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table+xml" PartName="/xl/tables/table1.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Holdings" sheetId="1" r:id="rId2"/>
    <sheet name="Borrowings" sheetId="2" r:id="rId3"/>
    <sheet name="Notes" sheetId="3" r:id="rId4"/>
    <sheet name="Debts" sheetId="4" r:id="rId5"/>
    <sheet name="CurrencyInfos" sheetId="5" r:id="rId6"/>
    <sheet name="S000052123_2021-02-28" sheetId="6" r:id="rId7"/>
    <sheet name="S000052123_2021-05-31" sheetId="7" r:id="rId8"/>
    <sheet name="S000046740_2021-09-30" sheetId="8" r:id="rId9"/>
    <sheet name="S000041116_2021-09-30" sheetId="9" r:id="rId10"/>
    <sheet name="S000027214_2021-09-30" sheetId="10" r:id="rId11"/>
    <sheet name="S000041117_2021-09-30" sheetId="11" r:id="rId12"/>
    <sheet name="S000042050_2021-09-30" sheetId="12" r:id="rId13"/>
    <sheet name="S000039460_2020-04-30" sheetId="13" r:id="rId14"/>
    <sheet name="S000035431_2019-10-31" sheetId="14" r:id="rId15"/>
    <sheet name="S000035431_2020-10-31" sheetId="15" r:id="rId16"/>
    <sheet name="S000035431_2021-01-31" sheetId="16" r:id="rId17"/>
    <sheet name="S000042023_2021-02-26" sheetId="17" r:id="rId18"/>
    <sheet name="S000049976_2021-02-26" sheetId="18" r:id="rId19"/>
    <sheet name="S000063703_2021-03-31" sheetId="19" r:id="rId20"/>
    <sheet name="S000063703_2021-06-30" sheetId="20" r:id="rId21"/>
    <sheet name="S000063704_2020-12-31" sheetId="21" r:id="rId22"/>
    <sheet name="S000056292_2021-03-31" sheetId="22" r:id="rId23"/>
    <sheet name="S000056292_2021-06-30" sheetId="23" r:id="rId24"/>
    <sheet name="S000057426_2021-09-30" sheetId="24" r:id="rId25"/>
    <sheet name="S000048624_2020-01-31" sheetId="25" r:id="rId26"/>
    <sheet name="S000048624_2020-04-30" sheetId="26" r:id="rId27"/>
    <sheet name="S000028539_2020-01-31" sheetId="27" r:id="rId28"/>
    <sheet name="S000028539_2020-04-30" sheetId="28" r:id="rId29"/>
    <sheet name="S000067312_2021-03-31" sheetId="29" r:id="rId30"/>
    <sheet name="S000067312_2021-06-30" sheetId="30" r:id="rId31"/>
    <sheet name="S000067312_2021-09-30" sheetId="31" r:id="rId32"/>
    <sheet name="S000058312_2019-11-30" sheetId="32" r:id="rId33"/>
    <sheet name="S000058312_2020-02-29" sheetId="33" r:id="rId34"/>
    <sheet name="S000058312_2021-02-28" sheetId="34" r:id="rId35"/>
    <sheet name="S000002716_2019-12-31" sheetId="35" r:id="rId36"/>
    <sheet name="S000001108_2021-08-31" sheetId="36" r:id="rId37"/>
    <sheet name="S000060159_2020-03-31" sheetId="37" r:id="rId38"/>
    <sheet name="S000051293_2020-10-31" sheetId="38" r:id="rId39"/>
    <sheet name="S000029108_2020-09-30" sheetId="39" r:id="rId40"/>
  </sheets>
  <calcPr fullCalcOnLoad="1"/>
</workbook>
</file>

<file path=xl/sharedStrings.xml><?xml version="1.0" encoding="utf-8"?>
<sst xmlns="http://schemas.openxmlformats.org/spreadsheetml/2006/main" count="17785" uniqueCount="17785">
  <si>
    <t>URL</t>
  </si>
  <si>
    <t>File Date</t>
  </si>
  <si>
    <t>Registerer Name</t>
  </si>
  <si>
    <t>Registerer CIK</t>
  </si>
  <si>
    <t>Registerer LEI</t>
  </si>
  <si>
    <t>Series Name</t>
  </si>
  <si>
    <t>Series Id</t>
  </si>
  <si>
    <t>Series LEI</t>
  </si>
  <si>
    <t>Report Period Fiscal End Date</t>
  </si>
  <si>
    <t>Report Period Filind End Date</t>
  </si>
  <si>
    <t>Name</t>
  </si>
  <si>
    <t>Title</t>
  </si>
  <si>
    <t>Inst. Cusip</t>
  </si>
  <si>
    <t>Inst. Isin</t>
  </si>
  <si>
    <t>Inst. Ticker</t>
  </si>
  <si>
    <t>Inst. Other Id</t>
  </si>
  <si>
    <t>LEI</t>
  </si>
  <si>
    <t>CUSIP</t>
  </si>
  <si>
    <t>Balance</t>
  </si>
  <si>
    <t>Units</t>
  </si>
  <si>
    <t>Unit Desc.</t>
  </si>
  <si>
    <t>Currency</t>
  </si>
  <si>
    <t>USD Exchange Rate</t>
  </si>
  <si>
    <t>Value</t>
  </si>
  <si>
    <t>% of Portfolio</t>
  </si>
  <si>
    <t>Asset Cat.</t>
  </si>
  <si>
    <t>Asset Desc.</t>
  </si>
  <si>
    <t>Issuer Cat.</t>
  </si>
  <si>
    <t>Issuer Desc.</t>
  </si>
  <si>
    <t>Country</t>
  </si>
  <si>
    <t>Other Country</t>
  </si>
  <si>
    <t>Payoff Profile</t>
  </si>
  <si>
    <t>Restricted (Y/N)</t>
  </si>
  <si>
    <t>Fund Cat.</t>
  </si>
  <si>
    <t>Fund Categories</t>
  </si>
  <si>
    <t>FC Circumstances</t>
  </si>
  <si>
    <t>Fair Value Level</t>
  </si>
  <si>
    <t>Repo Agreement</t>
  </si>
  <si>
    <t>Derivative Holding</t>
  </si>
  <si>
    <t>Explanatory Notes</t>
  </si>
  <si>
    <t>Cash Collateral</t>
  </si>
  <si>
    <t>Non Cash Collateral</t>
  </si>
  <si>
    <t>Loan By Fund</t>
  </si>
  <si>
    <t>% of Holding on Loan</t>
  </si>
  <si>
    <t>Maturity Date</t>
  </si>
  <si>
    <t>Coupon Kind</t>
  </si>
  <si>
    <t>Annualized Rate</t>
  </si>
  <si>
    <t>In Default (Y/N)</t>
  </si>
  <si>
    <t>Interest Payments Past Due (Y/N)</t>
  </si>
  <si>
    <t>Paid in Kind (Y/N)</t>
  </si>
  <si>
    <t>Mandatory Convert (Y/N)</t>
  </si>
  <si>
    <t>Contingent Convert (Y/N)</t>
  </si>
  <si>
    <t>Delta</t>
  </si>
  <si>
    <t>Debt Instruments</t>
  </si>
  <si>
    <t>Debt Currency Infos</t>
  </si>
  <si>
    <t>https://www.sec.gov/Archives/edgar/data/0001319067/000138713121004875/primary_doc.xml</t>
  </si>
  <si>
    <t>360 Funds</t>
  </si>
  <si>
    <t>0001319067</t>
  </si>
  <si>
    <t>549300VZWK4R225PCM36</t>
  </si>
  <si>
    <t>FinTrust Income and Opportunity Fund</t>
  </si>
  <si>
    <t>S000052123</t>
  </si>
  <si>
    <t>549300FKPMEY3PHZ7F58</t>
  </si>
  <si>
    <t>GameStop Corp</t>
  </si>
  <si>
    <t>CALL OPTIONS</t>
  </si>
  <si>
    <t xml:space="preserve">OCC ID: GME   210319C00050000</t>
  </si>
  <si>
    <t>549300505KLOET039L77</t>
  </si>
  <si>
    <t>N/A</t>
  </si>
  <si>
    <t>NC</t>
  </si>
  <si>
    <t>Contracts</t>
  </si>
  <si>
    <t>USD</t>
  </si>
  <si>
    <t>DE</t>
  </si>
  <si>
    <t>Derivative-equity</t>
  </si>
  <si>
    <t>CORP</t>
  </si>
  <si>
    <t>Corporate</t>
  </si>
  <si>
    <t>US</t>
  </si>
  <si>
    <t>N</t>
  </si>
  <si>
    <t/>
  </si>
  <si>
    <t xml:space="preserve">OCC ID: GME   210319C00095000</t>
  </si>
  <si>
    <t>https://www.sec.gov/Archives/edgar/data/0001319067/000138713121007928/primary_doc.xml</t>
  </si>
  <si>
    <t>COMMON STOCK</t>
  </si>
  <si>
    <t>US36467W1099</t>
  </si>
  <si>
    <t>36467W109</t>
  </si>
  <si>
    <t>NS</t>
  </si>
  <si>
    <t>Shares</t>
  </si>
  <si>
    <t>EC</t>
  </si>
  <si>
    <t>Equity-common</t>
  </si>
  <si>
    <t>Long</t>
  </si>
  <si>
    <t xml:space="preserve">OCC ID: GME   210618C00150000</t>
  </si>
  <si>
    <t>https://www.sec.gov/Archives/edgar/data/0000814679/000175272419180325/primary_doc.xml</t>
  </si>
  <si>
    <t>Advanced Series Trust</t>
  </si>
  <si>
    <t>0000814679</t>
  </si>
  <si>
    <t>549300VWSUPW8FKG9V43</t>
  </si>
  <si>
    <t>AST Neuberger Berman/LSV Mid-Cap Value Portfolio</t>
  </si>
  <si>
    <t>S000002008</t>
  </si>
  <si>
    <t>S6JO1MW15MZJH5Q6B350</t>
  </si>
  <si>
    <t>GME</t>
  </si>
  <si>
    <t>https://www.sec.gov/Archives/edgar/data/0000814679/000175272420032883/primary_doc.xml</t>
  </si>
  <si>
    <t>https://www.sec.gov/Archives/edgar/data/0000814679/000175272420165231/primary_doc.xml</t>
  </si>
  <si>
    <t>AST Small-Cap Value Portfolio</t>
  </si>
  <si>
    <t>S000001989</t>
  </si>
  <si>
    <t>VJDLIUI6Q37FYO8JPJ71</t>
  </si>
  <si>
    <t>https://www.sec.gov/Archives/edgar/data/0000814679/000175272420245460/primary_doc.xml</t>
  </si>
  <si>
    <t>https://www.sec.gov/Archives/edgar/data/0000814679/000175272421029576/primary_doc.xml</t>
  </si>
  <si>
    <t>https://www.sec.gov/Archives/edgar/data/0000814679/000175272421110200/primary_doc.xml</t>
  </si>
  <si>
    <t>AST T. Rowe Price Asset Allocation Portfolio</t>
  </si>
  <si>
    <t>S000002011</t>
  </si>
  <si>
    <t>NIH5RGEL360XWT6L0U60</t>
  </si>
  <si>
    <t>https://www.sec.gov/Archives/edgar/data/0000814679/000175272421174866/primary_doc.xml</t>
  </si>
  <si>
    <t>https://www.sec.gov/Archives/edgar/data/0000814679/000175272421256413/primary_doc.xml</t>
  </si>
  <si>
    <t>https://www.sec.gov/Archives/edgar/data/0000814679/000175272421110198/primary_doc.xml</t>
  </si>
  <si>
    <t>AST T. Rowe Price Diversified Real Growth Portfolio</t>
  </si>
  <si>
    <t>S000045117</t>
  </si>
  <si>
    <t>549300QVISSYBFJZHW29</t>
  </si>
  <si>
    <t>https://www.sec.gov/Archives/edgar/data/0000814679/000175272421174864/primary_doc.xml</t>
  </si>
  <si>
    <t>https://www.sec.gov/Archives/edgar/data/0000814679/000175272421256447/primary_doc.xml</t>
  </si>
  <si>
    <t>https://www.sec.gov/Archives/edgar/data/0000814679/000175272421110187/primary_doc.xml</t>
  </si>
  <si>
    <t>AST T. Rowe Price Growth Opportunities Portfolio</t>
  </si>
  <si>
    <t>S000043713</t>
  </si>
  <si>
    <t>5493009SOZSQG1MVR494</t>
  </si>
  <si>
    <t>https://www.sec.gov/Archives/edgar/data/0000814679/000175272421174865/primary_doc.xml</t>
  </si>
  <si>
    <t>https://www.sec.gov/Archives/edgar/data/0000814679/000175272421256443/primary_doc.xml</t>
  </si>
  <si>
    <t>https://www.sec.gov/Archives/edgar/data/0001219120/000175272419202503/primary_doc.xml</t>
  </si>
  <si>
    <t>Advent Convertible and Income Fund</t>
  </si>
  <si>
    <t>0001219120</t>
  </si>
  <si>
    <t>ZEFY1K43K8JK66NIVK50</t>
  </si>
  <si>
    <t>GAMESTOP CORP</t>
  </si>
  <si>
    <t>GameStop Corp.</t>
  </si>
  <si>
    <t>US36467WAB54</t>
  </si>
  <si>
    <t>36467WAB5</t>
  </si>
  <si>
    <t>PA</t>
  </si>
  <si>
    <t>Principal Amount</t>
  </si>
  <si>
    <t>DBT</t>
  </si>
  <si>
    <t>Debt</t>
  </si>
  <si>
    <t>Fixed</t>
  </si>
  <si>
    <t>https://www.sec.gov/Archives/edgar/data/0001502608/000175272419204260/primary_doc.xml</t>
  </si>
  <si>
    <t>ADVISER MANAGED TRUST</t>
  </si>
  <si>
    <t>0001502608</t>
  </si>
  <si>
    <t>P4X0O3K3HK6467LVL237</t>
  </si>
  <si>
    <t>AMT Tactical Offensive Equity Fund</t>
  </si>
  <si>
    <t>S000030654</t>
  </si>
  <si>
    <t>420CFLGGLKXHKNZ97W37</t>
  </si>
  <si>
    <t>GAMESTOP CORP.</t>
  </si>
  <si>
    <t>GAMESTOP CORP-CLASS A COMMON STOCK</t>
  </si>
  <si>
    <t>OTHER</t>
  </si>
  <si>
    <t>https://www.sec.gov/Archives/edgar/data/0001502608/000175272420067113/primary_doc.xml</t>
  </si>
  <si>
    <t>https://www.sec.gov/Archives/edgar/data/0001502608/000175272421212930/primary_doc.xml</t>
  </si>
  <si>
    <t>https://www.sec.gov/Archives/edgar/data/0001502608/000175272421284164/primary_doc.xml</t>
  </si>
  <si>
    <t>https://www.sec.gov/Archives/edgar/data/0000878719/000175272420063558/primary_doc.xml</t>
  </si>
  <si>
    <t>ADVISORS' INNER CIRCLE FUND</t>
  </si>
  <si>
    <t>0000878719</t>
  </si>
  <si>
    <t>549300LRWL70Z8CGWD77</t>
  </si>
  <si>
    <t>LSV Value Equity Fund</t>
  </si>
  <si>
    <t>S000006448</t>
  </si>
  <si>
    <t>549300CRMW68A32OZG24</t>
  </si>
  <si>
    <t>https://www.sec.gov/Archives/edgar/data/0001593547/000175272420129924/primary_doc.xml</t>
  </si>
  <si>
    <t>ADVISORS' INNER CIRCLE III</t>
  </si>
  <si>
    <t>0001593547</t>
  </si>
  <si>
    <t>549300TG800HOPJVWT31</t>
  </si>
  <si>
    <t>CATHOLIC INVESTOR U.S. ALL CAP INDEX FUND</t>
  </si>
  <si>
    <t>S000066639</t>
  </si>
  <si>
    <t>549300P5DC9WO2JGNE58</t>
  </si>
  <si>
    <t>https://www.sec.gov/Archives/edgar/data/0001593547/000175272420199603/primary_doc.xml</t>
  </si>
  <si>
    <t>Knights of Columbus U.S. ALL CAP INDEX FUND</t>
  </si>
  <si>
    <t>https://www.sec.gov/Archives/edgar/data/0001593547/000175272420269390/primary_doc.xml</t>
  </si>
  <si>
    <t>https://www.sec.gov/Archives/edgar/data/0001593547/000175272421068920/primary_doc.xml</t>
  </si>
  <si>
    <t>https://www.sec.gov/Archives/edgar/data/0001593547/000175272421141734/primary_doc.xml</t>
  </si>
  <si>
    <t>https://www.sec.gov/Archives/edgar/data/0001593547/000175272421213077/primary_doc.xml</t>
  </si>
  <si>
    <t>https://www.sec.gov/Archives/edgar/data/0001593547/000175272421282982/primary_doc.xml</t>
  </si>
  <si>
    <t>https://www.sec.gov/Archives/edgar/data/0001408970/000175272421245149/primary_doc.xml</t>
  </si>
  <si>
    <t>AdvisorShares Trust</t>
  </si>
  <si>
    <t>0001408970</t>
  </si>
  <si>
    <t>549300K5KGUMX2I7WM68</t>
  </si>
  <si>
    <t>AdvisorShares Dorsey Wright Alpha Equal Weight ETF</t>
  </si>
  <si>
    <t>S000067382</t>
  </si>
  <si>
    <t>549300X23Z1J4DVEKB51</t>
  </si>
  <si>
    <t>Citigroup Global Markets Inc.</t>
  </si>
  <si>
    <t>https://www.sec.gov/Archives/edgar/data/0000826644/000175272419186099/primary_doc.xml</t>
  </si>
  <si>
    <t>AIM Investment Funds (Invesco Investment Funds)</t>
  </si>
  <si>
    <t>0000826644</t>
  </si>
  <si>
    <t>Y5W0BJB7U2X9V6NIC803</t>
  </si>
  <si>
    <t>Invesco Oppenheimer Global Strategic Income Fund</t>
  </si>
  <si>
    <t>S000064708</t>
  </si>
  <si>
    <t>5493008ONMVUBK1SII17</t>
  </si>
  <si>
    <t>Gamestop Corp.</t>
  </si>
  <si>
    <t>Y</t>
  </si>
  <si>
    <t>https://www.sec.gov/Archives/edgar/data/0000896435/000175272419186100/primary_doc.xml</t>
  </si>
  <si>
    <t>AIM Variable Insurance Funds (Invesco Variable Insurance Funds)</t>
  </si>
  <si>
    <t>0000896435</t>
  </si>
  <si>
    <t>FC4UULIMJMGKBDUARB13</t>
  </si>
  <si>
    <t>Invesco Oppenheimer V.I. Global Strategic Income Fund</t>
  </si>
  <si>
    <t>S000064661</t>
  </si>
  <si>
    <t>549300NCC31DI84NL880</t>
  </si>
  <si>
    <t>https://www.sec.gov/Archives/edgar/data/0000092751/000175272421069913/primary_doc.xml</t>
  </si>
  <si>
    <t>Alger Funds II</t>
  </si>
  <si>
    <t>0000092751</t>
  </si>
  <si>
    <t>5493000SDHVJHP1Z8450</t>
  </si>
  <si>
    <t>Alger Spectra Fund</t>
  </si>
  <si>
    <t>S000009190</t>
  </si>
  <si>
    <t>549300CD0R22M1E4GK83</t>
  </si>
  <si>
    <t>GAMESTOP CORP-CLASS A</t>
  </si>
  <si>
    <t>GAMESTOP CORP-CLASS A 0.00000000</t>
  </si>
  <si>
    <t>Short</t>
  </si>
  <si>
    <t>https://www.sec.gov/Archives/edgar/data/0001423227/000175272419165370/primary_doc.xml</t>
  </si>
  <si>
    <t>Allianz Funds Multi-Strategy Trust</t>
  </si>
  <si>
    <t>0001423227</t>
  </si>
  <si>
    <t>549300PO6JSVIR6RII57</t>
  </si>
  <si>
    <t>AllianzGI Short Duration High Income Fund</t>
  </si>
  <si>
    <t>S000033713</t>
  </si>
  <si>
    <t>549300S56OCX6IDYO457</t>
  </si>
  <si>
    <t>https://www.sec.gov/Archives/edgar/data/0001423227/000175272420035232/primary_doc.xml</t>
  </si>
  <si>
    <t>https://www.sec.gov/Archives/edgar/data/0001423227/000175272420087275/primary_doc.xml</t>
  </si>
  <si>
    <t>https://www.sec.gov/Archives/edgar/data/0001423227/000175272420165721/primary_doc.xml</t>
  </si>
  <si>
    <t>https://www.sec.gov/Archives/edgar/data/0001423227/000175272420223663/primary_doc.xml</t>
  </si>
  <si>
    <t>US36467WAC38</t>
  </si>
  <si>
    <t>36467WAC3</t>
  </si>
  <si>
    <t>https://www.sec.gov/Archives/edgar/data/0001423227/000175272421043038/primary_doc.xml</t>
  </si>
  <si>
    <t>https://www.sec.gov/Archives/edgar/data/0001423227/000175272420035215/primary_doc.xml</t>
  </si>
  <si>
    <t>AllianzGI Short Term Bond Fund</t>
  </si>
  <si>
    <t>S000062104</t>
  </si>
  <si>
    <t>549300NCHHMHDZ4N2F38</t>
  </si>
  <si>
    <t>https://www.sec.gov/Archives/edgar/data/0001091439/000175272419172081/primary_doc.xml</t>
  </si>
  <si>
    <t>Allianz Variable Insurance Products Trust</t>
  </si>
  <si>
    <t>0001091439</t>
  </si>
  <si>
    <t>549300446YVO0C3VKW34</t>
  </si>
  <si>
    <t>AZL DFA U.S. Core Equity Fund</t>
  </si>
  <si>
    <t>S000046867</t>
  </si>
  <si>
    <t>549300T81EZZVGHSTX95</t>
  </si>
  <si>
    <t>https://www.sec.gov/Archives/edgar/data/0001091439/000175272420005391/primary_doc.xml</t>
  </si>
  <si>
    <t>https://www.sec.gov/Archives/edgar/data/0001091439/000175272420038206/primary_doc.xml</t>
  </si>
  <si>
    <t>https://www.sec.gov/Archives/edgar/data/0001091439/000175272420104599/primary_doc.xml</t>
  </si>
  <si>
    <t>https://www.sec.gov/Archives/edgar/data/0001091439/000175272420173308/primary_doc.xml</t>
  </si>
  <si>
    <t>https://www.sec.gov/Archives/edgar/data/0001091439/000175272420252262/primary_doc.xml</t>
  </si>
  <si>
    <t>https://www.sec.gov/Archives/edgar/data/0001091439/000175272421042198/primary_doc.xml</t>
  </si>
  <si>
    <t>https://www.sec.gov/Archives/edgar/data/0001091439/000175272419172078/primary_doc.xml</t>
  </si>
  <si>
    <t>AZL DFA U.S. Small Cap Fund</t>
  </si>
  <si>
    <t>S000046866</t>
  </si>
  <si>
    <t>5493002NRBNWO161RE69</t>
  </si>
  <si>
    <t>https://www.sec.gov/Archives/edgar/data/0001091439/000175272420005390/primary_doc.xml</t>
  </si>
  <si>
    <t>https://www.sec.gov/Archives/edgar/data/0001091439/000175272420038219/primary_doc.xml</t>
  </si>
  <si>
    <t>https://www.sec.gov/Archives/edgar/data/0001091439/000175272420104605/primary_doc.xml</t>
  </si>
  <si>
    <t>https://www.sec.gov/Archives/edgar/data/0001091439/000175272420173292/primary_doc.xml</t>
  </si>
  <si>
    <t>https://www.sec.gov/Archives/edgar/data/0001091439/000175272420252281/primary_doc.xml</t>
  </si>
  <si>
    <t>https://www.sec.gov/Archives/edgar/data/0001091439/000175272421042230/primary_doc.xml</t>
  </si>
  <si>
    <t>https://www.sec.gov/Archives/edgar/data/0001091439/000175272421263900/primary_doc.xml</t>
  </si>
  <si>
    <t>AZL Mid Cap Index Fund</t>
  </si>
  <si>
    <t>S000025367</t>
  </si>
  <si>
    <t>549300H5BMTSVQMP4C28</t>
  </si>
  <si>
    <t>https://www.sec.gov/Archives/edgar/data/0001091439/000175272421189328/primary_doc.xml</t>
  </si>
  <si>
    <t>AZL Russell 1000 Growth Index Fund</t>
  </si>
  <si>
    <t>S000028740</t>
  </si>
  <si>
    <t>549300L2Q28B35S14262</t>
  </si>
  <si>
    <t>https://www.sec.gov/Archives/edgar/data/0001091439/000175272421263899/primary_doc.xml</t>
  </si>
  <si>
    <t>https://www.sec.gov/Archives/edgar/data/0001091439/000175272419172093/primary_doc.xml</t>
  </si>
  <si>
    <t>AZL Small Cap Stock Index Fund</t>
  </si>
  <si>
    <t>S000017464</t>
  </si>
  <si>
    <t>549300ZW0SJIPWUVBO84</t>
  </si>
  <si>
    <t>https://www.sec.gov/Archives/edgar/data/0001091439/000175272420005385/primary_doc.xml</t>
  </si>
  <si>
    <t>https://www.sec.gov/Archives/edgar/data/0001091439/000175272420038208/primary_doc.xml</t>
  </si>
  <si>
    <t>https://www.sec.gov/Archives/edgar/data/0001091439/000175272420104592/primary_doc.xml</t>
  </si>
  <si>
    <t>https://www.sec.gov/Archives/edgar/data/0001091439/000175272420173306/primary_doc.xml</t>
  </si>
  <si>
    <t>https://www.sec.gov/Archives/edgar/data/0001091439/000175272420252257/primary_doc.xml</t>
  </si>
  <si>
    <t>https://www.sec.gov/Archives/edgar/data/0001091439/000175272421042203/primary_doc.xml</t>
  </si>
  <si>
    <t>https://www.sec.gov/Archives/edgar/data/0001091439/000175272421116167/primary_doc.xml</t>
  </si>
  <si>
    <t>https://www.sec.gov/Archives/edgar/data/0001091439/000175272421189314/primary_doc.xml</t>
  </si>
  <si>
    <t>https://www.sec.gov/Archives/edgar/data/0001710607/000114554920001895/primary_doc.xml</t>
  </si>
  <si>
    <t>American Century ETF Trust</t>
  </si>
  <si>
    <t>0001710607</t>
  </si>
  <si>
    <t>5493006IKK34YJD98183</t>
  </si>
  <si>
    <t>Avantis U.S. Equity ETF</t>
  </si>
  <si>
    <t>S000066458</t>
  </si>
  <si>
    <t>54930069ENIYWNS5S829</t>
  </si>
  <si>
    <t>SEDOL: B0LLFT5</t>
  </si>
  <si>
    <t>https://www.sec.gov/Archives/edgar/data/0001710607/000114554920021222/primary_doc.xml</t>
  </si>
  <si>
    <t>https://www.sec.gov/Archives/edgar/data/0001710607/000114554920040906/primary_doc.xml</t>
  </si>
  <si>
    <t>https://www.sec.gov/Archives/edgar/data/0001710607/000114554920061155/primary_doc.xml</t>
  </si>
  <si>
    <t>https://www.sec.gov/Archives/edgar/data/0001710607/000114554921002009/primary_doc.xml</t>
  </si>
  <si>
    <t>https://www.sec.gov/Archives/edgar/data/0001710607/000114554921022238/primary_doc.xml</t>
  </si>
  <si>
    <t>https://www.sec.gov/Archives/edgar/data/0001710607/000114554921042182/primary_doc.xml</t>
  </si>
  <si>
    <t>JANNEY MONTGOMERY SCOTT LLC</t>
  </si>
  <si>
    <t>https://www.sec.gov/Archives/edgar/data/0001710607/000114554921061267/primary_doc.xml</t>
  </si>
  <si>
    <t>https://www.sec.gov/Archives/edgar/data/0001710607/000114554921002016/primary_doc.xml</t>
  </si>
  <si>
    <t>Avantis U.S. Equity Fund</t>
  </si>
  <si>
    <t>S000066460</t>
  </si>
  <si>
    <t>549300UZ4JRFVRG23179</t>
  </si>
  <si>
    <t>https://www.sec.gov/Archives/edgar/data/0001710607/000114554921022269/primary_doc.xml</t>
  </si>
  <si>
    <t>https://www.sec.gov/Archives/edgar/data/0001710607/000114554921042179/primary_doc.xml</t>
  </si>
  <si>
    <t>https://www.sec.gov/Archives/edgar/data/0001710607/000114554921061297/primary_doc.xml</t>
  </si>
  <si>
    <t>https://www.sec.gov/Archives/edgar/data/0001710607/000114554920001880/primary_doc.xml</t>
  </si>
  <si>
    <t>Avantis U.S. Small Cap Value ETF</t>
  </si>
  <si>
    <t>S000066459</t>
  </si>
  <si>
    <t>549300OVTYY3CGRMI219</t>
  </si>
  <si>
    <t>https://www.sec.gov/Archives/edgar/data/0001710607/000114554920021212/primary_doc.xml</t>
  </si>
  <si>
    <t>https://www.sec.gov/Archives/edgar/data/0001710607/000114554921002012/primary_doc.xml</t>
  </si>
  <si>
    <t>https://www.sec.gov/Archives/edgar/data/0001710607/000114554920021219/primary_doc.xml</t>
  </si>
  <si>
    <t>Avantis U.S. Small Cap Value Fund</t>
  </si>
  <si>
    <t>S000066461</t>
  </si>
  <si>
    <t>5493009QMYGXSHE46I72</t>
  </si>
  <si>
    <t>https://www.sec.gov/Archives/edgar/data/0001710607/000114554921002029/primary_doc.xml</t>
  </si>
  <si>
    <t>https://www.sec.gov/Archives/edgar/data/0001260667/000116204420000365/primary_doc.xml</t>
  </si>
  <si>
    <t>ANCORA TRUST</t>
  </si>
  <si>
    <t>0001260667</t>
  </si>
  <si>
    <t>549300QN8N2QFNY1O803</t>
  </si>
  <si>
    <t>Ancora Microcap Fund</t>
  </si>
  <si>
    <t>S000023080</t>
  </si>
  <si>
    <t>549300Y2QKG18NAQOQ08</t>
  </si>
  <si>
    <t>https://www.sec.gov/Archives/edgar/data/0001260667/000116204420001080/primary_doc.xml</t>
  </si>
  <si>
    <t>GameStop Corporation</t>
  </si>
  <si>
    <t>https://www.sec.gov/Archives/edgar/data/0001260667/000116204420001479/primary_doc.xml</t>
  </si>
  <si>
    <t>https://www.sec.gov/Archives/edgar/data/0001260667/000116204421000205/primary_doc.xml</t>
  </si>
  <si>
    <t>https://www.sec.gov/Archives/edgar/data/0001444822/000175272421251097/primary_doc.xml</t>
  </si>
  <si>
    <t>AQR Funds</t>
  </si>
  <si>
    <t>0001444822</t>
  </si>
  <si>
    <t>549300V0TAB4ICSX2404</t>
  </si>
  <si>
    <t>AQR Alternative Risk Premia Fund</t>
  </si>
  <si>
    <t>S000058563</t>
  </si>
  <si>
    <t>5493003TFOLYCKBNVM51</t>
  </si>
  <si>
    <t>GameStop Corp., Class A</t>
  </si>
  <si>
    <t>Inhouse Asset ID: USA4T41</t>
  </si>
  <si>
    <t>https://www.sec.gov/Archives/edgar/data/0001444822/000175272419177716/primary_doc.xml</t>
  </si>
  <si>
    <t>AQR Diversified Arbitrage Fund</t>
  </si>
  <si>
    <t>S000024177</t>
  </si>
  <si>
    <t>9SU636C3FFO5J0KHWM63</t>
  </si>
  <si>
    <t>https://www.sec.gov/Archives/edgar/data/0001444822/000175272420038937/primary_doc.xml</t>
  </si>
  <si>
    <t>https://www.sec.gov/Archives/edgar/data/0001444822/000175272421251098/primary_doc.xml</t>
  </si>
  <si>
    <t>AQR Equity Market Neutral Fund</t>
  </si>
  <si>
    <t>S000046740</t>
  </si>
  <si>
    <t>5493004VUEKIV6063V70</t>
  </si>
  <si>
    <t>Total Return Basket Swap</t>
  </si>
  <si>
    <t>Inhouse Account Number: 74200054000 PMS USD</t>
  </si>
  <si>
    <t>000000000</t>
  </si>
  <si>
    <t>GB</t>
  </si>
  <si>
    <t>https://www.sec.gov/Archives/edgar/data/0001444822/000175272421251108/primary_doc.xml</t>
  </si>
  <si>
    <t>AQR Large Cap Momentum Style Fund</t>
  </si>
  <si>
    <t>S000025643</t>
  </si>
  <si>
    <t>5493002IY31FI47LX555</t>
  </si>
  <si>
    <t>https://www.sec.gov/Archives/edgar/data/0001444822/000175272421251096/primary_doc.xml</t>
  </si>
  <si>
    <t>AQR Long-Short Equity Fund</t>
  </si>
  <si>
    <t>S000041116</t>
  </si>
  <si>
    <t>549300NH6JD9BB4DEY40</t>
  </si>
  <si>
    <t>Inhouse Account Number: 74200052100 PGS USD</t>
  </si>
  <si>
    <t>https://www.sec.gov/Archives/edgar/data/0001444822/000175272421251091/primary_doc.xml</t>
  </si>
  <si>
    <t>AQR Managed Futures Strategy Fund</t>
  </si>
  <si>
    <t>S000027214</t>
  </si>
  <si>
    <t>07BUS8UTTPW0D72K9M62</t>
  </si>
  <si>
    <t>Inhouse Account Number: 74200049700 PGS USD</t>
  </si>
  <si>
    <t>https://www.sec.gov/Archives/edgar/data/0001444822/000175272421251105/primary_doc.xml</t>
  </si>
  <si>
    <t>AQR Managed Futures Strategy HV Fund</t>
  </si>
  <si>
    <t>S000041117</t>
  </si>
  <si>
    <t>549300EEULX15SC8N094</t>
  </si>
  <si>
    <t>Inhouse Account Number: 74200052200 PJPM USD</t>
  </si>
  <si>
    <t>https://www.sec.gov/Archives/edgar/data/0001444822/000175272421251094/primary_doc.xml</t>
  </si>
  <si>
    <t>AQR Multi-Asset Fund</t>
  </si>
  <si>
    <t>S000029959</t>
  </si>
  <si>
    <t>L78U4GN0NU02PQQXU194</t>
  </si>
  <si>
    <t>https://www.sec.gov/Archives/edgar/data/0001444822/000175272421037782/primary_doc.xml</t>
  </si>
  <si>
    <t>AQR Small Cap Momentum Style Fund</t>
  </si>
  <si>
    <t>S000025644</t>
  </si>
  <si>
    <t>549300F78QHG1DDAYI80</t>
  </si>
  <si>
    <t>https://www.sec.gov/Archives/edgar/data/0001444822/000175272421112498/primary_doc.xml</t>
  </si>
  <si>
    <t>https://www.sec.gov/Archives/edgar/data/0001444822/000175272421190265/primary_doc.xml</t>
  </si>
  <si>
    <t>https://www.sec.gov/Archives/edgar/data/0001444822/000175272420238813/primary_doc.xml</t>
  </si>
  <si>
    <t>AQR Small Cap Multi-Style Fund</t>
  </si>
  <si>
    <t>S000040064</t>
  </si>
  <si>
    <t>549300ZK0OXVB51ZPV91</t>
  </si>
  <si>
    <t>https://www.sec.gov/Archives/edgar/data/0001444822/000175272421112513/primary_doc.xml</t>
  </si>
  <si>
    <t>https://www.sec.gov/Archives/edgar/data/0001444822/000175272421190268/primary_doc.xml</t>
  </si>
  <si>
    <t>https://www.sec.gov/Archives/edgar/data/0001444822/000175272421251095/primary_doc.xml</t>
  </si>
  <si>
    <t>AQR Style Premia Alternative Fund</t>
  </si>
  <si>
    <t>S000042050</t>
  </si>
  <si>
    <t>549300H47CIW5R9UN420</t>
  </si>
  <si>
    <t>Inhouse Account Number: 74200052700 PBAM USD</t>
  </si>
  <si>
    <t>https://www.sec.gov/Archives/edgar/data/0001444822/000175272421037819/primary_doc.xml</t>
  </si>
  <si>
    <t>AQR TM Small Cap Momentum Style Fund</t>
  </si>
  <si>
    <t>S000035777</t>
  </si>
  <si>
    <t>549300R5ZJMF561IBM75</t>
  </si>
  <si>
    <t>https://www.sec.gov/Archives/edgar/data/0001444822/000175272420238814/primary_doc.xml</t>
  </si>
  <si>
    <t>AQR TM Small Cap Multi-Style Fund</t>
  </si>
  <si>
    <t>S000048053</t>
  </si>
  <si>
    <t>549300XBL5ZYF5CASN58</t>
  </si>
  <si>
    <t>https://www.sec.gov/Archives/edgar/data/0001444822/000175272421037809/primary_doc.xml</t>
  </si>
  <si>
    <t>https://www.sec.gov/Archives/edgar/data/0001761055/000175272421210916/primary_doc.xml</t>
  </si>
  <si>
    <t>BlackRock ETF Trust</t>
  </si>
  <si>
    <t>0001761055</t>
  </si>
  <si>
    <t>5493007WBHAKV9JVS642</t>
  </si>
  <si>
    <t>BlackRock U.S. Carbon Transition Readiness ETF</t>
  </si>
  <si>
    <t>S000071281</t>
  </si>
  <si>
    <t>549300GZDO1SQ7LRLO36</t>
  </si>
  <si>
    <t>https://www.sec.gov/Archives/edgar/data/0001761055/000175272421283121/primary_doc.xml</t>
  </si>
  <si>
    <t>https://www.sec.gov/Archives/edgar/data/0000844779/000175272420140647/primary_doc.xml</t>
  </si>
  <si>
    <t>BlackRock Funds</t>
  </si>
  <si>
    <t>0000844779</t>
  </si>
  <si>
    <t>549300OZUEVJZHOBFP42</t>
  </si>
  <si>
    <t>BlackRock Advantage Small Cap Core Fund</t>
  </si>
  <si>
    <t>S000039982</t>
  </si>
  <si>
    <t>5493008Z7VT7J84WYF17</t>
  </si>
  <si>
    <t>https://www.sec.gov/Archives/edgar/data/0000844779/000175272421085523/primary_doc.xml</t>
  </si>
  <si>
    <t>https://www.sec.gov/Archives/edgar/data/0000844779/000175272421155744/primary_doc.xml</t>
  </si>
  <si>
    <t>Jefferies LLC</t>
  </si>
  <si>
    <t>https://www.sec.gov/Archives/edgar/data/0000844779/000175272420130581/primary_doc.xml</t>
  </si>
  <si>
    <t>BlackRock Global Long/Short Equity Fund</t>
  </si>
  <si>
    <t>S000039460</t>
  </si>
  <si>
    <t>549300FWX3HQBUJIR891</t>
  </si>
  <si>
    <t>Bank of America Corporation</t>
  </si>
  <si>
    <t>TRS:BlackRock Global Long/Short Equity Fund - US Large Cap - BAML</t>
  </si>
  <si>
    <t>BlackRock Identifier: RTGLUSMLT</t>
  </si>
  <si>
    <t>9DJT3UXIJIZJI4WXO774</t>
  </si>
  <si>
    <t>OU</t>
  </si>
  <si>
    <t>Notional Amount</t>
  </si>
  <si>
    <t>derivative</t>
  </si>
  <si>
    <t>Goldman Sachs &amp; Co. LLC</t>
  </si>
  <si>
    <t>TRS:BlackRock Global Long/Short Equity Fund - US Large Cap - GS</t>
  </si>
  <si>
    <t>BlackRock Identifier: RTGLUSGST</t>
  </si>
  <si>
    <t>FOR8UP27PHTHYVLBNG30</t>
  </si>
  <si>
    <t>https://www.sec.gov/Archives/edgar/data/0000844779/000175272421210952/primary_doc.xml</t>
  </si>
  <si>
    <t>iShares Russell Mid-Cap Index Fund</t>
  </si>
  <si>
    <t>S000049319</t>
  </si>
  <si>
    <t>549300SBLRFF3BMZRA53</t>
  </si>
  <si>
    <t>https://www.sec.gov/Archives/edgar/data/0000844779/000175272421283117/primary_doc.xml</t>
  </si>
  <si>
    <t>https://www.sec.gov/Archives/edgar/data/0000844779/000175272419203218/primary_doc.xml</t>
  </si>
  <si>
    <t>iShares Russell Small/Mid-Cap Index Fund</t>
  </si>
  <si>
    <t>S000050373</t>
  </si>
  <si>
    <t>549300KWDIYW68SW1U39</t>
  </si>
  <si>
    <t>https://www.sec.gov/Archives/edgar/data/0000844779/000175272420063714/primary_doc.xml</t>
  </si>
  <si>
    <t>https://www.sec.gov/Archives/edgar/data/0000844779/000175272420131164/primary_doc.xml</t>
  </si>
  <si>
    <t>https://www.sec.gov/Archives/edgar/data/0000844779/000175272420196371/primary_doc.xml</t>
  </si>
  <si>
    <t>https://www.sec.gov/Archives/edgar/data/0000844779/000175272420272745/primary_doc.xml</t>
  </si>
  <si>
    <t>https://www.sec.gov/Archives/edgar/data/0000844779/000175272421068084/primary_doc.xml</t>
  </si>
  <si>
    <t>https://www.sec.gov/Archives/edgar/data/0000844779/000175272421141257/primary_doc.xml</t>
  </si>
  <si>
    <t>https://www.sec.gov/Archives/edgar/data/0000844779/000175272421210931/primary_doc.xml</t>
  </si>
  <si>
    <t>https://www.sec.gov/Archives/edgar/data/0000844779/000175272421283071/primary_doc.xml</t>
  </si>
  <si>
    <t>https://www.sec.gov/Archives/edgar/data/0000844779/000175272419203186/primary_doc.xml</t>
  </si>
  <si>
    <t>iShares Total U.S. Stock Market Index Fund</t>
  </si>
  <si>
    <t>S000050372</t>
  </si>
  <si>
    <t>549300OKU5MO7RRH7M79</t>
  </si>
  <si>
    <t>https://www.sec.gov/Archives/edgar/data/0000844779/000175272420063731/primary_doc.xml</t>
  </si>
  <si>
    <t>https://www.sec.gov/Archives/edgar/data/0000844779/000175272420131326/primary_doc.xml</t>
  </si>
  <si>
    <t>https://www.sec.gov/Archives/edgar/data/0000844779/000175272420196350/primary_doc.xml</t>
  </si>
  <si>
    <t>https://www.sec.gov/Archives/edgar/data/0000844779/000175272420272895/primary_doc.xml</t>
  </si>
  <si>
    <t>https://www.sec.gov/Archives/edgar/data/0000844779/000175272421068148/primary_doc.xml</t>
  </si>
  <si>
    <t>https://www.sec.gov/Archives/edgar/data/0000844779/000175272421141223/primary_doc.xml</t>
  </si>
  <si>
    <t>https://www.sec.gov/Archives/edgar/data/0000844779/000175272421210955/primary_doc.xml</t>
  </si>
  <si>
    <t>https://www.sec.gov/Archives/edgar/data/0000844779/000175272421283198/primary_doc.xml</t>
  </si>
  <si>
    <t>https://www.sec.gov/Archives/edgar/data/0000355916/000175272419177563/primary_doc.xml</t>
  </si>
  <si>
    <t>BlackRock Variable Series Funds, Inc.</t>
  </si>
  <si>
    <t>0000355916</t>
  </si>
  <si>
    <t>5493007IJN5JRPJ1DF61</t>
  </si>
  <si>
    <t>BlackRock Small Cap Index V.I. Fund</t>
  </si>
  <si>
    <t>S000059910</t>
  </si>
  <si>
    <t>549300EE057SWHTRNZ76</t>
  </si>
  <si>
    <t>https://www.sec.gov/Archives/edgar/data/0000355916/000175272420034791/primary_doc.xml</t>
  </si>
  <si>
    <t>https://www.sec.gov/Archives/edgar/data/0000355916/000175272420103709/primary_doc.xml</t>
  </si>
  <si>
    <t>https://www.sec.gov/Archives/edgar/data/0000355916/000175272420166380/primary_doc.xml</t>
  </si>
  <si>
    <t>https://www.sec.gov/Archives/edgar/data/0000355916/000175272420243254/primary_doc.xml</t>
  </si>
  <si>
    <t>Inhouse Asset ID: 36467W109</t>
  </si>
  <si>
    <t>https://www.sec.gov/Archives/edgar/data/0000355916/000175272421036458/primary_doc.xml</t>
  </si>
  <si>
    <t>https://www.sec.gov/Archives/edgar/data/0000355916/000175272421110139/primary_doc.xml</t>
  </si>
  <si>
    <t>https://www.sec.gov/Archives/edgar/data/0001557794/000175272419179684/primary_doc.xml</t>
  </si>
  <si>
    <t>Blackstone Alternative Investment Funds</t>
  </si>
  <si>
    <t>0001557794</t>
  </si>
  <si>
    <t>549300C1ND700M70DR68</t>
  </si>
  <si>
    <t>Blackstone Alternative Multi-Strategy Fund</t>
  </si>
  <si>
    <t>S000045538</t>
  </si>
  <si>
    <t>549300L5W5CEUPTA7918</t>
  </si>
  <si>
    <t>https://www.sec.gov/Archives/edgar/data/0001557794/000175272420043418/primary_doc.xml</t>
  </si>
  <si>
    <t>https://www.sec.gov/Archives/edgar/data/0001557794/000175272420178936/primary_doc.xml</t>
  </si>
  <si>
    <t>https://www.sec.gov/Archives/edgar/data/0001557794/000175272420223689/primary_doc.xml</t>
  </si>
  <si>
    <t>https://www.sec.gov/Archives/edgar/data/0001557794/000175272421045680/primary_doc.xml</t>
  </si>
  <si>
    <t>https://www.sec.gov/Archives/edgar/data/0001493580/000175272420194310/primary_doc.xml</t>
  </si>
  <si>
    <t>BNY Mellon ETF Trust</t>
  </si>
  <si>
    <t>0001493580</t>
  </si>
  <si>
    <t>549300E2C8EQYJ7B0H81</t>
  </si>
  <si>
    <t>BNY Mellon High Yield Beta ETF</t>
  </si>
  <si>
    <t>S000067267</t>
  </si>
  <si>
    <t>549300KHT0R71PZFC195</t>
  </si>
  <si>
    <t>https://www.sec.gov/Archives/edgar/data/0001493580/000175272420267729/primary_doc.xml</t>
  </si>
  <si>
    <t>https://www.sec.gov/Archives/edgar/data/0001493580/000175272421058355/primary_doc.xml</t>
  </si>
  <si>
    <t>SEDOL: BL6H6T2</t>
  </si>
  <si>
    <t>https://www.sec.gov/Archives/edgar/data/0001493580/000175272421208916/primary_doc.xml</t>
  </si>
  <si>
    <t>BNY Mellon US Mid Cap Core Equity ETF</t>
  </si>
  <si>
    <t>S000067261</t>
  </si>
  <si>
    <t>549300KGX277PCXU0Y92</t>
  </si>
  <si>
    <t>https://www.sec.gov/Archives/edgar/data/0001493580/000175272421278934/primary_doc.xml</t>
  </si>
  <si>
    <t>https://www.sec.gov/Archives/edgar/data/0000857114/000177569719001075/primary_doc.xml</t>
  </si>
  <si>
    <t>BNY Mellon Index Funds, Inc.</t>
  </si>
  <si>
    <t>0000857114</t>
  </si>
  <si>
    <t>549300LISYW2VOFXX073</t>
  </si>
  <si>
    <t>BNY Mellon Smallcap Stock Index Fund</t>
  </si>
  <si>
    <t>S000000132</t>
  </si>
  <si>
    <t>549300BB2W80CTPQ1O14</t>
  </si>
  <si>
    <t>https://www.sec.gov/Archives/edgar/data/0000857114/000177569720000408/primary_doc.xml</t>
  </si>
  <si>
    <t>https://www.sec.gov/Archives/edgar/data/0000857114/000177569720000883/primary_doc.xml</t>
  </si>
  <si>
    <t>https://www.sec.gov/Archives/edgar/data/0000857114/000177569720001244/primary_doc.xml</t>
  </si>
  <si>
    <t>https://www.sec.gov/Archives/edgar/data/0000857114/000177569720001574/primary_doc.xml</t>
  </si>
  <si>
    <t>https://www.sec.gov/Archives/edgar/data/0000857114/000177569721000219/primary_doc.xml</t>
  </si>
  <si>
    <t>https://www.sec.gov/Archives/edgar/data/0000857114/000177569721000244/primary_doc.xml</t>
  </si>
  <si>
    <t>https://www.sec.gov/Archives/edgar/data/0000857114/000177569721000580/primary_doc.xml</t>
  </si>
  <si>
    <t>https://www.sec.gov/Archives/edgar/data/0000857114/000177569721000902/primary_doc.xml</t>
  </si>
  <si>
    <t>https://www.sec.gov/Archives/edgar/data/0001056707/000177569719000929/primary_doc.xml</t>
  </si>
  <si>
    <t>BNY Mellon Investment Portfolios</t>
  </si>
  <si>
    <t>0001056707</t>
  </si>
  <si>
    <t>5493002N4L8U8Q1DSK82</t>
  </si>
  <si>
    <t>Small Cap Stock Index Portfolio</t>
  </si>
  <si>
    <t>S000002780</t>
  </si>
  <si>
    <t>549300DGKKYG8GP6G257</t>
  </si>
  <si>
    <t>https://www.sec.gov/Archives/edgar/data/0001056707/000177569720000294/primary_doc.xml</t>
  </si>
  <si>
    <t>https://www.sec.gov/Archives/edgar/data/0001056707/000177569720000760/primary_doc.xml</t>
  </si>
  <si>
    <t>https://www.sec.gov/Archives/edgar/data/0001056707/000177569720001142/primary_doc.xml</t>
  </si>
  <si>
    <t>https://www.sec.gov/Archives/edgar/data/0001056707/000177569720001463/primary_doc.xml</t>
  </si>
  <si>
    <t>https://www.sec.gov/Archives/edgar/data/0001056707/000177569720001547/primary_doc.xml</t>
  </si>
  <si>
    <t>https://www.sec.gov/Archives/edgar/data/0001056707/000177569721000137/primary_doc.xml</t>
  </si>
  <si>
    <t>https://www.sec.gov/Archives/edgar/data/0001056707/000177569721000472/primary_doc.xml</t>
  </si>
  <si>
    <t>https://www.sec.gov/Archives/edgar/data/0001056707/000177569721000804/primary_doc.xml</t>
  </si>
  <si>
    <t>https://www.sec.gov/Archives/edgar/data/0000875732/000177569721001215/primary_doc.xml</t>
  </si>
  <si>
    <t>BNY Mellon Midcap Index Fund, Inc.</t>
  </si>
  <si>
    <t>0000875732</t>
  </si>
  <si>
    <t>549300YR5HQUSPUKYA70</t>
  </si>
  <si>
    <t>S000000078</t>
  </si>
  <si>
    <t>https://www.sec.gov/Archives/edgar/data/0001567101/000175272421191687/primary_doc.xml</t>
  </si>
  <si>
    <t>Bridge Builder Trust</t>
  </si>
  <si>
    <t>0001567101</t>
  </si>
  <si>
    <t>549300MZGMJ1KD5SOK80</t>
  </si>
  <si>
    <t>Bridge Builder Large Cap Growth Fund</t>
  </si>
  <si>
    <t>S000048334</t>
  </si>
  <si>
    <t>5493001J4IHNCOS2L914</t>
  </si>
  <si>
    <t>https://www.sec.gov/Archives/edgar/data/0001567101/000175272421262886/primary_doc.xml</t>
  </si>
  <si>
    <t>https://www.sec.gov/Archives/edgar/data/0001567101/000175272421191694/primary_doc.xml</t>
  </si>
  <si>
    <t>Bridge Builder Small/Mid Cap Growth Fund</t>
  </si>
  <si>
    <t>S000048336</t>
  </si>
  <si>
    <t>5493000YK4UVWWSZUT86</t>
  </si>
  <si>
    <t>https://www.sec.gov/Archives/edgar/data/0001567101/000175272421262880/primary_doc.xml</t>
  </si>
  <si>
    <t>https://www.sec.gov/Archives/edgar/data/0001567101/000175272419177886/primary_doc.xml</t>
  </si>
  <si>
    <t>Bridge Builder Small/Mid Cap Value Fund</t>
  </si>
  <si>
    <t>S000048337</t>
  </si>
  <si>
    <t>549300T0NE2WRD5E5Y98</t>
  </si>
  <si>
    <t>https://www.sec.gov/Archives/edgar/data/0001567101/000175272420038971/primary_doc.xml</t>
  </si>
  <si>
    <t>https://www.sec.gov/Archives/edgar/data/0001567101/000175272420110994/primary_doc.xml</t>
  </si>
  <si>
    <t>https://www.sec.gov/Archives/edgar/data/0001567101/000175272420177691/primary_doc.xml</t>
  </si>
  <si>
    <t>https://www.sec.gov/Archives/edgar/data/0001567101/000175272420252242/primary_doc.xml</t>
  </si>
  <si>
    <t>https://www.sec.gov/Archives/edgar/data/0001567101/000175272421045084/primary_doc.xml</t>
  </si>
  <si>
    <t>https://www.sec.gov/Archives/edgar/data/0001567101/000175272421120140/primary_doc.xml</t>
  </si>
  <si>
    <t>https://www.sec.gov/Archives/edgar/data/0000916006/000175272419185706/primary_doc.xml</t>
  </si>
  <si>
    <t>Bridgeway Funds, Inc.</t>
  </si>
  <si>
    <t>0000916006</t>
  </si>
  <si>
    <t>549300BKESR3H53Z1J25</t>
  </si>
  <si>
    <t>Omni Small-Cap Value Fund</t>
  </si>
  <si>
    <t>S000033567</t>
  </si>
  <si>
    <t>549300WO9F21224E9L03</t>
  </si>
  <si>
    <t>https://www.sec.gov/Archives/edgar/data/0000916006/000175272420032987/primary_doc.xml</t>
  </si>
  <si>
    <t>https://www.sec.gov/Archives/edgar/data/0000916006/000175272420103362/primary_doc.xml</t>
  </si>
  <si>
    <t>https://www.sec.gov/Archives/edgar/data/0000916006/000175272420241781/primary_doc.xml</t>
  </si>
  <si>
    <t>https://www.sec.gov/Archives/edgar/data/0000916006/000175272421029332/primary_doc.xml</t>
  </si>
  <si>
    <t>https://www.sec.gov/Archives/edgar/data/0000916006/000175272421112957/primary_doc.xml</t>
  </si>
  <si>
    <t>https://www.sec.gov/Archives/edgar/data/0000916006/000175272421176408/primary_doc.xml</t>
  </si>
  <si>
    <t>ING Financial Markets LLC</t>
  </si>
  <si>
    <t>https://www.sec.gov/Archives/edgar/data/0000916006/000175272421251066/primary_doc.xml</t>
  </si>
  <si>
    <t>https://www.sec.gov/Archives/edgar/data/0000916006/000175272419185994/primary_doc.xml</t>
  </si>
  <si>
    <t>Omni Tax-Managed Small-Cap Value Fund</t>
  </si>
  <si>
    <t>S000030751</t>
  </si>
  <si>
    <t>549300OFZH5Y001NJ397</t>
  </si>
  <si>
    <t>https://www.sec.gov/Archives/edgar/data/0000916006/000175272420032985/primary_doc.xml</t>
  </si>
  <si>
    <t>https://www.sec.gov/Archives/edgar/data/0000916006/000175272420103359/primary_doc.xml</t>
  </si>
  <si>
    <t>https://www.sec.gov/Archives/edgar/data/0000916006/000175272420241783/primary_doc.xml</t>
  </si>
  <si>
    <t>https://www.sec.gov/Archives/edgar/data/0000916006/000175272421029336/primary_doc.xml</t>
  </si>
  <si>
    <t>https://www.sec.gov/Archives/edgar/data/0000916006/000175272421112956/primary_doc.xml</t>
  </si>
  <si>
    <t>https://www.sec.gov/Archives/edgar/data/0000916006/000175272421176405/primary_doc.xml</t>
  </si>
  <si>
    <t>https://www.sec.gov/Archives/edgar/data/0000916006/000175272421251067/primary_doc.xml</t>
  </si>
  <si>
    <t>WELLS FARGO BANK NA</t>
  </si>
  <si>
    <t>https://www.sec.gov/Archives/edgar/data/0000916006/000175272419185996/primary_doc.xml</t>
  </si>
  <si>
    <t>Small-Cap Value Fund</t>
  </si>
  <si>
    <t>S000004427</t>
  </si>
  <si>
    <t>549300SSRKUPMKII6586</t>
  </si>
  <si>
    <t>https://www.sec.gov/Archives/edgar/data/0000916006/000175272420032984/primary_doc.xml</t>
  </si>
  <si>
    <t>https://www.sec.gov/Archives/edgar/data/0000916006/000175272420103358/primary_doc.xml</t>
  </si>
  <si>
    <t>https://www.sec.gov/Archives/edgar/data/0000916006/000175272420165118/primary_doc.xml</t>
  </si>
  <si>
    <t>https://www.sec.gov/Archives/edgar/data/0000916006/000175272420241777/primary_doc.xml</t>
  </si>
  <si>
    <t>https://www.sec.gov/Archives/edgar/data/0000916006/000175272421029329/primary_doc.xml</t>
  </si>
  <si>
    <t>https://www.sec.gov/Archives/edgar/data/0000710826/000175272421255344/primary_doc.xml</t>
  </si>
  <si>
    <t>Brighthouse Funds Trust II</t>
  </si>
  <si>
    <t>0000710826</t>
  </si>
  <si>
    <t>549300NPPA08K2CWOV06</t>
  </si>
  <si>
    <t>MetLife Mid Cap Stock Index Portfolio</t>
  </si>
  <si>
    <t>S000006515</t>
  </si>
  <si>
    <t>549300J2UIY0PEHLL365</t>
  </si>
  <si>
    <t>https://www.sec.gov/Archives/edgar/data/0000710826/000175272419177947/primary_doc.xml</t>
  </si>
  <si>
    <t>MetLife Russell 2000 Index Portfolio</t>
  </si>
  <si>
    <t>S000006525</t>
  </si>
  <si>
    <t>549300150CXK26R8Z865</t>
  </si>
  <si>
    <t>https://www.sec.gov/Archives/edgar/data/0000710826/000175272420033633/primary_doc.xml</t>
  </si>
  <si>
    <t>https://www.sec.gov/Archives/edgar/data/0000710826/000175272420107827/primary_doc.xml</t>
  </si>
  <si>
    <t>https://www.sec.gov/Archives/edgar/data/0000710826/000175272420165934/primary_doc.xml</t>
  </si>
  <si>
    <t>https://www.sec.gov/Archives/edgar/data/0000710826/000175272420247882/primary_doc.xml</t>
  </si>
  <si>
    <t>https://www.sec.gov/Archives/edgar/data/0000710826/000175272421040957/primary_doc.xml</t>
  </si>
  <si>
    <t>https://www.sec.gov/Archives/edgar/data/0000710826/000175272421112645/primary_doc.xml</t>
  </si>
  <si>
    <t>https://www.sec.gov/Archives/edgar/data/0001688680/000175272421010924/primary_doc.xml</t>
  </si>
  <si>
    <t>Brinker Capital Destinations Trust</t>
  </si>
  <si>
    <t>0001688680</t>
  </si>
  <si>
    <t>549300X40Y9W6WTS8B82</t>
  </si>
  <si>
    <t>Destinations Small-Mid Cap Equity Fund</t>
  </si>
  <si>
    <t>S000056102</t>
  </si>
  <si>
    <t>549300QRP52RXN9PQF73</t>
  </si>
  <si>
    <t>https://www.sec.gov/Archives/edgar/data/0001105446/000175272421187292/primary_doc.xml</t>
  </si>
  <si>
    <t>Calvert Responsible Index Series, Inc.</t>
  </si>
  <si>
    <t>0001105446</t>
  </si>
  <si>
    <t>54930020E6PIL74TNC05</t>
  </si>
  <si>
    <t>Calvert U.S. Large Cap Core Responsible Index Fund</t>
  </si>
  <si>
    <t>S000005145</t>
  </si>
  <si>
    <t>549300PO0F0AV64IR605</t>
  </si>
  <si>
    <t>Janney Montgomery Scott LLC</t>
  </si>
  <si>
    <t>https://www.sec.gov/Archives/edgar/data/0001105446/000175272421256207/primary_doc.xml</t>
  </si>
  <si>
    <t>https://www.sec.gov/Archives/edgar/data/0001105446/000175272421187271/primary_doc.xml</t>
  </si>
  <si>
    <t>Calvert U.S. Large Cap Growth Responsible Index Fund</t>
  </si>
  <si>
    <t>S000049168</t>
  </si>
  <si>
    <t>5493000179G37BJVLO31</t>
  </si>
  <si>
    <t>https://www.sec.gov/Archives/edgar/data/0001105446/000175272421256221/primary_doc.xml</t>
  </si>
  <si>
    <t>https://www.sec.gov/Archives/edgar/data/0001105446/000175272421187276/primary_doc.xml</t>
  </si>
  <si>
    <t>Calvert U.S. Large Cap Value Responsible Index Fund</t>
  </si>
  <si>
    <t>S000049169</t>
  </si>
  <si>
    <t>5493005WGBW1GHF4CG37</t>
  </si>
  <si>
    <t>https://www.sec.gov/Archives/edgar/data/0001105446/000175272421256220/primary_doc.xml</t>
  </si>
  <si>
    <t>https://www.sec.gov/Archives/edgar/data/0001105446/000175272421187291/primary_doc.xml</t>
  </si>
  <si>
    <t>Calvert U.S. Mid Cap Core Responsible Index Fund</t>
  </si>
  <si>
    <t>S000051236</t>
  </si>
  <si>
    <t>549300I74Z158YTBPO44</t>
  </si>
  <si>
    <t>https://www.sec.gov/Archives/edgar/data/0001105446/000175272421256205/primary_doc.xml</t>
  </si>
  <si>
    <t>https://www.sec.gov/Archives/edgar/data/0000743773/000175272419180982/primary_doc.xml</t>
  </si>
  <si>
    <t>Calvert Variable Products, Inc.</t>
  </si>
  <si>
    <t>0000743773</t>
  </si>
  <si>
    <t>549300PDAQJMP5ONK782</t>
  </si>
  <si>
    <t>Calvert VP Russell 2000 Small Cap Index Portfolio</t>
  </si>
  <si>
    <t>S000010995</t>
  </si>
  <si>
    <t>549300RTGFUOCAOOCC62</t>
  </si>
  <si>
    <t>https://www.sec.gov/Archives/edgar/data/0000743773/000175272420031079/primary_doc.xml</t>
  </si>
  <si>
    <t>https://www.sec.gov/Archives/edgar/data/0000743773/000175272420109828/primary_doc.xml</t>
  </si>
  <si>
    <t>https://www.sec.gov/Archives/edgar/data/0000743773/000175272420164987/primary_doc.xml</t>
  </si>
  <si>
    <t>https://www.sec.gov/Archives/edgar/data/0000743773/000175272420248454/primary_doc.xml</t>
  </si>
  <si>
    <t>https://www.sec.gov/Archives/edgar/data/0000743773/000175272421023698/primary_doc.xml</t>
  </si>
  <si>
    <t>https://www.sec.gov/Archives/edgar/data/0000743773/000175272421117739/primary_doc.xml</t>
  </si>
  <si>
    <t>https://www.sec.gov/Archives/edgar/data/0000743773/000175272421258621/primary_doc.xml</t>
  </si>
  <si>
    <t>Calvert VP S&amp;P MidCap 400 Index Portfolio</t>
  </si>
  <si>
    <t>S000010992</t>
  </si>
  <si>
    <t>549300LJX7D1HYC48F49</t>
  </si>
  <si>
    <t>https://www.sec.gov/Archives/edgar/data/0001529390/000175272420130189/primary_doc.xml</t>
  </si>
  <si>
    <t>Cambria ETF Trust</t>
  </si>
  <si>
    <t>0001529390</t>
  </si>
  <si>
    <t>254900RHN8DQYNXKZQ96</t>
  </si>
  <si>
    <t>Cambria Shareholder Yield ETF</t>
  </si>
  <si>
    <t>S000037634</t>
  </si>
  <si>
    <t>5493005B0UWLFHOC1V22</t>
  </si>
  <si>
    <t>Gamestop Corp</t>
  </si>
  <si>
    <t>https://www.sec.gov/Archives/edgar/data/0001529390/000175272420194998/primary_doc.xml</t>
  </si>
  <si>
    <t>https://www.sec.gov/Archives/edgar/data/0001529390/000175272420267737/primary_doc.xml</t>
  </si>
  <si>
    <t>https://www.sec.gov/Archives/edgar/data/0001529390/000175272421060679/primary_doc.xml</t>
  </si>
  <si>
    <t>https://www.sec.gov/Archives/edgar/data/0000811161/000114554919047679/primary_doc.xml</t>
  </si>
  <si>
    <t>Clearwater Investment Trust</t>
  </si>
  <si>
    <t>0000811161</t>
  </si>
  <si>
    <t>549300DJTRHSZ8F9UE31</t>
  </si>
  <si>
    <t>Clearwater Core Equity Fund</t>
  </si>
  <si>
    <t>S000000697</t>
  </si>
  <si>
    <t>549300K5X0AWHU0I8R11</t>
  </si>
  <si>
    <t>Gamestop Corp CL A</t>
  </si>
  <si>
    <t>https://www.sec.gov/Archives/edgar/data/0000811161/000114554920008577/primary_doc.xml</t>
  </si>
  <si>
    <t>https://www.sec.gov/Archives/edgar/data/0000811161/000114554921045824/primary_doc.xml</t>
  </si>
  <si>
    <t>Gamestop Corp COM USD0.001 CLASS A</t>
  </si>
  <si>
    <t>https://www.sec.gov/Archives/edgar/data/0000811161/000114554921072140/primary_doc.xml</t>
  </si>
  <si>
    <t>https://www.sec.gov/Archives/edgar/data/0000811161/000114554921007973/primary_doc.xml</t>
  </si>
  <si>
    <t>Clearwater Select Equity Fund</t>
  </si>
  <si>
    <t>S000000698</t>
  </si>
  <si>
    <t>549300JPAPXQ14UDMS55</t>
  </si>
  <si>
    <t>https://www.sec.gov/Archives/edgar/data/0000811161/000114554921045826/primary_doc.xml</t>
  </si>
  <si>
    <t>https://www.sec.gov/Archives/edgar/data/0000811161/000114554920066671/primary_doc.xml</t>
  </si>
  <si>
    <t>Clearwater Small Companies Fund</t>
  </si>
  <si>
    <t>https://www.sec.gov/Archives/edgar/data/0001719812/000175272421191327/primary_doc.xml</t>
  </si>
  <si>
    <t>Collaborative Investment Series Trust</t>
  </si>
  <si>
    <t>0001719812</t>
  </si>
  <si>
    <t>549300H9U9P1LQU16S78</t>
  </si>
  <si>
    <t>FOMO ETF</t>
  </si>
  <si>
    <t>S000071924</t>
  </si>
  <si>
    <t>5493005JV7FBYSPFQG54</t>
  </si>
  <si>
    <t>https://www.sec.gov/Archives/edgar/data/0001719812/000116204421000622/primary_doc.xml</t>
  </si>
  <si>
    <t>Global Tactical Fund</t>
  </si>
  <si>
    <t>S000065406</t>
  </si>
  <si>
    <t>549300LODCO834CN9475</t>
  </si>
  <si>
    <t>https://www.sec.gov/Archives/edgar/data/0001719812/000116204421000949/primary_doc.xml</t>
  </si>
  <si>
    <t>Greenwich Ivy Long-Short Fund</t>
  </si>
  <si>
    <t>https://www.sec.gov/Archives/edgar/data/0001719812/000175272421191321/primary_doc.xml</t>
  </si>
  <si>
    <t>Trend Aggregation Growth ETF</t>
  </si>
  <si>
    <t>S000067521</t>
  </si>
  <si>
    <t>549300VL1PM0KNKFK155</t>
  </si>
  <si>
    <t>https://www.sec.gov/Archives/edgar/data/0001719812/000175272421259201/primary_doc.xml</t>
  </si>
  <si>
    <t>https://www.sec.gov/Archives/edgar/data/0000777535/000175272419178993/primary_doc.xml</t>
  </si>
  <si>
    <t>College Retirement Equities Fund</t>
  </si>
  <si>
    <t>0000777535</t>
  </si>
  <si>
    <t>549300W86TWR1A52Z652</t>
  </si>
  <si>
    <t>College Retirement Equities Fund - Equity Index Account</t>
  </si>
  <si>
    <t>S000005083</t>
  </si>
  <si>
    <t>549300C21KARE2FQT753</t>
  </si>
  <si>
    <t>GameStop Corp (Class A)</t>
  </si>
  <si>
    <t>https://www.sec.gov/Archives/edgar/data/0000777535/000175272420036038/primary_doc.xml</t>
  </si>
  <si>
    <t>https://www.sec.gov/Archives/edgar/data/0000777535/000175272420105409/primary_doc.xml</t>
  </si>
  <si>
    <t>https://www.sec.gov/Archives/edgar/data/0000777535/000175272420174275/primary_doc.xml</t>
  </si>
  <si>
    <t>https://www.sec.gov/Archives/edgar/data/0000777535/000175272420240878/primary_doc.xml</t>
  </si>
  <si>
    <t>https://www.sec.gov/Archives/edgar/data/0000777535/000175272421036332/primary_doc.xml</t>
  </si>
  <si>
    <t>https://www.sec.gov/Archives/edgar/data/0000777535/000175272421108895/primary_doc.xml</t>
  </si>
  <si>
    <t>https://www.sec.gov/Archives/edgar/data/0000777535/000175272421184140/primary_doc.xml</t>
  </si>
  <si>
    <t>https://www.sec.gov/Archives/edgar/data/0000777535/000175272421262983/primary_doc.xml</t>
  </si>
  <si>
    <t>https://www.sec.gov/Archives/edgar/data/0000777535/000175272421184138/primary_doc.xml</t>
  </si>
  <si>
    <t>College Retirement Equities Fund - Growth Account</t>
  </si>
  <si>
    <t>S000005082</t>
  </si>
  <si>
    <t>549300EVA8JGN7570784</t>
  </si>
  <si>
    <t>https://www.sec.gov/Archives/edgar/data/0000777535/000175272419179001/primary_doc.xml</t>
  </si>
  <si>
    <t>College Retirement Equities Fund - Social Choice Account</t>
  </si>
  <si>
    <t>S000005086</t>
  </si>
  <si>
    <t>TKKJXN8KY1SLC3QQHZ77</t>
  </si>
  <si>
    <t>https://www.sec.gov/Archives/edgar/data/0000777535/000175272420036032/primary_doc.xml</t>
  </si>
  <si>
    <t>https://www.sec.gov/Archives/edgar/data/0000777535/000175272420105410/primary_doc.xml</t>
  </si>
  <si>
    <t>https://www.sec.gov/Archives/edgar/data/0000777535/000175272420174273/primary_doc.xml</t>
  </si>
  <si>
    <t>https://www.sec.gov/Archives/edgar/data/0000777535/000175272420241521/primary_doc.xml</t>
  </si>
  <si>
    <t>https://www.sec.gov/Archives/edgar/data/0001097519/000114554921061517/primary_doc.xml</t>
  </si>
  <si>
    <t>Columbia Funds Series Trust</t>
  </si>
  <si>
    <t>0001097519</t>
  </si>
  <si>
    <t>549300712V4UL3XCAB43</t>
  </si>
  <si>
    <t>Columbia Mid Cap Index Fund</t>
  </si>
  <si>
    <t>S000010826</t>
  </si>
  <si>
    <t>T7U4HCU80YGSBI8Z3385</t>
  </si>
  <si>
    <t>Internal Id: 36467W109</t>
  </si>
  <si>
    <t>https://www.sec.gov/Archives/edgar/data/0001097519/000114554920002231/primary_doc.xml</t>
  </si>
  <si>
    <t>Columbia Small Cap Index Fund</t>
  </si>
  <si>
    <t>S000010827</t>
  </si>
  <si>
    <t>MMI1JP58GJXQM4BPNC22</t>
  </si>
  <si>
    <t>https://www.sec.gov/Archives/edgar/data/0001097519/000114554920021660/primary_doc.xml</t>
  </si>
  <si>
    <t>https://www.sec.gov/Archives/edgar/data/0001097519/000114554920041457/primary_doc.xml</t>
  </si>
  <si>
    <t>https://www.sec.gov/Archives/edgar/data/0001097519/000114554920062097/primary_doc.xml</t>
  </si>
  <si>
    <t>https://www.sec.gov/Archives/edgar/data/0001097519/000114554921002310/primary_doc.xml</t>
  </si>
  <si>
    <t>https://www.sec.gov/Archives/edgar/data/0001097519/000114554921022781/primary_doc.xml</t>
  </si>
  <si>
    <t>https://www.sec.gov/Archives/edgar/data/0001097519/000114554921042079/primary_doc.xml</t>
  </si>
  <si>
    <t>https://www.sec.gov/Archives/edgar/data/0001413032/000114554920049881/primary_doc.xml</t>
  </si>
  <si>
    <t>Columbia Funds Variable Series Trust II</t>
  </si>
  <si>
    <t>0001413032</t>
  </si>
  <si>
    <t>54930017CSZ4UCL7G406</t>
  </si>
  <si>
    <t>Variable Portfolio - Partners Small Cap Value Fund</t>
  </si>
  <si>
    <t>S000019853</t>
  </si>
  <si>
    <t>549300G22MN0LFFJ7036</t>
  </si>
  <si>
    <t>https://www.sec.gov/Archives/edgar/data/0001503123/000175272421082440/primary_doc.xml</t>
  </si>
  <si>
    <t>DBX ETF Trust</t>
  </si>
  <si>
    <t>0001503123</t>
  </si>
  <si>
    <t>DNLQXYGHEZ10Q9SIK386</t>
  </si>
  <si>
    <t>Xtrackers S&amp;P SmallCap 600 ESG ETF</t>
  </si>
  <si>
    <t>S000070349</t>
  </si>
  <si>
    <t>549300B4QBM88MLC8W59</t>
  </si>
  <si>
    <t>https://www.sec.gov/Archives/edgar/data/0001503123/000175272421155526/primary_doc.xml</t>
  </si>
  <si>
    <t>https://www.sec.gov/Archives/edgar/data/0000088064/000175272421035742/primary_doc.xml</t>
  </si>
  <si>
    <t>DEUTSCHE DWS INVESTMENT TRUST</t>
  </si>
  <si>
    <t>0000088064</t>
  </si>
  <si>
    <t>C6V3ZVV42DUKQSHF6341</t>
  </si>
  <si>
    <t>DWS Small Cap Core Fund</t>
  </si>
  <si>
    <t>S000005709</t>
  </si>
  <si>
    <t>KKQKEDL2J9UGWEWMX474</t>
  </si>
  <si>
    <t>https://www.sec.gov/Archives/edgar/data/0001006373/000175272419179028/primary_doc.xml</t>
  </si>
  <si>
    <t>DEUTSCHE DWS INVESTMENTS VIT FUNDS</t>
  </si>
  <si>
    <t>0001006373</t>
  </si>
  <si>
    <t>ZR6K6EPHQRLZFS6FC970</t>
  </si>
  <si>
    <t>DWS Small Cap Index VIP</t>
  </si>
  <si>
    <t>S000006223</t>
  </si>
  <si>
    <t>TZXLS3THYWR1TINGR851</t>
  </si>
  <si>
    <t>https://www.sec.gov/Archives/edgar/data/0001006373/000175272420038446/primary_doc.xml</t>
  </si>
  <si>
    <t>https://www.sec.gov/Archives/edgar/data/0001006373/000175272420104413/primary_doc.xml</t>
  </si>
  <si>
    <t>https://www.sec.gov/Archives/edgar/data/0001006373/000175272420171496/primary_doc.xml</t>
  </si>
  <si>
    <t>https://www.sec.gov/Archives/edgar/data/0001006373/000175272420242142/primary_doc.xml</t>
  </si>
  <si>
    <t>https://www.sec.gov/Archives/edgar/data/0001006373/000175272421035782/primary_doc.xml</t>
  </si>
  <si>
    <t>https://www.sec.gov/Archives/edgar/data/0001006373/000175272421112590/primary_doc.xml</t>
  </si>
  <si>
    <t>https://www.sec.gov/Archives/edgar/data/0000355437/000175272419198633/primary_doc.xml</t>
  </si>
  <si>
    <t>DFA INVESTMENT DIMENSIONS GROUP INC</t>
  </si>
  <si>
    <t>0000355437</t>
  </si>
  <si>
    <t>549300XGRTBJCE41BD26</t>
  </si>
  <si>
    <t>TAX-MANAGED U.S. EQUITY PORTFOLIO</t>
  </si>
  <si>
    <t>S000000972</t>
  </si>
  <si>
    <t>549300XPBJZ6LOHAUH72</t>
  </si>
  <si>
    <t>https://www.sec.gov/Archives/edgar/data/0000355437/000175272420066876/primary_doc.xml</t>
  </si>
  <si>
    <t>https://www.sec.gov/Archives/edgar/data/0000355437/000175272420122423/primary_doc.xml</t>
  </si>
  <si>
    <t>https://www.sec.gov/Archives/edgar/data/0000355437/000175272420200774/primary_doc.xml</t>
  </si>
  <si>
    <t>https://www.sec.gov/Archives/edgar/data/0000355437/000175272420262558/primary_doc.xml</t>
  </si>
  <si>
    <t>https://www.sec.gov/Archives/edgar/data/0000355437/000175272421062308/primary_doc.xml</t>
  </si>
  <si>
    <t>https://www.sec.gov/Archives/edgar/data/0000355437/000175272419198680/primary_doc.xml</t>
  </si>
  <si>
    <t>TAX-MANAGED U.S. SMALL CAP PORTFOLIO</t>
  </si>
  <si>
    <t>S000000976</t>
  </si>
  <si>
    <t>54930081JW9NWAE37X65</t>
  </si>
  <si>
    <t>https://www.sec.gov/Archives/edgar/data/0000355437/000175272420066878/primary_doc.xml</t>
  </si>
  <si>
    <t>https://www.sec.gov/Archives/edgar/data/0000355437/000175272420122419/primary_doc.xml</t>
  </si>
  <si>
    <t>https://www.sec.gov/Archives/edgar/data/0000355437/000175272420200784/primary_doc.xml</t>
  </si>
  <si>
    <t>https://www.sec.gov/Archives/edgar/data/0000355437/000175272420262447/primary_doc.xml</t>
  </si>
  <si>
    <t>https://www.sec.gov/Archives/edgar/data/0000355437/000175272421062339/primary_doc.xml</t>
  </si>
  <si>
    <t>https://www.sec.gov/Archives/edgar/data/0000355437/000175272419198933/primary_doc.xml</t>
  </si>
  <si>
    <t>Tax-Managed U.S. Targeted Value Portfolio</t>
  </si>
  <si>
    <t>S000000977</t>
  </si>
  <si>
    <t>549300SYKTWCLKZE2N05</t>
  </si>
  <si>
    <t>https://www.sec.gov/Archives/edgar/data/0000355437/000175272420066879/primary_doc.xml</t>
  </si>
  <si>
    <t>https://www.sec.gov/Archives/edgar/data/0000355437/000175272420122426/primary_doc.xml</t>
  </si>
  <si>
    <t>https://www.sec.gov/Archives/edgar/data/0000355437/000175272420200771/primary_doc.xml</t>
  </si>
  <si>
    <t>https://www.sec.gov/Archives/edgar/data/0000355437/000175272420262511/primary_doc.xml</t>
  </si>
  <si>
    <t>https://www.sec.gov/Archives/edgar/data/0000355437/000175272421062327/primary_doc.xml</t>
  </si>
  <si>
    <t>https://www.sec.gov/Archives/edgar/data/0000355437/000175272419198649/primary_doc.xml</t>
  </si>
  <si>
    <t>U.S. CORE EQUITY 1 PORTFOLIO</t>
  </si>
  <si>
    <t>S000000979</t>
  </si>
  <si>
    <t>549300HFCYX77UDJN369</t>
  </si>
  <si>
    <t>https://www.sec.gov/Archives/edgar/data/0000355437/000175272420066309/primary_doc.xml</t>
  </si>
  <si>
    <t>https://www.sec.gov/Archives/edgar/data/0000355437/000175272420122398/primary_doc.xml</t>
  </si>
  <si>
    <t>https://www.sec.gov/Archives/edgar/data/0000355437/000175272420200479/primary_doc.xml</t>
  </si>
  <si>
    <t>https://www.sec.gov/Archives/edgar/data/0000355437/000175272420262468/primary_doc.xml</t>
  </si>
  <si>
    <t>https://www.sec.gov/Archives/edgar/data/0000355437/000175272421062277/primary_doc.xml</t>
  </si>
  <si>
    <t>https://www.sec.gov/Archives/edgar/data/0000355437/000175272419198630/primary_doc.xml</t>
  </si>
  <si>
    <t>U.S. CORE EQUITY 2 PORTFOLIO</t>
  </si>
  <si>
    <t>S000000980</t>
  </si>
  <si>
    <t>549300ADSTXJ0S61X417</t>
  </si>
  <si>
    <t>https://www.sec.gov/Archives/edgar/data/0000355437/000175272420066317/primary_doc.xml</t>
  </si>
  <si>
    <t>https://www.sec.gov/Archives/edgar/data/0000355437/000175272420122402/primary_doc.xml</t>
  </si>
  <si>
    <t>https://www.sec.gov/Archives/edgar/data/0000355437/000175272420200383/primary_doc.xml</t>
  </si>
  <si>
    <t>https://www.sec.gov/Archives/edgar/data/0000355437/000175272420262556/primary_doc.xml</t>
  </si>
  <si>
    <t>https://www.sec.gov/Archives/edgar/data/0000355437/000175272421062275/primary_doc.xml</t>
  </si>
  <si>
    <t>https://www.sec.gov/Archives/edgar/data/0000355437/000175272419198916/primary_doc.xml</t>
  </si>
  <si>
    <t>U.S. MICRO CAP PORTFOLIO</t>
  </si>
  <si>
    <t>S000000948</t>
  </si>
  <si>
    <t>549300P68DFL06NNZ393</t>
  </si>
  <si>
    <t>https://www.sec.gov/Archives/edgar/data/0000355437/000175272420066908/primary_doc.xml</t>
  </si>
  <si>
    <t>https://www.sec.gov/Archives/edgar/data/0000355437/000175272420122445/primary_doc.xml</t>
  </si>
  <si>
    <t>https://www.sec.gov/Archives/edgar/data/0000355437/000175272420200482/primary_doc.xml</t>
  </si>
  <si>
    <t>https://www.sec.gov/Archives/edgar/data/0000355437/000175272420262464/primary_doc.xml</t>
  </si>
  <si>
    <t>https://www.sec.gov/Archives/edgar/data/0000355437/000175272421062346/primary_doc.xml</t>
  </si>
  <si>
    <t>https://www.sec.gov/Archives/edgar/data/0000355437/000175272419198628/primary_doc.xml</t>
  </si>
  <si>
    <t>U.S. SMALL CAP PORTFOLIO</t>
  </si>
  <si>
    <t>S000000971</t>
  </si>
  <si>
    <t>54930002ZNZ4W0THTP70</t>
  </si>
  <si>
    <t>https://www.sec.gov/Archives/edgar/data/0000355437/000175272420066886/primary_doc.xml</t>
  </si>
  <si>
    <t>https://www.sec.gov/Archives/edgar/data/0000355437/000175272420122439/primary_doc.xml</t>
  </si>
  <si>
    <t>https://www.sec.gov/Archives/edgar/data/0000355437/000175272420200407/primary_doc.xml</t>
  </si>
  <si>
    <t>https://www.sec.gov/Archives/edgar/data/0000355437/000175272420262548/primary_doc.xml</t>
  </si>
  <si>
    <t>https://www.sec.gov/Archives/edgar/data/0000355437/000175272421062333/primary_doc.xml</t>
  </si>
  <si>
    <t>https://www.sec.gov/Archives/edgar/data/0000355437/000175272419198945/primary_doc.xml</t>
  </si>
  <si>
    <t>U.S. SMALL CAP VALUE PORTFOLIO</t>
  </si>
  <si>
    <t>S000000987</t>
  </si>
  <si>
    <t>549300DJX8EBSXFB1T29</t>
  </si>
  <si>
    <t>https://www.sec.gov/Archives/edgar/data/0000355437/000175272420066884/primary_doc.xml</t>
  </si>
  <si>
    <t>https://www.sec.gov/Archives/edgar/data/0000355437/000175272420122428/primary_doc.xml</t>
  </si>
  <si>
    <t>https://www.sec.gov/Archives/edgar/data/0000355437/000175272420200476/primary_doc.xml</t>
  </si>
  <si>
    <t>https://www.sec.gov/Archives/edgar/data/0000355437/000175272420262497/primary_doc.xml</t>
  </si>
  <si>
    <t>https://www.sec.gov/Archives/edgar/data/0000355437/000175272421062316/primary_doc.xml</t>
  </si>
  <si>
    <t>https://www.sec.gov/Archives/edgar/data/0000355437/000175272419198681/primary_doc.xml</t>
  </si>
  <si>
    <t>U.S. Social Core Equity 2 Portfolio</t>
  </si>
  <si>
    <t>S000018154</t>
  </si>
  <si>
    <t>5493000O2UT3VQL92M59</t>
  </si>
  <si>
    <t>https://www.sec.gov/Archives/edgar/data/0000355437/000175272420066872/primary_doc.xml</t>
  </si>
  <si>
    <t>https://www.sec.gov/Archives/edgar/data/0000355437/000175272419198644/primary_doc.xml</t>
  </si>
  <si>
    <t>U.S. Sustainability Core 1 Portfolio</t>
  </si>
  <si>
    <t>S000020422</t>
  </si>
  <si>
    <t>5493008WNM76U570MU21</t>
  </si>
  <si>
    <t>https://www.sec.gov/Archives/edgar/data/0000355437/000175272420066885/primary_doc.xml</t>
  </si>
  <si>
    <t>https://www.sec.gov/Archives/edgar/data/0000355437/000175272420122427/primary_doc.xml</t>
  </si>
  <si>
    <t>https://www.sec.gov/Archives/edgar/data/0000355437/000175272420200818/primary_doc.xml</t>
  </si>
  <si>
    <t>https://www.sec.gov/Archives/edgar/data/0000355437/000175272420262553/primary_doc.xml</t>
  </si>
  <si>
    <t>https://www.sec.gov/Archives/edgar/data/0000355437/000175272421062309/primary_doc.xml</t>
  </si>
  <si>
    <t>https://www.sec.gov/Archives/edgar/data/0000355437/000175272419198913/primary_doc.xml</t>
  </si>
  <si>
    <t>U.S. Targeted Value Portfolio</t>
  </si>
  <si>
    <t>S000000970</t>
  </si>
  <si>
    <t>549300W1VP3NQECABJ14</t>
  </si>
  <si>
    <t>https://www.sec.gov/Archives/edgar/data/0000355437/000175272420066880/primary_doc.xml</t>
  </si>
  <si>
    <t>https://www.sec.gov/Archives/edgar/data/0000355437/000175272420122429/primary_doc.xml</t>
  </si>
  <si>
    <t>https://www.sec.gov/Archives/edgar/data/0000355437/000175272420200411/primary_doc.xml</t>
  </si>
  <si>
    <t>https://www.sec.gov/Archives/edgar/data/0000355437/000175272420262446/primary_doc.xml</t>
  </si>
  <si>
    <t>https://www.sec.gov/Archives/edgar/data/0000355437/000175272421062310/primary_doc.xml</t>
  </si>
  <si>
    <t>https://www.sec.gov/Archives/edgar/data/0000355437/000175272419198694/primary_doc.xml</t>
  </si>
  <si>
    <t>U.S. VECTOR EQUITY PORTFOLIO</t>
  </si>
  <si>
    <t>S000000982</t>
  </si>
  <si>
    <t>549300FW6ETNLSSF7A30</t>
  </si>
  <si>
    <t>https://www.sec.gov/Archives/edgar/data/0000355437/000175272420066874/primary_doc.xml</t>
  </si>
  <si>
    <t>https://www.sec.gov/Archives/edgar/data/0000355437/000175272420122431/primary_doc.xml</t>
  </si>
  <si>
    <t>https://www.sec.gov/Archives/edgar/data/0000355437/000175272420200406/primary_doc.xml</t>
  </si>
  <si>
    <t>https://www.sec.gov/Archives/edgar/data/0000355437/000175272420262571/primary_doc.xml</t>
  </si>
  <si>
    <t>https://www.sec.gov/Archives/edgar/data/0000355437/000175272421062318/primary_doc.xml</t>
  </si>
  <si>
    <t>https://www.sec.gov/Archives/edgar/data/0000355437/000175272419198640/primary_doc.xml</t>
  </si>
  <si>
    <t>VA U.S. TARGETED VALUE PORTFOLIO</t>
  </si>
  <si>
    <t>S000000953</t>
  </si>
  <si>
    <t>549300FXNLNWXX8GOF08</t>
  </si>
  <si>
    <t>https://www.sec.gov/Archives/edgar/data/0000355437/000175272420066320/primary_doc.xml</t>
  </si>
  <si>
    <t>https://www.sec.gov/Archives/edgar/data/0000355437/000175272420122411/primary_doc.xml</t>
  </si>
  <si>
    <t>https://www.sec.gov/Archives/edgar/data/0000355437/000175272420201353/primary_doc.xml</t>
  </si>
  <si>
    <t>https://www.sec.gov/Archives/edgar/data/0000355437/000175272420262532/primary_doc.xml</t>
  </si>
  <si>
    <t>https://www.sec.gov/Archives/edgar/data/0000355437/000175272421062300/primary_doc.xml</t>
  </si>
  <si>
    <t>https://www.sec.gov/Archives/edgar/data/0000896162/000175272419198642/primary_doc.xml</t>
  </si>
  <si>
    <t>DFA INVESTMENT TRUST COMPANY</t>
  </si>
  <si>
    <t>0000896162</t>
  </si>
  <si>
    <t>549300FSKWEXKF6YBM56</t>
  </si>
  <si>
    <t>THE TAX-MANAGED U.S. MARKETWIDE VALUE SERIES</t>
  </si>
  <si>
    <t>S000000998</t>
  </si>
  <si>
    <t>549300P08IOZGPXUSQ86</t>
  </si>
  <si>
    <t>https://www.sec.gov/Archives/edgar/data/0000896162/000175272420066268/primary_doc.xml</t>
  </si>
  <si>
    <t>https://www.sec.gov/Archives/edgar/data/0000896162/000175272420122357/primary_doc.xml</t>
  </si>
  <si>
    <t>https://www.sec.gov/Archives/edgar/data/0000896162/000175272420201365/primary_doc.xml</t>
  </si>
  <si>
    <t>https://www.sec.gov/Archives/edgar/data/0001816125/000175272421068066/primary_doc.xml</t>
  </si>
  <si>
    <t>Dimensional ETF Trust</t>
  </si>
  <si>
    <t>0001816125</t>
  </si>
  <si>
    <t>549300TQ0DPO13B72F34</t>
  </si>
  <si>
    <t>Dimensional US Core Equity Market ETF</t>
  </si>
  <si>
    <t>S000069432</t>
  </si>
  <si>
    <t>549300O3PQG5V42IUV84</t>
  </si>
  <si>
    <t>https://www.sec.gov/Archives/edgar/data/0001424958/000114554919053502/primary_doc.xml</t>
  </si>
  <si>
    <t>Direxion Shares ETF Trust</t>
  </si>
  <si>
    <t>0001424958</t>
  </si>
  <si>
    <t>549300M501IVJM50FG12</t>
  </si>
  <si>
    <t>Direxion Daily Retail Bull 3X Shares</t>
  </si>
  <si>
    <t>S000027487</t>
  </si>
  <si>
    <t>549300BMKL5PJ58Y1S44</t>
  </si>
  <si>
    <t>https://www.sec.gov/Archives/edgar/data/0001424958/000114554920019043/primary_doc.xml</t>
  </si>
  <si>
    <t>https://www.sec.gov/Archives/edgar/data/0001424958/000114554920036561/primary_doc.xml</t>
  </si>
  <si>
    <t>https://www.sec.gov/Archives/edgar/data/0001424958/000114554920077637/primary_doc.xml</t>
  </si>
  <si>
    <t>https://www.sec.gov/Archives/edgar/data/0001424958/000114554921020175/primary_doc.xml</t>
  </si>
  <si>
    <t>https://www.sec.gov/Archives/edgar/data/0001424958/000114554921038353/primary_doc.xml</t>
  </si>
  <si>
    <t>https://www.sec.gov/Archives/edgar/data/0001424958/000114554921056802/primary_doc.xml</t>
  </si>
  <si>
    <t>https://www.sec.gov/Archives/edgar/data/0001424958/000114554921077085/primary_doc.xml</t>
  </si>
  <si>
    <t>https://www.sec.gov/Archives/edgar/data/0001016073/000114554920071362/primary_doc.xml</t>
  </si>
  <si>
    <t>Driehaus Mutual Funds</t>
  </si>
  <si>
    <t>0001016073</t>
  </si>
  <si>
    <t>25490065PZVMACERQ816</t>
  </si>
  <si>
    <t>Driehaus Micro Cap Growth Fund</t>
  </si>
  <si>
    <t>S000042829</t>
  </si>
  <si>
    <t>25490094BBGBJLBUT068</t>
  </si>
  <si>
    <t>https://www.sec.gov/Archives/edgar/data/0001016073/000114554919045274/primary_doc.xml</t>
  </si>
  <si>
    <t>DRIEHAUS MUTUAL FUNDS</t>
  </si>
  <si>
    <t>Driehaus Active Income Fund</t>
  </si>
  <si>
    <t>S000025648</t>
  </si>
  <si>
    <t>549300KC041JFTN8GZ07</t>
  </si>
  <si>
    <t>36467WAB</t>
  </si>
  <si>
    <t>https://www.sec.gov/Archives/edgar/data/0001027263/000175272420170417/primary_doc.xml</t>
  </si>
  <si>
    <t>EQ Advisors Trust</t>
  </si>
  <si>
    <t>0001027263</t>
  </si>
  <si>
    <t>549300Q691FLN6WHB832</t>
  </si>
  <si>
    <t>1290 VT Micro Cap Portfolio</t>
  </si>
  <si>
    <t>S000044688</t>
  </si>
  <si>
    <t>549300H4PCF3X6DS7M83</t>
  </si>
  <si>
    <t>https://www.sec.gov/Archives/edgar/data/0001027263/000175272420250112/primary_doc.xml</t>
  </si>
  <si>
    <t>https://www.sec.gov/Archives/edgar/data/0001027263/000175272421036949/primary_doc.xml</t>
  </si>
  <si>
    <t>https://www.sec.gov/Archives/edgar/data/0001027263/000175272421118533/primary_doc.xml</t>
  </si>
  <si>
    <t>https://www.sec.gov/Archives/edgar/data/0001027263/000175272419181340/primary_doc.xml</t>
  </si>
  <si>
    <t>1290 VT Small Cap Value Portfolio</t>
  </si>
  <si>
    <t>S000044687</t>
  </si>
  <si>
    <t>549300TIBBOQR6UF0T77</t>
  </si>
  <si>
    <t>https://www.sec.gov/Archives/edgar/data/0001027263/000175272420031243/primary_doc.xml</t>
  </si>
  <si>
    <t>https://www.sec.gov/Archives/edgar/data/0001027263/000175272420107601/primary_doc.xml</t>
  </si>
  <si>
    <t>https://www.sec.gov/Archives/edgar/data/0001027263/000175272420170418/primary_doc.xml</t>
  </si>
  <si>
    <t>https://www.sec.gov/Archives/edgar/data/0001027263/000175272420250115/primary_doc.xml</t>
  </si>
  <si>
    <t>https://www.sec.gov/Archives/edgar/data/0001027263/000175272421036955/primary_doc.xml</t>
  </si>
  <si>
    <t>https://www.sec.gov/Archives/edgar/data/0001027263/000175272421118528/primary_doc.xml</t>
  </si>
  <si>
    <t>https://www.sec.gov/Archives/edgar/data/0001027263/000175272419181355/primary_doc.xml</t>
  </si>
  <si>
    <t>1290 VT Socially Responsible Portfolio</t>
  </si>
  <si>
    <t>S000009045</t>
  </si>
  <si>
    <t>549300ZKH6BX05W6V202</t>
  </si>
  <si>
    <t>https://www.sec.gov/Archives/edgar/data/0001027263/000175272420031248/primary_doc.xml</t>
  </si>
  <si>
    <t>https://www.sec.gov/Archives/edgar/data/0001027263/000175272420107723/primary_doc.xml</t>
  </si>
  <si>
    <t>https://www.sec.gov/Archives/edgar/data/0001027263/000175272420170413/primary_doc.xml</t>
  </si>
  <si>
    <t>https://www.sec.gov/Archives/edgar/data/0001027263/000175272420250111/primary_doc.xml</t>
  </si>
  <si>
    <t>https://www.sec.gov/Archives/edgar/data/0001027263/000175272421036959/primary_doc.xml</t>
  </si>
  <si>
    <t>https://www.sec.gov/Archives/edgar/data/0001027263/000175272421118532/primary_doc.xml</t>
  </si>
  <si>
    <t>https://www.sec.gov/Archives/edgar/data/0001027263/000175272421184430/primary_doc.xml</t>
  </si>
  <si>
    <t>https://www.sec.gov/Archives/edgar/data/0001027263/000175272421260136/primary_doc.xml</t>
  </si>
  <si>
    <t>https://www.sec.gov/Archives/edgar/data/0001027263/000175272421260155/primary_doc.xml</t>
  </si>
  <si>
    <t>ATM Mid Cap Managed Volatility Portfolio</t>
  </si>
  <si>
    <t>S000025798</t>
  </si>
  <si>
    <t>549300KN2ZD51R09SW75</t>
  </si>
  <si>
    <t>https://www.sec.gov/Archives/edgar/data/0001027263/000175272419181370/primary_doc.xml</t>
  </si>
  <si>
    <t>ATM Small Cap Managed Volatility Portfolio</t>
  </si>
  <si>
    <t>S000025801</t>
  </si>
  <si>
    <t>549300FRK5133T10O371</t>
  </si>
  <si>
    <t>https://www.sec.gov/Archives/edgar/data/0001027263/000175272420031276/primary_doc.xml</t>
  </si>
  <si>
    <t>https://www.sec.gov/Archives/edgar/data/0001027263/000175272420107668/primary_doc.xml</t>
  </si>
  <si>
    <t>https://www.sec.gov/Archives/edgar/data/0001027263/000175272420170394/primary_doc.xml</t>
  </si>
  <si>
    <t>https://www.sec.gov/Archives/edgar/data/0001027263/000175272420250266/primary_doc.xml</t>
  </si>
  <si>
    <t>https://www.sec.gov/Archives/edgar/data/0001027263/000175272421036963/primary_doc.xml</t>
  </si>
  <si>
    <t>https://www.sec.gov/Archives/edgar/data/0001027263/000175272421118498/primary_doc.xml</t>
  </si>
  <si>
    <t>https://www.sec.gov/Archives/edgar/data/0001027263/000175272419181306/primary_doc.xml</t>
  </si>
  <si>
    <t>EQ/2000 Managed Volatility Portfolio</t>
  </si>
  <si>
    <t>S000025800</t>
  </si>
  <si>
    <t>549300KH60RI2KL55G52</t>
  </si>
  <si>
    <t>https://www.sec.gov/Archives/edgar/data/0001027263/000175272420031223/primary_doc.xml</t>
  </si>
  <si>
    <t>https://www.sec.gov/Archives/edgar/data/0001027263/000175272420107494/primary_doc.xml</t>
  </si>
  <si>
    <t>https://www.sec.gov/Archives/edgar/data/0001027263/000175272420170451/primary_doc.xml</t>
  </si>
  <si>
    <t>https://www.sec.gov/Archives/edgar/data/0001027263/000175272420250133/primary_doc.xml</t>
  </si>
  <si>
    <t>https://www.sec.gov/Archives/edgar/data/0001027263/000175272421036773/primary_doc.xml</t>
  </si>
  <si>
    <t>https://www.sec.gov/Archives/edgar/data/0001027263/000175272421118601/primary_doc.xml</t>
  </si>
  <si>
    <t>https://www.sec.gov/Archives/edgar/data/0001027263/000175272421260230/primary_doc.xml</t>
  </si>
  <si>
    <t>EQ/400 Managed Volatility Portfolio</t>
  </si>
  <si>
    <t>S000025797</t>
  </si>
  <si>
    <t>549300VWHSFOOWSKV115</t>
  </si>
  <si>
    <t>https://www.sec.gov/Archives/edgar/data/0001027263/000175272419181293/primary_doc.xml</t>
  </si>
  <si>
    <t>EQ/AB Small Cap Growth Portfolio</t>
  </si>
  <si>
    <t>S000009056</t>
  </si>
  <si>
    <t>549300AQ3TJEKOZR7398</t>
  </si>
  <si>
    <t>https://www.sec.gov/Archives/edgar/data/0001027263/000175272420107586/primary_doc.xml</t>
  </si>
  <si>
    <t>https://www.sec.gov/Archives/edgar/data/0001027263/000175272420170448/primary_doc.xml</t>
  </si>
  <si>
    <t>https://www.sec.gov/Archives/edgar/data/0001027263/000175272421036777/primary_doc.xml</t>
  </si>
  <si>
    <t>https://www.sec.gov/Archives/edgar/data/0001027263/000175272421118627/primary_doc.xml</t>
  </si>
  <si>
    <t>https://www.sec.gov/Archives/edgar/data/0001027263/000175272421118587/primary_doc.xml</t>
  </si>
  <si>
    <t>EQ/Common Stock Index Portfolio</t>
  </si>
  <si>
    <t>S000010734</t>
  </si>
  <si>
    <t>549300MSPKCGNQ2NJN52</t>
  </si>
  <si>
    <t>https://www.sec.gov/Archives/edgar/data/0001027263/000175272421184439/primary_doc.xml</t>
  </si>
  <si>
    <t>https://www.sec.gov/Archives/edgar/data/0001027263/000175272421260183/primary_doc.xml</t>
  </si>
  <si>
    <t>https://www.sec.gov/Archives/edgar/data/0001027263/000175272419181488/primary_doc.xml</t>
  </si>
  <si>
    <t>EQ/Franklin Small Cap Value Managed Volatility Portfolio</t>
  </si>
  <si>
    <t>S000013249</t>
  </si>
  <si>
    <t>549300DMLH8VE1PS0Q40</t>
  </si>
  <si>
    <t>https://www.sec.gov/Archives/edgar/data/0001027263/000175272420031239/primary_doc.xml</t>
  </si>
  <si>
    <t>https://www.sec.gov/Archives/edgar/data/0001027263/000175272420107500/primary_doc.xml</t>
  </si>
  <si>
    <t>https://www.sec.gov/Archives/edgar/data/0001027263/000175272420170490/primary_doc.xml</t>
  </si>
  <si>
    <t>https://www.sec.gov/Archives/edgar/data/0001027263/000175272420250156/primary_doc.xml</t>
  </si>
  <si>
    <t>https://www.sec.gov/Archives/edgar/data/0001027263/000175272421036807/primary_doc.xml</t>
  </si>
  <si>
    <t>https://www.sec.gov/Archives/edgar/data/0001027263/000175272421118609/primary_doc.xml</t>
  </si>
  <si>
    <t>https://www.sec.gov/Archives/edgar/data/0001027263/000175272421184488/primary_doc.xml</t>
  </si>
  <si>
    <t>EQ/Large Cap Growth Index Portfolio</t>
  </si>
  <si>
    <t>S000009054</t>
  </si>
  <si>
    <t>549300PCNIHSPTZNVY02</t>
  </si>
  <si>
    <t>https://www.sec.gov/Archives/edgar/data/0001027263/000175272421260238/primary_doc.xml</t>
  </si>
  <si>
    <t>https://www.sec.gov/Archives/edgar/data/0001027263/000175272421184477/primary_doc.xml</t>
  </si>
  <si>
    <t>EQ/Large Cap Growth Managed Volatility Portfolio</t>
  </si>
  <si>
    <t>S000009173</t>
  </si>
  <si>
    <t>549300C5EUXN3CYNNX16</t>
  </si>
  <si>
    <t>https://www.sec.gov/Archives/edgar/data/0001027263/000175272421260228/primary_doc.xml</t>
  </si>
  <si>
    <t>https://www.sec.gov/Archives/edgar/data/0001027263/000175272421260246/primary_doc.xml</t>
  </si>
  <si>
    <t>EQ/Mid Cap Index Portfolio</t>
  </si>
  <si>
    <t>S000009148</t>
  </si>
  <si>
    <t>549300P1YSBY2XHEOX21</t>
  </si>
  <si>
    <t>https://www.sec.gov/Archives/edgar/data/0001027263/000175272420250220/primary_doc.xml</t>
  </si>
  <si>
    <t>EQ/Morgan Stanley Small Cap Growth Portfolio</t>
  </si>
  <si>
    <t>S000044689</t>
  </si>
  <si>
    <t>549300BTDC56SRZKZL87</t>
  </si>
  <si>
    <t>https://www.sec.gov/Archives/edgar/data/0001027263/000175272421036938/primary_doc.xml</t>
  </si>
  <si>
    <t>https://www.sec.gov/Archives/edgar/data/0001027263/000175272419182318/primary_doc.xml</t>
  </si>
  <si>
    <t>EQ/Small Company Index Portfolio</t>
  </si>
  <si>
    <t>S000009197</t>
  </si>
  <si>
    <t>5493009C5QRQQKHZKE19</t>
  </si>
  <si>
    <t>https://www.sec.gov/Archives/edgar/data/0001027263/000175272420031199/primary_doc.xml</t>
  </si>
  <si>
    <t>https://www.sec.gov/Archives/edgar/data/0001027263/000175272420107492/primary_doc.xml</t>
  </si>
  <si>
    <t>https://www.sec.gov/Archives/edgar/data/0001027263/000175272420170474/primary_doc.xml</t>
  </si>
  <si>
    <t>https://www.sec.gov/Archives/edgar/data/0001027263/000175272421036936/primary_doc.xml</t>
  </si>
  <si>
    <t>https://www.sec.gov/Archives/edgar/data/0001027263/000175272421118572/primary_doc.xml</t>
  </si>
  <si>
    <t>https://www.sec.gov/Archives/edgar/data/0001027263/000175272421184410/primary_doc.xml</t>
  </si>
  <si>
    <t>Multimanager Aggressive Equity Portfolio</t>
  </si>
  <si>
    <t>S000044691</t>
  </si>
  <si>
    <t>549300KEOCAUQJ113J25</t>
  </si>
  <si>
    <t>https://www.sec.gov/Archives/edgar/data/0001027263/000175272421260158/primary_doc.xml</t>
  </si>
  <si>
    <t>https://www.sec.gov/Archives/edgar/data/0001027263/000175272419181232/primary_doc.xml</t>
  </si>
  <si>
    <t>Multimanager Mid Cap Value Portfolio</t>
  </si>
  <si>
    <t>S000044694</t>
  </si>
  <si>
    <t>5493000D4512X0EQO647</t>
  </si>
  <si>
    <t>https://www.sec.gov/Archives/edgar/data/0001027263/000175272420031273/primary_doc.xml</t>
  </si>
  <si>
    <t>https://www.sec.gov/Archives/edgar/data/0001027263/000175272420107646/primary_doc.xml</t>
  </si>
  <si>
    <t>https://www.sec.gov/Archives/edgar/data/0001467831/000114554919044300/primary_doc.xml</t>
  </si>
  <si>
    <t>ETF Managers Trust</t>
  </si>
  <si>
    <t>0001467831</t>
  </si>
  <si>
    <t>549300K4RW5UJ3CZL626</t>
  </si>
  <si>
    <t>ETFMG Video Game Tech ETF</t>
  </si>
  <si>
    <t>S000053022</t>
  </si>
  <si>
    <t>549300UC25ZXL9S69Z94</t>
  </si>
  <si>
    <t>https://www.sec.gov/Archives/edgar/data/0001467831/000114554920012265/primary_doc.xml</t>
  </si>
  <si>
    <t>https://www.sec.gov/Archives/edgar/data/0001467831/000114554920019524/primary_doc.xml</t>
  </si>
  <si>
    <t>https://www.sec.gov/Archives/edgar/data/0001467831/000114554920028077/primary_doc.xml</t>
  </si>
  <si>
    <t>https://www.sec.gov/Archives/edgar/data/0001467831/000114554920050569/primary_doc.xml</t>
  </si>
  <si>
    <t>Wedbush ETFMG Video Game Tech ETF</t>
  </si>
  <si>
    <t>https://www.sec.gov/Archives/edgar/data/0001467831/000114554920065712/primary_doc.xml</t>
  </si>
  <si>
    <t>https://www.sec.gov/Archives/edgar/data/0001467831/000114554921010624/primary_doc.xml</t>
  </si>
  <si>
    <t>https://www.sec.gov/Archives/edgar/data/0001467831/000114554921033532/primary_doc.xml</t>
  </si>
  <si>
    <t>WELLS FARGO SECURITIES, LLC</t>
  </si>
  <si>
    <t>https://www.sec.gov/Archives/edgar/data/0001467831/000114554921053419/primary_doc.xml</t>
  </si>
  <si>
    <t>https://www.sec.gov/Archives/edgar/data/0001467831/000114554921072763/primary_doc.xml</t>
  </si>
  <si>
    <t>https://www.sec.gov/Archives/edgar/data/0001540305/000114554921062081/primary_doc.xml</t>
  </si>
  <si>
    <t>ETF Series Solutions</t>
  </si>
  <si>
    <t>0001540305</t>
  </si>
  <si>
    <t>5493008BB0X0GYS3UI50</t>
  </si>
  <si>
    <t>Nationwide Maximum Diversification U.S. Core Equity ETF</t>
  </si>
  <si>
    <t>S000058853</t>
  </si>
  <si>
    <t>549300AI3RQJQEX4Y165</t>
  </si>
  <si>
    <t>https://www.sec.gov/Archives/edgar/data/0001540305/000114554921058213/primary_doc.xml</t>
  </si>
  <si>
    <t>US Vegan Climate ETF</t>
  </si>
  <si>
    <t>S000063769</t>
  </si>
  <si>
    <t>549300CDGIFIU2MGQR07</t>
  </si>
  <si>
    <t>https://www.sec.gov/Archives/edgar/data/0001540305/000114554921078458/primary_doc.xml</t>
  </si>
  <si>
    <t>https://www.sec.gov/Archives/edgar/data/0001547950/000175272420108197/primary_doc.xml</t>
  </si>
  <si>
    <t>Exchange Listed Funds Trust</t>
  </si>
  <si>
    <t>0001547950</t>
  </si>
  <si>
    <t>549300NACQI9T12KM079</t>
  </si>
  <si>
    <t>High Yield ETF</t>
  </si>
  <si>
    <t>S000061845</t>
  </si>
  <si>
    <t>5493001PL71QQSRU0550</t>
  </si>
  <si>
    <t>Sedol: BZBVMH7</t>
  </si>
  <si>
    <t>https://www.sec.gov/Archives/edgar/data/0001547950/000175272421001196/primary_doc.xml</t>
  </si>
  <si>
    <t>https://www.sec.gov/Archives/edgar/data/0001547950/000175272420164182/primary_doc.xml</t>
  </si>
  <si>
    <t>SEDOL: BZBVMH7</t>
  </si>
  <si>
    <t>https://www.sec.gov/Archives/edgar/data/0001547950/000175272421001430/primary_doc.xml</t>
  </si>
  <si>
    <t>https://www.sec.gov/Archives/edgar/data/0001547950/000175272420240520/primary_doc.xml</t>
  </si>
  <si>
    <t>https://www.sec.gov/Archives/edgar/data/0001547950/000175272421001453/primary_doc.xml</t>
  </si>
  <si>
    <t>https://www.sec.gov/Archives/edgar/data/0001547950/000175272421028841/primary_doc.xml</t>
  </si>
  <si>
    <t>https://www.sec.gov/Archives/edgar/data/0001547950/000175272421101547/primary_doc.xml</t>
  </si>
  <si>
    <t>https://www.sec.gov/Archives/edgar/data/0001547950/000175272421133383/primary_doc.xml</t>
  </si>
  <si>
    <t>Qraft AI-Enhanced U.S. High Dividend ETF</t>
  </si>
  <si>
    <t>S000067182</t>
  </si>
  <si>
    <t>549300WTV6FO6R49MB39</t>
  </si>
  <si>
    <t>https://www.sec.gov/Archives/edgar/data/0001547950/000175272421278803/primary_doc.xml</t>
  </si>
  <si>
    <t>QRAFT AI-Enhanced U.S. Large Cap Momentum ETF</t>
  </si>
  <si>
    <t>S000065358</t>
  </si>
  <si>
    <t>549300GE7TLHVR9RWF36</t>
  </si>
  <si>
    <t>https://www.sec.gov/Archives/edgar/data/0001547950/000175272421133386/primary_doc.xml</t>
  </si>
  <si>
    <t>QRAFT AI-Enhanced U.S. Next Value ETF</t>
  </si>
  <si>
    <t>S000069970</t>
  </si>
  <si>
    <t>https://www.sec.gov/Archives/edgar/data/0001452937/000175272420272820/primary_doc.xml</t>
  </si>
  <si>
    <t>EXCHANGE TRADED CONCEPTS TRUST</t>
  </si>
  <si>
    <t>0001452937</t>
  </si>
  <si>
    <t>549300TXJW88BSB0KL90</t>
  </si>
  <si>
    <t>North Shore Dual Share Class ETF</t>
  </si>
  <si>
    <t>S000068860</t>
  </si>
  <si>
    <t>549300S2IY1NHO6NBS27</t>
  </si>
  <si>
    <t>https://www.sec.gov/Archives/edgar/data/0000861469/000114554921075839/primary_doc.xml</t>
  </si>
  <si>
    <t>Federated Hermes Index Trust</t>
  </si>
  <si>
    <t>0000861469</t>
  </si>
  <si>
    <t>254900T30X0D6P2AQ657</t>
  </si>
  <si>
    <t>Federated Hermes Mid-Cap Index Fund</t>
  </si>
  <si>
    <t>S000009098</t>
  </si>
  <si>
    <t>VBG134SBOGCF3GGT0262</t>
  </si>
  <si>
    <t>https://www.sec.gov/Archives/edgar/data/0001363526/000114554919052312/primary_doc.xml</t>
  </si>
  <si>
    <t>Federated MDT Series</t>
  </si>
  <si>
    <t>0001363526</t>
  </si>
  <si>
    <t>254900ZW3CXBDK3XPE89</t>
  </si>
  <si>
    <t>Federated MDT Balanced Fund</t>
  </si>
  <si>
    <t>S000012971</t>
  </si>
  <si>
    <t>254900P9KFKAK2YQQ553</t>
  </si>
  <si>
    <t>https://www.sec.gov/Archives/edgar/data/0001363526/000114554920017091/primary_doc.xml</t>
  </si>
  <si>
    <t>MORGAN STANLEY &amp; CO. LLC</t>
  </si>
  <si>
    <t>https://www.sec.gov/Archives/edgar/data/0001363526/000114554919052329/primary_doc.xml</t>
  </si>
  <si>
    <t>Federated MDT Small Cap Core Fund</t>
  </si>
  <si>
    <t>S000012972</t>
  </si>
  <si>
    <t>25490062NLO34OST1059</t>
  </si>
  <si>
    <t>https://www.sec.gov/Archives/edgar/data/0001363526/000114554920017094/primary_doc.xml</t>
  </si>
  <si>
    <t>https://www.sec.gov/Archives/edgar/data/0001364923/000175272421226044/primary_doc.xml</t>
  </si>
  <si>
    <t>Fidelity Commonwealth Trust II</t>
  </si>
  <si>
    <t>0001364923</t>
  </si>
  <si>
    <t>PJO8XCGPPRYUY4CZV047</t>
  </si>
  <si>
    <t>Fidelity Mid Cap Enhanced Index Fund</t>
  </si>
  <si>
    <t>S000019927</t>
  </si>
  <si>
    <t>5493003OBNKE301LZB47</t>
  </si>
  <si>
    <t>GAMESTOP CORP NEW</t>
  </si>
  <si>
    <t>GAMESTOP CORP CL A</t>
  </si>
  <si>
    <t>https://www.sec.gov/Archives/edgar/data/0001364923/000175272421082045/primary_doc.xml</t>
  </si>
  <si>
    <t>Fidelity Small Cap Enhanced Index Fund</t>
  </si>
  <si>
    <t>S000019928</t>
  </si>
  <si>
    <t>5493006IUQMFLEPNRD98</t>
  </si>
  <si>
    <t>https://www.sec.gov/Archives/edgar/data/0001364923/000175272421152624/primary_doc.xml</t>
  </si>
  <si>
    <t>https://www.sec.gov/Archives/edgar/data/0000819118/000175272420143433/primary_doc.xml</t>
  </si>
  <si>
    <t>Fidelity Concord Street Trust</t>
  </si>
  <si>
    <t>0000819118</t>
  </si>
  <si>
    <t>EEX0N4ID1C226M44VF22</t>
  </si>
  <si>
    <t>Fidelity Extended Market Index Fund</t>
  </si>
  <si>
    <t>S000006021</t>
  </si>
  <si>
    <t>HW91WPKTPPX1XCGDNR78</t>
  </si>
  <si>
    <t>https://www.sec.gov/Archives/edgar/data/0000819118/000175272420207572/primary_doc.xml</t>
  </si>
  <si>
    <t>https://www.sec.gov/Archives/edgar/data/0000819118/000175272421004624/primary_doc.xml</t>
  </si>
  <si>
    <t>https://www.sec.gov/Archives/edgar/data/0000819118/000175272421081995/primary_doc.xml</t>
  </si>
  <si>
    <t>https://www.sec.gov/Archives/edgar/data/0000819118/000175272421152563/primary_doc.xml</t>
  </si>
  <si>
    <t>https://www.sec.gov/Archives/edgar/data/0000819118/000175272421226022/primary_doc.xml</t>
  </si>
  <si>
    <t>https://www.sec.gov/Archives/edgar/data/0000819118/000175272420143468/primary_doc.xml</t>
  </si>
  <si>
    <t>Fidelity Series Total Market Index Fund</t>
  </si>
  <si>
    <t>S000065248</t>
  </si>
  <si>
    <t>54930054H0HM45D77929</t>
  </si>
  <si>
    <t>https://www.sec.gov/Archives/edgar/data/0000819118/000175272420207622/primary_doc.xml</t>
  </si>
  <si>
    <t>https://www.sec.gov/Archives/edgar/data/0000819118/000175272421004673/primary_doc.xml</t>
  </si>
  <si>
    <t>https://www.sec.gov/Archives/edgar/data/0000819118/000175272421082047/primary_doc.xml</t>
  </si>
  <si>
    <t>https://www.sec.gov/Archives/edgar/data/0000819118/000175272421152625/primary_doc.xml</t>
  </si>
  <si>
    <t>https://www.sec.gov/Archives/edgar/data/0000819118/000175272421226062/primary_doc.xml</t>
  </si>
  <si>
    <t>https://www.sec.gov/Archives/edgar/data/0000819118/000175272420143479/primary_doc.xml</t>
  </si>
  <si>
    <t>Fidelity Total Market Index Fund</t>
  </si>
  <si>
    <t>S000006026</t>
  </si>
  <si>
    <t>5OYDFBV5F7FFKGFTLN80</t>
  </si>
  <si>
    <t>https://www.sec.gov/Archives/edgar/data/0000819118/000175272420207630/primary_doc.xml</t>
  </si>
  <si>
    <t>https://www.sec.gov/Archives/edgar/data/0000819118/000175272421004682/primary_doc.xml</t>
  </si>
  <si>
    <t>https://www.sec.gov/Archives/edgar/data/0000819118/000175272421082066/primary_doc.xml</t>
  </si>
  <si>
    <t>https://www.sec.gov/Archives/edgar/data/0000819118/000175272421152635/primary_doc.xml</t>
  </si>
  <si>
    <t>https://www.sec.gov/Archives/edgar/data/0000819118/000175272421226080/primary_doc.xml</t>
  </si>
  <si>
    <t>https://www.sec.gov/Archives/edgar/data/0000819118/000175272420186962/primary_doc.xml</t>
  </si>
  <si>
    <t>Fidelity ZERO Extended Market Index Fund</t>
  </si>
  <si>
    <t>S000063103</t>
  </si>
  <si>
    <t>549300GMFZRNXRFI1E67</t>
  </si>
  <si>
    <t>https://www.sec.gov/Archives/edgar/data/0000819118/000175272420265147/primary_doc.xml</t>
  </si>
  <si>
    <t>https://www.sec.gov/Archives/edgar/data/0000819118/000175272421055813/primary_doc.xml</t>
  </si>
  <si>
    <t>https://www.sec.gov/Archives/edgar/data/0000819118/000175272421140638/primary_doc.xml</t>
  </si>
  <si>
    <t>https://www.sec.gov/Archives/edgar/data/0000819118/000175272421205891/primary_doc.xml</t>
  </si>
  <si>
    <t>https://www.sec.gov/Archives/edgar/data/0000819118/000175272421278014/primary_doc.xml</t>
  </si>
  <si>
    <t>https://www.sec.gov/Archives/edgar/data/0000819118/000175272420186964/primary_doc.xml</t>
  </si>
  <si>
    <t>Fidelity ZERO Total Market Index Fund</t>
  </si>
  <si>
    <t>S000063105</t>
  </si>
  <si>
    <t>549300FFNXVHOJC56592</t>
  </si>
  <si>
    <t>https://www.sec.gov/Archives/edgar/data/0000819118/000175272420265149/primary_doc.xml</t>
  </si>
  <si>
    <t>https://www.sec.gov/Archives/edgar/data/0000819118/000175272421055812/primary_doc.xml</t>
  </si>
  <si>
    <t>https://www.sec.gov/Archives/edgar/data/0000819118/000175272421140641/primary_doc.xml</t>
  </si>
  <si>
    <t>https://www.sec.gov/Archives/edgar/data/0000819118/000175272421205890/primary_doc.xml</t>
  </si>
  <si>
    <t>https://www.sec.gov/Archives/edgar/data/0000819118/000175272421278015/primary_doc.xml</t>
  </si>
  <si>
    <t>https://www.sec.gov/Archives/edgar/data/0000819118/000175272420010712/primary_doc.xml</t>
  </si>
  <si>
    <t>FIDELITY CONCORD STREET TRUST</t>
  </si>
  <si>
    <t>https://www.sec.gov/Archives/edgar/data/0000819118/000175272420072645/primary_doc.xml</t>
  </si>
  <si>
    <t>https://www.sec.gov/Archives/edgar/data/0000819118/000175272420010841/primary_doc.xml</t>
  </si>
  <si>
    <t>https://www.sec.gov/Archives/edgar/data/0000819118/000175272420072699/primary_doc.xml</t>
  </si>
  <si>
    <t>https://www.sec.gov/Archives/edgar/data/0000819118/000175272420010771/primary_doc.xml</t>
  </si>
  <si>
    <t>https://www.sec.gov/Archives/edgar/data/0000819118/000175272420072724/primary_doc.xml</t>
  </si>
  <si>
    <t>https://www.sec.gov/Archives/edgar/data/0000819118/000175272419200173/primary_doc.xml</t>
  </si>
  <si>
    <t>https://www.sec.gov/Archives/edgar/data/0000819118/000175272420061897/primary_doc.xml</t>
  </si>
  <si>
    <t>https://www.sec.gov/Archives/edgar/data/0000819118/000175272420120980/primary_doc.xml</t>
  </si>
  <si>
    <t>https://www.sec.gov/Archives/edgar/data/0000819118/000175272419200178/primary_doc.xml</t>
  </si>
  <si>
    <t>https://www.sec.gov/Archives/edgar/data/0000819118/000175272420061925/primary_doc.xml</t>
  </si>
  <si>
    <t>https://www.sec.gov/Archives/edgar/data/0000819118/000175272420120973/primary_doc.xml</t>
  </si>
  <si>
    <t>https://www.sec.gov/Archives/edgar/data/0000945908/000175272419202095/primary_doc.xml</t>
  </si>
  <si>
    <t>FIDELITY COVINGTON TRUST</t>
  </si>
  <si>
    <t>0000945908</t>
  </si>
  <si>
    <t>549300JFYFTF85QAQR28</t>
  </si>
  <si>
    <t>Fidelity MSCI Consumer Discretionary Index ETF</t>
  </si>
  <si>
    <t>S000042570</t>
  </si>
  <si>
    <t>5493007BOJJU5J05J835</t>
  </si>
  <si>
    <t>https://www.sec.gov/Archives/edgar/data/0000945908/000175272420063638/primary_doc.xml</t>
  </si>
  <si>
    <t>https://www.sec.gov/Archives/edgar/data/0000945908/000175272420128961/primary_doc.xml</t>
  </si>
  <si>
    <t>https://www.sec.gov/Archives/edgar/data/0000945908/000175272420187230/primary_doc.xml</t>
  </si>
  <si>
    <t>https://www.sec.gov/Archives/edgar/data/0000945908/000175272420265622/primary_doc.xml</t>
  </si>
  <si>
    <t>https://www.sec.gov/Archives/edgar/data/0000945908/000175272421054834/primary_doc.xml</t>
  </si>
  <si>
    <t>https://www.sec.gov/Archives/edgar/data/0000945908/000175272421140304/primary_doc.xml</t>
  </si>
  <si>
    <t>https://www.sec.gov/Archives/edgar/data/0000945908/000175272421204248/primary_doc.xml</t>
  </si>
  <si>
    <t>https://www.sec.gov/Archives/edgar/data/0000945908/000175272421276307/primary_doc.xml</t>
  </si>
  <si>
    <t>https://www.sec.gov/Archives/edgar/data/0000081205/000175272420185202/primary_doc.xml</t>
  </si>
  <si>
    <t>Fidelity Puritan Trust</t>
  </si>
  <si>
    <t>0000081205</t>
  </si>
  <si>
    <t>WDA1I420M36T9HTVU696</t>
  </si>
  <si>
    <t>Fidelity Flex Intrinsic Opportunities Fund</t>
  </si>
  <si>
    <t>S000056371</t>
  </si>
  <si>
    <t>549300EUQ3C42UC4VP07</t>
  </si>
  <si>
    <t>https://www.sec.gov/Archives/edgar/data/0000081205/000175272420264991/primary_doc.xml</t>
  </si>
  <si>
    <t>https://www.sec.gov/Archives/edgar/data/0000081205/000175272420185210/primary_doc.xml</t>
  </si>
  <si>
    <t>Fidelity Low-Priced Stock Fund</t>
  </si>
  <si>
    <t>S000007152</t>
  </si>
  <si>
    <t>M8IAVTFBTO544M5CKG65</t>
  </si>
  <si>
    <t>https://www.sec.gov/Archives/edgar/data/0000081205/000175272420265034/primary_doc.xml</t>
  </si>
  <si>
    <t>https://www.sec.gov/Archives/edgar/data/0000081205/000175272420185211/primary_doc.xml</t>
  </si>
  <si>
    <t>Fidelity Low-Priced Stock K6 Fund</t>
  </si>
  <si>
    <t>S000057291</t>
  </si>
  <si>
    <t>549300QB84OD3KZUIN10</t>
  </si>
  <si>
    <t>https://www.sec.gov/Archives/edgar/data/0000081205/000175272420265036/primary_doc.xml</t>
  </si>
  <si>
    <t>https://www.sec.gov/Archives/edgar/data/0000081205/000175272420185232/primary_doc.xml</t>
  </si>
  <si>
    <t>Fidelity Series Intrinsic Opportunities Fund</t>
  </si>
  <si>
    <t>S000039222</t>
  </si>
  <si>
    <t>5493008EXZBFCH311051</t>
  </si>
  <si>
    <t>https://www.sec.gov/Archives/edgar/data/0000081205/000175272420265103/primary_doc.xml</t>
  </si>
  <si>
    <t>https://www.sec.gov/Archives/edgar/data/0000081205/000175272419201460/primary_doc.xml</t>
  </si>
  <si>
    <t>FIDELITY PURITAN TRUST</t>
  </si>
  <si>
    <t>https://www.sec.gov/Archives/edgar/data/0000081205/000175272420055202/primary_doc.xml</t>
  </si>
  <si>
    <t>https://www.sec.gov/Archives/edgar/data/0000081205/000175272420127467/primary_doc.xml</t>
  </si>
  <si>
    <t>https://www.sec.gov/Archives/edgar/data/0000081205/000175272419201357/primary_doc.xml</t>
  </si>
  <si>
    <t>https://www.sec.gov/Archives/edgar/data/0000081205/000175272420055199/primary_doc.xml</t>
  </si>
  <si>
    <t>https://www.sec.gov/Archives/edgar/data/0000081205/000175272420127470/primary_doc.xml</t>
  </si>
  <si>
    <t>https://www.sec.gov/Archives/edgar/data/0000081205/000175272419201358/primary_doc.xml</t>
  </si>
  <si>
    <t>https://www.sec.gov/Archives/edgar/data/0000081205/000175272420055208/primary_doc.xml</t>
  </si>
  <si>
    <t>https://www.sec.gov/Archives/edgar/data/0000081205/000175272420127496/primary_doc.xml</t>
  </si>
  <si>
    <t>https://www.sec.gov/Archives/edgar/data/0000081205/000175272419201401/primary_doc.xml</t>
  </si>
  <si>
    <t>https://www.sec.gov/Archives/edgar/data/0000081205/000175272420055233/primary_doc.xml</t>
  </si>
  <si>
    <t>https://www.sec.gov/Archives/edgar/data/0000081205/000175272420127518/primary_doc.xml</t>
  </si>
  <si>
    <t>https://www.sec.gov/Archives/edgar/data/0001364924/000175272421004727/primary_doc.xml</t>
  </si>
  <si>
    <t>Fidelity Rutland Square Trust II</t>
  </si>
  <si>
    <t>0001364924</t>
  </si>
  <si>
    <t>1KZ3JN58GDRI3EZKKG06</t>
  </si>
  <si>
    <t>Strategic Advisers Small-Mid Cap Fund</t>
  </si>
  <si>
    <t>S000029154</t>
  </si>
  <si>
    <t>549300XXXN81FRRH8740</t>
  </si>
  <si>
    <t>https://www.sec.gov/Archives/edgar/data/0001364924/000175272420005746/primary_doc.xml</t>
  </si>
  <si>
    <t>FIDELITY RUTLAND SQUARE TRUST II</t>
  </si>
  <si>
    <t>Strategic Advisers Fidelity U.S. Total Stock Fund</t>
  </si>
  <si>
    <t>S000061481</t>
  </si>
  <si>
    <t>549300HE7P6L7KM5WL14</t>
  </si>
  <si>
    <t>https://www.sec.gov/Archives/edgar/data/0000035315/000175272421205745/primary_doc.xml</t>
  </si>
  <si>
    <t>Fidelity Salem Street Trust</t>
  </si>
  <si>
    <t>0000035315</t>
  </si>
  <si>
    <t>S4W85DGKOEJ24DPRB829</t>
  </si>
  <si>
    <t>Fidelity Flex Mid Cap Index Fund</t>
  </si>
  <si>
    <t>S000056358</t>
  </si>
  <si>
    <t>549300Y450DBH1HG6086</t>
  </si>
  <si>
    <t>https://www.sec.gov/Archives/edgar/data/0000035315/000175272421277766/primary_doc.xml</t>
  </si>
  <si>
    <t>https://www.sec.gov/Archives/edgar/data/0000035315/000175272420186856/primary_doc.xml</t>
  </si>
  <si>
    <t>Fidelity Flex Small Cap Index Fund</t>
  </si>
  <si>
    <t>S000056362</t>
  </si>
  <si>
    <t>5493003GWCPFF4AJOY42</t>
  </si>
  <si>
    <t>https://www.sec.gov/Archives/edgar/data/0000035315/000175272420265005/primary_doc.xml</t>
  </si>
  <si>
    <t>https://www.sec.gov/Archives/edgar/data/0000035315/000175272421055696/primary_doc.xml</t>
  </si>
  <si>
    <t>https://www.sec.gov/Archives/edgar/data/0000035315/000175272421140490/primary_doc.xml</t>
  </si>
  <si>
    <t>https://www.sec.gov/Archives/edgar/data/0000035315/000175272421205776/primary_doc.xml</t>
  </si>
  <si>
    <t>Fidelity Large Cap Growth Index Fund</t>
  </si>
  <si>
    <t>S000054095</t>
  </si>
  <si>
    <t>549300Q3W0SC10KDLH86</t>
  </si>
  <si>
    <t>https://www.sec.gov/Archives/edgar/data/0000035315/000175272421277798/primary_doc.xml</t>
  </si>
  <si>
    <t>https://www.sec.gov/Archives/edgar/data/0000035315/000175272421181326/primary_doc.xml</t>
  </si>
  <si>
    <t>Fidelity Mid Cap Growth Index Fund</t>
  </si>
  <si>
    <t>S000065748</t>
  </si>
  <si>
    <t>549300TJP0EWRUI5QZ45</t>
  </si>
  <si>
    <t>https://www.sec.gov/Archives/edgar/data/0000035315/000175272421248706/primary_doc.xml</t>
  </si>
  <si>
    <t>https://www.sec.gov/Archives/edgar/data/0000035315/000175272421205775/primary_doc.xml</t>
  </si>
  <si>
    <t>Fidelity Mid Cap Index Fund</t>
  </si>
  <si>
    <t>S000033637</t>
  </si>
  <si>
    <t>54930043ME2GUEUOUR49</t>
  </si>
  <si>
    <t>https://www.sec.gov/Archives/edgar/data/0000035315/000175272421277814/primary_doc.xml</t>
  </si>
  <si>
    <t>https://www.sec.gov/Archives/edgar/data/0000035315/000175272421205828/primary_doc.xml</t>
  </si>
  <si>
    <t>Fidelity SAI Small-Mid Cap 500 Index Fund</t>
  </si>
  <si>
    <t>S000050321</t>
  </si>
  <si>
    <t>5493002DMEG3SGBZZZ34</t>
  </si>
  <si>
    <t>https://www.sec.gov/Archives/edgar/data/0000035315/000175272421277938/primary_doc.xml</t>
  </si>
  <si>
    <t>https://www.sec.gov/Archives/edgar/data/0000035315/000175272421205846/primary_doc.xml</t>
  </si>
  <si>
    <t>Fidelity Series Large Cap Growth Index Fund</t>
  </si>
  <si>
    <t>S000062810</t>
  </si>
  <si>
    <t>549300MNW2243HCGX393</t>
  </si>
  <si>
    <t>https://www.sec.gov/Archives/edgar/data/0000035315/000175272421277989/primary_doc.xml</t>
  </si>
  <si>
    <t>https://www.sec.gov/Archives/edgar/data/0000035315/000175272420186954/primary_doc.xml</t>
  </si>
  <si>
    <t>Fidelity Small Cap Index Fund</t>
  </si>
  <si>
    <t>S000033638</t>
  </si>
  <si>
    <t>549300JY6ALOY2NVLW07</t>
  </si>
  <si>
    <t>https://www.sec.gov/Archives/edgar/data/0000035315/000175272420265129/primary_doc.xml</t>
  </si>
  <si>
    <t>https://www.sec.gov/Archives/edgar/data/0000035315/000175272421055795/primary_doc.xml</t>
  </si>
  <si>
    <t>https://www.sec.gov/Archives/edgar/data/0000035315/000175272421140618/primary_doc.xml</t>
  </si>
  <si>
    <t>https://www.sec.gov/Archives/edgar/data/0000035315/000175272420161964/primary_doc.xml</t>
  </si>
  <si>
    <t>Fidelity Small Cap Value Index Fund</t>
  </si>
  <si>
    <t>S000065751</t>
  </si>
  <si>
    <t>549300KQTN1TWNLP0507</t>
  </si>
  <si>
    <t>https://www.sec.gov/Archives/edgar/data/0000035315/000175272420241045/primary_doc.xml</t>
  </si>
  <si>
    <t>https://www.sec.gov/Archives/edgar/data/0000035315/000175272421031103/primary_doc.xml</t>
  </si>
  <si>
    <t>https://www.sec.gov/Archives/edgar/data/0000035315/000175272421107459/primary_doc.xml</t>
  </si>
  <si>
    <t>https://www.sec.gov/Archives/edgar/data/0000035315/000175272419200109/primary_doc.xml</t>
  </si>
  <si>
    <t>FIDELITY SALEM STREET TRUST</t>
  </si>
  <si>
    <t>https://www.sec.gov/Archives/edgar/data/0000035315/000175272420061786/primary_doc.xml</t>
  </si>
  <si>
    <t>https://www.sec.gov/Archives/edgar/data/0000035315/000175272420120898/primary_doc.xml</t>
  </si>
  <si>
    <t>https://www.sec.gov/Archives/edgar/data/0000035315/000175272419200183/primary_doc.xml</t>
  </si>
  <si>
    <t>https://www.sec.gov/Archives/edgar/data/0000035315/000175272420061868/primary_doc.xml</t>
  </si>
  <si>
    <t>https://www.sec.gov/Archives/edgar/data/0000035315/000175272420120968/primary_doc.xml</t>
  </si>
  <si>
    <t>https://www.sec.gov/Archives/edgar/data/0000035315/000175272419179112/primary_doc.xml</t>
  </si>
  <si>
    <t>https://www.sec.gov/Archives/edgar/data/0000035315/000175272420034364/primary_doc.xml</t>
  </si>
  <si>
    <t>https://www.sec.gov/Archives/edgar/data/0000035315/000175272420103183/primary_doc.xml</t>
  </si>
  <si>
    <t>https://www.sec.gov/Archives/edgar/data/0000915802/000175272419191653/primary_doc.xml</t>
  </si>
  <si>
    <t>FINANCIAL INVESTORS TRUST</t>
  </si>
  <si>
    <t>0000915802</t>
  </si>
  <si>
    <t>549300XD6LCPI5YWPZ35</t>
  </si>
  <si>
    <t>Emerald Small Cap Value Fund</t>
  </si>
  <si>
    <t>S000049345</t>
  </si>
  <si>
    <t>549300JVCSS3TTW8NO76</t>
  </si>
  <si>
    <t>https://www.sec.gov/Archives/edgar/data/0000915802/000175272420062981/primary_doc.xml</t>
  </si>
  <si>
    <t>https://www.sec.gov/Archives/edgar/data/0000915802/000175272420130851/primary_doc.xml</t>
  </si>
  <si>
    <t>https://www.sec.gov/Archives/edgar/data/0000915802/000175272420199660/primary_doc.xml</t>
  </si>
  <si>
    <t>https://www.sec.gov/Archives/edgar/data/0000915802/000175272420274548/primary_doc.xml</t>
  </si>
  <si>
    <t>https://www.sec.gov/Archives/edgar/data/0000915802/000175272419204580/primary_doc.xml</t>
  </si>
  <si>
    <t>Highland Resolute Fund</t>
  </si>
  <si>
    <t>S000035431</t>
  </si>
  <si>
    <t>549300GJISL0XGK2WU75</t>
  </si>
  <si>
    <t>WABR</t>
  </si>
  <si>
    <t>INTERNAL IDENTIFIER: Q8E6R_1</t>
  </si>
  <si>
    <t>https://www.sec.gov/Archives/edgar/data/0000915802/000175272420274547/primary_doc.xml</t>
  </si>
  <si>
    <t>Morgan Stanley</t>
  </si>
  <si>
    <t>https://www.sec.gov/Archives/edgar/data/0000915802/000175272421066923/primary_doc.xml</t>
  </si>
  <si>
    <t>https://www.sec.gov/Archives/edgar/data/0000906352/000175272419202043/primary_doc.xml</t>
  </si>
  <si>
    <t>First Eagle Funds</t>
  </si>
  <si>
    <t>0000906352</t>
  </si>
  <si>
    <t>549300FE2F4XF7FZN136</t>
  </si>
  <si>
    <t>First Eagle Global Income Builder Fund</t>
  </si>
  <si>
    <t>S000035750</t>
  </si>
  <si>
    <t>549300DPCIHKPEHFS988</t>
  </si>
  <si>
    <t>https://www.sec.gov/Archives/edgar/data/0000906352/000175272420063082/primary_doc.xml</t>
  </si>
  <si>
    <t>https://www.sec.gov/Archives/edgar/data/0000906352/000094936520000274/primary_doc.xml</t>
  </si>
  <si>
    <t>https://www.sec.gov/Archives/edgar/data/0000906352/000175272420195319/primary_doc.xml</t>
  </si>
  <si>
    <t>https://www.sec.gov/Archives/edgar/data/0000906352/000175272420269375/primary_doc.xml</t>
  </si>
  <si>
    <t>https://www.sec.gov/Archives/edgar/data/0000906352/000175272421062838/primary_doc.xml</t>
  </si>
  <si>
    <t>https://www.sec.gov/Archives/edgar/data/0000906352/000094936520000275/primary_doc.xml</t>
  </si>
  <si>
    <t>First Eagle High Income Fund</t>
  </si>
  <si>
    <t>S000035180</t>
  </si>
  <si>
    <t>549300EHB2LKE5RNVR48</t>
  </si>
  <si>
    <t>https://www.sec.gov/Archives/edgar/data/0000906352/000175272420195323/primary_doc.xml</t>
  </si>
  <si>
    <t>https://www.sec.gov/Archives/edgar/data/0000906352/000175272420269401/primary_doc.xml</t>
  </si>
  <si>
    <t>https://www.sec.gov/Archives/edgar/data/0000906352/000175272421062839/primary_doc.xml</t>
  </si>
  <si>
    <t>https://www.sec.gov/Archives/edgar/data/0000906352/000175272419202045/primary_doc.xml</t>
  </si>
  <si>
    <t>First Eagle High Yield Fund</t>
  </si>
  <si>
    <t>https://www.sec.gov/Archives/edgar/data/0000906352/000175272420063085/primary_doc.xml</t>
  </si>
  <si>
    <t>https://www.sec.gov/Archives/edgar/data/0001383496/000175272421207163/primary_doc.xml</t>
  </si>
  <si>
    <t>First Trust Exchange-Traded AlphaDEX Fund</t>
  </si>
  <si>
    <t>0001383496</t>
  </si>
  <si>
    <t>549300PGRVU1P76W4537</t>
  </si>
  <si>
    <t>First Trust Consumer Discretionary AlphaDEX Fund</t>
  </si>
  <si>
    <t>S000017696</t>
  </si>
  <si>
    <t>549300KKKIV5V4SB1F02</t>
  </si>
  <si>
    <t>https://www.sec.gov/Archives/edgar/data/0001383496/000175272421280498/primary_doc.xml</t>
  </si>
  <si>
    <t>https://www.sec.gov/Archives/edgar/data/0001383496/000175272421135575/primary_doc.xml</t>
  </si>
  <si>
    <t>First Trust Large Cap Core AlphaDEX Fund</t>
  </si>
  <si>
    <t>S000017337</t>
  </si>
  <si>
    <t>549300CHVBC9WSFOEV84</t>
  </si>
  <si>
    <t>SG Americas Securities LLC</t>
  </si>
  <si>
    <t>https://www.sec.gov/Archives/edgar/data/0001383496/000175272421207169/primary_doc.xml</t>
  </si>
  <si>
    <t>https://www.sec.gov/Archives/edgar/data/0001383496/000175272421135573/primary_doc.xml</t>
  </si>
  <si>
    <t>First Trust Large Cap Growth AlphaDEX Fund</t>
  </si>
  <si>
    <t>S000017341</t>
  </si>
  <si>
    <t>549300VT0JCDY0GNZJ32</t>
  </si>
  <si>
    <t>https://www.sec.gov/Archives/edgar/data/0001383496/000175272421207175/primary_doc.xml</t>
  </si>
  <si>
    <t>BMO Capital Markets Corp.</t>
  </si>
  <si>
    <t>https://www.sec.gov/Archives/edgar/data/0001383496/000175272421280470/primary_doc.xml</t>
  </si>
  <si>
    <t>First Trust Mid Cap Core AlphaDEX Fund</t>
  </si>
  <si>
    <t>S000017338</t>
  </si>
  <si>
    <t>549300UMAZSND6P4WH64</t>
  </si>
  <si>
    <t>https://www.sec.gov/Archives/edgar/data/0001383496/000175272421280468/primary_doc.xml</t>
  </si>
  <si>
    <t>First Trust Mid Cap Growth AlphaDEX Fund</t>
  </si>
  <si>
    <t>S000031804</t>
  </si>
  <si>
    <t>549300YH33LXOKDV8X75</t>
  </si>
  <si>
    <t>https://www.sec.gov/Archives/edgar/data/0001383496/000175272421135211/primary_doc.xml</t>
  </si>
  <si>
    <t>First Trust Multi Cap Growth AlphaDEX Fund</t>
  </si>
  <si>
    <t>S000017343</t>
  </si>
  <si>
    <t>549300THNFTKZRPG1N41</t>
  </si>
  <si>
    <t>https://www.sec.gov/Archives/edgar/data/0001383496/000175272421207170/primary_doc.xml</t>
  </si>
  <si>
    <t>https://www.sec.gov/Archives/edgar/data/0001383496/000175272421280469/primary_doc.xml</t>
  </si>
  <si>
    <t>https://www.sec.gov/Archives/edgar/data/0001329377/000175272421110354/primary_doc.xml</t>
  </si>
  <si>
    <t>First Trust Exchange-Traded Fund</t>
  </si>
  <si>
    <t>0001329377</t>
  </si>
  <si>
    <t>549300MZB4XDLRWOC672</t>
  </si>
  <si>
    <t>First Trust Dorsey Wright People's Portfolio ETF</t>
  </si>
  <si>
    <t>S000035456</t>
  </si>
  <si>
    <t>54930085R21HRFT7GZ06</t>
  </si>
  <si>
    <t>https://www.sec.gov/Archives/edgar/data/0001329377/000175272421176052/primary_doc.xml</t>
  </si>
  <si>
    <t>https://www.sec.gov/Archives/edgar/data/0001552740/000114554921027314/primary_doc.xml</t>
  </si>
  <si>
    <t>First Trust Exchange-Traded Fund VI</t>
  </si>
  <si>
    <t>0001552740</t>
  </si>
  <si>
    <t>549300ZLB3EUU3H8NE60</t>
  </si>
  <si>
    <t>First Trust Nasdaq Retail ETF</t>
  </si>
  <si>
    <t>S000053946</t>
  </si>
  <si>
    <t>549300IEDB7KPSY32N93</t>
  </si>
  <si>
    <t>https://www.sec.gov/Archives/edgar/data/0001552740/000114554921047684/primary_doc.xml</t>
  </si>
  <si>
    <t>https://www.sec.gov/Archives/edgar/data/0001552740/000114554921068898/primary_doc.xml</t>
  </si>
  <si>
    <t>https://www.sec.gov/Archives/edgar/data/0001552740/000114554919044064/primary_doc.xml</t>
  </si>
  <si>
    <t>Small Cap US Equity Select ETF</t>
  </si>
  <si>
    <t>S000058148</t>
  </si>
  <si>
    <t>549300EUKS020LV6F825</t>
  </si>
  <si>
    <t>https://www.sec.gov/Archives/edgar/data/0001491978/000175272419202633/primary_doc.xml</t>
  </si>
  <si>
    <t>FlexShares Trust</t>
  </si>
  <si>
    <t>0001491978</t>
  </si>
  <si>
    <t>5493007FU2RQX77I4604</t>
  </si>
  <si>
    <t>FlexShares Morningstar US Market Factor Tilt Index Fund</t>
  </si>
  <si>
    <t>S000033312</t>
  </si>
  <si>
    <t>549300ZQNDUKSYRIAX30</t>
  </si>
  <si>
    <t>https://www.sec.gov/Archives/edgar/data/0001491978/000175272420062907/primary_doc.xml</t>
  </si>
  <si>
    <t>https://www.sec.gov/Archives/edgar/data/0001491978/000175272420128385/primary_doc.xml</t>
  </si>
  <si>
    <t>https://www.sec.gov/Archives/edgar/data/0001491978/000175272421068366/primary_doc.xml</t>
  </si>
  <si>
    <t>https://www.sec.gov/Archives/edgar/data/0001491978/000175272421138547/primary_doc.xml</t>
  </si>
  <si>
    <t>https://www.sec.gov/Archives/edgar/data/0001491978/000175272421210313/primary_doc.xml</t>
  </si>
  <si>
    <t>https://www.sec.gov/Archives/edgar/data/0001491978/000175272421284377/primary_doc.xml</t>
  </si>
  <si>
    <t>https://www.sec.gov/Archives/edgar/data/0001580353/000175272421174961/primary_doc.xml</t>
  </si>
  <si>
    <t>Forethought Variable Insurance Trust</t>
  </si>
  <si>
    <t>0001580353</t>
  </si>
  <si>
    <t>5493006EQMR1BNKF6A36</t>
  </si>
  <si>
    <t>Global Atlantic BlackRock Disciplined Mid Cap Growth Portfolio</t>
  </si>
  <si>
    <t>S000052674</t>
  </si>
  <si>
    <t>549300GZCRKQ77ZHVQ89</t>
  </si>
  <si>
    <t>https://www.sec.gov/Archives/edgar/data/0001580353/000175272421245591/primary_doc.xml</t>
  </si>
  <si>
    <t>https://www.sec.gov/Archives/edgar/data/0001580353/000175272420164078/primary_doc.xml</t>
  </si>
  <si>
    <t>Global Atlantic BlackRock Disciplined Small Cap Portfolio</t>
  </si>
  <si>
    <t>S000052675</t>
  </si>
  <si>
    <t>5493008XZS40930V7085</t>
  </si>
  <si>
    <t>https://www.sec.gov/Archives/edgar/data/0001580353/000175272420247305/primary_doc.xml</t>
  </si>
  <si>
    <t>https://www.sec.gov/Archives/edgar/data/0001580353/000175272421029963/primary_doc.xml</t>
  </si>
  <si>
    <t>https://www.sec.gov/Archives/edgar/data/0001580353/000175272421107927/primary_doc.xml</t>
  </si>
  <si>
    <t>https://www.sec.gov/Archives/edgar/data/0001580353/000175272421175311/primary_doc.xml</t>
  </si>
  <si>
    <t>Global Atlantic Goldman Sachs Large Cap Growth Insights Portfolio</t>
  </si>
  <si>
    <t>S000052669</t>
  </si>
  <si>
    <t>5493000QF53OI51VSB75</t>
  </si>
  <si>
    <t>https://www.sec.gov/Archives/edgar/data/0001281790/000116204420000384/primary_doc.xml</t>
  </si>
  <si>
    <t>FRANK FUNDS</t>
  </si>
  <si>
    <t>0001281790</t>
  </si>
  <si>
    <t>549300LBDAM02QHSWS48</t>
  </si>
  <si>
    <t>Frank Value Fund</t>
  </si>
  <si>
    <t>S000004757</t>
  </si>
  <si>
    <t>549300U9M27MR0CAAZ91</t>
  </si>
  <si>
    <t>Gamestop Corp. 6.75% 03/15/2021</t>
  </si>
  <si>
    <t>https://www.sec.gov/Archives/edgar/data/0001281790/000116204420000891/primary_doc.xml</t>
  </si>
  <si>
    <t>Gamestop Corp., 6.750%, 03/15/2021</t>
  </si>
  <si>
    <t>https://www.sec.gov/Archives/edgar/data/0001281790/000116204420001467/primary_doc.xml</t>
  </si>
  <si>
    <t>GameStop Corp. 10.00%, 03/15/2023</t>
  </si>
  <si>
    <t>https://www.sec.gov/Archives/edgar/data/0001281790/000116204421000238/primary_doc.xml</t>
  </si>
  <si>
    <t>Gamestop Corp., 10.00%, 03/15/2023</t>
  </si>
  <si>
    <t>https://www.sec.gov/Archives/edgar/data/0001281790/000116204421000655/primary_doc.xml</t>
  </si>
  <si>
    <t>GameStop Corp., 10.000%, 03/15/2023</t>
  </si>
  <si>
    <t>https://www.sec.gov/Archives/edgar/data/0001535538/000175272421087059/primary_doc.xml</t>
  </si>
  <si>
    <t>Franklin Alternative Strategies Funds</t>
  </si>
  <si>
    <t>0001535538</t>
  </si>
  <si>
    <t>549300QVPTHF1B1GGL64</t>
  </si>
  <si>
    <t>Franklin K2 Alternative Strategies Fund</t>
  </si>
  <si>
    <t>S000042023</t>
  </si>
  <si>
    <t>5493004OBMCV3UPCSG65</t>
  </si>
  <si>
    <t>NEW YORK STOCK EXCHANGE</t>
  </si>
  <si>
    <t>ITV PLC</t>
  </si>
  <si>
    <t>GME 7 P100</t>
  </si>
  <si>
    <t>ID_BB_GLOBAL: BBG00Z115949</t>
  </si>
  <si>
    <t>549300HIIRNTNKXV3M12</t>
  </si>
  <si>
    <t>GME 7 P50</t>
  </si>
  <si>
    <t>ID_BB_GLOBAL: BBG00YVVZ6T9</t>
  </si>
  <si>
    <t>GME 3 P100</t>
  </si>
  <si>
    <t>ID_BB_GLOBAL: BBG00Z114QD2</t>
  </si>
  <si>
    <t>GME 3 P50</t>
  </si>
  <si>
    <t>ID_BB_GLOBAL: BBG00YVVZ058</t>
  </si>
  <si>
    <t>https://www.sec.gov/Archives/edgar/data/0001535538/000175272421230521/primary_doc.xml</t>
  </si>
  <si>
    <t>https://www.sec.gov/Archives/edgar/data/0001535538/000175272421087058/primary_doc.xml</t>
  </si>
  <si>
    <t>Franklin K2 Long Short Credit Fund</t>
  </si>
  <si>
    <t>S000049976</t>
  </si>
  <si>
    <t>549300N9C1E4TELF5J51</t>
  </si>
  <si>
    <t>https://www.sec.gov/Archives/edgar/data/0001535538/000175272421230520/primary_doc.xml</t>
  </si>
  <si>
    <t>https://www.sec.gov/Archives/edgar/data/0001655589/000175272420165392/primary_doc.xml</t>
  </si>
  <si>
    <t>Franklin Templeton ETF Trust</t>
  </si>
  <si>
    <t>0001655589</t>
  </si>
  <si>
    <t>549300UHXVPT5S43XV04</t>
  </si>
  <si>
    <t>Franklin LibertyQ U.S. Small Cap Equity ETF</t>
  </si>
  <si>
    <t>S000057202</t>
  </si>
  <si>
    <t>5493007IO11XDXXEQE25</t>
  </si>
  <si>
    <t>https://www.sec.gov/Archives/edgar/data/0001655589/000175272420224061/primary_doc.xml</t>
  </si>
  <si>
    <t>https://www.sec.gov/Archives/edgar/data/0001655589/000175272421042199/primary_doc.xml</t>
  </si>
  <si>
    <t>https://www.sec.gov/Archives/edgar/data/0001655589/000175272421113171/primary_doc.xml</t>
  </si>
  <si>
    <t>https://www.sec.gov/Archives/edgar/data/0001762332/000104106220000081/primary_doc.xml</t>
  </si>
  <si>
    <t>Frost Family of Funds</t>
  </si>
  <si>
    <t>0001762332</t>
  </si>
  <si>
    <t>00000000000000000000</t>
  </si>
  <si>
    <t>Frost Credit Fund</t>
  </si>
  <si>
    <t>S000065041</t>
  </si>
  <si>
    <t>5493006QJQH6JIGJRN92</t>
  </si>
  <si>
    <t>GAMESTOP CORP 144A 6.750000% 03/15/2021</t>
  </si>
  <si>
    <t>https://www.sec.gov/Archives/edgar/data/0001762332/000175272420193968/primary_doc.xml</t>
  </si>
  <si>
    <t>GAMESTOP CORP 144A 10.000000% 03/15/2023</t>
  </si>
  <si>
    <t>https://www.sec.gov/Archives/edgar/data/0001762332/000175272420272130/primary_doc.xml</t>
  </si>
  <si>
    <t>https://www.sec.gov/Archives/edgar/data/0001762332/000175272421068296/primary_doc.xml</t>
  </si>
  <si>
    <t>https://www.sec.gov/Archives/edgar/data/0001762332/000175272421141926/primary_doc.xml</t>
  </si>
  <si>
    <t>https://www.sec.gov/Archives/edgar/data/0001762332/000104106220000085/primary_doc.xml</t>
  </si>
  <si>
    <t>Frost Total Return Bond Fund</t>
  </si>
  <si>
    <t>S000065046</t>
  </si>
  <si>
    <t>5493003W0I0MNZ4A3J35</t>
  </si>
  <si>
    <t>https://www.sec.gov/Archives/edgar/data/0001762332/000175272420193969/primary_doc.xml</t>
  </si>
  <si>
    <t>https://www.sec.gov/Archives/edgar/data/0001762332/000175272420272137/primary_doc.xml</t>
  </si>
  <si>
    <t>https://www.sec.gov/Archives/edgar/data/0001762332/000175272421068295/primary_doc.xml</t>
  </si>
  <si>
    <t>https://www.sec.gov/Archives/edgar/data/0001762332/000175272421141928/primary_doc.xml</t>
  </si>
  <si>
    <t>https://www.sec.gov/Archives/edgar/data/0001691167/000175272421119166/primary_doc.xml</t>
  </si>
  <si>
    <t>FS Series Trust</t>
  </si>
  <si>
    <t>0001691167</t>
  </si>
  <si>
    <t>549300SWBHM656UWP474</t>
  </si>
  <si>
    <t>FS Long/Short Equity Fund</t>
  </si>
  <si>
    <t>S000063703</t>
  </si>
  <si>
    <t>549300II3IUPYTXGC256</t>
  </si>
  <si>
    <t>Barclays Bank PLC</t>
  </si>
  <si>
    <t>Long: BXIISISB4 TRS USD R V 01MFEDL0 PAY FEDL01-1.05 BPS / Short: BXIISISB4 TRS USD P E BBG00PSSH7H0</t>
  </si>
  <si>
    <t>Internal Identifier: 99S1H1802</t>
  </si>
  <si>
    <t>G5GSEF7VJP5I7OUK5573</t>
  </si>
  <si>
    <t>Long: BXIISISB6 TRS USD R V 01MFEDL0 BULLET -1.05 PERCENT / Short: BXIISISB6 TRS USD P E BXIISISB/BBG00PSSH7H0</t>
  </si>
  <si>
    <t>Internal Identifier: 99S1JM3C3</t>
  </si>
  <si>
    <t xml:space="preserve">Long: BXIISISB5 TRS USD R F  1.05000  BULLET -1.05 PRECENT / Short: BXIISISB5 TRS USD P E BBG00PSSH7H0</t>
  </si>
  <si>
    <t>Internal Identifier: 99S1HCW35</t>
  </si>
  <si>
    <t>https://www.sec.gov/Archives/edgar/data/0001691167/000175272421185045/primary_doc.xml</t>
  </si>
  <si>
    <t>Long: BXIISISB9 TRS USD R V 00MFEDLO FEDL01-1.05 PERCENT / Short: BXIISISB9 TRS USD P E BBG00PSSH7H0</t>
  </si>
  <si>
    <t>Internal Identifier: BXIISISB9</t>
  </si>
  <si>
    <t>Long: BXIISISB8 TRS USD R V 00MFEDLO FEDL01-1.05 PERCENT / Short: BXIISISB8 TRS USD P E BXIISISB8</t>
  </si>
  <si>
    <t>Internal Identifier: BXIISISB8</t>
  </si>
  <si>
    <t>https://www.sec.gov/Archives/edgar/data/0001691167/000175272421018930/primary_doc.xml</t>
  </si>
  <si>
    <t>FS Managed Futures Fund</t>
  </si>
  <si>
    <t>S000063704</t>
  </si>
  <si>
    <t>549300Y9MMA8L9J2GN76</t>
  </si>
  <si>
    <t xml:space="preserve">Long: BCFSBEAM1 TRS USD R E BCFSBEAM INDEX / Short: BCFSBEAM1 TRS USD P F   .66000 FIXED 0.66 PERCENT</t>
  </si>
  <si>
    <t>Internal Identifier: 99S1I3W91</t>
  </si>
  <si>
    <t>https://www.sec.gov/Archives/edgar/data/0001691167/000175272421119157/primary_doc.xml</t>
  </si>
  <si>
    <t>FS Multi-Strategy Alternatives Fund</t>
  </si>
  <si>
    <t>S000056292</t>
  </si>
  <si>
    <t>549300E0668BUMX3FG88</t>
  </si>
  <si>
    <t>Long: BXIISISB7 TRS USD R V 00MFEDL0 FEDL01-105BPS / Short: BXIISISB7 TRS USD P E BBG00PSSH7H0</t>
  </si>
  <si>
    <t>Internal Identifier: 99S1K76X5</t>
  </si>
  <si>
    <t>https://www.sec.gov/Archives/edgar/data/0001691167/000175272421185041/primary_doc.xml</t>
  </si>
  <si>
    <t>Morgan Stanley &amp; Co. LLC</t>
  </si>
  <si>
    <t>Long: MSFSQLTY1 TRS USD R E MSFSQLTY INDEX / Short: MSFSQLTY1 TRS USD P V 00MFEDL0 FEDL01 +1.07 PERCENT</t>
  </si>
  <si>
    <t>Internal Identifier: MSFSQLTY1</t>
  </si>
  <si>
    <t>9R7GPTSO7KV3UQJZQ078</t>
  </si>
  <si>
    <t>BNP Paribas</t>
  </si>
  <si>
    <t>Long: BNPUFSGB2 TRS USD R V 03MLIBOR BULLET SWAP 0.10 PERCENT / Short: BNPUFSGB2 TRS USD P E BBG00PG3DYX5</t>
  </si>
  <si>
    <t>Internal Identifier: BNPUFSGB2</t>
  </si>
  <si>
    <t>R0MUWSFPU8MPRO8K5P83</t>
  </si>
  <si>
    <t>Internal Identifier: BXIISISB7</t>
  </si>
  <si>
    <t>https://www.sec.gov/Archives/edgar/data/0000772129/000175272421016559/primary_doc.xml</t>
  </si>
  <si>
    <t>GMO TRUST</t>
  </si>
  <si>
    <t>0000772129</t>
  </si>
  <si>
    <t>549300Y2Q6TQD4HU5C66</t>
  </si>
  <si>
    <t>GMO Benchmark-Free Fund</t>
  </si>
  <si>
    <t>S000033464</t>
  </si>
  <si>
    <t>KDEBNS7APXQDZVF7RF26</t>
  </si>
  <si>
    <t>https://www.sec.gov/Archives/edgar/data/0000772129/000175272421016569/primary_doc.xml</t>
  </si>
  <si>
    <t>GMO Implementation Fund</t>
  </si>
  <si>
    <t>S000036091</t>
  </si>
  <si>
    <t>EJTCG40ZNRD9J2UWZ659</t>
  </si>
  <si>
    <t>https://www.sec.gov/Archives/edgar/data/0000772129/000175272421016570/primary_doc.xml</t>
  </si>
  <si>
    <t>GMO Strategic Opportunities Allocation Fund</t>
  </si>
  <si>
    <t>S000005489</t>
  </si>
  <si>
    <t>549300GFBONLYCZNPD85</t>
  </si>
  <si>
    <t>https://www.sec.gov/Archives/edgar/data/0001479026/000175272420013904/primary_doc.xml</t>
  </si>
  <si>
    <t>Goldman Sachs ETF Trust</t>
  </si>
  <si>
    <t>0001479026</t>
  </si>
  <si>
    <t>549300VEZF7K2ES5WL82</t>
  </si>
  <si>
    <t>Goldman Sachs ActiveBeta(R) U.S. Small Cap Equity ETF</t>
  </si>
  <si>
    <t>S000048296</t>
  </si>
  <si>
    <t>549300SKM68IM5PWW571</t>
  </si>
  <si>
    <t>https://www.sec.gov/Archives/edgar/data/0001479026/000175272420079643/primary_doc.xml</t>
  </si>
  <si>
    <t>https://www.sec.gov/Archives/edgar/data/0001479026/000175272420146032/primary_doc.xml</t>
  </si>
  <si>
    <t>https://www.sec.gov/Archives/edgar/data/0001479026/000175272420217195/primary_doc.xml</t>
  </si>
  <si>
    <t>https://www.sec.gov/Archives/edgar/data/0001479026/000175272421013956/primary_doc.xml</t>
  </si>
  <si>
    <t>https://www.sec.gov/Archives/edgar/data/0001479026/000175272421086973/primary_doc.xml</t>
  </si>
  <si>
    <t>https://www.sec.gov/Archives/edgar/data/0001479026/000175272421156896/primary_doc.xml</t>
  </si>
  <si>
    <t>https://www.sec.gov/Archives/edgar/data/0001479026/000175272421156864/primary_doc.xml</t>
  </si>
  <si>
    <t>Goldman Sachs Innovate Equity ETF</t>
  </si>
  <si>
    <t>S000068597</t>
  </si>
  <si>
    <t>5493006MZJE087EOTP35</t>
  </si>
  <si>
    <t>https://www.sec.gov/Archives/edgar/data/0001479026/000175272421231516/primary_doc.xml</t>
  </si>
  <si>
    <t>https://www.sec.gov/Archives/edgar/data/0000822977/000175272421212166/primary_doc.xml</t>
  </si>
  <si>
    <t>Goldman Sachs Trust</t>
  </si>
  <si>
    <t>0000822977</t>
  </si>
  <si>
    <t>S2FHCT8U6D2VORP0J605</t>
  </si>
  <si>
    <t>Goldman Sachs Large Cap Growth Insights Fund</t>
  </si>
  <si>
    <t>S000009328</t>
  </si>
  <si>
    <t>IYI7KZ6TLM47WE4G7I95</t>
  </si>
  <si>
    <t>National Financial Services LLC</t>
  </si>
  <si>
    <t>https://www.sec.gov/Archives/edgar/data/0000822977/000175272421278793/primary_doc.xml</t>
  </si>
  <si>
    <t>https://www.sec.gov/Archives/edgar/data/0000822977/000175272420129710/primary_doc.xml</t>
  </si>
  <si>
    <t>Goldman Sachs Small Cap Equity Insights Fund</t>
  </si>
  <si>
    <t>S000009329</t>
  </si>
  <si>
    <t>UBB2S4ORVV98300HEK13</t>
  </si>
  <si>
    <t>J.P. Morgan Securities LLC</t>
  </si>
  <si>
    <t>https://www.sec.gov/Archives/edgar/data/0000822977/000175272421067021/primary_doc.xml</t>
  </si>
  <si>
    <t>https://www.sec.gov/Archives/edgar/data/0000822977/000175272421135032/primary_doc.xml</t>
  </si>
  <si>
    <t>https://www.sec.gov/Archives/edgar/data/0000822977/000175272420129708/primary_doc.xml</t>
  </si>
  <si>
    <t>Goldman Sachs Small Cap Value Insights Fund</t>
  </si>
  <si>
    <t>S000014929</t>
  </si>
  <si>
    <t>HQFNPXYV81RRMB9KMK12</t>
  </si>
  <si>
    <t>https://www.sec.gov/Archives/edgar/data/0000822977/000175272421067004/primary_doc.xml</t>
  </si>
  <si>
    <t>https://www.sec.gov/Archives/edgar/data/0000822977/000175272421135029/primary_doc.xml</t>
  </si>
  <si>
    <t>https://www.sec.gov/Archives/edgar/data/0000822977/000175272421109920/primary_doc.xml</t>
  </si>
  <si>
    <t>Goldman Sachs U.S. Tax-Managed Equity Fund</t>
  </si>
  <si>
    <t>S000009340</t>
  </si>
  <si>
    <t>549300HEKU61E0SQOE76</t>
  </si>
  <si>
    <t>https://www.sec.gov/Archives/edgar/data/0000822977/000175272421187793/primary_doc.xml</t>
  </si>
  <si>
    <t>https://www.sec.gov/Archives/edgar/data/0001046292/000175272421110039/primary_doc.xml</t>
  </si>
  <si>
    <t>Goldman Sachs Variable Insurance Trust</t>
  </si>
  <si>
    <t>0001046292</t>
  </si>
  <si>
    <t>H39OGLUI7D5CIH8CZ870</t>
  </si>
  <si>
    <t>Goldman Sachs Variable Insurance Trust Small Cap Equity Insights Fund</t>
  </si>
  <si>
    <t>S000009355</t>
  </si>
  <si>
    <t>NE7TFBQD4ZLK90DRSL29</t>
  </si>
  <si>
    <t>https://www.sec.gov/Archives/edgar/data/0001131042/000114554921049394/primary_doc.xml</t>
  </si>
  <si>
    <t>GPS Funds I</t>
  </si>
  <si>
    <t>0001131042</t>
  </si>
  <si>
    <t>549300C07FJ85ION4I28</t>
  </si>
  <si>
    <t>GuideMark Large Cap Core Fund</t>
  </si>
  <si>
    <t>S000006182</t>
  </si>
  <si>
    <t>25490024GFCMKH4NAF83</t>
  </si>
  <si>
    <t>https://www.sec.gov/Archives/edgar/data/0001131042/000114554921070060/primary_doc.xml</t>
  </si>
  <si>
    <t>https://www.sec.gov/Archives/edgar/data/0001131042/000114554919049156/primary_doc.xml</t>
  </si>
  <si>
    <t>GuideMark Small/Mid Cap Core Fund</t>
  </si>
  <si>
    <t>S000006185</t>
  </si>
  <si>
    <t>254900A8VBODHY0OT433</t>
  </si>
  <si>
    <t>https://www.sec.gov/Archives/edgar/data/0001131042/000114554920010040/primary_doc.xml</t>
  </si>
  <si>
    <t>https://www.sec.gov/Archives/edgar/data/0001131042/000114554920032237/primary_doc.xml</t>
  </si>
  <si>
    <t>https://www.sec.gov/Archives/edgar/data/0001131042/000114554920051838/primary_doc.xml</t>
  </si>
  <si>
    <t>https://www.sec.gov/Archives/edgar/data/0001131042/000114554920072359/primary_doc.xml</t>
  </si>
  <si>
    <t>https://www.sec.gov/Archives/edgar/data/0001131042/000114554921007950/primary_doc.xml</t>
  </si>
  <si>
    <t>https://www.sec.gov/Archives/edgar/data/0001131042/000114554921028665/primary_doc.xml</t>
  </si>
  <si>
    <t>https://www.sec.gov/Archives/edgar/data/0001131042/000114554921049396/primary_doc.xml</t>
  </si>
  <si>
    <t>https://www.sec.gov/Archives/edgar/data/0001131042/000114554921070063/primary_doc.xml</t>
  </si>
  <si>
    <t>https://www.sec.gov/Archives/edgar/data/0000356476/000114554921071928/primary_doc.xml</t>
  </si>
  <si>
    <t>GREAT-WEST FUNDS INC</t>
  </si>
  <si>
    <t>0000356476</t>
  </si>
  <si>
    <t>RUYOMHMDMSPQ01U66388</t>
  </si>
  <si>
    <t>Great-West S&amp;P Mid Cap 400 Index Fund</t>
  </si>
  <si>
    <t>S000030872</t>
  </si>
  <si>
    <t>ZVMUZFOB03REUHJNUP64</t>
  </si>
  <si>
    <t>https://www.sec.gov/Archives/edgar/data/0000356476/000114554919044178/primary_doc.xml</t>
  </si>
  <si>
    <t>Great-West S&amp;P Small Cap 600 Index Fund</t>
  </si>
  <si>
    <t>S000023741</t>
  </si>
  <si>
    <t>OCDGEEE6P7SF7YX05Z97</t>
  </si>
  <si>
    <t>https://www.sec.gov/Archives/edgar/data/0000356476/000114554920026914/primary_doc.xml</t>
  </si>
  <si>
    <t>https://www.sec.gov/Archives/edgar/data/0000356476/000114554920009158/primary_doc.xml</t>
  </si>
  <si>
    <t>https://www.sec.gov/Archives/edgar/data/0000356476/000114554920027362/primary_doc.xml</t>
  </si>
  <si>
    <t>https://www.sec.gov/Archives/edgar/data/0000356476/000114554920027966/primary_doc.xml</t>
  </si>
  <si>
    <t>https://www.sec.gov/Archives/edgar/data/0000356476/000114554920048045/primary_doc.xml</t>
  </si>
  <si>
    <t>https://www.sec.gov/Archives/edgar/data/0000356476/000114554920067094/primary_doc.xml</t>
  </si>
  <si>
    <t>https://www.sec.gov/Archives/edgar/data/0000356476/000114554921010415/primary_doc.xml</t>
  </si>
  <si>
    <t>https://www.sec.gov/Archives/edgar/data/0000356476/000114554921028188/primary_doc.xml</t>
  </si>
  <si>
    <t>https://www.sec.gov/Archives/edgar/data/0000356476/000114554921063987/primary_doc.xml</t>
  </si>
  <si>
    <t>https://www.sec.gov/Archives/edgar/data/0000356476/000114554921048070/primary_doc.xml</t>
  </si>
  <si>
    <t>https://www.sec.gov/Archives/edgar/data/0000356476/000114554921064093/primary_doc.xml</t>
  </si>
  <si>
    <t>https://www.sec.gov/Archives/edgar/data/0000877232/000114554920036747/primary_doc.xml</t>
  </si>
  <si>
    <t>GREEN CENTURY FUNDS</t>
  </si>
  <si>
    <t>0000877232</t>
  </si>
  <si>
    <t>5493002BQCBLYN8LZD95</t>
  </si>
  <si>
    <t>Green Century Equity Fund</t>
  </si>
  <si>
    <t>S000007715</t>
  </si>
  <si>
    <t>549300ZJCKVISJSLKQ60</t>
  </si>
  <si>
    <t>GameStop Companyrporation, Class A</t>
  </si>
  <si>
    <t>https://www.sec.gov/Archives/edgar/data/0000877232/000114554920058595/primary_doc.xml</t>
  </si>
  <si>
    <t>https://www.sec.gov/Archives/edgar/data/0000877232/000114554920075948/primary_doc.xml</t>
  </si>
  <si>
    <t>https://www.sec.gov/Archives/edgar/data/0000877232/000114554921017524/primary_doc.xml</t>
  </si>
  <si>
    <t>https://www.sec.gov/Archives/edgar/data/0000877232/000114554921037628/primary_doc.xml</t>
  </si>
  <si>
    <t>GameStop Corporation, Class A</t>
  </si>
  <si>
    <t>https://www.sec.gov/Archives/edgar/data/0000877232/000114554921056214/primary_doc.xml</t>
  </si>
  <si>
    <t>https://www.sec.gov/Archives/edgar/data/0000877232/000114554921075297/primary_doc.xml</t>
  </si>
  <si>
    <t>https://www.sec.gov/Archives/edgar/data/0001131013/000114554921071634/primary_doc.xml</t>
  </si>
  <si>
    <t>Guidestone Funds</t>
  </si>
  <si>
    <t>0001131013</t>
  </si>
  <si>
    <t>5493004CCGXMXJDWX424</t>
  </si>
  <si>
    <t>Defensive Market Strategies Fund</t>
  </si>
  <si>
    <t>S000033730</t>
  </si>
  <si>
    <t>549300LIWRSF6O8WSR16</t>
  </si>
  <si>
    <t>https://www.sec.gov/Archives/edgar/data/0001131013/000114554919047562/primary_doc.xml</t>
  </si>
  <si>
    <t>SMALL CAP EQUITY FUND</t>
  </si>
  <si>
    <t>S000001160</t>
  </si>
  <si>
    <t>549300CCU8BKZDIB2N94</t>
  </si>
  <si>
    <t>https://www.sec.gov/Archives/edgar/data/0001131013/000114554920008553/primary_doc.xml</t>
  </si>
  <si>
    <t>https://www.sec.gov/Archives/edgar/data/0001131013/000114554920045952/primary_doc.xml</t>
  </si>
  <si>
    <t>https://www.sec.gov/Archives/edgar/data/0001131013/000114554919047542/primary_doc.xml</t>
  </si>
  <si>
    <t>Strategic Alternatives Fund</t>
  </si>
  <si>
    <t>S000057426</t>
  </si>
  <si>
    <t>549300KGNIYR8IRK7914</t>
  </si>
  <si>
    <t>GME 6.75 03/15/21 144A</t>
  </si>
  <si>
    <t>https://www.sec.gov/Archives/edgar/data/0001131013/000114554920008551/primary_doc.xml</t>
  </si>
  <si>
    <t>https://www.sec.gov/Archives/edgar/data/0001131013/000114554920031536/primary_doc.xml</t>
  </si>
  <si>
    <t>https://www.sec.gov/Archives/edgar/data/0001131013/000114554920045958/primary_doc.xml</t>
  </si>
  <si>
    <t>https://www.sec.gov/Archives/edgar/data/0001131013/000114554920068686/primary_doc.xml</t>
  </si>
  <si>
    <t>GME 10 03/15/23 144A</t>
  </si>
  <si>
    <t>https://www.sec.gov/Archives/edgar/data/0001131013/000114554921008084/primary_doc.xml</t>
  </si>
  <si>
    <t>https://www.sec.gov/Archives/edgar/data/0001131013/000114554921029968/primary_doc.xml</t>
  </si>
  <si>
    <t>https://www.sec.gov/Archives/edgar/data/0001131013/000114554921071641/primary_doc.xml</t>
  </si>
  <si>
    <t>CFD_EQS FIN LEG GAMESTOP</t>
  </si>
  <si>
    <t>https://www.sec.gov/Archives/edgar/data/0000934563/000175272419171999/primary_doc.xml</t>
  </si>
  <si>
    <t>HC Capital Trust</t>
  </si>
  <si>
    <t>0000934563</t>
  </si>
  <si>
    <t>549300WBB2KZ0XDJW948</t>
  </si>
  <si>
    <t>The Institutional Small Capitalization-Mid Capitalization Equity Portfolio</t>
  </si>
  <si>
    <t>S000022549</t>
  </si>
  <si>
    <t>549300XYJC81KF7SZ043</t>
  </si>
  <si>
    <t>https://www.sec.gov/Archives/edgar/data/0000934563/000175272420002675/primary_doc.xml</t>
  </si>
  <si>
    <t>https://www.sec.gov/Archives/edgar/data/0000934563/000175272420038258/primary_doc.xml</t>
  </si>
  <si>
    <t>https://www.sec.gov/Archives/edgar/data/0000934563/000175272420104171/primary_doc.xml</t>
  </si>
  <si>
    <t>https://www.sec.gov/Archives/edgar/data/0000934563/000175272419171986/primary_doc.xml</t>
  </si>
  <si>
    <t>The Institutional Value Equity Portfolio</t>
  </si>
  <si>
    <t>S000021772</t>
  </si>
  <si>
    <t>549300N5F4V828YS4O14</t>
  </si>
  <si>
    <t>https://www.sec.gov/Archives/edgar/data/0000934563/000175272420038263/primary_doc.xml</t>
  </si>
  <si>
    <t>https://www.sec.gov/Archives/edgar/data/0000934563/000175272420104168/primary_doc.xml</t>
  </si>
  <si>
    <t>https://www.sec.gov/Archives/edgar/data/0000934563/000175272420038265/primary_doc.xml</t>
  </si>
  <si>
    <t>The Small Capitalization - Mid Capitalization Equity Portfolio</t>
  </si>
  <si>
    <t>S000009380</t>
  </si>
  <si>
    <t>549300LTMELHYALL9X90</t>
  </si>
  <si>
    <t>https://www.sec.gov/Archives/edgar/data/0001821080/000175272421185673/primary_doc.xml</t>
  </si>
  <si>
    <t>Humankind Benefit Corp</t>
  </si>
  <si>
    <t>0001821080</t>
  </si>
  <si>
    <t>549300OBTKXT1RLOXB91</t>
  </si>
  <si>
    <t>Humankind U.S. Stock ETF</t>
  </si>
  <si>
    <t>S000069946</t>
  </si>
  <si>
    <t>GAMESTOP CORP-A</t>
  </si>
  <si>
    <t>https://www.sec.gov/Archives/edgar/data/0001821080/000175272421260099/primary_doc.xml</t>
  </si>
  <si>
    <t>https://www.sec.gov/Archives/edgar/data/0001110502/000175272420252131/primary_doc.xml</t>
  </si>
  <si>
    <t>Hussman Investment Trust</t>
  </si>
  <si>
    <t>0001110502</t>
  </si>
  <si>
    <t>549300EF1SYTJJEUZO63</t>
  </si>
  <si>
    <t>HUSSMAN STRATEGIC ALLOCATION FUND</t>
  </si>
  <si>
    <t>S000065870</t>
  </si>
  <si>
    <t>549300UC2RUKAYZROQ92</t>
  </si>
  <si>
    <t>GameStop Corporation Class A</t>
  </si>
  <si>
    <t>https://www.sec.gov/Archives/edgar/data/0001110502/000175272421043149/primary_doc.xml</t>
  </si>
  <si>
    <t>https://www.sec.gov/Archives/edgar/data/0001110502/000175272421051964/primary_doc.xml</t>
  </si>
  <si>
    <t>https://www.sec.gov/Archives/edgar/data/0001110502/000175272420252134/primary_doc.xml</t>
  </si>
  <si>
    <t>HUSSMAN STRATEGIC GROWTH FUND</t>
  </si>
  <si>
    <t>S000001544</t>
  </si>
  <si>
    <t>549300RGE97SYH31Y227</t>
  </si>
  <si>
    <t>https://www.sec.gov/Archives/edgar/data/0001110502/000175272421043148/primary_doc.xml</t>
  </si>
  <si>
    <t>https://www.sec.gov/Archives/edgar/data/0001110502/000175272421050205/primary_doc.xml</t>
  </si>
  <si>
    <t>https://www.sec.gov/Archives/edgar/data/0001300746/000114554921011896/primary_doc.xml</t>
  </si>
  <si>
    <t>Intrepid Capital Management Funds Trust</t>
  </si>
  <si>
    <t>0001300746</t>
  </si>
  <si>
    <t>549300SDGJ1WLXS2N321</t>
  </si>
  <si>
    <t>Intrepid Income Fund</t>
  </si>
  <si>
    <t>S000017981</t>
  </si>
  <si>
    <t>549300R6K0YJJYEMZZ65</t>
  </si>
  <si>
    <t>https://www.sec.gov/Archives/edgar/data/0001300746/000114554921027794/primary_doc.xml</t>
  </si>
  <si>
    <t>https://www.sec.gov/Archives/edgar/data/0001209466/000175272420131687/primary_doc.xml</t>
  </si>
  <si>
    <t>Invesco Exchange-Traded Fund Trust</t>
  </si>
  <si>
    <t>0001209466</t>
  </si>
  <si>
    <t>QPT4TMG79RF3UWNU0R52</t>
  </si>
  <si>
    <t>Invesco BuyBack AchieversTM ETF</t>
  </si>
  <si>
    <t>S000013111</t>
  </si>
  <si>
    <t>549300TFHXQQ9EGTWT42</t>
  </si>
  <si>
    <t>https://www.sec.gov/Archives/edgar/data/0001209466/000175272420131749/primary_doc.xml</t>
  </si>
  <si>
    <t>https://www.sec.gov/Archives/edgar/data/0001209466/000175272420199084/primary_doc.xml</t>
  </si>
  <si>
    <t>https://www.sec.gov/Archives/edgar/data/0001209466/000175272420275719/primary_doc.xml</t>
  </si>
  <si>
    <t>https://www.sec.gov/Archives/edgar/data/0001209466/000175272421068896/primary_doc.xml</t>
  </si>
  <si>
    <t>https://www.sec.gov/Archives/edgar/data/0001209466/000175272420275588/primary_doc.xml</t>
  </si>
  <si>
    <t>Invesco DWA Consumer Cyclicals Momentum ETF</t>
  </si>
  <si>
    <t>S000013128</t>
  </si>
  <si>
    <t>549300SQSONTL7427N05</t>
  </si>
  <si>
    <t>https://www.sec.gov/Archives/edgar/data/0001209466/000175272421284597/primary_doc.xml</t>
  </si>
  <si>
    <t>https://www.sec.gov/Archives/edgar/data/0001209466/000175272421284750/primary_doc.xml</t>
  </si>
  <si>
    <t>Invesco DWA Momentum ETF</t>
  </si>
  <si>
    <t>S000013787</t>
  </si>
  <si>
    <t>549300HG7F8LNWD2N053</t>
  </si>
  <si>
    <t>https://www.sec.gov/Archives/edgar/data/0001209466/000175272419205381/primary_doc.xml</t>
  </si>
  <si>
    <t>Invesco FTSE RAFI US 1000 ETF</t>
  </si>
  <si>
    <t>S000011995</t>
  </si>
  <si>
    <t>549300GQ3ITIWDD1P554</t>
  </si>
  <si>
    <t>https://www.sec.gov/Archives/edgar/data/0001209466/000175272420065723/primary_doc.xml</t>
  </si>
  <si>
    <t>https://www.sec.gov/Archives/edgar/data/0001209466/000175272420131812/primary_doc.xml</t>
  </si>
  <si>
    <t>https://www.sec.gov/Archives/edgar/data/0001209466/000175272420199079/primary_doc.xml</t>
  </si>
  <si>
    <t>https://www.sec.gov/Archives/edgar/data/0001209466/000175272420275717/primary_doc.xml</t>
  </si>
  <si>
    <t>https://www.sec.gov/Archives/edgar/data/0001209466/000175272421069568/primary_doc.xml</t>
  </si>
  <si>
    <t>https://www.sec.gov/Archives/edgar/data/0001209466/000175272421142171/primary_doc.xml</t>
  </si>
  <si>
    <t>https://www.sec.gov/Archives/edgar/data/0001209466/000175272421213751/primary_doc.xml</t>
  </si>
  <si>
    <t>https://www.sec.gov/Archives/edgar/data/0001209466/000175272421286376/primary_doc.xml</t>
  </si>
  <si>
    <t>https://www.sec.gov/Archives/edgar/data/0001209466/000175272421284559/primary_doc.xml</t>
  </si>
  <si>
    <t>Invesco S&amp;P MidCap 400 Equal Weight ETF</t>
  </si>
  <si>
    <t>S000060794</t>
  </si>
  <si>
    <t>549300FWEQEG5ZSR9J26</t>
  </si>
  <si>
    <t>https://www.sec.gov/Archives/edgar/data/0001209466/000175272421284592/primary_doc.xml</t>
  </si>
  <si>
    <t>Invesco S&amp;P MidCap Momentum ETF</t>
  </si>
  <si>
    <t>S000003056</t>
  </si>
  <si>
    <t>549300EBCSYSXC6B4270</t>
  </si>
  <si>
    <t>https://www.sec.gov/Archives/edgar/data/0001209466/000175272419205661/primary_doc.xml</t>
  </si>
  <si>
    <t>Invesco S&amp;P SmallCap 600 Equal Weight ETF</t>
  </si>
  <si>
    <t>S000060797</t>
  </si>
  <si>
    <t>549300XP7EXTTYCXLN80</t>
  </si>
  <si>
    <t>https://www.sec.gov/Archives/edgar/data/0001209466/000175272420067582/primary_doc.xml</t>
  </si>
  <si>
    <t>https://www.sec.gov/Archives/edgar/data/0001209466/000175272420131471/primary_doc.xml</t>
  </si>
  <si>
    <t>https://www.sec.gov/Archives/edgar/data/0001209466/000175272420198655/primary_doc.xml</t>
  </si>
  <si>
    <t>https://www.sec.gov/Archives/edgar/data/0001209466/000175272420275731/primary_doc.xml</t>
  </si>
  <si>
    <t>https://www.sec.gov/Archives/edgar/data/0001209466/000175272421068895/primary_doc.xml</t>
  </si>
  <si>
    <t>https://www.sec.gov/Archives/edgar/data/0001209466/000175272421142138/primary_doc.xml</t>
  </si>
  <si>
    <t>https://www.sec.gov/Archives/edgar/data/0001209466/000175272421213797/primary_doc.xml</t>
  </si>
  <si>
    <t>https://www.sec.gov/Archives/edgar/data/0001209466/000175272419205369/primary_doc.xml</t>
  </si>
  <si>
    <t>Invesco S&amp;P Smallcap 600 Pure Value ETF</t>
  </si>
  <si>
    <t>S000060800</t>
  </si>
  <si>
    <t>549300EK5R1YJWK81Q19</t>
  </si>
  <si>
    <t>https://www.sec.gov/Archives/edgar/data/0001209466/000175272420067215/primary_doc.xml</t>
  </si>
  <si>
    <t>https://www.sec.gov/Archives/edgar/data/0001209466/000175272420131824/primary_doc.xml</t>
  </si>
  <si>
    <t>https://www.sec.gov/Archives/edgar/data/0001209466/000175272420198976/primary_doc.xml</t>
  </si>
  <si>
    <t>https://www.sec.gov/Archives/edgar/data/0001209466/000175272420275725/primary_doc.xml</t>
  </si>
  <si>
    <t>https://www.sec.gov/Archives/edgar/data/0001209466/000175272421142125/primary_doc.xml</t>
  </si>
  <si>
    <t>Invesco S&amp;P SmallCap Momentum ETF</t>
  </si>
  <si>
    <t>S000003024</t>
  </si>
  <si>
    <t>549300CWVLTY6I3Z5893</t>
  </si>
  <si>
    <t>https://www.sec.gov/Archives/edgar/data/0001209466/000175272421213465/primary_doc.xml</t>
  </si>
  <si>
    <t>https://www.sec.gov/Archives/edgar/data/0001209466/000175272420199037/primary_doc.xml</t>
  </si>
  <si>
    <t>Invesco S&amp;P SmallCap Value with Momentum ETF</t>
  </si>
  <si>
    <t>S000003025</t>
  </si>
  <si>
    <t>549300TBBLUY2MOT2Z52</t>
  </si>
  <si>
    <t>https://www.sec.gov/Archives/edgar/data/0001209466/000175272420274773/primary_doc.xml</t>
  </si>
  <si>
    <t>https://www.sec.gov/Archives/edgar/data/0001209466/000175272421069165/primary_doc.xml</t>
  </si>
  <si>
    <t>https://www.sec.gov/Archives/edgar/data/0001209466/000175272421142046/primary_doc.xml</t>
  </si>
  <si>
    <t>https://www.sec.gov/Archives/edgar/data/0001378872/000175272421016819/primary_doc.xml</t>
  </si>
  <si>
    <t>Invesco Exchange-Traded Fund Trust II</t>
  </si>
  <si>
    <t>0001378872</t>
  </si>
  <si>
    <t>O540V2L4S174Y60FMD36</t>
  </si>
  <si>
    <t>Invesco DWA SmallCap Momentum ETF</t>
  </si>
  <si>
    <t>S000037586</t>
  </si>
  <si>
    <t>549300BBDJ2E2OTP0E55</t>
  </si>
  <si>
    <t>https://www.sec.gov/Archives/edgar/data/0001378872/000175272419206078/primary_doc.xml</t>
  </si>
  <si>
    <t>Invesco Global Short Term High Yield Bond ETF</t>
  </si>
  <si>
    <t>S000040915</t>
  </si>
  <si>
    <t>549300GTL6XXLFU4LC25</t>
  </si>
  <si>
    <t>USU36328AB58</t>
  </si>
  <si>
    <t>JK3667736</t>
  </si>
  <si>
    <t>https://www.sec.gov/Archives/edgar/data/0001378872/000175272420068002/primary_doc.xml</t>
  </si>
  <si>
    <t>https://www.sec.gov/Archives/edgar/data/0001378872/000175272420131808/primary_doc.xml</t>
  </si>
  <si>
    <t>https://www.sec.gov/Archives/edgar/data/0001378872/000175272420200701/primary_doc.xml</t>
  </si>
  <si>
    <t>https://www.sec.gov/Archives/edgar/data/0001378872/000175272420276146/primary_doc.xml</t>
  </si>
  <si>
    <t>https://www.sec.gov/Archives/edgar/data/0001378872/000175272421069767/primary_doc.xml</t>
  </si>
  <si>
    <t>https://www.sec.gov/Archives/edgar/data/0001378872/000175272420015471/primary_doc.xml</t>
  </si>
  <si>
    <t>Invesco PureBetaSM MSCI USA Small Cap ETF</t>
  </si>
  <si>
    <t>S000058747</t>
  </si>
  <si>
    <t>549300PW1ZZFEBVWIN41</t>
  </si>
  <si>
    <t>https://www.sec.gov/Archives/edgar/data/0001378872/000175272420082957/primary_doc.xml</t>
  </si>
  <si>
    <t>https://www.sec.gov/Archives/edgar/data/0001378872/000175272420148730/primary_doc.xml</t>
  </si>
  <si>
    <t>https://www.sec.gov/Archives/edgar/data/0001378872/000175272420220631/primary_doc.xml</t>
  </si>
  <si>
    <t>https://www.sec.gov/Archives/edgar/data/0001378872/000175272421016362/primary_doc.xml</t>
  </si>
  <si>
    <t>https://www.sec.gov/Archives/edgar/data/0001378872/000175272421088212/primary_doc.xml</t>
  </si>
  <si>
    <t>https://www.sec.gov/Archives/edgar/data/0001378872/000175272421161756/primary_doc.xml</t>
  </si>
  <si>
    <t>https://www.sec.gov/Archives/edgar/data/0001378872/000175272421232148/primary_doc.xml</t>
  </si>
  <si>
    <t>https://www.sec.gov/Archives/edgar/data/0001378872/000175272421231663/primary_doc.xml</t>
  </si>
  <si>
    <t>Invesco Russell 1000 Equal Weight ETF</t>
  </si>
  <si>
    <t>S000047524</t>
  </si>
  <si>
    <t>549300OUZVNZGWITOG38</t>
  </si>
  <si>
    <t>https://www.sec.gov/Archives/edgar/data/0001378872/000175272420015661/primary_doc.xml</t>
  </si>
  <si>
    <t>Invesco S&amp;P SmallCap 600 Revenue ETF</t>
  </si>
  <si>
    <t>S000064596</t>
  </si>
  <si>
    <t>5493007MWNMX3MSZVQ50</t>
  </si>
  <si>
    <t>https://www.sec.gov/Archives/edgar/data/0001378872/000175272420083148/primary_doc.xml</t>
  </si>
  <si>
    <t>https://www.sec.gov/Archives/edgar/data/0001378872/000175272420148713/primary_doc.xml</t>
  </si>
  <si>
    <t>https://www.sec.gov/Archives/edgar/data/0001378872/000175272420221081/primary_doc.xml</t>
  </si>
  <si>
    <t>https://www.sec.gov/Archives/edgar/data/0001378872/000175272421016789/primary_doc.xml</t>
  </si>
  <si>
    <t>https://www.sec.gov/Archives/edgar/data/0001378872/000175272421088231/primary_doc.xml</t>
  </si>
  <si>
    <t>https://www.sec.gov/Archives/edgar/data/0001378872/000175272421161192/primary_doc.xml</t>
  </si>
  <si>
    <t>https://www.sec.gov/Archives/edgar/data/0001378872/000175272420015489/primary_doc.xml</t>
  </si>
  <si>
    <t>Invesco S&amp;P SmallCap Consumer Discretionary ETF</t>
  </si>
  <si>
    <t>S000028294</t>
  </si>
  <si>
    <t>549300E6UQBGU9FF7S57</t>
  </si>
  <si>
    <t>https://www.sec.gov/Archives/edgar/data/0001378872/000175272420082973/primary_doc.xml</t>
  </si>
  <si>
    <t>https://www.sec.gov/Archives/edgar/data/0001378872/000175272420148746/primary_doc.xml</t>
  </si>
  <si>
    <t>https://www.sec.gov/Archives/edgar/data/0001378872/000175272420219850/primary_doc.xml</t>
  </si>
  <si>
    <t>https://www.sec.gov/Archives/edgar/data/0001378872/000175272421016786/primary_doc.xml</t>
  </si>
  <si>
    <t>https://www.sec.gov/Archives/edgar/data/0001378872/000175272421088258/primary_doc.xml</t>
  </si>
  <si>
    <t>https://www.sec.gov/Archives/edgar/data/0001378872/000175272421161169/primary_doc.xml</t>
  </si>
  <si>
    <t>https://www.sec.gov/Archives/edgar/data/0001657201/000175272420015530/primary_doc.xml</t>
  </si>
  <si>
    <t>Invesco Exchange-Traded Self-Indexed Fund Trust</t>
  </si>
  <si>
    <t>0001657201</t>
  </si>
  <si>
    <t>549300U103VG1ABIOE62</t>
  </si>
  <si>
    <t>Invesco BulletShares 2021 High Yield Corporate Bond ETF</t>
  </si>
  <si>
    <t>S000060832</t>
  </si>
  <si>
    <t>549300NVC2WMPM6G7C45</t>
  </si>
  <si>
    <t>https://www.sec.gov/Archives/edgar/data/0001657201/000175272420083152/primary_doc.xml</t>
  </si>
  <si>
    <t>https://www.sec.gov/Archives/edgar/data/0001657201/000175272420149074/primary_doc.xml</t>
  </si>
  <si>
    <t>https://www.sec.gov/Archives/edgar/data/0001657201/000175272420015640/primary_doc.xml</t>
  </si>
  <si>
    <t>Invesco RAFI Strategic US ETF</t>
  </si>
  <si>
    <t>S000062831</t>
  </si>
  <si>
    <t>549300UTJSCGKJ76SQ29</t>
  </si>
  <si>
    <t>https://www.sec.gov/Archives/edgar/data/0001657201/000175272420082968/primary_doc.xml</t>
  </si>
  <si>
    <t>https://www.sec.gov/Archives/edgar/data/0001657201/000175272420149172/primary_doc.xml</t>
  </si>
  <si>
    <t>https://www.sec.gov/Archives/edgar/data/0001657201/000175272420221104/primary_doc.xml</t>
  </si>
  <si>
    <t>Invesco RAFI Strategic US Small Company ETF</t>
  </si>
  <si>
    <t>S000062832</t>
  </si>
  <si>
    <t>549300WC1JZV2JQ4ZF30</t>
  </si>
  <si>
    <t>https://www.sec.gov/Archives/edgar/data/0001657201/000175272421016813/primary_doc.xml</t>
  </si>
  <si>
    <t>https://www.sec.gov/Archives/edgar/data/0001657201/000175272421088250/primary_doc.xml</t>
  </si>
  <si>
    <t>https://www.sec.gov/Archives/edgar/data/0001657201/000175272421161748/primary_doc.xml</t>
  </si>
  <si>
    <t>https://www.sec.gov/Archives/edgar/data/0001657201/000175272421232147/primary_doc.xml</t>
  </si>
  <si>
    <t>https://www.sec.gov/Archives/edgar/data/0001657201/000175272421231652/primary_doc.xml</t>
  </si>
  <si>
    <t>Invesco Russell 1000 Dynamic Multifactor ETF</t>
  </si>
  <si>
    <t>S000064607</t>
  </si>
  <si>
    <t>549300G6URT3APKHZ077</t>
  </si>
  <si>
    <t>https://www.sec.gov/Archives/edgar/data/0001657201/000175272420015470/primary_doc.xml</t>
  </si>
  <si>
    <t>Invesco Russell 2000 Dynamic Multifactor ETF</t>
  </si>
  <si>
    <t>S000064608</t>
  </si>
  <si>
    <t>549300KKKFKG5EELV193</t>
  </si>
  <si>
    <t>https://www.sec.gov/Archives/edgar/data/0001657201/000175272421088257/primary_doc.xml</t>
  </si>
  <si>
    <t>https://www.sec.gov/Archives/edgar/data/0001657201/000175272421161178/primary_doc.xml</t>
  </si>
  <si>
    <t>https://www.sec.gov/Archives/edgar/data/0001318342/000114554919052496/primary_doc.xml</t>
  </si>
  <si>
    <t>INVESTMENT MANAGERS SERIES TRUST</t>
  </si>
  <si>
    <t>0001318342</t>
  </si>
  <si>
    <t>549300ESWU4ZNAH5Y054</t>
  </si>
  <si>
    <t>361 Macro Opportunity Fund</t>
  </si>
  <si>
    <t>S000042931</t>
  </si>
  <si>
    <t>549300GVE5S0HIHB7O88</t>
  </si>
  <si>
    <t>GameStop Corp. - Class A</t>
  </si>
  <si>
    <t>https://www.sec.gov/Archives/edgar/data/0001100663/000175272419202304/primary_doc.xml</t>
  </si>
  <si>
    <t>iShares Trust</t>
  </si>
  <si>
    <t>0001100663</t>
  </si>
  <si>
    <t>5493000860OXIC4B5K91</t>
  </si>
  <si>
    <t>iShares 0-5 Year High Yield Corporate Bond ETF</t>
  </si>
  <si>
    <t>S000042353</t>
  </si>
  <si>
    <t>549300R96U5WQ7R5ID10</t>
  </si>
  <si>
    <t>https://www.sec.gov/Archives/edgar/data/0001100663/000175272420064051/primary_doc.xml</t>
  </si>
  <si>
    <t>https://www.sec.gov/Archives/edgar/data/0001100663/000175272420130535/primary_doc.xml</t>
  </si>
  <si>
    <t>https://www.sec.gov/Archives/edgar/data/0001100663/000175272420197503/primary_doc.xml</t>
  </si>
  <si>
    <t>https://www.sec.gov/Archives/edgar/data/0001100663/000175272420272738/primary_doc.xml</t>
  </si>
  <si>
    <t>https://www.sec.gov/Archives/edgar/data/0001100663/000175272421068774/primary_doc.xml</t>
  </si>
  <si>
    <t>https://www.sec.gov/Archives/edgar/data/0001100663/000175272419202282/primary_doc.xml</t>
  </si>
  <si>
    <t>iShares Broad USD High Yield Corporate Bond ETF</t>
  </si>
  <si>
    <t>S000059297</t>
  </si>
  <si>
    <t>549300X7H67ZLUE3IZ46</t>
  </si>
  <si>
    <t>https://www.sec.gov/Archives/edgar/data/0001100663/000175272420064040/primary_doc.xml</t>
  </si>
  <si>
    <t>https://www.sec.gov/Archives/edgar/data/0001100663/000175272420130542/primary_doc.xml</t>
  </si>
  <si>
    <t>https://www.sec.gov/Archives/edgar/data/0001100663/000175272419202205/primary_doc.xml</t>
  </si>
  <si>
    <t>iShares Core 1-5 Year USD Bond ETF</t>
  </si>
  <si>
    <t>S000038926</t>
  </si>
  <si>
    <t>549300EL16PGODA21E74</t>
  </si>
  <si>
    <t>https://www.sec.gov/Archives/edgar/data/0001100663/000175272420064028/primary_doc.xml</t>
  </si>
  <si>
    <t>https://www.sec.gov/Archives/edgar/data/0001100663/000175272421255769/primary_doc.xml</t>
  </si>
  <si>
    <t>iShares Core S&amp;P Mid-Cap ETF</t>
  </si>
  <si>
    <t>S000004307</t>
  </si>
  <si>
    <t>549300ODQWH5PC0IUZ78</t>
  </si>
  <si>
    <t>https://www.sec.gov/Archives/edgar/data/0001100663/000175272419177734/primary_doc.xml</t>
  </si>
  <si>
    <t>iShares Core S&amp;P Small-Cap ETF</t>
  </si>
  <si>
    <t>S000004313</t>
  </si>
  <si>
    <t>549300BZQ17QYN750B25</t>
  </si>
  <si>
    <t>https://www.sec.gov/Archives/edgar/data/0001100663/000175272420038667/primary_doc.xml</t>
  </si>
  <si>
    <t>https://www.sec.gov/Archives/edgar/data/0001100663/000175272420112142/primary_doc.xml</t>
  </si>
  <si>
    <t>https://www.sec.gov/Archives/edgar/data/0001100663/000175272420176953/primary_doc.xml</t>
  </si>
  <si>
    <t>https://www.sec.gov/Archives/edgar/data/0001100663/000175272420247708/primary_doc.xml</t>
  </si>
  <si>
    <t>https://www.sec.gov/Archives/edgar/data/0001100663/000175272421040685/primary_doc.xml</t>
  </si>
  <si>
    <t>https://www.sec.gov/Archives/edgar/data/0001100663/000175272421116395/primary_doc.xml</t>
  </si>
  <si>
    <t>https://www.sec.gov/Archives/edgar/data/0001100663/000175272421186087/primary_doc.xml</t>
  </si>
  <si>
    <t>https://www.sec.gov/Archives/edgar/data/0001100663/000175272419177738/primary_doc.xml</t>
  </si>
  <si>
    <t>iShares Core S&amp;P Total U.S. Stock Market ETF</t>
  </si>
  <si>
    <t>S000004317</t>
  </si>
  <si>
    <t>549300E44NRXZV2OY345</t>
  </si>
  <si>
    <t>https://www.sec.gov/Archives/edgar/data/0001100663/000175272420038659/primary_doc.xml</t>
  </si>
  <si>
    <t>https://www.sec.gov/Archives/edgar/data/0001100663/000175272420112098/primary_doc.xml</t>
  </si>
  <si>
    <t>https://www.sec.gov/Archives/edgar/data/0001100663/000175272420176939/primary_doc.xml</t>
  </si>
  <si>
    <t>https://www.sec.gov/Archives/edgar/data/0001100663/000175272420247721/primary_doc.xml</t>
  </si>
  <si>
    <t>https://www.sec.gov/Archives/edgar/data/0001100663/000175272421040686/primary_doc.xml</t>
  </si>
  <si>
    <t>https://www.sec.gov/Archives/edgar/data/0001100663/000175272421116385/primary_doc.xml</t>
  </si>
  <si>
    <t>https://www.sec.gov/Archives/edgar/data/0001100663/000175272421186116/primary_doc.xml</t>
  </si>
  <si>
    <t>https://www.sec.gov/Archives/edgar/data/0001100663/000175272421255807/primary_doc.xml</t>
  </si>
  <si>
    <t>https://www.sec.gov/Archives/edgar/data/0001100663/000175272421255864/primary_doc.xml</t>
  </si>
  <si>
    <t>iShares Core S&amp;P U.S. Growth ETF</t>
  </si>
  <si>
    <t>S000004340</t>
  </si>
  <si>
    <t>549300JOHA1VZHAEBP32</t>
  </si>
  <si>
    <t>https://www.sec.gov/Archives/edgar/data/0001100663/000175272421255803/primary_doc.xml</t>
  </si>
  <si>
    <t>iShares Core S&amp;P U.S. Value ETF</t>
  </si>
  <si>
    <t>S000004339</t>
  </si>
  <si>
    <t>5493000QQ8DI7M01C732</t>
  </si>
  <si>
    <t>https://www.sec.gov/Archives/edgar/data/0001100663/000175272421283102/primary_doc.xml</t>
  </si>
  <si>
    <t>iShares Dow Jones U.S. ETF</t>
  </si>
  <si>
    <t>S000004330</t>
  </si>
  <si>
    <t>549300XIKWGNHO06KE46</t>
  </si>
  <si>
    <t>https://www.sec.gov/Archives/edgar/data/0001100663/000175272419203225/primary_doc.xml</t>
  </si>
  <si>
    <t>iShares Edge MSCI Multifactor USA Small-Cap ETF</t>
  </si>
  <si>
    <t>S000048624</t>
  </si>
  <si>
    <t>549300DLCT4OPALM4X19</t>
  </si>
  <si>
    <t>https://www.sec.gov/Archives/edgar/data/0001100663/000175272420063677/primary_doc.xml</t>
  </si>
  <si>
    <t>TRS: iShares Edge MSCI Multifactor USA Small-Cap ETF - GS CFD</t>
  </si>
  <si>
    <t>BlackRock Identifier: SMLF-GSC</t>
  </si>
  <si>
    <t>TRS: iShares Edge MSCI Multifactor USA Small-Cap ETF- JPM CFD</t>
  </si>
  <si>
    <t>BlackRock Identifier: SMLF-JMC</t>
  </si>
  <si>
    <t>ZBUT11V806EZRVTWT807</t>
  </si>
  <si>
    <t>https://www.sec.gov/Archives/edgar/data/0001100663/000175272420131174/primary_doc.xml</t>
  </si>
  <si>
    <t>https://www.sec.gov/Archives/edgar/data/0001100663/000175272421086073/primary_doc.xml</t>
  </si>
  <si>
    <t>iShares ESG Advanced Total USD Bond Market ETF</t>
  </si>
  <si>
    <t>S000068817</t>
  </si>
  <si>
    <t>5493003MW3304SOSOX56</t>
  </si>
  <si>
    <t>https://www.sec.gov/Archives/edgar/data/0001100663/000175272421086133/primary_doc.xml</t>
  </si>
  <si>
    <t>iShares ESG Aware MSCI USA Small-Cap ETF</t>
  </si>
  <si>
    <t>S000061604</t>
  </si>
  <si>
    <t>549300V3IZTYAHR0WL12</t>
  </si>
  <si>
    <t>https://www.sec.gov/Archives/edgar/data/0001100663/000175272421158979/primary_doc.xml</t>
  </si>
  <si>
    <t>https://www.sec.gov/Archives/edgar/data/0001100663/000175272421228264/primary_doc.xml</t>
  </si>
  <si>
    <t>https://www.sec.gov/Archives/edgar/data/0001100663/000175272421255784/primary_doc.xml</t>
  </si>
  <si>
    <t>iShares ESG Screened S&amp;P Mid-Cap ETF</t>
  </si>
  <si>
    <t>S000069533</t>
  </si>
  <si>
    <t>549300EJMZIVNMEFO783</t>
  </si>
  <si>
    <t>https://www.sec.gov/Archives/edgar/data/0001100663/000175272420247812/primary_doc.xml</t>
  </si>
  <si>
    <t>iShares ESG Screened S&amp;P Small-Cap ETF</t>
  </si>
  <si>
    <t>S000069536</t>
  </si>
  <si>
    <t>549300V2ATMVLBN27P36</t>
  </si>
  <si>
    <t>https://www.sec.gov/Archives/edgar/data/0001100663/000175272421040698/primary_doc.xml</t>
  </si>
  <si>
    <t>https://www.sec.gov/Archives/edgar/data/0001100663/000175272421116389/primary_doc.xml</t>
  </si>
  <si>
    <t>https://www.sec.gov/Archives/edgar/data/0001100663/000175272421186157/primary_doc.xml</t>
  </si>
  <si>
    <t>https://www.sec.gov/Archives/edgar/data/0001100663/000175272420176911/primary_doc.xml</t>
  </si>
  <si>
    <t>iShares Factors US Small Blend Style ETF</t>
  </si>
  <si>
    <t>S000068082</t>
  </si>
  <si>
    <t>5493008WFJ7SEP77I719</t>
  </si>
  <si>
    <t>https://www.sec.gov/Archives/edgar/data/0001100663/000175272420247759/primary_doc.xml</t>
  </si>
  <si>
    <t>https://www.sec.gov/Archives/edgar/data/0001100663/000175272421040747/primary_doc.xml</t>
  </si>
  <si>
    <t>https://www.sec.gov/Archives/edgar/data/0001100663/000175272421116419/primary_doc.xml</t>
  </si>
  <si>
    <t>https://www.sec.gov/Archives/edgar/data/0001100663/000175272419202273/primary_doc.xml</t>
  </si>
  <si>
    <t>iShares iBonds 2021 Term High Yield and Income ETF</t>
  </si>
  <si>
    <t>S000065337</t>
  </si>
  <si>
    <t>549300C9U6QOA9WU1K24</t>
  </si>
  <si>
    <t>https://www.sec.gov/Archives/edgar/data/0001100663/000175272420063963/primary_doc.xml</t>
  </si>
  <si>
    <t>https://www.sec.gov/Archives/edgar/data/0001100663/000175272420130497/primary_doc.xml</t>
  </si>
  <si>
    <t>https://www.sec.gov/Archives/edgar/data/0001100663/000175272420197425/primary_doc.xml</t>
  </si>
  <si>
    <t>https://www.sec.gov/Archives/edgar/data/0001100663/000175272420176907/primary_doc.xml</t>
  </si>
  <si>
    <t>iShares Micro-Cap ETF</t>
  </si>
  <si>
    <t>S000004439</t>
  </si>
  <si>
    <t>549300RWAE45TBJ0XD47</t>
  </si>
  <si>
    <t>https://www.sec.gov/Archives/edgar/data/0001100663/000175272420247740/primary_doc.xml</t>
  </si>
  <si>
    <t>https://www.sec.gov/Archives/edgar/data/0001100663/000175272421040678/primary_doc.xml</t>
  </si>
  <si>
    <t>https://www.sec.gov/Archives/edgar/data/0001100663/000175272421116423/primary_doc.xml</t>
  </si>
  <si>
    <t>https://www.sec.gov/Archives/edgar/data/0001100663/000175272421211113/primary_doc.xml</t>
  </si>
  <si>
    <t>iShares Morningstar Mid-Cap ETF</t>
  </si>
  <si>
    <t>S000004371</t>
  </si>
  <si>
    <t>5493007Y85LPQ4743Q29</t>
  </si>
  <si>
    <t>https://www.sec.gov/Archives/edgar/data/0001100663/000175272421283236/primary_doc.xml</t>
  </si>
  <si>
    <t>https://www.sec.gov/Archives/edgar/data/0001100663/000175272421211147/primary_doc.xml</t>
  </si>
  <si>
    <t>iShares Morningstar Mid-Cap Value ETF</t>
  </si>
  <si>
    <t>S000004432</t>
  </si>
  <si>
    <t>549300TLH0RWIJSNKH50</t>
  </si>
  <si>
    <t>GOLDMAN SACHS &amp; CO.</t>
  </si>
  <si>
    <t>https://www.sec.gov/Archives/edgar/data/0001100663/000175272421283039/primary_doc.xml</t>
  </si>
  <si>
    <t>https://www.sec.gov/Archives/edgar/data/0001100663/000175272421141150/primary_doc.xml</t>
  </si>
  <si>
    <t>iShares Morningstar Small-Cap ETF</t>
  </si>
  <si>
    <t>S000004433</t>
  </si>
  <si>
    <t>549300VVCSVTBRQPCB73</t>
  </si>
  <si>
    <t>https://www.sec.gov/Archives/edgar/data/0001100663/000175272421141144/primary_doc.xml</t>
  </si>
  <si>
    <t>iShares Morningstar Small-Cap Value ETF</t>
  </si>
  <si>
    <t>S000004435</t>
  </si>
  <si>
    <t>549300VWNRC77R34UP05</t>
  </si>
  <si>
    <t>https://www.sec.gov/Archives/edgar/data/0001100663/000175272421211132/primary_doc.xml</t>
  </si>
  <si>
    <t>iShares Morningstar U.S. Equity ETF</t>
  </si>
  <si>
    <t>S000004367</t>
  </si>
  <si>
    <t>5493009PL6SP423UWN97</t>
  </si>
  <si>
    <t>https://www.sec.gov/Archives/edgar/data/0001100663/000175272421283219/primary_doc.xml</t>
  </si>
  <si>
    <t>https://www.sec.gov/Archives/edgar/data/0001100663/000175272421211057/primary_doc.xml</t>
  </si>
  <si>
    <t>iShares Morningstar Value ETF</t>
  </si>
  <si>
    <t>S000004369</t>
  </si>
  <si>
    <t>549300VH0Z7NN9LNDW04</t>
  </si>
  <si>
    <t>https://www.sec.gov/Archives/edgar/data/0001100663/000175272421283205/primary_doc.xml</t>
  </si>
  <si>
    <t>JP MORGAN SECURITIES LLC</t>
  </si>
  <si>
    <t>https://www.sec.gov/Archives/edgar/data/0001100663/000175272419202197/primary_doc.xml</t>
  </si>
  <si>
    <t>iShares MSCI KLD 400 Social ETF</t>
  </si>
  <si>
    <t>S000013931</t>
  </si>
  <si>
    <t>549300F924TT3OXSR002</t>
  </si>
  <si>
    <t>https://www.sec.gov/Archives/edgar/data/0001100663/000175272420063983/primary_doc.xml</t>
  </si>
  <si>
    <t>https://www.sec.gov/Archives/edgar/data/0001100663/000175272420130506/primary_doc.xml</t>
  </si>
  <si>
    <t>https://www.sec.gov/Archives/edgar/data/0001100663/000175272420197456/primary_doc.xml</t>
  </si>
  <si>
    <t>https://www.sec.gov/Archives/edgar/data/0001100663/000175272420272841/primary_doc.xml</t>
  </si>
  <si>
    <t>https://www.sec.gov/Archives/edgar/data/0001100663/000175272421069300/primary_doc.xml</t>
  </si>
  <si>
    <t>https://www.sec.gov/Archives/edgar/data/0001100663/000175272421141158/primary_doc.xml</t>
  </si>
  <si>
    <t>https://www.sec.gov/Archives/edgar/data/0001100663/000175272421211102/primary_doc.xml</t>
  </si>
  <si>
    <t>https://www.sec.gov/Archives/edgar/data/0001100663/000175272421283191/primary_doc.xml</t>
  </si>
  <si>
    <t>https://www.sec.gov/Archives/edgar/data/0001100663/000175272421186108/primary_doc.xml</t>
  </si>
  <si>
    <t>iShares Russell 1000 ETF</t>
  </si>
  <si>
    <t>S000004347</t>
  </si>
  <si>
    <t>549300R9T7XRZ4D3YF43</t>
  </si>
  <si>
    <t>https://www.sec.gov/Archives/edgar/data/0001100663/000175272421255902/primary_doc.xml</t>
  </si>
  <si>
    <t>https://www.sec.gov/Archives/edgar/data/0001100663/000175272421186226/primary_doc.xml</t>
  </si>
  <si>
    <t>iShares Russell 1000 Growth ETF</t>
  </si>
  <si>
    <t>S000004346</t>
  </si>
  <si>
    <t>549300H1KWQVEKI25E14</t>
  </si>
  <si>
    <t>https://www.sec.gov/Archives/edgar/data/0001100663/000175272421255846/primary_doc.xml</t>
  </si>
  <si>
    <t>https://www.sec.gov/Archives/edgar/data/0001100663/000175272419177690/primary_doc.xml</t>
  </si>
  <si>
    <t>iShares Russell 2000 ETF</t>
  </si>
  <si>
    <t>S000004344</t>
  </si>
  <si>
    <t>549300O80OAR5VTWR172</t>
  </si>
  <si>
    <t>https://www.sec.gov/Archives/edgar/data/0001100663/000175272420038661/primary_doc.xml</t>
  </si>
  <si>
    <t>https://www.sec.gov/Archives/edgar/data/0001100663/000175272420112053/primary_doc.xml</t>
  </si>
  <si>
    <t>https://www.sec.gov/Archives/edgar/data/0001100663/000175272420176935/primary_doc.xml</t>
  </si>
  <si>
    <t>https://www.sec.gov/Archives/edgar/data/0001100663/000175272420247680/primary_doc.xml</t>
  </si>
  <si>
    <t>https://www.sec.gov/Archives/edgar/data/0001100663/000175272421040718/primary_doc.xml</t>
  </si>
  <si>
    <t>https://www.sec.gov/Archives/edgar/data/0001100663/000175272421116355/primary_doc.xml</t>
  </si>
  <si>
    <t>https://www.sec.gov/Archives/edgar/data/0001100663/000175272419177697/primary_doc.xml</t>
  </si>
  <si>
    <t>iShares Russell 2000 Value ETF</t>
  </si>
  <si>
    <t>S000004342</t>
  </si>
  <si>
    <t>549300WJAJCAZZLTQD63</t>
  </si>
  <si>
    <t>https://www.sec.gov/Archives/edgar/data/0001100663/000175272420038687/primary_doc.xml</t>
  </si>
  <si>
    <t>https://www.sec.gov/Archives/edgar/data/0001100663/000175272420112028/primary_doc.xml</t>
  </si>
  <si>
    <t>https://www.sec.gov/Archives/edgar/data/0001100663/000175272420176944/primary_doc.xml</t>
  </si>
  <si>
    <t>https://www.sec.gov/Archives/edgar/data/0001100663/000175272420247728/primary_doc.xml</t>
  </si>
  <si>
    <t>https://www.sec.gov/Archives/edgar/data/0001100663/000175272421040704/primary_doc.xml</t>
  </si>
  <si>
    <t>https://www.sec.gov/Archives/edgar/data/0001100663/000175272421116414/primary_doc.xml</t>
  </si>
  <si>
    <t>https://www.sec.gov/Archives/edgar/data/0001100663/000175272421186165/primary_doc.xml</t>
  </si>
  <si>
    <t>iShares Russell 2500 ETF</t>
  </si>
  <si>
    <t>S000057567</t>
  </si>
  <si>
    <t>549300LGEOENDIMMNS78</t>
  </si>
  <si>
    <t>https://www.sec.gov/Archives/edgar/data/0001100663/000175272421255855/primary_doc.xml</t>
  </si>
  <si>
    <t>Wells Fargo Bank, National Association</t>
  </si>
  <si>
    <t>https://www.sec.gov/Archives/edgar/data/0001100663/000175272419177692/primary_doc.xml</t>
  </si>
  <si>
    <t>iShares Russell 3000 ETF</t>
  </si>
  <si>
    <t>S000004341</t>
  </si>
  <si>
    <t>549300MZB6KLEC394780</t>
  </si>
  <si>
    <t>https://www.sec.gov/Archives/edgar/data/0001100663/000175272420038699/primary_doc.xml</t>
  </si>
  <si>
    <t>https://www.sec.gov/Archives/edgar/data/0001100663/000175272420112049/primary_doc.xml</t>
  </si>
  <si>
    <t>https://www.sec.gov/Archives/edgar/data/0001100663/000175272420176950/primary_doc.xml</t>
  </si>
  <si>
    <t>https://www.sec.gov/Archives/edgar/data/0001100663/000175272420247845/primary_doc.xml</t>
  </si>
  <si>
    <t>https://www.sec.gov/Archives/edgar/data/0001100663/000175272421040749/primary_doc.xml</t>
  </si>
  <si>
    <t>https://www.sec.gov/Archives/edgar/data/0001100663/000175272421116391/primary_doc.xml</t>
  </si>
  <si>
    <t>https://www.sec.gov/Archives/edgar/data/0001100663/000175272421186206/primary_doc.xml</t>
  </si>
  <si>
    <t>https://www.sec.gov/Archives/edgar/data/0001100663/000175272421255918/primary_doc.xml</t>
  </si>
  <si>
    <t>https://www.sec.gov/Archives/edgar/data/0001100663/000175272421186167/primary_doc.xml</t>
  </si>
  <si>
    <t>iShares Russell Mid-Cap ETF</t>
  </si>
  <si>
    <t>S000004338</t>
  </si>
  <si>
    <t>549300RVM4H7425YNW89</t>
  </si>
  <si>
    <t>https://www.sec.gov/Archives/edgar/data/0001100663/000175272421255800/primary_doc.xml</t>
  </si>
  <si>
    <t>https://www.sec.gov/Archives/edgar/data/0001100663/000175272421186203/primary_doc.xml</t>
  </si>
  <si>
    <t>iShares Russell Mid-Cap Growth ETF</t>
  </si>
  <si>
    <t>S000004336</t>
  </si>
  <si>
    <t>5493004I787UFE6AN650</t>
  </si>
  <si>
    <t>https://www.sec.gov/Archives/edgar/data/0001100663/000175272421255858/primary_doc.xml</t>
  </si>
  <si>
    <t>https://www.sec.gov/Archives/edgar/data/0001100663/000175272421255841/primary_doc.xml</t>
  </si>
  <si>
    <t>iShares S&amp;P Mid-Cap 400 Growth ETF</t>
  </si>
  <si>
    <t>S000004308</t>
  </si>
  <si>
    <t>549300QX118GSGGY3M67</t>
  </si>
  <si>
    <t>https://www.sec.gov/Archives/edgar/data/0001100663/000175272421255824/primary_doc.xml</t>
  </si>
  <si>
    <t>iShares S&amp;P Mid-Cap 400 Value ETF</t>
  </si>
  <si>
    <t>S000004309</t>
  </si>
  <si>
    <t>549300RXJ5JGMYH3Y929</t>
  </si>
  <si>
    <t>https://www.sec.gov/Archives/edgar/data/0001100663/000175272421040724/primary_doc.xml</t>
  </si>
  <si>
    <t>iShares S&amp;P Small-Cap 600 Growth ETF</t>
  </si>
  <si>
    <t>S000004314</t>
  </si>
  <si>
    <t>549300EFW54J0I4GU776</t>
  </si>
  <si>
    <t>https://www.sec.gov/Archives/edgar/data/0001100663/000175272421116392/primary_doc.xml</t>
  </si>
  <si>
    <t>https://www.sec.gov/Archives/edgar/data/0001100663/000175272421186124/primary_doc.xml</t>
  </si>
  <si>
    <t>https://www.sec.gov/Archives/edgar/data/0001100663/000175272419177739/primary_doc.xml</t>
  </si>
  <si>
    <t>iShares S&amp;P Small-Cap 600 Value ETF</t>
  </si>
  <si>
    <t>S000004316</t>
  </si>
  <si>
    <t>549300XRN6BYGRPV6Y61</t>
  </si>
  <si>
    <t>https://www.sec.gov/Archives/edgar/data/0001100663/000175272420038751/primary_doc.xml</t>
  </si>
  <si>
    <t>https://www.sec.gov/Archives/edgar/data/0001100663/000175272420112065/primary_doc.xml</t>
  </si>
  <si>
    <t>https://www.sec.gov/Archives/edgar/data/0001100663/000175272420176918/primary_doc.xml</t>
  </si>
  <si>
    <t>https://www.sec.gov/Archives/edgar/data/0001100663/000175272420247848/primary_doc.xml</t>
  </si>
  <si>
    <t>https://www.sec.gov/Archives/edgar/data/0001100663/000175272421040703/primary_doc.xml</t>
  </si>
  <si>
    <t>https://www.sec.gov/Archives/edgar/data/0001100663/000175272421116378/primary_doc.xml</t>
  </si>
  <si>
    <t>https://www.sec.gov/Archives/edgar/data/0001100663/000175272421186112/primary_doc.xml</t>
  </si>
  <si>
    <t>https://www.sec.gov/Archives/edgar/data/0001100663/000175272421283238/primary_doc.xml</t>
  </si>
  <si>
    <t>iShares U.S. Consumer Discretionary ETF</t>
  </si>
  <si>
    <t>S000004320</t>
  </si>
  <si>
    <t>549300B56E9Q869S8H58</t>
  </si>
  <si>
    <t>https://www.sec.gov/Archives/edgar/data/0001485894/000175272421204735/primary_doc.xml</t>
  </si>
  <si>
    <t>J.P. Morgan Exchange-Traded Fund Trust</t>
  </si>
  <si>
    <t>0001485894</t>
  </si>
  <si>
    <t>5493001E1K1DVWDV2464</t>
  </si>
  <si>
    <t>JPMorgan BetaBuilders U.S. Mid Cap Equity ETF</t>
  </si>
  <si>
    <t>S000068165</t>
  </si>
  <si>
    <t>549300S2VYDS8QJGW220</t>
  </si>
  <si>
    <t>https://www.sec.gov/Archives/edgar/data/0001485894/000175272421279811/primary_doc.xml</t>
  </si>
  <si>
    <t>https://www.sec.gov/Archives/edgar/data/0001485894/000175272421061853/primary_doc.xml</t>
  </si>
  <si>
    <t>JPMorgan BetaBuilders U.S. Small Cap Equity ETF</t>
  </si>
  <si>
    <t>S000069185</t>
  </si>
  <si>
    <t>549300LKK9I7ORHNOS29</t>
  </si>
  <si>
    <t>https://www.sec.gov/Archives/edgar/data/0001485894/000175272421136040/primary_doc.xml</t>
  </si>
  <si>
    <t>https://www.sec.gov/Archives/edgar/data/0001485894/000175272419200361/primary_doc.xml</t>
  </si>
  <si>
    <t>JPMorgan Diversified Return U.S. Small Cap Equity ETF</t>
  </si>
  <si>
    <t>S000055014</t>
  </si>
  <si>
    <t>549300HLWRCF2DOPWP77</t>
  </si>
  <si>
    <t>https://www.sec.gov/Archives/edgar/data/0001485894/000175272420057864/primary_doc.xml</t>
  </si>
  <si>
    <t>https://www.sec.gov/Archives/edgar/data/0001485894/000175272421204725/primary_doc.xml</t>
  </si>
  <si>
    <t>JPMorgan U.S. Momentum Factor ETF</t>
  </si>
  <si>
    <t>S000059313</t>
  </si>
  <si>
    <t>549300TB3RJ6CUB5CE17</t>
  </si>
  <si>
    <t>https://www.sec.gov/Archives/edgar/data/0001485894/000175272421279805/primary_doc.xml</t>
  </si>
  <si>
    <t>https://www.sec.gov/Archives/edgar/data/0001532747/000114554919048694/primary_doc.xml</t>
  </si>
  <si>
    <t>Jackson Variable Series Trust</t>
  </si>
  <si>
    <t>0001532747</t>
  </si>
  <si>
    <t>549300ZWK2PUF8UOLK90</t>
  </si>
  <si>
    <t>JNL/DFA U.S. Small Cap Fund</t>
  </si>
  <si>
    <t>S000037898</t>
  </si>
  <si>
    <t>N57VJHYSXKU7D2LC3678</t>
  </si>
  <si>
    <t>INTERNAL: 36467W109</t>
  </si>
  <si>
    <t>https://www.sec.gov/Archives/edgar/data/0001532747/000114554920012041/primary_doc.xml</t>
  </si>
  <si>
    <t>https://www.sec.gov/Archives/edgar/data/0001532747/000114554920031080/primary_doc.xml</t>
  </si>
  <si>
    <t>https://www.sec.gov/Archives/edgar/data/0000933691/000114554921068289/primary_doc.xml</t>
  </si>
  <si>
    <t>JNL Series Trust</t>
  </si>
  <si>
    <t>0000933691</t>
  </si>
  <si>
    <t>549300T5WIPN6IWM0D45</t>
  </si>
  <si>
    <t>JNL Mid Cap Index Fund</t>
  </si>
  <si>
    <t>S000071119</t>
  </si>
  <si>
    <t>549300K405WCQFPT6Q95</t>
  </si>
  <si>
    <t>https://www.sec.gov/Archives/edgar/data/0000933691/000114554921052009/primary_doc.xml</t>
  </si>
  <si>
    <t>JNL Small Cap Index Fund</t>
  </si>
  <si>
    <t>S000071120</t>
  </si>
  <si>
    <t>549300MWTBBL3B802845</t>
  </si>
  <si>
    <t>https://www.sec.gov/Archives/edgar/data/0000933691/000114554919048657/primary_doc.xml</t>
  </si>
  <si>
    <t>JNL/DFA U.S. Core Equity Fund</t>
  </si>
  <si>
    <t>S000001765</t>
  </si>
  <si>
    <t>ZW2INF764H5QYB622M96</t>
  </si>
  <si>
    <t>https://www.sec.gov/Archives/edgar/data/0000933691/000114554920012035/primary_doc.xml</t>
  </si>
  <si>
    <t>https://www.sec.gov/Archives/edgar/data/0000933691/000114554920031093/primary_doc.xml</t>
  </si>
  <si>
    <t>https://www.sec.gov/Archives/edgar/data/0000933691/000114554920053190/primary_doc.xml</t>
  </si>
  <si>
    <t>https://www.sec.gov/Archives/edgar/data/0000933691/000114554920069837/primary_doc.xml</t>
  </si>
  <si>
    <t>https://www.sec.gov/Archives/edgar/data/0000933691/000114554921012411/primary_doc.xml</t>
  </si>
  <si>
    <t>https://www.sec.gov/Archives/edgar/data/0000933691/000114554920053279/primary_doc.xml</t>
  </si>
  <si>
    <t>S000068110</t>
  </si>
  <si>
    <t>https://www.sec.gov/Archives/edgar/data/0000933691/000114554920069784/primary_doc.xml</t>
  </si>
  <si>
    <t>https://www.sec.gov/Archives/edgar/data/0000933691/000114554921012327/primary_doc.xml</t>
  </si>
  <si>
    <t>https://www.sec.gov/Archives/edgar/data/0000933691/000114554920053271/primary_doc.xml</t>
  </si>
  <si>
    <t>JNL/Mellon Consumer Discretionary Sector Fund</t>
  </si>
  <si>
    <t>S000068122</t>
  </si>
  <si>
    <t>549300FL0EP1XOUEMC70</t>
  </si>
  <si>
    <t>https://www.sec.gov/Archives/edgar/data/0000933691/000114554920069849/primary_doc.xml</t>
  </si>
  <si>
    <t>https://www.sec.gov/Archives/edgar/data/0000933691/000114554921012433/primary_doc.xml</t>
  </si>
  <si>
    <t>https://www.sec.gov/Archives/edgar/data/0000933691/000114554921032103/primary_doc.xml</t>
  </si>
  <si>
    <t>https://www.sec.gov/Archives/edgar/data/0000933691/000114554921052040/primary_doc.xml</t>
  </si>
  <si>
    <t>https://www.sec.gov/Archives/edgar/data/0000933691/000114554921068316/primary_doc.xml</t>
  </si>
  <si>
    <t>https://www.sec.gov/Archives/edgar/data/0000933691/000114554919048776/primary_doc.xml</t>
  </si>
  <si>
    <t>JNL/Mellon MSCI KLD 400 Social Index Fund</t>
  </si>
  <si>
    <t>S000056619</t>
  </si>
  <si>
    <t>549300JCIESTD3XFQI76</t>
  </si>
  <si>
    <t>https://www.sec.gov/Archives/edgar/data/0000933691/000114554920012132/primary_doc.xml</t>
  </si>
  <si>
    <t>https://www.sec.gov/Archives/edgar/data/0000933691/000114554920031101/primary_doc.xml</t>
  </si>
  <si>
    <t>https://www.sec.gov/Archives/edgar/data/0000933691/000114554920053256/primary_doc.xml</t>
  </si>
  <si>
    <t>https://www.sec.gov/Archives/edgar/data/0000933691/000114554920069883/primary_doc.xml</t>
  </si>
  <si>
    <t>https://www.sec.gov/Archives/edgar/data/0000933691/000114554921012375/primary_doc.xml</t>
  </si>
  <si>
    <t>https://www.sec.gov/Archives/edgar/data/0000933691/000114554921032155/primary_doc.xml</t>
  </si>
  <si>
    <t>https://www.sec.gov/Archives/edgar/data/0000933691/000114554921052037/primary_doc.xml</t>
  </si>
  <si>
    <t>https://www.sec.gov/Archives/edgar/data/0000933691/000114554921068284/primary_doc.xml</t>
  </si>
  <si>
    <t>https://www.sec.gov/Archives/edgar/data/0000933691/000114554919048725/primary_doc.xml</t>
  </si>
  <si>
    <t>JNL/Mellon S&amp;P 1500 Value Index Fund</t>
  </si>
  <si>
    <t>S000058481</t>
  </si>
  <si>
    <t>549300YET3PSSUZED884</t>
  </si>
  <si>
    <t>https://www.sec.gov/Archives/edgar/data/0000933691/000114554920012069/primary_doc.xml</t>
  </si>
  <si>
    <t>https://www.sec.gov/Archives/edgar/data/0000933691/000114554920031088/primary_doc.xml</t>
  </si>
  <si>
    <t>https://www.sec.gov/Archives/edgar/data/0000933691/000114554919048749/primary_doc.xml</t>
  </si>
  <si>
    <t>JNL/Mellon Small Cap Index Fund</t>
  </si>
  <si>
    <t>S000001729</t>
  </si>
  <si>
    <t>I1YO77CZOK0VE0YRM417</t>
  </si>
  <si>
    <t>https://www.sec.gov/Archives/edgar/data/0000933691/000114554920012093/primary_doc.xml</t>
  </si>
  <si>
    <t>https://www.sec.gov/Archives/edgar/data/0000933691/000114554920031086/primary_doc.xml</t>
  </si>
  <si>
    <t>https://www.sec.gov/Archives/edgar/data/0000933691/000114554920053246/primary_doc.xml</t>
  </si>
  <si>
    <t>https://www.sec.gov/Archives/edgar/data/0000933691/000114554920069811/primary_doc.xml</t>
  </si>
  <si>
    <t>https://www.sec.gov/Archives/edgar/data/0000933691/000114554921012447/primary_doc.xml</t>
  </si>
  <si>
    <t>https://www.sec.gov/Archives/edgar/data/0000933691/000114554921032243/primary_doc.xml</t>
  </si>
  <si>
    <t>https://www.sec.gov/Archives/edgar/data/0000933691/000114554921052110/primary_doc.xml</t>
  </si>
  <si>
    <t>JNL/Mellon U.S. Stock Market Index Fund</t>
  </si>
  <si>
    <t>S000058496</t>
  </si>
  <si>
    <t>54930073LEF5S22T1P41</t>
  </si>
  <si>
    <t>https://www.sec.gov/Archives/edgar/data/0000933691/000114554921068324/primary_doc.xml</t>
  </si>
  <si>
    <t>https://www.sec.gov/Archives/edgar/data/0000933691/000114554921032222/primary_doc.xml</t>
  </si>
  <si>
    <t>JNL/RAFI Fundamental U.S. Small Cap Fund</t>
  </si>
  <si>
    <t>S000064962</t>
  </si>
  <si>
    <t>549300U2CWOJKYJQK861</t>
  </si>
  <si>
    <t>https://www.sec.gov/Archives/edgar/data/0000933691/000114554921052075/primary_doc.xml</t>
  </si>
  <si>
    <t>https://www.sec.gov/Archives/edgar/data/0000933691/000114554921068332/primary_doc.xml</t>
  </si>
  <si>
    <t>https://www.sec.gov/Archives/edgar/data/0000933691/000114554919048704/primary_doc.xml</t>
  </si>
  <si>
    <t>JNL/RAFI Multi-Factor U.S. Equity Fund</t>
  </si>
  <si>
    <t>S000064961</t>
  </si>
  <si>
    <t>549300JJ15MQRDCXJY76</t>
  </si>
  <si>
    <t>https://www.sec.gov/Archives/edgar/data/0000933691/000114554920012070/primary_doc.xml</t>
  </si>
  <si>
    <t>https://www.sec.gov/Archives/edgar/data/0000933691/000114554920031286/primary_doc.xml</t>
  </si>
  <si>
    <t>https://www.sec.gov/Archives/edgar/data/0000933691/000114554921032191/primary_doc.xml</t>
  </si>
  <si>
    <t>https://www.sec.gov/Archives/edgar/data/0000933691/000114554921052086/primary_doc.xml</t>
  </si>
  <si>
    <t>https://www.sec.gov/Archives/edgar/data/0000933691/000114554921068318/primary_doc.xml</t>
  </si>
  <si>
    <t>https://www.sec.gov/Archives/edgar/data/0001072428/000114554919048711/primary_doc.xml</t>
  </si>
  <si>
    <t>JNL Variable Fund LLC</t>
  </si>
  <si>
    <t>0001072428</t>
  </si>
  <si>
    <t>5493004N5OZUYMBW0M40</t>
  </si>
  <si>
    <t>S000001696</t>
  </si>
  <si>
    <t>https://www.sec.gov/Archives/edgar/data/0001072428/000114554920012056/primary_doc.xml</t>
  </si>
  <si>
    <t>https://www.sec.gov/Archives/edgar/data/0001072428/000114554920031186/primary_doc.xml</t>
  </si>
  <si>
    <t>https://www.sec.gov/Archives/edgar/data/0000315554/000114554921024805/primary_doc.xml</t>
  </si>
  <si>
    <t>John Hancock Bond Trust</t>
  </si>
  <si>
    <t>0000315554</t>
  </si>
  <si>
    <t>5493008M2ED2L3NBQL64</t>
  </si>
  <si>
    <t>High Yield Fund</t>
  </si>
  <si>
    <t>S000000614</t>
  </si>
  <si>
    <t>549300W140NGXK4IM085</t>
  </si>
  <si>
    <t>GAMESTOP CORP SR SECURED 144A 03/23 10</t>
  </si>
  <si>
    <t>https://www.sec.gov/Archives/edgar/data/0001478482/000114554921039173/primary_doc.xml</t>
  </si>
  <si>
    <t>John Hancock Exchange-Traded Fund Trust</t>
  </si>
  <si>
    <t>0001478482</t>
  </si>
  <si>
    <t>5493009IOCA1ISM4Y592</t>
  </si>
  <si>
    <t>John Hancock Multifactor Consumer Discretionary ETF</t>
  </si>
  <si>
    <t>S000050955</t>
  </si>
  <si>
    <t>5493003HHE5AU6TDKI54</t>
  </si>
  <si>
    <t>GAMESTOP CORP COMMON STOCK USD.001</t>
  </si>
  <si>
    <t>GME US</t>
  </si>
  <si>
    <t>https://www.sec.gov/Archives/edgar/data/0001478482/000114554921058941/primary_doc.xml</t>
  </si>
  <si>
    <t>https://www.sec.gov/Archives/edgar/data/0001478482/000114554921077929/primary_doc.xml</t>
  </si>
  <si>
    <t>https://www.sec.gov/Archives/edgar/data/0001478482/000114554921039187/primary_doc.xml</t>
  </si>
  <si>
    <t>John Hancock Multifactor Mid Cap ETF</t>
  </si>
  <si>
    <t>S000050079</t>
  </si>
  <si>
    <t>5493006GY150MRQFUH42</t>
  </si>
  <si>
    <t>https://www.sec.gov/Archives/edgar/data/0001478482/000114554921058951/primary_doc.xml</t>
  </si>
  <si>
    <t>https://www.sec.gov/Archives/edgar/data/0001478482/000114554921077942/primary_doc.xml</t>
  </si>
  <si>
    <t>https://www.sec.gov/Archives/edgar/data/0001331971/000114554920003262/primary_doc.xml</t>
  </si>
  <si>
    <t>John Hancock Funds II</t>
  </si>
  <si>
    <t>0001331971</t>
  </si>
  <si>
    <t>O3MKD80X1I2OGNEFGW25</t>
  </si>
  <si>
    <t>Strategic Equity Allocation Fund</t>
  </si>
  <si>
    <t>S000036500</t>
  </si>
  <si>
    <t>549300QDGCO8BK4MLE88</t>
  </si>
  <si>
    <t xml:space="preserve">GME </t>
  </si>
  <si>
    <t>https://www.sec.gov/Archives/edgar/data/0001331971/000114554920022404/primary_doc.xml</t>
  </si>
  <si>
    <t>https://www.sec.gov/Archives/edgar/data/0001331971/000114554920043833/primary_doc.xml</t>
  </si>
  <si>
    <t>https://www.sec.gov/Archives/edgar/data/0001331971/000114554920061981/primary_doc.xml</t>
  </si>
  <si>
    <t>https://www.sec.gov/Archives/edgar/data/0001331971/000114554921003062/primary_doc.xml</t>
  </si>
  <si>
    <t>https://www.sec.gov/Archives/edgar/data/0001331971/000114554921024792/primary_doc.xml</t>
  </si>
  <si>
    <t>https://www.sec.gov/Archives/edgar/data/0001331971/000114554921043522/primary_doc.xml</t>
  </si>
  <si>
    <t>https://www.sec.gov/Archives/edgar/data/0001331971/000114554921062599/primary_doc.xml</t>
  </si>
  <si>
    <t>https://www.sec.gov/Archives/edgar/data/0000756913/000114554921071060/primary_doc.xml</t>
  </si>
  <si>
    <t>John Hancock Variable Insurance Trust</t>
  </si>
  <si>
    <t>0000756913</t>
  </si>
  <si>
    <t>Z5DUWKEPW78QKD87GA06</t>
  </si>
  <si>
    <t>Mid Cap Index Trust</t>
  </si>
  <si>
    <t>S000008285</t>
  </si>
  <si>
    <t>549300U4B0KKF0IYMU85</t>
  </si>
  <si>
    <t>https://www.sec.gov/Archives/edgar/data/0000756913/000114554919047849/primary_doc.xml</t>
  </si>
  <si>
    <t>Small Cap Index Trust</t>
  </si>
  <si>
    <t>S000008311</t>
  </si>
  <si>
    <t>549300ZI3L77YIGJS706</t>
  </si>
  <si>
    <t>https://www.sec.gov/Archives/edgar/data/0000756913/000114554920006968/primary_doc.xml</t>
  </si>
  <si>
    <t>https://www.sec.gov/Archives/edgar/data/0000756913/000114554920031597/primary_doc.xml</t>
  </si>
  <si>
    <t>https://www.sec.gov/Archives/edgar/data/0000756913/000114554920049065/primary_doc.xml</t>
  </si>
  <si>
    <t>https://www.sec.gov/Archives/edgar/data/0000756913/000114554920069921/primary_doc.xml</t>
  </si>
  <si>
    <t>https://www.sec.gov/Archives/edgar/data/0000756913/000114554921013219/primary_doc.xml</t>
  </si>
  <si>
    <t>https://www.sec.gov/Archives/edgar/data/0000756913/000114554921032743/primary_doc.xml</t>
  </si>
  <si>
    <t>https://www.sec.gov/Archives/edgar/data/0000756913/000114554919047934/primary_doc.xml</t>
  </si>
  <si>
    <t>Small Cap Opportunities Trust</t>
  </si>
  <si>
    <t>S000008312</t>
  </si>
  <si>
    <t>549300Y6CVKLU3UX0S19</t>
  </si>
  <si>
    <t>https://www.sec.gov/Archives/edgar/data/0000756913/000114554920006965/primary_doc.xml</t>
  </si>
  <si>
    <t>https://www.sec.gov/Archives/edgar/data/0000756913/000114554920031595/primary_doc.xml</t>
  </si>
  <si>
    <t>https://www.sec.gov/Archives/edgar/data/0000756913/000114554920049040/primary_doc.xml</t>
  </si>
  <si>
    <t>https://www.sec.gov/Archives/edgar/data/0000756913/000114554920070026/primary_doc.xml</t>
  </si>
  <si>
    <t>https://www.sec.gov/Archives/edgar/data/0000756913/000114554921013210/primary_doc.xml</t>
  </si>
  <si>
    <t>https://www.sec.gov/Archives/edgar/data/0000756913/000114554919047845/primary_doc.xml</t>
  </si>
  <si>
    <t>Strategic Equity Allocation Trust</t>
  </si>
  <si>
    <t>S000036499</t>
  </si>
  <si>
    <t>549300LDX3WB2I6E3419</t>
  </si>
  <si>
    <t>https://www.sec.gov/Archives/edgar/data/0000756913/000114554920006978/primary_doc.xml</t>
  </si>
  <si>
    <t>https://www.sec.gov/Archives/edgar/data/0000756913/000114554920031558/primary_doc.xml</t>
  </si>
  <si>
    <t>https://www.sec.gov/Archives/edgar/data/0000756913/000114554920049041/primary_doc.xml</t>
  </si>
  <si>
    <t>https://www.sec.gov/Archives/edgar/data/0000756913/000114554920069941/primary_doc.xml</t>
  </si>
  <si>
    <t>https://www.sec.gov/Archives/edgar/data/0000756913/000114554921013223/primary_doc.xml</t>
  </si>
  <si>
    <t>https://www.sec.gov/Archives/edgar/data/0000756913/000114554921032779/primary_doc.xml</t>
  </si>
  <si>
    <t>https://www.sec.gov/Archives/edgar/data/0000756913/000114554921070992/primary_doc.xml</t>
  </si>
  <si>
    <t>https://www.sec.gov/Archives/edgar/data/0000756913/000114554919047900/primary_doc.xml</t>
  </si>
  <si>
    <t>Total Stock Market Index Trust</t>
  </si>
  <si>
    <t>S000008325</t>
  </si>
  <si>
    <t>549300B3U486VL3U2L36</t>
  </si>
  <si>
    <t>https://www.sec.gov/Archives/edgar/data/0000756913/000114554920006991/primary_doc.xml</t>
  </si>
  <si>
    <t>https://www.sec.gov/Archives/edgar/data/0000756913/000114554920031578/primary_doc.xml</t>
  </si>
  <si>
    <t>https://www.sec.gov/Archives/edgar/data/0000756913/000114554920049051/primary_doc.xml</t>
  </si>
  <si>
    <t>https://www.sec.gov/Archives/edgar/data/0000756913/000114554920069952/primary_doc.xml</t>
  </si>
  <si>
    <t>https://www.sec.gov/Archives/edgar/data/0000756913/000114554921013213/primary_doc.xml</t>
  </si>
  <si>
    <t>https://www.sec.gov/Archives/edgar/data/0000756913/000114554921032758/primary_doc.xml</t>
  </si>
  <si>
    <t>https://www.sec.gov/Archives/edgar/data/0000756913/000114554921050001/primary_doc.xml</t>
  </si>
  <si>
    <t>https://www.sec.gov/Archives/edgar/data/0000756913/000114554921071028/primary_doc.xml</t>
  </si>
  <si>
    <t>https://www.sec.gov/Archives/edgar/data/0001217286/000175272421061529/primary_doc.xml</t>
  </si>
  <si>
    <t>JPMorgan Trust I</t>
  </si>
  <si>
    <t>0001217286</t>
  </si>
  <si>
    <t>549300DM5WZMCZZ70R78</t>
  </si>
  <si>
    <t>JPMorgan Income Builder Fund</t>
  </si>
  <si>
    <t>S000015698</t>
  </si>
  <si>
    <t>64EDD3UF2MK5YCUN2U63</t>
  </si>
  <si>
    <t>https://www.sec.gov/Archives/edgar/data/0000763852/000175272419175629/primary_doc.xml</t>
  </si>
  <si>
    <t>JPMorgan Trust II</t>
  </si>
  <si>
    <t>0000763852</t>
  </si>
  <si>
    <t>549300IMXLYKELY96B40</t>
  </si>
  <si>
    <t>JPMorgan Market Expansion Enhanced Index Fund</t>
  </si>
  <si>
    <t>S000003858</t>
  </si>
  <si>
    <t>549300DA4VR0DZEUDR78</t>
  </si>
  <si>
    <t>https://www.sec.gov/Archives/edgar/data/0000763852/000175272420034722/primary_doc.xml</t>
  </si>
  <si>
    <t>https://www.sec.gov/Archives/edgar/data/0000763852/000175272421111496/primary_doc.xml</t>
  </si>
  <si>
    <t>https://www.sec.gov/Archives/edgar/data/0000763852/000175272421181959/primary_doc.xml</t>
  </si>
  <si>
    <t>https://www.sec.gov/Archives/edgar/data/0000763852/000175272421256537/primary_doc.xml</t>
  </si>
  <si>
    <t>https://www.sec.gov/Archives/edgar/data/0001573386/000175272419179379/primary_doc.xml</t>
  </si>
  <si>
    <t>KP FUNDS</t>
  </si>
  <si>
    <t>0001573386</t>
  </si>
  <si>
    <t>549300A6S3MWY1JSUC48</t>
  </si>
  <si>
    <t>KP Small Cap Equity Fund</t>
  </si>
  <si>
    <t>S000041507</t>
  </si>
  <si>
    <t>549300BE10YVXMHKH494</t>
  </si>
  <si>
    <t>https://www.sec.gov/Archives/edgar/data/0001573386/000175272420038394/primary_doc.xml</t>
  </si>
  <si>
    <t>https://www.sec.gov/Archives/edgar/data/0001573386/000175272420110465/primary_doc.xml</t>
  </si>
  <si>
    <t>https://www.sec.gov/Archives/edgar/data/0001573386/000175272420172567/primary_doc.xml</t>
  </si>
  <si>
    <t>https://www.sec.gov/Archives/edgar/data/0001573386/000175272420246788/primary_doc.xml</t>
  </si>
  <si>
    <t>https://www.sec.gov/Archives/edgar/data/0001547576/000175272420107331/primary_doc.xml</t>
  </si>
  <si>
    <t>Krane Shares Trust</t>
  </si>
  <si>
    <t>0001547576</t>
  </si>
  <si>
    <t>2549008E1DI99JHCCA80</t>
  </si>
  <si>
    <t>KFA Dynamic Fixed Income ETF</t>
  </si>
  <si>
    <t>S000067123</t>
  </si>
  <si>
    <t>549300C27M02D8QXJ168</t>
  </si>
  <si>
    <t>https://www.sec.gov/Archives/edgar/data/0001547576/000175272420175649/primary_doc.xml</t>
  </si>
  <si>
    <t>https://www.sec.gov/Archives/edgar/data/0001547576/000175272420243562/primary_doc.xml</t>
  </si>
  <si>
    <t>https://www.sec.gov/Archives/edgar/data/0001547576/000175272421045327/primary_doc.xml</t>
  </si>
  <si>
    <t>https://www.sec.gov/Archives/edgar/data/0000764624/000175272419203030/primary_doc.xml</t>
  </si>
  <si>
    <t>Legg Mason Partners Income Trust</t>
  </si>
  <si>
    <t>0000764624</t>
  </si>
  <si>
    <t>549300Y1U2UCLTK83X35</t>
  </si>
  <si>
    <t>Western Asset Short Duration High Income Fund</t>
  </si>
  <si>
    <t>S000008975</t>
  </si>
  <si>
    <t>549300QVO0TT5WYOHA80</t>
  </si>
  <si>
    <t>https://www.sec.gov/Archives/edgar/data/0000764624/000175272420059151/primary_doc.xml</t>
  </si>
  <si>
    <t>https://www.sec.gov/Archives/edgar/data/0000764624/000175272420126408/primary_doc.xml</t>
  </si>
  <si>
    <t>https://www.sec.gov/Archives/edgar/data/0000764624/000175272420194725/primary_doc.xml</t>
  </si>
  <si>
    <t>https://www.sec.gov/Archives/edgar/data/0000764624/000175272420268261/primary_doc.xml</t>
  </si>
  <si>
    <t>https://www.sec.gov/Archives/edgar/data/0000764624/000175272421057838/primary_doc.xml</t>
  </si>
  <si>
    <t>https://www.sec.gov/Archives/edgar/data/0000914036/000175272421163692/primary_doc.xml</t>
  </si>
  <si>
    <t>LINCOLN VARIABLE INSURANCE PRODUCTS TRUST</t>
  </si>
  <si>
    <t>0000914036</t>
  </si>
  <si>
    <t>3EICVM5HD7FVBIM8WO57</t>
  </si>
  <si>
    <t>LVIP Blended Large Cap Growth Managed Volatility Fund</t>
  </si>
  <si>
    <t>S000002813</t>
  </si>
  <si>
    <t>TOM75WFTNLD3PIPK2944</t>
  </si>
  <si>
    <t>https://www.sec.gov/Archives/edgar/data/0000914036/000175272421250606/primary_doc.xml</t>
  </si>
  <si>
    <t>https://www.sec.gov/Archives/edgar/data/0000914036/000175272419175374/primary_doc.xml</t>
  </si>
  <si>
    <t>LVIP Dimensional U.S. Core Equity 1 Fund</t>
  </si>
  <si>
    <t>S000002818</t>
  </si>
  <si>
    <t>PE66217IJSQWP72NUQ02</t>
  </si>
  <si>
    <t>https://www.sec.gov/Archives/edgar/data/0000914036/000175272420013892/primary_doc.xml</t>
  </si>
  <si>
    <t>https://www.sec.gov/Archives/edgar/data/0000914036/000175272420093909/primary_doc.xml</t>
  </si>
  <si>
    <t>https://www.sec.gov/Archives/edgar/data/0000914036/000175272420152303/primary_doc.xml</t>
  </si>
  <si>
    <t>https://www.sec.gov/Archives/edgar/data/0000914036/000175272420239503/primary_doc.xml</t>
  </si>
  <si>
    <t>https://www.sec.gov/Archives/edgar/data/0000914036/000175272421018715/primary_doc.xml</t>
  </si>
  <si>
    <t>https://www.sec.gov/Archives/edgar/data/0000914036/000175272419175437/primary_doc.xml</t>
  </si>
  <si>
    <t>LVIP Dimensional U.S. Core Equity 2 Fund</t>
  </si>
  <si>
    <t>S000048564</t>
  </si>
  <si>
    <t>549300L3L53GLRPQZK71</t>
  </si>
  <si>
    <t>https://www.sec.gov/Archives/edgar/data/0000914036/000175272420013604/primary_doc.xml</t>
  </si>
  <si>
    <t>https://www.sec.gov/Archives/edgar/data/0000914036/000175272420093490/primary_doc.xml</t>
  </si>
  <si>
    <t>https://www.sec.gov/Archives/edgar/data/0000914036/000175272420152342/primary_doc.xml</t>
  </si>
  <si>
    <t>https://www.sec.gov/Archives/edgar/data/0000914036/000175272420239505/primary_doc.xml</t>
  </si>
  <si>
    <t>https://www.sec.gov/Archives/edgar/data/0000914036/000175272421018730/primary_doc.xml</t>
  </si>
  <si>
    <t>https://www.sec.gov/Archives/edgar/data/0000914036/000175272421250621/primary_doc.xml</t>
  </si>
  <si>
    <t>LVIP SSGA Mid-Cap Index Fund</t>
  </si>
  <si>
    <t>S000046416</t>
  </si>
  <si>
    <t>549300YYWU78MNJNW746</t>
  </si>
  <si>
    <t>https://www.sec.gov/Archives/edgar/data/0000914036/000175272419175408/primary_doc.xml</t>
  </si>
  <si>
    <t>LVIP SSGA Small-Cap Index Fund</t>
  </si>
  <si>
    <t>S000015974</t>
  </si>
  <si>
    <t>XOQF2PFRA3OF885Z6D59</t>
  </si>
  <si>
    <t>https://www.sec.gov/Archives/edgar/data/0000914036/000175272420013594/primary_doc.xml</t>
  </si>
  <si>
    <t>https://www.sec.gov/Archives/edgar/data/0000914036/000175272420093535/primary_doc.xml</t>
  </si>
  <si>
    <t>https://www.sec.gov/Archives/edgar/data/0000914036/000175272420152368/primary_doc.xml</t>
  </si>
  <si>
    <t>https://www.sec.gov/Archives/edgar/data/0000914036/000175272420239518/primary_doc.xml</t>
  </si>
  <si>
    <t>https://www.sec.gov/Archives/edgar/data/0000914036/000175272421018661/primary_doc.xml</t>
  </si>
  <si>
    <t>https://www.sec.gov/Archives/edgar/data/0000914036/000175272421109591/primary_doc.xml</t>
  </si>
  <si>
    <t>https://www.sec.gov/Archives/edgar/data/0000914036/000175272419175427/primary_doc.xml</t>
  </si>
  <si>
    <t>LVIP SSGA Small-Mid Cap 200 Fund</t>
  </si>
  <si>
    <t>S000021660</t>
  </si>
  <si>
    <t>XDP4P8WUU8MSZILKKQ09</t>
  </si>
  <si>
    <t>https://www.sec.gov/Archives/edgar/data/0000914036/000175272420013613/primary_doc.xml</t>
  </si>
  <si>
    <t>https://www.sec.gov/Archives/edgar/data/0000914036/000175272420093480/primary_doc.xml</t>
  </si>
  <si>
    <t>https://www.sec.gov/Archives/edgar/data/0001683471/000114554921057554/primary_doc.xml</t>
  </si>
  <si>
    <t>Listed Funds Trust</t>
  </si>
  <si>
    <t>0001683471</t>
  </si>
  <si>
    <t>549300C5D73JL0P1YC11</t>
  </si>
  <si>
    <t>Changebridge Capital Long/Short Equity ETF</t>
  </si>
  <si>
    <t>S000069997</t>
  </si>
  <si>
    <t>549300EOM6NYIPZ60R13</t>
  </si>
  <si>
    <t>https://www.sec.gov/Archives/edgar/data/0001683471/000114554921074794/primary_doc.xml</t>
  </si>
  <si>
    <t>https://www.sec.gov/Archives/edgar/data/0001753712/000175272420246932/primary_doc.xml</t>
  </si>
  <si>
    <t>Lord Abbett Credit Opportunities Fund</t>
  </si>
  <si>
    <t>0001753712</t>
  </si>
  <si>
    <t>549300LXBK2X0K206O74</t>
  </si>
  <si>
    <t>https://www.sec.gov/Archives/edgar/data/0001139819/000175272420270965/primary_doc.xml</t>
  </si>
  <si>
    <t>LORD ABBETT TRUST I</t>
  </si>
  <si>
    <t>0001139819</t>
  </si>
  <si>
    <t>549300XXOBNDWQ1JMK89</t>
  </si>
  <si>
    <t>Lord Abbett Short Duration High Yield Fund</t>
  </si>
  <si>
    <t>S000068467</t>
  </si>
  <si>
    <t>549300PE25FMO4K2B320</t>
  </si>
  <si>
    <t>https://www.sec.gov/Archives/edgar/data/0001139819/000175272421064166/primary_doc.xml</t>
  </si>
  <si>
    <t>https://www.sec.gov/Archives/edgar/data/0001469192/000175272421067435/primary_doc.xml</t>
  </si>
  <si>
    <t>MAINSTAY FUNDS TRUST</t>
  </si>
  <si>
    <t>0001469192</t>
  </si>
  <si>
    <t>549300SQRLBSUG7RD002</t>
  </si>
  <si>
    <t>MainStay MacKay Small Cap Core Fund</t>
  </si>
  <si>
    <t>S000036715</t>
  </si>
  <si>
    <t>549300X2531TDNVCHR44</t>
  </si>
  <si>
    <t>https://www.sec.gov/Archives/edgar/data/0001469192/000175272420060954/primary_doc.xml</t>
  </si>
  <si>
    <t>MainStay MacKay U.S. Equity Opportunities Fund</t>
  </si>
  <si>
    <t>S000028539</t>
  </si>
  <si>
    <t>549300BVNGDWSLRUZ341</t>
  </si>
  <si>
    <t>Citibank, National Association</t>
  </si>
  <si>
    <t>SWAP GameStop Corp</t>
  </si>
  <si>
    <t>Internal Identifier: USDB0LLFT5ITL</t>
  </si>
  <si>
    <t>E57ODZWZ7FF32TWEFA76</t>
  </si>
  <si>
    <t>https://www.sec.gov/Archives/edgar/data/0001469192/000175272420127932/primary_doc.xml</t>
  </si>
  <si>
    <t>https://www.sec.gov/Archives/edgar/data/0000887340/000175272421033042/primary_doc.xml</t>
  </si>
  <si>
    <t>MAINSTAY VP FUNDS TRUST</t>
  </si>
  <si>
    <t>0000887340</t>
  </si>
  <si>
    <t>549300AG6K4RXYNOVN04</t>
  </si>
  <si>
    <t>MainStay VP MacKay Small Cap Core Portfolio</t>
  </si>
  <si>
    <t>S000053035</t>
  </si>
  <si>
    <t>549300Z6XCJT39O1YL94</t>
  </si>
  <si>
    <t>https://www.sec.gov/Archives/edgar/data/0000887340/000175272421114524/primary_doc.xml</t>
  </si>
  <si>
    <t>https://www.sec.gov/Archives/edgar/data/0000916053/000139834419021250/primary_doc.xml</t>
  </si>
  <si>
    <t>MASSMUTUAL SELECT FUNDS</t>
  </si>
  <si>
    <t>0000916053</t>
  </si>
  <si>
    <t>PJVR01EN4PJWVNUIQ236</t>
  </si>
  <si>
    <t>MM Russell 2000 Small Cap Index Fund</t>
  </si>
  <si>
    <t>S000037830</t>
  </si>
  <si>
    <t>549300FVDZK17INSNO35</t>
  </si>
  <si>
    <t>GAMESTOP CORP CLASS A</t>
  </si>
  <si>
    <t>COMMON STOCK USD.001</t>
  </si>
  <si>
    <t>SEDOL Number: B0LLFT5</t>
  </si>
  <si>
    <t>https://www.sec.gov/Archives/edgar/data/0000916053/000139834420004244/primary_doc.xml</t>
  </si>
  <si>
    <t>https://www.sec.gov/Archives/edgar/data/0000916053/000139834420011258/primary_doc.xml</t>
  </si>
  <si>
    <t>https://www.sec.gov/Archives/edgar/data/0000916053/000139834420017126/primary_doc.xml</t>
  </si>
  <si>
    <t>https://www.sec.gov/Archives/edgar/data/0000916053/000139834420023445/primary_doc.xml</t>
  </si>
  <si>
    <t>https://www.sec.gov/Archives/edgar/data/0000916053/000139834421004921/primary_doc.xml</t>
  </si>
  <si>
    <t>https://www.sec.gov/Archives/edgar/data/0000916053/000139834421011858/primary_doc.xml</t>
  </si>
  <si>
    <t>https://www.sec.gov/Archives/edgar/data/0000916053/000139834421022766/primary_doc.xml</t>
  </si>
  <si>
    <t>MM S&amp;P Mid Cap Index Fund</t>
  </si>
  <si>
    <t>S000037829</t>
  </si>
  <si>
    <t>5493008V50P5YJMTSN40</t>
  </si>
  <si>
    <t>https://www.sec.gov/Archives/edgar/data/0000915092/000175272420176145/primary_doc.xml</t>
  </si>
  <si>
    <t>Master Investment Portfolio</t>
  </si>
  <si>
    <t>0000915092</t>
  </si>
  <si>
    <t>5493004HQXF0DFT60U28</t>
  </si>
  <si>
    <t>Diversified Equity Master Portfolio</t>
  </si>
  <si>
    <t>S000004282</t>
  </si>
  <si>
    <t>5493000UDXC9746OE402</t>
  </si>
  <si>
    <t>https://www.sec.gov/Archives/edgar/data/0000915092/000175272421039983/primary_doc.xml</t>
  </si>
  <si>
    <t>https://www.sec.gov/Archives/edgar/data/0000915092/000175272421116528/primary_doc.xml</t>
  </si>
  <si>
    <t>https://www.sec.gov/Archives/edgar/data/0000915092/000175272421255794/primary_doc.xml</t>
  </si>
  <si>
    <t>https://www.sec.gov/Archives/edgar/data/0000915092/000175272421186178/primary_doc.xml</t>
  </si>
  <si>
    <t>Large Cap Index Master Portfolio</t>
  </si>
  <si>
    <t>S000033023</t>
  </si>
  <si>
    <t>549300LODN9KFGRGI407</t>
  </si>
  <si>
    <t>https://www.sec.gov/Archives/edgar/data/0000915092/000175272421255874/primary_doc.xml</t>
  </si>
  <si>
    <t>https://www.sec.gov/Archives/edgar/data/0000702435/000139834419020994/primary_doc.xml</t>
  </si>
  <si>
    <t>Meeder Funds</t>
  </si>
  <si>
    <t>0000702435</t>
  </si>
  <si>
    <t>5493005PY6527HJY4657</t>
  </si>
  <si>
    <t>Meeder Balanced Fund</t>
  </si>
  <si>
    <t>S000003619</t>
  </si>
  <si>
    <t>https://www.sec.gov/Archives/edgar/data/0000702435/000139834421010890/primary_doc.xml</t>
  </si>
  <si>
    <t>https://www.sec.gov/Archives/edgar/data/0000702435/000139834421016428/primary_doc.xml</t>
  </si>
  <si>
    <t>https://www.sec.gov/Archives/edgar/data/0000702435/000139834421021854/primary_doc.xml</t>
  </si>
  <si>
    <t>https://www.sec.gov/Archives/edgar/data/0000702435/000139834419020996/primary_doc.xml</t>
  </si>
  <si>
    <t>Meeder Conservative Allocation Fund</t>
  </si>
  <si>
    <t>S000003613</t>
  </si>
  <si>
    <t>https://www.sec.gov/Archives/edgar/data/0000702435/000139834421010892/primary_doc.xml</t>
  </si>
  <si>
    <t>https://www.sec.gov/Archives/edgar/data/0000702435/000139834421016429/primary_doc.xml</t>
  </si>
  <si>
    <t>https://www.sec.gov/Archives/edgar/data/0000702435/000139834421021856/primary_doc.xml</t>
  </si>
  <si>
    <t>https://www.sec.gov/Archives/edgar/data/0000702435/000139834419020997/primary_doc.xml</t>
  </si>
  <si>
    <t>Meeder Dynamic Allocation Fund</t>
  </si>
  <si>
    <t>S000003615</t>
  </si>
  <si>
    <t>https://www.sec.gov/Archives/edgar/data/0000702435/000139834421010893/primary_doc.xml</t>
  </si>
  <si>
    <t>https://www.sec.gov/Archives/edgar/data/0000702435/000139834421016430/primary_doc.xml</t>
  </si>
  <si>
    <t>https://www.sec.gov/Archives/edgar/data/0000702435/000139834421021857/primary_doc.xml</t>
  </si>
  <si>
    <t>https://www.sec.gov/Archives/edgar/data/0000702435/000139834419020993/primary_doc.xml</t>
  </si>
  <si>
    <t>Meeder Global Allocation Fund</t>
  </si>
  <si>
    <t>S000003620</t>
  </si>
  <si>
    <t>https://www.sec.gov/Archives/edgar/data/0000702435/000139834421010889/primary_doc.xml</t>
  </si>
  <si>
    <t>https://www.sec.gov/Archives/edgar/data/0000702435/000139834421016431/primary_doc.xml</t>
  </si>
  <si>
    <t>https://www.sec.gov/Archives/edgar/data/0000702435/000139834421021853/primary_doc.xml</t>
  </si>
  <si>
    <t>https://www.sec.gov/Archives/edgar/data/0000702435/000139834419020995/primary_doc.xml</t>
  </si>
  <si>
    <t>Meeder Moderate Allocation Fund</t>
  </si>
  <si>
    <t>S000049936</t>
  </si>
  <si>
    <t>https://www.sec.gov/Archives/edgar/data/0000702435/000139834421010891/primary_doc.xml</t>
  </si>
  <si>
    <t>https://www.sec.gov/Archives/edgar/data/0000702435/000139834421016432/primary_doc.xml</t>
  </si>
  <si>
    <t>https://www.sec.gov/Archives/edgar/data/0000702435/000139834421021855/primary_doc.xml</t>
  </si>
  <si>
    <t>https://www.sec.gov/Archives/edgar/data/0000702435/000139834419020991/primary_doc.xml</t>
  </si>
  <si>
    <t>Meeder Muirfield Fund</t>
  </si>
  <si>
    <t>S000003612</t>
  </si>
  <si>
    <t>https://www.sec.gov/Archives/edgar/data/0000702435/000139834421010887/primary_doc.xml</t>
  </si>
  <si>
    <t>https://www.sec.gov/Archives/edgar/data/0000702435/000139834421016433/primary_doc.xml</t>
  </si>
  <si>
    <t>https://www.sec.gov/Archives/edgar/data/0000702435/000139834421021851/primary_doc.xml</t>
  </si>
  <si>
    <t>https://www.sec.gov/Archives/edgar/data/0000702435/000139834419020992/primary_doc.xml</t>
  </si>
  <si>
    <t>Meeder Spectrum Fund</t>
  </si>
  <si>
    <t>S000036920</t>
  </si>
  <si>
    <t>https://www.sec.gov/Archives/edgar/data/0000702435/000139834420003801/primary_doc.xml</t>
  </si>
  <si>
    <t>https://www.sec.gov/Archives/edgar/data/0000702435/000139834420011320/primary_doc.xml</t>
  </si>
  <si>
    <t>https://www.sec.gov/Archives/edgar/data/0000702435/000139834421010888/primary_doc.xml</t>
  </si>
  <si>
    <t>https://www.sec.gov/Archives/edgar/data/0000702435/000139834421016435/primary_doc.xml</t>
  </si>
  <si>
    <t>https://www.sec.gov/Archives/edgar/data/0000702435/000139834421021852/primary_doc.xml</t>
  </si>
  <si>
    <t>https://www.sec.gov/Archives/edgar/data/0001317146/000139834421017268/primary_doc.xml</t>
  </si>
  <si>
    <t>MML Series Investment Fund II</t>
  </si>
  <si>
    <t>0001317146</t>
  </si>
  <si>
    <t>XSZQMOMB2JPNHA01JH98</t>
  </si>
  <si>
    <t>MML Equity Rotation Fund</t>
  </si>
  <si>
    <t>S000049314</t>
  </si>
  <si>
    <t>5493001SQRQCWO2M5A55</t>
  </si>
  <si>
    <t>https://www.sec.gov/Archives/edgar/data/0001317146/000139834421022689/primary_doc.xml</t>
  </si>
  <si>
    <t>https://www.sec.gov/Archives/edgar/data/0001045701/000116204421000093/primary_doc.xml</t>
  </si>
  <si>
    <t>Monteagle Funds</t>
  </si>
  <si>
    <t>0001045701</t>
  </si>
  <si>
    <t>5493009CWKBRMKVZD520</t>
  </si>
  <si>
    <t>The Texas Fund</t>
  </si>
  <si>
    <t>S000041935</t>
  </si>
  <si>
    <t>5493000BX9B6VHMPZU80</t>
  </si>
  <si>
    <t>GameStop Corp. Class A</t>
  </si>
  <si>
    <t>https://www.sec.gov/Archives/edgar/data/0000836487/000175272420243008/primary_doc.xml</t>
  </si>
  <si>
    <t>MORGAN STANLEY INSTITUTIONAL FUND INC</t>
  </si>
  <si>
    <t>0000836487</t>
  </si>
  <si>
    <t>54930067DYRSUSGS4E97</t>
  </si>
  <si>
    <t>Counterpoint Global Portfolio</t>
  </si>
  <si>
    <t>S000059877</t>
  </si>
  <si>
    <t>549300LZT471BQKGI465</t>
  </si>
  <si>
    <t>https://www.sec.gov/Archives/edgar/data/0000836487/000175272421039744/primary_doc.xml</t>
  </si>
  <si>
    <t>https://www.sec.gov/Archives/edgar/data/0000836487/000175272420243006/primary_doc.xml</t>
  </si>
  <si>
    <t>Global Endurance Portfolio</t>
  </si>
  <si>
    <t>S000063049</t>
  </si>
  <si>
    <t>549300V8NT11PW954O87</t>
  </si>
  <si>
    <t>https://www.sec.gov/Archives/edgar/data/0000836487/000175272421039750/primary_doc.xml</t>
  </si>
  <si>
    <t>https://www.sec.gov/Archives/edgar/data/0000836487/000175272420242933/primary_doc.xml</t>
  </si>
  <si>
    <t>Inception Portfolio</t>
  </si>
  <si>
    <t>S000002825</t>
  </si>
  <si>
    <t>549300WOFYLA3ZLHHA34</t>
  </si>
  <si>
    <t>https://www.sec.gov/Archives/edgar/data/0000836487/000175272421039623/primary_doc.xml</t>
  </si>
  <si>
    <t>https://www.sec.gov/Archives/edgar/data/0000875186/000175272421229705/primary_doc.xml</t>
  </si>
  <si>
    <t>MORGAN STANLEY PATHWAY FUNDS</t>
  </si>
  <si>
    <t>0000875186</t>
  </si>
  <si>
    <t>549300P3RUTI9W6SLI87</t>
  </si>
  <si>
    <t>Large Cap Equity Fund</t>
  </si>
  <si>
    <t>S000008429</t>
  </si>
  <si>
    <t>549300VR1ZVO2TVWOD12</t>
  </si>
  <si>
    <t>https://www.sec.gov/Archives/edgar/data/0000875186/000175272420011826/primary_doc.xml</t>
  </si>
  <si>
    <t>Small-Mid Cap Equity Fund</t>
  </si>
  <si>
    <t>S000008433</t>
  </si>
  <si>
    <t>549300TXQ12SIIY2RP52</t>
  </si>
  <si>
    <t>https://www.sec.gov/Archives/edgar/data/0000875186/000175272420079289/primary_doc.xml</t>
  </si>
  <si>
    <t>https://www.sec.gov/Archives/edgar/data/0000875186/000175272420145856/primary_doc.xml</t>
  </si>
  <si>
    <t>https://www.sec.gov/Archives/edgar/data/0000875186/000175272420217762/primary_doc.xml</t>
  </si>
  <si>
    <t>https://www.sec.gov/Archives/edgar/data/0000875186/000175272421010892/primary_doc.xml</t>
  </si>
  <si>
    <t>https://www.sec.gov/Archives/edgar/data/0000875186/000175272421084866/primary_doc.xml</t>
  </si>
  <si>
    <t>https://www.sec.gov/Archives/edgar/data/0000875186/000175272421160876/primary_doc.xml</t>
  </si>
  <si>
    <t>https://www.sec.gov/Archives/edgar/data/0000875186/000175272421229709/primary_doc.xml</t>
  </si>
  <si>
    <t>https://www.sec.gov/Archives/edgar/data/0001355064/000175272420113921/primary_doc.xml</t>
  </si>
  <si>
    <t>MUTUAL FUND SERIES TRUST</t>
  </si>
  <si>
    <t>0001355064</t>
  </si>
  <si>
    <t>5493002ZGLQMLR4QMA96</t>
  </si>
  <si>
    <t>Camelot Excalibur Small Cap Income Fund</t>
  </si>
  <si>
    <t>S000043609</t>
  </si>
  <si>
    <t>549300VXOLN32AV7WK58</t>
  </si>
  <si>
    <t>GME 6 3/4 03/15/21</t>
  </si>
  <si>
    <t>https://www.sec.gov/Archives/edgar/data/0001355064/000175272420178412/primary_doc.xml</t>
  </si>
  <si>
    <t>https://www.sec.gov/Archives/edgar/data/0001355064/000175272420113920/primary_doc.xml</t>
  </si>
  <si>
    <t>Camelot Premium Return Fund</t>
  </si>
  <si>
    <t>S000030794</t>
  </si>
  <si>
    <t>5493003G0FQY0YV1V542</t>
  </si>
  <si>
    <t>https://www.sec.gov/Archives/edgar/data/0001355064/000175272420178411/primary_doc.xml</t>
  </si>
  <si>
    <t>https://www.sec.gov/Archives/edgar/data/0000795259/000175272421235535/primary_doc.xml</t>
  </si>
  <si>
    <t>Mutual of America Investment Corp</t>
  </si>
  <si>
    <t>0000795259</t>
  </si>
  <si>
    <t>2549004TRCWJFA4VU540</t>
  </si>
  <si>
    <t>INV CORP MID CAP EQUITY INDEX</t>
  </si>
  <si>
    <t>S000009400</t>
  </si>
  <si>
    <t>254900IUOUSLUQDNPU40</t>
  </si>
  <si>
    <t>https://www.sec.gov/Archives/edgar/data/0000795259/000175272419173616/primary_doc.xml</t>
  </si>
  <si>
    <t>INV CORP SMALL CAP EQ INDEX FD</t>
  </si>
  <si>
    <t>S000061788</t>
  </si>
  <si>
    <t>254900L33I4UAG1F3N69</t>
  </si>
  <si>
    <t>https://www.sec.gov/Archives/edgar/data/0000795259/000175272420042211/primary_doc.xml</t>
  </si>
  <si>
    <t>https://www.sec.gov/Archives/edgar/data/0000795259/000175272420098667/primary_doc.xml</t>
  </si>
  <si>
    <t>https://www.sec.gov/Archives/edgar/data/0000795259/000175272420175345/primary_doc.xml</t>
  </si>
  <si>
    <t>https://www.sec.gov/Archives/edgar/data/0000795259/000175272420244292/primary_doc.xml</t>
  </si>
  <si>
    <t>https://www.sec.gov/Archives/edgar/data/0000795259/000175272421034369/primary_doc.xml</t>
  </si>
  <si>
    <t>https://www.sec.gov/Archives/edgar/data/0000795259/000175272421095195/primary_doc.xml</t>
  </si>
  <si>
    <t>https://www.sec.gov/Archives/edgar/data/0000795259/000175272421169195/primary_doc.xml</t>
  </si>
  <si>
    <t>https://www.sec.gov/Archives/edgar/data/0001776030/000175272421235562/primary_doc.xml</t>
  </si>
  <si>
    <t>Mutual of America Variable Insurance Portfolios</t>
  </si>
  <si>
    <t>0001776030</t>
  </si>
  <si>
    <t>254900CH97HJYWTJ6Q44</t>
  </si>
  <si>
    <t>Mutual of America VIP Mid Cap Index Portfolio (S&amp;P 400)</t>
  </si>
  <si>
    <t>S000066345</t>
  </si>
  <si>
    <t>254900TJ1IJ3INVURP50</t>
  </si>
  <si>
    <t>https://www.sec.gov/Archives/edgar/data/0001776030/000175272420098638/primary_doc.xml</t>
  </si>
  <si>
    <t>Mutual of America VIP Small Cap Equity Index Portfolio</t>
  </si>
  <si>
    <t>S000066360</t>
  </si>
  <si>
    <t>https://www.sec.gov/Archives/edgar/data/0001776030/000175272420175314/primary_doc.xml</t>
  </si>
  <si>
    <t>https://www.sec.gov/Archives/edgar/data/0001776030/000175272420244245/primary_doc.xml</t>
  </si>
  <si>
    <t>https://www.sec.gov/Archives/edgar/data/0001776030/000175272421034386/primary_doc.xml</t>
  </si>
  <si>
    <t>https://www.sec.gov/Archives/edgar/data/0001776030/000175272421095250/primary_doc.xml</t>
  </si>
  <si>
    <t>254900260D4P1QNU6I93</t>
  </si>
  <si>
    <t>https://www.sec.gov/Archives/edgar/data/0001776030/000175272421169207/primary_doc.xml</t>
  </si>
  <si>
    <t>https://www.sec.gov/Archives/edgar/data/0001048702/000175272421277417/primary_doc.xml</t>
  </si>
  <si>
    <t>Nationwide Mutual Funds</t>
  </si>
  <si>
    <t>0001048702</t>
  </si>
  <si>
    <t>549300NXDT8MH8Z3PQ44</t>
  </si>
  <si>
    <t>Nationwide Mid Cap Market Index Fund</t>
  </si>
  <si>
    <t>S000004998</t>
  </si>
  <si>
    <t>549300TJ1SU3G7X7DV50</t>
  </si>
  <si>
    <t>https://www.sec.gov/Archives/edgar/data/0001048702/000175272419196112/primary_doc.xml</t>
  </si>
  <si>
    <t>Nationwide Multi-Cap Portfolio</t>
  </si>
  <si>
    <t>S000064382</t>
  </si>
  <si>
    <t>549300FGLKT5RYC4PF32</t>
  </si>
  <si>
    <t>https://www.sec.gov/Archives/edgar/data/0001048702/000175272420059234/primary_doc.xml</t>
  </si>
  <si>
    <t>https://www.sec.gov/Archives/edgar/data/0001048702/000175272420126396/primary_doc.xml</t>
  </si>
  <si>
    <t>https://www.sec.gov/Archives/edgar/data/0001048702/000175272420191189/primary_doc.xml</t>
  </si>
  <si>
    <t>https://www.sec.gov/Archives/edgar/data/0001048702/000175272420266436/primary_doc.xml</t>
  </si>
  <si>
    <t>https://www.sec.gov/Archives/edgar/data/0001048702/000175272421058729/primary_doc.xml</t>
  </si>
  <si>
    <t>https://www.sec.gov/Archives/edgar/data/0001048702/000175272421136902/primary_doc.xml</t>
  </si>
  <si>
    <t>https://www.sec.gov/Archives/edgar/data/0001048702/000175272421200939/primary_doc.xml</t>
  </si>
  <si>
    <t>https://www.sec.gov/Archives/edgar/data/0001048702/000175272421277419/primary_doc.xml</t>
  </si>
  <si>
    <t>https://www.sec.gov/Archives/edgar/data/0001048702/000175272419196119/primary_doc.xml</t>
  </si>
  <si>
    <t>Nationwide Small Cap Index Fund</t>
  </si>
  <si>
    <t>S000005000</t>
  </si>
  <si>
    <t>549300SLO0VBUM94AK69</t>
  </si>
  <si>
    <t>https://www.sec.gov/Archives/edgar/data/0001048702/000175272420059229/primary_doc.xml</t>
  </si>
  <si>
    <t>https://www.sec.gov/Archives/edgar/data/0001048702/000175272420126359/primary_doc.xml</t>
  </si>
  <si>
    <t>https://www.sec.gov/Archives/edgar/data/0001048702/000175272420191200/primary_doc.xml</t>
  </si>
  <si>
    <t>https://www.sec.gov/Archives/edgar/data/0001048702/000175272420266423/primary_doc.xml</t>
  </si>
  <si>
    <t>https://www.sec.gov/Archives/edgar/data/0001048702/000175272421058726/primary_doc.xml</t>
  </si>
  <si>
    <t>https://www.sec.gov/Archives/edgar/data/0001048702/000175272421136886/primary_doc.xml</t>
  </si>
  <si>
    <t>https://www.sec.gov/Archives/edgar/data/0001048702/000175272419195468/primary_doc.xml</t>
  </si>
  <si>
    <t>Nationwide U.S. Small Cap Value Fund</t>
  </si>
  <si>
    <t>S000020093</t>
  </si>
  <si>
    <t>549300N0HYRKW34BC497</t>
  </si>
  <si>
    <t>https://www.sec.gov/Archives/edgar/data/0001048702/000175272420059219/primary_doc.xml</t>
  </si>
  <si>
    <t>https://www.sec.gov/Archives/edgar/data/0001048702/000175272420126383/primary_doc.xml</t>
  </si>
  <si>
    <t>https://www.sec.gov/Archives/edgar/data/0001048702/000175272420191184/primary_doc.xml</t>
  </si>
  <si>
    <t>https://www.sec.gov/Archives/edgar/data/0001048702/000175272420266442/primary_doc.xml</t>
  </si>
  <si>
    <t>https://www.sec.gov/Archives/edgar/data/0000353905/000175272421241440/primary_doc.xml</t>
  </si>
  <si>
    <t>Nationwide Variable Insurance Trust</t>
  </si>
  <si>
    <t>0000353905</t>
  </si>
  <si>
    <t>549300WLMVM3JP578846</t>
  </si>
  <si>
    <t>NVIT AQR Large Cap Defensive Style Fund</t>
  </si>
  <si>
    <t>S000005412</t>
  </si>
  <si>
    <t>5493000IWLMEM2CGNF61</t>
  </si>
  <si>
    <t>https://www.sec.gov/Archives/edgar/data/0000353905/000175272421178687/primary_doc.xml</t>
  </si>
  <si>
    <t>NVIT GS Large Cap Equity Insights Fund</t>
  </si>
  <si>
    <t>S000066681</t>
  </si>
  <si>
    <t>54930008BB8AKXCT8A47</t>
  </si>
  <si>
    <t>https://www.sec.gov/Archives/edgar/data/0000353905/000175272421105013/primary_doc.xml</t>
  </si>
  <si>
    <t>NVIT GS Small Cap Equity Insights Fund</t>
  </si>
  <si>
    <t>S000066682</t>
  </si>
  <si>
    <t>5493000TJUJDS6YFNW19</t>
  </si>
  <si>
    <t>https://www.sec.gov/Archives/edgar/data/0000353905/000175272421241506/primary_doc.xml</t>
  </si>
  <si>
    <t>NVIT Mid Cap Index Fund</t>
  </si>
  <si>
    <t>S000005410</t>
  </si>
  <si>
    <t>549300WSVVZB0XQ8QI98</t>
  </si>
  <si>
    <t>https://www.sec.gov/Archives/edgar/data/0000353905/000175272420167092/primary_doc.xml</t>
  </si>
  <si>
    <t>NVIT Multi-Manager Small Cap Value Fund</t>
  </si>
  <si>
    <t>S000005418</t>
  </si>
  <si>
    <t>549300GHI4YV2T0P8Q02</t>
  </si>
  <si>
    <t>https://www.sec.gov/Archives/edgar/data/0000353905/000175272420167105/primary_doc.xml</t>
  </si>
  <si>
    <t>NVIT Multi-Manager Small Company Fund</t>
  </si>
  <si>
    <t>S000005419</t>
  </si>
  <si>
    <t>5493003VP8KVVNIV8R98</t>
  </si>
  <si>
    <t>https://www.sec.gov/Archives/edgar/data/0000353905/000175272419179998/primary_doc.xml</t>
  </si>
  <si>
    <t>NVIT Small Cap Index Fund</t>
  </si>
  <si>
    <t>S000012314</t>
  </si>
  <si>
    <t>5493000VA07W8O3AQ778</t>
  </si>
  <si>
    <t>https://www.sec.gov/Archives/edgar/data/0000353905/000175272420020953/primary_doc.xml</t>
  </si>
  <si>
    <t>https://www.sec.gov/Archives/edgar/data/0000353905/000175272420029893/primary_doc.xml</t>
  </si>
  <si>
    <t>https://www.sec.gov/Archives/edgar/data/0000353905/000175272420099375/primary_doc.xml</t>
  </si>
  <si>
    <t>https://www.sec.gov/Archives/edgar/data/0000353905/000175272420167136/primary_doc.xml</t>
  </si>
  <si>
    <t>https://www.sec.gov/Archives/edgar/data/0000353905/000175272420233265/primary_doc.xml</t>
  </si>
  <si>
    <t>https://www.sec.gov/Archives/edgar/data/0000353905/000175272421031942/primary_doc.xml</t>
  </si>
  <si>
    <t>https://www.sec.gov/Archives/edgar/data/0000353905/000175272421105019/primary_doc.xml</t>
  </si>
  <si>
    <t>https://www.sec.gov/Archives/edgar/data/0000353905/000175272421105000/primary_doc.xml</t>
  </si>
  <si>
    <t>NVIT U.S. 130/30 Equity Fund</t>
  </si>
  <si>
    <t>S000067312</t>
  </si>
  <si>
    <t>549300ULEV0UFTRLE172</t>
  </si>
  <si>
    <t>ETRS</t>
  </si>
  <si>
    <t>Inhouse Asset ID: B0LLFT5NWS</t>
  </si>
  <si>
    <t>Swap</t>
  </si>
  <si>
    <t>https://www.sec.gov/Archives/edgar/data/0000353905/000175272421178646/primary_doc.xml</t>
  </si>
  <si>
    <t>https://www.sec.gov/Archives/edgar/data/0000353905/000175272421241521/primary_doc.xml</t>
  </si>
  <si>
    <t>https://www.sec.gov/Archives/edgar/data/0001095726/000175272421142966/primary_doc.xml</t>
  </si>
  <si>
    <t>Natixis Funds Trust IV</t>
  </si>
  <si>
    <t>0001095726</t>
  </si>
  <si>
    <t>549300MX44MJGOIUL384</t>
  </si>
  <si>
    <t>Natixis Sustainable Future 2015 Fund</t>
  </si>
  <si>
    <t>S000056583</t>
  </si>
  <si>
    <t>549300436KHG5JC18596</t>
  </si>
  <si>
    <t>https://www.sec.gov/Archives/edgar/data/0001095726/000175272421211945/primary_doc.xml</t>
  </si>
  <si>
    <t>https://www.sec.gov/Archives/edgar/data/0001095726/000175272421285125/primary_doc.xml</t>
  </si>
  <si>
    <t>https://www.sec.gov/Archives/edgar/data/0001095726/000175272421142958/primary_doc.xml</t>
  </si>
  <si>
    <t>Natixis Sustainable Future 2020 Fund</t>
  </si>
  <si>
    <t>S000056585</t>
  </si>
  <si>
    <t>549300T14JBQ85NGL021</t>
  </si>
  <si>
    <t>https://www.sec.gov/Archives/edgar/data/0001095726/000175272421211943/primary_doc.xml</t>
  </si>
  <si>
    <t>https://www.sec.gov/Archives/edgar/data/0001095726/000175272421285127/primary_doc.xml</t>
  </si>
  <si>
    <t>https://www.sec.gov/Archives/edgar/data/0001095726/000175272421142959/primary_doc.xml</t>
  </si>
  <si>
    <t>Natixis Sustainable Future 2025 Fund</t>
  </si>
  <si>
    <t>S000056586</t>
  </si>
  <si>
    <t>549300W2HYDL6U68IE75</t>
  </si>
  <si>
    <t>https://www.sec.gov/Archives/edgar/data/0001095726/000175272421211950/primary_doc.xml</t>
  </si>
  <si>
    <t>https://www.sec.gov/Archives/edgar/data/0001095726/000175272421285119/primary_doc.xml</t>
  </si>
  <si>
    <t>https://www.sec.gov/Archives/edgar/data/0001095726/000175272421142968/primary_doc.xml</t>
  </si>
  <si>
    <t>Natixis Sustainable Future 2030 Fund</t>
  </si>
  <si>
    <t>S000056587</t>
  </si>
  <si>
    <t>549300V8M3XFYS10D828</t>
  </si>
  <si>
    <t>https://www.sec.gov/Archives/edgar/data/0001095726/000175272421211946/primary_doc.xml</t>
  </si>
  <si>
    <t>https://www.sec.gov/Archives/edgar/data/0001095726/000175272421285121/primary_doc.xml</t>
  </si>
  <si>
    <t>https://www.sec.gov/Archives/edgar/data/0001095726/000175272421142960/primary_doc.xml</t>
  </si>
  <si>
    <t>Natixis Sustainable Future 2035 Fund</t>
  </si>
  <si>
    <t>S000056588</t>
  </si>
  <si>
    <t>549300QEP0KYGVSZO512</t>
  </si>
  <si>
    <t>https://www.sec.gov/Archives/edgar/data/0001095726/000175272421211941/primary_doc.xml</t>
  </si>
  <si>
    <t>https://www.sec.gov/Archives/edgar/data/0001095726/000175272421285122/primary_doc.xml</t>
  </si>
  <si>
    <t>https://www.sec.gov/Archives/edgar/data/0001095726/000175272421142962/primary_doc.xml</t>
  </si>
  <si>
    <t>Natixis Sustainable Future 2040 Fund</t>
  </si>
  <si>
    <t>S000056589</t>
  </si>
  <si>
    <t>549300GRBSU2HGUMPM68</t>
  </si>
  <si>
    <t>https://www.sec.gov/Archives/edgar/data/0001095726/000175272421211947/primary_doc.xml</t>
  </si>
  <si>
    <t>https://www.sec.gov/Archives/edgar/data/0001095726/000175272421285123/primary_doc.xml</t>
  </si>
  <si>
    <t>https://www.sec.gov/Archives/edgar/data/0001095726/000175272421142963/primary_doc.xml</t>
  </si>
  <si>
    <t>Natixis Sustainable Future 2045 Fund</t>
  </si>
  <si>
    <t>S000056590</t>
  </si>
  <si>
    <t>5493009HRI0JTYUSZX95</t>
  </si>
  <si>
    <t>https://www.sec.gov/Archives/edgar/data/0001095726/000175272421211942/primary_doc.xml</t>
  </si>
  <si>
    <t>https://www.sec.gov/Archives/edgar/data/0001095726/000175272421285128/primary_doc.xml</t>
  </si>
  <si>
    <t>https://www.sec.gov/Archives/edgar/data/0001095726/000175272421142964/primary_doc.xml</t>
  </si>
  <si>
    <t>Natixis Sustainable Future 2050 Fund</t>
  </si>
  <si>
    <t>S000056591</t>
  </si>
  <si>
    <t>549300ZTCKZ76Z3GCE77</t>
  </si>
  <si>
    <t>https://www.sec.gov/Archives/edgar/data/0001095726/000175272421211949/primary_doc.xml</t>
  </si>
  <si>
    <t>https://www.sec.gov/Archives/edgar/data/0001095726/000175272421285124/primary_doc.xml</t>
  </si>
  <si>
    <t>https://www.sec.gov/Archives/edgar/data/0001095726/000175272421142967/primary_doc.xml</t>
  </si>
  <si>
    <t>Natixis Sustainable Future 2055 Fund</t>
  </si>
  <si>
    <t>S000056592</t>
  </si>
  <si>
    <t>549300Y732020EYHBM29</t>
  </si>
  <si>
    <t>https://www.sec.gov/Archives/edgar/data/0001095726/000175272421211940/primary_doc.xml</t>
  </si>
  <si>
    <t>https://www.sec.gov/Archives/edgar/data/0001095726/000175272421285126/primary_doc.xml</t>
  </si>
  <si>
    <t>https://www.sec.gov/Archives/edgar/data/0001095726/000175272421142961/primary_doc.xml</t>
  </si>
  <si>
    <t>Natixis Sustainable Future 2060 Fund</t>
  </si>
  <si>
    <t>S000056584</t>
  </si>
  <si>
    <t>549300SDRHDBQFUTEU93</t>
  </si>
  <si>
    <t>https://www.sec.gov/Archives/edgar/data/0001095726/000175272421211944/primary_doc.xml</t>
  </si>
  <si>
    <t>https://www.sec.gov/Archives/edgar/data/0001095726/000175272421285211/primary_doc.xml</t>
  </si>
  <si>
    <t>https://www.sec.gov/Archives/edgar/data/0001317474/000175272419191872/primary_doc.xml</t>
  </si>
  <si>
    <t>NEUBERGER BERMAN ALTERNATIVE FUNDS</t>
  </si>
  <si>
    <t>0001317474</t>
  </si>
  <si>
    <t>549300O1DN1L4W2HMC23</t>
  </si>
  <si>
    <t>Neuberger Berman Long Short Fund</t>
  </si>
  <si>
    <t>S000035446</t>
  </si>
  <si>
    <t>549300UFVFMPQHUEVQ03</t>
  </si>
  <si>
    <t>https://www.sec.gov/Archives/edgar/data/0001317474/000175272421143464/primary_doc.xml</t>
  </si>
  <si>
    <t>https://www.sec.gov/Archives/edgar/data/0001317474/000175272421203858/primary_doc.xml</t>
  </si>
  <si>
    <t>https://www.sec.gov/Archives/edgar/data/0001317474/000175272421272850/primary_doc.xml</t>
  </si>
  <si>
    <t>https://www.sec.gov/Archives/edgar/data/0000916620/000114554921072588/primary_doc.xml</t>
  </si>
  <si>
    <t>Northern Funds</t>
  </si>
  <si>
    <t>0000916620</t>
  </si>
  <si>
    <t>5493004ZY1PEJR3C0A81</t>
  </si>
  <si>
    <t>Northern Mid Cap Index Fund</t>
  </si>
  <si>
    <t>S000001273</t>
  </si>
  <si>
    <t>549300R36875AW71KS36</t>
  </si>
  <si>
    <t>https://www.sec.gov/Archives/edgar/data/0000916620/000114554920046917/primary_doc.xml</t>
  </si>
  <si>
    <t>Northern Small Cap Core Fund</t>
  </si>
  <si>
    <t>S000001244</t>
  </si>
  <si>
    <t>549300360E9PKAVRMZ94</t>
  </si>
  <si>
    <t>https://www.sec.gov/Archives/edgar/data/0000916620/000114554920066630/primary_doc.xml</t>
  </si>
  <si>
    <t>https://www.sec.gov/Archives/edgar/data/0000916620/000114554921013266/primary_doc.xml</t>
  </si>
  <si>
    <t>https://www.sec.gov/Archives/edgar/data/0000916620/000114554919048392/primary_doc.xml</t>
  </si>
  <si>
    <t>Northern Small Cap Index Fund</t>
  </si>
  <si>
    <t>S000001245</t>
  </si>
  <si>
    <t>549300EEBKXZYYRZN264</t>
  </si>
  <si>
    <t>https://www.sec.gov/Archives/edgar/data/0000916620/000114554920007419/primary_doc.xml</t>
  </si>
  <si>
    <t>https://www.sec.gov/Archives/edgar/data/0000916620/000114554920029593/primary_doc.xml</t>
  </si>
  <si>
    <t>https://www.sec.gov/Archives/edgar/data/0000916620/000114554920046945/primary_doc.xml</t>
  </si>
  <si>
    <t>https://www.sec.gov/Archives/edgar/data/0000916620/000114554920066626/primary_doc.xml</t>
  </si>
  <si>
    <t>https://www.sec.gov/Archives/edgar/data/0000916620/000114554921013293/primary_doc.xml</t>
  </si>
  <si>
    <t>https://www.sec.gov/Archives/edgar/data/0000916620/000114554921034116/primary_doc.xml</t>
  </si>
  <si>
    <t>https://www.sec.gov/Archives/edgar/data/0001518042/000175272421211652/primary_doc.xml</t>
  </si>
  <si>
    <t>NORTHERN LIGHTS FUND TRUST II</t>
  </si>
  <si>
    <t>0001518042</t>
  </si>
  <si>
    <t>549300TH7YXW5G2QY588</t>
  </si>
  <si>
    <t>Invenomic Fund</t>
  </si>
  <si>
    <t>S000057713</t>
  </si>
  <si>
    <t>549300WBCPRL59QG8F92</t>
  </si>
  <si>
    <t>https://www.sec.gov/Archives/edgar/data/0001518042/000175272421285758/primary_doc.xml</t>
  </si>
  <si>
    <t>https://www.sec.gov/Archives/edgar/data/0000742212/000175272421249864/primary_doc.xml</t>
  </si>
  <si>
    <t>NORTHWESTERN MUTUAL SERIES FUND INC</t>
  </si>
  <si>
    <t>0000742212</t>
  </si>
  <si>
    <t>549300T1UBX7MDSNZA55</t>
  </si>
  <si>
    <t>Index 400 Stock Portfolio</t>
  </si>
  <si>
    <t>S000000054</t>
  </si>
  <si>
    <t>11EBFDHR7ZLPMGNIIF96</t>
  </si>
  <si>
    <t>https://www.sec.gov/Archives/edgar/data/0000742212/000175272419171409/primary_doc.xml</t>
  </si>
  <si>
    <t>Index 600 Stock Portfolio</t>
  </si>
  <si>
    <t>S000018231</t>
  </si>
  <si>
    <t>H4V7XOKHREX82GREV795</t>
  </si>
  <si>
    <t>https://www.sec.gov/Archives/edgar/data/0000742212/000175272420027397/primary_doc.xml</t>
  </si>
  <si>
    <t>https://www.sec.gov/Archives/edgar/data/0000742212/000175272420101396/primary_doc.xml</t>
  </si>
  <si>
    <t>https://www.sec.gov/Archives/edgar/data/0000742212/000175272420163082/primary_doc.xml</t>
  </si>
  <si>
    <t>https://www.sec.gov/Archives/edgar/data/0000742212/000175272420243340/primary_doc.xml</t>
  </si>
  <si>
    <t>https://www.sec.gov/Archives/edgar/data/0000742212/000175272421034754/primary_doc.xml</t>
  </si>
  <si>
    <t>https://www.sec.gov/Archives/edgar/data/0000742212/000175272421112049/primary_doc.xml</t>
  </si>
  <si>
    <t>https://www.sec.gov/Archives/edgar/data/0000742212/000175272421176682/primary_doc.xml</t>
  </si>
  <si>
    <t>https://www.sec.gov/Archives/edgar/data/0001635073/000175272419203544/primary_doc.xml</t>
  </si>
  <si>
    <t>NuShares ETF Trust</t>
  </si>
  <si>
    <t>0001635073</t>
  </si>
  <si>
    <t>549300UWO63YZ5POLH71</t>
  </si>
  <si>
    <t>Nuveen ESG Small-Cap ETF</t>
  </si>
  <si>
    <t>S000055815</t>
  </si>
  <si>
    <t>549300T7N6LQJ3QY4W14</t>
  </si>
  <si>
    <t>https://www.sec.gov/Archives/edgar/data/0001635073/000175272420064232/primary_doc.xml</t>
  </si>
  <si>
    <t>https://www.sec.gov/Archives/edgar/data/0001635073/000175272420195669/primary_doc.xml</t>
  </si>
  <si>
    <t>https://www.sec.gov/Archives/edgar/data/0001635073/000175272420272669/primary_doc.xml</t>
  </si>
  <si>
    <t>https://www.sec.gov/Archives/edgar/data/0001635073/000175272421065299/primary_doc.xml</t>
  </si>
  <si>
    <t>https://www.sec.gov/Archives/edgar/data/0001635073/000175272421141375/primary_doc.xml</t>
  </si>
  <si>
    <t>https://www.sec.gov/Archives/edgar/data/0001635073/000175272421209158/primary_doc.xml</t>
  </si>
  <si>
    <t>https://www.sec.gov/Archives/edgar/data/0001635073/000175272421282056/primary_doc.xml</t>
  </si>
  <si>
    <t>https://www.sec.gov/Archives/edgar/data/0000315754/000114554921045700/primary_doc.xml</t>
  </si>
  <si>
    <t>Ohio National Fund, Inc.</t>
  </si>
  <si>
    <t>0000315754</t>
  </si>
  <si>
    <t>549300SHHOKKW21K3S36</t>
  </si>
  <si>
    <t>ON AB Small Cap Portfolio</t>
  </si>
  <si>
    <t>S000007874</t>
  </si>
  <si>
    <t>549300PDMU6JFS0JRQ02</t>
  </si>
  <si>
    <t>GAMESTOP CORP CLASS A COMMON STOCK USD.001</t>
  </si>
  <si>
    <t>https://www.sec.gov/Archives/edgar/data/0000315754/000114554921066227/primary_doc.xml</t>
  </si>
  <si>
    <t>ON S&amp;P MidCap 400 Index Portfolio</t>
  </si>
  <si>
    <t>S000007887</t>
  </si>
  <si>
    <t>549300KLDVE6L17J1Q53</t>
  </si>
  <si>
    <t>https://www.sec.gov/Archives/edgar/data/0000930007/000175272421058432/primary_doc.xml</t>
  </si>
  <si>
    <t>PACE SELECT ADVISORS TRUST</t>
  </si>
  <si>
    <t>0000930007</t>
  </si>
  <si>
    <t>549300TPB2UX3QR3SC50</t>
  </si>
  <si>
    <t>PACE Alternative Strategies Investments</t>
  </si>
  <si>
    <t>S000006035</t>
  </si>
  <si>
    <t>549300303QV2ZI4ZA416</t>
  </si>
  <si>
    <t>https://www.sec.gov/Archives/edgar/data/0001616668/000114554921077903/primary_doc.xml</t>
  </si>
  <si>
    <t>Pacer Funds Trust</t>
  </si>
  <si>
    <t>0001616668</t>
  </si>
  <si>
    <t>549300L3D3N0PW0L9M73</t>
  </si>
  <si>
    <t>Pacer Trendpilot US Mid Cap ETF</t>
  </si>
  <si>
    <t>S000048688</t>
  </si>
  <si>
    <t>549300J92TLSCQ6RYQ58</t>
  </si>
  <si>
    <t>https://www.sec.gov/Archives/edgar/data/0000813900/000175272419182160/primary_doc.xml</t>
  </si>
  <si>
    <t>PACIFIC SELECT FUND</t>
  </si>
  <si>
    <t>0000813900</t>
  </si>
  <si>
    <t>549300KH2YJL0X2VEL27</t>
  </si>
  <si>
    <t>PD High Yield Bond Market Portfolio</t>
  </si>
  <si>
    <t>S000026040</t>
  </si>
  <si>
    <t>5493006O6ZTDQB3J5450</t>
  </si>
  <si>
    <t>https://www.sec.gov/Archives/edgar/data/0000813900/000175272420020266/primary_doc.xml</t>
  </si>
  <si>
    <t>https://www.sec.gov/Archives/edgar/data/0000813900/000175272421172566/primary_doc.xml</t>
  </si>
  <si>
    <t>PD Large-Cap Growth Index Portfolio</t>
  </si>
  <si>
    <t>S000026034</t>
  </si>
  <si>
    <t>549300WBM8LXIIRNX765</t>
  </si>
  <si>
    <t>https://www.sec.gov/Archives/edgar/data/0000813900/000175272421259189/primary_doc.xml</t>
  </si>
  <si>
    <t>https://www.sec.gov/Archives/edgar/data/0000813900/000175272421172615/primary_doc.xml</t>
  </si>
  <si>
    <t>PD Mid-Cap Index Portfolio</t>
  </si>
  <si>
    <t>S000069577</t>
  </si>
  <si>
    <t>5493002N82679U4YVQ58</t>
  </si>
  <si>
    <t>https://www.sec.gov/Archives/edgar/data/0000813900/000175272421259150/primary_doc.xml</t>
  </si>
  <si>
    <t>https://www.sec.gov/Archives/edgar/data/0000813900/000175272419181931/primary_doc.xml</t>
  </si>
  <si>
    <t>PD Small-Cap Value Index Portfolio</t>
  </si>
  <si>
    <t>S000026037</t>
  </si>
  <si>
    <t>549300W5VZDB4SQ28O92</t>
  </si>
  <si>
    <t>https://www.sec.gov/Archives/edgar/data/0000813900/000175272420020272/primary_doc.xml</t>
  </si>
  <si>
    <t>https://www.sec.gov/Archives/edgar/data/0000813900/000175272420112246/primary_doc.xml</t>
  </si>
  <si>
    <t>https://www.sec.gov/Archives/edgar/data/0000813900/000175272420160697/primary_doc.xml</t>
  </si>
  <si>
    <t>https://www.sec.gov/Archives/edgar/data/0000813900/000175272420250464/primary_doc.xml</t>
  </si>
  <si>
    <t>https://www.sec.gov/Archives/edgar/data/0000813900/000175272421019421/primary_doc.xml</t>
  </si>
  <si>
    <t>https://www.sec.gov/Archives/edgar/data/0000813900/000175272421119250/primary_doc.xml</t>
  </si>
  <si>
    <t>https://www.sec.gov/Archives/edgar/data/0000813900/000175272419182162/primary_doc.xml</t>
  </si>
  <si>
    <t>Small-Cap Equity Portfolio</t>
  </si>
  <si>
    <t>S000026018</t>
  </si>
  <si>
    <t>549300B5CMMMU7H6BW75</t>
  </si>
  <si>
    <t>https://www.sec.gov/Archives/edgar/data/0000813900/000175272420020235/primary_doc.xml</t>
  </si>
  <si>
    <t>https://www.sec.gov/Archives/edgar/data/0000813900/000175272420112215/primary_doc.xml</t>
  </si>
  <si>
    <t>https://www.sec.gov/Archives/edgar/data/0000813900/000175272420160656/primary_doc.xml</t>
  </si>
  <si>
    <t>https://www.sec.gov/Archives/edgar/data/0000813900/000175272420250530/primary_doc.xml</t>
  </si>
  <si>
    <t>https://www.sec.gov/Archives/edgar/data/0000813900/000175272421019420/primary_doc.xml</t>
  </si>
  <si>
    <t>https://www.sec.gov/Archives/edgar/data/0000813900/000175272421119223/primary_doc.xml</t>
  </si>
  <si>
    <t>https://www.sec.gov/Archives/edgar/data/0000813900/000175272419181979/primary_doc.xml</t>
  </si>
  <si>
    <t>Small-Cap Index Portfolio</t>
  </si>
  <si>
    <t>S000026047</t>
  </si>
  <si>
    <t>549300VC66JG3CTU6N49</t>
  </si>
  <si>
    <t>https://www.sec.gov/Archives/edgar/data/0000813900/000175272420020241/primary_doc.xml</t>
  </si>
  <si>
    <t>https://www.sec.gov/Archives/edgar/data/0000813900/000175272420112213/primary_doc.xml</t>
  </si>
  <si>
    <t>https://www.sec.gov/Archives/edgar/data/0000813900/000175272420160662/primary_doc.xml</t>
  </si>
  <si>
    <t>https://www.sec.gov/Archives/edgar/data/0000813900/000175272420250465/primary_doc.xml</t>
  </si>
  <si>
    <t>https://www.sec.gov/Archives/edgar/data/0000813900/000175272421019408/primary_doc.xml</t>
  </si>
  <si>
    <t>https://www.sec.gov/Archives/edgar/data/0000813900/000175272421119233/primary_doc.xml</t>
  </si>
  <si>
    <t>https://www.sec.gov/Archives/edgar/data/0000702340/000175272419178150/primary_doc.xml</t>
  </si>
  <si>
    <t>Penn Series Funds Inc</t>
  </si>
  <si>
    <t>0000702340</t>
  </si>
  <si>
    <t>549300GLJSCMRCVZWX45</t>
  </si>
  <si>
    <t>Penn Series Small Cap Index Fund</t>
  </si>
  <si>
    <t>S000022078</t>
  </si>
  <si>
    <t>6EEH1OZZM7NLFZKZRH59</t>
  </si>
  <si>
    <t>https://www.sec.gov/Archives/edgar/data/0000702340/000175272420033908/primary_doc.xml</t>
  </si>
  <si>
    <t>https://www.sec.gov/Archives/edgar/data/0000702340/000175272420101682/primary_doc.xml</t>
  </si>
  <si>
    <t>https://www.sec.gov/Archives/edgar/data/0000702340/000175272420163176/primary_doc.xml</t>
  </si>
  <si>
    <t>https://www.sec.gov/Archives/edgar/data/0000702340/000175272420239580/primary_doc.xml</t>
  </si>
  <si>
    <t>https://www.sec.gov/Archives/edgar/data/0000702340/000175272421028563/primary_doc.xml</t>
  </si>
  <si>
    <t>https://www.sec.gov/Archives/edgar/data/0000702340/000175272421101552/primary_doc.xml</t>
  </si>
  <si>
    <t>https://www.sec.gov/Archives/edgar/data/0001696729/000175272419180763/primary_doc.xml</t>
  </si>
  <si>
    <t>PFM Multi-Manager Series Trust</t>
  </si>
  <si>
    <t>0001696729</t>
  </si>
  <si>
    <t>549300DFOM6D3CO0F144</t>
  </si>
  <si>
    <t>PFM Multi-Manager Domestic Equity Fund</t>
  </si>
  <si>
    <t>S000059561</t>
  </si>
  <si>
    <t>549300YLZRKHY9I4UY49</t>
  </si>
  <si>
    <t>https://www.sec.gov/Archives/edgar/data/0001696729/000175272420042780/primary_doc.xml</t>
  </si>
  <si>
    <t>https://www.sec.gov/Archives/edgar/data/0001479360/000147936019000747/primary_doc.xml</t>
  </si>
  <si>
    <t>PIMCO Equity Series</t>
  </si>
  <si>
    <t>0001479360</t>
  </si>
  <si>
    <t>PIMCO Dividend and Income Fund</t>
  </si>
  <si>
    <t>S000034646</t>
  </si>
  <si>
    <t>YCQRZRQ961D14WOYVN37</t>
  </si>
  <si>
    <t>https://www.sec.gov/Archives/edgar/data/0001479360/000147936020000547/primary_doc.xml</t>
  </si>
  <si>
    <t>https://www.sec.gov/Archives/edgar/data/0001479360/000147936020000972/primary_doc.xml</t>
  </si>
  <si>
    <t>https://www.sec.gov/Archives/edgar/data/0001479360/000147936020001252/primary_doc.xml</t>
  </si>
  <si>
    <t>https://www.sec.gov/Archives/edgar/data/0001479360/000147936020001576/primary_doc.xml</t>
  </si>
  <si>
    <t>https://www.sec.gov/Archives/edgar/data/0001479360/000147936019000740/primary_doc.xml</t>
  </si>
  <si>
    <t>PIMCO RAE US Fund</t>
  </si>
  <si>
    <t>S000048956</t>
  </si>
  <si>
    <t>549300R48OOJF16HWB25</t>
  </si>
  <si>
    <t>https://www.sec.gov/Archives/edgar/data/0001479360/000147936020000542/primary_doc.xml</t>
  </si>
  <si>
    <t>https://www.sec.gov/Archives/edgar/data/0001479360/000147936020000977/primary_doc.xml</t>
  </si>
  <si>
    <t>https://www.sec.gov/Archives/edgar/data/0001479360/000147936020001257/primary_doc.xml</t>
  </si>
  <si>
    <t>https://www.sec.gov/Archives/edgar/data/0001479360/000147936020001581/primary_doc.xml</t>
  </si>
  <si>
    <t>https://www.sec.gov/Archives/edgar/data/0001479360/000147936021000199/primary_doc.xml</t>
  </si>
  <si>
    <t>https://www.sec.gov/Archives/edgar/data/0001479360/000147936019000739/primary_doc.xml</t>
  </si>
  <si>
    <t>PIMCO RAFI Dynamic Multi-Factor U.S. Equity ETF</t>
  </si>
  <si>
    <t>S000057225</t>
  </si>
  <si>
    <t>549300KHR6FEXQWUKG52</t>
  </si>
  <si>
    <t>https://www.sec.gov/Archives/edgar/data/0001479360/000147936020000540/primary_doc.xml</t>
  </si>
  <si>
    <t>https://www.sec.gov/Archives/edgar/data/0001479360/000147936020000959/primary_doc.xml</t>
  </si>
  <si>
    <t>https://www.sec.gov/Archives/edgar/data/0001479360/000147936021000561/primary_doc.xml</t>
  </si>
  <si>
    <t>https://www.sec.gov/Archives/edgar/data/0001479360/000147936021000901/primary_doc.xml</t>
  </si>
  <si>
    <t>549300ZSNZVZHKC5OG19</t>
  </si>
  <si>
    <t>https://www.sec.gov/Archives/edgar/data/0001479360/000147936021001107/primary_doc.xml</t>
  </si>
  <si>
    <t>https://www.sec.gov/Archives/edgar/data/0001479360/000147936021001127/primary_doc.xml</t>
  </si>
  <si>
    <t>https://www.sec.gov/Archives/edgar/data/0001479360/000147936021001147/primary_doc.xml</t>
  </si>
  <si>
    <t>https://www.sec.gov/Archives/edgar/data/0001450011/000145001119000503/primary_doc.xml</t>
  </si>
  <si>
    <t>PIMCO ETF Trust</t>
  </si>
  <si>
    <t>0001450011</t>
  </si>
  <si>
    <t>PIMCO 0-5 Year High Yield Corporate Bond Index Exchange-Traded Fund</t>
  </si>
  <si>
    <t>S000028996</t>
  </si>
  <si>
    <t>C5UMYP9E80TI8X2OWG13</t>
  </si>
  <si>
    <t>GAMESTOP CORP COMPANY GUAR 144A 03/21 6.75</t>
  </si>
  <si>
    <t>https://www.sec.gov/Archives/edgar/data/0001450011/000145001120000247/primary_doc.xml</t>
  </si>
  <si>
    <t>https://www.sec.gov/Archives/edgar/data/0001450011/000145001120000482/primary_doc.xml</t>
  </si>
  <si>
    <t>https://www.sec.gov/Archives/edgar/data/0001450011/000145001120000650/primary_doc.xml</t>
  </si>
  <si>
    <t>https://www.sec.gov/Archives/edgar/data/0001450011/000145001120000855/primary_doc.xml</t>
  </si>
  <si>
    <t>https://www.sec.gov/Archives/edgar/data/0001450011/000145001121000117/primary_doc.xml</t>
  </si>
  <si>
    <t>https://www.sec.gov/Archives/edgar/data/0001450011/000145001121000345/primary_doc.xml</t>
  </si>
  <si>
    <t>https://www.sec.gov/Archives/edgar/data/0000912900/000175272419184854/primary_doc.xml</t>
  </si>
  <si>
    <t>Praxis Mutual Funds</t>
  </si>
  <si>
    <t>0000912900</t>
  </si>
  <si>
    <t>5493000A2TZD2B7R2O62</t>
  </si>
  <si>
    <t>PRAXIS SMALL CAP INDEX FUND</t>
  </si>
  <si>
    <t>S000017267</t>
  </si>
  <si>
    <t>549300LCKNKY6WIQTW36</t>
  </si>
  <si>
    <t>https://www.sec.gov/Archives/edgar/data/0000912900/000175272420043959/primary_doc.xml</t>
  </si>
  <si>
    <t>https://www.sec.gov/Archives/edgar/data/0000912900/000175272420112896/primary_doc.xml</t>
  </si>
  <si>
    <t>https://www.sec.gov/Archives/edgar/data/0000912900/000175272420179306/primary_doc.xml</t>
  </si>
  <si>
    <t>https://www.sec.gov/Archives/edgar/data/0000912900/000175272420249184/primary_doc.xml</t>
  </si>
  <si>
    <t>https://www.sec.gov/Archives/edgar/data/0000912900/000175272421035633/primary_doc.xml</t>
  </si>
  <si>
    <t>https://www.sec.gov/Archives/edgar/data/0000912900/000175272421117629/primary_doc.xml</t>
  </si>
  <si>
    <t>https://www.sec.gov/Archives/edgar/data/0000912900/000175272421192085/primary_doc.xml</t>
  </si>
  <si>
    <t>https://www.sec.gov/Archives/edgar/data/0001572661/000175272421181212/primary_doc.xml</t>
  </si>
  <si>
    <t>Principal Exchange-Traded Funds</t>
  </si>
  <si>
    <t>0001572661</t>
  </si>
  <si>
    <t>549300AG76V5U32HWF10</t>
  </si>
  <si>
    <t>Principal U.S. Small-Cap Adaptive Multi-Factor ETF</t>
  </si>
  <si>
    <t>S000071622</t>
  </si>
  <si>
    <t>549300XAWICDRV8HJ186</t>
  </si>
  <si>
    <t>https://www.sec.gov/Archives/edgar/data/0001572661/000175272421250773/primary_doc.xml</t>
  </si>
  <si>
    <t>https://www.sec.gov/Archives/edgar/data/0000898745/000175272419198834/primary_doc.xml</t>
  </si>
  <si>
    <t>Principal Funds, Inc</t>
  </si>
  <si>
    <t>0000898745</t>
  </si>
  <si>
    <t>549300HZGBXSW6DSXF23</t>
  </si>
  <si>
    <t>High Income Fund</t>
  </si>
  <si>
    <t>S000006996</t>
  </si>
  <si>
    <t>549300587LXZ3RWC6G81</t>
  </si>
  <si>
    <t>https://www.sec.gov/Archives/edgar/data/0000898745/000175272420056913/primary_doc.xml</t>
  </si>
  <si>
    <t>https://www.sec.gov/Archives/edgar/data/0000898745/000175272420128169/primary_doc.xml</t>
  </si>
  <si>
    <t>https://www.sec.gov/Archives/edgar/data/0000898745/000175272420264749/primary_doc.xml</t>
  </si>
  <si>
    <t>https://www.sec.gov/Archives/edgar/data/0000898745/000175272421061763/primary_doc.xml</t>
  </si>
  <si>
    <t>https://www.sec.gov/Archives/edgar/data/0000898745/000175272421206630/primary_doc.xml</t>
  </si>
  <si>
    <t>LargeCap Growth Fund I</t>
  </si>
  <si>
    <t>S000007077</t>
  </si>
  <si>
    <t>5493005TWCHTR0PO8C36</t>
  </si>
  <si>
    <t>https://www.sec.gov/Archives/edgar/data/0000898745/000175272421278673/primary_doc.xml</t>
  </si>
  <si>
    <t>https://www.sec.gov/Archives/edgar/data/0000898745/000175272421206595/primary_doc.xml</t>
  </si>
  <si>
    <t>MidCap Growth Fund III</t>
  </si>
  <si>
    <t>S000007125</t>
  </si>
  <si>
    <t>549300GHS4DWMKDWYG64</t>
  </si>
  <si>
    <t>https://www.sec.gov/Archives/edgar/data/0000898745/000175272421278604/primary_doc.xml</t>
  </si>
  <si>
    <t>https://www.sec.gov/Archives/edgar/data/0000898745/000175272421278618/primary_doc.xml</t>
  </si>
  <si>
    <t>MidCap S&amp;P 400 Index Fund</t>
  </si>
  <si>
    <t>S000007079</t>
  </si>
  <si>
    <t>549300BESRSJ6JCTJH84</t>
  </si>
  <si>
    <t>Wells Fargo Securities LLC</t>
  </si>
  <si>
    <t>https://www.sec.gov/Archives/edgar/data/0000898745/000175272419198777/primary_doc.xml</t>
  </si>
  <si>
    <t>SmallCap S&amp;P 600 Index Fund</t>
  </si>
  <si>
    <t>S000007203</t>
  </si>
  <si>
    <t>549300B1ZF0B4X7VPP69</t>
  </si>
  <si>
    <t>https://www.sec.gov/Archives/edgar/data/0000898745/000175272420056961/primary_doc.xml</t>
  </si>
  <si>
    <t>https://www.sec.gov/Archives/edgar/data/0000898745/000175272420128016/primary_doc.xml</t>
  </si>
  <si>
    <t>https://www.sec.gov/Archives/edgar/data/0000898745/000175272420193692/primary_doc.xml</t>
  </si>
  <si>
    <t>https://www.sec.gov/Archives/edgar/data/0000898745/000175272420264765/primary_doc.xml</t>
  </si>
  <si>
    <t>https://www.sec.gov/Archives/edgar/data/0000898745/000175272421061776/primary_doc.xml</t>
  </si>
  <si>
    <t>https://www.sec.gov/Archives/edgar/data/0000898745/000175272421136542/primary_doc.xml</t>
  </si>
  <si>
    <t>https://www.sec.gov/Archives/edgar/data/0000898745/000175272421206662/primary_doc.xml</t>
  </si>
  <si>
    <t>https://www.sec.gov/Archives/edgar/data/0000898745/000175272419198798/primary_doc.xml</t>
  </si>
  <si>
    <t>SmallCap Value Fund II</t>
  </si>
  <si>
    <t>S000007169</t>
  </si>
  <si>
    <t>549300VWU1POPCB8T381</t>
  </si>
  <si>
    <t>https://www.sec.gov/Archives/edgar/data/0000898745/000175272420056898/primary_doc.xml</t>
  </si>
  <si>
    <t>https://www.sec.gov/Archives/edgar/data/0000898745/000175272420193721/primary_doc.xml</t>
  </si>
  <si>
    <t>https://www.sec.gov/Archives/edgar/data/0000898745/000175272420264748/primary_doc.xml</t>
  </si>
  <si>
    <t>https://www.sec.gov/Archives/edgar/data/0000898745/000175272421061768/primary_doc.xml</t>
  </si>
  <si>
    <t>https://www.sec.gov/Archives/edgar/data/0000898745/000175272421136563/primary_doc.xml</t>
  </si>
  <si>
    <t>https://www.sec.gov/Archives/edgar/data/0000012601/000175272421184721/primary_doc.xml</t>
  </si>
  <si>
    <t>Principal Variable Contract Funds, Inc</t>
  </si>
  <si>
    <t>0000012601</t>
  </si>
  <si>
    <t>ICS43THKTGQL3EQ10426</t>
  </si>
  <si>
    <t>LargeCap Growth Account I</t>
  </si>
  <si>
    <t>S000007682</t>
  </si>
  <si>
    <t>5493001F0RZUBHAGCH79</t>
  </si>
  <si>
    <t>CF SECURED LLC</t>
  </si>
  <si>
    <t>https://www.sec.gov/Archives/edgar/data/0000012601/000175272421252250/primary_doc.xml</t>
  </si>
  <si>
    <t>https://www.sec.gov/Archives/edgar/data/0001039803/000175272421284648/primary_doc.xml</t>
  </si>
  <si>
    <t>ProFunds</t>
  </si>
  <si>
    <t>0001039803</t>
  </si>
  <si>
    <t>549300HM4OOUYSE5DP77</t>
  </si>
  <si>
    <t>Consumer Services</t>
  </si>
  <si>
    <t>S000003108</t>
  </si>
  <si>
    <t>HMLXNK77NX1TGWEYSN32</t>
  </si>
  <si>
    <t>GAMESTOP CORP - CLASS A</t>
  </si>
  <si>
    <t>https://www.sec.gov/Archives/edgar/data/0001039803/000175272421284672/primary_doc.xml</t>
  </si>
  <si>
    <t>Mid-Cap</t>
  </si>
  <si>
    <t>S000003068</t>
  </si>
  <si>
    <t>549300ZHFELXQJR9Q446</t>
  </si>
  <si>
    <t>https://www.sec.gov/Archives/edgar/data/0001039803/000175272421284673/primary_doc.xml</t>
  </si>
  <si>
    <t>Mid-Cap Growth</t>
  </si>
  <si>
    <t>S000003074</t>
  </si>
  <si>
    <t>549300X8W0E6SKSGWZ42</t>
  </si>
  <si>
    <t>https://www.sec.gov/Archives/edgar/data/0001039803/000175272421284677/primary_doc.xml</t>
  </si>
  <si>
    <t>Mid-Cap Value</t>
  </si>
  <si>
    <t>S000003073</t>
  </si>
  <si>
    <t>549300L5UHUE07JEF116</t>
  </si>
  <si>
    <t>https://www.sec.gov/Archives/edgar/data/0001039803/000175272421259686/primary_doc.xml</t>
  </si>
  <si>
    <t>ProFund VP Consumer Services</t>
  </si>
  <si>
    <t>S000003967</t>
  </si>
  <si>
    <t>549300P1PF46MHDFRJ73</t>
  </si>
  <si>
    <t>https://www.sec.gov/Archives/edgar/data/0001039803/000175272421259709/primary_doc.xml</t>
  </si>
  <si>
    <t>ProFund VP Mid-Cap Growth</t>
  </si>
  <si>
    <t>S000003989</t>
  </si>
  <si>
    <t>549300VH7LQKVFDOJR44</t>
  </si>
  <si>
    <t>https://www.sec.gov/Archives/edgar/data/0001039803/000175272421259718/primary_doc.xml</t>
  </si>
  <si>
    <t>ProFund VP Mid-Cap Value</t>
  </si>
  <si>
    <t>S000003988</t>
  </si>
  <si>
    <t>5493002XQQ0OEKQ20N79</t>
  </si>
  <si>
    <t>https://www.sec.gov/Archives/edgar/data/0001039803/000175272419166956/primary_doc.xml</t>
  </si>
  <si>
    <t>ProFund VP Small-Cap</t>
  </si>
  <si>
    <t>S000003972</t>
  </si>
  <si>
    <t>549300ZM4BH0EBPVJS13</t>
  </si>
  <si>
    <t>https://www.sec.gov/Archives/edgar/data/0001039803/000175272420038666/primary_doc.xml</t>
  </si>
  <si>
    <t>https://www.sec.gov/Archives/edgar/data/0001039803/000175272420104073/primary_doc.xml</t>
  </si>
  <si>
    <t>https://www.sec.gov/Archives/edgar/data/0001039803/000175272420173283/primary_doc.xml</t>
  </si>
  <si>
    <t>https://www.sec.gov/Archives/edgar/data/0001039803/000175272420237874/primary_doc.xml</t>
  </si>
  <si>
    <t>https://www.sec.gov/Archives/edgar/data/0001039803/000175272421042308/primary_doc.xml</t>
  </si>
  <si>
    <t>https://www.sec.gov/Archives/edgar/data/0001039803/000175272421111829/primary_doc.xml</t>
  </si>
  <si>
    <t>https://www.sec.gov/Archives/edgar/data/0001039803/000175272421042305/primary_doc.xml</t>
  </si>
  <si>
    <t>ProFund VP Small-Cap Growth</t>
  </si>
  <si>
    <t>S000003951</t>
  </si>
  <si>
    <t>549300U0OO8C4BA3RG43</t>
  </si>
  <si>
    <t>https://www.sec.gov/Archives/edgar/data/0001039803/000175272421111826/primary_doc.xml</t>
  </si>
  <si>
    <t>https://www.sec.gov/Archives/edgar/data/0001039803/000175272421189179/primary_doc.xml</t>
  </si>
  <si>
    <t>https://www.sec.gov/Archives/edgar/data/0001039803/000175272419166950/primary_doc.xml</t>
  </si>
  <si>
    <t>ProFund VP Small-Cap Value</t>
  </si>
  <si>
    <t>S000003990</t>
  </si>
  <si>
    <t>549300LC6XIWR3RDYK92</t>
  </si>
  <si>
    <t>https://www.sec.gov/Archives/edgar/data/0001039803/000175272420038585/primary_doc.xml</t>
  </si>
  <si>
    <t>https://www.sec.gov/Archives/edgar/data/0001039803/000175272420104094/primary_doc.xml</t>
  </si>
  <si>
    <t>https://www.sec.gov/Archives/edgar/data/0001039803/000175272420173269/primary_doc.xml</t>
  </si>
  <si>
    <t>https://www.sec.gov/Archives/edgar/data/0001039803/000175272420237867/primary_doc.xml</t>
  </si>
  <si>
    <t>https://www.sec.gov/Archives/edgar/data/0001039803/000175272421042353/primary_doc.xml</t>
  </si>
  <si>
    <t>https://www.sec.gov/Archives/edgar/data/0001039803/000175272421111850/primary_doc.xml</t>
  </si>
  <si>
    <t>https://www.sec.gov/Archives/edgar/data/0001039803/000175272421189154/primary_doc.xml</t>
  </si>
  <si>
    <t>https://www.sec.gov/Archives/edgar/data/0001039803/000175272421259678/primary_doc.xml</t>
  </si>
  <si>
    <t>ProFund VP UltraMid-Cap</t>
  </si>
  <si>
    <t>S000003956</t>
  </si>
  <si>
    <t>TSF8CZMCWRLHH3TWPP68</t>
  </si>
  <si>
    <t>https://www.sec.gov/Archives/edgar/data/0001039803/000175272419166921/primary_doc.xml</t>
  </si>
  <si>
    <t>ProFund VP UltraSmall-Cap</t>
  </si>
  <si>
    <t>S000003957</t>
  </si>
  <si>
    <t>3KQCA7NWIGJV5KFKQL19</t>
  </si>
  <si>
    <t>https://www.sec.gov/Archives/edgar/data/0001039803/000175272420038607/primary_doc.xml</t>
  </si>
  <si>
    <t>https://www.sec.gov/Archives/edgar/data/0001039803/000175272420104097/primary_doc.xml</t>
  </si>
  <si>
    <t>https://www.sec.gov/Archives/edgar/data/0001039803/000175272420173249/primary_doc.xml</t>
  </si>
  <si>
    <t>https://www.sec.gov/Archives/edgar/data/0001039803/000175272420237871/primary_doc.xml</t>
  </si>
  <si>
    <t>https://www.sec.gov/Archives/edgar/data/0001039803/000175272421042326/primary_doc.xml</t>
  </si>
  <si>
    <t>https://www.sec.gov/Archives/edgar/data/0001039803/000175272421111849/primary_doc.xml</t>
  </si>
  <si>
    <t>https://www.sec.gov/Archives/edgar/data/0001039803/000175272419205486/primary_doc.xml</t>
  </si>
  <si>
    <t>Small-Cap</t>
  </si>
  <si>
    <t>S000003069</t>
  </si>
  <si>
    <t>FHL4N4JAEXBZ9IE7FH79</t>
  </si>
  <si>
    <t>https://www.sec.gov/Archives/edgar/data/0001039803/000175272420051824/primary_doc.xml</t>
  </si>
  <si>
    <t>https://www.sec.gov/Archives/edgar/data/0001039803/000175272420125681/primary_doc.xml</t>
  </si>
  <si>
    <t>https://www.sec.gov/Archives/edgar/data/0001039803/000175272420206204/primary_doc.xml</t>
  </si>
  <si>
    <t>https://www.sec.gov/Archives/edgar/data/0001039803/000175272420192618/primary_doc.xml</t>
  </si>
  <si>
    <t>https://www.sec.gov/Archives/edgar/data/0001039803/000175272420274154/primary_doc.xml</t>
  </si>
  <si>
    <t>https://www.sec.gov/Archives/edgar/data/0001039803/000175272421065845/primary_doc.xml</t>
  </si>
  <si>
    <t>https://www.sec.gov/Archives/edgar/data/0001039803/000175272421135345/primary_doc.xml</t>
  </si>
  <si>
    <t>https://www.sec.gov/Archives/edgar/data/0001039803/000175272421065822/primary_doc.xml</t>
  </si>
  <si>
    <t>Small-Cap Growth</t>
  </si>
  <si>
    <t>S000003060</t>
  </si>
  <si>
    <t>54930018PK0O7RYRPN66</t>
  </si>
  <si>
    <t>https://www.sec.gov/Archives/edgar/data/0001039803/000175272421135292/primary_doc.xml</t>
  </si>
  <si>
    <t>https://www.sec.gov/Archives/edgar/data/0001039803/000175272421210706/primary_doc.xml</t>
  </si>
  <si>
    <t>https://www.sec.gov/Archives/edgar/data/0001039803/000175272419205480/primary_doc.xml</t>
  </si>
  <si>
    <t>Small-Cap Value</t>
  </si>
  <si>
    <t>S000003075</t>
  </si>
  <si>
    <t>549300TWU4MT2TCLXN83</t>
  </si>
  <si>
    <t>https://www.sec.gov/Archives/edgar/data/0001039803/000175272420051806/primary_doc.xml</t>
  </si>
  <si>
    <t>https://www.sec.gov/Archives/edgar/data/0001039803/000175272420125678/primary_doc.xml</t>
  </si>
  <si>
    <t>https://www.sec.gov/Archives/edgar/data/0001039803/000175272420192585/primary_doc.xml</t>
  </si>
  <si>
    <t>https://www.sec.gov/Archives/edgar/data/0001039803/000175272420274190/primary_doc.xml</t>
  </si>
  <si>
    <t>https://www.sec.gov/Archives/edgar/data/0001039803/000175272421065870/primary_doc.xml</t>
  </si>
  <si>
    <t>https://www.sec.gov/Archives/edgar/data/0001039803/000175272421135341/primary_doc.xml</t>
  </si>
  <si>
    <t>https://www.sec.gov/Archives/edgar/data/0001039803/000175272421210683/primary_doc.xml</t>
  </si>
  <si>
    <t>https://www.sec.gov/Archives/edgar/data/0001039803/000175272421284662/primary_doc.xml</t>
  </si>
  <si>
    <t>UltraMid-Cap</t>
  </si>
  <si>
    <t>S000003063</t>
  </si>
  <si>
    <t>4NQE61N5XGYR7AITXK75</t>
  </si>
  <si>
    <t>https://www.sec.gov/Archives/edgar/data/0001039803/000175272419205479/primary_doc.xml</t>
  </si>
  <si>
    <t>UltraSmall-Cap</t>
  </si>
  <si>
    <t>S000003064</t>
  </si>
  <si>
    <t>6J082FDLAJS14DSIGB67</t>
  </si>
  <si>
    <t>https://www.sec.gov/Archives/edgar/data/0001039803/000175272420051798/primary_doc.xml</t>
  </si>
  <si>
    <t>https://www.sec.gov/Archives/edgar/data/0001039803/000175272420125708/primary_doc.xml</t>
  </si>
  <si>
    <t>https://www.sec.gov/Archives/edgar/data/0001039803/000175272420206205/primary_doc.xml</t>
  </si>
  <si>
    <t>https://www.sec.gov/Archives/edgar/data/0001039803/000175272420192633/primary_doc.xml</t>
  </si>
  <si>
    <t>https://www.sec.gov/Archives/edgar/data/0001039803/000175272420274147/primary_doc.xml</t>
  </si>
  <si>
    <t>https://www.sec.gov/Archives/edgar/data/0001039803/000175272421065825/primary_doc.xml</t>
  </si>
  <si>
    <t>https://www.sec.gov/Archives/edgar/data/0001039803/000175272421135305/primary_doc.xml</t>
  </si>
  <si>
    <t>https://www.sec.gov/Archives/edgar/data/0001174610/000175272420215642/primary_doc.xml</t>
  </si>
  <si>
    <t>ProShares Trust</t>
  </si>
  <si>
    <t>0001174610</t>
  </si>
  <si>
    <t>5493005D9DS7C1P5AM59</t>
  </si>
  <si>
    <t>ProShares Hedge Replication ETF</t>
  </si>
  <si>
    <t>S000031041</t>
  </si>
  <si>
    <t>ADUJ68TGZBVW30IQNE81</t>
  </si>
  <si>
    <t>https://www.sec.gov/Archives/edgar/data/0001174610/000175272421013059/primary_doc.xml</t>
  </si>
  <si>
    <t>https://www.sec.gov/Archives/edgar/data/0001174610/000175272421085344/primary_doc.xml</t>
  </si>
  <si>
    <t>https://www.sec.gov/Archives/edgar/data/0001174610/000175272421158699/primary_doc.xml</t>
  </si>
  <si>
    <t>https://www.sec.gov/Archives/edgar/data/0001174610/000175272421158685/primary_doc.xml</t>
  </si>
  <si>
    <t>ProShares MSCI Transformational Changes ETF</t>
  </si>
  <si>
    <t>S000069834</t>
  </si>
  <si>
    <t>549300T6OZWBESPF1K65</t>
  </si>
  <si>
    <t>https://www.sec.gov/Archives/edgar/data/0001174610/000175272421230304/primary_doc.xml</t>
  </si>
  <si>
    <t>https://www.sec.gov/Archives/edgar/data/0001174610/000175272420014637/primary_doc.xml</t>
  </si>
  <si>
    <t>ProShares RAFI Long/Short</t>
  </si>
  <si>
    <t>S000030517</t>
  </si>
  <si>
    <t>MU5RTZU4JPSH6WGI1T21</t>
  </si>
  <si>
    <t>https://www.sec.gov/Archives/edgar/data/0001174610/000175272420082109/primary_doc.xml</t>
  </si>
  <si>
    <t>https://www.sec.gov/Archives/edgar/data/0001174610/000175272420144342/primary_doc.xml</t>
  </si>
  <si>
    <t>https://www.sec.gov/Archives/edgar/data/0001174610/000175272420215639/primary_doc.xml</t>
  </si>
  <si>
    <t>https://www.sec.gov/Archives/edgar/data/0001174610/000175272421013121/primary_doc.xml</t>
  </si>
  <si>
    <t>https://www.sec.gov/Archives/edgar/data/0001174610/000175272421085354/primary_doc.xml</t>
  </si>
  <si>
    <t>https://www.sec.gov/Archives/edgar/data/0001174610/000175272421158682/primary_doc.xml</t>
  </si>
  <si>
    <t>https://www.sec.gov/Archives/edgar/data/0001174610/000175272421230303/primary_doc.xml</t>
  </si>
  <si>
    <t>https://www.sec.gov/Archives/edgar/data/0001174610/000175272421230242/primary_doc.xml</t>
  </si>
  <si>
    <t>ProShares Ultra MidCap400</t>
  </si>
  <si>
    <t>S000006825</t>
  </si>
  <si>
    <t>549300G4JPUZKCEQBU98</t>
  </si>
  <si>
    <t>https://www.sec.gov/Archives/edgar/data/0001174610/000175272420014480/primary_doc.xml</t>
  </si>
  <si>
    <t>ProShares Ultra Russell2000</t>
  </si>
  <si>
    <t>S000014248</t>
  </si>
  <si>
    <t>9PQYJGVJO8FNJLFCK011</t>
  </si>
  <si>
    <t>https://www.sec.gov/Archives/edgar/data/0001174610/000175272420082107/primary_doc.xml</t>
  </si>
  <si>
    <t>https://www.sec.gov/Archives/edgar/data/0001174610/000175272420144352/primary_doc.xml</t>
  </si>
  <si>
    <t>https://www.sec.gov/Archives/edgar/data/0001174610/000175272420215643/primary_doc.xml</t>
  </si>
  <si>
    <t>https://www.sec.gov/Archives/edgar/data/0001174610/000175272421013045/primary_doc.xml</t>
  </si>
  <si>
    <t>https://www.sec.gov/Archives/edgar/data/0001174610/000175272421085326/primary_doc.xml</t>
  </si>
  <si>
    <t>https://www.sec.gov/Archives/edgar/data/0001174610/000175272421158698/primary_doc.xml</t>
  </si>
  <si>
    <t>https://www.sec.gov/Archives/edgar/data/0001174610/000175272420014570/primary_doc.xml</t>
  </si>
  <si>
    <t>ProShares Ultra SmallCap600</t>
  </si>
  <si>
    <t>S000014259</t>
  </si>
  <si>
    <t>QOEPI3XUDE1M6I02XL90</t>
  </si>
  <si>
    <t>https://www.sec.gov/Archives/edgar/data/0001174610/000175272420082185/primary_doc.xml</t>
  </si>
  <si>
    <t>https://www.sec.gov/Archives/edgar/data/0001174610/000175272420144362/primary_doc.xml</t>
  </si>
  <si>
    <t>https://www.sec.gov/Archives/edgar/data/0001174610/000175272420215657/primary_doc.xml</t>
  </si>
  <si>
    <t>https://www.sec.gov/Archives/edgar/data/0001174610/000175272421013033/primary_doc.xml</t>
  </si>
  <si>
    <t>https://www.sec.gov/Archives/edgar/data/0001174610/000175272421085366/primary_doc.xml</t>
  </si>
  <si>
    <t>https://www.sec.gov/Archives/edgar/data/0001174610/000175272421158773/primary_doc.xml</t>
  </si>
  <si>
    <t>https://www.sec.gov/Archives/edgar/data/0001174610/000175272421230261/primary_doc.xml</t>
  </si>
  <si>
    <t>ProShares UltraPro MidCap400</t>
  </si>
  <si>
    <t>S000024920</t>
  </si>
  <si>
    <t>YELLSFUO2ZS3VU6OFQ93</t>
  </si>
  <si>
    <t>https://www.sec.gov/Archives/edgar/data/0001174610/000175272420014474/primary_doc.xml</t>
  </si>
  <si>
    <t>ProShares UltraPro Russell2000</t>
  </si>
  <si>
    <t>S000024921</t>
  </si>
  <si>
    <t>5YNMV3LERCU7E6E3H465</t>
  </si>
  <si>
    <t>https://www.sec.gov/Archives/edgar/data/0001174610/000175272420082110/primary_doc.xml</t>
  </si>
  <si>
    <t>https://www.sec.gov/Archives/edgar/data/0001174610/000175272420144353/primary_doc.xml</t>
  </si>
  <si>
    <t>https://www.sec.gov/Archives/edgar/data/0001174610/000175272420215640/primary_doc.xml</t>
  </si>
  <si>
    <t>https://www.sec.gov/Archives/edgar/data/0001174610/000175272421013051/primary_doc.xml</t>
  </si>
  <si>
    <t>https://www.sec.gov/Archives/edgar/data/0001174610/000175272421085353/primary_doc.xml</t>
  </si>
  <si>
    <t>https://www.sec.gov/Archives/edgar/data/0001174610/000175272421158669/primary_doc.xml</t>
  </si>
  <si>
    <t>https://www.sec.gov/Archives/edgar/data/0001099692/000175272419203112/primary_doc.xml</t>
  </si>
  <si>
    <t>Prudential Investment Portfolios 2</t>
  </si>
  <si>
    <t>0001099692</t>
  </si>
  <si>
    <t>54930073VH97GP26HU49</t>
  </si>
  <si>
    <t>PGIM QMA US Broad Market Index Fund</t>
  </si>
  <si>
    <t>S000055766</t>
  </si>
  <si>
    <t>5493000M27T3QNPR7790</t>
  </si>
  <si>
    <t>https://www.sec.gov/Archives/edgar/data/0001099692/000175272420059147/primary_doc.xml</t>
  </si>
  <si>
    <t>https://www.sec.gov/Archives/edgar/data/0001099692/000175272420126430/primary_doc.xml</t>
  </si>
  <si>
    <t>https://www.sec.gov/Archives/edgar/data/0001099692/000175272420194728/primary_doc.xml</t>
  </si>
  <si>
    <t>https://www.sec.gov/Archives/edgar/data/0001099692/000175272420270918/primary_doc.xml</t>
  </si>
  <si>
    <t>https://www.sec.gov/Archives/edgar/data/0001099692/000175272421057784/primary_doc.xml</t>
  </si>
  <si>
    <t>https://www.sec.gov/Archives/edgar/data/0001099692/000175272421139862/primary_doc.xml</t>
  </si>
  <si>
    <t>https://www.sec.gov/Archives/edgar/data/0001099692/000175272421207105/primary_doc.xml</t>
  </si>
  <si>
    <t>https://www.sec.gov/Archives/edgar/data/0001099692/000175272421281438/primary_doc.xml</t>
  </si>
  <si>
    <t>https://www.sec.gov/Archives/edgar/data/0000711175/000175272421175140/primary_doc.xml</t>
  </si>
  <si>
    <t>Prudential Series Fund</t>
  </si>
  <si>
    <t>0000711175</t>
  </si>
  <si>
    <t>5493007AGJZME68YC130</t>
  </si>
  <si>
    <t>PSF Small-Cap Stock Index Portfolio</t>
  </si>
  <si>
    <t>S000002227</t>
  </si>
  <si>
    <t>MSSMMYPJ0BLWPOI6C230</t>
  </si>
  <si>
    <t>https://www.sec.gov/Archives/edgar/data/0000711175/000175272419181242/primary_doc.xml</t>
  </si>
  <si>
    <t>Small Capitalization Stock Portfolio</t>
  </si>
  <si>
    <t>https://www.sec.gov/Archives/edgar/data/0000711175/000175272420032781/primary_doc.xml</t>
  </si>
  <si>
    <t>https://www.sec.gov/Archives/edgar/data/0000711175/000175272420105539/primary_doc.xml</t>
  </si>
  <si>
    <t>https://www.sec.gov/Archives/edgar/data/0000711175/000175272420165475/primary_doc.xml</t>
  </si>
  <si>
    <t>https://www.sec.gov/Archives/edgar/data/0000711175/000175272420245765/primary_doc.xml</t>
  </si>
  <si>
    <t>https://www.sec.gov/Archives/edgar/data/0000711175/000175272421029783/primary_doc.xml</t>
  </si>
  <si>
    <t>https://www.sec.gov/Archives/edgar/data/0000711175/000175272421110215/primary_doc.xml</t>
  </si>
  <si>
    <t>https://www.sec.gov/Archives/edgar/data/0000932101/000086939220000187/primary_doc.xml</t>
  </si>
  <si>
    <t>Putnam Investment Funds</t>
  </si>
  <si>
    <t>0000932101</t>
  </si>
  <si>
    <t>549300SRAF55EHI5J317</t>
  </si>
  <si>
    <t>Putnam PanAgora Market Neutral Fund</t>
  </si>
  <si>
    <t>S000058312</t>
  </si>
  <si>
    <t>5493002JGU8S6QN6PT14</t>
  </si>
  <si>
    <t>MORGAN STANLEY AND CO. INTERNATIONAL</t>
  </si>
  <si>
    <t>Total Return Swap</t>
  </si>
  <si>
    <t>Internal ID: 2328652</t>
  </si>
  <si>
    <t>4PQUHN3JPFGFNF3BB653</t>
  </si>
  <si>
    <t>https://www.sec.gov/Archives/edgar/data/0000932101/000086939220000843/primary_doc.xml</t>
  </si>
  <si>
    <t>https://www.sec.gov/Archives/edgar/data/0000932101/000086939221000828/primary_doc.xml</t>
  </si>
  <si>
    <t>https://www.sec.gov/Archives/edgar/data/0001025836/000175272419182654/primary_doc.xml</t>
  </si>
  <si>
    <t>Quantitative Master Series LLC</t>
  </si>
  <si>
    <t>0001025836</t>
  </si>
  <si>
    <t>549300OSVO75NGL1UC27</t>
  </si>
  <si>
    <t>Master Small Cap Index Series</t>
  </si>
  <si>
    <t>S000002716</t>
  </si>
  <si>
    <t>VLR242ZI8B4RP2GO3398</t>
  </si>
  <si>
    <t>https://www.sec.gov/Archives/edgar/data/0001025836/000175272420037984/primary_doc.xml</t>
  </si>
  <si>
    <t>TRS: Master Small Cap Index Series - JPM CFD</t>
  </si>
  <si>
    <t>BlackRock Identifier: MF_SC-JMC</t>
  </si>
  <si>
    <t>https://www.sec.gov/Archives/edgar/data/0001025836/000175272420112138/primary_doc.xml</t>
  </si>
  <si>
    <t>https://www.sec.gov/Archives/edgar/data/0001025836/000175272420176157/primary_doc.xml</t>
  </si>
  <si>
    <t>https://www.sec.gov/Archives/edgar/data/0001025836/000175272420247762/primary_doc.xml</t>
  </si>
  <si>
    <t>https://www.sec.gov/Archives/edgar/data/0001025836/000175272421039963/primary_doc.xml</t>
  </si>
  <si>
    <t>https://www.sec.gov/Archives/edgar/data/0001025836/000175272421116500/primary_doc.xml</t>
  </si>
  <si>
    <t>https://www.sec.gov/Archives/edgar/data/0000831114/000114554920042463/primary_doc.xml</t>
  </si>
  <si>
    <t>RBB Fund, Inc.</t>
  </si>
  <si>
    <t>0000831114</t>
  </si>
  <si>
    <t>5493005KKD0GVHSW0D29</t>
  </si>
  <si>
    <t>Adara Smaller Companies Fund</t>
  </si>
  <si>
    <t>S000047045</t>
  </si>
  <si>
    <t>549300J22Y2MMLKVKX72</t>
  </si>
  <si>
    <t>https://www.sec.gov/Archives/edgar/data/0000831114/000114554920063873/primary_doc.xml</t>
  </si>
  <si>
    <t>https://www.sec.gov/Archives/edgar/data/0000831114/000114554921003801/primary_doc.xml</t>
  </si>
  <si>
    <t>https://www.sec.gov/Archives/edgar/data/0000831114/000114554921022464/primary_doc.xml</t>
  </si>
  <si>
    <t>Boston Partners Long/Short Equity Fund</t>
  </si>
  <si>
    <t>S000001108</t>
  </si>
  <si>
    <t>5493002XWU4JZC2VK520</t>
  </si>
  <si>
    <t>https://www.sec.gov/Archives/edgar/data/0000831114/000114554921042696/primary_doc.xml</t>
  </si>
  <si>
    <t>https://www.sec.gov/Archives/edgar/data/0000831114/000114554921061896/primary_doc.xml</t>
  </si>
  <si>
    <t>USER DEFINED: 36467W109-TRS_09/22/2022</t>
  </si>
  <si>
    <t>https://www.sec.gov/Archives/edgar/data/0000351601/000175272419188469/primary_doc.xml</t>
  </si>
  <si>
    <t>RUSSELL INVESTMENT CO</t>
  </si>
  <si>
    <t>0000351601</t>
  </si>
  <si>
    <t>549300J63VJ9OS4TCK93</t>
  </si>
  <si>
    <t>Tax-Managed U.S. Mid &amp; Small Cap Fund</t>
  </si>
  <si>
    <t>S000001571</t>
  </si>
  <si>
    <t>VWGN3S1ZCNXMBILD4Q74</t>
  </si>
  <si>
    <t>https://www.sec.gov/Archives/edgar/data/0000351601/000175272420065236/primary_doc.xml</t>
  </si>
  <si>
    <t>https://www.sec.gov/Archives/edgar/data/0000351601/000175272420199249/primary_doc.xml</t>
  </si>
  <si>
    <t>U.S. Small Cap Equity Fund</t>
  </si>
  <si>
    <t>S000001586</t>
  </si>
  <si>
    <t>Z3PZWNK5SYVMTLL03992</t>
  </si>
  <si>
    <t>https://www.sec.gov/Archives/edgar/data/0000351601/000175272420256234/primary_doc.xml</t>
  </si>
  <si>
    <t>https://www.sec.gov/Archives/edgar/data/0000351601/000175272421128370/primary_doc.xml</t>
  </si>
  <si>
    <t>https://www.sec.gov/Archives/edgar/data/0000351601/000175272421212333/primary_doc.xml</t>
  </si>
  <si>
    <t>https://www.sec.gov/Archives/edgar/data/0000351601/000175272421266080/primary_doc.xml</t>
  </si>
  <si>
    <t>https://www.sec.gov/Archives/edgar/data/0000824036/000175272420161847/primary_doc.xml</t>
  </si>
  <si>
    <t>RUSSELL INVESTMENT FUNDS</t>
  </si>
  <si>
    <t>0000824036</t>
  </si>
  <si>
    <t>549300SYCXI2ML7BN524</t>
  </si>
  <si>
    <t>S000006864</t>
  </si>
  <si>
    <t>4TSZIINZENZIS9XYIQ87</t>
  </si>
  <si>
    <t>https://www.sec.gov/Archives/edgar/data/0000824036/000175272420235528/primary_doc.xml</t>
  </si>
  <si>
    <t>https://www.sec.gov/Archives/edgar/data/0000824036/000175272421019332/primary_doc.xml</t>
  </si>
  <si>
    <t>https://www.sec.gov/Archives/edgar/data/0000824036/000175272421108206/primary_doc.xml</t>
  </si>
  <si>
    <t>https://www.sec.gov/Archives/edgar/data/0000824036/000175272421173561/primary_doc.xml</t>
  </si>
  <si>
    <t>https://www.sec.gov/Archives/edgar/data/0000824036/000175272421248522/primary_doc.xml</t>
  </si>
  <si>
    <t>https://www.sec.gov/Archives/edgar/data/0000899148/000175272421263082/primary_doc.xml</t>
  </si>
  <si>
    <t>Rydex Series Funds</t>
  </si>
  <si>
    <t>0000899148</t>
  </si>
  <si>
    <t>5493004D62WV1EDNTU07</t>
  </si>
  <si>
    <t>Mid-Cap 1.5x Strategy Fund</t>
  </si>
  <si>
    <t>S000003685</t>
  </si>
  <si>
    <t>549300U40J1CHXDB9K79</t>
  </si>
  <si>
    <t>https://www.sec.gov/Archives/edgar/data/0000899148/000175272421116106/primary_doc.xml</t>
  </si>
  <si>
    <t>Retailing Fund</t>
  </si>
  <si>
    <t>S000003813</t>
  </si>
  <si>
    <t>549300BHV8T6NRYI4517</t>
  </si>
  <si>
    <t>https://www.sec.gov/Archives/edgar/data/0000899148/000175272421190175/primary_doc.xml</t>
  </si>
  <si>
    <t>https://www.sec.gov/Archives/edgar/data/0000899148/000175272421263122/primary_doc.xml</t>
  </si>
  <si>
    <t>https://www.sec.gov/Archives/edgar/data/0000899148/000175272419182926/primary_doc.xml</t>
  </si>
  <si>
    <t>S&amp;P SmallCap 600 Pure Value Fund</t>
  </si>
  <si>
    <t>S000003760</t>
  </si>
  <si>
    <t>549300MMYTIE2GTC4P77</t>
  </si>
  <si>
    <t>https://www.sec.gov/Archives/edgar/data/0000899148/000175272420044482/primary_doc.xml</t>
  </si>
  <si>
    <t>https://www.sec.gov/Archives/edgar/data/0000899148/000175272420112953/primary_doc.xml</t>
  </si>
  <si>
    <t>https://www.sec.gov/Archives/edgar/data/0000899148/000175272420177023/primary_doc.xml</t>
  </si>
  <si>
    <t>https://www.sec.gov/Archives/edgar/data/0000899148/000175272420249225/primary_doc.xml</t>
  </si>
  <si>
    <t>https://www.sec.gov/Archives/edgar/data/0001064046/000175272421263057/primary_doc.xml</t>
  </si>
  <si>
    <t>Rydex Variable Trust</t>
  </si>
  <si>
    <t>0001064046</t>
  </si>
  <si>
    <t>549300LJH0YR8RY3N305</t>
  </si>
  <si>
    <t>S000003727</t>
  </si>
  <si>
    <t>549300FY166SAJP5HI71</t>
  </si>
  <si>
    <t>https://www.sec.gov/Archives/edgar/data/0001064046/000175272421116107/primary_doc.xml</t>
  </si>
  <si>
    <t>S000003720</t>
  </si>
  <si>
    <t>549300JFPNTWR4CMUK44</t>
  </si>
  <si>
    <t>https://www.sec.gov/Archives/edgar/data/0001064046/000175272421190153/primary_doc.xml</t>
  </si>
  <si>
    <t>https://www.sec.gov/Archives/edgar/data/0001064046/000175272421263087/primary_doc.xml</t>
  </si>
  <si>
    <t>https://www.sec.gov/Archives/edgar/data/0001064046/000175272419182869/primary_doc.xml</t>
  </si>
  <si>
    <t>S000003740</t>
  </si>
  <si>
    <t>549300MNA0D17ME2RY11</t>
  </si>
  <si>
    <t>https://www.sec.gov/Archives/edgar/data/0001064046/000175272420044588/primary_doc.xml</t>
  </si>
  <si>
    <t>https://www.sec.gov/Archives/edgar/data/0001064046/000175272420112918/primary_doc.xml</t>
  </si>
  <si>
    <t>https://www.sec.gov/Archives/edgar/data/0001064046/000175272420177020/primary_doc.xml</t>
  </si>
  <si>
    <t>https://www.sec.gov/Archives/edgar/data/0001064046/000175272420249516/primary_doc.xml</t>
  </si>
  <si>
    <t>https://www.sec.gov/Archives/edgar/data/0001075065/000114554919045002/primary_doc.xml</t>
  </si>
  <si>
    <t>SA FUNDS INVESTMENT TRUST</t>
  </si>
  <si>
    <t>0001075065</t>
  </si>
  <si>
    <t>549300JT43J3I1034E48</t>
  </si>
  <si>
    <t>SA U.S. Small Company Fund</t>
  </si>
  <si>
    <t>S000008779</t>
  </si>
  <si>
    <t>549300DROO5SMP8HKL02</t>
  </si>
  <si>
    <t>https://www.sec.gov/Archives/edgar/data/0001075065/000114554920011246/primary_doc.xml</t>
  </si>
  <si>
    <t>https://www.sec.gov/Archives/edgar/data/0001075065/000114554920028512/primary_doc.xml</t>
  </si>
  <si>
    <t>https://www.sec.gov/Archives/edgar/data/0001075065/000114554920051915/primary_doc.xml</t>
  </si>
  <si>
    <t>https://www.sec.gov/Archives/edgar/data/0001075065/000114554920068536/primary_doc.xml</t>
  </si>
  <si>
    <t>https://www.sec.gov/Archives/edgar/data/0001075065/000114554921010376/primary_doc.xml</t>
  </si>
  <si>
    <t>https://www.sec.gov/Archives/edgar/data/0001236572/000175272419195728/primary_doc.xml</t>
  </si>
  <si>
    <t>SCHRODER GLOBAL SERIES TRUST</t>
  </si>
  <si>
    <t>0001236572</t>
  </si>
  <si>
    <t>549300Q0I3CJLGMNVV33</t>
  </si>
  <si>
    <t>Schroder North American Equity Fund</t>
  </si>
  <si>
    <t>S000010680</t>
  </si>
  <si>
    <t>549300T2Z8OXVWNVQ241</t>
  </si>
  <si>
    <t>https://www.sec.gov/Archives/edgar/data/0001236572/000175272420063591/primary_doc.xml</t>
  </si>
  <si>
    <t>https://www.sec.gov/Archives/edgar/data/0000904333/000175272419201062/primary_doc.xml</t>
  </si>
  <si>
    <t>SCHWAB CAPITAL TRUST</t>
  </si>
  <si>
    <t>0000904333</t>
  </si>
  <si>
    <t>549300PEK1H7N1HLC797</t>
  </si>
  <si>
    <t>Schwab Fundamental US Large Company Index Fund</t>
  </si>
  <si>
    <t>S000016766</t>
  </si>
  <si>
    <t>5493000DZZS8PWI2NO50</t>
  </si>
  <si>
    <t>https://www.sec.gov/Archives/edgar/data/0000904333/000175272420057922/primary_doc.xml</t>
  </si>
  <si>
    <t>https://www.sec.gov/Archives/edgar/data/0000904333/000175272420126544/primary_doc.xml</t>
  </si>
  <si>
    <t>https://www.sec.gov/Archives/edgar/data/0000904333/000175272420191279/primary_doc.xml</t>
  </si>
  <si>
    <t>https://www.sec.gov/Archives/edgar/data/0000904333/000175272420270035/primary_doc.xml</t>
  </si>
  <si>
    <t>https://www.sec.gov/Archives/edgar/data/0000904333/000175272421062472/primary_doc.xml</t>
  </si>
  <si>
    <t>https://www.sec.gov/Archives/edgar/data/0000904333/000175272421135700/primary_doc.xml</t>
  </si>
  <si>
    <t>https://www.sec.gov/Archives/edgar/data/0000904333/000175272421207504/primary_doc.xml</t>
  </si>
  <si>
    <t>https://www.sec.gov/Archives/edgar/data/0000904333/000175272421280242/primary_doc.xml</t>
  </si>
  <si>
    <t>https://www.sec.gov/Archives/edgar/data/0000904333/000175272421135709/primary_doc.xml</t>
  </si>
  <si>
    <t>Schwab Hedged Equity Fund</t>
  </si>
  <si>
    <t>S000005517</t>
  </si>
  <si>
    <t>5493007P81BZVJE38067</t>
  </si>
  <si>
    <t>https://www.sec.gov/Archives/edgar/data/0000904333/000175272421207493/primary_doc.xml</t>
  </si>
  <si>
    <t>https://www.sec.gov/Archives/edgar/data/0000904333/000175272419201156/primary_doc.xml</t>
  </si>
  <si>
    <t>Schwab Small-Cap Index Fund</t>
  </si>
  <si>
    <t>S000005912</t>
  </si>
  <si>
    <t>549300NW8EGLMGENT187</t>
  </si>
  <si>
    <t>https://www.sec.gov/Archives/edgar/data/0000904333/000175272420057911/primary_doc.xml</t>
  </si>
  <si>
    <t>https://www.sec.gov/Archives/edgar/data/0000904333/000175272420126609/primary_doc.xml</t>
  </si>
  <si>
    <t>https://www.sec.gov/Archives/edgar/data/0000904333/000175272420191251/primary_doc.xml</t>
  </si>
  <si>
    <t>https://www.sec.gov/Archives/edgar/data/0000904333/000175272420270008/primary_doc.xml</t>
  </si>
  <si>
    <t>https://www.sec.gov/Archives/edgar/data/0000904333/000175272421062464/primary_doc.xml</t>
  </si>
  <si>
    <t>https://www.sec.gov/Archives/edgar/data/0000904333/000175272421135683/primary_doc.xml</t>
  </si>
  <si>
    <t>https://www.sec.gov/Archives/edgar/data/0000904333/000175272419201082/primary_doc.xml</t>
  </si>
  <si>
    <t>Schwab Total Stock Market Index Fund</t>
  </si>
  <si>
    <t>S000005913</t>
  </si>
  <si>
    <t>549300V6YYIHUR5NW113</t>
  </si>
  <si>
    <t>https://www.sec.gov/Archives/edgar/data/0000904333/000175272420057930/primary_doc.xml</t>
  </si>
  <si>
    <t>https://www.sec.gov/Archives/edgar/data/0000904333/000175272420126521/primary_doc.xml</t>
  </si>
  <si>
    <t>https://www.sec.gov/Archives/edgar/data/0000904333/000175272420191281/primary_doc.xml</t>
  </si>
  <si>
    <t>https://www.sec.gov/Archives/edgar/data/0000904333/000175272420270025/primary_doc.xml</t>
  </si>
  <si>
    <t>https://www.sec.gov/Archives/edgar/data/0000904333/000175272421062450/primary_doc.xml</t>
  </si>
  <si>
    <t>https://www.sec.gov/Archives/edgar/data/0000904333/000175272421135699/primary_doc.xml</t>
  </si>
  <si>
    <t>https://www.sec.gov/Archives/edgar/data/0000904333/000175272421207503/primary_doc.xml</t>
  </si>
  <si>
    <t>https://www.sec.gov/Archives/edgar/data/0000904333/000175272421280239/primary_doc.xml</t>
  </si>
  <si>
    <t>https://www.sec.gov/Archives/edgar/data/0000904333/000175272421207486/primary_doc.xml</t>
  </si>
  <si>
    <t>Schwab U.S. Large-Cap Growth Index Fund</t>
  </si>
  <si>
    <t>S000059731</t>
  </si>
  <si>
    <t>549300ETCMWT458RZS47</t>
  </si>
  <si>
    <t>https://www.sec.gov/Archives/edgar/data/0000904333/000175272421280294/primary_doc.xml</t>
  </si>
  <si>
    <t>https://www.sec.gov/Archives/edgar/data/0000904333/000175272421207507/primary_doc.xml</t>
  </si>
  <si>
    <t>Schwab U.S. Mid-Cap Index Fund</t>
  </si>
  <si>
    <t>S000059733</t>
  </si>
  <si>
    <t>54930023JW7XDBK5VU88</t>
  </si>
  <si>
    <t>https://www.sec.gov/Archives/edgar/data/0000904333/000175272421280296/primary_doc.xml</t>
  </si>
  <si>
    <t>https://www.sec.gov/Archives/edgar/data/0000869365/000175272421280226/primary_doc.xml</t>
  </si>
  <si>
    <t>SCHWAB INVESTMENTS</t>
  </si>
  <si>
    <t>0000869365</t>
  </si>
  <si>
    <t>549300V41RCJNTEW5K68</t>
  </si>
  <si>
    <t>Schwab 1000 Index Fund</t>
  </si>
  <si>
    <t>S000006807</t>
  </si>
  <si>
    <t>549300POUDZNU374H849</t>
  </si>
  <si>
    <t>https://www.sec.gov/Archives/edgar/data/0001454889/000175272420011478/primary_doc.xml</t>
  </si>
  <si>
    <t>SCHWAB STRATEGIC TRUST</t>
  </si>
  <si>
    <t>0001454889</t>
  </si>
  <si>
    <t>549300NAZEQOIX80E226</t>
  </si>
  <si>
    <t>Schwab Fundamental U.S. Broad Market Index ETF</t>
  </si>
  <si>
    <t>S000040876</t>
  </si>
  <si>
    <t>549300C3ZT0PEHCP8469</t>
  </si>
  <si>
    <t>https://www.sec.gov/Archives/edgar/data/0001454889/000175272420078988/primary_doc.xml</t>
  </si>
  <si>
    <t>https://www.sec.gov/Archives/edgar/data/0001454889/000175272420144062/primary_doc.xml</t>
  </si>
  <si>
    <t>https://www.sec.gov/Archives/edgar/data/0001454889/000175272420215821/primary_doc.xml</t>
  </si>
  <si>
    <t>https://www.sec.gov/Archives/edgar/data/0001454889/000175272421010984/primary_doc.xml</t>
  </si>
  <si>
    <t>https://www.sec.gov/Archives/edgar/data/0001454889/000175272421082416/primary_doc.xml</t>
  </si>
  <si>
    <t>BNP Paribas PB</t>
  </si>
  <si>
    <t>https://www.sec.gov/Archives/edgar/data/0001454889/000175272421157398/primary_doc.xml</t>
  </si>
  <si>
    <t>https://www.sec.gov/Archives/edgar/data/0001454889/000175272421225268/primary_doc.xml</t>
  </si>
  <si>
    <t>https://www.sec.gov/Archives/edgar/data/0001454889/000175272420011480/primary_doc.xml</t>
  </si>
  <si>
    <t>Schwab Fundamental U.S. Large Company Index ETF</t>
  </si>
  <si>
    <t>S000040877</t>
  </si>
  <si>
    <t>549300FOX56PTJLI2612</t>
  </si>
  <si>
    <t>https://www.sec.gov/Archives/edgar/data/0001454889/000175272420078970/primary_doc.xml</t>
  </si>
  <si>
    <t>https://www.sec.gov/Archives/edgar/data/0001454889/000175272420144063/primary_doc.xml</t>
  </si>
  <si>
    <t>https://www.sec.gov/Archives/edgar/data/0001454889/000175272420215837/primary_doc.xml</t>
  </si>
  <si>
    <t>https://www.sec.gov/Archives/edgar/data/0001454889/000175272421010987/primary_doc.xml</t>
  </si>
  <si>
    <t>https://www.sec.gov/Archives/edgar/data/0001454889/000175272421082427/primary_doc.xml</t>
  </si>
  <si>
    <t>https://www.sec.gov/Archives/edgar/data/0001454889/000175272421157389/primary_doc.xml</t>
  </si>
  <si>
    <t>https://www.sec.gov/Archives/edgar/data/0001454889/000175272421225263/primary_doc.xml</t>
  </si>
  <si>
    <t>https://www.sec.gov/Archives/edgar/data/0001454889/000175272420011486/primary_doc.xml</t>
  </si>
  <si>
    <t>Schwab U.S. Broad Market ETF</t>
  </si>
  <si>
    <t>S000026631</t>
  </si>
  <si>
    <t>549300Z43HSC4Q4CI525</t>
  </si>
  <si>
    <t>https://www.sec.gov/Archives/edgar/data/0001454889/000175272420078985/primary_doc.xml</t>
  </si>
  <si>
    <t>https://www.sec.gov/Archives/edgar/data/0001454889/000175272420144061/primary_doc.xml</t>
  </si>
  <si>
    <t>https://www.sec.gov/Archives/edgar/data/0001454889/000175272420215822/primary_doc.xml</t>
  </si>
  <si>
    <t>https://www.sec.gov/Archives/edgar/data/0001454889/000175272421010970/primary_doc.xml</t>
  </si>
  <si>
    <t>https://www.sec.gov/Archives/edgar/data/0001454889/000175272421082419/primary_doc.xml</t>
  </si>
  <si>
    <t>https://www.sec.gov/Archives/edgar/data/0001454889/000175272421157395/primary_doc.xml</t>
  </si>
  <si>
    <t>https://www.sec.gov/Archives/edgar/data/0001454889/000175272421225282/primary_doc.xml</t>
  </si>
  <si>
    <t>https://www.sec.gov/Archives/edgar/data/0001454889/000175272420011487/primary_doc.xml</t>
  </si>
  <si>
    <t>Schwab U.S. Small-Cap ETF</t>
  </si>
  <si>
    <t>S000026636</t>
  </si>
  <si>
    <t>5493003UKSEZNILT8D61</t>
  </si>
  <si>
    <t>https://www.sec.gov/Archives/edgar/data/0001454889/000175272420079005/primary_doc.xml</t>
  </si>
  <si>
    <t>https://www.sec.gov/Archives/edgar/data/0001454889/000175272420144056/primary_doc.xml</t>
  </si>
  <si>
    <t>https://www.sec.gov/Archives/edgar/data/0001454889/000175272420215828/primary_doc.xml</t>
  </si>
  <si>
    <t>https://www.sec.gov/Archives/edgar/data/0001454889/000175272421010972/primary_doc.xml</t>
  </si>
  <si>
    <t>https://www.sec.gov/Archives/edgar/data/0001454889/000175272421082425/primary_doc.xml</t>
  </si>
  <si>
    <t>https://www.sec.gov/Archives/edgar/data/0001454889/000175272421157394/primary_doc.xml</t>
  </si>
  <si>
    <t>https://www.sec.gov/Archives/edgar/data/0001454889/000175272421225283/primary_doc.xml</t>
  </si>
  <si>
    <t>https://www.sec.gov/Archives/edgar/data/0001003239/000175272421190749/primary_doc.xml</t>
  </si>
  <si>
    <t>SEASONS SERIES TRUST</t>
  </si>
  <si>
    <t>0001003239</t>
  </si>
  <si>
    <t>549300O318N6OBWGKN57</t>
  </si>
  <si>
    <t>SA Multi-Managed Mid Cap Growth Portfolio</t>
  </si>
  <si>
    <t>S000008036</t>
  </si>
  <si>
    <t>ORZ6XEHACCW6F861L215</t>
  </si>
  <si>
    <t>https://www.sec.gov/Archives/edgar/data/0001003239/000175272421253775/primary_doc.xml</t>
  </si>
  <si>
    <t>https://www.sec.gov/Archives/edgar/data/0001003239/000175272419175478/primary_doc.xml</t>
  </si>
  <si>
    <t>SA Multi-Managed Small Cap Portfolio</t>
  </si>
  <si>
    <t>S000008038</t>
  </si>
  <si>
    <t>549300OBMO2TS3XLP170</t>
  </si>
  <si>
    <t>https://www.sec.gov/Archives/edgar/data/0001003239/000175272420040819/primary_doc.xml</t>
  </si>
  <si>
    <t>https://www.sec.gov/Archives/edgar/data/0001003239/000175272420099869/primary_doc.xml</t>
  </si>
  <si>
    <t>https://www.sec.gov/Archives/edgar/data/0001003239/000175272420177509/primary_doc.xml</t>
  </si>
  <si>
    <t>https://www.sec.gov/Archives/edgar/data/0001003239/000175272420243207/primary_doc.xml</t>
  </si>
  <si>
    <t>https://www.sec.gov/Archives/edgar/data/0001003239/000175272421044109/primary_doc.xml</t>
  </si>
  <si>
    <t>https://www.sec.gov/Archives/edgar/data/0001003239/000175272421116923/primary_doc.xml</t>
  </si>
  <si>
    <t>https://www.sec.gov/Archives/edgar/data/0001003239/000175272421190747/primary_doc.xml</t>
  </si>
  <si>
    <t>https://www.sec.gov/Archives/edgar/data/0000766351/000175272421248113/primary_doc.xml</t>
  </si>
  <si>
    <t>Securian Funds Trust</t>
  </si>
  <si>
    <t>0000766351</t>
  </si>
  <si>
    <t>549300J5E2OE7HWZ1521</t>
  </si>
  <si>
    <t>SFT Index 400 Mid-Cap Fund</t>
  </si>
  <si>
    <t>S000024506</t>
  </si>
  <si>
    <t>549300GZVZHZ180S4L27</t>
  </si>
  <si>
    <t>https://www.sec.gov/Archives/edgar/data/0000939934/000175272420012324/primary_doc.xml</t>
  </si>
  <si>
    <t>SEI INSTITUTIONAL INVESTMENTS TRUST</t>
  </si>
  <si>
    <t>0000939934</t>
  </si>
  <si>
    <t>0N2JSH1PTH72JCCP2A88</t>
  </si>
  <si>
    <t>SIIT EXTENDED MARKET INDEX FUND</t>
  </si>
  <si>
    <t>S000035814</t>
  </si>
  <si>
    <t>5493008OSB7DV1RIE644</t>
  </si>
  <si>
    <t>https://www.sec.gov/Archives/edgar/data/0000939934/000175272420082900/primary_doc.xml</t>
  </si>
  <si>
    <t>https://www.sec.gov/Archives/edgar/data/0000939934/000175272420144644/primary_doc.xml</t>
  </si>
  <si>
    <t>https://www.sec.gov/Archives/edgar/data/0000939934/000175272420220796/primary_doc.xml</t>
  </si>
  <si>
    <t>https://www.sec.gov/Archives/edgar/data/0000939934/000175272421015260/primary_doc.xml</t>
  </si>
  <si>
    <t>https://www.sec.gov/Archives/edgar/data/0000939934/000175272421088344/primary_doc.xml</t>
  </si>
  <si>
    <t>https://www.sec.gov/Archives/edgar/data/0000939934/000175272421160313/primary_doc.xml</t>
  </si>
  <si>
    <t>https://www.sec.gov/Archives/edgar/data/0000939934/000175272421231080/primary_doc.xml</t>
  </si>
  <si>
    <t>https://www.sec.gov/Archives/edgar/data/0000939934/000175272421231076/primary_doc.xml</t>
  </si>
  <si>
    <t>SIIT LARGE CAP INDEX FUND</t>
  </si>
  <si>
    <t>S000006768</t>
  </si>
  <si>
    <t>549300DAFKI6D0XXDB36</t>
  </si>
  <si>
    <t>https://www.sec.gov/Archives/edgar/data/0000939934/000175272421160304/primary_doc.xml</t>
  </si>
  <si>
    <t>SIIT MULTI-ASSET REAL RETURN FUND</t>
  </si>
  <si>
    <t>S000033123</t>
  </si>
  <si>
    <t>RLBJSW7LJOPG225GSL87</t>
  </si>
  <si>
    <t>https://www.sec.gov/Archives/edgar/data/0000939934/000175272421231091/primary_doc.xml</t>
  </si>
  <si>
    <t>https://www.sec.gov/Archives/edgar/data/0000804239/000175272420044623/primary_doc.xml</t>
  </si>
  <si>
    <t>SEI INSTITUTIONAL MANAGED TRUST</t>
  </si>
  <si>
    <t>0000804239</t>
  </si>
  <si>
    <t>9FTE3UO0Y1HGMNV0D371</t>
  </si>
  <si>
    <t>SIMT Large Cap Fund</t>
  </si>
  <si>
    <t>S000026000</t>
  </si>
  <si>
    <t>CD2HEFSZXLPTY1EBMD82</t>
  </si>
  <si>
    <t>https://www.sec.gov/Archives/edgar/data/0000804239/000175272420107138/primary_doc.xml</t>
  </si>
  <si>
    <t>https://www.sec.gov/Archives/edgar/data/0000804239/000175272421192206/primary_doc.xml</t>
  </si>
  <si>
    <t>SIMT LARGE CAP INDEX FUND</t>
  </si>
  <si>
    <t>S000061211</t>
  </si>
  <si>
    <t>549300DGG40F5X8EQL10</t>
  </si>
  <si>
    <t>https://www.sec.gov/Archives/edgar/data/0000804239/000175272421259532/primary_doc.xml</t>
  </si>
  <si>
    <t>https://www.sec.gov/Archives/edgar/data/0000804239/000175272419182284/primary_doc.xml</t>
  </si>
  <si>
    <t>SIMT Large Cap Value Fund</t>
  </si>
  <si>
    <t>S000006674</t>
  </si>
  <si>
    <t>BR7X1WYLZTTJJGHBQS37</t>
  </si>
  <si>
    <t>https://www.sec.gov/Archives/edgar/data/0000804239/000175272420044615/primary_doc.xml</t>
  </si>
  <si>
    <t>https://www.sec.gov/Archives/edgar/data/0000804239/000175272421111989/primary_doc.xml</t>
  </si>
  <si>
    <t>SIMT Multi-Asset Inflation Managed Fund</t>
  </si>
  <si>
    <t>S000035781</t>
  </si>
  <si>
    <t>VR4A14E2HCR37V0WEJ03</t>
  </si>
  <si>
    <t>https://www.sec.gov/Archives/edgar/data/0000804239/000175272421192205/primary_doc.xml</t>
  </si>
  <si>
    <t>https://www.sec.gov/Archives/edgar/data/0000804239/000175272421259528/primary_doc.xml</t>
  </si>
  <si>
    <t>https://www.sec.gov/Archives/edgar/data/0000804239/000175272419182294/primary_doc.xml</t>
  </si>
  <si>
    <t>SIMT Small Cap Value Fund</t>
  </si>
  <si>
    <t>S000006672</t>
  </si>
  <si>
    <t>T7C5A2UXC3THVGJ1KG82</t>
  </si>
  <si>
    <t>https://www.sec.gov/Archives/edgar/data/0000804239/000175272420044619/primary_doc.xml</t>
  </si>
  <si>
    <t>https://www.sec.gov/Archives/edgar/data/0000804239/000175272420107127/primary_doc.xml</t>
  </si>
  <si>
    <t>https://www.sec.gov/Archives/edgar/data/0000804239/000175272419182364/primary_doc.xml</t>
  </si>
  <si>
    <t>SIMT Tax-Managed Large Cap Fund</t>
  </si>
  <si>
    <t>S000006676</t>
  </si>
  <si>
    <t>HVOIYDF2QGEPX6OCCC52</t>
  </si>
  <si>
    <t>https://www.sec.gov/Archives/edgar/data/0000804239/000175272420044614/primary_doc.xml</t>
  </si>
  <si>
    <t>https://www.sec.gov/Archives/edgar/data/0000804239/000175272420107151/primary_doc.xml</t>
  </si>
  <si>
    <t>https://www.sec.gov/Archives/edgar/data/0001650149/000114554920033087/primary_doc.xml</t>
  </si>
  <si>
    <t>Series Portfolios Trust</t>
  </si>
  <si>
    <t>0001650149</t>
  </si>
  <si>
    <t>5493008VNHP5UNYJ3713</t>
  </si>
  <si>
    <t>MProved Systematic Multi-Strategy Fund</t>
  </si>
  <si>
    <t>S000060159</t>
  </si>
  <si>
    <t>549300YT1SF8PFOG6839</t>
  </si>
  <si>
    <t>MAGMS:TRS_GS_GMEUS_2025-12-25:Total Return Swap:12/10/2025</t>
  </si>
  <si>
    <t>USER DEFINED: MAGMS:TRS_GS_GMEUS_2025-12-10</t>
  </si>
  <si>
    <t>https://www.sec.gov/Archives/edgar/data/0001650149/000114554920074355/primary_doc.xml</t>
  </si>
  <si>
    <t>Weiss Alternative Balanced Risk Fund</t>
  </si>
  <si>
    <t>S000051293</t>
  </si>
  <si>
    <t>5493004TYL1WK8HQHE93</t>
  </si>
  <si>
    <t>GME 1 C12</t>
  </si>
  <si>
    <t>BBGID: BBG00X3BCZR9</t>
  </si>
  <si>
    <t>Equity Option</t>
  </si>
  <si>
    <t>GME 1 C22</t>
  </si>
  <si>
    <t>BBGID: BBG00LZYKMM5</t>
  </si>
  <si>
    <t>https://www.sec.gov/Archives/edgar/data/0001650149/000114554921019658/primary_doc.xml</t>
  </si>
  <si>
    <t>https://www.sec.gov/Archives/edgar/data/0001650149/000114554921036097/primary_doc.xml</t>
  </si>
  <si>
    <t>https://www.sec.gov/Archives/edgar/data/0000778206/000139834421020399/primary_doc.xml</t>
  </si>
  <si>
    <t>SHELTON FUNDS</t>
  </si>
  <si>
    <t>0000778206</t>
  </si>
  <si>
    <t>254900S73SCF59AAL583</t>
  </si>
  <si>
    <t>S&amp;P MidCap Index Fund</t>
  </si>
  <si>
    <t>S000016023</t>
  </si>
  <si>
    <t>254900KW4SLZI6TBVZ12</t>
  </si>
  <si>
    <t>https://www.sec.gov/Archives/edgar/data/0000778206/000139834420001152/primary_doc.xml</t>
  </si>
  <si>
    <t>S&amp;P SmallCap Index Fund</t>
  </si>
  <si>
    <t>S000016024</t>
  </si>
  <si>
    <t>2549002RI5FMDTBNMS81</t>
  </si>
  <si>
    <t>https://www.sec.gov/Archives/edgar/data/0000778206/000139834420008617/primary_doc.xml</t>
  </si>
  <si>
    <t>https://www.sec.gov/Archives/edgar/data/0000778206/000139834420014473/primary_doc.xml</t>
  </si>
  <si>
    <t>https://www.sec.gov/Archives/edgar/data/0000778206/000139834420020942/primary_doc.xml</t>
  </si>
  <si>
    <t>https://www.sec.gov/Archives/edgar/data/0000778206/000139834421001733/primary_doc.xml</t>
  </si>
  <si>
    <t>https://www.sec.gov/Archives/edgar/data/0000778206/000139834421008638/primary_doc.xml</t>
  </si>
  <si>
    <t>https://www.sec.gov/Archives/edgar/data/0000778206/000139834421015201/primary_doc.xml</t>
  </si>
  <si>
    <t>https://www.sec.gov/Archives/edgar/data/0001168164/000175272421189807/primary_doc.xml</t>
  </si>
  <si>
    <t>SPDR INDEX SHARES FUNDS</t>
  </si>
  <si>
    <t>0001168164</t>
  </si>
  <si>
    <t>5493001XGU6MOBRXUU78</t>
  </si>
  <si>
    <t>SPDR(R) Portfolio MSCI Global Stock Market ETF</t>
  </si>
  <si>
    <t>S000036082</t>
  </si>
  <si>
    <t>549300VYOHBSQ8J75492</t>
  </si>
  <si>
    <t>https://www.sec.gov/Archives/edgar/data/0001168164/000175272421258698/primary_doc.xml</t>
  </si>
  <si>
    <t>https://www.sec.gov/Archives/edgar/data/0000936958/000175272421245261/primary_doc.xml</t>
  </si>
  <si>
    <t>SPDR S&amp;P MIDCAP 400 ETF TRUST</t>
  </si>
  <si>
    <t>0000936958</t>
  </si>
  <si>
    <t>5493003TT35P3SIWJJ72</t>
  </si>
  <si>
    <t>SPDR S&amp;P MidCap 400 ETF Trust</t>
  </si>
  <si>
    <t>https://www.sec.gov/Archives/edgar/data/0001064642/000175272419184364/primary_doc.xml</t>
  </si>
  <si>
    <t>SPDR SERIES TRUST</t>
  </si>
  <si>
    <t>0001064642</t>
  </si>
  <si>
    <t>5493004JVD6CQEEJSS37</t>
  </si>
  <si>
    <t>SPDR Bloomberg Barclays Short Term High Yield Bond ETF</t>
  </si>
  <si>
    <t>S000036414</t>
  </si>
  <si>
    <t>549300YI2V5ELVW58659</t>
  </si>
  <si>
    <t>https://www.sec.gov/Archives/edgar/data/0001064642/000175272420040366/primary_doc.xml</t>
  </si>
  <si>
    <t>https://www.sec.gov/Archives/edgar/data/0001064642/000175272420111778/primary_doc.xml</t>
  </si>
  <si>
    <t>https://www.sec.gov/Archives/edgar/data/0001064642/000175272420177388/primary_doc.xml</t>
  </si>
  <si>
    <t>https://www.sec.gov/Archives/edgar/data/0001064642/000175272420251335/primary_doc.xml</t>
  </si>
  <si>
    <t>https://www.sec.gov/Archives/edgar/data/0001064642/000175272419184361/primary_doc.xml</t>
  </si>
  <si>
    <t>SPDR Portfolio High Yield Bond ETF</t>
  </si>
  <si>
    <t>S000036938</t>
  </si>
  <si>
    <t>549300B3SM8J1H4W2052</t>
  </si>
  <si>
    <t>https://www.sec.gov/Archives/edgar/data/0001064642/000175272420040371/primary_doc.xml</t>
  </si>
  <si>
    <t>https://www.sec.gov/Archives/edgar/data/0001064642/000175272420111615/primary_doc.xml</t>
  </si>
  <si>
    <t>https://www.sec.gov/Archives/edgar/data/0001064642/000175272419184321/primary_doc.xml</t>
  </si>
  <si>
    <t>SPDR Portfolio Mid Cap ETF</t>
  </si>
  <si>
    <t>S000006986</t>
  </si>
  <si>
    <t>549300TKUU0ZLRVSLJ96</t>
  </si>
  <si>
    <t>https://www.sec.gov/Archives/edgar/data/0001064642/000175272420040321/primary_doc.xml</t>
  </si>
  <si>
    <t>https://www.sec.gov/Archives/edgar/data/0001064642/000175272419184299/primary_doc.xml</t>
  </si>
  <si>
    <t>SPDR Portfolio Total Stock Market ETF</t>
  </si>
  <si>
    <t>S000006973</t>
  </si>
  <si>
    <t>549300JAJ4RW35D8TD75</t>
  </si>
  <si>
    <t>https://www.sec.gov/Archives/edgar/data/0001064642/000175272420040300/primary_doc.xml</t>
  </si>
  <si>
    <t>https://www.sec.gov/Archives/edgar/data/0001064642/000175272421179939/primary_doc.xml</t>
  </si>
  <si>
    <t>SPDR Russell 1000 Momentum Focus ETF</t>
  </si>
  <si>
    <t>S000051788</t>
  </si>
  <si>
    <t>5493006G2KQ346T5MK30</t>
  </si>
  <si>
    <t>https://www.sec.gov/Archives/edgar/data/0001064642/000175272421259927/primary_doc.xml</t>
  </si>
  <si>
    <t>https://www.sec.gov/Archives/edgar/data/0001064642/000175272421043932/primary_doc.xml</t>
  </si>
  <si>
    <t>SPDR S&amp;P 1500 Momentum Tilt ETF</t>
  </si>
  <si>
    <t>S000033832</t>
  </si>
  <si>
    <t>549300NWI9BNQYU67S03</t>
  </si>
  <si>
    <t>https://www.sec.gov/Archives/edgar/data/0001064642/000175272421118917/primary_doc.xml</t>
  </si>
  <si>
    <t>https://www.sec.gov/Archives/edgar/data/0001064642/000175272421179916/primary_doc.xml</t>
  </si>
  <si>
    <t>https://www.sec.gov/Archives/edgar/data/0001064642/000175272421259905/primary_doc.xml</t>
  </si>
  <si>
    <t>https://www.sec.gov/Archives/edgar/data/0001064642/000175272419184286/primary_doc.xml</t>
  </si>
  <si>
    <t>SPDR S&amp;P 1500 Value Tilt ETF</t>
  </si>
  <si>
    <t>S000033831</t>
  </si>
  <si>
    <t>549300DDGDTCN7DTIA86</t>
  </si>
  <si>
    <t>https://www.sec.gov/Archives/edgar/data/0001064642/000175272420040293/primary_doc.xml</t>
  </si>
  <si>
    <t>https://www.sec.gov/Archives/edgar/data/0001064642/000175272420111500/primary_doc.xml</t>
  </si>
  <si>
    <t>https://www.sec.gov/Archives/edgar/data/0001064642/000175272420177425/primary_doc.xml</t>
  </si>
  <si>
    <t>https://www.sec.gov/Archives/edgar/data/0001064642/000175272420251362/primary_doc.xml</t>
  </si>
  <si>
    <t>https://www.sec.gov/Archives/edgar/data/0001064642/000175272421043964/primary_doc.xml</t>
  </si>
  <si>
    <t>https://www.sec.gov/Archives/edgar/data/0001064642/000175272421118936/primary_doc.xml</t>
  </si>
  <si>
    <t>https://www.sec.gov/Archives/edgar/data/0001064642/000175272421180014/primary_doc.xml</t>
  </si>
  <si>
    <t>https://www.sec.gov/Archives/edgar/data/0001064642/000175272421259909/primary_doc.xml</t>
  </si>
  <si>
    <t>https://www.sec.gov/Archives/edgar/data/0001064642/000175272421259930/primary_doc.xml</t>
  </si>
  <si>
    <t>SPDR SSGA Gender Diversity Index ETF</t>
  </si>
  <si>
    <t>S000053058</t>
  </si>
  <si>
    <t>549300ISGTO6085ZQC34</t>
  </si>
  <si>
    <t>https://www.sec.gov/Archives/edgar/data/0001064642/000175272419184290/primary_doc.xml</t>
  </si>
  <si>
    <t>SPDR SSGA US Small Cap Low Volatility Index ETF</t>
  </si>
  <si>
    <t>S000039795</t>
  </si>
  <si>
    <t>5493000HR5YXNE4QNM46</t>
  </si>
  <si>
    <t>https://www.sec.gov/Archives/edgar/data/0001064642/000175272420040291/primary_doc.xml</t>
  </si>
  <si>
    <t>https://www.sec.gov/Archives/edgar/data/0001064642/000175272420111773/primary_doc.xml</t>
  </si>
  <si>
    <t>https://www.sec.gov/Archives/edgar/data/0001064642/000175272420111529/primary_doc.xml</t>
  </si>
  <si>
    <t>SPDR(R) Portfolio S&amp;P 1500 Composite Stock Market ETF</t>
  </si>
  <si>
    <t>https://www.sec.gov/Archives/edgar/data/0001064642/000175272420177396/primary_doc.xml</t>
  </si>
  <si>
    <t>https://www.sec.gov/Archives/edgar/data/0001064642/000175272420251449/primary_doc.xml</t>
  </si>
  <si>
    <t>https://www.sec.gov/Archives/edgar/data/0001064642/000175272421043895/primary_doc.xml</t>
  </si>
  <si>
    <t>https://www.sec.gov/Archives/edgar/data/0001064642/000175272421118894/primary_doc.xml</t>
  </si>
  <si>
    <t>https://www.sec.gov/Archives/edgar/data/0001064642/000175272421179994/primary_doc.xml</t>
  </si>
  <si>
    <t>https://www.sec.gov/Archives/edgar/data/0001064642/000175272421259923/primary_doc.xml</t>
  </si>
  <si>
    <t>https://www.sec.gov/Archives/edgar/data/0001064642/000175272421260057/primary_doc.xml</t>
  </si>
  <si>
    <t>SPDR(R) Portfolio S&amp;P 400 Mid Cap ETF</t>
  </si>
  <si>
    <t>https://www.sec.gov/Archives/edgar/data/0001064642/000175272420111774/primary_doc.xml</t>
  </si>
  <si>
    <t>SPDR(R) Portfolio S&amp;P 600 Small Cap ETF</t>
  </si>
  <si>
    <t>S000041317</t>
  </si>
  <si>
    <t>549300NYZX301TBLUJ08</t>
  </si>
  <si>
    <t>https://www.sec.gov/Archives/edgar/data/0001064642/000175272420177299/primary_doc.xml</t>
  </si>
  <si>
    <t>https://www.sec.gov/Archives/edgar/data/0001064642/000175272420251423/primary_doc.xml</t>
  </si>
  <si>
    <t>https://www.sec.gov/Archives/edgar/data/0001064642/000175272421043815/primary_doc.xml</t>
  </si>
  <si>
    <t>https://www.sec.gov/Archives/edgar/data/0001064642/000175272421118942/primary_doc.xml</t>
  </si>
  <si>
    <t>https://www.sec.gov/Archives/edgar/data/0001064642/000175272421179978/primary_doc.xml</t>
  </si>
  <si>
    <t>https://www.sec.gov/Archives/edgar/data/0001064642/000175272419184292/primary_doc.xml</t>
  </si>
  <si>
    <t>SPDR(R) Portfolio Small Cap ETF</t>
  </si>
  <si>
    <t>https://www.sec.gov/Archives/edgar/data/0001064642/000175272420040288/primary_doc.xml</t>
  </si>
  <si>
    <t>https://www.sec.gov/Archives/edgar/data/0001064642/000175272421260097/primary_doc.xml</t>
  </si>
  <si>
    <t>SPDR(R) S &amp; P 400 Mid Cap Growth ETF</t>
  </si>
  <si>
    <t>S000006987</t>
  </si>
  <si>
    <t>549300EEEDESCGSS7N72</t>
  </si>
  <si>
    <t>https://www.sec.gov/Archives/edgar/data/0001064642/000175272421259946/primary_doc.xml</t>
  </si>
  <si>
    <t>SPDR(R) S &amp; P 400 Mid Cap Value ETF</t>
  </si>
  <si>
    <t>S000006988</t>
  </si>
  <si>
    <t>5493007LRKIGGN363454</t>
  </si>
  <si>
    <t>https://www.sec.gov/Archives/edgar/data/0001064642/000175272419184333/primary_doc.xml</t>
  </si>
  <si>
    <t>SPDR(R) S &amp; P 600 Small Cap ETF</t>
  </si>
  <si>
    <t>S000006989</t>
  </si>
  <si>
    <t>5493007OO1K0YLD9NV09</t>
  </si>
  <si>
    <t>https://www.sec.gov/Archives/edgar/data/0001064642/000175272420040322/primary_doc.xml</t>
  </si>
  <si>
    <t>https://www.sec.gov/Archives/edgar/data/0001064642/000175272420111577/primary_doc.xml</t>
  </si>
  <si>
    <t>https://www.sec.gov/Archives/edgar/data/0001064642/000175272420177278/primary_doc.xml</t>
  </si>
  <si>
    <t>https://www.sec.gov/Archives/edgar/data/0001064642/000175272420251365/primary_doc.xml</t>
  </si>
  <si>
    <t>https://www.sec.gov/Archives/edgar/data/0001064642/000175272421043842/primary_doc.xml</t>
  </si>
  <si>
    <t>https://www.sec.gov/Archives/edgar/data/0001064642/000175272421119016/primary_doc.xml</t>
  </si>
  <si>
    <t>https://www.sec.gov/Archives/edgar/data/0001064642/000175272421180021/primary_doc.xml</t>
  </si>
  <si>
    <t>https://www.sec.gov/Archives/edgar/data/0001064642/000175272421043833/primary_doc.xml</t>
  </si>
  <si>
    <t>SPDR(R) S &amp; P 600 Small Cap Growth ETF</t>
  </si>
  <si>
    <t>S000006990</t>
  </si>
  <si>
    <t>549300LKXS11U5S11F10</t>
  </si>
  <si>
    <t>https://www.sec.gov/Archives/edgar/data/0001064642/000175272421119069/primary_doc.xml</t>
  </si>
  <si>
    <t>https://www.sec.gov/Archives/edgar/data/0001064642/000175272421179917/primary_doc.xml</t>
  </si>
  <si>
    <t>https://www.sec.gov/Archives/edgar/data/0001064642/000175272419184302/primary_doc.xml</t>
  </si>
  <si>
    <t>SPDR(R) S &amp; P 600 Small Cap Value ETF</t>
  </si>
  <si>
    <t>S000006974</t>
  </si>
  <si>
    <t>54930083GEURQVBVY896</t>
  </si>
  <si>
    <t>https://www.sec.gov/Archives/edgar/data/0001064642/000175272420040297/primary_doc.xml</t>
  </si>
  <si>
    <t>https://www.sec.gov/Archives/edgar/data/0001064642/000175272420111533/primary_doc.xml</t>
  </si>
  <si>
    <t>https://www.sec.gov/Archives/edgar/data/0001064642/000175272420177374/primary_doc.xml</t>
  </si>
  <si>
    <t>https://www.sec.gov/Archives/edgar/data/0001064642/000175272420251427/primary_doc.xml</t>
  </si>
  <si>
    <t>https://www.sec.gov/Archives/edgar/data/0001064642/000175272421043802/primary_doc.xml</t>
  </si>
  <si>
    <t>https://www.sec.gov/Archives/edgar/data/0001064642/000175272421119007/primary_doc.xml</t>
  </si>
  <si>
    <t>https://www.sec.gov/Archives/edgar/data/0001064642/000175272421179902/primary_doc.xml</t>
  </si>
  <si>
    <t>https://www.sec.gov/Archives/edgar/data/0001064642/000175272419184317/primary_doc.xml</t>
  </si>
  <si>
    <t>SPDR(R) S&amp;P(R) Retail ETF</t>
  </si>
  <si>
    <t>S000012322</t>
  </si>
  <si>
    <t>549300HHG63HQV071458</t>
  </si>
  <si>
    <t>https://www.sec.gov/Archives/edgar/data/0001064642/000175272420040319/primary_doc.xml</t>
  </si>
  <si>
    <t>https://www.sec.gov/Archives/edgar/data/0001064642/000175272420111553/primary_doc.xml</t>
  </si>
  <si>
    <t>https://www.sec.gov/Archives/edgar/data/0001064642/000175272420251382/primary_doc.xml</t>
  </si>
  <si>
    <t>https://www.sec.gov/Archives/edgar/data/0001064642/000175272421043834/primary_doc.xml</t>
  </si>
  <si>
    <t>https://www.sec.gov/Archives/edgar/data/0001064642/000175272421119057/primary_doc.xml</t>
  </si>
  <si>
    <t>https://www.sec.gov/Archives/edgar/data/0001064642/000175272421179913/primary_doc.xml</t>
  </si>
  <si>
    <t>https://www.sec.gov/Archives/edgar/data/0001064642/000175272421259948/primary_doc.xml</t>
  </si>
  <si>
    <t>https://www.sec.gov/Archives/edgar/data/0001107414/000175272419184408/primary_doc.xml</t>
  </si>
  <si>
    <t>STATE STREET INSTITUTIONAL INVESTMENT TRUST</t>
  </si>
  <si>
    <t>0001107414</t>
  </si>
  <si>
    <t>549300P1E098W6ES7M39</t>
  </si>
  <si>
    <t>STATE STREET SMALL/MID CAP EQUITY INDEX PORTFOLIO</t>
  </si>
  <si>
    <t>S000050332</t>
  </si>
  <si>
    <t>54930001FXUIVS800B48</t>
  </si>
  <si>
    <t>https://www.sec.gov/Archives/edgar/data/0001107414/000175272420040265/primary_doc.xml</t>
  </si>
  <si>
    <t>https://www.sec.gov/Archives/edgar/data/0001107414/000175272420111660/primary_doc.xml</t>
  </si>
  <si>
    <t>https://www.sec.gov/Archives/edgar/data/0001107414/000175272420177293/primary_doc.xml</t>
  </si>
  <si>
    <t>https://www.sec.gov/Archives/edgar/data/0001107414/000175272420251434/primary_doc.xml</t>
  </si>
  <si>
    <t>https://www.sec.gov/Archives/edgar/data/0001107414/000175272421043878/primary_doc.xml</t>
  </si>
  <si>
    <t>https://www.sec.gov/Archives/edgar/data/0001107414/000175272421118940/primary_doc.xml</t>
  </si>
  <si>
    <t>https://www.sec.gov/Archives/edgar/data/0001107414/000175272421180020/primary_doc.xml</t>
  </si>
  <si>
    <t>https://www.sec.gov/Archives/edgar/data/0001107414/000175272421260082/primary_doc.xml</t>
  </si>
  <si>
    <t>https://www.sec.gov/Archives/edgar/data/0000746687/000175272419184473/primary_doc.xml</t>
  </si>
  <si>
    <t>STATE STREET VARIABLE INSURANCE SERIES FUNDS INC</t>
  </si>
  <si>
    <t>0000746687</t>
  </si>
  <si>
    <t>549300F3HMV6UGZMOO92</t>
  </si>
  <si>
    <t>State Street Total Return V.I.S. Fund</t>
  </si>
  <si>
    <t>S000001637</t>
  </si>
  <si>
    <t>CY9RD1525JILHTF6SB15</t>
  </si>
  <si>
    <t>https://www.sec.gov/Archives/edgar/data/0000746687/000175272420040428/primary_doc.xml</t>
  </si>
  <si>
    <t>https://www.sec.gov/Archives/edgar/data/0000746687/000175272421043880/primary_doc.xml</t>
  </si>
  <si>
    <t>https://www.sec.gov/Archives/edgar/data/0000746687/000175272421118963/primary_doc.xml</t>
  </si>
  <si>
    <t>https://www.sec.gov/Archives/edgar/data/0000889284/000175272420167518/primary_doc.xml</t>
  </si>
  <si>
    <t>Sterling Capital Funds</t>
  </si>
  <si>
    <t>0000889284</t>
  </si>
  <si>
    <t>54930017VPAACVI5ZX74</t>
  </si>
  <si>
    <t>Sterling Capital Behavioral Small Cap Value Equity Fund</t>
  </si>
  <si>
    <t>S000012930</t>
  </si>
  <si>
    <t>549300PK01KOCOIROV16</t>
  </si>
  <si>
    <t>https://www.sec.gov/Archives/edgar/data/0000889284/000175272420241547/primary_doc.xml</t>
  </si>
  <si>
    <t>https://www.sec.gov/Archives/edgar/data/0000092500/000114554919051785/primary_doc.xml</t>
  </si>
  <si>
    <t>Steward Funds Inc</t>
  </si>
  <si>
    <t>0000092500</t>
  </si>
  <si>
    <t>549300RMO0BOXYR4QF39</t>
  </si>
  <si>
    <t>Steward Small-Mid Cap Enhanced Index Fund</t>
  </si>
  <si>
    <t>S000056289</t>
  </si>
  <si>
    <t>549300O0YM4D3Z1S2S96</t>
  </si>
  <si>
    <t>https://www.sec.gov/Archives/edgar/data/0000092500/000114554920015850/primary_doc.xml</t>
  </si>
  <si>
    <t>https://www.sec.gov/Archives/edgar/data/0000092500/000114554920035761/primary_doc.xml</t>
  </si>
  <si>
    <t>https://www.sec.gov/Archives/edgar/data/0000092500/000114554920055531/primary_doc.xml</t>
  </si>
  <si>
    <t>https://www.sec.gov/Archives/edgar/data/0000092500/000114554920074338/primary_doc.xml</t>
  </si>
  <si>
    <t>https://www.sec.gov/Archives/edgar/data/0000092500/000114554921016947/primary_doc.xml</t>
  </si>
  <si>
    <t>https://www.sec.gov/Archives/edgar/data/0001559992/000114554920003904/primary_doc.xml</t>
  </si>
  <si>
    <t>Stone Ridge Trust</t>
  </si>
  <si>
    <t>0001559992</t>
  </si>
  <si>
    <t>549300MJ41489Q5JST27</t>
  </si>
  <si>
    <t>Elements U.S. Small Cap Portfolio</t>
  </si>
  <si>
    <t>S000056599</t>
  </si>
  <si>
    <t>549300VBHEOD7EH2FH80</t>
  </si>
  <si>
    <t>https://www.sec.gov/Archives/edgar/data/0001559992/000114554920023650/primary_doc.xml</t>
  </si>
  <si>
    <t>https://www.sec.gov/Archives/edgar/data/0000892538/000175272421285695/primary_doc.xml</t>
  </si>
  <si>
    <t>SUNAMERICA SERIES TRUST</t>
  </si>
  <si>
    <t>0000892538</t>
  </si>
  <si>
    <t>549300YDIAXUNCUXFM44</t>
  </si>
  <si>
    <t>SA Mid Cap Index Portfolio</t>
  </si>
  <si>
    <t>S000056258</t>
  </si>
  <si>
    <t>5493005POLD4G0MMFG86</t>
  </si>
  <si>
    <t>https://www.sec.gov/Archives/edgar/data/0000892538/000175272419204483/primary_doc.xml</t>
  </si>
  <si>
    <t>SA Small Cap Index Portfolio</t>
  </si>
  <si>
    <t>S000056259</t>
  </si>
  <si>
    <t>549300NLVGJYYLB24614</t>
  </si>
  <si>
    <t>https://www.sec.gov/Archives/edgar/data/0000892538/000175272420057712/primary_doc.xml</t>
  </si>
  <si>
    <t>https://www.sec.gov/Archives/edgar/data/0000892538/000175272420131608/primary_doc.xml</t>
  </si>
  <si>
    <t>https://www.sec.gov/Archives/edgar/data/0000892538/000175272420194803/primary_doc.xml</t>
  </si>
  <si>
    <t>https://www.sec.gov/Archives/edgar/data/0000892538/000175272420274895/primary_doc.xml</t>
  </si>
  <si>
    <t>https://www.sec.gov/Archives/edgar/data/0000892538/000175272421060632/primary_doc.xml</t>
  </si>
  <si>
    <t>https://www.sec.gov/Archives/edgar/data/0000892538/000175272421143189/primary_doc.xml</t>
  </si>
  <si>
    <t>https://www.sec.gov/Archives/edgar/data/0000892538/000175272421060624/primary_doc.xml</t>
  </si>
  <si>
    <t>SA T. Rowe Price Asset Allocation Growth Portfolio</t>
  </si>
  <si>
    <t>S000059204</t>
  </si>
  <si>
    <t>549300EZIQY96YSZZI26</t>
  </si>
  <si>
    <t>https://www.sec.gov/Archives/edgar/data/0000892538/000175272421143448/primary_doc.xml</t>
  </si>
  <si>
    <t>https://www.sec.gov/Archives/edgar/data/0000892538/000175272421212686/primary_doc.xml</t>
  </si>
  <si>
    <t>https://www.sec.gov/Archives/edgar/data/0000892538/000175272421285698/primary_doc.xml</t>
  </si>
  <si>
    <t>https://www.sec.gov/Archives/edgar/data/0001020861/000175272419202159/primary_doc.xml</t>
  </si>
  <si>
    <t>SUNAMERICA SERIES, INC.</t>
  </si>
  <si>
    <t>0001020861</t>
  </si>
  <si>
    <t>549300ECKEVE644OQ187</t>
  </si>
  <si>
    <t>AIG Strategic Value Fund</t>
  </si>
  <si>
    <t>S000007588</t>
  </si>
  <si>
    <t>549300QQSWYF8SG4WY87</t>
  </si>
  <si>
    <t>https://www.sec.gov/Archives/edgar/data/0001020861/000175272420062620/primary_doc.xml</t>
  </si>
  <si>
    <t>https://www.sec.gov/Archives/edgar/data/0001274768/000175272419202166/primary_doc.xml</t>
  </si>
  <si>
    <t>SunAmerica Specialty Series</t>
  </si>
  <si>
    <t>0001274768</t>
  </si>
  <si>
    <t>5493004HPIOGR7KL5360</t>
  </si>
  <si>
    <t>AIG Small-Cap Fund</t>
  </si>
  <si>
    <t>S000044068</t>
  </si>
  <si>
    <t>549300LU26EOEFUC6190</t>
  </si>
  <si>
    <t>https://www.sec.gov/Archives/edgar/data/0001274768/000175272420062619/primary_doc.xml</t>
  </si>
  <si>
    <t>https://www.sec.gov/Archives/edgar/data/0001274768/000175272420123570/primary_doc.xml</t>
  </si>
  <si>
    <t>https://www.sec.gov/Archives/edgar/data/0001274768/000175272420195382/primary_doc.xml</t>
  </si>
  <si>
    <t>https://www.sec.gov/Archives/edgar/data/0001274768/000175272420268210/primary_doc.xml</t>
  </si>
  <si>
    <t>https://www.sec.gov/Archives/edgar/data/0001580843/000175272421258170/primary_doc.xml</t>
  </si>
  <si>
    <t>SYNTAX ETF TRUST</t>
  </si>
  <si>
    <t>0001580843</t>
  </si>
  <si>
    <t>549300X136OO582LNQ18</t>
  </si>
  <si>
    <t>Syntax Stratified MidCap ETF</t>
  </si>
  <si>
    <t>S000067565</t>
  </si>
  <si>
    <t>549300SXE6EAYSUMZE63</t>
  </si>
  <si>
    <t>https://www.sec.gov/Archives/edgar/data/0001580843/000175272420152415/primary_doc.xml</t>
  </si>
  <si>
    <t>Syntax Stratified SmallCap ETF</t>
  </si>
  <si>
    <t>S000067566</t>
  </si>
  <si>
    <t>549300436LLVNNH1NF22</t>
  </si>
  <si>
    <t>https://www.sec.gov/Archives/edgar/data/0001580843/000175272420240563/primary_doc.xml</t>
  </si>
  <si>
    <t>https://www.sec.gov/Archives/edgar/data/0001580843/000175272421031915/primary_doc.xml</t>
  </si>
  <si>
    <t>https://www.sec.gov/Archives/edgar/data/0001580843/000175272421117847/primary_doc.xml</t>
  </si>
  <si>
    <t>https://www.sec.gov/Archives/edgar/data/0001580843/000175272421181607/primary_doc.xml</t>
  </si>
  <si>
    <t>https://www.sec.gov/Archives/edgar/data/0000858581/000175272419180703/primary_doc.xml</t>
  </si>
  <si>
    <t>T. ROWE PRICE INDEX TRUST, INC.</t>
  </si>
  <si>
    <t>0000858581</t>
  </si>
  <si>
    <t>549300DT5TB0WREU3681</t>
  </si>
  <si>
    <t>T. Rowe Price Extended Equity Market Index Fund</t>
  </si>
  <si>
    <t>S000002090</t>
  </si>
  <si>
    <t>549300CH7XVTPPSKDO56</t>
  </si>
  <si>
    <t>https://www.sec.gov/Archives/edgar/data/0000858581/000175272420032791/primary_doc.xml</t>
  </si>
  <si>
    <t>https://www.sec.gov/Archives/edgar/data/0000858581/000175272420105204/primary_doc.xml</t>
  </si>
  <si>
    <t>https://www.sec.gov/Archives/edgar/data/0000858581/000175272420167335/primary_doc.xml</t>
  </si>
  <si>
    <t>https://www.sec.gov/Archives/edgar/data/0000858581/000175272420248170/primary_doc.xml</t>
  </si>
  <si>
    <t>https://www.sec.gov/Archives/edgar/data/0000858581/000175272421038180/primary_doc.xml</t>
  </si>
  <si>
    <t>https://www.sec.gov/Archives/edgar/data/0000858581/000175272421111627/primary_doc.xml</t>
  </si>
  <si>
    <t>https://www.sec.gov/Archives/edgar/data/0000858581/000175272421184944/primary_doc.xml</t>
  </si>
  <si>
    <t>https://www.sec.gov/Archives/edgar/data/0000858581/000175272421258265/primary_doc.xml</t>
  </si>
  <si>
    <t>https://www.sec.gov/Archives/edgar/data/0000858581/000175272421184786/primary_doc.xml</t>
  </si>
  <si>
    <t>T. Rowe Price Mid-Cap Index Fund</t>
  </si>
  <si>
    <t>S000051326</t>
  </si>
  <si>
    <t>549300NKPUO2404GT688</t>
  </si>
  <si>
    <t>https://www.sec.gov/Archives/edgar/data/0000858581/000175272421258257/primary_doc.xml</t>
  </si>
  <si>
    <t>https://www.sec.gov/Archives/edgar/data/0000858581/000175272419177114/primary_doc.xml</t>
  </si>
  <si>
    <t>T. Rowe Price Small-Cap Index Fund</t>
  </si>
  <si>
    <t>S000051327</t>
  </si>
  <si>
    <t>5493003YXWS0CKBXDQ90</t>
  </si>
  <si>
    <t>https://www.sec.gov/Archives/edgar/data/0000858581/000175272420032803/primary_doc.xml</t>
  </si>
  <si>
    <t>https://www.sec.gov/Archives/edgar/data/0000858581/000175272420103192/primary_doc.xml</t>
  </si>
  <si>
    <t>https://www.sec.gov/Archives/edgar/data/0000858581/000175272420167323/primary_doc.xml</t>
  </si>
  <si>
    <t>https://www.sec.gov/Archives/edgar/data/0000858581/000175272420248186/primary_doc.xml</t>
  </si>
  <si>
    <t>https://www.sec.gov/Archives/edgar/data/0000858581/000175272421038415/primary_doc.xml</t>
  </si>
  <si>
    <t>https://www.sec.gov/Archives/edgar/data/0000858581/000175272421111590/primary_doc.xml</t>
  </si>
  <si>
    <t>https://www.sec.gov/Archives/edgar/data/0000858581/000175272421258290/primary_doc.xml</t>
  </si>
  <si>
    <t>T. Rowe Price Total Equity Market Index Fund</t>
  </si>
  <si>
    <t>S000002091</t>
  </si>
  <si>
    <t>549300C5302WODO6G159</t>
  </si>
  <si>
    <t>https://www.sec.gov/Archives/edgar/data/0000878719/000175272419195712/primary_doc.xml</t>
  </si>
  <si>
    <t>THE ADVISORS' INNER CIRCLE FUND</t>
  </si>
  <si>
    <t>https://www.sec.gov/Archives/edgar/data/0000890339/000175272419203239/primary_doc.xml</t>
  </si>
  <si>
    <t>The Target Portfolio Trust</t>
  </si>
  <si>
    <t>0000890339</t>
  </si>
  <si>
    <t>5493004ZFCC5JN462S65</t>
  </si>
  <si>
    <t>PGIM QMA Small-Cap Value Fund</t>
  </si>
  <si>
    <t>S000004689</t>
  </si>
  <si>
    <t>LVHKKHXKN2Y3LBGYPN19</t>
  </si>
  <si>
    <t>https://www.sec.gov/Archives/edgar/data/0000811869/000175272420130437/primary_doc.xml</t>
  </si>
  <si>
    <t>Thrivent Mutual Funds</t>
  </si>
  <si>
    <t>0000811869</t>
  </si>
  <si>
    <t>549300K3CUETFK7U3B57</t>
  </si>
  <si>
    <t>THRIVENT AGGRESSIVE ALLOCATION FUND</t>
  </si>
  <si>
    <t>S000000700</t>
  </si>
  <si>
    <t>0B3VFSO8N3UPFT234F08</t>
  </si>
  <si>
    <t>https://www.sec.gov/Archives/edgar/data/0000811869/000175272420199056/primary_doc.xml</t>
  </si>
  <si>
    <t>https://www.sec.gov/Archives/edgar/data/0000811869/000175272420130422/primary_doc.xml</t>
  </si>
  <si>
    <t>THRIVENT GLOBAL STOCK FUND</t>
  </si>
  <si>
    <t>S000001365</t>
  </si>
  <si>
    <t>549300QTG2JLHCR05W27</t>
  </si>
  <si>
    <t>https://www.sec.gov/Archives/edgar/data/0000811869/000175272420199060/primary_doc.xml</t>
  </si>
  <si>
    <t>https://www.sec.gov/Archives/edgar/data/0000811869/000175272420130427/primary_doc.xml</t>
  </si>
  <si>
    <t>THRIVENT MODERATE ALLOCATION FUND</t>
  </si>
  <si>
    <t>S000001346</t>
  </si>
  <si>
    <t>E5JVRZ2NKU3K4G5PGW70</t>
  </si>
  <si>
    <t>https://www.sec.gov/Archives/edgar/data/0000811869/000175272420199076/primary_doc.xml</t>
  </si>
  <si>
    <t>https://www.sec.gov/Archives/edgar/data/0000811869/000175272420130424/primary_doc.xml</t>
  </si>
  <si>
    <t>THRIVENT MODERATELY AGGRESSIVE ALLOCATION FUND</t>
  </si>
  <si>
    <t>S000001347</t>
  </si>
  <si>
    <t>K5U41DV3LZE2UKMVDS26</t>
  </si>
  <si>
    <t>https://www.sec.gov/Archives/edgar/data/0000811869/000175272420199072/primary_doc.xml</t>
  </si>
  <si>
    <t>https://www.sec.gov/Archives/edgar/data/0000811869/000175272420130442/primary_doc.xml</t>
  </si>
  <si>
    <t>THRIVENT MODERATELY CONSERVATIVE ALLOCATION FUND</t>
  </si>
  <si>
    <t>S000001348</t>
  </si>
  <si>
    <t>ILY3IYSICQT0RH7HRN50</t>
  </si>
  <si>
    <t>https://www.sec.gov/Archives/edgar/data/0000811869/000175272420199073/primary_doc.xml</t>
  </si>
  <si>
    <t>https://www.sec.gov/Archives/edgar/data/0000790166/000175272420106910/primary_doc.xml</t>
  </si>
  <si>
    <t>Thrivent Series Funds, Inc.</t>
  </si>
  <si>
    <t>0000790166</t>
  </si>
  <si>
    <t>549300VNHRP1O3O9AF57</t>
  </si>
  <si>
    <t>THRIVENT AGGRESSIVE ALLOCATION PORTFOLIO</t>
  </si>
  <si>
    <t>S000001416</t>
  </si>
  <si>
    <t>1M8C82MNEW0PVZ248471</t>
  </si>
  <si>
    <t>https://www.sec.gov/Archives/edgar/data/0000790166/000175272420178356/primary_doc.xml</t>
  </si>
  <si>
    <t>https://www.sec.gov/Archives/edgar/data/0000790166/000175272420178355/primary_doc.xml</t>
  </si>
  <si>
    <t>THRIVENT ESG INDEX PORTFOLIO</t>
  </si>
  <si>
    <t>S000068343</t>
  </si>
  <si>
    <t>549300JWXYS2DIVU4M74</t>
  </si>
  <si>
    <t>https://www.sec.gov/Archives/edgar/data/0000790166/000175272420249122/primary_doc.xml</t>
  </si>
  <si>
    <t>https://www.sec.gov/Archives/edgar/data/0000790166/000175272421042605/primary_doc.xml</t>
  </si>
  <si>
    <t>https://www.sec.gov/Archives/edgar/data/0000790166/000175272421116197/primary_doc.xml</t>
  </si>
  <si>
    <t>https://www.sec.gov/Archives/edgar/data/0000790166/000175272421187175/primary_doc.xml</t>
  </si>
  <si>
    <t>https://www.sec.gov/Archives/edgar/data/0000790166/000175272421253390/primary_doc.xml</t>
  </si>
  <si>
    <t>https://www.sec.gov/Archives/edgar/data/0000790166/000175272420106918/primary_doc.xml</t>
  </si>
  <si>
    <t>THRIVENT GLOBAL STOCK PORTFOLIO</t>
  </si>
  <si>
    <t>S000001429</t>
  </si>
  <si>
    <t>5493003JW6B3SQSY6578</t>
  </si>
  <si>
    <t>https://www.sec.gov/Archives/edgar/data/0000790166/000175272420178358/primary_doc.xml</t>
  </si>
  <si>
    <t>https://www.sec.gov/Archives/edgar/data/0000790166/000175272421253442/primary_doc.xml</t>
  </si>
  <si>
    <t>THRIVENT MID CAP INDEX PORTFOLIO</t>
  </si>
  <si>
    <t>S000001421</t>
  </si>
  <si>
    <t>549300OT1ICKEELJWR17</t>
  </si>
  <si>
    <t>https://www.sec.gov/Archives/edgar/data/0000790166/000175272420106945/primary_doc.xml</t>
  </si>
  <si>
    <t xml:space="preserve">THRIVENT MODERATE ALLOCATION PORTFOLIO </t>
  </si>
  <si>
    <t>S000001438</t>
  </si>
  <si>
    <t>56BJ1HYZVTUEBNQIE908</t>
  </si>
  <si>
    <t>https://www.sec.gov/Archives/edgar/data/0000790166/000175272420182329/primary_doc.xml</t>
  </si>
  <si>
    <t>https://www.sec.gov/Archives/edgar/data/0000790166/000175272420178382/primary_doc.xml</t>
  </si>
  <si>
    <t>https://www.sec.gov/Archives/edgar/data/0000790166/000175272420106946/primary_doc.xml</t>
  </si>
  <si>
    <t>THRIVENT MODERATELY AGGRESSIVE ALLOCATION PORTFOLIO</t>
  </si>
  <si>
    <t>S000001427</t>
  </si>
  <si>
    <t>JIOB035LX0ZAHINBJM32</t>
  </si>
  <si>
    <t>https://www.sec.gov/Archives/edgar/data/0000790166/000175272420182330/primary_doc.xml</t>
  </si>
  <si>
    <t>https://www.sec.gov/Archives/edgar/data/0000790166/000175272420178384/primary_doc.xml</t>
  </si>
  <si>
    <t>https://www.sec.gov/Archives/edgar/data/0000790166/000175272420106938/primary_doc.xml</t>
  </si>
  <si>
    <t>THRIVENT MODERATELY CONSERVATIVE ALLOCATION PORTFOLIO</t>
  </si>
  <si>
    <t>S000001441</t>
  </si>
  <si>
    <t>NICPJC1U48LDC5GTHF52</t>
  </si>
  <si>
    <t>https://www.sec.gov/Archives/edgar/data/0000790166/000175272420182331/primary_doc.xml</t>
  </si>
  <si>
    <t>https://www.sec.gov/Archives/edgar/data/0000790166/000175272420178383/primary_doc.xml</t>
  </si>
  <si>
    <t>https://www.sec.gov/Archives/edgar/data/0000790166/000175272419174171/primary_doc.xml</t>
  </si>
  <si>
    <t>THRIVENT SMALL CAP INDEX PORTFOLIO</t>
  </si>
  <si>
    <t>S000001446</t>
  </si>
  <si>
    <t>5493009NHKTGPJ7NMP46</t>
  </si>
  <si>
    <t>https://www.sec.gov/Archives/edgar/data/0000790166/000175272420041767/primary_doc.xml</t>
  </si>
  <si>
    <t>https://www.sec.gov/Archives/edgar/data/0000790166/000175272420107000/primary_doc.xml</t>
  </si>
  <si>
    <t>https://www.sec.gov/Archives/edgar/data/0000790166/000175272420178397/primary_doc.xml</t>
  </si>
  <si>
    <t>https://www.sec.gov/Archives/edgar/data/0000790166/000175272420249220/primary_doc.xml</t>
  </si>
  <si>
    <t>https://www.sec.gov/Archives/edgar/data/0000790166/000175272421042610/primary_doc.xml</t>
  </si>
  <si>
    <t>https://www.sec.gov/Archives/edgar/data/0000790166/000175272421116204/primary_doc.xml</t>
  </si>
  <si>
    <t>https://www.sec.gov/Archives/edgar/data/0000790166/000175272421187207/primary_doc.xml</t>
  </si>
  <si>
    <t>https://www.sec.gov/Archives/edgar/data/0000923524/000175272419179672/primary_doc.xml</t>
  </si>
  <si>
    <t>TIAA Separate Account VA-1</t>
  </si>
  <si>
    <t>0000923524</t>
  </si>
  <si>
    <t>549300V6YGTIZ2TTJT14</t>
  </si>
  <si>
    <t>TIAA Separate Account VA-1 - Stock Index Account</t>
  </si>
  <si>
    <t>S000005098</t>
  </si>
  <si>
    <t>https://www.sec.gov/Archives/edgar/data/0000923524/000175272420036908/primary_doc.xml</t>
  </si>
  <si>
    <t>https://www.sec.gov/Archives/edgar/data/0000923524/000175272420105485/primary_doc.xml</t>
  </si>
  <si>
    <t>https://www.sec.gov/Archives/edgar/data/0000923524/000175272420174179/primary_doc.xml</t>
  </si>
  <si>
    <t>https://www.sec.gov/Archives/edgar/data/0000923524/000175272420240866/primary_doc.xml</t>
  </si>
  <si>
    <t>https://www.sec.gov/Archives/edgar/data/0000923524/000175272421035727/primary_doc.xml</t>
  </si>
  <si>
    <t>https://www.sec.gov/Archives/edgar/data/0000923524/000175272421108884/primary_doc.xml</t>
  </si>
  <si>
    <t>https://www.sec.gov/Archives/edgar/data/0000923524/000175272421184473/primary_doc.xml</t>
  </si>
  <si>
    <t>https://www.sec.gov/Archives/edgar/data/0000923524/000175272421261945/primary_doc.xml</t>
  </si>
  <si>
    <t>https://www.sec.gov/Archives/edgar/data/0001084380/000175272419203919/primary_doc.xml</t>
  </si>
  <si>
    <t>TIAA-CREF Funds</t>
  </si>
  <si>
    <t>0001084380</t>
  </si>
  <si>
    <t>549300L8R42TEBN5NG46</t>
  </si>
  <si>
    <t>TIAA-CREF Equity Index Fund</t>
  </si>
  <si>
    <t>S000005360</t>
  </si>
  <si>
    <t>5493008XKF5QLPMT8X42</t>
  </si>
  <si>
    <t>https://www.sec.gov/Archives/edgar/data/0001084380/000175272420057220/primary_doc.xml</t>
  </si>
  <si>
    <t>https://www.sec.gov/Archives/edgar/data/0001084380/000175272420130247/primary_doc.xml</t>
  </si>
  <si>
    <t>https://www.sec.gov/Archives/edgar/data/0001084380/000175272420191101/primary_doc.xml</t>
  </si>
  <si>
    <t>https://www.sec.gov/Archives/edgar/data/0001084380/000175272420271441/primary_doc.xml</t>
  </si>
  <si>
    <t>https://www.sec.gov/Archives/edgar/data/0001084380/000175272421062530/primary_doc.xml</t>
  </si>
  <si>
    <t>https://www.sec.gov/Archives/edgar/data/0001084380/000175272421136607/primary_doc.xml</t>
  </si>
  <si>
    <t>https://www.sec.gov/Archives/edgar/data/0001084380/000175272421205994/primary_doc.xml</t>
  </si>
  <si>
    <t>https://www.sec.gov/Archives/edgar/data/0001084380/000175272421277240/primary_doc.xml</t>
  </si>
  <si>
    <t>https://www.sec.gov/Archives/edgar/data/0001084380/000175272421205988/primary_doc.xml</t>
  </si>
  <si>
    <t>TIAA-CREF Large-Cap Growth Index Fund</t>
  </si>
  <si>
    <t>S000005387</t>
  </si>
  <si>
    <t>549300JBY486SSZLNW78</t>
  </si>
  <si>
    <t>https://www.sec.gov/Archives/edgar/data/0001084380/000175272421277233/primary_doc.xml</t>
  </si>
  <si>
    <t>https://www.sec.gov/Archives/edgar/data/0001084380/000175272420191230/primary_doc.xml</t>
  </si>
  <si>
    <t>TIAA-CREF Quant Small/Mid-Cap Equity Fund</t>
  </si>
  <si>
    <t>S000054623</t>
  </si>
  <si>
    <t>549300VL9HIO1ISLDM68</t>
  </si>
  <si>
    <t>https://www.sec.gov/Archives/edgar/data/0001084380/000175272420271434/primary_doc.xml</t>
  </si>
  <si>
    <t>https://www.sec.gov/Archives/edgar/data/0001084380/000175272421062507/primary_doc.xml</t>
  </si>
  <si>
    <t>https://www.sec.gov/Archives/edgar/data/0001084380/000175272421136409/primary_doc.xml</t>
  </si>
  <si>
    <t>https://www.sec.gov/Archives/edgar/data/0001084380/000175272421205939/primary_doc.xml</t>
  </si>
  <si>
    <t>https://www.sec.gov/Archives/edgar/data/0001084380/000175272421276358/primary_doc.xml</t>
  </si>
  <si>
    <t>https://www.sec.gov/Archives/edgar/data/0001084380/000175272419203937/primary_doc.xml</t>
  </si>
  <si>
    <t>TIAA-CREF Small-Cap Blend Index Fund</t>
  </si>
  <si>
    <t>S000005367</t>
  </si>
  <si>
    <t>549300QRZRF4IQWS3U98</t>
  </si>
  <si>
    <t>https://www.sec.gov/Archives/edgar/data/0001084380/000175272420057224/primary_doc.xml</t>
  </si>
  <si>
    <t>https://www.sec.gov/Archives/edgar/data/0001084380/000175272420130253/primary_doc.xml</t>
  </si>
  <si>
    <t>https://www.sec.gov/Archives/edgar/data/0001084380/000175272420191232/primary_doc.xml</t>
  </si>
  <si>
    <t>https://www.sec.gov/Archives/edgar/data/0001084380/000175272420271447/primary_doc.xml</t>
  </si>
  <si>
    <t>https://www.sec.gov/Archives/edgar/data/0001084380/000175272421062536/primary_doc.xml</t>
  </si>
  <si>
    <t>https://www.sec.gov/Archives/edgar/data/0001084380/000175272421136606/primary_doc.xml</t>
  </si>
  <si>
    <t>https://www.sec.gov/Archives/edgar/data/0001084380/000175272420130132/primary_doc.xml</t>
  </si>
  <si>
    <t>TIAA-CREF Social Choice Equity Fund</t>
  </si>
  <si>
    <t>S000005371</t>
  </si>
  <si>
    <t>5493005LGTYV1PO4WU84</t>
  </si>
  <si>
    <t>https://www.sec.gov/Archives/edgar/data/0001084380/000175272420191233/primary_doc.xml</t>
  </si>
  <si>
    <t>https://www.sec.gov/Archives/edgar/data/0001084380/000175272420272666/primary_doc.xml</t>
  </si>
  <si>
    <t>https://www.sec.gov/Archives/edgar/data/0001084380/000175272420191096/primary_doc.xml</t>
  </si>
  <si>
    <t>TIAA-CREF Social Choice Low Carbon Equity Fund</t>
  </si>
  <si>
    <t>S000050280</t>
  </si>
  <si>
    <t>549300W35882PIDGU510</t>
  </si>
  <si>
    <t>https://www.sec.gov/Archives/edgar/data/0001084380/000175272420272665/primary_doc.xml</t>
  </si>
  <si>
    <t>https://www.sec.gov/Archives/edgar/data/0001084380/000175272421062234/primary_doc.xml</t>
  </si>
  <si>
    <t>https://www.sec.gov/Archives/edgar/data/0001084380/000175272421276343/primary_doc.xml</t>
  </si>
  <si>
    <t>https://www.sec.gov/Archives/edgar/data/0001068204/000175272420105522/primary_doc.xml</t>
  </si>
  <si>
    <t>TIAA-CREF Life Funds</t>
  </si>
  <si>
    <t>0001068204</t>
  </si>
  <si>
    <t>549300U685X5JUG16Q88</t>
  </si>
  <si>
    <t>TIAA-CREF Life Social Choice Equity Fund</t>
  </si>
  <si>
    <t>S000005095</t>
  </si>
  <si>
    <t>549300LDY9KZOWBNOC25</t>
  </si>
  <si>
    <t>https://www.sec.gov/Archives/edgar/data/0001068204/000175272420174248/primary_doc.xml</t>
  </si>
  <si>
    <t>https://www.sec.gov/Archives/edgar/data/0001068204/000175272420240835/primary_doc.xml</t>
  </si>
  <si>
    <t>https://www.sec.gov/Archives/edgar/data/0001068204/000175272419179328/primary_doc.xml</t>
  </si>
  <si>
    <t>TIAA-CREF Life Stock Index Fund</t>
  </si>
  <si>
    <t>S000005094</t>
  </si>
  <si>
    <t>549300LXLZ3X4O13GX84</t>
  </si>
  <si>
    <t>https://www.sec.gov/Archives/edgar/data/0001068204/000175272420036132/primary_doc.xml</t>
  </si>
  <si>
    <t>https://www.sec.gov/Archives/edgar/data/0001068204/000175272420105574/primary_doc.xml</t>
  </si>
  <si>
    <t>https://www.sec.gov/Archives/edgar/data/0001068204/000175272420174245/primary_doc.xml</t>
  </si>
  <si>
    <t>https://www.sec.gov/Archives/edgar/data/0001068204/000175272420240836/primary_doc.xml</t>
  </si>
  <si>
    <t>https://www.sec.gov/Archives/edgar/data/0001068204/000175272421038156/primary_doc.xml</t>
  </si>
  <si>
    <t>https://www.sec.gov/Archives/edgar/data/0001068204/000175272421108903/primary_doc.xml</t>
  </si>
  <si>
    <t>https://www.sec.gov/Archives/edgar/data/0001068204/000175272421185021/primary_doc.xml</t>
  </si>
  <si>
    <t>https://www.sec.gov/Archives/edgar/data/0001068204/000175272421262816/primary_doc.xml</t>
  </si>
  <si>
    <t>https://www.sec.gov/Archives/edgar/data/0001742912/000138713121007851/primary_doc.xml</t>
  </si>
  <si>
    <t>Tidal ETF Trust</t>
  </si>
  <si>
    <t>0001742912</t>
  </si>
  <si>
    <t>549300VTYHP8U2332C46</t>
  </si>
  <si>
    <t>SoFi Next 500 ETF</t>
  </si>
  <si>
    <t>S000065094</t>
  </si>
  <si>
    <t>5493006L0PENGMI9NE44</t>
  </si>
  <si>
    <t>https://www.sec.gov/Archives/edgar/data/0001742912/000138713121010445/primary_doc.xml</t>
  </si>
  <si>
    <t>https://www.sec.gov/Archives/edgar/data/0001742912/000138713121004757/primary_doc.xml</t>
  </si>
  <si>
    <t>SoFi Social 50 ETF</t>
  </si>
  <si>
    <t>S000065095</t>
  </si>
  <si>
    <t>549300DU1KZRYDIOFM66</t>
  </si>
  <si>
    <t>https://www.sec.gov/Archives/edgar/data/0001742912/000138713121007845/primary_doc.xml</t>
  </si>
  <si>
    <t>https://www.sec.gov/Archives/edgar/data/0001742912/000138713121010439/primary_doc.xml</t>
  </si>
  <si>
    <t>https://www.sec.gov/Archives/edgar/data/0000916622/000175272421252105/primary_doc.xml</t>
  </si>
  <si>
    <t>TIFF INVESTMENT PROGRAM</t>
  </si>
  <si>
    <t>0000916622</t>
  </si>
  <si>
    <t>549300V46PV65WKNGG62</t>
  </si>
  <si>
    <t>TIFF Multi-Asset Fund</t>
  </si>
  <si>
    <t>S000006387</t>
  </si>
  <si>
    <t>01PZ5A1XH5933KUUB187</t>
  </si>
  <si>
    <t>https://www.sec.gov/Archives/edgar/data/0000711080/000114554921069517/primary_doc.xml</t>
  </si>
  <si>
    <t>Touchstone Strategic Trust</t>
  </si>
  <si>
    <t>0000711080</t>
  </si>
  <si>
    <t>5493006Z577I3GNQF624</t>
  </si>
  <si>
    <t>Touchstone Strategic Trust-Touchstone Anti-Benchmark US Core Equity Fund</t>
  </si>
  <si>
    <t>S000035678</t>
  </si>
  <si>
    <t>549300JIQTO66WYL1D61</t>
  </si>
  <si>
    <t>https://www.sec.gov/Archives/edgar/data/0001673996/000175272421255561/primary_doc.xml</t>
  </si>
  <si>
    <t>Transamerica ETF Trust</t>
  </si>
  <si>
    <t>0001673996</t>
  </si>
  <si>
    <t>549300TFK5C2SI3N2391</t>
  </si>
  <si>
    <t>DeltaShares(R) S&amp;P 400 Managed Risk ETF</t>
  </si>
  <si>
    <t>S000057756</t>
  </si>
  <si>
    <t>549300DBD7VQ75E2VS70</t>
  </si>
  <si>
    <t>https://www.sec.gov/Archives/edgar/data/0001673996/000175272419178262/primary_doc.xml</t>
  </si>
  <si>
    <t>DeltaShares(R) S&amp;P 600 Managed Risk ETF</t>
  </si>
  <si>
    <t>S000057757</t>
  </si>
  <si>
    <t>549300IZWW3HTKQ0VO20</t>
  </si>
  <si>
    <t>https://www.sec.gov/Archives/edgar/data/0001673996/000175272420038915/primary_doc.xml</t>
  </si>
  <si>
    <t>https://www.sec.gov/Archives/edgar/data/0001673996/000175272420107683/primary_doc.xml</t>
  </si>
  <si>
    <t>https://www.sec.gov/Archives/edgar/data/0001673996/000175272420175415/primary_doc.xml</t>
  </si>
  <si>
    <t>https://www.sec.gov/Archives/edgar/data/0001673996/000175272420250503/primary_doc.xml</t>
  </si>
  <si>
    <t>https://www.sec.gov/Archives/edgar/data/0001673996/000175272421042392/primary_doc.xml</t>
  </si>
  <si>
    <t>https://www.sec.gov/Archives/edgar/data/0001673996/000175272421113136/primary_doc.xml</t>
  </si>
  <si>
    <t>https://www.sec.gov/Archives/edgar/data/0001673996/000175272421186269/primary_doc.xml</t>
  </si>
  <si>
    <t>https://www.sec.gov/Archives/edgar/data/0000778207/000175272419178134/primary_doc.xml</t>
  </si>
  <si>
    <t>TRANSAMERICA SERIES TRUST</t>
  </si>
  <si>
    <t>0000778207</t>
  </si>
  <si>
    <t>5493000QR1WGXIM5V222</t>
  </si>
  <si>
    <t>Transamerica JPMorgan Tactical Allocation VP</t>
  </si>
  <si>
    <t>S000007899</t>
  </si>
  <si>
    <t>549300LYI93XXXJI5949</t>
  </si>
  <si>
    <t>https://www.sec.gov/Archives/edgar/data/0000778207/000175272420038874/primary_doc.xml</t>
  </si>
  <si>
    <t>https://www.sec.gov/Archives/edgar/data/0001261788/000114554920010388/primary_doc.xml</t>
  </si>
  <si>
    <t>Trust for Advised Portfolios</t>
  </si>
  <si>
    <t>0001261788</t>
  </si>
  <si>
    <t>549300YZEFREMRTE2K87</t>
  </si>
  <si>
    <t>Miller Income Fund</t>
  </si>
  <si>
    <t>S000055731</t>
  </si>
  <si>
    <t>5493009GCF6DALI37X60</t>
  </si>
  <si>
    <t>https://www.sec.gov/Archives/edgar/data/0001261788/000114554920011739/primary_doc.xml</t>
  </si>
  <si>
    <t>https://www.sec.gov/Archives/edgar/data/0001261788/000114554920032503/primary_doc.xml</t>
  </si>
  <si>
    <t>https://www.sec.gov/Archives/edgar/data/0001261788/000114554920051648/primary_doc.xml</t>
  </si>
  <si>
    <t>https://www.sec.gov/Archives/edgar/data/0001261788/000114554920072807/primary_doc.xml</t>
  </si>
  <si>
    <t>https://www.sec.gov/Archives/edgar/data/0001552947/000175272420132089/primary_doc.xml</t>
  </si>
  <si>
    <t>Two Roads Shared Trust</t>
  </si>
  <si>
    <t>0001552947</t>
  </si>
  <si>
    <t>549300REHU8QC2CK4V30</t>
  </si>
  <si>
    <t>Holbrook Income Fund</t>
  </si>
  <si>
    <t>S000054226</t>
  </si>
  <si>
    <t>549300I4FYPC6WMGV713</t>
  </si>
  <si>
    <t>https://www.sec.gov/Archives/edgar/data/0001552947/000175272420198191/primary_doc.xml</t>
  </si>
  <si>
    <t>GME 10 03/15/23</t>
  </si>
  <si>
    <t>https://www.sec.gov/Archives/edgar/data/0001552947/000175272420257570/primary_doc.xml</t>
  </si>
  <si>
    <t>https://www.sec.gov/Archives/edgar/data/0000908695/000175272421259819/primary_doc.xml</t>
  </si>
  <si>
    <t>USAA Mutual Funds Trust</t>
  </si>
  <si>
    <t>0000908695</t>
  </si>
  <si>
    <t>549300WIDR2J6W1Y9S11</t>
  </si>
  <si>
    <t>500 Index Fund</t>
  </si>
  <si>
    <t>S000012915</t>
  </si>
  <si>
    <t>5493002LH8V3HI6I7P64</t>
  </si>
  <si>
    <t>https://www.sec.gov/Archives/edgar/data/0000908695/000175272419177505/primary_doc.xml</t>
  </si>
  <si>
    <t>Extended Market Index Fund</t>
  </si>
  <si>
    <t>S000012941</t>
  </si>
  <si>
    <t>549300GQKW5HQZTCH131</t>
  </si>
  <si>
    <t>https://www.sec.gov/Archives/edgar/data/0000908695/000175272419205833/primary_doc.xml</t>
  </si>
  <si>
    <t>https://www.sec.gov/Archives/edgar/data/0000908695/000175272420040120/primary_doc.xml</t>
  </si>
  <si>
    <t>https://www.sec.gov/Archives/edgar/data/0000908695/000175272420106606/primary_doc.xml</t>
  </si>
  <si>
    <t>https://www.sec.gov/Archives/edgar/data/0000908695/000175272420173547/primary_doc.xml</t>
  </si>
  <si>
    <t>https://www.sec.gov/Archives/edgar/data/0000908695/000175272420238008/primary_doc.xml</t>
  </si>
  <si>
    <t>https://www.sec.gov/Archives/edgar/data/0000908695/000175272421042505/primary_doc.xml</t>
  </si>
  <si>
    <t>https://www.sec.gov/Archives/edgar/data/0000908695/000175272421111873/primary_doc.xml</t>
  </si>
  <si>
    <t>https://www.sec.gov/Archives/edgar/data/0000908695/000175272421188591/primary_doc.xml</t>
  </si>
  <si>
    <t>https://www.sec.gov/Archives/edgar/data/0000908695/000175272421259817/primary_doc.xml</t>
  </si>
  <si>
    <t>https://www.sec.gov/Archives/edgar/data/0001597389/000175272420085606/primary_doc.xml</t>
  </si>
  <si>
    <t>USCF ETF Trust</t>
  </si>
  <si>
    <t>0001597389</t>
  </si>
  <si>
    <t>549300MH2TWHBRNV2U91</t>
  </si>
  <si>
    <t>USCF SummerHaven SHPEI Index Fund</t>
  </si>
  <si>
    <t>S000059710</t>
  </si>
  <si>
    <t>549300YGDRLGUWVKQZ79</t>
  </si>
  <si>
    <t>https://www.sec.gov/Archives/edgar/data/0001597389/000175272420164667/primary_doc.xml</t>
  </si>
  <si>
    <t>https://www.sec.gov/Archives/edgar/data/0000719423/000175272421231146/primary_doc.xml</t>
  </si>
  <si>
    <t>VALIC Co I</t>
  </si>
  <si>
    <t>0000719423</t>
  </si>
  <si>
    <t>549300N3XZ1M1QABFI47</t>
  </si>
  <si>
    <t>Mid Cap Index Fund</t>
  </si>
  <si>
    <t>S000008000</t>
  </si>
  <si>
    <t>549300O70V0BUGFDRV16</t>
  </si>
  <si>
    <t>https://www.sec.gov/Archives/edgar/data/0000719423/000175272420013782/primary_doc.xml</t>
  </si>
  <si>
    <t>Small Cap Index Fund</t>
  </si>
  <si>
    <t>S000008007</t>
  </si>
  <si>
    <t>549300I8EQ1WQJZGIB21</t>
  </si>
  <si>
    <t>https://www.sec.gov/Archives/edgar/data/0000719423/000175272420080704/primary_doc.xml</t>
  </si>
  <si>
    <t>https://www.sec.gov/Archives/edgar/data/0000719423/000175272420141932/primary_doc.xml</t>
  </si>
  <si>
    <t>https://www.sec.gov/Archives/edgar/data/0000719423/000175272420216876/primary_doc.xml</t>
  </si>
  <si>
    <t>https://www.sec.gov/Archives/edgar/data/0000719423/000175272421013897/primary_doc.xml</t>
  </si>
  <si>
    <t>https://www.sec.gov/Archives/edgar/data/0000719423/000175272421088074/primary_doc.xml</t>
  </si>
  <si>
    <t>https://www.sec.gov/Archives/edgar/data/0000719423/000175272421157924/primary_doc.xml</t>
  </si>
  <si>
    <t>https://www.sec.gov/Archives/edgar/data/0000719423/000175272421231157/primary_doc.xml</t>
  </si>
  <si>
    <t>Systematic Core Fund</t>
  </si>
  <si>
    <t>S000008014</t>
  </si>
  <si>
    <t>549300WSMNETB2CVIY07</t>
  </si>
  <si>
    <t>https://www.sec.gov/Archives/edgar/data/0001062374/000175272420216943/primary_doc.xml</t>
  </si>
  <si>
    <t>VALIC Co II</t>
  </si>
  <si>
    <t>0001062374</t>
  </si>
  <si>
    <t>549300D31V44LY68NT94</t>
  </si>
  <si>
    <t>Small Cap Value Fund</t>
  </si>
  <si>
    <t>S000008022</t>
  </si>
  <si>
    <t>54930037BW8QQ1SUJ412</t>
  </si>
  <si>
    <t>https://www.sec.gov/Archives/edgar/data/0001062374/000175272421015780/primary_doc.xml</t>
  </si>
  <si>
    <t>https://www.sec.gov/Archives/edgar/data/0001137360/000175272421249946/primary_doc.xml</t>
  </si>
  <si>
    <t>VanEck ETF Trust</t>
  </si>
  <si>
    <t>0001137360</t>
  </si>
  <si>
    <t>549300ZLFKNTXC51ZN76</t>
  </si>
  <si>
    <t>VanEck Social Sentiment ETF</t>
  </si>
  <si>
    <t>S000071092</t>
  </si>
  <si>
    <t>5493001ZOHVIUIPYJH75</t>
  </si>
  <si>
    <t>https://www.sec.gov/Archives/edgar/data/0001137360/000175272421190429/primary_doc.xml</t>
  </si>
  <si>
    <t>VanEck Vectors ETF Trust</t>
  </si>
  <si>
    <t>VanEck Vectors Social Sentiment ETF</t>
  </si>
  <si>
    <t>https://www.sec.gov/Archives/edgar/data/0000891190/000175272421231795/primary_doc.xml</t>
  </si>
  <si>
    <t>VANGUARD ADMIRAL FUNDS</t>
  </si>
  <si>
    <t>0000891190</t>
  </si>
  <si>
    <t>5493001VGEE37B6RMO86</t>
  </si>
  <si>
    <t>VANGUARD S&amp;P MID-CAP 400 GROWTH INDEX FUND</t>
  </si>
  <si>
    <t>S000030016</t>
  </si>
  <si>
    <t>RZXKLM4NTXPQYH0XLN64</t>
  </si>
  <si>
    <t>https://www.sec.gov/Archives/edgar/data/0000891190/000175272421231793/primary_doc.xml</t>
  </si>
  <si>
    <t>VANGUARD S&amp;P MID-CAP 400 INDEX FUND</t>
  </si>
  <si>
    <t>S000030014</t>
  </si>
  <si>
    <t>49QBOW886LK2OEO2NG65</t>
  </si>
  <si>
    <t>https://www.sec.gov/Archives/edgar/data/0000891190/000175272421231802/primary_doc.xml</t>
  </si>
  <si>
    <t>VANGUARD S&amp;P MID-CAP 400 VALUE INDEX FUND</t>
  </si>
  <si>
    <t>S000030015</t>
  </si>
  <si>
    <t>GZH810H5SVG0DPTXTO94</t>
  </si>
  <si>
    <t>https://www.sec.gov/Archives/edgar/data/0000891190/000175272421088446/primary_doc.xml</t>
  </si>
  <si>
    <t>VANGUARD S&amp;P SMALL-CAP 600 GROWTH INDEX FUND</t>
  </si>
  <si>
    <t>S000030018</t>
  </si>
  <si>
    <t>VQYUVVFKR8Q2X476WD94</t>
  </si>
  <si>
    <t>https://www.sec.gov/Archives/edgar/data/0000891190/000175272421162117/primary_doc.xml</t>
  </si>
  <si>
    <t>https://www.sec.gov/Archives/edgar/data/0000891190/000175272420016887/primary_doc.xml</t>
  </si>
  <si>
    <t>VANGUARD S&amp;P SMALL-CAP 600 INDEX FUND</t>
  </si>
  <si>
    <t>S000030017</t>
  </si>
  <si>
    <t>EC58WUNCOQ83HAUDN739</t>
  </si>
  <si>
    <t>https://www.sec.gov/Archives/edgar/data/0000891190/000175272420083623/primary_doc.xml</t>
  </si>
  <si>
    <t>https://www.sec.gov/Archives/edgar/data/0000891190/000093247120000185/primary_doc.xml</t>
  </si>
  <si>
    <t>https://www.sec.gov/Archives/edgar/data/0000891190/000175272420149086/primary_doc.xml</t>
  </si>
  <si>
    <t>https://www.sec.gov/Archives/edgar/data/0000891190/000175272420219767/primary_doc.xml</t>
  </si>
  <si>
    <t>https://www.sec.gov/Archives/edgar/data/0000891190/000175272421016668/primary_doc.xml</t>
  </si>
  <si>
    <t>https://www.sec.gov/Archives/edgar/data/0000891190/000175272421088451/primary_doc.xml</t>
  </si>
  <si>
    <t>https://www.sec.gov/Archives/edgar/data/0000891190/000175272421162127/primary_doc.xml</t>
  </si>
  <si>
    <t>https://www.sec.gov/Archives/edgar/data/0000891190/000175272420016874/primary_doc.xml</t>
  </si>
  <si>
    <t>VANGUARD S&amp;P SMALL-CAP 600 VALUE INDEX FUND</t>
  </si>
  <si>
    <t>S000030019</t>
  </si>
  <si>
    <t>1L9X7IT41PS23HRPVG96</t>
  </si>
  <si>
    <t>https://www.sec.gov/Archives/edgar/data/0000891190/000175272420083624/primary_doc.xml</t>
  </si>
  <si>
    <t>https://www.sec.gov/Archives/edgar/data/0000891190/000175272420148988/primary_doc.xml</t>
  </si>
  <si>
    <t>https://www.sec.gov/Archives/edgar/data/0000891190/000175272420219745/primary_doc.xml</t>
  </si>
  <si>
    <t>https://www.sec.gov/Archives/edgar/data/0000891190/000175272421016662/primary_doc.xml</t>
  </si>
  <si>
    <t>https://www.sec.gov/Archives/edgar/data/0000891190/000175272421088426/primary_doc.xml</t>
  </si>
  <si>
    <t>https://www.sec.gov/Archives/edgar/data/0000891190/000175272421162110/primary_doc.xml</t>
  </si>
  <si>
    <t>https://www.sec.gov/Archives/edgar/data/0000034066/000175272421214158/primary_doc.xml</t>
  </si>
  <si>
    <t>VANGUARD EXPLORER FUND</t>
  </si>
  <si>
    <t>0000034066</t>
  </si>
  <si>
    <t>549300ZK0UWM1MJURL43</t>
  </si>
  <si>
    <t>S000002578</t>
  </si>
  <si>
    <t>HU38GZ7YQSV1LSOPIX38</t>
  </si>
  <si>
    <t>https://www.sec.gov/Archives/edgar/data/0000034066/000175272421286491/primary_doc.xml</t>
  </si>
  <si>
    <t>https://www.sec.gov/Archives/edgar/data/0000932471/000175272420251129/primary_doc.xml</t>
  </si>
  <si>
    <t>VANGUARD HORIZON FUNDS</t>
  </si>
  <si>
    <t>0000932471</t>
  </si>
  <si>
    <t>549300NB21G5LRYCVD47</t>
  </si>
  <si>
    <t>VANGUARD STRATEGIC EQUITY FUND</t>
  </si>
  <si>
    <t>S000002593</t>
  </si>
  <si>
    <t>G7HJW2GD8JG2WSE17M51</t>
  </si>
  <si>
    <t>https://www.sec.gov/Archives/edgar/data/0000932471/000175272421045769/primary_doc.xml</t>
  </si>
  <si>
    <t>https://www.sec.gov/Archives/edgar/data/0000932471/000175272421119863/primary_doc.xml</t>
  </si>
  <si>
    <t>https://www.sec.gov/Archives/edgar/data/0000932471/000175272421191985/primary_doc.xml</t>
  </si>
  <si>
    <t>https://www.sec.gov/Archives/edgar/data/0000932471/000175272421263248/primary_doc.xml</t>
  </si>
  <si>
    <t>https://www.sec.gov/Archives/edgar/data/0000932471/000175272419183276/primary_doc.xml</t>
  </si>
  <si>
    <t>VANGUARD STRATEGIC SMALL-CAP EQUITY FUND</t>
  </si>
  <si>
    <t>S000012432</t>
  </si>
  <si>
    <t>FO714QET3V4MYCZPGW24</t>
  </si>
  <si>
    <t>https://www.sec.gov/Archives/edgar/data/0000932471/000175272420043565/primary_doc.xml</t>
  </si>
  <si>
    <t>https://www.sec.gov/Archives/edgar/data/0000932471/000175272420113488/primary_doc.xml</t>
  </si>
  <si>
    <t>https://www.sec.gov/Archives/edgar/data/0000932471/000175272420179044/primary_doc.xml</t>
  </si>
  <si>
    <t>https://www.sec.gov/Archives/edgar/data/0000932471/000175272420251153/primary_doc.xml</t>
  </si>
  <si>
    <t>https://www.sec.gov/Archives/edgar/data/0000932471/000175272421045790/primary_doc.xml</t>
  </si>
  <si>
    <t>https://www.sec.gov/Archives/edgar/data/0000932471/000175272421119874/primary_doc.xml</t>
  </si>
  <si>
    <t>https://www.sec.gov/Archives/edgar/data/0000932471/000175272421191931/primary_doc.xml</t>
  </si>
  <si>
    <t>https://www.sec.gov/Archives/edgar/data/0000036405/000175272419184508/primary_doc.xml</t>
  </si>
  <si>
    <t>VANGUARD INDEX FUNDS</t>
  </si>
  <si>
    <t>0000036405</t>
  </si>
  <si>
    <t>549300G6KNDK44WUN559</t>
  </si>
  <si>
    <t>VANGUARD EXTENDED MARKET INDEX FUND</t>
  </si>
  <si>
    <t>S000002841</t>
  </si>
  <si>
    <t>NKRB5RF4FYYMQPL0SY31</t>
  </si>
  <si>
    <t>https://www.sec.gov/Archives/edgar/data/0000036405/000175272420043567/primary_doc.xml</t>
  </si>
  <si>
    <t>https://www.sec.gov/Archives/edgar/data/0000036405/000175272420113373/primary_doc.xml</t>
  </si>
  <si>
    <t>https://www.sec.gov/Archives/edgar/data/0000036405/000175272420179645/primary_doc.xml</t>
  </si>
  <si>
    <t>https://www.sec.gov/Archives/edgar/data/0000036405/000175272420251185/primary_doc.xml</t>
  </si>
  <si>
    <t>https://www.sec.gov/Archives/edgar/data/0000036405/000175272421045746/primary_doc.xml</t>
  </si>
  <si>
    <t>https://www.sec.gov/Archives/edgar/data/0000036405/000175272421119836/primary_doc.xml</t>
  </si>
  <si>
    <t>https://www.sec.gov/Archives/edgar/data/0000036405/000175272421191956/primary_doc.xml</t>
  </si>
  <si>
    <t>https://www.sec.gov/Archives/edgar/data/0000036405/000175272421263229/primary_doc.xml</t>
  </si>
  <si>
    <t>https://www.sec.gov/Archives/edgar/data/0000036405/000175272421191993/primary_doc.xml</t>
  </si>
  <si>
    <t>VANGUARD LARGE-CAP INDEX FUND</t>
  </si>
  <si>
    <t>S000002843</t>
  </si>
  <si>
    <t>E6X2OQ8OM0Z814YUKF70</t>
  </si>
  <si>
    <t>https://www.sec.gov/Archives/edgar/data/0000036405/000175272421263234/primary_doc.xml</t>
  </si>
  <si>
    <t>https://www.sec.gov/Archives/edgar/data/0000036405/000175272421191953/primary_doc.xml</t>
  </si>
  <si>
    <t>VANGUARD MID-CAP INDEX FUND</t>
  </si>
  <si>
    <t>S000002844</t>
  </si>
  <si>
    <t>F7RXEPKL33W3OZ8V3S02</t>
  </si>
  <si>
    <t>https://www.sec.gov/Archives/edgar/data/0000036405/000175272421263286/primary_doc.xml</t>
  </si>
  <si>
    <t>https://www.sec.gov/Archives/edgar/data/0000036405/000175272421191998/primary_doc.xml</t>
  </si>
  <si>
    <t>VANGUARD MID-CAP VALUE INDEX FUND</t>
  </si>
  <si>
    <t>S000012757</t>
  </si>
  <si>
    <t>Q4QUKKUM8YYJ562GIO45</t>
  </si>
  <si>
    <t>https://www.sec.gov/Archives/edgar/data/0000036405/000175272421263225/primary_doc.xml</t>
  </si>
  <si>
    <t>https://www.sec.gov/Archives/edgar/data/0000036405/000175272419183900/primary_doc.xml</t>
  </si>
  <si>
    <t>VANGUARD SMALL-CAP INDEX FUND</t>
  </si>
  <si>
    <t>S000002845</t>
  </si>
  <si>
    <t>HZKQM2YGJWB4I8NIZL49</t>
  </si>
  <si>
    <t>https://www.sec.gov/Archives/edgar/data/0000036405/000175272420043556/primary_doc.xml</t>
  </si>
  <si>
    <t>https://www.sec.gov/Archives/edgar/data/0000036405/000175272420113632/primary_doc.xml</t>
  </si>
  <si>
    <t>https://www.sec.gov/Archives/edgar/data/0000036405/000175272420179646/primary_doc.xml</t>
  </si>
  <si>
    <t>https://www.sec.gov/Archives/edgar/data/0000036405/000175272420251177/primary_doc.xml</t>
  </si>
  <si>
    <t>https://www.sec.gov/Archives/edgar/data/0000036405/000175272421045782/primary_doc.xml</t>
  </si>
  <si>
    <t>https://www.sec.gov/Archives/edgar/data/0000036405/000175272421119879/primary_doc.xml</t>
  </si>
  <si>
    <t>https://www.sec.gov/Archives/edgar/data/0000036405/000175272421191994/primary_doc.xml</t>
  </si>
  <si>
    <t>https://www.sec.gov/Archives/edgar/data/0000036405/000175272421263276/primary_doc.xml</t>
  </si>
  <si>
    <t>https://www.sec.gov/Archives/edgar/data/0000036405/000175272419183894/primary_doc.xml</t>
  </si>
  <si>
    <t>VANGUARD SMALL-CAP VALUE INDEX FUND</t>
  </si>
  <si>
    <t>S000002847</t>
  </si>
  <si>
    <t>IYAYRN9IGNRICDXDWU21</t>
  </si>
  <si>
    <t>https://www.sec.gov/Archives/edgar/data/0000036405/000175272420043554/primary_doc.xml</t>
  </si>
  <si>
    <t>https://www.sec.gov/Archives/edgar/data/0000036405/000175272420113626/primary_doc.xml</t>
  </si>
  <si>
    <t>https://www.sec.gov/Archives/edgar/data/0000036405/000175272420179634/primary_doc.xml</t>
  </si>
  <si>
    <t>https://www.sec.gov/Archives/edgar/data/0000036405/000175272420251166/primary_doc.xml</t>
  </si>
  <si>
    <t>https://www.sec.gov/Archives/edgar/data/0000036405/000175272421045808/primary_doc.xml</t>
  </si>
  <si>
    <t>https://www.sec.gov/Archives/edgar/data/0000036405/000175272421119823/primary_doc.xml</t>
  </si>
  <si>
    <t>https://www.sec.gov/Archives/edgar/data/0000036405/000175272421191945/primary_doc.xml</t>
  </si>
  <si>
    <t>https://www.sec.gov/Archives/edgar/data/0000036405/000175272421263277/primary_doc.xml</t>
  </si>
  <si>
    <t>https://www.sec.gov/Archives/edgar/data/0000036405/000175272419184953/primary_doc.xml</t>
  </si>
  <si>
    <t>VANGUARD TOTAL STOCK MARKET INDEX FUND</t>
  </si>
  <si>
    <t>S000002848</t>
  </si>
  <si>
    <t>HJ2RZRUQEVF2A5SPRB21</t>
  </si>
  <si>
    <t>https://www.sec.gov/Archives/edgar/data/0000036405/000175272420043566/primary_doc.xml</t>
  </si>
  <si>
    <t>https://www.sec.gov/Archives/edgar/data/0000036405/000175272420113272/primary_doc.xml</t>
  </si>
  <si>
    <t>https://www.sec.gov/Archives/edgar/data/0000036405/000175272420179644/primary_doc.xml</t>
  </si>
  <si>
    <t>https://www.sec.gov/Archives/edgar/data/0000036405/000175272420251115/primary_doc.xml</t>
  </si>
  <si>
    <t>https://www.sec.gov/Archives/edgar/data/0000036405/000175272421045752/primary_doc.xml</t>
  </si>
  <si>
    <t>https://www.sec.gov/Archives/edgar/data/0000036405/000175272421119813/primary_doc.xml</t>
  </si>
  <si>
    <t>https://www.sec.gov/Archives/edgar/data/0000036405/000175272421191997/primary_doc.xml</t>
  </si>
  <si>
    <t>https://www.sec.gov/Archives/edgar/data/0000036405/000175272421263240/primary_doc.xml</t>
  </si>
  <si>
    <t>https://www.sec.gov/Archives/edgar/data/0000036405/000175272421191928/primary_doc.xml</t>
  </si>
  <si>
    <t>VANGUARD VALUE INDEX FUND</t>
  </si>
  <si>
    <t>S000002840</t>
  </si>
  <si>
    <t>HH8Q33B0J5YWPPIGZP55</t>
  </si>
  <si>
    <t>https://www.sec.gov/Archives/edgar/data/0000036405/000175272421263214/primary_doc.xml</t>
  </si>
  <si>
    <t>https://www.sec.gov/Archives/edgar/data/0000862084/000175272419184519/primary_doc.xml</t>
  </si>
  <si>
    <t>VANGUARD INSTITUTIONAL INDEX FUNDS</t>
  </si>
  <si>
    <t>0000862084</t>
  </si>
  <si>
    <t>549300HU31ENFT74XN04</t>
  </si>
  <si>
    <t>VANGUARD INSTITUTIONAL TOTAL STOCK MARKET INDEX FUND</t>
  </si>
  <si>
    <t>S000002855</t>
  </si>
  <si>
    <t>OI9CNOE85L24I2YWT109</t>
  </si>
  <si>
    <t>https://www.sec.gov/Archives/edgar/data/0000862084/000175272420043560/primary_doc.xml</t>
  </si>
  <si>
    <t>https://www.sec.gov/Archives/edgar/data/0000862084/000175272420113501/primary_doc.xml</t>
  </si>
  <si>
    <t>https://www.sec.gov/Archives/edgar/data/0000862084/000175272420179018/primary_doc.xml</t>
  </si>
  <si>
    <t>https://www.sec.gov/Archives/edgar/data/0000862084/000175272420251114/primary_doc.xml</t>
  </si>
  <si>
    <t>https://www.sec.gov/Archives/edgar/data/0000862084/000175272421045824/primary_doc.xml</t>
  </si>
  <si>
    <t>https://www.sec.gov/Archives/edgar/data/0000862084/000175272421119825/primary_doc.xml</t>
  </si>
  <si>
    <t>https://www.sec.gov/Archives/edgar/data/0000862084/000175272421191974/primary_doc.xml</t>
  </si>
  <si>
    <t>https://www.sec.gov/Archives/edgar/data/0000862084/000175272421263236/primary_doc.xml</t>
  </si>
  <si>
    <t>https://www.sec.gov/Archives/edgar/data/0000836906/000175272420251162/primary_doc.xml</t>
  </si>
  <si>
    <t>VANGUARD MALVERN FUNDS</t>
  </si>
  <si>
    <t>0000836906</t>
  </si>
  <si>
    <t>549300EW16IGZDA38J20</t>
  </si>
  <si>
    <t>VANGUARD U.S. VALUE FUND</t>
  </si>
  <si>
    <t>S000002869</t>
  </si>
  <si>
    <t>2RP5HU65TXU2TEBUMQ76</t>
  </si>
  <si>
    <t>https://www.sec.gov/Archives/edgar/data/0000799127/000175272419183287/primary_doc.xml</t>
  </si>
  <si>
    <t>VANGUARD QUANTITATIVE FUNDS</t>
  </si>
  <si>
    <t>0000799127</t>
  </si>
  <si>
    <t>5493007AJT3TIGZKYP66</t>
  </si>
  <si>
    <t>VANGUARD GROWTH AND INCOME FUND</t>
  </si>
  <si>
    <t>S000002913</t>
  </si>
  <si>
    <t>BZQEUHY2KE1ZMR7IWO60</t>
  </si>
  <si>
    <t>https://www.sec.gov/Archives/edgar/data/0000799127/000175272420043553/primary_doc.xml</t>
  </si>
  <si>
    <t>https://www.sec.gov/Archives/edgar/data/0000799127/000175272420113431/primary_doc.xml</t>
  </si>
  <si>
    <t>https://www.sec.gov/Archives/edgar/data/0000799127/000175272420179016/primary_doc.xml</t>
  </si>
  <si>
    <t>https://www.sec.gov/Archives/edgar/data/0000799127/000175272420251182/primary_doc.xml</t>
  </si>
  <si>
    <t>https://www.sec.gov/Archives/edgar/data/0000799127/000175272421045804/primary_doc.xml</t>
  </si>
  <si>
    <t>https://www.sec.gov/Archives/edgar/data/0000799127/000175272421119859/primary_doc.xml</t>
  </si>
  <si>
    <t>https://www.sec.gov/Archives/edgar/data/0001021882/000175272421231806/primary_doc.xml</t>
  </si>
  <si>
    <t>VANGUARD SCOTTSDALE FUNDS</t>
  </si>
  <si>
    <t>0001021882</t>
  </si>
  <si>
    <t>549300Y88GQ3VLJIBX57</t>
  </si>
  <si>
    <t>VANGUARD RUSSELL 1000 GROWTH INDEX FUND</t>
  </si>
  <si>
    <t>S000030002</t>
  </si>
  <si>
    <t>ZOICJ1BTWYKFQSJDPN63</t>
  </si>
  <si>
    <t>https://www.sec.gov/Archives/edgar/data/0001021882/000175272421231788/primary_doc.xml</t>
  </si>
  <si>
    <t>VANGUARD RUSSELL 1000 INDEX FUND</t>
  </si>
  <si>
    <t>S000030000</t>
  </si>
  <si>
    <t>CHTRJUQCGTOWVJB3QC95</t>
  </si>
  <si>
    <t>https://www.sec.gov/Archives/edgar/data/0001021882/000175272420016893/primary_doc.xml</t>
  </si>
  <si>
    <t>VANGUARD RUSSELL 2000 INDEX FUND</t>
  </si>
  <si>
    <t>S000030003</t>
  </si>
  <si>
    <t>XEI53B997NKJZOPQID97</t>
  </si>
  <si>
    <t>https://www.sec.gov/Archives/edgar/data/0001021882/000175272420083621/primary_doc.xml</t>
  </si>
  <si>
    <t>https://www.sec.gov/Archives/edgar/data/0001021882/000175272420149053/primary_doc.xml</t>
  </si>
  <si>
    <t>https://www.sec.gov/Archives/edgar/data/0001021882/000175272420219757/primary_doc.xml</t>
  </si>
  <si>
    <t>https://www.sec.gov/Archives/edgar/data/0001021882/000175272421016644/primary_doc.xml</t>
  </si>
  <si>
    <t>https://www.sec.gov/Archives/edgar/data/0001021882/000175272421088441/primary_doc.xml</t>
  </si>
  <si>
    <t>https://www.sec.gov/Archives/edgar/data/0001021882/000175272421162164/primary_doc.xml</t>
  </si>
  <si>
    <t>https://www.sec.gov/Archives/edgar/data/0001021882/000175272420016928/primary_doc.xml</t>
  </si>
  <si>
    <t>VANGUARD RUSSELL 2000 VALUE INDEX FUND</t>
  </si>
  <si>
    <t>S000030004</t>
  </si>
  <si>
    <t>ZIALB0CJMIEHCHBPWY93</t>
  </si>
  <si>
    <t>https://www.sec.gov/Archives/edgar/data/0001021882/000175272420083614/primary_doc.xml</t>
  </si>
  <si>
    <t>https://www.sec.gov/Archives/edgar/data/0001021882/000175272420148986/primary_doc.xml</t>
  </si>
  <si>
    <t>https://www.sec.gov/Archives/edgar/data/0001021882/000175272420219729/primary_doc.xml</t>
  </si>
  <si>
    <t>https://www.sec.gov/Archives/edgar/data/0001021882/000175272421016660/primary_doc.xml</t>
  </si>
  <si>
    <t>https://www.sec.gov/Archives/edgar/data/0001021882/000175272421088472/primary_doc.xml</t>
  </si>
  <si>
    <t>https://www.sec.gov/Archives/edgar/data/0001021882/000175272421162153/primary_doc.xml</t>
  </si>
  <si>
    <t>https://www.sec.gov/Archives/edgar/data/0001021882/000175272420016931/primary_doc.xml</t>
  </si>
  <si>
    <t>VANGUARD RUSSELL 3000 INDEX FUND</t>
  </si>
  <si>
    <t>S000030006</t>
  </si>
  <si>
    <t>E2FO156DBHEZ36T5EQ21</t>
  </si>
  <si>
    <t>https://www.sec.gov/Archives/edgar/data/0001021882/000175272420083613/primary_doc.xml</t>
  </si>
  <si>
    <t>https://www.sec.gov/Archives/edgar/data/0001021882/000175272420149045/primary_doc.xml</t>
  </si>
  <si>
    <t>https://www.sec.gov/Archives/edgar/data/0001021882/000175272420219728/primary_doc.xml</t>
  </si>
  <si>
    <t>https://www.sec.gov/Archives/edgar/data/0001021882/000175272421016632/primary_doc.xml</t>
  </si>
  <si>
    <t>https://www.sec.gov/Archives/edgar/data/0001021882/000175272421088428/primary_doc.xml</t>
  </si>
  <si>
    <t>https://www.sec.gov/Archives/edgar/data/0001021882/000175272421162162/primary_doc.xml</t>
  </si>
  <si>
    <t>https://www.sec.gov/Archives/edgar/data/0001021882/000175272421231821/primary_doc.xml</t>
  </si>
  <si>
    <t>https://www.sec.gov/Archives/edgar/data/0000923202/000175272421191966/primary_doc.xml</t>
  </si>
  <si>
    <t>VANGUARD TAX-MANAGED FUNDS</t>
  </si>
  <si>
    <t>0000923202</t>
  </si>
  <si>
    <t>549300PTTIGTMUA02X28</t>
  </si>
  <si>
    <t>VANGUARD TAX-MANAGED BALANCED FUND</t>
  </si>
  <si>
    <t>S000004383</t>
  </si>
  <si>
    <t>1WMM5VZXIWNUKJJYWQ89</t>
  </si>
  <si>
    <t>https://www.sec.gov/Archives/edgar/data/0000923202/000175272421263227/primary_doc.xml</t>
  </si>
  <si>
    <t>https://www.sec.gov/Archives/edgar/data/0000923202/000175272421191935/primary_doc.xml</t>
  </si>
  <si>
    <t>VANGUARD TAX-MANAGED CAPITAL APPRECIATION FUND</t>
  </si>
  <si>
    <t>S000004384</t>
  </si>
  <si>
    <t>90F1SY186UR5IE5QGL40</t>
  </si>
  <si>
    <t>https://www.sec.gov/Archives/edgar/data/0000923202/000175272421263261/primary_doc.xml</t>
  </si>
  <si>
    <t>https://www.sec.gov/Archives/edgar/data/0000923202/000175272419183910/primary_doc.xml</t>
  </si>
  <si>
    <t>VANGUARD TAX-MANAGED SMALL-CAP FUND</t>
  </si>
  <si>
    <t>S000004387</t>
  </si>
  <si>
    <t>ZJY016R4WGTONCXRZD36</t>
  </si>
  <si>
    <t>https://www.sec.gov/Archives/edgar/data/0000923202/000175272420043549/primary_doc.xml</t>
  </si>
  <si>
    <t>https://www.sec.gov/Archives/edgar/data/0000923202/000175272420113680/primary_doc.xml</t>
  </si>
  <si>
    <t>https://www.sec.gov/Archives/edgar/data/0000923202/000175272420179629/primary_doc.xml</t>
  </si>
  <si>
    <t>https://www.sec.gov/Archives/edgar/data/0000923202/000175272420251113/primary_doc.xml</t>
  </si>
  <si>
    <t>https://www.sec.gov/Archives/edgar/data/0000923202/000175272421045757/primary_doc.xml</t>
  </si>
  <si>
    <t>https://www.sec.gov/Archives/edgar/data/0000923202/000175272421119804/primary_doc.xml</t>
  </si>
  <si>
    <t>https://www.sec.gov/Archives/edgar/data/0000923202/000175272421191980/primary_doc.xml</t>
  </si>
  <si>
    <t>https://www.sec.gov/Archives/edgar/data/0000857490/000175272421191955/primary_doc.xml</t>
  </si>
  <si>
    <t>VANGUARD VARIABLE INSURANCE FUNDS</t>
  </si>
  <si>
    <t>0000857490</t>
  </si>
  <si>
    <t>549300N9FZ0B1IR95761</t>
  </si>
  <si>
    <t>MID-CAP INDEX PORTFOLIO</t>
  </si>
  <si>
    <t>S000004404</t>
  </si>
  <si>
    <t>FU4G3B84SVW07HHVW178</t>
  </si>
  <si>
    <t>https://www.sec.gov/Archives/edgar/data/0000857490/000175272421263270/primary_doc.xml</t>
  </si>
  <si>
    <t>https://www.sec.gov/Archives/edgar/data/0000857490/000175272421191934/primary_doc.xml</t>
  </si>
  <si>
    <t>SMALL COMPANY GROWTH PORTFOLIO</t>
  </si>
  <si>
    <t>S000004394</t>
  </si>
  <si>
    <t>8K5D5K4S6OHCGG6G6G91</t>
  </si>
  <si>
    <t>https://www.sec.gov/Archives/edgar/data/0000857490/000175272421263280/primary_doc.xml</t>
  </si>
  <si>
    <t>https://www.sec.gov/Archives/edgar/data/0000105563/000175272420016929/primary_doc.xml</t>
  </si>
  <si>
    <t>VANGUARD WELLINGTON FUND</t>
  </si>
  <si>
    <t>0000105563</t>
  </si>
  <si>
    <t>549300X1E8M3H6XRMS84</t>
  </si>
  <si>
    <t>VANGUARD U.S. MULTIFACTOR FUND</t>
  </si>
  <si>
    <t>S000061303</t>
  </si>
  <si>
    <t>5493005NZF0BI7FF3014</t>
  </si>
  <si>
    <t>https://www.sec.gov/Archives/edgar/data/0000105563/000175272420083636/primary_doc.xml</t>
  </si>
  <si>
    <t>https://www.sec.gov/Archives/edgar/data/0000105563/000175272420016829/primary_doc.xml</t>
  </si>
  <si>
    <t>VANGUARD U.S. QUALITY FACTOR ETF</t>
  </si>
  <si>
    <t>S000061304</t>
  </si>
  <si>
    <t>549300I8KZDQSXMOHC80</t>
  </si>
  <si>
    <t>https://www.sec.gov/Archives/edgar/data/0000105563/000175272420083629/primary_doc.xml</t>
  </si>
  <si>
    <t>https://www.sec.gov/Archives/edgar/data/0000105563/000175272420016832/primary_doc.xml</t>
  </si>
  <si>
    <t>VANGUARD U.S. VALUE FACTOR ETF</t>
  </si>
  <si>
    <t>S000061305</t>
  </si>
  <si>
    <t>5493006GU7KMEUQILY06</t>
  </si>
  <si>
    <t>https://www.sec.gov/Archives/edgar/data/0000105563/000175272420083628/primary_doc.xml</t>
  </si>
  <si>
    <t>https://www.sec.gov/Archives/edgar/data/0000052848/000175272420016831/primary_doc.xml</t>
  </si>
  <si>
    <t>VANGUARD WORLD FUND</t>
  </si>
  <si>
    <t>0000052848</t>
  </si>
  <si>
    <t>549300MP6BT0L4Q61L10</t>
  </si>
  <si>
    <t>VANGUARD CONSUMER DISCRETIONARY INDEX FUND</t>
  </si>
  <si>
    <t>S000004446</t>
  </si>
  <si>
    <t>NH4EW5X2H2SQ04NCCD83</t>
  </si>
  <si>
    <t>https://www.sec.gov/Archives/edgar/data/0000052848/000175272420083589/primary_doc.xml</t>
  </si>
  <si>
    <t>https://www.sec.gov/Archives/edgar/data/0000052848/000175272420149147/primary_doc.xml</t>
  </si>
  <si>
    <t>https://www.sec.gov/Archives/edgar/data/0000052848/000175272420219724/primary_doc.xml</t>
  </si>
  <si>
    <t>https://www.sec.gov/Archives/edgar/data/0000052848/000175272421016658/primary_doc.xml</t>
  </si>
  <si>
    <t>https://www.sec.gov/Archives/edgar/data/0000052848/000175272421088482/primary_doc.xml</t>
  </si>
  <si>
    <t>https://www.sec.gov/Archives/edgar/data/0000052848/000175272421162121/primary_doc.xml</t>
  </si>
  <si>
    <t>https://www.sec.gov/Archives/edgar/data/0000052848/000175272421231816/primary_doc.xml</t>
  </si>
  <si>
    <t>https://www.sec.gov/Archives/edgar/data/0000052848/000175272420016852/primary_doc.xml</t>
  </si>
  <si>
    <t>VANGUARD ESG U.S. STOCK ETF</t>
  </si>
  <si>
    <t>S000063075</t>
  </si>
  <si>
    <t>549300F0CKEP8O0RFZ32</t>
  </si>
  <si>
    <t>https://www.sec.gov/Archives/edgar/data/0000052848/000175272420083593/primary_doc.xml</t>
  </si>
  <si>
    <t>https://www.sec.gov/Archives/edgar/data/0000831016/000175272421107489/primary_doc.xml</t>
  </si>
  <si>
    <t>Variable Insurance Products Fund II</t>
  </si>
  <si>
    <t>0000831016</t>
  </si>
  <si>
    <t>D8TUF5IXYLDDLCD6AV58</t>
  </si>
  <si>
    <t>VIP Disciplined Small Cap Portfolio</t>
  </si>
  <si>
    <t>S000007725</t>
  </si>
  <si>
    <t>5493005LK2LESWZWZF71</t>
  </si>
  <si>
    <t>https://www.sec.gov/Archives/edgar/data/0000831016/000175272420161974/primary_doc.xml</t>
  </si>
  <si>
    <t>VIP Extended Market Index Portfolio</t>
  </si>
  <si>
    <t>S000061712</t>
  </si>
  <si>
    <t>549300XZ3YOKPI0BYN07</t>
  </si>
  <si>
    <t>https://www.sec.gov/Archives/edgar/data/0000831016/000175272420241074/primary_doc.xml</t>
  </si>
  <si>
    <t>https://www.sec.gov/Archives/edgar/data/0000831016/000175272421031125/primary_doc.xml</t>
  </si>
  <si>
    <t>https://www.sec.gov/Archives/edgar/data/0000831016/000175272421107500/primary_doc.xml</t>
  </si>
  <si>
    <t>https://www.sec.gov/Archives/edgar/data/0000831016/000175272421181393/primary_doc.xml</t>
  </si>
  <si>
    <t>https://www.sec.gov/Archives/edgar/data/0000831016/000175272421248751/primary_doc.xml</t>
  </si>
  <si>
    <t>https://www.sec.gov/Archives/edgar/data/0000831016/000175272420162024/primary_doc.xml</t>
  </si>
  <si>
    <t>VIP Total Market Index Portfolio</t>
  </si>
  <si>
    <t>S000061714</t>
  </si>
  <si>
    <t>549300QU5M51CW0M6E77</t>
  </si>
  <si>
    <t>https://www.sec.gov/Archives/edgar/data/0000831016/000175272420241119/primary_doc.xml</t>
  </si>
  <si>
    <t>https://www.sec.gov/Archives/edgar/data/0000831016/000175272421031180/primary_doc.xml</t>
  </si>
  <si>
    <t>https://www.sec.gov/Archives/edgar/data/0000831016/000175272421107545/primary_doc.xml</t>
  </si>
  <si>
    <t>https://www.sec.gov/Archives/edgar/data/0000831016/000175272421181555/primary_doc.xml</t>
  </si>
  <si>
    <t>https://www.sec.gov/Archives/edgar/data/0000831016/000175272421248823/primary_doc.xml</t>
  </si>
  <si>
    <t>https://www.sec.gov/Archives/edgar/data/0000831016/000175272419179126/primary_doc.xml</t>
  </si>
  <si>
    <t>VARIABLE INSURANCE PRODUCTS FUND II</t>
  </si>
  <si>
    <t>https://www.sec.gov/Archives/edgar/data/0000831016/000175272420034372/primary_doc.xml</t>
  </si>
  <si>
    <t>https://www.sec.gov/Archives/edgar/data/0000831016/000175272420103194/primary_doc.xml</t>
  </si>
  <si>
    <t>https://www.sec.gov/Archives/edgar/data/0000831016/000175272419179210/primary_doc.xml</t>
  </si>
  <si>
    <t>https://www.sec.gov/Archives/edgar/data/0000831016/000175272420034435/primary_doc.xml</t>
  </si>
  <si>
    <t>https://www.sec.gov/Archives/edgar/data/0000831016/000175272420103251/primary_doc.xml</t>
  </si>
  <si>
    <t>https://www.sec.gov/Archives/edgar/data/0001815493/000175272421192308/primary_doc.xml</t>
  </si>
  <si>
    <t>VELA Funds</t>
  </si>
  <si>
    <t>0001815493</t>
  </si>
  <si>
    <t>549300F0PMHX6GFZ7Q56</t>
  </si>
  <si>
    <t>VELA LARGE CAP PLUS FUND</t>
  </si>
  <si>
    <t>S000069563</t>
  </si>
  <si>
    <t>549300V8UD7IZ63TCH22</t>
  </si>
  <si>
    <t xml:space="preserve">GameStop Corp. </t>
  </si>
  <si>
    <t>https://www.sec.gov/Archives/edgar/data/0001815493/000175272421260638/primary_doc.xml</t>
  </si>
  <si>
    <t>https://www.sec.gov/Archives/edgar/data/0001524968/000114554920040354/primary_doc.xml</t>
  </si>
  <si>
    <t>VERICIMETRY FUNDS</t>
  </si>
  <si>
    <t>0001524968</t>
  </si>
  <si>
    <t>5493009768B7GIRYCK14</t>
  </si>
  <si>
    <t>Vericimetry U.S. Small Cap Value Fund</t>
  </si>
  <si>
    <t>S000033942</t>
  </si>
  <si>
    <t>549300B0M56LKZPM2J63</t>
  </si>
  <si>
    <t>https://www.sec.gov/Archives/edgar/data/0001524968/000114554920053345/primary_doc.xml</t>
  </si>
  <si>
    <t>https://www.sec.gov/Archives/edgar/data/0001524968/000114554920072178/primary_doc.xml</t>
  </si>
  <si>
    <t>https://www.sec.gov/Archives/edgar/data/0001524968/000114554921010219/primary_doc.xml</t>
  </si>
  <si>
    <t>https://www.sec.gov/Archives/edgar/data/0001547580/000175272419177918/primary_doc.xml</t>
  </si>
  <si>
    <t>Victory Portfolios II</t>
  </si>
  <si>
    <t>0001547580</t>
  </si>
  <si>
    <t>VictoryShares USAA MSCI USA Small Cap Value Momentum Blend Index ETF</t>
  </si>
  <si>
    <t>S000065161</t>
  </si>
  <si>
    <t>549300DR31EXT2WMIN31</t>
  </si>
  <si>
    <t>https://www.sec.gov/Archives/edgar/data/0001547580/000175272420040195/primary_doc.xml</t>
  </si>
  <si>
    <t>https://www.sec.gov/Archives/edgar/data/0001547580/000175272420106410/primary_doc.xml</t>
  </si>
  <si>
    <t>https://www.sec.gov/Archives/edgar/data/0001547580/000175272420173495/primary_doc.xml</t>
  </si>
  <si>
    <t>https://www.sec.gov/Archives/edgar/data/0001547580/000175272421189567/primary_doc.xml</t>
  </si>
  <si>
    <t>5493002SUQLUY3T5P040</t>
  </si>
  <si>
    <t>https://www.sec.gov/Archives/edgar/data/0001547580/000175272421259356/primary_doc.xml</t>
  </si>
  <si>
    <t>https://www.sec.gov/Archives/edgar/data/0001068663/000175272421259874/primary_doc.xml</t>
  </si>
  <si>
    <t>Victory Variable Insurance Funds</t>
  </si>
  <si>
    <t>0001068663</t>
  </si>
  <si>
    <t>549300PUY11D0HHITF56</t>
  </si>
  <si>
    <t>Victory VIF 500 Index</t>
  </si>
  <si>
    <t>S000053591</t>
  </si>
  <si>
    <t>549300KGU1WJ8O5TD545</t>
  </si>
  <si>
    <t>https://www.sec.gov/Archives/edgar/data/0001423227/000175272421089854/primary_doc.xml</t>
  </si>
  <si>
    <t>Virtus Strategy Trust</t>
  </si>
  <si>
    <t>Virtus AllianzGI Short Duration High Income Fund</t>
  </si>
  <si>
    <t>https://www.sec.gov/Archives/edgar/data/0000846799/000175272421253207/primary_doc.xml</t>
  </si>
  <si>
    <t>Voya BALANCED PORTFOLIO INC</t>
  </si>
  <si>
    <t>0000846799</t>
  </si>
  <si>
    <t>549300SR3YSJO26U8B04</t>
  </si>
  <si>
    <t>VOYA BALANCED PORTFOLIO</t>
  </si>
  <si>
    <t>S000008663</t>
  </si>
  <si>
    <t>PX3K2LVY4N2W4J8E8Q69</t>
  </si>
  <si>
    <t>https://www.sec.gov/Archives/edgar/data/0001063946/000175272421226906/primary_doc.xml</t>
  </si>
  <si>
    <t>Voya Equity Trust</t>
  </si>
  <si>
    <t>0001063946</t>
  </si>
  <si>
    <t>549300390F2HXEKZ3639</t>
  </si>
  <si>
    <t>VOYA MID CAP RESEARCH ENHANCED INDEX FUND</t>
  </si>
  <si>
    <t>S000066936</t>
  </si>
  <si>
    <t>549300NO9K79011MQ736</t>
  </si>
  <si>
    <t>https://www.sec.gov/Archives/edgar/data/0001063946/000175272420012355/primary_doc.xml</t>
  </si>
  <si>
    <t>VOYA MULTI-MANAGER MID CAP VALUE FUND</t>
  </si>
  <si>
    <t>S000034091</t>
  </si>
  <si>
    <t>U3CVUNSKSS8K2NB6HH07</t>
  </si>
  <si>
    <t>https://www.sec.gov/Archives/edgar/data/0001063946/000175272420079109/primary_doc.xml</t>
  </si>
  <si>
    <t>https://www.sec.gov/Archives/edgar/data/0001063946/000175272420146949/primary_doc.xml</t>
  </si>
  <si>
    <t>https://www.sec.gov/Archives/edgar/data/0001015965/000175272421252569/primary_doc.xml</t>
  </si>
  <si>
    <t>Voya VARIABLE PORTFOLIOS INC</t>
  </si>
  <si>
    <t>0001015965</t>
  </si>
  <si>
    <t>549300RRSJVUNTELG112</t>
  </si>
  <si>
    <t>VOYA INDEX PLUS MIDCAP PORTFOLIO</t>
  </si>
  <si>
    <t>S000008706</t>
  </si>
  <si>
    <t>549300RWU8UJWW53KT11</t>
  </si>
  <si>
    <t>https://www.sec.gov/Archives/edgar/data/0001015965/000175272419176768/primary_doc.xml</t>
  </si>
  <si>
    <t>VOYA INDEX PLUS SMALLCAP PORTFOLIO</t>
  </si>
  <si>
    <t>S000008707</t>
  </si>
  <si>
    <t>549300ZQRSC1U77YJE34</t>
  </si>
  <si>
    <t>https://www.sec.gov/Archives/edgar/data/0001015965/000175272420244132/primary_doc.xml</t>
  </si>
  <si>
    <t>https://www.sec.gov/Archives/edgar/data/0001015965/000175272421113553/primary_doc.xml</t>
  </si>
  <si>
    <t>https://www.sec.gov/Archives/edgar/data/0001015965/000175272421175454/primary_doc.xml</t>
  </si>
  <si>
    <t>https://www.sec.gov/Archives/edgar/data/0001015965/000175272421175446/primary_doc.xml</t>
  </si>
  <si>
    <t>VOYA RUSSELLTM MID CAP GROWTH INDEX PORTFOLIO</t>
  </si>
  <si>
    <t>S000025440</t>
  </si>
  <si>
    <t>549300UTQWGBILWZNY15</t>
  </si>
  <si>
    <t>https://www.sec.gov/Archives/edgar/data/0001015965/000175272421253118/primary_doc.xml</t>
  </si>
  <si>
    <t>https://www.sec.gov/Archives/edgar/data/0001015965/000175272421175451/primary_doc.xml</t>
  </si>
  <si>
    <t>VOYA RUSSELLTM MID CAP INDEX PORTFOLIO</t>
  </si>
  <si>
    <t>S000021223</t>
  </si>
  <si>
    <t>549300FGTW91NZJ0MN29</t>
  </si>
  <si>
    <t>https://www.sec.gov/Archives/edgar/data/0001015965/000175272421253121/primary_doc.xml</t>
  </si>
  <si>
    <t>https://www.sec.gov/Archives/edgar/data/0001015965/000175272419176530/primary_doc.xml</t>
  </si>
  <si>
    <t>VOYA RUSSELLTM SMALL CAP INDEX PORTFOLIO</t>
  </si>
  <si>
    <t>S000021224</t>
  </si>
  <si>
    <t>549300EDVR1NTSAPVX61</t>
  </si>
  <si>
    <t>https://www.sec.gov/Archives/edgar/data/0001015965/000175272420033310/primary_doc.xml</t>
  </si>
  <si>
    <t>https://www.sec.gov/Archives/edgar/data/0001015965/000175272420103648/primary_doc.xml</t>
  </si>
  <si>
    <t>https://www.sec.gov/Archives/edgar/data/0001015965/000175272420163844/primary_doc.xml</t>
  </si>
  <si>
    <t>https://www.sec.gov/Archives/edgar/data/0001015965/000175272420244520/primary_doc.xml</t>
  </si>
  <si>
    <t>https://www.sec.gov/Archives/edgar/data/0001015965/000175272421029818/primary_doc.xml</t>
  </si>
  <si>
    <t>https://www.sec.gov/Archives/edgar/data/0001015965/000175272421113550/primary_doc.xml</t>
  </si>
  <si>
    <t>https://www.sec.gov/Archives/edgar/data/0001717976/000175272420248730/primary_doc.xml</t>
  </si>
  <si>
    <t>Weiss Strategic Interval Fund</t>
  </si>
  <si>
    <t>0001717976</t>
  </si>
  <si>
    <t>549300VP2BQ6QYBB3780</t>
  </si>
  <si>
    <t>https://www.sec.gov/Archives/edgar/data/0001717976/000175272421033885/primary_doc.xml</t>
  </si>
  <si>
    <t>https://www.sec.gov/Archives/edgar/data/0001717976/000175272421104007/primary_doc.xml</t>
  </si>
  <si>
    <t>https://www.sec.gov/Archives/edgar/data/0001717976/000175272421174638/primary_doc.xml</t>
  </si>
  <si>
    <t>https://www.sec.gov/Archives/edgar/data/0001081400/000114554920071093/primary_doc.xml</t>
  </si>
  <si>
    <t>Wells Fargo Funds Trust</t>
  </si>
  <si>
    <t>0001081400</t>
  </si>
  <si>
    <t>549300XROIY0CTN7RZ24</t>
  </si>
  <si>
    <t>Special Small Cap Value Fund</t>
  </si>
  <si>
    <t>S000029108</t>
  </si>
  <si>
    <t>54930065PNEY86WY1O41</t>
  </si>
  <si>
    <t>THE OPTIONS CLEARING CORPORATION</t>
  </si>
  <si>
    <t>GAMESTOP CORP OCT20 7 CALL</t>
  </si>
  <si>
    <t>GME201</t>
  </si>
  <si>
    <t>InternalID: ADI1RC4D3</t>
  </si>
  <si>
    <t>549300CII6SLYGKNHA04</t>
  </si>
  <si>
    <t>GAMESTOP CORP OCT20 10 CALL</t>
  </si>
  <si>
    <t>InternalID: ADI1RWB90</t>
  </si>
  <si>
    <t>https://www.sec.gov/Archives/edgar/data/0001081400/000114554921016185/primary_doc.xml</t>
  </si>
  <si>
    <t>https://www.sec.gov/Archives/edgar/data/0001087961/000114554920063004/primary_doc.xml</t>
  </si>
  <si>
    <t>Wells Fargo Master Trust</t>
  </si>
  <si>
    <t>0001087961</t>
  </si>
  <si>
    <t>549300RK07I40T8DF120</t>
  </si>
  <si>
    <t>Factor Enhanced U.S. Small Cap Equity Portfolio</t>
  </si>
  <si>
    <t>S000057916</t>
  </si>
  <si>
    <t>549300JFCRSOQ3EX1006</t>
  </si>
  <si>
    <t>https://www.sec.gov/Archives/edgar/data/0001087961/000114554921004198/primary_doc.xml</t>
  </si>
  <si>
    <t>https://www.sec.gov/Archives/edgar/data/0000830744/000175272421206695/primary_doc.xml</t>
  </si>
  <si>
    <t>Wilmington Funds</t>
  </si>
  <si>
    <t>0000830744</t>
  </si>
  <si>
    <t>549300NMSZ1AKT3BZF47</t>
  </si>
  <si>
    <t>Wilmington Large-Cap Strategy Fund</t>
  </si>
  <si>
    <t>S000034850</t>
  </si>
  <si>
    <t>549300R10LQLNQ6E2S80</t>
  </si>
  <si>
    <t>https://www.sec.gov/Archives/edgar/data/0000830744/000175272421280407/primary_doc.xml</t>
  </si>
  <si>
    <t>https://www.sec.gov/Archives/edgar/data/0000890453/000114554920012528/primary_doc.xml</t>
  </si>
  <si>
    <t>Wilshire Mutual Funds Inc</t>
  </si>
  <si>
    <t>0000890453</t>
  </si>
  <si>
    <t>5493002LR0X1H0O6US42</t>
  </si>
  <si>
    <t>Wilshire 5000 Index Fund</t>
  </si>
  <si>
    <t>S000001049</t>
  </si>
  <si>
    <t>549300E54QZJ5KVVHA09</t>
  </si>
  <si>
    <t>https://www.sec.gov/Archives/edgar/data/0000890453/000114554920032880/primary_doc.xml</t>
  </si>
  <si>
    <t>https://www.sec.gov/Archives/edgar/data/0000890453/000114554920046620/primary_doc.xml</t>
  </si>
  <si>
    <t>https://www.sec.gov/Archives/edgar/data/0000890453/000114554920069867/primary_doc.xml</t>
  </si>
  <si>
    <t>https://www.sec.gov/Archives/edgar/data/0000890453/000114554921007549/primary_doc.xml</t>
  </si>
  <si>
    <t>https://www.sec.gov/Archives/edgar/data/0000890453/000114554921029591/primary_doc.xml</t>
  </si>
  <si>
    <t>https://www.sec.gov/Archives/edgar/data/0000890453/000114554921046871/primary_doc.xml</t>
  </si>
  <si>
    <t>https://www.sec.gov/Archives/edgar/data/0000890453/000114554921066529/primary_doc.xml</t>
  </si>
  <si>
    <t>https://www.sec.gov/Archives/edgar/data/0000890453/000175272419170873/primary_doc.xml</t>
  </si>
  <si>
    <t>Wilshire Mutual Funds, Inc.</t>
  </si>
  <si>
    <t>WILSHIRE 5000 INDEX FUND</t>
  </si>
  <si>
    <t>https://www.sec.gov/Archives/edgar/data/0001350487/000175272420015248/primary_doc.xml</t>
  </si>
  <si>
    <t>WisdomTree Trust</t>
  </si>
  <si>
    <t>0001350487</t>
  </si>
  <si>
    <t>549300SEVJBU47TE8855</t>
  </si>
  <si>
    <t>WisdomTree Interest Rate Hedged High Yield Bond Fund</t>
  </si>
  <si>
    <t>S000043390</t>
  </si>
  <si>
    <t>549300ZY3TUR4F6CQK54</t>
  </si>
  <si>
    <t>https://www.sec.gov/Archives/edgar/data/0001350487/000175272420070121/primary_doc.xml</t>
  </si>
  <si>
    <t>https://www.sec.gov/Archives/edgar/data/0001350487/000175272420015257/primary_doc.xml</t>
  </si>
  <si>
    <t>WisdomTree Negative Duration High Yield Bond Fund</t>
  </si>
  <si>
    <t>S000043391</t>
  </si>
  <si>
    <t>549300YYQOPWWOHHKF54</t>
  </si>
  <si>
    <t>https://www.sec.gov/Archives/edgar/data/0001350487/000175272420070126/primary_doc.xml</t>
  </si>
  <si>
    <t>https://www.sec.gov/Archives/edgar/data/0001350487/000175272421090615/primary_doc.xml</t>
  </si>
  <si>
    <t>WisdomTree U.S. ESG Fund</t>
  </si>
  <si>
    <t>S000015504</t>
  </si>
  <si>
    <t>5493006LGPJCUO6SNE40</t>
  </si>
  <si>
    <t>https://www.sec.gov/Archives/edgar/data/0001350487/000175272421233870/primary_doc.xml</t>
  </si>
  <si>
    <t>WisdomTree U.S. Growth &amp; Momentum Fund</t>
  </si>
  <si>
    <t>S000072207</t>
  </si>
  <si>
    <t>54930000NNXTVJTSQP38</t>
  </si>
  <si>
    <t>https://www.sec.gov/Archives/edgar/data/0001350487/000175272421090633/primary_doc.xml</t>
  </si>
  <si>
    <t>WisdomTree U.S. Multifactor Fund</t>
  </si>
  <si>
    <t>S000058010</t>
  </si>
  <si>
    <t>549300E15J1NBS9W4061</t>
  </si>
  <si>
    <t>https://www.sec.gov/Archives/edgar/data/0001350487/000175272419175528/primary_doc.xml</t>
  </si>
  <si>
    <t>WisdomTree U.S. SmallCap Fund</t>
  </si>
  <si>
    <t>S000015507</t>
  </si>
  <si>
    <t>549300TLCCFNMHQRJR72</t>
  </si>
  <si>
    <t>https://www.sec.gov/Archives/edgar/data/0001350487/000175272420044300/primary_doc.xml</t>
  </si>
  <si>
    <t>https://www.sec.gov/Archives/edgar/data/0001350487/000175272420086699/primary_doc.xml</t>
  </si>
  <si>
    <t>https://www.sec.gov/Archives/edgar/data/0001350487/000175272420178691/primary_doc.xml</t>
  </si>
  <si>
    <t>https://www.sec.gov/Archives/edgar/data/0001350487/000175272420225418/primary_doc.xml</t>
  </si>
  <si>
    <t>https://www.sec.gov/Archives/edgar/data/0001350487/000175272420044290/primary_doc.xml</t>
  </si>
  <si>
    <t>WisdomTree U.S. Total Market Fund</t>
  </si>
  <si>
    <t>https://www.sec.gov/Archives/edgar/data/0001396092/000175272420110938/primary_doc.xml</t>
  </si>
  <si>
    <t>World Funds Trust</t>
  </si>
  <si>
    <t>0001396092</t>
  </si>
  <si>
    <t>5493007BOSPYEMKSSY03</t>
  </si>
  <si>
    <t>Clifford Capital Focused Small Cap Value Fund</t>
  </si>
  <si>
    <t>S000066697</t>
  </si>
  <si>
    <t>549300EJ0LQ9QG70HN20</t>
  </si>
  <si>
    <t>https://www.sec.gov/Archives/edgar/data/0001396092/000175272420173019/primary_doc.xml</t>
  </si>
  <si>
    <t>https://www.sec.gov/Archives/edgar/data/0001396092/000175272420219215/primary_doc.xml</t>
  </si>
  <si>
    <t>https://www.sec.gov/Archives/edgar/data/0001396092/000175272420110932/primary_doc.xml</t>
  </si>
  <si>
    <t>Clifford Capital Partners Fund</t>
  </si>
  <si>
    <t>S000052714</t>
  </si>
  <si>
    <t>549300W49IG2LD902575</t>
  </si>
  <si>
    <t>https://www.sec.gov/Archives/edgar/data/0001396092/000175272420173012/primary_doc.xml</t>
  </si>
  <si>
    <t>https://www.sec.gov/Archives/edgar/data/0001396092/000175272420219226/primary_doc.xml</t>
  </si>
  <si>
    <t>NPORT Item</t>
  </si>
  <si>
    <t>Note</t>
  </si>
  <si>
    <t>B.5.a</t>
  </si>
  <si>
    <t>Monthly returns presented in Item B.5(a) have been calculated without deducting any applicable sales loads or redemption fees.</t>
  </si>
  <si>
    <t>C.11.f.i.1</t>
  </si>
  <si>
    <t>In regards to total return swaps with multiple financing rate benchmarks, the Fund receives or pays the total return on a portfolio of long and short positions underlying the total return swap. In addition, the Fund pays or receives a variable rate of interest, based on a specified benchmark, plus or minus a spread in a range of 0-6190 basis points. The benchmark and spread are determined based upon the country and/or currency of the individual underlying positions. The following are the specified benchmarks used in determining the variable rate of interest: AUD - 1D Overnight Reserve Bank of Australia Rate (AONIA), AUD - 1M Australian Bank Bill Rate (BBSW), Bank of Canada Overnight Rate Target (CABROVER), CAD - 1D Overnight Bank of Canada Repo Rate (CORRA), CHF - 1D Overnight Swiss Franc LIBOR Rate BBA (CHFONLIB), CHF - 1W Swiss Franc LIBOR Rate BBA (SF0001W), DKK - 1W Copenhagen Interbank Swap Rate (CIBOR), DKK - Danish Tom/Next Reference Rate (DETNT/N), EUR - 1D Effective Overnight Index Average (EONIA), EUR - 1M Euro Interbank Offer Rate (EURIBOR), EUR - 1W Euro Interbank Offer Rate (EURIBOR), GBP - 1D Overnight Sterling LIBOR Rate BBA (GBPONLIB), GBP - 1D Sterling Overnight Index Average (SONIA), GBP - 1W Sterling LIBOR Rate BBA (GBP1WLIB), HKD - 1D Overnight Index Swap Rate (HKDONOIS) ,HKD - 1M Hong Kong Interbank Offer rate (HIBOR), HKD - 1W Hong Kong Interbank Offer rate (HIBOR), HKD - 2W Hong Kong Interbank Offer rate (HIBOR), ILS - 1D Overnight Tel Aviv Interbank Offer Rate (TELBOR), ILS - 1M Tel Aviv Interbank Offer Rate (TELBOR), JPY - 1D Japanese Yen Spot Next BBA LIBOR (JY000S/N), JPY - 1D Overnight Tokyo Average Rate (TONAT), JPY - 1M Japanese Yen LIBOR Rate BBA (JY0001M), JPY - 1W Japanese Yen LIBOR Rate BBA (JY0001W), NOK - 1W Norway Interbank Offer Rate (NIBOR), NOK - Norwegian Overnight Weighted Average (NOWA), NZD - 1D New Zealand Official Overnight Deposit Rate (NZOCO), NZD - 1M New Zealand Bank Bill Rate (BBR), SEK - 1D Overnight Stockholm Interbank Offer Rate (STIBOR), SEK - 1W Stockholm Interbank Offer Rate (STIBOR), SEK - TN Stockholm Interbank Offer Rate (STIBOR), SGD - 1D Overnight Singapore Assoc of Banks Rate (SIBOR), SGD - 1D Singapore Assoc of Banks Swap Offer Rate (SOR), SGD - 1M Singapore Assoc of Banks Swap Offer rate (SOR), USD - 1D Overnight Bank Funding Rate (OBFR01), USD - 1D Overnight Fed Funds Effective Rate (FEDL01), USD - 1M US Dollar LIBOR BBA, USD - 1W US Dollar LIBOR BBA</t>
  </si>
  <si>
    <t>C.2.c</t>
  </si>
  <si>
    <t>Effective with this October 31st, 2019 filing, the fund has undergone a methodology change for reporting C.2.c.i - Value. The fund will now be representing a value equal to the unrealized gain/loss for futures contracts. Prior to this filing, the notional value of the position was included in this figure.</t>
  </si>
  <si>
    <t>Monthly returns presented in B.5.a have been calculated without deducting any applicable sales loads or redemption fees.</t>
  </si>
  <si>
    <t>C.11.f.i.2</t>
  </si>
  <si>
    <t>IBORs are undergoing a change as regulators and industry groups have recommended that firms consider adoption of alternative, overnight risk-free rates (RFRs). Floating rate swap terms reflected as Libors may be using the RFR to calculate the actual rate.</t>
  </si>
  <si>
    <t>Monthly returns presented in Item B.5(a) have been calculated without deducting any applicable sales loads or redemption fees. The funds inception date is 02/24/2021. The performance return presented is for a partial month.</t>
  </si>
  <si>
    <t>Monthly returns presented in Item B.5(a) have been calculated without deducting any applicable sales loads.</t>
  </si>
  <si>
    <t>Monthly total returns reported under Item B.5.a do not include any sales or redemption charges, as applicable.</t>
  </si>
  <si>
    <t>The fund is reporting returns without deducting sales loads and redemption fees, if applicable.</t>
  </si>
  <si>
    <t>Filing amended because performance data in Item B.5.a. was erroneously shown as decimal rather than as a percentage as required by Form N-Port.</t>
  </si>
  <si>
    <t>C.11.f.iv</t>
  </si>
  <si>
    <t>Notional amount currencies for certain foreign currency total return swaps (presented in C.11.f.iv) have been amended to reflect the currency of the notional amount rather than currency presented in C.2.b.</t>
  </si>
  <si>
    <t xml:space="preserve">Notional amount currencies for certain foreign currency total return swaps (presented in C.11.f.iv) have been amended to reflect the currency of the notional amount rather than currency presented in C.2.b. </t>
  </si>
  <si>
    <t>IBORs are undergoing a change as regulators and industry groups have recommended that firms consider adoption of alternative, overnight risk-free rates (RFRs). Floating rate swap terms reflected as Libors may be using the RFR to calculate the actual rate</t>
  </si>
  <si>
    <t>Monthly returns presented in Item B.5(a) have been calculated without deducting any applicable sales loads or redemption fees, if any.</t>
  </si>
  <si>
    <t>Returns are reported without deducting sales loads and redemption fees, if any.</t>
  </si>
  <si>
    <t>C.1.a</t>
  </si>
  <si>
    <t>Effective with this October 31st, 2019 filing, the fund has made cosmetic adjustments to the presentation of the Issuer (C.1.a) and Title of Issue (C.1.c) of municipal bonds.</t>
  </si>
  <si>
    <t>IJH-JMC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</si>
  <si>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IJH-HSC (HSBC Bank plc):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20 basis points. The benchmark and spread are determined based upon the country and/or currency of the individual underlying positions. The following are the specified benchmarks used in determining the variable rate of interest: USD - 1D Overnight Bank Funding Rate (OBFR01)</t>
  </si>
  <si>
    <t>In regards to total return swaps with multiple financing rate benchmarks, the Fund receives or pays the total return on a portfolio of long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 USD - 1D Overnight Fed Funds Effective Rate (FEDL01)</t>
  </si>
  <si>
    <t>IJR-JMC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</si>
  <si>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IJR-GSC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20-65 basis points. The benchmark and spread are determined based upon the country and/or currency of the individual underlying positions. The following are the specified benchmarks used in determining the variable rate of interest: USD - 1D Overnight Fed Funds Effective Rate (FEDL01)</t>
  </si>
  <si>
    <t>IJR-JMC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</si>
  <si>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IJR-GSC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20-65 basis points. The benchmark and spread are determined based upon the country and/or currency of the individual underlying positions. The following are the specified benchmarks used in determining the variable rate of interest: USD - 1M US Dollar LIBOR BBA</t>
  </si>
  <si>
    <t>IJR-GSC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</si>
  <si>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In regards to total return swaps with multiple financing rate benchmarks, the Fund receives or pays the total return on a portfolio of long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t>
  </si>
  <si>
    <t>In regards to total return swaps with multiple financing rate benchmarks, the Fund receives or pays the total return on a portfolio of long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 USD - 1D Overnight Fed Funds Effective Rate (FEDL01), USD - 1M US Dollar LIBOR BBA</t>
  </si>
  <si>
    <t>XJR-HSC (HSBC Bank plc):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25 basis points. The benchmark and spread are determined based upon the country and/or currency of the individual underlying positions. The following are the specified benchmarks used in determining the variable rate of interest: USD - 1M US Dollar LIBOR BBA</t>
  </si>
  <si>
    <t>XJR-JMC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0 basis points. The benchmark and spread are determined based upon the country and/or currency of the individual underlying positions. The following are the specified benchmarks used in determining the variable rate of interest: USD - 1D Overnight Bank Funding Rate (OBFR01)</t>
  </si>
  <si>
    <t>XJR-JMC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</si>
  <si>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XJR-HSC (HSBC Bank plc):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</si>
  <si>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XJR-JMC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</si>
  <si>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XJR-GSC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</si>
  <si>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In regards to total return swaps with multiple financing rate benchmarks, the Fund receives or pays the total return on a portfolio of long positions underlying the total return swap. In addition, the Fund pays or receives a variable rate of interest, based on a specified benchmark, plus or minus a spread in a range of 20-65 basis points. The benchmark and spread are determined based upon the country and/or currency of the individual underlying positions. The following are the specified benchmarks used in determining the variable rate of interest: USD - 1D Overnight Bank Funding Rate (OBFR01), USD - 1D Overnight Fed Funds Effective Rate (FEDL01)</t>
  </si>
  <si>
    <t>STSB-GSC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20-65 basis points. The benchmark and spread are determined based upon the country and/or currency of the individual underlying positions. The following are the specified benchmarks used in determining the variable rate of interest: USD - 1D Overnight Fed Funds Effective Rate (FEDL01)</t>
  </si>
  <si>
    <t>STSB-JMC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</si>
  <si>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STSB-JMC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</si>
  <si>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STSB-GSC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20-65 basis points. The benchmark and spread are determined based upon the country and/or currency of the individual underlying positions. The following are the specified benchmarks used in determining the variable rate of interest: USD - 1M US Dollar LIBOR BBA</t>
  </si>
  <si>
    <t>IJK-JMC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</si>
  <si>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IJK-HSC (HSBC Bank plc):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20 basis points. The benchmark and spread are determined based upon the country and/or currency of the individual underlying positions. The following are the specified benchmarks used in determining the variable rate of interest: USD - 1D Overnight Bank Funding Rate (OBFR01)</t>
  </si>
  <si>
    <t>IJJ-HSC (HSBC Bank plc):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20 basis points. The benchmark and spread are determined based upon the country and/or currency of the individual underlying positions. The following are the specified benchmarks used in determining the variable rate of interest: USD - 1D Overnight Bank Funding Rate (OBFR01)</t>
  </si>
  <si>
    <t>IJJ-JMC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</si>
  <si>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IJT-JMC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</si>
  <si>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IJT-GSC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20 basis points. The benchmark and spread are determined based upon the country and/or currency of the individual underlying positions. The following are the specified benchmarks used in determining the variable rate of interest: USD - 1D Overnight Fed Funds Effective Rate (FEDL01)</t>
  </si>
  <si>
    <t>IJT-JMC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</si>
  <si>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IJT-GSC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20 basis points. The benchmark and spread are determined based upon the country and/or currency of the individual underlying positions. The following are the specified benchmarks used in determining the variable rate of interest: USD - 1M US Dollar LIBOR BBA</t>
  </si>
  <si>
    <t>IJT-GSC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</si>
  <si>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IJS-GSC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20-65 basis points. The benchmark and spread are determined based upon the country and/or currency of the individual underlying positions. The following are the specified benchmarks used in determining the variable rate of interest: USD - 1D Overnight Fed Funds Effective Rate (FEDL01)</t>
  </si>
  <si>
    <t>IJS-JMC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</si>
  <si>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IJS-GSC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in a range of 20-65 basis points. The benchmark and spread are determined based upon the country and/or currency of the individual underlying positions. The following are the specified benchmarks used in determining the variable rate of interest: USD - 1M US Dollar LIBOR BBA</t>
  </si>
  <si>
    <t>IJS-JMC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</si>
  <si>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IJS-GSC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</si>
  <si>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IJS-HSC (HSBC Bank plc):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</si>
  <si>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Returns are reported without deduction of sales loads and redemption fees, if applicable.</t>
  </si>
  <si>
    <t>C.2.b</t>
  </si>
  <si>
    <t>CNY is confirmed. CNY is an abbreviation for Chinese Yuan for when traded is on-shore markets.</t>
  </si>
  <si>
    <t>C.11.g.ii</t>
  </si>
  <si>
    <t>The expiration dates for some Contingent Value Rights could not be determined and since the field is required to contain a date per the schema filing requirements, the date has been defaulted to a maturity of 12/31/2099.</t>
  </si>
  <si>
    <t>B.1.a</t>
  </si>
  <si>
    <t xml:space="preserve">Assets and liabilities are reported on a trade date basis, consistent with the MassMutual Funds' financial statements. Differences between N-PORT reported values and the Funds' financial statements may occur due to foreign securities' mark-to-market adjustments, expense adjustments, and other non-material items identified by the fund administrator during the financial statement review process.
</t>
  </si>
  <si>
    <t>B.1.b</t>
  </si>
  <si>
    <t>B.1.c</t>
  </si>
  <si>
    <t>B.2.d</t>
  </si>
  <si>
    <t xml:space="preserve">Payable amount for investments purchased on a delayed
delivery, when issued, or other firm commitment basis generally is determined based on
the number of days between trade date and settlement date.  Payable amount for purchases of bank loan securities for
which the settlement date is unknown also are included.</t>
  </si>
  <si>
    <t>B.2.f</t>
  </si>
  <si>
    <t xml:space="preserve">Amounts reported include U.S. Dollar cash and the base equivalent of foreign currency balances (identified cost plus unrealized gain/loss). Amounts are derived from the fund's General Ledger and may differ from financial statements due to adjustments made by the fund administrator during the financial statement review process. </t>
  </si>
  <si>
    <t>B.3.a</t>
  </si>
  <si>
    <t xml:space="preserve">DV01 indicates the estimated change in the price of the security given a one basis point change in the 'yield to worst' or the sensitivity of the security's value to a one basis point parallel shift in the yield curve. For floating rate securities, the value of DV01 is calculated by scaling the Effective Duration by 1/100th. For derivatives, when calculating the value of DV01, it is assumed that the volatility will not stay constant given a shift in the yield curve. Accordingly, the DV01 result shows the anticipated move in the present value/market value given a one basis point shift in the yield curve. Risk metrics at the security level are provided by a third-party vendor (ICE). As of the current filing, ICE has gaps in its coverage (e.g., certain CMOs, options on futures, non-U.S. futures). We have attempted to gather missing information from the Funds' subadvisers; however, missing security-level risk metrics may result in non-material errors in portfolio-level calculations._x005F_x000D_
</t>
  </si>
  <si>
    <t>B.3.b</t>
  </si>
  <si>
    <t xml:space="preserve">DV100 is based on the Effective Duration of the security and is an option-adjusted measure. It represents the average change in a security's market value (price plus accrued interest) given both up and down 100 basis point shifts in the underlying government par yield curve. This calculation incorporates the effect of embedded optionality for corporate bonds and changes in prepayments for mortgage-backed securities. In the event that a bond's currency has no associated government yield curve, the U.S. Treasury curve is used for the calculation. Risk metrics at the security level are provided by a third-party vendor (ICE). As of the current filing, ICE has gaps in its coverage (e.g., certain CMOs, options on futures, non-U.S. futures). We have attempted to gather missing information from the Funds' subadvisers; however, missing security-level risk metrics may result in non-material errors in portfolio-level calculations._x005F_x000D_
</t>
  </si>
  <si>
    <t>B.3.c</t>
  </si>
  <si>
    <t xml:space="preserve">CS01 measures the change in price for a one basis point change in the Option Adjusted Spread (OAS) of the bond. It is calculated by shifting the bond's OAS up and down one basis point and observing the average change from the starting Input Price, holding the term structure of interest rates and volatility assumptions constant. This indicates the sensitivity of price to a change in the risk premium demanded by the market. CS01 is not computed for most derivatives, except for single-name Credit Default Swaps. Since Treasuries are insensitive to changes in credit spread/risk premiums, a spread duration of zero is assumed. Risk metrics at the security level are provided by a third-party vendor (ICE). As of the current filing, ICE has gaps in its coverage (e.g., certain CMOs, options on futures, non-U.S. futures). We have attempted to gather missing information from the Funds' subadvisers; however, missing security-level risk metrics may result in non-material errors in portfolio-level calculations._x005F_x000D_
</t>
  </si>
  <si>
    <t>Monthly total returns for each share class are calculated by the Funds' Sub-Administrator, State Street Bank. The returns are reported without deducting sales loads and redemption fees.</t>
  </si>
  <si>
    <t>TBAs are reported as securities rather than as derivatives.</t>
  </si>
  <si>
    <t>C.1.d</t>
  </si>
  <si>
    <t>Certain derivative investments (e.g., options, futures and swaps), private investments, commercial paper, bank loans, and reverse repurchase agreements do not have a standard industry CUSIP and are assigned a 'dummy' CUSIP number by the Funds' Custodian, State Street Bank. Foreign currency forwards do not have a CUSIP in the Custodian's system.</t>
  </si>
  <si>
    <t>C.1.e.iii</t>
  </si>
  <si>
    <t>Certain derivative investments (e.g., OTC options and swaps), private investments, commercial paper, and reverse repurchase agreements do not have an ISIN, SEDOL, ticker or other industry-recognized identifier. For bank loans, we provide the Bank Loan LNX ID. For foreign currency forwards, we provide the Custodian's trade identification number. For investments for which no standard industry or other identifier is available, we are responding with N/A and a description of 'Additional identifier not available.'</t>
  </si>
  <si>
    <t>C.11.e.i</t>
  </si>
  <si>
    <t xml:space="preserve">Certain currency forward contracts or options on currency forward contracts have been executed by counterparties for currency CNH, China's offshore Yuan traded outside mainland China. Our filing reflects currency code CNY, the Yuan traded within mainland China. Since CNY and CNH both refer to the Chinese currency and CNH is not an option for the filing, we have substituted CNY for CNH, as needed._x005F_x000D_
</t>
  </si>
  <si>
    <t>C.11.e.ii</t>
  </si>
  <si>
    <t>C.4.b</t>
  </si>
  <si>
    <t>Issuer type for certain SLM Student Loan Trust asset-backed securities is reported as USGA (U.S. government agency) even though the security may have been issued by Sallie Mae as a private entity. The third-party vendor (ICE) provides the issuer type classification and is unable at this time to differentiate Sallie Mae securities issued prior to or after termination of the entity's federal charter.</t>
  </si>
  <si>
    <t>C.5.a</t>
  </si>
  <si>
    <t>Country codes tagged as N/A indicate that the security is a cross-border supranational/multinational.</t>
  </si>
  <si>
    <t>C.6</t>
  </si>
  <si>
    <t>Restricted securities include any equity or fixed income security acquired in a private offering, or any fixed income security flagged by a third-party vendor as exempt from registration under Rule 144A or Regulation S of the Security Act of 1933.</t>
  </si>
  <si>
    <t>C.8</t>
  </si>
  <si>
    <t xml:space="preserve">Fair value is defined as the price that would be received to sell an asset or paid to transfer a liability in an orderly transaction between market participants at the measurement date. Level 1 - Quoted prices (unadjusted) in active markets for identical investments that the Fund can access at the measurement date. Level 1 securities generally include actively traded domestic equity securities and American Depository Receipts, derivatives actively traded on a national securities exchange (such as futures and options), and shares of open-end mutual funds. Level 2 - Other significant observable inputs, including quoted prices for similar investments, interest rates, prepayment speeds, credit risk, etc. Level 2 securities generally include debt securities such as U.S. Government and agency securities, mortgage-backed and asset-backed securities, municipal obligations, sovereign debt obligations, bank loans, corporate bonds, and securities valued at amortized cost; OTC derivatives such as swaps, options, swaptions, and forward foreign currency exchange contracts; broker-quoted securities; and non-exchange traded equity securities and equity securities traded on foreign exchanges._x005F_x000D_
Level 3 - Significant unobservable inputs, including the Funds'/Fund's own assumptions in determining the fair value of investments). Level 3 securities include securities for which prices, spreads, or any other significant inputs are unobservable. Generally, securities whose trading has been suspended or that have been delisted from their primary trading exchange; securities in default or bankruptcy proceedings for which there is no current market quotation; and securities acquired in a non-public offering and for which there is no active market are categorized as Level 3.</t>
  </si>
  <si>
    <t>C.9.a</t>
  </si>
  <si>
    <t>Perpetual bonds held in the MassMutual Funds reflect a maturity date of 2099-12-31.</t>
  </si>
  <si>
    <t>C.9.b.i</t>
  </si>
  <si>
    <t>Instruments are classified as Floating when the coupon rate is determined by a formula that includes an index and margin. Other non-fixed coupon types are mapped as Variable. If an instrument has a fixed coupon rate of 0%, the coupon type will be mapped as None. For fixed-to-float instruments, coupon type will be Variable during the fixed period and Floating after the trigger date.</t>
  </si>
  <si>
    <t>C.9.f.iii</t>
  </si>
  <si>
    <t>Certain securities flagged as both mandatory convertible and contingent convertible by the third-party vendor are redeemable or become convertible upon occurrence of some condition or event, e.g., default, tax change, or other trigger event. Related convertible data (description of reference instrument, conversion ratio, delta) is reported as N/A because it is unknown when or if the event will occur.</t>
  </si>
  <si>
    <t>C.9.f.iv</t>
  </si>
  <si>
    <t>B.4.a.iii</t>
  </si>
  <si>
    <t>The market value of securities on loan as calculated by the Lending Agent may differ from the market value of those securities using the fund's approved pricing services. Due to this difference in pricing sources, the aggregate market value of securities on loan for a fund as reported on Form N-PORT may differ from the total value of securities on loan reported in the Notes to Portfolio of Investments in a fund's annual financial statement.</t>
  </si>
  <si>
    <t>B.4.b.ii</t>
  </si>
  <si>
    <t>Beginning in December 2019, the MassMutual Funds began accepting non-cash collateral in the securities lending program. The aggregate value of non-cash collateral reported includes the actual principal amount of that collateral as of the close of business on month-end but the market value is calculated based on the prior day's price.</t>
  </si>
  <si>
    <t>C.12.c</t>
  </si>
  <si>
    <t>C.11.c.iii.3</t>
  </si>
  <si>
    <t>For certain unlisted warrants, information regarding exercise terms and underlying reference instruments are not available at this time.</t>
  </si>
  <si>
    <t>C.11.c.iv</t>
  </si>
  <si>
    <t>C.11.c.v</t>
  </si>
  <si>
    <t xml:space="preserve">Monthly returns presented in Item B.5(a) have been calculated without deducting any applicable sales loads or redemption fees. </t>
  </si>
  <si>
    <t>A.3.b</t>
  </si>
  <si>
    <t>May 28, 2021 represents the last business day of the Fund fiscal third quarter.</t>
  </si>
  <si>
    <t>Form N-PORT is based on scheduled maturity date while Form N-PORT-Part F is based on final maturity date.</t>
  </si>
  <si>
    <t>Effective with this October 31st, 2019 filing, the fund will represent the clearing exchange as the Issuer (C.1.a) and Counterparty (C.11.b.i.a) for listed option contracts.</t>
  </si>
  <si>
    <t>CP and reference asset are provided in response to C. 11 and we take no position on whether either should be deemed the issuer of a derivative</t>
  </si>
  <si>
    <t>C.1.b</t>
  </si>
  <si>
    <t>C.4.a</t>
  </si>
  <si>
    <t>Effective with this October 31st, 2019 filing, the fund will represent eligible treasury bills as short-term investment vehicles, as opposed to debt, for question C.4.a.i - Asset type.</t>
  </si>
  <si>
    <t>For Schedule C Item C.4.a Master Limited Partnership</t>
  </si>
  <si>
    <t>C.9.b.ii</t>
  </si>
  <si>
    <t>For Schedule C Item C.9.b.ii Annualized Rate,</t>
  </si>
  <si>
    <t>On January 23, 2021, Long Short entered into a subscription agreement with Spartan Acquisition Corp. II ('Spartan'), a SPAC, and agreed to purchase 1,800,000 common shares in a private placement in connection with Spartan's business combination with Sunlight Financial LLC at a purchase price of $10 per share, to be funded at closing.</t>
  </si>
  <si>
    <t xml:space="preserve">On February 3, 2021, Long Short entered into a subscription agreement with a SPAC, FTAC Olympus Acquisition Corp. ('FTAC'), and agreed to purchase $720,900 common shares in a private placement in connection with FTAC's business combination with Payoneer Inc.  at a purchase price of $10 per share</t>
  </si>
  <si>
    <t xml:space="preserve">On February 22, 2021, Long Short entered into a subscription agreement with Churchill Capital Corp. IV ('CCIV'), a special purpose acquisition company ('SPAC') and agreed to purchase  1,733,333 common shares in a private placement in connection with CCIV's business combination with Lucid Motors C at a purchase price of $15 per share, to be funded at closing.</t>
  </si>
  <si>
    <t xml:space="preserve">For Schedule C Item C.9.b.ii Annualized Rate, the rates shown represent the annualized coupon rate for the investment.  For an unsettled bank loan, where the rate has not been set, the field will be blank, NA or 0.</t>
  </si>
  <si>
    <t xml:space="preserve">The inception date of Small Cap Core Fund's (the Fund) Class K shares (B.5.b. Class identification number C000219382) and Class I shares (B.5.b. Class identification number C000219383) was July 31, 2020. Effective July 31, 2020, Class K shares (B.5.b. Class identification number C000219382) and Class I shares (B.5.b. Class identification number C000219383) replaced the Fund's predecessor Shares Class (Shares Class; B.5.b. Class identification number C000003390).  The Fund's Shares Class (B.5.b. Class identification number C000003390) performance is provided through July 30, 2020.</t>
  </si>
  <si>
    <t>The International Organization for Standardization (ISO) country code included within Part C.5. of this filing may differ from that used for other purposes, such as for fund portfolio compliance purposes and for financial reporting purposes (i.e. the preparation of the fund's schedule of investments included within Part F of Form N-PORT and Form N-CSR.</t>
  </si>
  <si>
    <t xml:space="preserve">For Schedule C Item C.9.b.ii Annualized Rate, the rates shown represent the annualized coupon rate for the investment.  If an investment is a zero coupon bond, discounted investment, or an unsettled loan or when-issued investment, where the rate has not been set, the field will be blank, NA or 0.</t>
  </si>
  <si>
    <t xml:space="preserve">For Schedule C Item C.9.b.ii Annualized Rate, the rates shown represent the annualized coupon rate for the investment.  If an investment is a zero coupon bond, discounted investment, or an unsettled loan or when-issued investment, where the rate has not been set, the field will be 0.</t>
  </si>
  <si>
    <t xml:space="preserve">A negative balance, which may be due to such circumstances as a net overdraft as of the reporting period-end, is reported as $0 in Item B.2.f - Cash and cash equivalents not reported in Parts C and D.  This is done in order to conform to the technical constraints of the XML type, which do not allow negative values in B.2.f.</t>
  </si>
  <si>
    <t>Total returns do not deduct sales loads and redemption fees.</t>
  </si>
  <si>
    <t>C.11.c.vi</t>
  </si>
  <si>
    <t>To the extent an instrument's maturity date, termination date, expiration date, or settlement date does not exist or is not available as of period end, and is required for reporting, the registrant will disclose 12/31/2500.</t>
  </si>
  <si>
    <t>C.11.d.iii</t>
  </si>
  <si>
    <t>C.11.e.iii</t>
  </si>
  <si>
    <t>C.11.f.ii</t>
  </si>
  <si>
    <t xml:space="preserve">The form requires the filer to report ISO country codes and certain supranational entities are not on the ISO country code list.  Instruments issued by or economic exposure to a supranational entity may be disclosed as N/A.</t>
  </si>
  <si>
    <t>Returns shown in Item B.5.a have been calculated without deducting any applicable sales loads or redemption fees</t>
  </si>
  <si>
    <t>Not applicable for derivative asset types</t>
  </si>
  <si>
    <t>C.12.a</t>
  </si>
  <si>
    <t>It is a policy to obtain additional collateral from, or return excess collateral to, the borrower by the end of the next business day following the valuation date of the securities loaned. Therefore, the value of the collateral held may be temporarily less than that required under the lending contract.</t>
  </si>
  <si>
    <t>C.10.f.iii</t>
  </si>
  <si>
    <t>Each Repurchase Agreement was fully collateralized which had an aggregate value at the Trust level.</t>
  </si>
  <si>
    <t>Confluence NXT system does not accept CNH as a valid Currency. Given the limitation, CNH has been converted to CNY for the applicable holdings.</t>
  </si>
  <si>
    <t>Monthly returns presented in Item B.5(a) have been calculated without deducting any applicable sales loads or redemption fees. Class 3 inception date is 04/23/2021. The performance return presented is for a partial month.</t>
  </si>
  <si>
    <t>MF_SC-JMC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Bank Funding Rate (OBFR01)</t>
  </si>
  <si>
    <t>MF_SC-GSC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- 1D Overnight Fed Funds Effective Rate (FEDL01)</t>
  </si>
  <si>
    <t>MF_SC-GSC (Goldman Sachs Bank USA):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</si>
  <si>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MF_SC-JMC (JPMorgan Chase Bank NA):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</si>
  <si>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MF_SC-HSC (HSBC Bank plc): The Fund receives the total return on a portfolio of long positions underlying the total return swap. The Fund pays the total return on a portfolio of short positions underlying the total return swap. In addition, the Fund pays or receives a variable rate of interest, based on a specified benchmark, plus or minus a spread of 65 basis points. The benchmark and spread are determined based upon the country and/or currency of the individual underlying positions. The following are the specified benchmarks used in determining the variable rate of interest: USD - 1M US Dollar LIBOR BBA</t>
  </si>
  <si>
    <t xml:space="preserve">Monthly returns presented in Item B.5(a) have been calculated without deducting any applicable sales loads or redemption fees.  The fund does not have sales loads or redemption fees</t>
  </si>
  <si>
    <t>Monthly returns presented in Item B.5(a) have been calculated without deducting any applicable sales loads or redemption fees. The Class Z shares inception date is 3/16/2020. The performance return presented in March is for a partial month.</t>
  </si>
  <si>
    <t xml:space="preserve">Data presented is directly from day-to-day accounting records of Fund used to calculate net asset value per share.  It does not reflect adjustments necessary to make data GAAP compliant, such as reclassifying prepaid expenses, expenses reimbursements, and/or any other related adjustments.</t>
  </si>
  <si>
    <t>The daily NAV is calculated on a T+1 basis on most days. The current exception to this occurs on the fiscal quarter ends. On these fiscal quarter end dates, the NAV is calculated on a T+0 basis.</t>
  </si>
  <si>
    <t xml:space="preserve">For derivatives owned, if any, Unrealized Appreciation/Depreciation is reported as Value for future and swap type derivatives.  Actual security Value is reported for option type derivatives.</t>
  </si>
  <si>
    <t xml:space="preserve">Data presented is directly from day-to-day accounting records of Fund used to calculate net asset value per share.  It does not reflect adjustments necessary to make data GAAP compliant, such as reclassifying prepaid expenses, expenses reimbursements, and/or any other related adjustments. </t>
  </si>
  <si>
    <t>Total returns reported in Item B.5(a) do not reflect the effect of sales loads or contingent deferred sales charges.</t>
  </si>
  <si>
    <t>ISO country code is not applicable for supra/multinational securities.</t>
  </si>
  <si>
    <t xml:space="preserve">The Funds Form N-PORT for the period ended March 31, 2020 is being filed after the May 30, 2020 filing deadline in reliance on Investment Company Act Release No. 33824 (March 25, 2020) due to circumstances related to the effects of COVID-19.  Due to the effects of COVID-19, Vericimetry has taken precautions on its premises which have delayed the filing of N-PORT.</t>
  </si>
  <si>
    <t>B.5.d</t>
  </si>
  <si>
    <t xml:space="preserve">Wells Fargo has updated month 3 of unrealized due to a template issue/ entry of a positive numeric when in fact the entry should have been negative. Qualified update for amended filing. </t>
  </si>
  <si>
    <t>Values for C.12.c.ii and B.4.a.iii includes securities on loan that have been sold that are in the process of recall from the borrower.</t>
  </si>
  <si>
    <t>Return Link</t>
  </si>
  <si>
    <t>Series</t>
  </si>
  <si>
    <t>FileDate</t>
  </si>
  <si>
    <t>Conversion Ratio x 1000 Currency Units</t>
  </si>
  <si>
    <t>Derivative Category</t>
  </si>
  <si>
    <t>Counterparties</t>
  </si>
  <si>
    <t>Put/Call</t>
  </si>
  <si>
    <t>Written/Purchased</t>
  </si>
  <si>
    <t>Principal Amt</t>
  </si>
  <si>
    <t>Exercise Price</t>
  </si>
  <si>
    <t>Exercise Price Currency</t>
  </si>
  <si>
    <t>Exp. Date</t>
  </si>
  <si>
    <t>Unrealized Appreciation</t>
  </si>
  <si>
    <t>Option</t>
  </si>
  <si>
    <t>Interactive Brokers Corp., lei: 549300OSXAB3HHDJN713</t>
  </si>
  <si>
    <t>Call</t>
  </si>
  <si>
    <t>Written</t>
  </si>
  <si>
    <t>Nested Other Ref Instrument</t>
  </si>
  <si>
    <t>Issuer Name</t>
  </si>
  <si>
    <t>Issuer Title</t>
  </si>
  <si>
    <t>Swap Flag</t>
  </si>
  <si>
    <t>Fixed/Floating</t>
  </si>
  <si>
    <t>Floating Rate Index</t>
  </si>
  <si>
    <t>Spread</t>
  </si>
  <si>
    <t>Payment Amt</t>
  </si>
  <si>
    <t>Payment Due/Rate Resets</t>
  </si>
  <si>
    <t>Termination Date</t>
  </si>
  <si>
    <t>Upfront Payment Amt</t>
  </si>
  <si>
    <t>Payment Currency</t>
  </si>
  <si>
    <t>Upfront Receipt Amt</t>
  </si>
  <si>
    <t>Receipt Currency</t>
  </si>
  <si>
    <t>Morgan Stanley International, lei: 4PQUHN3JPFGFNF3BB653</t>
  </si>
  <si>
    <t>Floating</t>
  </si>
  <si>
    <t>Federal Funds</t>
  </si>
  <si>
    <t>Due: 1 Day, Reset: 1 Day</t>
  </si>
  <si>
    <t>Nested Index Basket</t>
  </si>
  <si>
    <t>Index Name</t>
  </si>
  <si>
    <t>Index Id</t>
  </si>
  <si>
    <t>Narrative</t>
  </si>
  <si>
    <t>Rec/pay the total return of custom basket plus Fed +/- spread (-1.58% to 0.33%). USD Currency. Maturity 10-12 Months 07/20/22</t>
  </si>
  <si>
    <t>Id</t>
  </si>
  <si>
    <t>Issuer Currency</t>
  </si>
  <si>
    <t>10X Genomics, Inc., Class A</t>
  </si>
  <si>
    <t>cusip: 88025U109</t>
  </si>
  <si>
    <t>3M Co.</t>
  </si>
  <si>
    <t>cusip: 88579Y101</t>
  </si>
  <si>
    <t>A O Smith Corp.</t>
  </si>
  <si>
    <t>cusip: 831865209</t>
  </si>
  <si>
    <t>Abbott Laboratories</t>
  </si>
  <si>
    <t>cusip: 002824100</t>
  </si>
  <si>
    <t>AbbVie, Inc.</t>
  </si>
  <si>
    <t>cusip: 00287Y109</t>
  </si>
  <si>
    <t>ABIOMED, Inc.</t>
  </si>
  <si>
    <t>cusip: 003654100</t>
  </si>
  <si>
    <t>Acadia Healthcare Co., Inc.</t>
  </si>
  <si>
    <t>cusip: 00404A109</t>
  </si>
  <si>
    <t>Acceleron Pharma, Inc.</t>
  </si>
  <si>
    <t>cusip: 00434H108</t>
  </si>
  <si>
    <t>Accenture plc, Class A</t>
  </si>
  <si>
    <t>isin: IE00B4BNMY34</t>
  </si>
  <si>
    <t>ACI Worldwide, Inc.</t>
  </si>
  <si>
    <t>cusip: 004498101</t>
  </si>
  <si>
    <t>Activision Blizzard, Inc.</t>
  </si>
  <si>
    <t>cusip: 00507V109</t>
  </si>
  <si>
    <t>Acuity Brands, Inc.</t>
  </si>
  <si>
    <t>cusip: 00508Y102</t>
  </si>
  <si>
    <t>Adaptive Biotechnologies Corp.</t>
  </si>
  <si>
    <t>cusip: 00650F109</t>
  </si>
  <si>
    <t>Adient plc</t>
  </si>
  <si>
    <t>isin: IE00BD845X29</t>
  </si>
  <si>
    <t>Adobe, Inc.</t>
  </si>
  <si>
    <t>cusip: 00724F101</t>
  </si>
  <si>
    <t>ADT, Inc.</t>
  </si>
  <si>
    <t>cusip: 00090Q103</t>
  </si>
  <si>
    <t>Adtalem Global Education, Inc.</t>
  </si>
  <si>
    <t>cusip: 00737L103</t>
  </si>
  <si>
    <t>Advance Auto Parts, Inc.</t>
  </si>
  <si>
    <t>cusip: 00751Y106</t>
  </si>
  <si>
    <t>Advanced Drainage Systems, Inc.</t>
  </si>
  <si>
    <t>cusip: 00790R104</t>
  </si>
  <si>
    <t>Advanced Micro Devices, Inc.</t>
  </si>
  <si>
    <t>cusip: 007903107</t>
  </si>
  <si>
    <t>AECOM</t>
  </si>
  <si>
    <t>cusip: 00766T100</t>
  </si>
  <si>
    <t>AES Corp. (The)</t>
  </si>
  <si>
    <t>cusip: 00130H105</t>
  </si>
  <si>
    <t>Aflac, Inc.</t>
  </si>
  <si>
    <t>cusip: 001055102</t>
  </si>
  <si>
    <t>AGCO Corp.</t>
  </si>
  <si>
    <t>cusip: 001084102</t>
  </si>
  <si>
    <t>Agilent Technologies, Inc.</t>
  </si>
  <si>
    <t>cusip: 00846U101</t>
  </si>
  <si>
    <t>Air Lease Corp.</t>
  </si>
  <si>
    <t>cusip: 00912X302</t>
  </si>
  <si>
    <t>Air Products and Chemicals, Inc.</t>
  </si>
  <si>
    <t>cusip: 009158106</t>
  </si>
  <si>
    <t>Akamai Technologies, Inc.</t>
  </si>
  <si>
    <t>cusip: 00971T101</t>
  </si>
  <si>
    <t>Alaska Air Group, Inc.</t>
  </si>
  <si>
    <t>cusip: 011659109</t>
  </si>
  <si>
    <t>Albemarle Corp.</t>
  </si>
  <si>
    <t>cusip: 012653101</t>
  </si>
  <si>
    <t>Albertsons Cos., Inc., Class A</t>
  </si>
  <si>
    <t>cusip: 013091103</t>
  </si>
  <si>
    <t>Alcoa Corp.</t>
  </si>
  <si>
    <t>cusip: 013872106</t>
  </si>
  <si>
    <t>Alexandria Real Estate Equities, Inc.</t>
  </si>
  <si>
    <t>cusip: 015271109</t>
  </si>
  <si>
    <t>Align Technology, Inc.</t>
  </si>
  <si>
    <t>cusip: 016255101</t>
  </si>
  <si>
    <t>Alleghany Corp.</t>
  </si>
  <si>
    <t>cusip: 017175100</t>
  </si>
  <si>
    <t>Allegion plc</t>
  </si>
  <si>
    <t>isin: IE00BFRT3W74</t>
  </si>
  <si>
    <t>ALLETE, Inc.</t>
  </si>
  <si>
    <t>cusip: 018522300</t>
  </si>
  <si>
    <t>Alliance Data Systems Corp.</t>
  </si>
  <si>
    <t>cusip: 018581108</t>
  </si>
  <si>
    <t>Alliant Energy Corp.</t>
  </si>
  <si>
    <t>cusip: 018802108</t>
  </si>
  <si>
    <t>Allison Transmission Holdings, Inc.</t>
  </si>
  <si>
    <t>cusip: 01973R101</t>
  </si>
  <si>
    <t>Allstate Corp. (The)</t>
  </si>
  <si>
    <t>cusip: 020002101</t>
  </si>
  <si>
    <t>Ally Financial, Inc.</t>
  </si>
  <si>
    <t>cusip: 02005N100</t>
  </si>
  <si>
    <t>Alnylam Pharmaceuticals, Inc.</t>
  </si>
  <si>
    <t>cusip: 02043Q107</t>
  </si>
  <si>
    <t>Alphabet, Inc., Class A</t>
  </si>
  <si>
    <t>cusip: 02079K305</t>
  </si>
  <si>
    <t>Alteryx, Inc., Class A</t>
  </si>
  <si>
    <t>cusip: 02156B103</t>
  </si>
  <si>
    <t>Altice USA, Inc., Class A</t>
  </si>
  <si>
    <t>cusip: 02156K103</t>
  </si>
  <si>
    <t>Altria Group, Inc.</t>
  </si>
  <si>
    <t>cusip: 02209S103</t>
  </si>
  <si>
    <t>Amazon.com, Inc.</t>
  </si>
  <si>
    <t>cusip: 023135106</t>
  </si>
  <si>
    <t>Amcor plc</t>
  </si>
  <si>
    <t>isin: JE00BJ1F3079</t>
  </si>
  <si>
    <t>Amdocs Ltd.</t>
  </si>
  <si>
    <t>isin: GB0022569080</t>
  </si>
  <si>
    <t>Amedisys, Inc.</t>
  </si>
  <si>
    <t>cusip: 023436108</t>
  </si>
  <si>
    <t>AMERCO</t>
  </si>
  <si>
    <t>cusip: 023586100</t>
  </si>
  <si>
    <t>Ameren Corp.</t>
  </si>
  <si>
    <t>cusip: 023608102</t>
  </si>
  <si>
    <t>American Airlines Group, Inc.</t>
  </si>
  <si>
    <t>cusip: 02376R102</t>
  </si>
  <si>
    <t>American Campus Communities, Inc.</t>
  </si>
  <si>
    <t>cusip: 024835100</t>
  </si>
  <si>
    <t>American Eagle Outfitters, Inc.</t>
  </si>
  <si>
    <t>cusip: 02553E106</t>
  </si>
  <si>
    <t>American Electric Power Co., Inc.</t>
  </si>
  <si>
    <t>cusip: 025537101</t>
  </si>
  <si>
    <t>American Express Co.</t>
  </si>
  <si>
    <t>cusip: 025816109</t>
  </si>
  <si>
    <t>American Financial Group, Inc.</t>
  </si>
  <si>
    <t>cusip: 025932104</t>
  </si>
  <si>
    <t>American Homes 4 Rent, Class A</t>
  </si>
  <si>
    <t>cusip: 02665T306</t>
  </si>
  <si>
    <t>American International Group, Inc.</t>
  </si>
  <si>
    <t>cusip: 026874784</t>
  </si>
  <si>
    <t>American Tower Corp.</t>
  </si>
  <si>
    <t>cusip: 03027X100</t>
  </si>
  <si>
    <t>American Water Works Co., Inc.</t>
  </si>
  <si>
    <t>cusip: 030420103</t>
  </si>
  <si>
    <t>Americold Realty Trust</t>
  </si>
  <si>
    <t>cusip: 03064D108</t>
  </si>
  <si>
    <t>Ameriprise Financial, Inc.</t>
  </si>
  <si>
    <t>cusip: 03076C106</t>
  </si>
  <si>
    <t>AmerisourceBergen Corp.</t>
  </si>
  <si>
    <t>cusip: 03073E105</t>
  </si>
  <si>
    <t>AMETEK, Inc.</t>
  </si>
  <si>
    <t>cusip: 031100100</t>
  </si>
  <si>
    <t>Amgen, Inc.</t>
  </si>
  <si>
    <t>cusip: 031162100</t>
  </si>
  <si>
    <t>Amkor Technology, Inc.</t>
  </si>
  <si>
    <t>cusip: 031652100</t>
  </si>
  <si>
    <t>Amphenol Corp., Class A</t>
  </si>
  <si>
    <t>cusip: 032095101</t>
  </si>
  <si>
    <t>Analog Devices, Inc.</t>
  </si>
  <si>
    <t>cusip: 032654105</t>
  </si>
  <si>
    <t>Anaplan, Inc.</t>
  </si>
  <si>
    <t>cusip: 03272L108</t>
  </si>
  <si>
    <t>ANSYS, Inc.</t>
  </si>
  <si>
    <t>cusip: 03662Q105</t>
  </si>
  <si>
    <t>Anthem, Inc.</t>
  </si>
  <si>
    <t>cusip: 036752103</t>
  </si>
  <si>
    <t>Aon plc, Class A</t>
  </si>
  <si>
    <t>isin: IE00BLP1HW54</t>
  </si>
  <si>
    <t>APA Corp.</t>
  </si>
  <si>
    <t>cusip: 03743Q108</t>
  </si>
  <si>
    <t>Apartment Income REIT Corp.</t>
  </si>
  <si>
    <t>cusip: 03750L109</t>
  </si>
  <si>
    <t>Apple, Inc.</t>
  </si>
  <si>
    <t>cusip: 037833100</t>
  </si>
  <si>
    <t>Applied Materials, Inc.</t>
  </si>
  <si>
    <t>cusip: 038222105</t>
  </si>
  <si>
    <t>AptarGroup, Inc.</t>
  </si>
  <si>
    <t>cusip: 038336103</t>
  </si>
  <si>
    <t>Aptiv plc</t>
  </si>
  <si>
    <t>isin: JE00B783TY65</t>
  </si>
  <si>
    <t>Aramark</t>
  </si>
  <si>
    <t>cusip: 03852U106</t>
  </si>
  <si>
    <t>Arch Capital Group Ltd.</t>
  </si>
  <si>
    <t>isin: BMG0450A1053</t>
  </si>
  <si>
    <t>Archer-Daniels-Midland Co.</t>
  </si>
  <si>
    <t>cusip: 039483102</t>
  </si>
  <si>
    <t>Arista Networks, Inc.</t>
  </si>
  <si>
    <t>cusip: 040413106</t>
  </si>
  <si>
    <t>Armstrong World Industries, Inc.</t>
  </si>
  <si>
    <t>cusip: 04247X102</t>
  </si>
  <si>
    <t>Arrow Electronics, Inc.</t>
  </si>
  <si>
    <t>cusip: 042735100</t>
  </si>
  <si>
    <t>Arrowhead Pharmaceuticals, Inc.</t>
  </si>
  <si>
    <t>cusip: 04280A100</t>
  </si>
  <si>
    <t>Arthur J Gallagher &amp; Co.</t>
  </si>
  <si>
    <t>cusip: 363576109</t>
  </si>
  <si>
    <t>ASGN, Inc.</t>
  </si>
  <si>
    <t>cusip: 00191U102</t>
  </si>
  <si>
    <t>Ashland Global Holdings, Inc.</t>
  </si>
  <si>
    <t>cusip: 044186104</t>
  </si>
  <si>
    <t>Aspen Technology, Inc.</t>
  </si>
  <si>
    <t>cusip: 045327103</t>
  </si>
  <si>
    <t>Associated Banc-Corp.</t>
  </si>
  <si>
    <t>cusip: 045487105</t>
  </si>
  <si>
    <t>Assurant, Inc.</t>
  </si>
  <si>
    <t>cusip: 04621X108</t>
  </si>
  <si>
    <t>Assured Guaranty Ltd.</t>
  </si>
  <si>
    <t>isin: BMG0585R1060</t>
  </si>
  <si>
    <t>AT&amp;T, Inc.</t>
  </si>
  <si>
    <t>cusip: 00206R102</t>
  </si>
  <si>
    <t>Atmos Energy Corp.</t>
  </si>
  <si>
    <t>cusip: 049560105</t>
  </si>
  <si>
    <t>Autodesk, Inc.</t>
  </si>
  <si>
    <t>cusip: 052769106</t>
  </si>
  <si>
    <t>Autoliv, Inc.</t>
  </si>
  <si>
    <t>cusip: 052800109</t>
  </si>
  <si>
    <t>Automatic Data Processing, Inc.</t>
  </si>
  <si>
    <t>cusip: 053015103</t>
  </si>
  <si>
    <t>AutoNation, Inc.</t>
  </si>
  <si>
    <t>cusip: 05329W102</t>
  </si>
  <si>
    <t>AutoZone, Inc.</t>
  </si>
  <si>
    <t>cusip: 053332102</t>
  </si>
  <si>
    <t>Avalara, Inc.</t>
  </si>
  <si>
    <t>cusip: 05338G106</t>
  </si>
  <si>
    <t>Avangrid, Inc.</t>
  </si>
  <si>
    <t>cusip: 05351W103</t>
  </si>
  <si>
    <t>Avantor, Inc.</t>
  </si>
  <si>
    <t>cusip: 05352A100</t>
  </si>
  <si>
    <t>Avery Dennison Corp.</t>
  </si>
  <si>
    <t>cusip: 053611109</t>
  </si>
  <si>
    <t>Avient Corp.</t>
  </si>
  <si>
    <t>cusip: 05368V106</t>
  </si>
  <si>
    <t>Avis Budget Group, Inc.</t>
  </si>
  <si>
    <t>cusip: 053774105</t>
  </si>
  <si>
    <t>Avnet, Inc.</t>
  </si>
  <si>
    <t>cusip: 053807103</t>
  </si>
  <si>
    <t>Axalta Coating Systems Ltd.</t>
  </si>
  <si>
    <t>isin: BMG0750C1082</t>
  </si>
  <si>
    <t>Axis Capital Holdings Ltd.</t>
  </si>
  <si>
    <t>isin: BMG0692U1099</t>
  </si>
  <si>
    <t>Axon Enterprise, Inc.</t>
  </si>
  <si>
    <t>cusip: 05464C101</t>
  </si>
  <si>
    <t>AZEK Co., Inc. (The)</t>
  </si>
  <si>
    <t>cusip: 05478C105</t>
  </si>
  <si>
    <t>Baker Hughes Co.</t>
  </si>
  <si>
    <t>cusip: 05722G100</t>
  </si>
  <si>
    <t>Ball Corp.</t>
  </si>
  <si>
    <t>cusip: 058498106</t>
  </si>
  <si>
    <t>BancorpSouth Bank</t>
  </si>
  <si>
    <t>cusip: 05971J102</t>
  </si>
  <si>
    <t>Bank of America Corp.</t>
  </si>
  <si>
    <t>cusip: 060505104</t>
  </si>
  <si>
    <t>Bank of Hawaii Corp.</t>
  </si>
  <si>
    <t>cusip: 062540109</t>
  </si>
  <si>
    <t>Bank of New York Mellon Corp. (The)</t>
  </si>
  <si>
    <t>cusip: 064058100</t>
  </si>
  <si>
    <t>Bank OZK</t>
  </si>
  <si>
    <t>cusip: 06417N103</t>
  </si>
  <si>
    <t>Bath &amp; Body Works, Inc.</t>
  </si>
  <si>
    <t>cusip: 070830104</t>
  </si>
  <si>
    <t>Baxter International, Inc.</t>
  </si>
  <si>
    <t>cusip: 071813109</t>
  </si>
  <si>
    <t>Becton Dickinson and Co.</t>
  </si>
  <si>
    <t>cusip: 075887109</t>
  </si>
  <si>
    <t>Belden, Inc.</t>
  </si>
  <si>
    <t>cusip: 077454106</t>
  </si>
  <si>
    <t>Berry Global Group, Inc.</t>
  </si>
  <si>
    <t>cusip: 08579W103</t>
  </si>
  <si>
    <t>Best Buy Co., Inc.</t>
  </si>
  <si>
    <t>cusip: 086516101</t>
  </si>
  <si>
    <t>Beyond Meat, Inc.</t>
  </si>
  <si>
    <t>cusip: 08862E109</t>
  </si>
  <si>
    <t>Bill.com Holdings, Inc.</t>
  </si>
  <si>
    <t>cusip: 090043100</t>
  </si>
  <si>
    <t>Bio-Rad Laboratories, Inc., Class A</t>
  </si>
  <si>
    <t>cusip: 090572207</t>
  </si>
  <si>
    <t>Bio-Techne Corp.</t>
  </si>
  <si>
    <t>cusip: 09073M104</t>
  </si>
  <si>
    <t>Biogen, Inc.</t>
  </si>
  <si>
    <t>cusip: 09062X103</t>
  </si>
  <si>
    <t>BioMarin Pharmaceutical, Inc.</t>
  </si>
  <si>
    <t>cusip: 09061G101</t>
  </si>
  <si>
    <t>BJ's Wholesale Club Holdings, Inc.</t>
  </si>
  <si>
    <t>cusip: 05550J101</t>
  </si>
  <si>
    <t>Black Hills Corp.</t>
  </si>
  <si>
    <t>cusip: 092113109</t>
  </si>
  <si>
    <t>Black Knight, Inc.</t>
  </si>
  <si>
    <t>cusip: 09215C105</t>
  </si>
  <si>
    <t>Blackbaud, Inc.</t>
  </si>
  <si>
    <t>cusip: 09227Q100</t>
  </si>
  <si>
    <t>BlackRock, Inc.</t>
  </si>
  <si>
    <t>cusip: 09247X101</t>
  </si>
  <si>
    <t>Boeing Co. (The)</t>
  </si>
  <si>
    <t>cusip: 097023105</t>
  </si>
  <si>
    <t>BOK Financial Corp.</t>
  </si>
  <si>
    <t>cusip: 05561Q201</t>
  </si>
  <si>
    <t>Booking Holdings, Inc.</t>
  </si>
  <si>
    <t>cusip: 09857L108</t>
  </si>
  <si>
    <t>Booz Allen Hamilton Holding Corp.</t>
  </si>
  <si>
    <t>cusip: 099502106</t>
  </si>
  <si>
    <t>BorgWarner, Inc.</t>
  </si>
  <si>
    <t>cusip: 099724106</t>
  </si>
  <si>
    <t>Boston Beer Co., Inc. (The), Class A</t>
  </si>
  <si>
    <t>cusip: 100557107</t>
  </si>
  <si>
    <t>Boston Properties, Inc.</t>
  </si>
  <si>
    <t>cusip: 101121101</t>
  </si>
  <si>
    <t>Boston Scientific Corp.</t>
  </si>
  <si>
    <t>cusip: 101137107</t>
  </si>
  <si>
    <t>Boyd Gaming Corp.</t>
  </si>
  <si>
    <t>cusip: 103304101</t>
  </si>
  <si>
    <t>Bright Horizons Family Solutions, Inc.</t>
  </si>
  <si>
    <t>cusip: 109194100</t>
  </si>
  <si>
    <t>Brighthouse Financial, Inc.</t>
  </si>
  <si>
    <t>cusip: 10922N103</t>
  </si>
  <si>
    <t>Brink's Co. (The)</t>
  </si>
  <si>
    <t>cusip: 109696104</t>
  </si>
  <si>
    <t>Bristol-Myers Squibb Co.</t>
  </si>
  <si>
    <t>cusip: 110122108</t>
  </si>
  <si>
    <t>Brixmor Property Group, Inc.</t>
  </si>
  <si>
    <t>cusip: 11120U105</t>
  </si>
  <si>
    <t>Broadcom, Inc.</t>
  </si>
  <si>
    <t>cusip: 11135F101</t>
  </si>
  <si>
    <t>Broadridge Financial Solutions, Inc.</t>
  </si>
  <si>
    <t>cusip: 11133T103</t>
  </si>
  <si>
    <t>Brooks Automation, Inc.</t>
  </si>
  <si>
    <t>cusip: 114340102</t>
  </si>
  <si>
    <t>Brown &amp; Brown, Inc.</t>
  </si>
  <si>
    <t>cusip: 115236101</t>
  </si>
  <si>
    <t>Brown-Forman Corp., Class B</t>
  </si>
  <si>
    <t>cusip: 115637209</t>
  </si>
  <si>
    <t>Bruker Corp.</t>
  </si>
  <si>
    <t>cusip: 116794108</t>
  </si>
  <si>
    <t>Brunswick Corp.</t>
  </si>
  <si>
    <t>cusip: 117043109</t>
  </si>
  <si>
    <t>Builders FirstSource, Inc.</t>
  </si>
  <si>
    <t>cusip: 12008R107</t>
  </si>
  <si>
    <t>Bunge Ltd.</t>
  </si>
  <si>
    <t>isin: BMG169621056</t>
  </si>
  <si>
    <t>Burlington Stores, Inc.</t>
  </si>
  <si>
    <t>cusip: 122017106</t>
  </si>
  <si>
    <t>BWX Technologies, Inc.</t>
  </si>
  <si>
    <t>cusip: 05605H100</t>
  </si>
  <si>
    <t>Cable One, Inc.</t>
  </si>
  <si>
    <t>cusip: 12685J105</t>
  </si>
  <si>
    <t>Cabot Corp.</t>
  </si>
  <si>
    <t>cusip: 127055101</t>
  </si>
  <si>
    <t>Cabot Oil &amp; Gas Corp.</t>
  </si>
  <si>
    <t>cusip: 127097103</t>
  </si>
  <si>
    <t>CACI International, Inc., Class A</t>
  </si>
  <si>
    <t>cusip: 127190304</t>
  </si>
  <si>
    <t>Cadence Design Systems, Inc.</t>
  </si>
  <si>
    <t>cusip: 127387108</t>
  </si>
  <si>
    <t>Caesars Entertainment, Inc.</t>
  </si>
  <si>
    <t>cusip: 12769G100</t>
  </si>
  <si>
    <t>Callaway Golf Co.</t>
  </si>
  <si>
    <t>cusip: 131193104</t>
  </si>
  <si>
    <t>Camden Property Trust</t>
  </si>
  <si>
    <t>cusip: 133131102</t>
  </si>
  <si>
    <t>Campbell Soup Co.</t>
  </si>
  <si>
    <t>cusip: 134429109</t>
  </si>
  <si>
    <t>Capital One Financial Corp.</t>
  </si>
  <si>
    <t>cusip: 14040H105</t>
  </si>
  <si>
    <t>Capri Holdings Ltd.</t>
  </si>
  <si>
    <t>isin: VGG1890L1076</t>
  </si>
  <si>
    <t>Cardinal Health, Inc.</t>
  </si>
  <si>
    <t>cusip: 14149Y108</t>
  </si>
  <si>
    <t>Carlisle Cos., Inc.</t>
  </si>
  <si>
    <t>cusip: 142339100</t>
  </si>
  <si>
    <t>CarMax, Inc.</t>
  </si>
  <si>
    <t>cusip: 143130102</t>
  </si>
  <si>
    <t>Carnival Corp.</t>
  </si>
  <si>
    <t>cusip: 143658300</t>
  </si>
  <si>
    <t>Carrier Global Corp.</t>
  </si>
  <si>
    <t>cusip: 14448C104</t>
  </si>
  <si>
    <t>Carter's, Inc.</t>
  </si>
  <si>
    <t>cusip: 146229109</t>
  </si>
  <si>
    <t>Carvana Co.</t>
  </si>
  <si>
    <t>cusip: 146869102</t>
  </si>
  <si>
    <t>Casey's General Stores, Inc.</t>
  </si>
  <si>
    <t>cusip: 147528103</t>
  </si>
  <si>
    <t>Catalent, Inc.</t>
  </si>
  <si>
    <t>cusip: 148806102</t>
  </si>
  <si>
    <t>Caterpillar, Inc.</t>
  </si>
  <si>
    <t>cusip: 149123101</t>
  </si>
  <si>
    <t>Cathay General Bancorp</t>
  </si>
  <si>
    <t>cusip: 149150104</t>
  </si>
  <si>
    <t>Cboe Global Markets, Inc.</t>
  </si>
  <si>
    <t>cusip: 12503M108</t>
  </si>
  <si>
    <t>CBRE Group, Inc., Class A</t>
  </si>
  <si>
    <t>cusip: 12504L109</t>
  </si>
  <si>
    <t>CDK Global, Inc.</t>
  </si>
  <si>
    <t>cusip: 12508E101</t>
  </si>
  <si>
    <t>CDW Corp.</t>
  </si>
  <si>
    <t>cusip: 12514G108</t>
  </si>
  <si>
    <t>Celanese Corp.</t>
  </si>
  <si>
    <t>cusip: 150870103</t>
  </si>
  <si>
    <t>Centene Corp.</t>
  </si>
  <si>
    <t>cusip: 15135B101</t>
  </si>
  <si>
    <t>CenterPoint Energy, Inc.</t>
  </si>
  <si>
    <t>cusip: 15189T107</t>
  </si>
  <si>
    <t>Ceridian HCM Holding, Inc.</t>
  </si>
  <si>
    <t>cusip: 15677J108</t>
  </si>
  <si>
    <t>Cerner Corp.</t>
  </si>
  <si>
    <t>cusip: 156782104</t>
  </si>
  <si>
    <t>CF Industries Holdings, Inc.</t>
  </si>
  <si>
    <t>cusip: 125269100</t>
  </si>
  <si>
    <t>CH Robinson Worldwide, Inc.</t>
  </si>
  <si>
    <t>cusip: 12541W209</t>
  </si>
  <si>
    <t>ChampionX Corp.</t>
  </si>
  <si>
    <t>cusip: 15872M104</t>
  </si>
  <si>
    <t>ChargePoint Holdings, Inc.</t>
  </si>
  <si>
    <t>cusip: 15961R105</t>
  </si>
  <si>
    <t>Charles River Laboratories International, Inc.</t>
  </si>
  <si>
    <t>cusip: 159864107</t>
  </si>
  <si>
    <t>Charles Schwab Corp. (The)</t>
  </si>
  <si>
    <t>cusip: 808513105</t>
  </si>
  <si>
    <t>Charter Communications, Inc., Class A</t>
  </si>
  <si>
    <t>cusip: 16119P108</t>
  </si>
  <si>
    <t>Chegg, Inc.</t>
  </si>
  <si>
    <t>cusip: 163092109</t>
  </si>
  <si>
    <t>Chemed Corp.</t>
  </si>
  <si>
    <t>cusip: 16359R103</t>
  </si>
  <si>
    <t>Chemours Co. (The)</t>
  </si>
  <si>
    <t>cusip: 163851108</t>
  </si>
  <si>
    <t>Cheniere Energy, Inc.</t>
  </si>
  <si>
    <t>cusip: 16411R208</t>
  </si>
  <si>
    <t>Chevron Corp.</t>
  </si>
  <si>
    <t>cusip: 166764100</t>
  </si>
  <si>
    <t>Chewy, Inc., Class A</t>
  </si>
  <si>
    <t>cusip: 16679L109</t>
  </si>
  <si>
    <t>Chipotle Mexican Grill, Inc.</t>
  </si>
  <si>
    <t>cusip: 169656105</t>
  </si>
  <si>
    <t>Choice Hotels International, Inc.</t>
  </si>
  <si>
    <t>cusip: 169905106</t>
  </si>
  <si>
    <t>Chubb Ltd.</t>
  </si>
  <si>
    <t>isin: CH0044328745</t>
  </si>
  <si>
    <t>Church &amp; Dwight Co., Inc.</t>
  </si>
  <si>
    <t>cusip: 171340102</t>
  </si>
  <si>
    <t>Churchill Downs, Inc.</t>
  </si>
  <si>
    <t>cusip: 171484108</t>
  </si>
  <si>
    <t>Ciena Corp.</t>
  </si>
  <si>
    <t>cusip: 171779309</t>
  </si>
  <si>
    <t>Cigna Corp.</t>
  </si>
  <si>
    <t>cusip: 125523100</t>
  </si>
  <si>
    <t>Cincinnati Financial Corp.</t>
  </si>
  <si>
    <t>cusip: 172062101</t>
  </si>
  <si>
    <t>Cinemark Holdings, Inc.</t>
  </si>
  <si>
    <t>cusip: 17243V102</t>
  </si>
  <si>
    <t>Cintas Corp.</t>
  </si>
  <si>
    <t>cusip: 172908105</t>
  </si>
  <si>
    <t>Cirrus Logic, Inc.</t>
  </si>
  <si>
    <t>cusip: 172755100</t>
  </si>
  <si>
    <t>Cisco Systems, Inc.</t>
  </si>
  <si>
    <t>cusip: 17275R102</t>
  </si>
  <si>
    <t>Citigroup, Inc.</t>
  </si>
  <si>
    <t>cusip: 172967424</t>
  </si>
  <si>
    <t>Citizens Financial Group, Inc.</t>
  </si>
  <si>
    <t>cusip: 174610105</t>
  </si>
  <si>
    <t>Citrix Systems, Inc.</t>
  </si>
  <si>
    <t>cusip: 177376100</t>
  </si>
  <si>
    <t>Clarivate plc</t>
  </si>
  <si>
    <t>isin: JE00BJJN4441</t>
  </si>
  <si>
    <t>Clean Harbors, Inc.</t>
  </si>
  <si>
    <t>cusip: 184496107</t>
  </si>
  <si>
    <t>Cleveland-Cliffs, Inc.</t>
  </si>
  <si>
    <t>cusip: 185899101</t>
  </si>
  <si>
    <t>Clorox Co. (The)</t>
  </si>
  <si>
    <t>cusip: 189054109</t>
  </si>
  <si>
    <t>Cloudflare, Inc., Class A</t>
  </si>
  <si>
    <t>cusip: 18915M107</t>
  </si>
  <si>
    <t>CMC Materials, Inc.</t>
  </si>
  <si>
    <t>cusip: 12571T100</t>
  </si>
  <si>
    <t>CME Group, Inc.</t>
  </si>
  <si>
    <t>cusip: 12572Q105</t>
  </si>
  <si>
    <t>CMS Energy Corp.</t>
  </si>
  <si>
    <t>cusip: 125896100</t>
  </si>
  <si>
    <t>CNA Financial Corp.</t>
  </si>
  <si>
    <t>cusip: 126117100</t>
  </si>
  <si>
    <t>CNO Financial Group, Inc.</t>
  </si>
  <si>
    <t>cusip: 12621E103</t>
  </si>
  <si>
    <t>CNX Resources Corp.</t>
  </si>
  <si>
    <t>cusip: 12653C108</t>
  </si>
  <si>
    <t>Coca-Cola Co. (The)</t>
  </si>
  <si>
    <t>cusip: 191216100</t>
  </si>
  <si>
    <t>Cognex Corp.</t>
  </si>
  <si>
    <t>cusip: 192422103</t>
  </si>
  <si>
    <t>Cognizant Technology Solutions Corp., Class A</t>
  </si>
  <si>
    <t>cusip: 192446102</t>
  </si>
  <si>
    <t>Colfax Corp.</t>
  </si>
  <si>
    <t>cusip: 194014106</t>
  </si>
  <si>
    <t>Colgate-Palmolive Co.</t>
  </si>
  <si>
    <t>cusip: 194162103</t>
  </si>
  <si>
    <t>Columbia Sportswear Co.</t>
  </si>
  <si>
    <t>cusip: 198516106</t>
  </si>
  <si>
    <t>Comcast Corp., Class A</t>
  </si>
  <si>
    <t>cusip: 20030N101</t>
  </si>
  <si>
    <t>Comerica, Inc.</t>
  </si>
  <si>
    <t>cusip: 200340107</t>
  </si>
  <si>
    <t>Commerce Bancshares, Inc.</t>
  </si>
  <si>
    <t>cusip: 200525103</t>
  </si>
  <si>
    <t>Commercial Metals Co.</t>
  </si>
  <si>
    <t>cusip: 201723103</t>
  </si>
  <si>
    <t>CommScope Holding Co., Inc.</t>
  </si>
  <si>
    <t>cusip: 20337X109</t>
  </si>
  <si>
    <t>CommVault Systems, Inc.</t>
  </si>
  <si>
    <t>cusip: 204166102</t>
  </si>
  <si>
    <t>Compass Minerals International, Inc.</t>
  </si>
  <si>
    <t>cusip: 20451N101</t>
  </si>
  <si>
    <t>Conagra Brands, Inc.</t>
  </si>
  <si>
    <t>cusip: 205887102</t>
  </si>
  <si>
    <t>Concentrix Corp.</t>
  </si>
  <si>
    <t>cusip: 20602D101</t>
  </si>
  <si>
    <t>ConocoPhillips</t>
  </si>
  <si>
    <t>cusip: 20825C104</t>
  </si>
  <si>
    <t>Consolidated Edison, Inc.</t>
  </si>
  <si>
    <t>cusip: 209115104</t>
  </si>
  <si>
    <t>Constellation Brands, Inc., Class A</t>
  </si>
  <si>
    <t>cusip: 21036P108</t>
  </si>
  <si>
    <t>Cooper Cos., Inc. (The)</t>
  </si>
  <si>
    <t>cusip: 216648402</t>
  </si>
  <si>
    <t>Copa Holdings SA, Class A</t>
  </si>
  <si>
    <t>isin: PAP310761054</t>
  </si>
  <si>
    <t>Copart, Inc.</t>
  </si>
  <si>
    <t>cusip: 217204106</t>
  </si>
  <si>
    <t>CoreSite Realty Corp.</t>
  </si>
  <si>
    <t>cusip: 21870Q105</t>
  </si>
  <si>
    <t>Corning, Inc.</t>
  </si>
  <si>
    <t>cusip: 219350105</t>
  </si>
  <si>
    <t>Corporate Office Properties Trust</t>
  </si>
  <si>
    <t>cusip: 22002T108</t>
  </si>
  <si>
    <t>Corteva, Inc.</t>
  </si>
  <si>
    <t>cusip: 22052L104</t>
  </si>
  <si>
    <t>CoStar Group, Inc.</t>
  </si>
  <si>
    <t>cusip: 22160N109</t>
  </si>
  <si>
    <t>Costco Wholesale Corp.</t>
  </si>
  <si>
    <t>cusip: 22160K105</t>
  </si>
  <si>
    <t>Coty, Inc., Class A</t>
  </si>
  <si>
    <t>cusip: 222070203</t>
  </si>
  <si>
    <t>Coupa Software, Inc.</t>
  </si>
  <si>
    <t>cusip: 22266L106</t>
  </si>
  <si>
    <t>Cousins Properties, Inc.</t>
  </si>
  <si>
    <t>cusip: 222795502</t>
  </si>
  <si>
    <t>Cracker Barrel Old Country Store, Inc.</t>
  </si>
  <si>
    <t>cusip: 22410J106</t>
  </si>
  <si>
    <t>Crane Co.</t>
  </si>
  <si>
    <t>cusip: 224399105</t>
  </si>
  <si>
    <t>Credit Acceptance Corp.</t>
  </si>
  <si>
    <t>cusip: 225310101</t>
  </si>
  <si>
    <t>Cree, Inc.</t>
  </si>
  <si>
    <t>cusip: 225447101</t>
  </si>
  <si>
    <t>Crocs, Inc.</t>
  </si>
  <si>
    <t>cusip: 227046109</t>
  </si>
  <si>
    <t>Crowdstrike Holdings, Inc., Class A</t>
  </si>
  <si>
    <t>cusip: 22788C105</t>
  </si>
  <si>
    <t>Crown Castle International Corp.</t>
  </si>
  <si>
    <t>cusip: 22822V101</t>
  </si>
  <si>
    <t>Crown Holdings, Inc.</t>
  </si>
  <si>
    <t>cusip: 228368106</t>
  </si>
  <si>
    <t>CSX Corp.</t>
  </si>
  <si>
    <t>cusip: 126408103</t>
  </si>
  <si>
    <t>CubeSmart</t>
  </si>
  <si>
    <t>cusip: 229663109</t>
  </si>
  <si>
    <t>Cullen/Frost Bankers, Inc.</t>
  </si>
  <si>
    <t>cusip: 229899109</t>
  </si>
  <si>
    <t>Cummins, Inc.</t>
  </si>
  <si>
    <t>cusip: 231021106</t>
  </si>
  <si>
    <t>Curtiss-Wright Corp.</t>
  </si>
  <si>
    <t>cusip: 231561101</t>
  </si>
  <si>
    <t>CVS Health Corp.</t>
  </si>
  <si>
    <t>cusip: 126650100</t>
  </si>
  <si>
    <t>CyrusOne, Inc.</t>
  </si>
  <si>
    <t>cusip: 23283R100</t>
  </si>
  <si>
    <t>Dana, Inc.</t>
  </si>
  <si>
    <t>cusip: 235825205</t>
  </si>
  <si>
    <t>Danaher Corp.</t>
  </si>
  <si>
    <t>cusip: 235851102</t>
  </si>
  <si>
    <t>Darden Restaurants, Inc.</t>
  </si>
  <si>
    <t>cusip: 237194105</t>
  </si>
  <si>
    <t>Darling Ingredients, Inc.</t>
  </si>
  <si>
    <t>cusip: 237266101</t>
  </si>
  <si>
    <t>Datadog, Inc., Class A</t>
  </si>
  <si>
    <t>cusip: 23804L103</t>
  </si>
  <si>
    <t>DaVita, Inc.</t>
  </si>
  <si>
    <t>cusip: 23918K108</t>
  </si>
  <si>
    <t>Deckers Outdoor Corp.</t>
  </si>
  <si>
    <t>cusip: 243537107</t>
  </si>
  <si>
    <t>Deere &amp; Co.</t>
  </si>
  <si>
    <t>cusip: 244199105</t>
  </si>
  <si>
    <t>Dell Technologies, Inc., Class C</t>
  </si>
  <si>
    <t>cusip: 24703L202</t>
  </si>
  <si>
    <t>Delta Air Lines, Inc.</t>
  </si>
  <si>
    <t>cusip: 247361702</t>
  </si>
  <si>
    <t>DENTSPLY SIRONA, Inc.</t>
  </si>
  <si>
    <t>cusip: 24906P109</t>
  </si>
  <si>
    <t>Devon Energy Corp.</t>
  </si>
  <si>
    <t>cusip: 25179M103</t>
  </si>
  <si>
    <t>Dexcom, Inc.</t>
  </si>
  <si>
    <t>cusip: 252131107</t>
  </si>
  <si>
    <t>Dick's Sporting Goods, Inc.</t>
  </si>
  <si>
    <t>cusip: 253393102</t>
  </si>
  <si>
    <t>Digital Realty Trust, Inc.</t>
  </si>
  <si>
    <t>cusip: 253868103</t>
  </si>
  <si>
    <t>Discover Financial Services</t>
  </si>
  <si>
    <t>cusip: 254709108</t>
  </si>
  <si>
    <t>Discovery, Inc., Class A</t>
  </si>
  <si>
    <t>cusip: 25470F104</t>
  </si>
  <si>
    <t>DISH Network Corp., Class A</t>
  </si>
  <si>
    <t>cusip: 25470M109</t>
  </si>
  <si>
    <t>DocuSign, Inc.</t>
  </si>
  <si>
    <t>cusip: 256163106</t>
  </si>
  <si>
    <t>Dolby Laboratories, Inc., Class A</t>
  </si>
  <si>
    <t>cusip: 25659T107</t>
  </si>
  <si>
    <t>Dollar General Corp.</t>
  </si>
  <si>
    <t>cusip: 256677105</t>
  </si>
  <si>
    <t>Dollar Tree, Inc.</t>
  </si>
  <si>
    <t>cusip: 256746108</t>
  </si>
  <si>
    <t>Dominion Energy, Inc.</t>
  </si>
  <si>
    <t>cusip: 25746U109</t>
  </si>
  <si>
    <t>Domino's Pizza, Inc.</t>
  </si>
  <si>
    <t>cusip: 25754A201</t>
  </si>
  <si>
    <t>Donaldson Co., Inc.</t>
  </si>
  <si>
    <t>cusip: 257651109</t>
  </si>
  <si>
    <t>Douglas Emmett, Inc.</t>
  </si>
  <si>
    <t>cusip: 25960P109</t>
  </si>
  <si>
    <t>Dover Corp.</t>
  </si>
  <si>
    <t>cusip: 260003108</t>
  </si>
  <si>
    <t>Dow, Inc.</t>
  </si>
  <si>
    <t>cusip: 260557103</t>
  </si>
  <si>
    <t>DR Horton, Inc.</t>
  </si>
  <si>
    <t>cusip: 23331A109</t>
  </si>
  <si>
    <t>DraftKings, Inc., Class A</t>
  </si>
  <si>
    <t>cusip: 26142R104</t>
  </si>
  <si>
    <t>Dropbox, Inc., Class A</t>
  </si>
  <si>
    <t>cusip: 26210C104</t>
  </si>
  <si>
    <t>DTE Energy Co.</t>
  </si>
  <si>
    <t>cusip: 233331107</t>
  </si>
  <si>
    <t>Duke Energy Corp.</t>
  </si>
  <si>
    <t>cusip: 26441C204</t>
  </si>
  <si>
    <t>Duke Realty Corp.</t>
  </si>
  <si>
    <t>cusip: 264411505</t>
  </si>
  <si>
    <t>Dun &amp; Bradstreet Holdings, Inc.</t>
  </si>
  <si>
    <t>cusip: 26484T106</t>
  </si>
  <si>
    <t>DuPont de Nemours, Inc.</t>
  </si>
  <si>
    <t>cusip: 26614N102</t>
  </si>
  <si>
    <t>DXC Technology Co.</t>
  </si>
  <si>
    <t>cusip: 23355L106</t>
  </si>
  <si>
    <t>Dycom Industries, Inc.</t>
  </si>
  <si>
    <t>cusip: 267475101</t>
  </si>
  <si>
    <t>Dynatrace, Inc.</t>
  </si>
  <si>
    <t>cusip: 268150109</t>
  </si>
  <si>
    <t>Eagle Materials, Inc.</t>
  </si>
  <si>
    <t>cusip: 26969P108</t>
  </si>
  <si>
    <t>East West Bancorp, Inc.</t>
  </si>
  <si>
    <t>cusip: 27579R104</t>
  </si>
  <si>
    <t>EastGroup Properties, Inc.</t>
  </si>
  <si>
    <t>cusip: 277276101</t>
  </si>
  <si>
    <t>Eastman Chemical Co.</t>
  </si>
  <si>
    <t>cusip: 277432100</t>
  </si>
  <si>
    <t>Eaton Corp. plc</t>
  </si>
  <si>
    <t>isin: IE00B8KQN827</t>
  </si>
  <si>
    <t>eBay, Inc.</t>
  </si>
  <si>
    <t>cusip: 278642103</t>
  </si>
  <si>
    <t>Ecolab, Inc.</t>
  </si>
  <si>
    <t>cusip: 278865100</t>
  </si>
  <si>
    <t>Edison International</t>
  </si>
  <si>
    <t>cusip: 281020107</t>
  </si>
  <si>
    <t>Edwards Lifesciences Corp.</t>
  </si>
  <si>
    <t>cusip: 28176E108</t>
  </si>
  <si>
    <t>Elanco Animal Health, Inc.</t>
  </si>
  <si>
    <t>cusip: 28414H103</t>
  </si>
  <si>
    <t>Elastic NV</t>
  </si>
  <si>
    <t>isin: NL0013056914</t>
  </si>
  <si>
    <t>Electronic Arts, Inc.</t>
  </si>
  <si>
    <t>cusip: 285512109</t>
  </si>
  <si>
    <t>Element Solutions, Inc.</t>
  </si>
  <si>
    <t>cusip: 28618M106</t>
  </si>
  <si>
    <t>Eli Lilly &amp; Co.</t>
  </si>
  <si>
    <t>cusip: 532457108</t>
  </si>
  <si>
    <t>EMCOR Group, Inc.</t>
  </si>
  <si>
    <t>cusip: 29084Q100</t>
  </si>
  <si>
    <t>Emergent BioSolutions, Inc.</t>
  </si>
  <si>
    <t>cusip: 29089Q105</t>
  </si>
  <si>
    <t>Emerson Electric Co.</t>
  </si>
  <si>
    <t>cusip: 291011104</t>
  </si>
  <si>
    <t>Encompass Health Corp.</t>
  </si>
  <si>
    <t>cusip: 29261A100</t>
  </si>
  <si>
    <t>Energizer Holdings, Inc.</t>
  </si>
  <si>
    <t>cusip: 29272W109</t>
  </si>
  <si>
    <t>EnerSys</t>
  </si>
  <si>
    <t>cusip: 29275Y102</t>
  </si>
  <si>
    <t>Enphase Energy, Inc.</t>
  </si>
  <si>
    <t>cusip: 29355A107</t>
  </si>
  <si>
    <t>Entegris, Inc.</t>
  </si>
  <si>
    <t>cusip: 29362U104</t>
  </si>
  <si>
    <t>Entergy Corp.</t>
  </si>
  <si>
    <t>cusip: 29364G103</t>
  </si>
  <si>
    <t>Envestnet, Inc.</t>
  </si>
  <si>
    <t>cusip: 29404K106</t>
  </si>
  <si>
    <t>Envista Holdings Corp.</t>
  </si>
  <si>
    <t>cusip: 29415F104</t>
  </si>
  <si>
    <t>EOG Resources, Inc.</t>
  </si>
  <si>
    <t>cusip: 26875P101</t>
  </si>
  <si>
    <t>EPAM Systems, Inc.</t>
  </si>
  <si>
    <t>cusip: 29414B104</t>
  </si>
  <si>
    <t>EPR Properties</t>
  </si>
  <si>
    <t>cusip: 26884U109</t>
  </si>
  <si>
    <t>EQT Corp.</t>
  </si>
  <si>
    <t>cusip: 26884L109</t>
  </si>
  <si>
    <t>Equifax, Inc.</t>
  </si>
  <si>
    <t>cusip: 294429105</t>
  </si>
  <si>
    <t>Equinix, Inc.</t>
  </si>
  <si>
    <t>cusip: 29444U700</t>
  </si>
  <si>
    <t>Equitable Holdings, Inc.</t>
  </si>
  <si>
    <t>cusip: 29452E101</t>
  </si>
  <si>
    <t>Equitrans Midstream Corp.</t>
  </si>
  <si>
    <t>cusip: 294600101</t>
  </si>
  <si>
    <t>Equity LifeStyle Properties, Inc.</t>
  </si>
  <si>
    <t>cusip: 29472R108</t>
  </si>
  <si>
    <t>Equity Residential</t>
  </si>
  <si>
    <t>cusip: 29476L107</t>
  </si>
  <si>
    <t>Erie Indemnity Co., Class A</t>
  </si>
  <si>
    <t>cusip: 29530P102</t>
  </si>
  <si>
    <t>Essential Utilities, Inc.</t>
  </si>
  <si>
    <t>cusip: 29670G102</t>
  </si>
  <si>
    <t>Essex Property Trust, Inc.</t>
  </si>
  <si>
    <t>cusip: 297178105</t>
  </si>
  <si>
    <t>Estee Lauder Cos., Inc. (The), Class A</t>
  </si>
  <si>
    <t>cusip: 518439104</t>
  </si>
  <si>
    <t>Etsy, Inc.</t>
  </si>
  <si>
    <t>cusip: 29786A106</t>
  </si>
  <si>
    <t>Euronet Worldwide, Inc.</t>
  </si>
  <si>
    <t>cusip: 298736109</t>
  </si>
  <si>
    <t>Everbridge, Inc.</t>
  </si>
  <si>
    <t>cusip: 29978A104</t>
  </si>
  <si>
    <t>Evercore, Inc., Class A</t>
  </si>
  <si>
    <t>cusip: 29977A105</t>
  </si>
  <si>
    <t>Everest Re Group Ltd.</t>
  </si>
  <si>
    <t>isin: BMG3223R1088</t>
  </si>
  <si>
    <t>Evergy, Inc.</t>
  </si>
  <si>
    <t>cusip: 30034W106</t>
  </si>
  <si>
    <t>Eversource Energy</t>
  </si>
  <si>
    <t>cusip: 30040W108</t>
  </si>
  <si>
    <t>Exact Sciences Corp.</t>
  </si>
  <si>
    <t>cusip: 30063P105</t>
  </si>
  <si>
    <t>Exelixis, Inc.</t>
  </si>
  <si>
    <t>cusip: 30161Q104</t>
  </si>
  <si>
    <t>Exelon Corp.</t>
  </si>
  <si>
    <t>cusip: 30161N101</t>
  </si>
  <si>
    <t>Expedia Group, Inc.</t>
  </si>
  <si>
    <t>cusip: 30212P303</t>
  </si>
  <si>
    <t>Expeditors International of Washington, Inc.</t>
  </si>
  <si>
    <t>cusip: 302130109</t>
  </si>
  <si>
    <t>Extra Space Storage, Inc.</t>
  </si>
  <si>
    <t>cusip: 30225T102</t>
  </si>
  <si>
    <t>Exxon Mobil Corp.</t>
  </si>
  <si>
    <t>cusip: 30231G102</t>
  </si>
  <si>
    <t>F5 Networks, Inc.</t>
  </si>
  <si>
    <t>cusip: 315616102</t>
  </si>
  <si>
    <t>Facebook, Inc., Class A</t>
  </si>
  <si>
    <t>cusip: 30303M102</t>
  </si>
  <si>
    <t>FactSet Research Systems, Inc.</t>
  </si>
  <si>
    <t>cusip: 303075105</t>
  </si>
  <si>
    <t>Fair Isaac Corp.</t>
  </si>
  <si>
    <t>cusip: 303250104</t>
  </si>
  <si>
    <t>Fastenal Co.</t>
  </si>
  <si>
    <t>cusip: 311900104</t>
  </si>
  <si>
    <t>Fastly, Inc., Class A</t>
  </si>
  <si>
    <t>cusip: 31188V100</t>
  </si>
  <si>
    <t>Federal Realty Investment Trust</t>
  </si>
  <si>
    <t>cusip: 313747206</t>
  </si>
  <si>
    <t>Federated Hermes, Inc.</t>
  </si>
  <si>
    <t>cusip: 314211103</t>
  </si>
  <si>
    <t>FedEx Corp.</t>
  </si>
  <si>
    <t>cusip: 31428X106</t>
  </si>
  <si>
    <t>Fidelity National Financial, Inc.</t>
  </si>
  <si>
    <t>cusip: 31620R303</t>
  </si>
  <si>
    <t>Fidelity National Information Services, Inc.</t>
  </si>
  <si>
    <t>cusip: 31620M106</t>
  </si>
  <si>
    <t>Fifth Third Bancorp</t>
  </si>
  <si>
    <t>cusip: 316773100</t>
  </si>
  <si>
    <t>FireEye, Inc.</t>
  </si>
  <si>
    <t>cusip: 31816Q101</t>
  </si>
  <si>
    <t>First American Financial Corp.</t>
  </si>
  <si>
    <t>cusip: 31847R102</t>
  </si>
  <si>
    <t>First Citizens BancShares, Inc., Class A</t>
  </si>
  <si>
    <t>cusip: 31946M103</t>
  </si>
  <si>
    <t>First Financial Bankshares, Inc.</t>
  </si>
  <si>
    <t>cusip: 32020R109</t>
  </si>
  <si>
    <t>First Hawaiian, Inc.</t>
  </si>
  <si>
    <t>cusip: 32051X108</t>
  </si>
  <si>
    <t>First Horizon Corp.</t>
  </si>
  <si>
    <t>cusip: 320517105</t>
  </si>
  <si>
    <t>First Industrial Realty Trust, Inc.</t>
  </si>
  <si>
    <t>cusip: 32054K103</t>
  </si>
  <si>
    <t>First Republic Bank</t>
  </si>
  <si>
    <t>cusip: 33616C100</t>
  </si>
  <si>
    <t>First Solar, Inc.</t>
  </si>
  <si>
    <t>cusip: 336433107</t>
  </si>
  <si>
    <t>FirstEnergy Corp.</t>
  </si>
  <si>
    <t>cusip: 337932107</t>
  </si>
  <si>
    <t>Fiserv, Inc.</t>
  </si>
  <si>
    <t>cusip: 337738108</t>
  </si>
  <si>
    <t>Five Below, Inc.</t>
  </si>
  <si>
    <t>cusip: 33829M101</t>
  </si>
  <si>
    <t>FleetCor Technologies, Inc.</t>
  </si>
  <si>
    <t>cusip: 339041105</t>
  </si>
  <si>
    <t>Floor &amp; Decor Holdings, Inc., Class A</t>
  </si>
  <si>
    <t>cusip: 339750101</t>
  </si>
  <si>
    <t>Flowers Foods, Inc.</t>
  </si>
  <si>
    <t>cusip: 343498101</t>
  </si>
  <si>
    <t>Flowserve Corp.</t>
  </si>
  <si>
    <t>cusip: 34354P105</t>
  </si>
  <si>
    <t>Fluor Corp.</t>
  </si>
  <si>
    <t>cusip: 343412102</t>
  </si>
  <si>
    <t>FMC Corp.</t>
  </si>
  <si>
    <t>cusip: 302491303</t>
  </si>
  <si>
    <t>FNB Corp.</t>
  </si>
  <si>
    <t>cusip: 302520101</t>
  </si>
  <si>
    <t>Foot Locker, Inc.</t>
  </si>
  <si>
    <t>cusip: 344849104</t>
  </si>
  <si>
    <t>Ford Motor Co.</t>
  </si>
  <si>
    <t>cusip: 345370860</t>
  </si>
  <si>
    <t>Fortinet, Inc.</t>
  </si>
  <si>
    <t>cusip: 34959E109</t>
  </si>
  <si>
    <t>Fortune Brands Home &amp; Security, Inc.</t>
  </si>
  <si>
    <t>cusip: 34964C106</t>
  </si>
  <si>
    <t>Fox Corp., Class A</t>
  </si>
  <si>
    <t>cusip: 35137L105</t>
  </si>
  <si>
    <t>Fox Factory Holding Corp.</t>
  </si>
  <si>
    <t>cusip: 35138V102</t>
  </si>
  <si>
    <t>Franklin Resources, Inc.</t>
  </si>
  <si>
    <t>cusip: 354613101</t>
  </si>
  <si>
    <t>Freeport-McMoRan, Inc.</t>
  </si>
  <si>
    <t>cusip: 35671D857</t>
  </si>
  <si>
    <t>Freshpet, Inc.</t>
  </si>
  <si>
    <t>cusip: 358039105</t>
  </si>
  <si>
    <t>Frontdoor, Inc.</t>
  </si>
  <si>
    <t>cusip: 35905A109</t>
  </si>
  <si>
    <t>FTI Consulting, Inc.</t>
  </si>
  <si>
    <t>cusip: 302941109</t>
  </si>
  <si>
    <t>Fulton Financial Corp.</t>
  </si>
  <si>
    <t>cusip: 360271100</t>
  </si>
  <si>
    <t>cusip: 36467W109</t>
  </si>
  <si>
    <t>Gaming and Leisure Properties, Inc.</t>
  </si>
  <si>
    <t>cusip: 36467J108</t>
  </si>
  <si>
    <t>Gap, Inc. (The)</t>
  </si>
  <si>
    <t>cusip: 364760108</t>
  </si>
  <si>
    <t>Garmin Ltd.</t>
  </si>
  <si>
    <t>isin: CH0114405324</t>
  </si>
  <si>
    <t>Gartner, Inc.</t>
  </si>
  <si>
    <t>cusip: 366651107</t>
  </si>
  <si>
    <t>Gates Industrial Corp. plc</t>
  </si>
  <si>
    <t>isin: GB00BD9G2S12</t>
  </si>
  <si>
    <t>GATX Corp.</t>
  </si>
  <si>
    <t>cusip: 361448103</t>
  </si>
  <si>
    <t>Generac Holdings, Inc.</t>
  </si>
  <si>
    <t>cusip: 368736104</t>
  </si>
  <si>
    <t>General Dynamics Corp.</t>
  </si>
  <si>
    <t>cusip: 369550108</t>
  </si>
  <si>
    <t>General Electric Co.</t>
  </si>
  <si>
    <t>cusip: 369604301</t>
  </si>
  <si>
    <t>General Mills, Inc.</t>
  </si>
  <si>
    <t>cusip: 370334104</t>
  </si>
  <si>
    <t>General Motors Co.</t>
  </si>
  <si>
    <t>cusip: 37045V100</t>
  </si>
  <si>
    <t>Gentex Corp.</t>
  </si>
  <si>
    <t>cusip: 371901109</t>
  </si>
  <si>
    <t>Genuine Parts Co.</t>
  </si>
  <si>
    <t>cusip: 372460105</t>
  </si>
  <si>
    <t>Gilead Sciences, Inc.</t>
  </si>
  <si>
    <t>cusip: 375558103</t>
  </si>
  <si>
    <t>Glacier Bancorp, Inc.</t>
  </si>
  <si>
    <t>cusip: 37637Q105</t>
  </si>
  <si>
    <t>Global Payments, Inc.</t>
  </si>
  <si>
    <t>cusip: 37940X102</t>
  </si>
  <si>
    <t>Globe Life, Inc.</t>
  </si>
  <si>
    <t>cusip: 37959E102</t>
  </si>
  <si>
    <t>Globus Medical, Inc., Class A</t>
  </si>
  <si>
    <t>cusip: 379577208</t>
  </si>
  <si>
    <t>GoDaddy, Inc., Class A</t>
  </si>
  <si>
    <t>cusip: 380237107</t>
  </si>
  <si>
    <t>Goldman Sachs Group, Inc. (The)</t>
  </si>
  <si>
    <t>cusip: 38141G104</t>
  </si>
  <si>
    <t>Goodyear Tire &amp; Rubber Co. (The)</t>
  </si>
  <si>
    <t>cusip: 382550101</t>
  </si>
  <si>
    <t>Graco, Inc.</t>
  </si>
  <si>
    <t>cusip: 384109104</t>
  </si>
  <si>
    <t>Graham Holdings Co., Class B</t>
  </si>
  <si>
    <t>cusip: 384637104</t>
  </si>
  <si>
    <t>Grand Canyon Education, Inc.</t>
  </si>
  <si>
    <t>cusip: 38526M106</t>
  </si>
  <si>
    <t>Graphic Packaging Holding Co.</t>
  </si>
  <si>
    <t>cusip: 388689101</t>
  </si>
  <si>
    <t>Greif, Inc., Class A</t>
  </si>
  <si>
    <t>cusip: 397624107</t>
  </si>
  <si>
    <t>Grocery Outlet Holding Corp.</t>
  </si>
  <si>
    <t>cusip: 39874R101</t>
  </si>
  <si>
    <t>Guardant Health, Inc.</t>
  </si>
  <si>
    <t>cusip: 40131M109</t>
  </si>
  <si>
    <t>Guidewire Software, Inc.</t>
  </si>
  <si>
    <t>cusip: 40171V100</t>
  </si>
  <si>
    <t>H&amp;R Block, Inc.</t>
  </si>
  <si>
    <t>cusip: 093671105</t>
  </si>
  <si>
    <t>Haemonetics Corp.</t>
  </si>
  <si>
    <t>cusip: 405024100</t>
  </si>
  <si>
    <t>Hain Celestial Group, Inc. (The)</t>
  </si>
  <si>
    <t>cusip: 405217100</t>
  </si>
  <si>
    <t>Halliburton Co.</t>
  </si>
  <si>
    <t>cusip: 406216101</t>
  </si>
  <si>
    <t>Hancock Whitney Corp.</t>
  </si>
  <si>
    <t>cusip: 410120109</t>
  </si>
  <si>
    <t>Hanesbrands, Inc.</t>
  </si>
  <si>
    <t>cusip: 410345102</t>
  </si>
  <si>
    <t>Hanover Insurance Group, Inc. (The)</t>
  </si>
  <si>
    <t>cusip: 410867105</t>
  </si>
  <si>
    <t>Harley-Davidson, Inc.</t>
  </si>
  <si>
    <t>cusip: 412822108</t>
  </si>
  <si>
    <t>Hartford Financial Services Group, Inc. (The)</t>
  </si>
  <si>
    <t>cusip: 416515104</t>
  </si>
  <si>
    <t>Hasbro, Inc.</t>
  </si>
  <si>
    <t>cusip: 418056107</t>
  </si>
  <si>
    <t>Hawaiian Electric Industries, Inc.</t>
  </si>
  <si>
    <t>cusip: 419870100</t>
  </si>
  <si>
    <t>HCA Healthcare, Inc.</t>
  </si>
  <si>
    <t>cusip: 40412C101</t>
  </si>
  <si>
    <t>Healthcare Realty Trust, Inc.</t>
  </si>
  <si>
    <t>cusip: 421946104</t>
  </si>
  <si>
    <t>Healthcare Services Group, Inc.</t>
  </si>
  <si>
    <t>cusip: 421906108</t>
  </si>
  <si>
    <t>Healthcare Trust of America, Inc., Class A</t>
  </si>
  <si>
    <t>cusip: 42225P501</t>
  </si>
  <si>
    <t>HealthEquity, Inc.</t>
  </si>
  <si>
    <t>cusip: 42226A107</t>
  </si>
  <si>
    <t>Healthpeak Properties, Inc.</t>
  </si>
  <si>
    <t>cusip: 42250P103</t>
  </si>
  <si>
    <t>HEICO Corp.</t>
  </si>
  <si>
    <t>cusip: 422806109</t>
  </si>
  <si>
    <t>Helen of Troy Ltd.</t>
  </si>
  <si>
    <t>isin: BMG4388N1065</t>
  </si>
  <si>
    <t>Henry Schein, Inc.</t>
  </si>
  <si>
    <t>cusip: 806407102</t>
  </si>
  <si>
    <t>Herman Miller, Inc.</t>
  </si>
  <si>
    <t>cusip: 600544100</t>
  </si>
  <si>
    <t>Hershey Co. (The)</t>
  </si>
  <si>
    <t>cusip: 427866108</t>
  </si>
  <si>
    <t>Hess Corp.</t>
  </si>
  <si>
    <t>cusip: 42809H107</t>
  </si>
  <si>
    <t>Hewlett Packard Enterprise Co.</t>
  </si>
  <si>
    <t>cusip: 42824C109</t>
  </si>
  <si>
    <t>Hexcel Corp.</t>
  </si>
  <si>
    <t>cusip: 428291108</t>
  </si>
  <si>
    <t>Highwoods Properties, Inc.</t>
  </si>
  <si>
    <t>cusip: 431284108</t>
  </si>
  <si>
    <t>Hilton Worldwide Holdings, Inc.</t>
  </si>
  <si>
    <t>cusip: 43300A203</t>
  </si>
  <si>
    <t>HollyFrontier Corp.</t>
  </si>
  <si>
    <t>cusip: 436106108</t>
  </si>
  <si>
    <t>Hologic, Inc.</t>
  </si>
  <si>
    <t>cusip: 436440101</t>
  </si>
  <si>
    <t>Home BancShares, Inc.</t>
  </si>
  <si>
    <t>cusip: 436893200</t>
  </si>
  <si>
    <t>Home Depot, Inc. (The)</t>
  </si>
  <si>
    <t>cusip: 437076102</t>
  </si>
  <si>
    <t>Honeywell International, Inc.</t>
  </si>
  <si>
    <t>cusip: 438516106</t>
  </si>
  <si>
    <t>Horizon Therapeutics plc</t>
  </si>
  <si>
    <t>isin: IE00BQPVQZ61</t>
  </si>
  <si>
    <t>Hormel Foods Corp.</t>
  </si>
  <si>
    <t>cusip: 440452100</t>
  </si>
  <si>
    <t>Host Hotels &amp; Resorts, Inc.</t>
  </si>
  <si>
    <t>cusip: 44107P104</t>
  </si>
  <si>
    <t>Howmet Aerospace, Inc.</t>
  </si>
  <si>
    <t>cusip: 443201108</t>
  </si>
  <si>
    <t>HP, Inc.</t>
  </si>
  <si>
    <t>cusip: 40434L105</t>
  </si>
  <si>
    <t>Hubbell, Inc.</t>
  </si>
  <si>
    <t>cusip: 443510607</t>
  </si>
  <si>
    <t>HubSpot, Inc.</t>
  </si>
  <si>
    <t>cusip: 443573100</t>
  </si>
  <si>
    <t>Hudson Pacific Properties, Inc.</t>
  </si>
  <si>
    <t>cusip: 444097109</t>
  </si>
  <si>
    <t>Humana, Inc.</t>
  </si>
  <si>
    <t>cusip: 444859102</t>
  </si>
  <si>
    <t>Huntington Bancshares, Inc.</t>
  </si>
  <si>
    <t>cusip: 446150104</t>
  </si>
  <si>
    <t>Huntington Ingalls Industries, Inc.</t>
  </si>
  <si>
    <t>cusip: 446413106</t>
  </si>
  <si>
    <t>Huntsman Corp.</t>
  </si>
  <si>
    <t>cusip: 447011107</t>
  </si>
  <si>
    <t>Hyatt Hotels Corp., Class A</t>
  </si>
  <si>
    <t>cusip: 448579102</t>
  </si>
  <si>
    <t>IAA, Inc.</t>
  </si>
  <si>
    <t>cusip: 449253103</t>
  </si>
  <si>
    <t>IAC/InterActiveCorp</t>
  </si>
  <si>
    <t>cusip: 44891N208</t>
  </si>
  <si>
    <t>ICU Medical, Inc.</t>
  </si>
  <si>
    <t>cusip: 44930G107</t>
  </si>
  <si>
    <t>IDACORP, Inc.</t>
  </si>
  <si>
    <t>cusip: 451107106</t>
  </si>
  <si>
    <t>IDEX Corp.</t>
  </si>
  <si>
    <t>cusip: 45167R104</t>
  </si>
  <si>
    <t>IDEXX Laboratories, Inc.</t>
  </si>
  <si>
    <t>cusip: 45168D104</t>
  </si>
  <si>
    <t>II-VI, Inc.</t>
  </si>
  <si>
    <t>cusip: 902104108</t>
  </si>
  <si>
    <t>Illinois Tool Works, Inc.</t>
  </si>
  <si>
    <t>cusip: 452308109</t>
  </si>
  <si>
    <t>Illumina, Inc.</t>
  </si>
  <si>
    <t>cusip: 452327109</t>
  </si>
  <si>
    <t>Incyte Corp.</t>
  </si>
  <si>
    <t>cusip: 45337C102</t>
  </si>
  <si>
    <t>Ingersoll Rand, Inc.</t>
  </si>
  <si>
    <t>cusip: 45687V106</t>
  </si>
  <si>
    <t>Ingevity Corp.</t>
  </si>
  <si>
    <t>cusip: 45688C107</t>
  </si>
  <si>
    <t>Ingredion, Inc.</t>
  </si>
  <si>
    <t>cusip: 457187102</t>
  </si>
  <si>
    <t>Insperity, Inc.</t>
  </si>
  <si>
    <t>cusip: 45778Q107</t>
  </si>
  <si>
    <t>Insulet Corp.</t>
  </si>
  <si>
    <t>cusip: 45784P101</t>
  </si>
  <si>
    <t>Integra LifeSciences Holdings Corp.</t>
  </si>
  <si>
    <t>cusip: 457985208</t>
  </si>
  <si>
    <t>Intel Corp.</t>
  </si>
  <si>
    <t>cusip: 458140100</t>
  </si>
  <si>
    <t>Intercontinental Exchange, Inc.</t>
  </si>
  <si>
    <t>cusip: 45866F104</t>
  </si>
  <si>
    <t>International Bancshares Corp.</t>
  </si>
  <si>
    <t>cusip: 459044103</t>
  </si>
  <si>
    <t>International Business Machines Corp.</t>
  </si>
  <si>
    <t>cusip: 459200101</t>
  </si>
  <si>
    <t>International Flavors &amp; Fragrances, Inc.</t>
  </si>
  <si>
    <t>cusip: 459506101</t>
  </si>
  <si>
    <t>International Paper Co.</t>
  </si>
  <si>
    <t>cusip: 460146103</t>
  </si>
  <si>
    <t>Interpublic Group of Cos., Inc. (The)</t>
  </si>
  <si>
    <t>cusip: 460690100</t>
  </si>
  <si>
    <t>Intuit, Inc.</t>
  </si>
  <si>
    <t>cusip: 461202103</t>
  </si>
  <si>
    <t>Intuitive Surgical, Inc.</t>
  </si>
  <si>
    <t>cusip: 46120E602</t>
  </si>
  <si>
    <t>Invesco Ltd.</t>
  </si>
  <si>
    <t>isin: BMG491BT1088</t>
  </si>
  <si>
    <t>Invitation Homes, Inc.</t>
  </si>
  <si>
    <t>cusip: 46187W107</t>
  </si>
  <si>
    <t>Ionis Pharmaceuticals, Inc.</t>
  </si>
  <si>
    <t>cusip: 462222100</t>
  </si>
  <si>
    <t>Iovance Biotherapeutics, Inc.</t>
  </si>
  <si>
    <t>cusip: 462260100</t>
  </si>
  <si>
    <t>IPG Photonics Corp.</t>
  </si>
  <si>
    <t>cusip: 44980X109</t>
  </si>
  <si>
    <t>IQVIA Holdings, Inc.</t>
  </si>
  <si>
    <t>cusip: 46266C105</t>
  </si>
  <si>
    <t>Iridium Communications, Inc.</t>
  </si>
  <si>
    <t>cusip: 46269C102</t>
  </si>
  <si>
    <t>Iron Mountain, Inc.</t>
  </si>
  <si>
    <t>cusip: 46284V101</t>
  </si>
  <si>
    <t>ITT, Inc.</t>
  </si>
  <si>
    <t>cusip: 45073V108</t>
  </si>
  <si>
    <t>J M Smucker Co. (The)</t>
  </si>
  <si>
    <t>cusip: 832696405</t>
  </si>
  <si>
    <t>J2 Global, Inc.</t>
  </si>
  <si>
    <t>cusip: 48123V102</t>
  </si>
  <si>
    <t>Jabil, Inc.</t>
  </si>
  <si>
    <t>cusip: 466313103</t>
  </si>
  <si>
    <t>Jack Henry &amp; Associates, Inc.</t>
  </si>
  <si>
    <t>cusip: 426281101</t>
  </si>
  <si>
    <t>Jack in the Box, Inc.</t>
  </si>
  <si>
    <t>cusip: 466367109</t>
  </si>
  <si>
    <t>Jackson Financial, Inc., Class A</t>
  </si>
  <si>
    <t>cusip: 46817M107</t>
  </si>
  <si>
    <t>Jacobs Engineering Group, Inc.</t>
  </si>
  <si>
    <t>cusip: 469814107</t>
  </si>
  <si>
    <t>Janus Henderson Group plc</t>
  </si>
  <si>
    <t>isin: JE00BYPZJM29</t>
  </si>
  <si>
    <t>Jazz Pharmaceuticals plc</t>
  </si>
  <si>
    <t>isin: IE00B4Q5ZN47</t>
  </si>
  <si>
    <t>JB Hunt Transport Services, Inc.</t>
  </si>
  <si>
    <t>cusip: 445658107</t>
  </si>
  <si>
    <t>JBG SMITH Properties</t>
  </si>
  <si>
    <t>cusip: 46590V100</t>
  </si>
  <si>
    <t>Jefferies Financial Group, Inc.</t>
  </si>
  <si>
    <t>cusip: 47233W109</t>
  </si>
  <si>
    <t>JetBlue Airways Corp.</t>
  </si>
  <si>
    <t>cusip: 477143101</t>
  </si>
  <si>
    <t>John Wiley &amp; Sons, Inc., Class A</t>
  </si>
  <si>
    <t>cusip: 968223206</t>
  </si>
  <si>
    <t>Johnson &amp; Johnson</t>
  </si>
  <si>
    <t>cusip: 478160104</t>
  </si>
  <si>
    <t>Johnson Controls International plc</t>
  </si>
  <si>
    <t>isin: IE00BY7QL619</t>
  </si>
  <si>
    <t>Jones Lang LaSalle, Inc.</t>
  </si>
  <si>
    <t>cusip: 48020Q107</t>
  </si>
  <si>
    <t>JPMorgan Chase &amp; Co.</t>
  </si>
  <si>
    <t>cusip: 46625H100</t>
  </si>
  <si>
    <t>Juniper Networks, Inc.</t>
  </si>
  <si>
    <t>cusip: 48203R104</t>
  </si>
  <si>
    <t>KAR Auction Services, Inc.</t>
  </si>
  <si>
    <t>cusip: 48238T109</t>
  </si>
  <si>
    <t>KB Home</t>
  </si>
  <si>
    <t>cusip: 48666K109</t>
  </si>
  <si>
    <t>KBR, Inc.</t>
  </si>
  <si>
    <t>cusip: 48242W106</t>
  </si>
  <si>
    <t>Kellogg Co.</t>
  </si>
  <si>
    <t>cusip: 487836108</t>
  </si>
  <si>
    <t>Kemper Corp.</t>
  </si>
  <si>
    <t>cusip: 488401100</t>
  </si>
  <si>
    <t>Kennametal, Inc.</t>
  </si>
  <si>
    <t>cusip: 489170100</t>
  </si>
  <si>
    <t>KeyCorp</t>
  </si>
  <si>
    <t>cusip: 493267108</t>
  </si>
  <si>
    <t>Keysight Technologies, Inc.</t>
  </si>
  <si>
    <t>cusip: 49338L103</t>
  </si>
  <si>
    <t>Kilroy Realty Corp.</t>
  </si>
  <si>
    <t>cusip: 49427F108</t>
  </si>
  <si>
    <t>Kimberly-Clark Corp.</t>
  </si>
  <si>
    <t>cusip: 494368103</t>
  </si>
  <si>
    <t>Kimco Realty Corp.</t>
  </si>
  <si>
    <t>cusip: 49446R109</t>
  </si>
  <si>
    <t>Kinder Morgan, Inc.</t>
  </si>
  <si>
    <t>cusip: 49456B101</t>
  </si>
  <si>
    <t>Kinsale Capital Group, Inc.</t>
  </si>
  <si>
    <t>cusip: 49714P108</t>
  </si>
  <si>
    <t>Kirby Corp.</t>
  </si>
  <si>
    <t>cusip: 497266106</t>
  </si>
  <si>
    <t>KLA Corp.</t>
  </si>
  <si>
    <t>cusip: 482480100</t>
  </si>
  <si>
    <t>Knight-Swift Transportation Holdings, Inc.</t>
  </si>
  <si>
    <t>cusip: 499049104</t>
  </si>
  <si>
    <t>Kohl's Corp.</t>
  </si>
  <si>
    <t>cusip: 500255104</t>
  </si>
  <si>
    <t>Kraft Heinz Co. (The)</t>
  </si>
  <si>
    <t>cusip: 500754106</t>
  </si>
  <si>
    <t>Kroger Co. (The)</t>
  </si>
  <si>
    <t>cusip: 501044101</t>
  </si>
  <si>
    <t>L3Harris Technologies, Inc.</t>
  </si>
  <si>
    <t>cusip: 502431109</t>
  </si>
  <si>
    <t>Laboratory Corp. of America Holdings</t>
  </si>
  <si>
    <t>cusip: 50540R409</t>
  </si>
  <si>
    <t>Lam Research Corp.</t>
  </si>
  <si>
    <t>cusip: 512807108</t>
  </si>
  <si>
    <t>Lamb Weston Holdings, Inc.</t>
  </si>
  <si>
    <t>cusip: 513272104</t>
  </si>
  <si>
    <t>Lancaster Colony Corp.</t>
  </si>
  <si>
    <t>cusip: 513847103</t>
  </si>
  <si>
    <t>Landstar System, Inc.</t>
  </si>
  <si>
    <t>cusip: 515098101</t>
  </si>
  <si>
    <t>Las Vegas Sands Corp.</t>
  </si>
  <si>
    <t>cusip: 517834107</t>
  </si>
  <si>
    <t>Lattice Semiconductor Corp.</t>
  </si>
  <si>
    <t>cusip: 518415104</t>
  </si>
  <si>
    <t>Lear Corp.</t>
  </si>
  <si>
    <t>cusip: 521865204</t>
  </si>
  <si>
    <t>Leggett &amp; Platt, Inc.</t>
  </si>
  <si>
    <t>cusip: 524660107</t>
  </si>
  <si>
    <t>Leidos Holdings, Inc.</t>
  </si>
  <si>
    <t>cusip: 525327102</t>
  </si>
  <si>
    <t>LendingTree, Inc.</t>
  </si>
  <si>
    <t>cusip: 52603B107</t>
  </si>
  <si>
    <t>Lennar Corp., Class A</t>
  </si>
  <si>
    <t>cusip: 526057104</t>
  </si>
  <si>
    <t>Lennox International, Inc.</t>
  </si>
  <si>
    <t>cusip: 526107107</t>
  </si>
  <si>
    <t>LHC Group, Inc.</t>
  </si>
  <si>
    <t>cusip: 50187A107</t>
  </si>
  <si>
    <t>Liberty Broadband Corp., Class C</t>
  </si>
  <si>
    <t>cusip: 530307305</t>
  </si>
  <si>
    <t>Liberty Global plc, Class C</t>
  </si>
  <si>
    <t>isin: GB00B8W67B19</t>
  </si>
  <si>
    <t>Liberty Media Corp.-Liberty SiriusXM</t>
  </si>
  <si>
    <t>cusip: 531229607</t>
  </si>
  <si>
    <t>Life Storage, Inc.</t>
  </si>
  <si>
    <t>cusip: 53223X107</t>
  </si>
  <si>
    <t>Ligand Pharmaceuticals, Inc.</t>
  </si>
  <si>
    <t>cusip: 53220K504</t>
  </si>
  <si>
    <t>Lincoln Electric Holdings, Inc.</t>
  </si>
  <si>
    <t>cusip: 533900106</t>
  </si>
  <si>
    <t>Lincoln National Corp.</t>
  </si>
  <si>
    <t>cusip: 534187109</t>
  </si>
  <si>
    <t>Linde plc</t>
  </si>
  <si>
    <t>isin: IE00BZ12WP82</t>
  </si>
  <si>
    <t>Lithia Motors, Inc.</t>
  </si>
  <si>
    <t>cusip: 536797103</t>
  </si>
  <si>
    <t>Littelfuse, Inc.</t>
  </si>
  <si>
    <t>cusip: 537008104</t>
  </si>
  <si>
    <t>LivaNova plc</t>
  </si>
  <si>
    <t>isin: GB00BYMT0J19</t>
  </si>
  <si>
    <t>Live Nation Entertainment, Inc.</t>
  </si>
  <si>
    <t>cusip: 538034109</t>
  </si>
  <si>
    <t>LiveRamp Holdings, Inc.</t>
  </si>
  <si>
    <t>cusip: 53815P108</t>
  </si>
  <si>
    <t>LKQ Corp.</t>
  </si>
  <si>
    <t>cusip: 501889208</t>
  </si>
  <si>
    <t>Lockheed Martin Corp.</t>
  </si>
  <si>
    <t>cusip: 539830109</t>
  </si>
  <si>
    <t>Loews Corp.</t>
  </si>
  <si>
    <t>cusip: 540424108</t>
  </si>
  <si>
    <t>Louisiana-Pacific Corp.</t>
  </si>
  <si>
    <t>cusip: 546347105</t>
  </si>
  <si>
    <t>Lowe's Cos., Inc.</t>
  </si>
  <si>
    <t>cusip: 548661107</t>
  </si>
  <si>
    <t>LPL Financial Holdings, Inc.</t>
  </si>
  <si>
    <t>cusip: 50212V100</t>
  </si>
  <si>
    <t>Lululemon Athletica, Inc.</t>
  </si>
  <si>
    <t>cusip: 550021109</t>
  </si>
  <si>
    <t>Lumentum Holdings, Inc.</t>
  </si>
  <si>
    <t>cusip: 55024U109</t>
  </si>
  <si>
    <t>Lyft, Inc., Class A</t>
  </si>
  <si>
    <t>cusip: 55087P104</t>
  </si>
  <si>
    <t>LyondellBasell Industries NV, Class A</t>
  </si>
  <si>
    <t>isin: NL0009434992</t>
  </si>
  <si>
    <t>M&amp;T Bank Corp.</t>
  </si>
  <si>
    <t>cusip: 55261F104</t>
  </si>
  <si>
    <t>Macerich Co. (The)</t>
  </si>
  <si>
    <t>cusip: 554382101</t>
  </si>
  <si>
    <t>Madison Square Garden Sports Corp.</t>
  </si>
  <si>
    <t>cusip: 55825T103</t>
  </si>
  <si>
    <t>Manhattan Associates, Inc.</t>
  </si>
  <si>
    <t>cusip: 562750109</t>
  </si>
  <si>
    <t>ManpowerGroup, Inc.</t>
  </si>
  <si>
    <t>cusip: 56418H100</t>
  </si>
  <si>
    <t>Marathon Oil Corp.</t>
  </si>
  <si>
    <t>cusip: 565849106</t>
  </si>
  <si>
    <t>Marathon Petroleum Corp.</t>
  </si>
  <si>
    <t>cusip: 56585A102</t>
  </si>
  <si>
    <t>Markel Corp.</t>
  </si>
  <si>
    <t>cusip: 570535104</t>
  </si>
  <si>
    <t>MarketAxess Holdings, Inc.</t>
  </si>
  <si>
    <t>cusip: 57060D108</t>
  </si>
  <si>
    <t>Marriott International, Inc., Class A</t>
  </si>
  <si>
    <t>cusip: 571903202</t>
  </si>
  <si>
    <t>Marriott Vacations Worldwide Corp.</t>
  </si>
  <si>
    <t>cusip: 57164Y107</t>
  </si>
  <si>
    <t>Marsh &amp; McLennan Cos., Inc.</t>
  </si>
  <si>
    <t>cusip: 571748102</t>
  </si>
  <si>
    <t>Martin Marietta Materials, Inc.</t>
  </si>
  <si>
    <t>cusip: 573284106</t>
  </si>
  <si>
    <t>Marvell Technology, Inc.</t>
  </si>
  <si>
    <t>cusip: 573874104</t>
  </si>
  <si>
    <t>Masco Corp.</t>
  </si>
  <si>
    <t>cusip: 574599106</t>
  </si>
  <si>
    <t>Masimo Corp.</t>
  </si>
  <si>
    <t>cusip: 574795100</t>
  </si>
  <si>
    <t>MasTec, Inc.</t>
  </si>
  <si>
    <t>cusip: 576323109</t>
  </si>
  <si>
    <t>Mastercard, Inc., Class A</t>
  </si>
  <si>
    <t>cusip: 57636Q104</t>
  </si>
  <si>
    <t>Match Group, Inc.</t>
  </si>
  <si>
    <t>cusip: 57667L107</t>
  </si>
  <si>
    <t>Mattel, Inc.</t>
  </si>
  <si>
    <t>cusip: 577081102</t>
  </si>
  <si>
    <t>Maximus, Inc.</t>
  </si>
  <si>
    <t>cusip: 577933104</t>
  </si>
  <si>
    <t>McCormick &amp; Co., Inc. (Non-Voting)</t>
  </si>
  <si>
    <t>cusip: 579780206</t>
  </si>
  <si>
    <t>McDonald's Corp.</t>
  </si>
  <si>
    <t>cusip: 580135101</t>
  </si>
  <si>
    <t>McKesson Corp.</t>
  </si>
  <si>
    <t>cusip: 58155Q103</t>
  </si>
  <si>
    <t>MDU Resources Group, Inc.</t>
  </si>
  <si>
    <t>cusip: 552690109</t>
  </si>
  <si>
    <t>Medical Properties Trust, Inc.</t>
  </si>
  <si>
    <t>cusip: 58463J304</t>
  </si>
  <si>
    <t>Medpace Holdings, Inc.</t>
  </si>
  <si>
    <t>cusip: 58506Q109</t>
  </si>
  <si>
    <t>Medtronic plc</t>
  </si>
  <si>
    <t>isin: IE00BTN1Y115</t>
  </si>
  <si>
    <t>MercadoLibre, Inc.</t>
  </si>
  <si>
    <t>cusip: 58733R102</t>
  </si>
  <si>
    <t>Merck &amp; Co., Inc.</t>
  </si>
  <si>
    <t>cusip: 58933Y105</t>
  </si>
  <si>
    <t>Mercury General Corp.</t>
  </si>
  <si>
    <t>cusip: 589400100</t>
  </si>
  <si>
    <t>Mercury Systems, Inc.</t>
  </si>
  <si>
    <t>cusip: 589378108</t>
  </si>
  <si>
    <t>MetLife, Inc.</t>
  </si>
  <si>
    <t>cusip: 59156R108</t>
  </si>
  <si>
    <t>Mettler-Toledo International, Inc.</t>
  </si>
  <si>
    <t>cusip: 592688105</t>
  </si>
  <si>
    <t>MGIC Investment Corp.</t>
  </si>
  <si>
    <t>cusip: 552848103</t>
  </si>
  <si>
    <t>MGM Resorts International</t>
  </si>
  <si>
    <t>cusip: 552953101</t>
  </si>
  <si>
    <t>Microchip Technology, Inc.</t>
  </si>
  <si>
    <t>cusip: 595017104</t>
  </si>
  <si>
    <t>Micron Technology, Inc.</t>
  </si>
  <si>
    <t>cusip: 595112103</t>
  </si>
  <si>
    <t>Microsoft Corp.</t>
  </si>
  <si>
    <t>cusip: 594918104</t>
  </si>
  <si>
    <t>Mid-America Apartment Communities, Inc.</t>
  </si>
  <si>
    <t>cusip: 59522J103</t>
  </si>
  <si>
    <t>Middleby Corp. (The)</t>
  </si>
  <si>
    <t>cusip: 596278101</t>
  </si>
  <si>
    <t>Minerals Technologies, Inc.</t>
  </si>
  <si>
    <t>cusip: 603158106</t>
  </si>
  <si>
    <t>Mirati Therapeutics, Inc.</t>
  </si>
  <si>
    <t>cusip: 60468T105</t>
  </si>
  <si>
    <t>MKS Instruments, Inc.</t>
  </si>
  <si>
    <t>cusip: 55306N104</t>
  </si>
  <si>
    <t>Moderna, Inc.</t>
  </si>
  <si>
    <t>cusip: 60770K107</t>
  </si>
  <si>
    <t>Mohawk Industries, Inc.</t>
  </si>
  <si>
    <t>cusip: 608190104</t>
  </si>
  <si>
    <t>Molina Healthcare, Inc.</t>
  </si>
  <si>
    <t>cusip: 60855R100</t>
  </si>
  <si>
    <t>Molson Coors Beverage Co., Class B</t>
  </si>
  <si>
    <t>cusip: 60871R209</t>
  </si>
  <si>
    <t>Mondelez International, Inc., Class A</t>
  </si>
  <si>
    <t>cusip: 609207105</t>
  </si>
  <si>
    <t>MongoDB, Inc.</t>
  </si>
  <si>
    <t>cusip: 60937P106</t>
  </si>
  <si>
    <t>Monolithic Power Systems, Inc.</t>
  </si>
  <si>
    <t>cusip: 609839105</t>
  </si>
  <si>
    <t>Monster Beverage Corp.</t>
  </si>
  <si>
    <t>cusip: 61174X109</t>
  </si>
  <si>
    <t>Moody's Corp.</t>
  </si>
  <si>
    <t>cusip: 615369105</t>
  </si>
  <si>
    <t>Morningstar, Inc.</t>
  </si>
  <si>
    <t>cusip: 617700109</t>
  </si>
  <si>
    <t>Mosaic Co. (The)</t>
  </si>
  <si>
    <t>cusip: 61945C103</t>
  </si>
  <si>
    <t>Motorola Solutions, Inc.</t>
  </si>
  <si>
    <t>cusip: 620076307</t>
  </si>
  <si>
    <t>MSA Safety, Inc.</t>
  </si>
  <si>
    <t>cusip: 553498106</t>
  </si>
  <si>
    <t>MSC Industrial Direct Co., Inc., Class A</t>
  </si>
  <si>
    <t>cusip: 553530106</t>
  </si>
  <si>
    <t>MSCI, Inc.</t>
  </si>
  <si>
    <t>cusip: 55354G100</t>
  </si>
  <si>
    <t>Murphy Oil Corp.</t>
  </si>
  <si>
    <t>cusip: 626717102</t>
  </si>
  <si>
    <t>Murphy USA, Inc.</t>
  </si>
  <si>
    <t>cusip: 626755102</t>
  </si>
  <si>
    <t>Nasdaq, Inc.</t>
  </si>
  <si>
    <t>cusip: 631103108</t>
  </si>
  <si>
    <t>Natera, Inc.</t>
  </si>
  <si>
    <t>cusip: 632307104</t>
  </si>
  <si>
    <t>National Fuel Gas Co.</t>
  </si>
  <si>
    <t>cusip: 636180101</t>
  </si>
  <si>
    <t>National Instruments Corp.</t>
  </si>
  <si>
    <t>cusip: 636518102</t>
  </si>
  <si>
    <t>National Retail Properties, Inc.</t>
  </si>
  <si>
    <t>cusip: 637417106</t>
  </si>
  <si>
    <t>National Storage Affiliates Trust</t>
  </si>
  <si>
    <t>cusip: 637870106</t>
  </si>
  <si>
    <t>Navient Corp.</t>
  </si>
  <si>
    <t>cusip: 63938C108</t>
  </si>
  <si>
    <t>NCR Corp.</t>
  </si>
  <si>
    <t>cusip: 62886E108</t>
  </si>
  <si>
    <t>Nektar Therapeutics</t>
  </si>
  <si>
    <t>cusip: 640268108</t>
  </si>
  <si>
    <t>Neogen Corp.</t>
  </si>
  <si>
    <t>cusip: 640491106</t>
  </si>
  <si>
    <t>NetApp, Inc.</t>
  </si>
  <si>
    <t>cusip: 64110D104</t>
  </si>
  <si>
    <t>Netflix, Inc.</t>
  </si>
  <si>
    <t>cusip: 64110L106</t>
  </si>
  <si>
    <t>NetScout Systems, Inc.</t>
  </si>
  <si>
    <t>cusip: 64115T104</t>
  </si>
  <si>
    <t>Neurocrine Biosciences, Inc.</t>
  </si>
  <si>
    <t>cusip: 64125C109</t>
  </si>
  <si>
    <t>New Fortress Energy, Inc.</t>
  </si>
  <si>
    <t>cusip: 644393100</t>
  </si>
  <si>
    <t>New Jersey Resources Corp.</t>
  </si>
  <si>
    <t>cusip: 646025106</t>
  </si>
  <si>
    <t>New Relic, Inc.</t>
  </si>
  <si>
    <t>cusip: 64829B100</t>
  </si>
  <si>
    <t>New York Community Bancorp, Inc.</t>
  </si>
  <si>
    <t>cusip: 649445103</t>
  </si>
  <si>
    <t>New York Times Co. (The), Class A</t>
  </si>
  <si>
    <t>cusip: 650111107</t>
  </si>
  <si>
    <t>Newell Brands, Inc.</t>
  </si>
  <si>
    <t>cusip: 651229106</t>
  </si>
  <si>
    <t>NewMarket Corp.</t>
  </si>
  <si>
    <t>cusip: 651587107</t>
  </si>
  <si>
    <t>Newmont Corp.</t>
  </si>
  <si>
    <t>cusip: 651639106</t>
  </si>
  <si>
    <t>News Corp., Class A</t>
  </si>
  <si>
    <t>cusip: 65249B109</t>
  </si>
  <si>
    <t>Nexstar Media Group, Inc., Class A</t>
  </si>
  <si>
    <t>cusip: 65336K103</t>
  </si>
  <si>
    <t>NextEra Energy, Inc.</t>
  </si>
  <si>
    <t>cusip: 65339F101</t>
  </si>
  <si>
    <t>Nielsen Holdings plc</t>
  </si>
  <si>
    <t>isin: GB00BWFY5505</t>
  </si>
  <si>
    <t>NIKE, Inc., Class B</t>
  </si>
  <si>
    <t>cusip: 654106103</t>
  </si>
  <si>
    <t>NiSource, Inc.</t>
  </si>
  <si>
    <t>cusip: 65473P105</t>
  </si>
  <si>
    <t>Nordson Corp.</t>
  </si>
  <si>
    <t>cusip: 655663102</t>
  </si>
  <si>
    <t>Nordstrom, Inc.</t>
  </si>
  <si>
    <t>cusip: 655664100</t>
  </si>
  <si>
    <t>Norfolk Southern Corp.</t>
  </si>
  <si>
    <t>cusip: 655844108</t>
  </si>
  <si>
    <t>Northern Trust Corp.</t>
  </si>
  <si>
    <t>cusip: 665859104</t>
  </si>
  <si>
    <t>Northrop Grumman Corp.</t>
  </si>
  <si>
    <t>cusip: 666807102</t>
  </si>
  <si>
    <t>NorthWestern Corp.</t>
  </si>
  <si>
    <t>cusip: 668074305</t>
  </si>
  <si>
    <t>NortonLifeLock, Inc.</t>
  </si>
  <si>
    <t>cusip: 668771108</t>
  </si>
  <si>
    <t>Norwegian Cruise Line Holdings Ltd.</t>
  </si>
  <si>
    <t>isin: BMG667211046</t>
  </si>
  <si>
    <t>NOV, Inc.</t>
  </si>
  <si>
    <t>cusip: 62955J103</t>
  </si>
  <si>
    <t>Novocure Ltd.</t>
  </si>
  <si>
    <t>isin: JE00BYSS4X48</t>
  </si>
  <si>
    <t>NRG Energy, Inc.</t>
  </si>
  <si>
    <t>cusip: 629377508</t>
  </si>
  <si>
    <t>Nu Skin Enterprises, Inc., Class A</t>
  </si>
  <si>
    <t>cusip: 67018T105</t>
  </si>
  <si>
    <t>Nucor Corp.</t>
  </si>
  <si>
    <t>cusip: 670346105</t>
  </si>
  <si>
    <t>Nutanix, Inc., Class A</t>
  </si>
  <si>
    <t>cusip: 67059N108</t>
  </si>
  <si>
    <t>NuVasive, Inc.</t>
  </si>
  <si>
    <t>cusip: 670704105</t>
  </si>
  <si>
    <t>nVent Electric plc</t>
  </si>
  <si>
    <t>isin: IE00BDVJJQ56</t>
  </si>
  <si>
    <t>NVIDIA Corp.</t>
  </si>
  <si>
    <t>cusip: 67066G104</t>
  </si>
  <si>
    <t>NVR, Inc.</t>
  </si>
  <si>
    <t>cusip: 62944T105</t>
  </si>
  <si>
    <t>NXP Semiconductors NV</t>
  </si>
  <si>
    <t>isin: NL0009538784</t>
  </si>
  <si>
    <t>O'Reilly Automotive, Inc.</t>
  </si>
  <si>
    <t>cusip: 67103H107</t>
  </si>
  <si>
    <t>Occidental Petroleum Corp.</t>
  </si>
  <si>
    <t>cusip: 674599105</t>
  </si>
  <si>
    <t>OGE Energy Corp.</t>
  </si>
  <si>
    <t>cusip: 670837103</t>
  </si>
  <si>
    <t>Okta, Inc.</t>
  </si>
  <si>
    <t>cusip: 679295105</t>
  </si>
  <si>
    <t>Old Dominion Freight Line, Inc.</t>
  </si>
  <si>
    <t>cusip: 679580100</t>
  </si>
  <si>
    <t>Old Republic International Corp.</t>
  </si>
  <si>
    <t>cusip: 680223104</t>
  </si>
  <si>
    <t>Olin Corp.</t>
  </si>
  <si>
    <t>cusip: 680665205</t>
  </si>
  <si>
    <t>Ollie's Bargain Outlet Holdings, Inc.</t>
  </si>
  <si>
    <t>cusip: 681116109</t>
  </si>
  <si>
    <t>Omega Healthcare Investors, Inc.</t>
  </si>
  <si>
    <t>cusip: 681936100</t>
  </si>
  <si>
    <t>Omnicom Group, Inc.</t>
  </si>
  <si>
    <t>cusip: 681919106</t>
  </si>
  <si>
    <t>ON Semiconductor Corp.</t>
  </si>
  <si>
    <t>cusip: 682189105</t>
  </si>
  <si>
    <t>ONE Gas, Inc.</t>
  </si>
  <si>
    <t>cusip: 68235P108</t>
  </si>
  <si>
    <t>OneMain Holdings, Inc.</t>
  </si>
  <si>
    <t>cusip: 68268W103</t>
  </si>
  <si>
    <t>ONEOK, Inc.</t>
  </si>
  <si>
    <t>cusip: 682680103</t>
  </si>
  <si>
    <t>Oracle Corp.</t>
  </si>
  <si>
    <t>cusip: 68389X105</t>
  </si>
  <si>
    <t>Organon &amp; Co.</t>
  </si>
  <si>
    <t>cusip: 68622V106</t>
  </si>
  <si>
    <t>Oshkosh Corp.</t>
  </si>
  <si>
    <t>cusip: 688239201</t>
  </si>
  <si>
    <t>Otis Worldwide Corp.</t>
  </si>
  <si>
    <t>cusip: 68902V107</t>
  </si>
  <si>
    <t>Owens Corning</t>
  </si>
  <si>
    <t>cusip: 690742101</t>
  </si>
  <si>
    <t>PACCAR, Inc.</t>
  </si>
  <si>
    <t>cusip: 693718108</t>
  </si>
  <si>
    <t>Packaging Corp. of America</t>
  </si>
  <si>
    <t>cusip: 695156109</t>
  </si>
  <si>
    <t>PacWest Bancorp</t>
  </si>
  <si>
    <t>cusip: 695263103</t>
  </si>
  <si>
    <t>Palo Alto Networks, Inc.</t>
  </si>
  <si>
    <t>cusip: 697435105</t>
  </si>
  <si>
    <t>Papa John's International, Inc.</t>
  </si>
  <si>
    <t>cusip: 698813102</t>
  </si>
  <si>
    <t>Park Hotels &amp; Resorts, Inc.</t>
  </si>
  <si>
    <t>cusip: 700517105</t>
  </si>
  <si>
    <t>Parker-Hannifin Corp.</t>
  </si>
  <si>
    <t>cusip: 701094104</t>
  </si>
  <si>
    <t>Patterson Cos., Inc.</t>
  </si>
  <si>
    <t>cusip: 703395103</t>
  </si>
  <si>
    <t>Paychex, Inc.</t>
  </si>
  <si>
    <t>cusip: 704326107</t>
  </si>
  <si>
    <t>Paycom Software, Inc.</t>
  </si>
  <si>
    <t>cusip: 70432V102</t>
  </si>
  <si>
    <t>Paylocity Holding Corp.</t>
  </si>
  <si>
    <t>cusip: 70438V106</t>
  </si>
  <si>
    <t>PayPal Holdings, Inc.</t>
  </si>
  <si>
    <t>cusip: 70450Y103</t>
  </si>
  <si>
    <t>Pebblebrook Hotel Trust</t>
  </si>
  <si>
    <t>cusip: 70509V100</t>
  </si>
  <si>
    <t>Pegasystems, Inc.</t>
  </si>
  <si>
    <t>cusip: 705573103</t>
  </si>
  <si>
    <t>Peloton Interactive, Inc., Class A</t>
  </si>
  <si>
    <t>cusip: 70614W100</t>
  </si>
  <si>
    <t>Penn National Gaming, Inc.</t>
  </si>
  <si>
    <t>cusip: 707569109</t>
  </si>
  <si>
    <t>Penske Automotive Group, Inc.</t>
  </si>
  <si>
    <t>cusip: 70959W103</t>
  </si>
  <si>
    <t>Pentair plc</t>
  </si>
  <si>
    <t>isin: IE00BLS09M33</t>
  </si>
  <si>
    <t>Penumbra, Inc.</t>
  </si>
  <si>
    <t>cusip: 70975L107</t>
  </si>
  <si>
    <t>PepsiCo, Inc.</t>
  </si>
  <si>
    <t>cusip: 713448108</t>
  </si>
  <si>
    <t>PerkinElmer, Inc.</t>
  </si>
  <si>
    <t>cusip: 714046109</t>
  </si>
  <si>
    <t>Perrigo Co. plc</t>
  </si>
  <si>
    <t>isin: IE00BGH1M568</t>
  </si>
  <si>
    <t>Pfizer, Inc.</t>
  </si>
  <si>
    <t>cusip: 717081103</t>
  </si>
  <si>
    <t>PG&amp;E Corp.</t>
  </si>
  <si>
    <t>cusip: 69331C108</t>
  </si>
  <si>
    <t>Philip Morris International, Inc.</t>
  </si>
  <si>
    <t>cusip: 718172109</t>
  </si>
  <si>
    <t>Phillips 66</t>
  </si>
  <si>
    <t>cusip: 718546104</t>
  </si>
  <si>
    <t>Physicians Realty Trust</t>
  </si>
  <si>
    <t>cusip: 71943U104</t>
  </si>
  <si>
    <t>Pinnacle Financial Partners, Inc.</t>
  </si>
  <si>
    <t>cusip: 72346Q104</t>
  </si>
  <si>
    <t>Pinnacle West Capital Corp.</t>
  </si>
  <si>
    <t>cusip: 723484101</t>
  </si>
  <si>
    <t>Pinterest, Inc., Class A</t>
  </si>
  <si>
    <t>cusip: 72352L106</t>
  </si>
  <si>
    <t>Planet Fitness, Inc., Class A</t>
  </si>
  <si>
    <t>cusip: 72703H101</t>
  </si>
  <si>
    <t>Plug Power, Inc.</t>
  </si>
  <si>
    <t>cusip: 72919P202</t>
  </si>
  <si>
    <t>PNC Financial Services Group, Inc. (The)</t>
  </si>
  <si>
    <t>cusip: 693475105</t>
  </si>
  <si>
    <t>Polaris, Inc.</t>
  </si>
  <si>
    <t>cusip: 731068102</t>
  </si>
  <si>
    <t>Pool Corp.</t>
  </si>
  <si>
    <t>cusip: 73278L105</t>
  </si>
  <si>
    <t>Popular, Inc.</t>
  </si>
  <si>
    <t>cusip: 733174700</t>
  </si>
  <si>
    <t>Post Holdings, Inc.</t>
  </si>
  <si>
    <t>cusip: 737446104</t>
  </si>
  <si>
    <t>PotlatchDeltic Corp.</t>
  </si>
  <si>
    <t>cusip: 737630103</t>
  </si>
  <si>
    <t>PPG Industries, Inc.</t>
  </si>
  <si>
    <t>cusip: 693506107</t>
  </si>
  <si>
    <t>PPL Corp.</t>
  </si>
  <si>
    <t>cusip: 69351T106</t>
  </si>
  <si>
    <t>Premier, Inc., Class A</t>
  </si>
  <si>
    <t>cusip: 74051N102</t>
  </si>
  <si>
    <t>Primerica, Inc.</t>
  </si>
  <si>
    <t>cusip: 74164M108</t>
  </si>
  <si>
    <t>Principal Financial Group, Inc.</t>
  </si>
  <si>
    <t>cusip: 74251V102</t>
  </si>
  <si>
    <t>Procter &amp; Gamble Co. (The)</t>
  </si>
  <si>
    <t>cusip: 742718109</t>
  </si>
  <si>
    <t>PROG Holdings, Inc.</t>
  </si>
  <si>
    <t>cusip: 74319R101</t>
  </si>
  <si>
    <t>Progressive Corp. (The)</t>
  </si>
  <si>
    <t>cusip: 743315103</t>
  </si>
  <si>
    <t>Progyny, Inc.</t>
  </si>
  <si>
    <t>cusip: 74340E103</t>
  </si>
  <si>
    <t>Prologis, Inc.</t>
  </si>
  <si>
    <t>cusip: 74340W103</t>
  </si>
  <si>
    <t>Prosperity Bancshares, Inc.</t>
  </si>
  <si>
    <t>cusip: 743606105</t>
  </si>
  <si>
    <t>Prudential Financial, Inc.</t>
  </si>
  <si>
    <t>cusip: 744320102</t>
  </si>
  <si>
    <t>PS Business Parks, Inc.</t>
  </si>
  <si>
    <t>cusip: 69360J107</t>
  </si>
  <si>
    <t>PTC, Inc.</t>
  </si>
  <si>
    <t>cusip: 69370C100</t>
  </si>
  <si>
    <t>Public Service Enterprise Group, Inc.</t>
  </si>
  <si>
    <t>cusip: 744573106</t>
  </si>
  <si>
    <t>Public Storage</t>
  </si>
  <si>
    <t>cusip: 74460D109</t>
  </si>
  <si>
    <t>PulteGroup, Inc.</t>
  </si>
  <si>
    <t>cusip: 745867101</t>
  </si>
  <si>
    <t>Pure Storage, Inc., Class A</t>
  </si>
  <si>
    <t>cusip: 74624M102</t>
  </si>
  <si>
    <t>PVH Corp.</t>
  </si>
  <si>
    <t>cusip: 693656100</t>
  </si>
  <si>
    <t>Qorvo, Inc.</t>
  </si>
  <si>
    <t>cusip: 74736K101</t>
  </si>
  <si>
    <t>QUALCOMM, Inc.</t>
  </si>
  <si>
    <t>cusip: 747525103</t>
  </si>
  <si>
    <t>Qualys, Inc.</t>
  </si>
  <si>
    <t>cusip: 74758T303</t>
  </si>
  <si>
    <t>Quanta Services, Inc.</t>
  </si>
  <si>
    <t>cusip: 74762E102</t>
  </si>
  <si>
    <t>QuantumScape Corp.</t>
  </si>
  <si>
    <t>cusip: 74767V109</t>
  </si>
  <si>
    <t>Quest Diagnostics, Inc.</t>
  </si>
  <si>
    <t>cusip: 74834L100</t>
  </si>
  <si>
    <t>Quidel Corp.</t>
  </si>
  <si>
    <t>cusip: 74838J101</t>
  </si>
  <si>
    <t>Qurate Retail, Inc.</t>
  </si>
  <si>
    <t>cusip: 74915M308</t>
  </si>
  <si>
    <t>Qurate Retail, Inc., Series A</t>
  </si>
  <si>
    <t>cusip: 74915M100</t>
  </si>
  <si>
    <t>R1 RCM, Inc.</t>
  </si>
  <si>
    <t>cusip: 749397105</t>
  </si>
  <si>
    <t>Ralph Lauren Corp.</t>
  </si>
  <si>
    <t>cusip: 751212101</t>
  </si>
  <si>
    <t>Raymond James Financial, Inc.</t>
  </si>
  <si>
    <t>cusip: 754730109</t>
  </si>
  <si>
    <t>Rayonier, Inc.</t>
  </si>
  <si>
    <t>cusip: 754907103</t>
  </si>
  <si>
    <t>Raytheon Technologies Corp.</t>
  </si>
  <si>
    <t>cusip: 75513E101</t>
  </si>
  <si>
    <t>Realty Income Corp.</t>
  </si>
  <si>
    <t>cusip: 756109104</t>
  </si>
  <si>
    <t>Regal Beloit Corp.</t>
  </si>
  <si>
    <t>cusip: 758750103</t>
  </si>
  <si>
    <t>Regency Centers Corp.</t>
  </si>
  <si>
    <t>cusip: 758849103</t>
  </si>
  <si>
    <t>Regeneron Pharmaceuticals, Inc.</t>
  </si>
  <si>
    <t>cusip: 75886F107</t>
  </si>
  <si>
    <t>Regions Financial Corp.</t>
  </si>
  <si>
    <t>cusip: 7591EP100</t>
  </si>
  <si>
    <t>Reinsurance Group of America, Inc.</t>
  </si>
  <si>
    <t>cusip: 759351604</t>
  </si>
  <si>
    <t>Reliance Steel &amp; Aluminum Co.</t>
  </si>
  <si>
    <t>cusip: 759509102</t>
  </si>
  <si>
    <t>RenaissanceRe Holdings Ltd.</t>
  </si>
  <si>
    <t>isin: BMG7496G1033</t>
  </si>
  <si>
    <t>Repligen Corp.</t>
  </si>
  <si>
    <t>cusip: 759916109</t>
  </si>
  <si>
    <t>Republic Services, Inc.</t>
  </si>
  <si>
    <t>cusip: 760759100</t>
  </si>
  <si>
    <t>ResMed, Inc.</t>
  </si>
  <si>
    <t>cusip: 761152107</t>
  </si>
  <si>
    <t>Rexford Industrial Realty, Inc.</t>
  </si>
  <si>
    <t>cusip: 76169C100</t>
  </si>
  <si>
    <t>Reynolds Consumer Products, Inc.</t>
  </si>
  <si>
    <t>cusip: 76171L106</t>
  </si>
  <si>
    <t>RH</t>
  </si>
  <si>
    <t>cusip: 74967X103</t>
  </si>
  <si>
    <t>RingCentral, Inc., Class A</t>
  </si>
  <si>
    <t>cusip: 76680R206</t>
  </si>
  <si>
    <t>RLI Corp.</t>
  </si>
  <si>
    <t>cusip: 749607107</t>
  </si>
  <si>
    <t>Robert Half International, Inc.</t>
  </si>
  <si>
    <t>cusip: 770323103</t>
  </si>
  <si>
    <t>Rockwell Automation, Inc.</t>
  </si>
  <si>
    <t>cusip: 773903109</t>
  </si>
  <si>
    <t>Roku, Inc.</t>
  </si>
  <si>
    <t>cusip: 77543R102</t>
  </si>
  <si>
    <t>Rollins, Inc.</t>
  </si>
  <si>
    <t>cusip: 775711104</t>
  </si>
  <si>
    <t>Roper Technologies, Inc.</t>
  </si>
  <si>
    <t>cusip: 776696106</t>
  </si>
  <si>
    <t>Ross Stores, Inc.</t>
  </si>
  <si>
    <t>cusip: 778296103</t>
  </si>
  <si>
    <t>Royal Caribbean Cruises Ltd.</t>
  </si>
  <si>
    <t>isin: LR0008862868</t>
  </si>
  <si>
    <t>Royal Gold, Inc.</t>
  </si>
  <si>
    <t>cusip: 780287108</t>
  </si>
  <si>
    <t>Royalty Pharma plc, Class A</t>
  </si>
  <si>
    <t>isin: GB00BMVP7Y09</t>
  </si>
  <si>
    <t>RPM International, Inc.</t>
  </si>
  <si>
    <t>cusip: 749685103</t>
  </si>
  <si>
    <t>Ryder System, Inc.</t>
  </si>
  <si>
    <t>cusip: 783549108</t>
  </si>
  <si>
    <t>S&amp;P Global, Inc.</t>
  </si>
  <si>
    <t>cusip: 78409V104</t>
  </si>
  <si>
    <t>Sabra Health Care REIT, Inc.</t>
  </si>
  <si>
    <t>cusip: 78573L106</t>
  </si>
  <si>
    <t>Sabre Corp.</t>
  </si>
  <si>
    <t>cusip: 78573M104</t>
  </si>
  <si>
    <t>Sage Therapeutics, Inc.</t>
  </si>
  <si>
    <t>cusip: 78667J108</t>
  </si>
  <si>
    <t>Sailpoint Technologies Holdings, Inc.</t>
  </si>
  <si>
    <t>cusip: 78781P105</t>
  </si>
  <si>
    <t>salesforce.com, Inc.</t>
  </si>
  <si>
    <t>cusip: 79466L302</t>
  </si>
  <si>
    <t>SBA Communications Corp.</t>
  </si>
  <si>
    <t>cusip: 78410G104</t>
  </si>
  <si>
    <t>Schlumberger NV</t>
  </si>
  <si>
    <t>cusip: 806857108</t>
  </si>
  <si>
    <t>Schneider National, Inc., Class B</t>
  </si>
  <si>
    <t>cusip: 80689H102</t>
  </si>
  <si>
    <t>Science Applications International Corp.</t>
  </si>
  <si>
    <t>cusip: 808625107</t>
  </si>
  <si>
    <t>Scientific Games Corp.</t>
  </si>
  <si>
    <t>cusip: 80874P109</t>
  </si>
  <si>
    <t>Scotts Miracle-Gro Co. (The)</t>
  </si>
  <si>
    <t>cusip: 810186106</t>
  </si>
  <si>
    <t>Sea Ltd.</t>
  </si>
  <si>
    <t>cusip: 81141R100</t>
  </si>
  <si>
    <t>Seagate Technology Holdings plc</t>
  </si>
  <si>
    <t>isin: IE00BKVD2N49</t>
  </si>
  <si>
    <t>Seagen, Inc.</t>
  </si>
  <si>
    <t>cusip: 81181C104</t>
  </si>
  <si>
    <t>Sealed Air Corp.</t>
  </si>
  <si>
    <t>cusip: 81211K100</t>
  </si>
  <si>
    <t>SEI Investments Co.</t>
  </si>
  <si>
    <t>cusip: 784117103</t>
  </si>
  <si>
    <t>Selective Insurance Group, Inc.</t>
  </si>
  <si>
    <t>cusip: 816300107</t>
  </si>
  <si>
    <t>Sempra Energy</t>
  </si>
  <si>
    <t>cusip: 816851109</t>
  </si>
  <si>
    <t>Semtech Corp.</t>
  </si>
  <si>
    <t>cusip: 816850101</t>
  </si>
  <si>
    <t>Sensata Technologies Holding plc</t>
  </si>
  <si>
    <t>isin: GB00BFMBMT84</t>
  </si>
  <si>
    <t>Sensient Technologies Corp.</t>
  </si>
  <si>
    <t>cusip: 81725T100</t>
  </si>
  <si>
    <t>Service Corp. International</t>
  </si>
  <si>
    <t>cusip: 817565104</t>
  </si>
  <si>
    <t>ServiceNow, Inc.</t>
  </si>
  <si>
    <t>cusip: 81762P102</t>
  </si>
  <si>
    <t>Sherwin-Williams Co. (The)</t>
  </si>
  <si>
    <t>cusip: 824348106</t>
  </si>
  <si>
    <t>Shift4 Payments, Inc., Class A</t>
  </si>
  <si>
    <t>cusip: 82452J109</t>
  </si>
  <si>
    <t>Signature Bank</t>
  </si>
  <si>
    <t>cusip: 82669G104</t>
  </si>
  <si>
    <t>Silgan Holdings, Inc.</t>
  </si>
  <si>
    <t>cusip: 827048109</t>
  </si>
  <si>
    <t>Silicon Laboratories, Inc.</t>
  </si>
  <si>
    <t>cusip: 826919102</t>
  </si>
  <si>
    <t>Simon Property Group, Inc.</t>
  </si>
  <si>
    <t>cusip: 828806109</t>
  </si>
  <si>
    <t>Simpson Manufacturing Co., Inc.</t>
  </si>
  <si>
    <t>cusip: 829073105</t>
  </si>
  <si>
    <t>Sirius XM Holdings, Inc.</t>
  </si>
  <si>
    <t>cusip: 82968B103</t>
  </si>
  <si>
    <t>SiteOne Landscape Supply, Inc.</t>
  </si>
  <si>
    <t>cusip: 82982L103</t>
  </si>
  <si>
    <t>Six Flags Entertainment Corp.</t>
  </si>
  <si>
    <t>cusip: 83001A102</t>
  </si>
  <si>
    <t>Skechers USA, Inc., Class A</t>
  </si>
  <si>
    <t>cusip: 830566105</t>
  </si>
  <si>
    <t>Skyworks Solutions, Inc.</t>
  </si>
  <si>
    <t>cusip: 83088M102</t>
  </si>
  <si>
    <t>SL Green Realty Corp.</t>
  </si>
  <si>
    <t>cusip: 78440X804</t>
  </si>
  <si>
    <t>SLM Corp.</t>
  </si>
  <si>
    <t>cusip: 78442P106</t>
  </si>
  <si>
    <t>Smartsheet, Inc., Class A</t>
  </si>
  <si>
    <t>cusip: 83200N103</t>
  </si>
  <si>
    <t>Snap-on, Inc.</t>
  </si>
  <si>
    <t>cusip: 833034101</t>
  </si>
  <si>
    <t>Snap, Inc., Class A</t>
  </si>
  <si>
    <t>cusip: 83304A106</t>
  </si>
  <si>
    <t>SolarEdge Technologies, Inc.</t>
  </si>
  <si>
    <t>cusip: 83417M104</t>
  </si>
  <si>
    <t>SolarWinds Corp.</t>
  </si>
  <si>
    <t>cusip: 83417Q204</t>
  </si>
  <si>
    <t>Sonoco Products Co.</t>
  </si>
  <si>
    <t>cusip: 835495102</t>
  </si>
  <si>
    <t>Southern Co. (The)</t>
  </si>
  <si>
    <t>cusip: 842587107</t>
  </si>
  <si>
    <t>Southwest Airlines Co.</t>
  </si>
  <si>
    <t>cusip: 844741108</t>
  </si>
  <si>
    <t>Southwest Gas Holdings, Inc.</t>
  </si>
  <si>
    <t>cusip: 844895102</t>
  </si>
  <si>
    <t>Spire, Inc.</t>
  </si>
  <si>
    <t>cusip: 84857L101</t>
  </si>
  <si>
    <t>Spirit AeroSystems Holdings, Inc., Class A</t>
  </si>
  <si>
    <t>cusip: 848574109</t>
  </si>
  <si>
    <t>Spirit Realty Capital, Inc.</t>
  </si>
  <si>
    <t>cusip: 84860W300</t>
  </si>
  <si>
    <t>Splunk, Inc.</t>
  </si>
  <si>
    <t>cusip: 848637104</t>
  </si>
  <si>
    <t>Sprouts Farmers Market, Inc.</t>
  </si>
  <si>
    <t>cusip: 85208M102</t>
  </si>
  <si>
    <t>Square, Inc., Class A</t>
  </si>
  <si>
    <t>cusip: 852234103</t>
  </si>
  <si>
    <t>SS&amp;C Technologies Holdings, Inc.</t>
  </si>
  <si>
    <t>cusip: 78467J100</t>
  </si>
  <si>
    <t>STAAR Surgical Co.</t>
  </si>
  <si>
    <t>cusip: 852312305</t>
  </si>
  <si>
    <t>Stanley Black &amp; Decker, Inc.</t>
  </si>
  <si>
    <t>cusip: 854502101</t>
  </si>
  <si>
    <t>Starbucks Corp.</t>
  </si>
  <si>
    <t>cusip: 855244109</t>
  </si>
  <si>
    <t>State Street Corp.</t>
  </si>
  <si>
    <t>cusip: 857477103</t>
  </si>
  <si>
    <t>Steel Dynamics, Inc.</t>
  </si>
  <si>
    <t>cusip: 858119100</t>
  </si>
  <si>
    <t>STERIS plc</t>
  </si>
  <si>
    <t>isin: IE00BFY8C754</t>
  </si>
  <si>
    <t>Stifel Financial Corp.</t>
  </si>
  <si>
    <t>cusip: 860630102</t>
  </si>
  <si>
    <t>STORE Capital Corp.</t>
  </si>
  <si>
    <t>cusip: 862121100</t>
  </si>
  <si>
    <t>Strategic Education, Inc.</t>
  </si>
  <si>
    <t>cusip: 86272C103</t>
  </si>
  <si>
    <t>Stryker Corp.</t>
  </si>
  <si>
    <t>cusip: 863667101</t>
  </si>
  <si>
    <t>Sun Communities, Inc.</t>
  </si>
  <si>
    <t>cusip: 866674104</t>
  </si>
  <si>
    <t>Sunrun, Inc.</t>
  </si>
  <si>
    <t>cusip: 86771W105</t>
  </si>
  <si>
    <t>SVB Financial Group</t>
  </si>
  <si>
    <t>cusip: 78486Q101</t>
  </si>
  <si>
    <t>Switch, Inc., Class A</t>
  </si>
  <si>
    <t>cusip: 87105L104</t>
  </si>
  <si>
    <t>Synaptics, Inc.</t>
  </si>
  <si>
    <t>cusip: 87157D109</t>
  </si>
  <si>
    <t>Synchrony Financial</t>
  </si>
  <si>
    <t>cusip: 87165B103</t>
  </si>
  <si>
    <t>Syneos Health, Inc.</t>
  </si>
  <si>
    <t>cusip: 87166B102</t>
  </si>
  <si>
    <t>SYNNEX Corp.</t>
  </si>
  <si>
    <t>cusip: 87162W100</t>
  </si>
  <si>
    <t>Synopsys, Inc.</t>
  </si>
  <si>
    <t>cusip: 871607107</t>
  </si>
  <si>
    <t>Synovus Financial Corp.</t>
  </si>
  <si>
    <t>cusip: 87161C501</t>
  </si>
  <si>
    <t>Sysco Corp.</t>
  </si>
  <si>
    <t>cusip: 871829107</t>
  </si>
  <si>
    <t>T-Mobile US, Inc.</t>
  </si>
  <si>
    <t>cusip: 872590104</t>
  </si>
  <si>
    <t>T. Rowe Price Group, Inc.</t>
  </si>
  <si>
    <t>cusip: 74144T108</t>
  </si>
  <si>
    <t>Take-Two Interactive Software, Inc.</t>
  </si>
  <si>
    <t>cusip: 874054109</t>
  </si>
  <si>
    <t>Tandem Diabetes Care, Inc.</t>
  </si>
  <si>
    <t>cusip: 875372203</t>
  </si>
  <si>
    <t>Tapestry, Inc.</t>
  </si>
  <si>
    <t>cusip: 876030107</t>
  </si>
  <si>
    <t>Targa Resources Corp.</t>
  </si>
  <si>
    <t>cusip: 87612G101</t>
  </si>
  <si>
    <t>Target Corp.</t>
  </si>
  <si>
    <t>cusip: 87612E106</t>
  </si>
  <si>
    <t>Taylor Morrison Home Corp.</t>
  </si>
  <si>
    <t>cusip: 87724P106</t>
  </si>
  <si>
    <t>TE Connectivity Ltd.</t>
  </si>
  <si>
    <t>isin: CH0102993182</t>
  </si>
  <si>
    <t>TEGNA, Inc.</t>
  </si>
  <si>
    <t>cusip: 87901J105</t>
  </si>
  <si>
    <t>Teladoc Health, Inc.</t>
  </si>
  <si>
    <t>cusip: 87918A105</t>
  </si>
  <si>
    <t>Teledyne Technologies, Inc.</t>
  </si>
  <si>
    <t>cusip: 879360105</t>
  </si>
  <si>
    <t>Teleflex, Inc.</t>
  </si>
  <si>
    <t>cusip: 879369106</t>
  </si>
  <si>
    <t>Telephone and Data Systems, Inc.</t>
  </si>
  <si>
    <t>cusip: 879433829</t>
  </si>
  <si>
    <t>Tempur Sealy International, Inc.</t>
  </si>
  <si>
    <t>cusip: 88023U101</t>
  </si>
  <si>
    <t>Tenet Healthcare Corp.</t>
  </si>
  <si>
    <t>cusip: 88033G407</t>
  </si>
  <si>
    <t>Teradata Corp.</t>
  </si>
  <si>
    <t>cusip: 88076W103</t>
  </si>
  <si>
    <t>Teradyne, Inc.</t>
  </si>
  <si>
    <t>cusip: 880770102</t>
  </si>
  <si>
    <t>Terex Corp.</t>
  </si>
  <si>
    <t>cusip: 880779103</t>
  </si>
  <si>
    <t>Terminix Global Holdings, Inc.</t>
  </si>
  <si>
    <t>cusip: 88087E100</t>
  </si>
  <si>
    <t>Tesla, Inc.</t>
  </si>
  <si>
    <t>cusip: 88160R101</t>
  </si>
  <si>
    <t>Tetra Tech, Inc.</t>
  </si>
  <si>
    <t>cusip: 88162G103</t>
  </si>
  <si>
    <t>Texas Capital Bancshares, Inc.</t>
  </si>
  <si>
    <t>cusip: 88224Q107</t>
  </si>
  <si>
    <t>Texas Instruments, Inc.</t>
  </si>
  <si>
    <t>cusip: 882508104</t>
  </si>
  <si>
    <t>Texas Roadhouse, Inc.</t>
  </si>
  <si>
    <t>cusip: 882681109</t>
  </si>
  <si>
    <t>Textron, Inc.</t>
  </si>
  <si>
    <t>cusip: 883203101</t>
  </si>
  <si>
    <t>Thermo Fisher Scientific, Inc.</t>
  </si>
  <si>
    <t>cusip: 883556102</t>
  </si>
  <si>
    <t>Thor Industries, Inc.</t>
  </si>
  <si>
    <t>cusip: 885160101</t>
  </si>
  <si>
    <t>Timken Co. (The)</t>
  </si>
  <si>
    <t>cusip: 887389104</t>
  </si>
  <si>
    <t>TJX Cos., Inc. (The)</t>
  </si>
  <si>
    <t>cusip: 872540109</t>
  </si>
  <si>
    <t>Toll Brothers, Inc.</t>
  </si>
  <si>
    <t>cusip: 889478103</t>
  </si>
  <si>
    <t>TopBuild Corp.</t>
  </si>
  <si>
    <t>cusip: 89055F103</t>
  </si>
  <si>
    <t>Toro Co. (The)</t>
  </si>
  <si>
    <t>cusip: 891092108</t>
  </si>
  <si>
    <t>Tractor Supply Co.</t>
  </si>
  <si>
    <t>cusip: 892356106</t>
  </si>
  <si>
    <t>Trade Desk, Inc. (The), Class A</t>
  </si>
  <si>
    <t>cusip: 88339J105</t>
  </si>
  <si>
    <t>Trane Technologies plc</t>
  </si>
  <si>
    <t>isin: IE00BK9ZQ967</t>
  </si>
  <si>
    <t>TransDigm Group, Inc.</t>
  </si>
  <si>
    <t>cusip: 893641100</t>
  </si>
  <si>
    <t>TransUnion</t>
  </si>
  <si>
    <t>cusip: 89400J107</t>
  </si>
  <si>
    <t>Travel + Leisure Co.</t>
  </si>
  <si>
    <t>cusip: 894164102</t>
  </si>
  <si>
    <t>Travelers Cos., Inc. (The)</t>
  </si>
  <si>
    <t>cusip: 89417E109</t>
  </si>
  <si>
    <t>TreeHouse Foods, Inc.</t>
  </si>
  <si>
    <t>cusip: 89469A104</t>
  </si>
  <si>
    <t>Trex Co., Inc.</t>
  </si>
  <si>
    <t>cusip: 89531P105</t>
  </si>
  <si>
    <t>Tri Pointe Homes, Inc.</t>
  </si>
  <si>
    <t>cusip: 87265H109</t>
  </si>
  <si>
    <t>Trimble, Inc.</t>
  </si>
  <si>
    <t>cusip: 896239100</t>
  </si>
  <si>
    <t>Trinity Industries, Inc.</t>
  </si>
  <si>
    <t>cusip: 896522109</t>
  </si>
  <si>
    <t>TripAdvisor, Inc.</t>
  </si>
  <si>
    <t>cusip: 896945201</t>
  </si>
  <si>
    <t>Truist Financial Corp.</t>
  </si>
  <si>
    <t>cusip: 89832Q109</t>
  </si>
  <si>
    <t>Twilio, Inc., Class A</t>
  </si>
  <si>
    <t>cusip: 90138F102</t>
  </si>
  <si>
    <t>Twitter, Inc.</t>
  </si>
  <si>
    <t>cusip: 90184L102</t>
  </si>
  <si>
    <t>Tyler Technologies, Inc.</t>
  </si>
  <si>
    <t>cusip: 902252105</t>
  </si>
  <si>
    <t>Tyson Foods, Inc., Class A</t>
  </si>
  <si>
    <t>cusip: 902494103</t>
  </si>
  <si>
    <t>Uber Technologies, Inc.</t>
  </si>
  <si>
    <t>cusip: 90353T100</t>
  </si>
  <si>
    <t>Ubiquiti, Inc.</t>
  </si>
  <si>
    <t>cusip: 90353W103</t>
  </si>
  <si>
    <t>UDR, Inc.</t>
  </si>
  <si>
    <t>cusip: 902653104</t>
  </si>
  <si>
    <t>UGI Corp.</t>
  </si>
  <si>
    <t>cusip: 902681105</t>
  </si>
  <si>
    <t>Ulta Beauty, Inc.</t>
  </si>
  <si>
    <t>cusip: 90384S303</t>
  </si>
  <si>
    <t>Ultragenyx Pharmaceutical, Inc.</t>
  </si>
  <si>
    <t>cusip: 90400D108</t>
  </si>
  <si>
    <t>UMB Financial Corp.</t>
  </si>
  <si>
    <t>cusip: 902788108</t>
  </si>
  <si>
    <t>Umpqua Holdings Corp.</t>
  </si>
  <si>
    <t>cusip: 904214103</t>
  </si>
  <si>
    <t>Under Armour, Inc., Class A</t>
  </si>
  <si>
    <t>cusip: 904311107</t>
  </si>
  <si>
    <t>Union Pacific Corp.</t>
  </si>
  <si>
    <t>cusip: 907818108</t>
  </si>
  <si>
    <t>United Airlines Holdings, Inc.</t>
  </si>
  <si>
    <t>cusip: 910047109</t>
  </si>
  <si>
    <t>United Bankshares, Inc.</t>
  </si>
  <si>
    <t>cusip: 909907107</t>
  </si>
  <si>
    <t>United Parcel Service, Inc., Class B</t>
  </si>
  <si>
    <t>cusip: 911312106</t>
  </si>
  <si>
    <t>United Rentals, Inc.</t>
  </si>
  <si>
    <t>cusip: 911363109</t>
  </si>
  <si>
    <t>United States Steel Corp.</t>
  </si>
  <si>
    <t>cusip: 912909108</t>
  </si>
  <si>
    <t>United Therapeutics Corp.</t>
  </si>
  <si>
    <t>cusip: 91307C102</t>
  </si>
  <si>
    <t>UnitedHealth Group, Inc.</t>
  </si>
  <si>
    <t>cusip: 91324P102</t>
  </si>
  <si>
    <t>Univar Solutions, Inc.</t>
  </si>
  <si>
    <t>cusip: 91336L107</t>
  </si>
  <si>
    <t>Universal Display Corp.</t>
  </si>
  <si>
    <t>cusip: 91347P105</t>
  </si>
  <si>
    <t>Universal Health Services, Inc., Class B</t>
  </si>
  <si>
    <t>cusip: 913903100</t>
  </si>
  <si>
    <t>Unum Group</t>
  </si>
  <si>
    <t>cusip: 91529Y106</t>
  </si>
  <si>
    <t>Urban Edge Properties</t>
  </si>
  <si>
    <t>cusip: 91704F104</t>
  </si>
  <si>
    <t>Urban Outfitters, Inc.</t>
  </si>
  <si>
    <t>cusip: 917047102</t>
  </si>
  <si>
    <t>US Bancorp</t>
  </si>
  <si>
    <t>cusip: 902973304</t>
  </si>
  <si>
    <t>US Foods Holding Corp.</t>
  </si>
  <si>
    <t>cusip: 912008109</t>
  </si>
  <si>
    <t>Vail Resorts, Inc.</t>
  </si>
  <si>
    <t>cusip: 91879Q109</t>
  </si>
  <si>
    <t>Valero Energy Corp.</t>
  </si>
  <si>
    <t>cusip: 91913Y100</t>
  </si>
  <si>
    <t>Valley National Bancorp</t>
  </si>
  <si>
    <t>cusip: 919794107</t>
  </si>
  <si>
    <t>Valmont Industries, Inc.</t>
  </si>
  <si>
    <t>cusip: 920253101</t>
  </si>
  <si>
    <t>Valvoline, Inc.</t>
  </si>
  <si>
    <t>cusip: 92047W101</t>
  </si>
  <si>
    <t>Veeva Systems, Inc., Class A</t>
  </si>
  <si>
    <t>cusip: 922475108</t>
  </si>
  <si>
    <t>Ventas, Inc.</t>
  </si>
  <si>
    <t>cusip: 92276F100</t>
  </si>
  <si>
    <t>VeriSign, Inc.</t>
  </si>
  <si>
    <t>cusip: 92343E102</t>
  </si>
  <si>
    <t>Verisk Analytics, Inc.</t>
  </si>
  <si>
    <t>cusip: 92345Y106</t>
  </si>
  <si>
    <t>Verizon Communications, Inc.</t>
  </si>
  <si>
    <t>cusip: 92343V104</t>
  </si>
  <si>
    <t>Vertex Pharmaceuticals, Inc.</t>
  </si>
  <si>
    <t>cusip: 92532F100</t>
  </si>
  <si>
    <t>Vertiv Holdings Co.</t>
  </si>
  <si>
    <t>cusip: 92537N108</t>
  </si>
  <si>
    <t>VF Corp.</t>
  </si>
  <si>
    <t>cusip: 918204108</t>
  </si>
  <si>
    <t>ViacomCBS, Inc.</t>
  </si>
  <si>
    <t>cusip: 92556H206</t>
  </si>
  <si>
    <t>Viasat, Inc.</t>
  </si>
  <si>
    <t>cusip: 92552V100</t>
  </si>
  <si>
    <t>Viatris, Inc.</t>
  </si>
  <si>
    <t>cusip: 92556V106</t>
  </si>
  <si>
    <t>VICI Properties, Inc.</t>
  </si>
  <si>
    <t>cusip: 925652109</t>
  </si>
  <si>
    <t>Vimeo, Inc.</t>
  </si>
  <si>
    <t>cusip: 92719V100</t>
  </si>
  <si>
    <t>Virgin Galactic Holdings, Inc.</t>
  </si>
  <si>
    <t>cusip: 92766K106</t>
  </si>
  <si>
    <t>Virtu Financial, Inc., Class A</t>
  </si>
  <si>
    <t>cusip: 928254101</t>
  </si>
  <si>
    <t>Visa, Inc., Class A</t>
  </si>
  <si>
    <t>cusip: 92826C839</t>
  </si>
  <si>
    <t>Vishay Intertechnology, Inc.</t>
  </si>
  <si>
    <t>cusip: 928298108</t>
  </si>
  <si>
    <t>Visteon Corp.</t>
  </si>
  <si>
    <t>cusip: 92839U206</t>
  </si>
  <si>
    <t>Vistra Corp.</t>
  </si>
  <si>
    <t>cusip: 92840M102</t>
  </si>
  <si>
    <t>VMware, Inc., Class A</t>
  </si>
  <si>
    <t>cusip: 928563402</t>
  </si>
  <si>
    <t>Vornado Realty Trust</t>
  </si>
  <si>
    <t>cusip: 929042109</t>
  </si>
  <si>
    <t>Voya Financial, Inc.</t>
  </si>
  <si>
    <t>cusip: 929089100</t>
  </si>
  <si>
    <t>Vroom, Inc.</t>
  </si>
  <si>
    <t>cusip: 92918V109</t>
  </si>
  <si>
    <t>Vulcan Materials Co.</t>
  </si>
  <si>
    <t>cusip: 929160109</t>
  </si>
  <si>
    <t>W R Berkley Corp.</t>
  </si>
  <si>
    <t>cusip: 084423102</t>
  </si>
  <si>
    <t>Walgreens Boots Alliance, Inc.</t>
  </si>
  <si>
    <t>cusip: 931427108</t>
  </si>
  <si>
    <t>Walmart, Inc.</t>
  </si>
  <si>
    <t>cusip: 931142103</t>
  </si>
  <si>
    <t>Walt Disney Co. (The)</t>
  </si>
  <si>
    <t>cusip: 254687106</t>
  </si>
  <si>
    <t>Washington Federal, Inc.</t>
  </si>
  <si>
    <t>cusip: 938824109</t>
  </si>
  <si>
    <t>Waste Connections, Inc.</t>
  </si>
  <si>
    <t>cusip: 94106B101</t>
  </si>
  <si>
    <t>Waste Management, Inc.</t>
  </si>
  <si>
    <t>cusip: 94106L109</t>
  </si>
  <si>
    <t>Waters Corp.</t>
  </si>
  <si>
    <t>cusip: 941848103</t>
  </si>
  <si>
    <t>Watsco, Inc.</t>
  </si>
  <si>
    <t>cusip: 942622200</t>
  </si>
  <si>
    <t>Wayfair, Inc., Class A</t>
  </si>
  <si>
    <t>cusip: 94419L101</t>
  </si>
  <si>
    <t>Webster Financial Corp.</t>
  </si>
  <si>
    <t>cusip: 947890109</t>
  </si>
  <si>
    <t>WEC Energy Group, Inc.</t>
  </si>
  <si>
    <t>cusip: 92939U106</t>
  </si>
  <si>
    <t>Wells Fargo &amp; Co.</t>
  </si>
  <si>
    <t>cusip: 949746101</t>
  </si>
  <si>
    <t>Welltower, Inc.</t>
  </si>
  <si>
    <t>cusip: 95040Q104</t>
  </si>
  <si>
    <t>Wendy's Co. (The)</t>
  </si>
  <si>
    <t>cusip: 95058W100</t>
  </si>
  <si>
    <t>Werner Enterprises, Inc.</t>
  </si>
  <si>
    <t>cusip: 950755108</t>
  </si>
  <si>
    <t>West Pharmaceutical Services, Inc.</t>
  </si>
  <si>
    <t>cusip: 955306105</t>
  </si>
  <si>
    <t>Western Alliance Bancorp</t>
  </si>
  <si>
    <t>cusip: 957638109</t>
  </si>
  <si>
    <t>Western Digital Corp.</t>
  </si>
  <si>
    <t>cusip: 958102105</t>
  </si>
  <si>
    <t>Western Union Co. (The)</t>
  </si>
  <si>
    <t>cusip: 959802109</t>
  </si>
  <si>
    <t>Westinghouse Air Brake Technologies Corp.</t>
  </si>
  <si>
    <t>cusip: 929740108</t>
  </si>
  <si>
    <t>Westlake Chemical Corp.</t>
  </si>
  <si>
    <t>cusip: 960413102</t>
  </si>
  <si>
    <t>Westrock Co.</t>
  </si>
  <si>
    <t>cusip: 96145D105</t>
  </si>
  <si>
    <t>WEX, Inc.</t>
  </si>
  <si>
    <t>cusip: 96208T104</t>
  </si>
  <si>
    <t>Weyerhaeuser Co.</t>
  </si>
  <si>
    <t>cusip: 962166104</t>
  </si>
  <si>
    <t>Whirlpool Corp.</t>
  </si>
  <si>
    <t>cusip: 963320106</t>
  </si>
  <si>
    <t>White Mountains Insurance Group Ltd.</t>
  </si>
  <si>
    <t>isin: BMG9618E1075</t>
  </si>
  <si>
    <t>Williams Cos., Inc. (The)</t>
  </si>
  <si>
    <t>cusip: 969457100</t>
  </si>
  <si>
    <t>Williams-Sonoma, Inc.</t>
  </si>
  <si>
    <t>cusip: 969904101</t>
  </si>
  <si>
    <t>Willis Towers Watson plc</t>
  </si>
  <si>
    <t>isin: IE00BDB6Q211</t>
  </si>
  <si>
    <t>Wingstop, Inc.</t>
  </si>
  <si>
    <t>cusip: 974155103</t>
  </si>
  <si>
    <t>Wintrust Financial Corp.</t>
  </si>
  <si>
    <t>cusip: 97650W108</t>
  </si>
  <si>
    <t>Woodward, Inc.</t>
  </si>
  <si>
    <t>cusip: 980745103</t>
  </si>
  <si>
    <t>Workday, Inc., Class A</t>
  </si>
  <si>
    <t>cusip: 98138H101</t>
  </si>
  <si>
    <t>World Fuel Services Corp.</t>
  </si>
  <si>
    <t>cusip: 981475106</t>
  </si>
  <si>
    <t>World Wrestling Entertainment, Inc., Class A</t>
  </si>
  <si>
    <t>cusip: 98156Q108</t>
  </si>
  <si>
    <t>Worthington Industries, Inc.</t>
  </si>
  <si>
    <t>cusip: 981811102</t>
  </si>
  <si>
    <t>WP Carey, Inc.</t>
  </si>
  <si>
    <t>cusip: 92936U109</t>
  </si>
  <si>
    <t>WW Grainger, Inc.</t>
  </si>
  <si>
    <t>cusip: 384802104</t>
  </si>
  <si>
    <t>WW International, Inc.</t>
  </si>
  <si>
    <t>cusip: 98262P101</t>
  </si>
  <si>
    <t>Wyndham Hotels &amp; Resorts, Inc.</t>
  </si>
  <si>
    <t>cusip: 98311A105</t>
  </si>
  <si>
    <t>Wynn Resorts Ltd.</t>
  </si>
  <si>
    <t>cusip: 983134107</t>
  </si>
  <si>
    <t>Xcel Energy, Inc.</t>
  </si>
  <si>
    <t>cusip: 98389B100</t>
  </si>
  <si>
    <t>Xerox Holdings Corp.</t>
  </si>
  <si>
    <t>cusip: 98421M106</t>
  </si>
  <si>
    <t>XPO Logistics, Inc.</t>
  </si>
  <si>
    <t>cusip: 983793100</t>
  </si>
  <si>
    <t>Xylem, Inc.</t>
  </si>
  <si>
    <t>cusip: 98419M100</t>
  </si>
  <si>
    <t>Yelp, Inc.</t>
  </si>
  <si>
    <t>cusip: 985817105</t>
  </si>
  <si>
    <t>YETI Holdings, Inc.</t>
  </si>
  <si>
    <t>cusip: 98585X104</t>
  </si>
  <si>
    <t>Yum! Brands, Inc.</t>
  </si>
  <si>
    <t>cusip: 988498101</t>
  </si>
  <si>
    <t>Zebra Technologies Corp., Class A</t>
  </si>
  <si>
    <t>cusip: 989207105</t>
  </si>
  <si>
    <t>Zendesk, Inc.</t>
  </si>
  <si>
    <t>cusip: 98936J101</t>
  </si>
  <si>
    <t>Zillow Group, Inc., Class C</t>
  </si>
  <si>
    <t>cusip: 98954M200</t>
  </si>
  <si>
    <t>Zimmer Biomet Holdings, Inc.</t>
  </si>
  <si>
    <t>cusip: 98956P102</t>
  </si>
  <si>
    <t>Zions Bancorp NA</t>
  </si>
  <si>
    <t>cusip: 989701107</t>
  </si>
  <si>
    <t>Zoetis, Inc.</t>
  </si>
  <si>
    <t>cusip: 98978V103</t>
  </si>
  <si>
    <t>Zoom Video Communications, Inc., Class A</t>
  </si>
  <si>
    <t>cusip: 98980L101</t>
  </si>
  <si>
    <t>Zscaler, Inc.</t>
  </si>
  <si>
    <t>cusip: 98980G102</t>
  </si>
  <si>
    <t>Zynga, Inc., Class A</t>
  </si>
  <si>
    <t>cusip: 98986T108</t>
  </si>
  <si>
    <t>Goldman Sachs International, lei: W22LROWP2IHZNBB6K528</t>
  </si>
  <si>
    <t>OBFR</t>
  </si>
  <si>
    <t>Rec/pay the total return of custom basket plus OBFR +/- spread (-0.83% to 0.02%). USD Currency. Maturity 41-61 Months 01/13/25 to 10/01/26</t>
  </si>
  <si>
    <t>FirstCash, Inc.</t>
  </si>
  <si>
    <t>cusip: 33767D105</t>
  </si>
  <si>
    <t>cusip: 617446448</t>
  </si>
  <si>
    <t>Tradeweb Markets, Inc., Class A</t>
  </si>
  <si>
    <t>cusip: 892672106</t>
  </si>
  <si>
    <t>Federal Funds/OBFR</t>
  </si>
  <si>
    <t>Rec/pay the total return of custom basket plus Fed or OBFR +/- spread (-0.11% to 0.02%). USD Currency. Maturity 61 Months 09/21/26 to 09/30/26</t>
  </si>
  <si>
    <t>Cisco Systems Inc/Delaware</t>
  </si>
  <si>
    <t>Essent Group Ltd.</t>
  </si>
  <si>
    <t>isin: BMG3198U1027</t>
  </si>
  <si>
    <t>Fortive Corp.</t>
  </si>
  <si>
    <t>cusip: 34959J108</t>
  </si>
  <si>
    <t>Howard Hughes Corp. (The)</t>
  </si>
  <si>
    <t>cusip: 44267D107</t>
  </si>
  <si>
    <t>Liberty Media Corp-Liberty SiriusXM</t>
  </si>
  <si>
    <t>Paysafe Ltd.</t>
  </si>
  <si>
    <t>isin: BMG6964L1072</t>
  </si>
  <si>
    <t>Service Corp. International/US</t>
  </si>
  <si>
    <t>Stericycle, Inc.</t>
  </si>
  <si>
    <t>cusip: 858912108</t>
  </si>
  <si>
    <t>T Rowe Price Group, Inc.</t>
  </si>
  <si>
    <t>JPMorgan Chase Bank, lei: 7H6GLXDRUGQFU57RNE97</t>
  </si>
  <si>
    <t>Due: 1 Month, Reset: 1 Month</t>
  </si>
  <si>
    <t>Rec/pay the total return of custom basket plus OBFR +/- spread (-0.95% to 0.25%). USD Currency. Maturity 13 Months 10/19/22 to 10/31/22</t>
  </si>
  <si>
    <t>First Republic Bank/CA</t>
  </si>
  <si>
    <t>Bank of America NA, lei: B4TYDEB6GKMZO031MB27</t>
  </si>
  <si>
    <t>Rec/pay the total return of custom basket plus OBFR +/- spread (-1.34% to 0.20%). USD Currency. Maturity 13-14 Months 09/26/22 to 11/25/22</t>
  </si>
  <si>
    <t>Covetrus, Inc.</t>
  </si>
  <si>
    <t>cusip: 22304C100</t>
  </si>
  <si>
    <t>Skillz, Inc.</t>
  </si>
  <si>
    <t>cusip: 83067L109</t>
  </si>
  <si>
    <t>Taiwan Semiconductor Manufacturing Co. Ltd.</t>
  </si>
  <si>
    <t>cusip: 874039100</t>
  </si>
  <si>
    <t>Other</t>
  </si>
  <si>
    <t>Bank of America Corporation, lei: 9DJT3UXIJIZJI4WXO774</t>
  </si>
  <si>
    <t>Other: Multi - See Part E</t>
  </si>
  <si>
    <t>BlackRock Global Long/Short Equity Fund - US Large Cap - BAML</t>
  </si>
  <si>
    <t>RTGLUSMLT</t>
  </si>
  <si>
    <t>1-800-Flowers.com Inc</t>
  </si>
  <si>
    <t>isin: US68243Q1067</t>
  </si>
  <si>
    <t>2U Inc</t>
  </si>
  <si>
    <t>isin: US90214J1016</t>
  </si>
  <si>
    <t>3D Systems Corp</t>
  </si>
  <si>
    <t>isin: US88554D2053</t>
  </si>
  <si>
    <t>888 Holdings PLC</t>
  </si>
  <si>
    <t>isin: GI000A0F6407</t>
  </si>
  <si>
    <t>8x8 Inc</t>
  </si>
  <si>
    <t>isin: US2829141009</t>
  </si>
  <si>
    <t>A10 Networks Inc</t>
  </si>
  <si>
    <t>isin: US0021211018</t>
  </si>
  <si>
    <t>Aalberts NV</t>
  </si>
  <si>
    <t>isin: NL0000852564</t>
  </si>
  <si>
    <t>Aareal Bank AG</t>
  </si>
  <si>
    <t>isin: DE0005408116</t>
  </si>
  <si>
    <t>Abcam PLC</t>
  </si>
  <si>
    <t>isin: GB00B6774699</t>
  </si>
  <si>
    <t>ABM Industries Inc</t>
  </si>
  <si>
    <t>isin: US0009571003</t>
  </si>
  <si>
    <t>Acadia Healthcare Co Inc</t>
  </si>
  <si>
    <t>isin: US00404A1097</t>
  </si>
  <si>
    <t>Acadia Realty Trust</t>
  </si>
  <si>
    <t>isin: US0042391096</t>
  </si>
  <si>
    <t>Accelerate Diagnostics Inc</t>
  </si>
  <si>
    <t>isin: US00430H1023</t>
  </si>
  <si>
    <t>Acceleron Pharma Inc</t>
  </si>
  <si>
    <t>isin: US00434H1086</t>
  </si>
  <si>
    <t>Accell Group NV</t>
  </si>
  <si>
    <t>isin: NL0009767532</t>
  </si>
  <si>
    <t>Acciona SA</t>
  </si>
  <si>
    <t>isin: ES0125220311</t>
  </si>
  <si>
    <t>ACEA SpA</t>
  </si>
  <si>
    <t>isin: IT0001207098</t>
  </si>
  <si>
    <t>ACI Worldwide Inc</t>
  </si>
  <si>
    <t>isin: US0044981019</t>
  </si>
  <si>
    <t>Acushnet Holdings Corp</t>
  </si>
  <si>
    <t>isin: US0050981085</t>
  </si>
  <si>
    <t>Adapteo Oyj</t>
  </si>
  <si>
    <t>isin: FI4000383898</t>
  </si>
  <si>
    <t>Addus HomeCare Corp</t>
  </si>
  <si>
    <t>isin: US0067391062</t>
  </si>
  <si>
    <t>ADEKA Corp</t>
  </si>
  <si>
    <t>isin: JP3114800000</t>
  </si>
  <si>
    <t>Adelaide Brighton Ltd</t>
  </si>
  <si>
    <t>isin: AU000000ABC7</t>
  </si>
  <si>
    <t>Adevinta ASA</t>
  </si>
  <si>
    <t>isin: NO0010844038</t>
  </si>
  <si>
    <t>ADLER Real Estate AG</t>
  </si>
  <si>
    <t>isin: DE0005008007</t>
  </si>
  <si>
    <t>ADO Properties SA</t>
  </si>
  <si>
    <t>isin: LU1250154413</t>
  </si>
  <si>
    <t>ADTRAN Inc</t>
  </si>
  <si>
    <t>isin: US00738A1060</t>
  </si>
  <si>
    <t>Advanced Energy Industries Inc</t>
  </si>
  <si>
    <t>isin: US0079731008</t>
  </si>
  <si>
    <t>Advanced Medical Solutions Group PLC</t>
  </si>
  <si>
    <t>isin: GB0004536594</t>
  </si>
  <si>
    <t>Aecon Group Inc</t>
  </si>
  <si>
    <t>isin: CA00762V1094</t>
  </si>
  <si>
    <t>Aedas Homes SA</t>
  </si>
  <si>
    <t>isin: ES0105287009</t>
  </si>
  <si>
    <t>Aedifica SA</t>
  </si>
  <si>
    <t>isin: BE0003851681</t>
  </si>
  <si>
    <t>Aegion Corp</t>
  </si>
  <si>
    <t>isin: US00770F1049</t>
  </si>
  <si>
    <t>Aerovironment Inc</t>
  </si>
  <si>
    <t>isin: US0080731088</t>
  </si>
  <si>
    <t>AF POYRY AB</t>
  </si>
  <si>
    <t>isin: SE0005999836</t>
  </si>
  <si>
    <t>Affiliated Managers Group Inc</t>
  </si>
  <si>
    <t>isin: US0082521081</t>
  </si>
  <si>
    <t>AFI Properties Ltd</t>
  </si>
  <si>
    <t>isin: IL0010913544</t>
  </si>
  <si>
    <t>AG Barr PLC</t>
  </si>
  <si>
    <t>isin: GB00B6XZKY75</t>
  </si>
  <si>
    <t>AGCO Corp</t>
  </si>
  <si>
    <t>isin: US0010841023</t>
  </si>
  <si>
    <t>AGF Management Ltd</t>
  </si>
  <si>
    <t>isin: CA0010921058</t>
  </si>
  <si>
    <t>AGFA-Gevaert NV</t>
  </si>
  <si>
    <t>isin: BE0003755692</t>
  </si>
  <si>
    <t>Agrana Beteiligungs AG</t>
  </si>
  <si>
    <t>isin: AT000AGRANA3</t>
  </si>
  <si>
    <t>Agree Realty Corp</t>
  </si>
  <si>
    <t>isin: US0084921008</t>
  </si>
  <si>
    <t>Ai Holdings Corp</t>
  </si>
  <si>
    <t>isin: JP3105090009</t>
  </si>
  <si>
    <t>Ain Holdings Inc</t>
  </si>
  <si>
    <t>isin: JP3105250009</t>
  </si>
  <si>
    <t>Air Lease Corp</t>
  </si>
  <si>
    <t>isin: US00912X3026</t>
  </si>
  <si>
    <t>Air Transport Services Group Inc</t>
  </si>
  <si>
    <t>isin: US00922R1059</t>
  </si>
  <si>
    <t>Airport City Ltd</t>
  </si>
  <si>
    <t>isin: IL0010958358</t>
  </si>
  <si>
    <t>Aisan Industry Co Ltd</t>
  </si>
  <si>
    <t>isin: JP3101600009</t>
  </si>
  <si>
    <t>AIXTRON SE</t>
  </si>
  <si>
    <t>isin: DE000A0WMPJ6</t>
  </si>
  <si>
    <t>Aktia Bank OYJ</t>
  </si>
  <si>
    <t>isin: FI4000058870</t>
  </si>
  <si>
    <t>Alacer Gold Corp</t>
  </si>
  <si>
    <t>isin: CA0106791084</t>
  </si>
  <si>
    <t>Alaris Royalty Corp</t>
  </si>
  <si>
    <t>isin: CA01163Q4007</t>
  </si>
  <si>
    <t>Albioma SA</t>
  </si>
  <si>
    <t>isin: FR0000060402</t>
  </si>
  <si>
    <t>Alexander's Inc</t>
  </si>
  <si>
    <t>isin: US0147521092</t>
  </si>
  <si>
    <t>ALK-Abello A/S</t>
  </si>
  <si>
    <t>isin: DK0060027142</t>
  </si>
  <si>
    <t>ALLETE Inc</t>
  </si>
  <si>
    <t>isin: US0185223007</t>
  </si>
  <si>
    <t>Allied Properties Real Estate Investment Trust</t>
  </si>
  <si>
    <t>isin: CA0194561027</t>
  </si>
  <si>
    <t>Allison Transmission Holdings Inc</t>
  </si>
  <si>
    <t>isin: US01973R1014</t>
  </si>
  <si>
    <t>Allogene Therapeutics Inc</t>
  </si>
  <si>
    <t>isin: US0197701065</t>
  </si>
  <si>
    <t>Allscripts Healthcare Solutions Inc</t>
  </si>
  <si>
    <t>isin: US01988P1084</t>
  </si>
  <si>
    <t>Alm Brand A/S</t>
  </si>
  <si>
    <t>isin: DK0015250344</t>
  </si>
  <si>
    <t>Almirall SA</t>
  </si>
  <si>
    <t>isin: ES0157097017</t>
  </si>
  <si>
    <t>ALS Ltd</t>
  </si>
  <si>
    <t>isin: AU000000ALQ6</t>
  </si>
  <si>
    <t>ALSO Holding AG</t>
  </si>
  <si>
    <t>isin: CH0024590272</t>
  </si>
  <si>
    <t>Altair Engineering Inc</t>
  </si>
  <si>
    <t>isin: US0213691035</t>
  </si>
  <si>
    <t>Alten SA</t>
  </si>
  <si>
    <t>isin: FR0000071946</t>
  </si>
  <si>
    <t>Alteryx Inc</t>
  </si>
  <si>
    <t>isin: US02156B1035</t>
  </si>
  <si>
    <t>Altius Minerals Corp</t>
  </si>
  <si>
    <t>isin: CA0209361009</t>
  </si>
  <si>
    <t>Altra Industrial Motion Corp</t>
  </si>
  <si>
    <t>isin: US02208R1068</t>
  </si>
  <si>
    <t>Altri SGPS SA</t>
  </si>
  <si>
    <t>isin: PTALT0AE0002</t>
  </si>
  <si>
    <t>Altus Group Ltd/Canada</t>
  </si>
  <si>
    <t>isin: CA02215R1073</t>
  </si>
  <si>
    <t>Amadeus Fire AG</t>
  </si>
  <si>
    <t>isin: DE0005093108</t>
  </si>
  <si>
    <t>Amalgamated Bank</t>
  </si>
  <si>
    <t>isin: US0226631085</t>
  </si>
  <si>
    <t>Amano Corp</t>
  </si>
  <si>
    <t>isin: JP3124400007</t>
  </si>
  <si>
    <t>Ambac Financial Group Inc</t>
  </si>
  <si>
    <t>isin: US0231398845</t>
  </si>
  <si>
    <t>Ambarella Inc</t>
  </si>
  <si>
    <t>isin: KYG037AX1015</t>
  </si>
  <si>
    <t>AMC Networks Inc</t>
  </si>
  <si>
    <t>isin: US00164V1035</t>
  </si>
  <si>
    <t>Ameresco Inc</t>
  </si>
  <si>
    <t>isin: US02361E1082</t>
  </si>
  <si>
    <t>American Assets Trust Inc</t>
  </si>
  <si>
    <t>isin: US0240131047</t>
  </si>
  <si>
    <t>American Campus Communities Inc</t>
  </si>
  <si>
    <t>isin: US0248351001</t>
  </si>
  <si>
    <t>American Eagle Outfitters Inc</t>
  </si>
  <si>
    <t>isin: US02553E1064</t>
  </si>
  <si>
    <t>American Homes 4 Rent</t>
  </si>
  <si>
    <t>isin: US02665T3068</t>
  </si>
  <si>
    <t>American Software Inc/GA</t>
  </si>
  <si>
    <t>isin: US0296831094</t>
  </si>
  <si>
    <t>American States Water Co</t>
  </si>
  <si>
    <t>isin: US0298991011</t>
  </si>
  <si>
    <t>American Vanguard Corp</t>
  </si>
  <si>
    <t>isin: US0303711081</t>
  </si>
  <si>
    <t>Ameris Bancorp</t>
  </si>
  <si>
    <t>isin: US03076K1088</t>
  </si>
  <si>
    <t>AMERISAFE Inc</t>
  </si>
  <si>
    <t>isin: US03071H1005</t>
  </si>
  <si>
    <t>AMG Advanced Metallurgical Group NV</t>
  </si>
  <si>
    <t>isin: NL0000888691</t>
  </si>
  <si>
    <t>Amneal Pharmaceuticals Inc</t>
  </si>
  <si>
    <t>isin: US03168L1052</t>
  </si>
  <si>
    <t>Amot Investments Ltd</t>
  </si>
  <si>
    <t>isin: IL0010972789</t>
  </si>
  <si>
    <t>Anaplan Inc</t>
  </si>
  <si>
    <t>isin: US03272L1089</t>
  </si>
  <si>
    <t>Andersons Inc/The</t>
  </si>
  <si>
    <t>isin: US0341641035</t>
  </si>
  <si>
    <t>Anglo Pacific Group PLC</t>
  </si>
  <si>
    <t>isin: GB0006449366</t>
  </si>
  <si>
    <t>ANI Pharmaceuticals Inc</t>
  </si>
  <si>
    <t>isin: US00182C1036</t>
  </si>
  <si>
    <t>Anima Holding SpA</t>
  </si>
  <si>
    <t>isin: IT0004998065</t>
  </si>
  <si>
    <t>Anritsu Corp</t>
  </si>
  <si>
    <t>isin: JP3128800004</t>
  </si>
  <si>
    <t>Ansell Ltd</t>
  </si>
  <si>
    <t>isin: AU000000ANN9</t>
  </si>
  <si>
    <t>Anterix Inc</t>
  </si>
  <si>
    <t>isin: US03676C1009</t>
  </si>
  <si>
    <t>AOKI Holdings Inc</t>
  </si>
  <si>
    <t>isin: JP3105400000</t>
  </si>
  <si>
    <t>Apartment Investment and Management Co</t>
  </si>
  <si>
    <t>isin: US03748R7540</t>
  </si>
  <si>
    <t>APERAM SA</t>
  </si>
  <si>
    <t>isin: LU0569974404</t>
  </si>
  <si>
    <t>Apollo Medical Holdings Inc</t>
  </si>
  <si>
    <t>isin: US03763A2078</t>
  </si>
  <si>
    <t>Appfolio Inc</t>
  </si>
  <si>
    <t>isin: US03783C1009</t>
  </si>
  <si>
    <t>Applied Industrial Technologies Inc</t>
  </si>
  <si>
    <t>isin: US03820C1053</t>
  </si>
  <si>
    <t>Applus Services SA</t>
  </si>
  <si>
    <t>isin: ES0105022000</t>
  </si>
  <si>
    <t>AptarGroup Inc</t>
  </si>
  <si>
    <t>isin: US0383361039</t>
  </si>
  <si>
    <t>ARB Corp Ltd</t>
  </si>
  <si>
    <t>isin: AU000000ARB5</t>
  </si>
  <si>
    <t>Arbonia AG</t>
  </si>
  <si>
    <t>isin: CH0110240600</t>
  </si>
  <si>
    <t>ARC Resources Ltd</t>
  </si>
  <si>
    <t>isin: CA00208D4084</t>
  </si>
  <si>
    <t>Arcadis NV</t>
  </si>
  <si>
    <t>isin: NL0006237562</t>
  </si>
  <si>
    <t>Archrock Inc</t>
  </si>
  <si>
    <t>isin: US03957W1062</t>
  </si>
  <si>
    <t>Arcland Sakamoto Co Ltd</t>
  </si>
  <si>
    <t>isin: JP3100100001</t>
  </si>
  <si>
    <t>Arcland Service Holdings Co Ltd</t>
  </si>
  <si>
    <t>isin: JP3100090004</t>
  </si>
  <si>
    <t>Arcosa Inc</t>
  </si>
  <si>
    <t>isin: US0396531008</t>
  </si>
  <si>
    <t>Arcs Co Ltd</t>
  </si>
  <si>
    <t>isin: JP3968600001</t>
  </si>
  <si>
    <t>Ares Management Corp</t>
  </si>
  <si>
    <t>isin: US03990B1017</t>
  </si>
  <si>
    <t>Argenx SE</t>
  </si>
  <si>
    <t>isin: NL0010832176</t>
  </si>
  <si>
    <t>Aritzia Inc</t>
  </si>
  <si>
    <t>isin: CA04045U1021</t>
  </si>
  <si>
    <t>Arjo AB</t>
  </si>
  <si>
    <t>isin: SE0010468116</t>
  </si>
  <si>
    <t>Armada Hoffler Properties Inc</t>
  </si>
  <si>
    <t>isin: US04208T1088</t>
  </si>
  <si>
    <t>Armstrong World Industries Inc</t>
  </si>
  <si>
    <t>isin: US04247X1028</t>
  </si>
  <si>
    <t>Arnoldo Mondadori Editore SpA</t>
  </si>
  <si>
    <t>isin: IT0001469383</t>
  </si>
  <si>
    <t>Arrow Financial Corp</t>
  </si>
  <si>
    <t>isin: US0427441029</t>
  </si>
  <si>
    <t>Arrow Global Group PLC</t>
  </si>
  <si>
    <t>isin: GB00BDGTXM47</t>
  </si>
  <si>
    <t>ARTERIA Networks Corp</t>
  </si>
  <si>
    <t>isin: JP3126240005</t>
  </si>
  <si>
    <t>As One Corp</t>
  </si>
  <si>
    <t>isin: JP3131300000</t>
  </si>
  <si>
    <t>Asbury Automotive Group Inc</t>
  </si>
  <si>
    <t>isin: US0434361046</t>
  </si>
  <si>
    <t>Ascential PLC</t>
  </si>
  <si>
    <t>isin: GB00BYM8GJ06</t>
  </si>
  <si>
    <t>Ascom Holding AG</t>
  </si>
  <si>
    <t>isin: CH0011339204</t>
  </si>
  <si>
    <t>ASGN Inc</t>
  </si>
  <si>
    <t>isin: US00191U1025</t>
  </si>
  <si>
    <t>Ashland Global Holdings Inc</t>
  </si>
  <si>
    <t>isin: US0441861046</t>
  </si>
  <si>
    <t>Ashmore Group PLC</t>
  </si>
  <si>
    <t>isin: GB00B132NW22</t>
  </si>
  <si>
    <t>ASKUL Corp</t>
  </si>
  <si>
    <t>isin: JP3119920001</t>
  </si>
  <si>
    <t>ASR Nederland NV</t>
  </si>
  <si>
    <t>isin: NL0011872643</t>
  </si>
  <si>
    <t>Assetmark Financial Holdings Inc</t>
  </si>
  <si>
    <t>isin: US04546L1061</t>
  </si>
  <si>
    <t>Associated Banc-Corp</t>
  </si>
  <si>
    <t>isin: US0454871056</t>
  </si>
  <si>
    <t>Assured Guaranty Ltd</t>
  </si>
  <si>
    <t>Astec Industries Inc</t>
  </si>
  <si>
    <t>isin: US0462241011</t>
  </si>
  <si>
    <t>Astronics Corp</t>
  </si>
  <si>
    <t>isin: US0464331083</t>
  </si>
  <si>
    <t>At Home Group Inc</t>
  </si>
  <si>
    <t>isin: US04650Y1001</t>
  </si>
  <si>
    <t>AT&amp;S Austria Technologie &amp; Systemtechnik AG</t>
  </si>
  <si>
    <t>isin: AT0000969985</t>
  </si>
  <si>
    <t>Atea ASA</t>
  </si>
  <si>
    <t>isin: NO0004822503</t>
  </si>
  <si>
    <t>Ateam Inc</t>
  </si>
  <si>
    <t>isin: JP3160890004</t>
  </si>
  <si>
    <t>Atlantic Union Bankshares Corp</t>
  </si>
  <si>
    <t>isin: US04911A1079</t>
  </si>
  <si>
    <t>Atlas Air Worldwide Holdings Inc</t>
  </si>
  <si>
    <t>isin: US0491642056</t>
  </si>
  <si>
    <t>Atom Corp</t>
  </si>
  <si>
    <t>isin: JP3121900009</t>
  </si>
  <si>
    <t>Atrion Corp</t>
  </si>
  <si>
    <t>isin: US0499041053</t>
  </si>
  <si>
    <t>ATS Automation Tooling Systems Inc</t>
  </si>
  <si>
    <t>isin: CA0019401052</t>
  </si>
  <si>
    <t>AURELIUS Equity Opportunities SE &amp; Co KGaA</t>
  </si>
  <si>
    <t>isin: DE000A0JK2A8</t>
  </si>
  <si>
    <t>Aurubis AG</t>
  </si>
  <si>
    <t>isin: DE0006766504</t>
  </si>
  <si>
    <t>Ausnutria Dairy Corp Ltd</t>
  </si>
  <si>
    <t>isin: KYG063181021</t>
  </si>
  <si>
    <t>Austal Ltd</t>
  </si>
  <si>
    <t>isin: AU000000ASB3</t>
  </si>
  <si>
    <t>Austevoll Seafood ASA</t>
  </si>
  <si>
    <t>isin: NO0010073489</t>
  </si>
  <si>
    <t>Autobacs Seven Co Ltd</t>
  </si>
  <si>
    <t>isin: JP3172500005</t>
  </si>
  <si>
    <t>AutoNation Inc</t>
  </si>
  <si>
    <t>isin: US05329W1027</t>
  </si>
  <si>
    <t>Autoneum Holding AG</t>
  </si>
  <si>
    <t>isin: CH0127480363</t>
  </si>
  <si>
    <t>Avanos Medical Inc</t>
  </si>
  <si>
    <t>isin: US05350V1061</t>
  </si>
  <si>
    <t>Avex Inc</t>
  </si>
  <si>
    <t>isin: JP3160950006</t>
  </si>
  <si>
    <t>Axactor SE</t>
  </si>
  <si>
    <t>isin: NO0010840515</t>
  </si>
  <si>
    <t>Axcelis Technologies Inc</t>
  </si>
  <si>
    <t>isin: US0545402085</t>
  </si>
  <si>
    <t>Axfood AB</t>
  </si>
  <si>
    <t>isin: SE0006993770</t>
  </si>
  <si>
    <t>Axis Capital Holdings Ltd</t>
  </si>
  <si>
    <t>Axon Enterprise Inc</t>
  </si>
  <si>
    <t>isin: US05464C1018</t>
  </si>
  <si>
    <t>Axonics Modulation Technologies Inc</t>
  </si>
  <si>
    <t>isin: US05465P1012</t>
  </si>
  <si>
    <t>Axos Financial Inc</t>
  </si>
  <si>
    <t>isin: US05465C1009</t>
  </si>
  <si>
    <t>Azbil Corp</t>
  </si>
  <si>
    <t>isin: JP3937200008</t>
  </si>
  <si>
    <t>AZZ Inc</t>
  </si>
  <si>
    <t>isin: US0024741045</t>
  </si>
  <si>
    <t>B&amp;M European Value Retail SA</t>
  </si>
  <si>
    <t>isin: LU1072616219</t>
  </si>
  <si>
    <t>B2Gold Corp</t>
  </si>
  <si>
    <t>isin: CA11777Q2099</t>
  </si>
  <si>
    <t>Bachem Holding AG</t>
  </si>
  <si>
    <t>isin: CH0012530207</t>
  </si>
  <si>
    <t>Badger Daylighting Ltd</t>
  </si>
  <si>
    <t>isin: CA05651W2094</t>
  </si>
  <si>
    <t>Badger Meter Inc</t>
  </si>
  <si>
    <t>isin: US0565251081</t>
  </si>
  <si>
    <t>Balchem Corp</t>
  </si>
  <si>
    <t>isin: US0576652004</t>
  </si>
  <si>
    <t>Balfour Beatty PLC</t>
  </si>
  <si>
    <t>isin: GB0000961622</t>
  </si>
  <si>
    <t>Banc of California Inc</t>
  </si>
  <si>
    <t>isin: US05990K1060</t>
  </si>
  <si>
    <t>Banca Farmafactoring SpA</t>
  </si>
  <si>
    <t>isin: IT0005244402</t>
  </si>
  <si>
    <t>Banca Mediolanum SpA</t>
  </si>
  <si>
    <t>isin: IT0004776628</t>
  </si>
  <si>
    <t>Banca Popolare di Sondrio SCPA</t>
  </si>
  <si>
    <t>isin: IT0000784196</t>
  </si>
  <si>
    <t>BancFirst Corp</t>
  </si>
  <si>
    <t>isin: US05945F1030</t>
  </si>
  <si>
    <t>Bancorp Inc/The</t>
  </si>
  <si>
    <t>isin: US05969A1051</t>
  </si>
  <si>
    <t>isin: US05971J1025</t>
  </si>
  <si>
    <t>Bando Chemical Industries Ltd</t>
  </si>
  <si>
    <t>isin: JP3779000003</t>
  </si>
  <si>
    <t>Bank of Hawaii Corp</t>
  </si>
  <si>
    <t>isin: US0625401098</t>
  </si>
  <si>
    <t>Bank of Marin Bancorp</t>
  </si>
  <si>
    <t>isin: US0634251021</t>
  </si>
  <si>
    <t>Bank of Nagoya Ltd/The</t>
  </si>
  <si>
    <t>isin: JP3648800005</t>
  </si>
  <si>
    <t>Bank of Queensland Ltd</t>
  </si>
  <si>
    <t>isin: AU000000BOQ8</t>
  </si>
  <si>
    <t>Bank of Saga Ltd/The</t>
  </si>
  <si>
    <t>isin: JP3315200000</t>
  </si>
  <si>
    <t>BankUnited Inc</t>
  </si>
  <si>
    <t>isin: US06652K1034</t>
  </si>
  <si>
    <t>Banner Corp</t>
  </si>
  <si>
    <t>isin: US06652V2088</t>
  </si>
  <si>
    <t>Banque Cantonale Vaudoise</t>
  </si>
  <si>
    <t>isin: CH0015251710</t>
  </si>
  <si>
    <t>Bar Harbor Bankshares</t>
  </si>
  <si>
    <t>isin: US0668491006</t>
  </si>
  <si>
    <t>Barnes Group Inc</t>
  </si>
  <si>
    <t>isin: US0678061096</t>
  </si>
  <si>
    <t>Basic-Fit NV</t>
  </si>
  <si>
    <t>isin: NL0011872650</t>
  </si>
  <si>
    <t>Bayside Land Corp</t>
  </si>
  <si>
    <t>isin: IL0007590198</t>
  </si>
  <si>
    <t>Beazley PLC</t>
  </si>
  <si>
    <t>isin: GB00BYQ0JC66</t>
  </si>
  <si>
    <t>Bechtle AG</t>
  </si>
  <si>
    <t>isin: DE0005158703</t>
  </si>
  <si>
    <t>Bed Bath &amp; Beyond Inc</t>
  </si>
  <si>
    <t>isin: US0758961009</t>
  </si>
  <si>
    <t>Befesa SA</t>
  </si>
  <si>
    <t>isin: LU1704650164</t>
  </si>
  <si>
    <t>Befimmo SA</t>
  </si>
  <si>
    <t>isin: BE0003678894</t>
  </si>
  <si>
    <t>Beijer Ref AB</t>
  </si>
  <si>
    <t>isin: SE0011116508</t>
  </si>
  <si>
    <t>Bekaert SA</t>
  </si>
  <si>
    <t>isin: BE0974258874</t>
  </si>
  <si>
    <t>Bell System24 Holdings Inc</t>
  </si>
  <si>
    <t>isin: JP3835760004</t>
  </si>
  <si>
    <t>Belluna Co Ltd</t>
  </si>
  <si>
    <t>isin: JP3835650007</t>
  </si>
  <si>
    <t>Bellway PLC</t>
  </si>
  <si>
    <t>isin: GB0000904986</t>
  </si>
  <si>
    <t>Benchmark Electronics Inc</t>
  </si>
  <si>
    <t>isin: US08160H1014</t>
  </si>
  <si>
    <t>Benefitfocus Inc</t>
  </si>
  <si>
    <t>isin: US08180D1063</t>
  </si>
  <si>
    <t>Beneteau SA</t>
  </si>
  <si>
    <t>isin: FR0000035164</t>
  </si>
  <si>
    <t>BeNEXT Group Inc</t>
  </si>
  <si>
    <t>isin: JP3635580008</t>
  </si>
  <si>
    <t>Bengo4.com Inc</t>
  </si>
  <si>
    <t>isin: JP3835870001</t>
  </si>
  <si>
    <t>Berry Global Group Inc</t>
  </si>
  <si>
    <t>isin: US08579W1036</t>
  </si>
  <si>
    <t>Bertrandt AG</t>
  </si>
  <si>
    <t>isin: DE0005232805</t>
  </si>
  <si>
    <t>Betsson AB</t>
  </si>
  <si>
    <t>isin: SE0012454379</t>
  </si>
  <si>
    <t>BGC Partners Inc</t>
  </si>
  <si>
    <t>isin: US05541T1016</t>
  </si>
  <si>
    <t>Bic Camera Inc</t>
  </si>
  <si>
    <t>isin: JP3800390001</t>
  </si>
  <si>
    <t>Biesse SpA</t>
  </si>
  <si>
    <t>isin: IT0003097257</t>
  </si>
  <si>
    <t>Big Lots Inc</t>
  </si>
  <si>
    <t>isin: US0893021032</t>
  </si>
  <si>
    <t>Big Yellow Group PLC</t>
  </si>
  <si>
    <t>isin: GB0002869419</t>
  </si>
  <si>
    <t>Bilia AB</t>
  </si>
  <si>
    <t>isin: SE0009921588</t>
  </si>
  <si>
    <t>Bingo Industries Ltd</t>
  </si>
  <si>
    <t>isin: AU000000BIN7</t>
  </si>
  <si>
    <t>Bio-Techne Corp</t>
  </si>
  <si>
    <t>isin: US09073M1045</t>
  </si>
  <si>
    <t>BioDelivery Sciences International Inc</t>
  </si>
  <si>
    <t>isin: US09060J1060</t>
  </si>
  <si>
    <t>BioTelemetry Inc</t>
  </si>
  <si>
    <t>isin: US0906721065</t>
  </si>
  <si>
    <t>Birchcliff Energy Ltd</t>
  </si>
  <si>
    <t>isin: CA0906971035</t>
  </si>
  <si>
    <t>BKW AG</t>
  </si>
  <si>
    <t>isin: CH0130293662</t>
  </si>
  <si>
    <t>Blackbaud Inc</t>
  </si>
  <si>
    <t>isin: US09227Q1004</t>
  </si>
  <si>
    <t>Blackline Inc</t>
  </si>
  <si>
    <t>isin: US09239B1098</t>
  </si>
  <si>
    <t>Bloomin' Brands Inc</t>
  </si>
  <si>
    <t>isin: US0942351083</t>
  </si>
  <si>
    <t>Blue Bird Corp</t>
  </si>
  <si>
    <t>isin: US0953061068</t>
  </si>
  <si>
    <t>Blue Prism Group plc</t>
  </si>
  <si>
    <t>isin: GB00BYQ0HV16</t>
  </si>
  <si>
    <t>BMC Stock Holdings Inc</t>
  </si>
  <si>
    <t>isin: US05591B1098</t>
  </si>
  <si>
    <t>Boardwalk Real Estate Investment Trust</t>
  </si>
  <si>
    <t>isin: CA0966311064</t>
  </si>
  <si>
    <t>Bodycote PLC</t>
  </si>
  <si>
    <t>isin: GB00B3FLWH99</t>
  </si>
  <si>
    <t>BOK Financial Corp</t>
  </si>
  <si>
    <t>isin: US05561Q2012</t>
  </si>
  <si>
    <t>Bonanza Creek Energy Inc</t>
  </si>
  <si>
    <t>isin: US0977934001</t>
  </si>
  <si>
    <t>Bonava AB</t>
  </si>
  <si>
    <t>isin: SE0008091581</t>
  </si>
  <si>
    <t>Bonduelle SCA</t>
  </si>
  <si>
    <t>isin: FR0000063935</t>
  </si>
  <si>
    <t>Boozt AB</t>
  </si>
  <si>
    <t>isin: SE0009888738</t>
  </si>
  <si>
    <t>Boralex Inc</t>
  </si>
  <si>
    <t>isin: CA09950M3003</t>
  </si>
  <si>
    <t>Borussia Dortmund GmbH &amp; Co KGaA</t>
  </si>
  <si>
    <t>isin: DE0005493092</t>
  </si>
  <si>
    <t>Bossard Holding AG</t>
  </si>
  <si>
    <t>isin: CH0238627142</t>
  </si>
  <si>
    <t>Boston Omaha Corp</t>
  </si>
  <si>
    <t>isin: US1010441053</t>
  </si>
  <si>
    <t>Box Inc</t>
  </si>
  <si>
    <t>isin: US10316T1043</t>
  </si>
  <si>
    <t>Boyd Gaming Corp</t>
  </si>
  <si>
    <t>isin: US1033041013</t>
  </si>
  <si>
    <t>Brandywine Realty Trust</t>
  </si>
  <si>
    <t>isin: US1053682035</t>
  </si>
  <si>
    <t>Bravida Holding AB</t>
  </si>
  <si>
    <t>isin: SE0007491303</t>
  </si>
  <si>
    <t>Bravura Solutions Ltd</t>
  </si>
  <si>
    <t>isin: AU000000BVS9</t>
  </si>
  <si>
    <t>Breville Group Ltd</t>
  </si>
  <si>
    <t>isin: AU000000BRG2</t>
  </si>
  <si>
    <t>Brewin Dolphin Holdings PLC</t>
  </si>
  <si>
    <t>isin: GB0001765816</t>
  </si>
  <si>
    <t>Brickworks Ltd</t>
  </si>
  <si>
    <t>isin: AU000000BKW4</t>
  </si>
  <si>
    <t>Bridge Bancorp Inc</t>
  </si>
  <si>
    <t>isin: US1080351067</t>
  </si>
  <si>
    <t>Bright Horizons Family Solutions Inc</t>
  </si>
  <si>
    <t>isin: US1091941005</t>
  </si>
  <si>
    <t>Brightsphere Investment Group Inc</t>
  </si>
  <si>
    <t>isin: US10948W1036</t>
  </si>
  <si>
    <t>BrightView Holdings Inc</t>
  </si>
  <si>
    <t>isin: US10948C1071</t>
  </si>
  <si>
    <t>Brink's Co/The</t>
  </si>
  <si>
    <t>isin: US1096961040</t>
  </si>
  <si>
    <t>Brixmor Property Group Inc</t>
  </si>
  <si>
    <t>isin: US11120U1051</t>
  </si>
  <si>
    <t>Brookdale Senior Living Inc</t>
  </si>
  <si>
    <t>isin: US1124631045</t>
  </si>
  <si>
    <t>Brooks Automation Inc</t>
  </si>
  <si>
    <t>isin: US1143401024</t>
  </si>
  <si>
    <t>BRP Inc</t>
  </si>
  <si>
    <t>isin: CA05577W2004</t>
  </si>
  <si>
    <t>Bruker Corp</t>
  </si>
  <si>
    <t>isin: US1167941087</t>
  </si>
  <si>
    <t>Brunello Cucinelli SpA</t>
  </si>
  <si>
    <t>isin: IT0004764699</t>
  </si>
  <si>
    <t>Brunswick Corp/DE</t>
  </si>
  <si>
    <t>isin: US1170431092</t>
  </si>
  <si>
    <t>Bryn Mawr Bank Corp</t>
  </si>
  <si>
    <t>isin: US1176651099</t>
  </si>
  <si>
    <t>Bucher Industries AG</t>
  </si>
  <si>
    <t>isin: CH0002432174</t>
  </si>
  <si>
    <t>Buckle Inc/The</t>
  </si>
  <si>
    <t>isin: US1184401065</t>
  </si>
  <si>
    <t>Bufab AB</t>
  </si>
  <si>
    <t>isin: SE0005677135</t>
  </si>
  <si>
    <t>Builders FirstSource Inc</t>
  </si>
  <si>
    <t>isin: US12008R1077</t>
  </si>
  <si>
    <t>Bunka Shutter Co Ltd</t>
  </si>
  <si>
    <t>isin: JP3831600006</t>
  </si>
  <si>
    <t>Burckhardt Compression Holding AG</t>
  </si>
  <si>
    <t>isin: CH0025536027</t>
  </si>
  <si>
    <t>Burford Capital Ltd</t>
  </si>
  <si>
    <t>isin: GG00B4L84979</t>
  </si>
  <si>
    <t>BW Energy Ltd</t>
  </si>
  <si>
    <t>isin: BMG0702P1086</t>
  </si>
  <si>
    <t>Cabot Corp</t>
  </si>
  <si>
    <t>isin: US1270551013</t>
  </si>
  <si>
    <t>Cabot Microelectronics Corp</t>
  </si>
  <si>
    <t>isin: US12709P1030</t>
  </si>
  <si>
    <t>Cactus Inc</t>
  </si>
  <si>
    <t>isin: US1272031071</t>
  </si>
  <si>
    <t>Cairn Energy PLC</t>
  </si>
  <si>
    <t>isin: GB00B74CDH82</t>
  </si>
  <si>
    <t>Cal-Maine Foods Inc</t>
  </si>
  <si>
    <t>isin: US1280302027</t>
  </si>
  <si>
    <t>CalAmp Corp</t>
  </si>
  <si>
    <t>isin: US1281261099</t>
  </si>
  <si>
    <t>Camping World Holdings Inc</t>
  </si>
  <si>
    <t>isin: US13462K1097</t>
  </si>
  <si>
    <t>Camurus AB</t>
  </si>
  <si>
    <t>isin: SE0007692850</t>
  </si>
  <si>
    <t>Canada Goose Holdings Inc</t>
  </si>
  <si>
    <t>isin: CA1350861060</t>
  </si>
  <si>
    <t>Canadian Western Bank</t>
  </si>
  <si>
    <t>isin: CA13677F1018</t>
  </si>
  <si>
    <t>Canfor Corp</t>
  </si>
  <si>
    <t>isin: CA1375761048</t>
  </si>
  <si>
    <t>Cannae Holdings Inc</t>
  </si>
  <si>
    <t>isin: US13765N1072</t>
  </si>
  <si>
    <t>Capital Power Corp</t>
  </si>
  <si>
    <t>isin: CA14042M1023</t>
  </si>
  <si>
    <t>Cara Therapeutics Inc</t>
  </si>
  <si>
    <t>isin: US1407551092</t>
  </si>
  <si>
    <t>Cardlytics Inc</t>
  </si>
  <si>
    <t>isin: US14161W1053</t>
  </si>
  <si>
    <t>CareTrust REIT Inc</t>
  </si>
  <si>
    <t>isin: US14174T1079</t>
  </si>
  <si>
    <t>Cargotec Oyj</t>
  </si>
  <si>
    <t>isin: FI0009013429</t>
  </si>
  <si>
    <t>Carmila SA</t>
  </si>
  <si>
    <t>isin: FR0010828137</t>
  </si>
  <si>
    <t>Carriage Services Inc</t>
  </si>
  <si>
    <t>isin: US1439051079</t>
  </si>
  <si>
    <t>carsales.com Ltd</t>
  </si>
  <si>
    <t>isin: AU000000CAR3</t>
  </si>
  <si>
    <t>Carvana Co</t>
  </si>
  <si>
    <t>isin: US1468691027</t>
  </si>
  <si>
    <t>Cascades Inc</t>
  </si>
  <si>
    <t>isin: CA1469001053</t>
  </si>
  <si>
    <t>Casella Waste Systems Inc</t>
  </si>
  <si>
    <t>isin: US1474481041</t>
  </si>
  <si>
    <t>Cass Information Systems Inc</t>
  </si>
  <si>
    <t>isin: US14808P1093</t>
  </si>
  <si>
    <t>Castellum AB</t>
  </si>
  <si>
    <t>isin: SE0000379190</t>
  </si>
  <si>
    <t>Catalent Inc</t>
  </si>
  <si>
    <t>isin: US1488061029</t>
  </si>
  <si>
    <t>CatchMark Timber Trust Inc</t>
  </si>
  <si>
    <t>isin: US14912Y2028</t>
  </si>
  <si>
    <t>Cato Corp/The</t>
  </si>
  <si>
    <t>isin: US1492051065</t>
  </si>
  <si>
    <t>Cavco Industries Inc</t>
  </si>
  <si>
    <t>isin: US1495681074</t>
  </si>
  <si>
    <t>CBIZ Inc</t>
  </si>
  <si>
    <t>isin: US1248051021</t>
  </si>
  <si>
    <t>CBTX Inc</t>
  </si>
  <si>
    <t>isin: US12481V1044</t>
  </si>
  <si>
    <t>Cellavision AB</t>
  </si>
  <si>
    <t>isin: SE0000683484</t>
  </si>
  <si>
    <t>Cellcom Israel Ltd</t>
  </si>
  <si>
    <t>isin: IL0011015349</t>
  </si>
  <si>
    <t>Cembra Money Bank AG</t>
  </si>
  <si>
    <t>isin: CH0225173167</t>
  </si>
  <si>
    <t>Centerra Gold Inc</t>
  </si>
  <si>
    <t>isin: CA1520061021</t>
  </si>
  <si>
    <t>CenterState Bank Corp</t>
  </si>
  <si>
    <t>isin: US15201P1093</t>
  </si>
  <si>
    <t>Central Garden &amp; Pet Co</t>
  </si>
  <si>
    <t>isin: US1535272058</t>
  </si>
  <si>
    <t>Centuria Office REIT</t>
  </si>
  <si>
    <t>isin: AU0000077893</t>
  </si>
  <si>
    <t>Century Aluminum Co</t>
  </si>
  <si>
    <t>isin: US1564311082</t>
  </si>
  <si>
    <t>Century Bancorp Inc/MA</t>
  </si>
  <si>
    <t>isin: US1564321065</t>
  </si>
  <si>
    <t>Ceridian HCM Holding Inc</t>
  </si>
  <si>
    <t>isin: US15677J1088</t>
  </si>
  <si>
    <t>Cerus Corp</t>
  </si>
  <si>
    <t>isin: US1570851014</t>
  </si>
  <si>
    <t>Cewe Stiftung &amp; Co KGAA</t>
  </si>
  <si>
    <t>isin: DE0005403901</t>
  </si>
  <si>
    <t>Change Healthcare Inc</t>
  </si>
  <si>
    <t>isin: US15912K1007</t>
  </si>
  <si>
    <t>Change Inc</t>
  </si>
  <si>
    <t>isin: JP3507750002</t>
  </si>
  <si>
    <t>Chargeurs SA</t>
  </si>
  <si>
    <t>isin: FR0000130692</t>
  </si>
  <si>
    <t>Chart Industries Inc</t>
  </si>
  <si>
    <t>isin: US16115Q3083</t>
  </si>
  <si>
    <t>Charter Hall Group</t>
  </si>
  <si>
    <t>isin: AU000000CHC0</t>
  </si>
  <si>
    <t>Charter Hall Retail REIT</t>
  </si>
  <si>
    <t>isin: AU000000CQR9</t>
  </si>
  <si>
    <t>Chase Corp</t>
  </si>
  <si>
    <t>isin: US16150R1041</t>
  </si>
  <si>
    <t>Cheesecake Factory Inc/The</t>
  </si>
  <si>
    <t>isin: US1630721017</t>
  </si>
  <si>
    <t>Chegg Inc</t>
  </si>
  <si>
    <t>isin: US1630921096</t>
  </si>
  <si>
    <t>Chemours Co/The</t>
  </si>
  <si>
    <t>isin: US1638511089</t>
  </si>
  <si>
    <t>Chiyoda Corp</t>
  </si>
  <si>
    <t>isin: JP3528600004</t>
  </si>
  <si>
    <t>Chiyoda Integre Co Ltd</t>
  </si>
  <si>
    <t>isin: JP3528450004</t>
  </si>
  <si>
    <t>Choice Hotels International Inc</t>
  </si>
  <si>
    <t>isin: US1699051066</t>
  </si>
  <si>
    <t>Chuy's Holdings Inc</t>
  </si>
  <si>
    <t>isin: US1716041017</t>
  </si>
  <si>
    <t>CI Takiron Corp</t>
  </si>
  <si>
    <t>isin: JP3462200001</t>
  </si>
  <si>
    <t>Cie d'Entreprises CFE</t>
  </si>
  <si>
    <t>isin: BE0003883031</t>
  </si>
  <si>
    <t>Cie des Alpes</t>
  </si>
  <si>
    <t>isin: FR0000053324</t>
  </si>
  <si>
    <t>Cie Plastic Omnium SA</t>
  </si>
  <si>
    <t>isin: FR0000124570</t>
  </si>
  <si>
    <t>Cimarex Energy Co</t>
  </si>
  <si>
    <t>isin: US1717981013</t>
  </si>
  <si>
    <t>Cinemark Holdings Inc</t>
  </si>
  <si>
    <t>isin: US17243V1026</t>
  </si>
  <si>
    <t>Cineplex Inc</t>
  </si>
  <si>
    <t>isin: CA1724541000</t>
  </si>
  <si>
    <t>Cirrus Logic Inc</t>
  </si>
  <si>
    <t>isin: US1727551004</t>
  </si>
  <si>
    <t>CIT Group Inc</t>
  </si>
  <si>
    <t>isin: US1255818015</t>
  </si>
  <si>
    <t>City Holding Co</t>
  </si>
  <si>
    <t>isin: US1778351056</t>
  </si>
  <si>
    <t>Citycon OYJ</t>
  </si>
  <si>
    <t>isin: FI4000369947</t>
  </si>
  <si>
    <t>Clal Insurance Enterprises Holdings Ltd</t>
  </si>
  <si>
    <t>isin: IL0002240146</t>
  </si>
  <si>
    <t>Clean Energy Fuels Corp</t>
  </si>
  <si>
    <t>isin: US1844991018</t>
  </si>
  <si>
    <t>Clean Harbors Inc</t>
  </si>
  <si>
    <t>isin: US1844961078</t>
  </si>
  <si>
    <t>Cleanaway Waste Management Ltd</t>
  </si>
  <si>
    <t>isin: AU000000CWY3</t>
  </si>
  <si>
    <t>Clearwater Paper Corp</t>
  </si>
  <si>
    <t>isin: US18538R1032</t>
  </si>
  <si>
    <t>Cleveland-Cliffs Inc</t>
  </si>
  <si>
    <t>isin: US1858991011</t>
  </si>
  <si>
    <t>Climeon AB</t>
  </si>
  <si>
    <t>isin: SE0009973548</t>
  </si>
  <si>
    <t>CMIC Holdings Co Ltd</t>
  </si>
  <si>
    <t>isin: JP3359000001</t>
  </si>
  <si>
    <t>CNO Financial Group Inc</t>
  </si>
  <si>
    <t>isin: US12621E1038</t>
  </si>
  <si>
    <t>CNX Resources Corp</t>
  </si>
  <si>
    <t>isin: US12653C1080</t>
  </si>
  <si>
    <t>Coca-Cola Consolidated Inc</t>
  </si>
  <si>
    <t>isin: US1910981026</t>
  </si>
  <si>
    <t>Codexis Inc</t>
  </si>
  <si>
    <t>isin: US1920051067</t>
  </si>
  <si>
    <t>Coface SA</t>
  </si>
  <si>
    <t>isin: FR0010667147</t>
  </si>
  <si>
    <t>Cogeco Communications Inc</t>
  </si>
  <si>
    <t>isin: CA19239C1068</t>
  </si>
  <si>
    <t>Cogent Communications Holdings Inc</t>
  </si>
  <si>
    <t>isin: US19239V3024</t>
  </si>
  <si>
    <t>Cohen &amp; Steers Inc</t>
  </si>
  <si>
    <t>isin: US19247A1007</t>
  </si>
  <si>
    <t>COLLECTOR AB RIGHT</t>
  </si>
  <si>
    <t>isin: SE0013888237</t>
  </si>
  <si>
    <t>Collegium Pharmaceutical Inc</t>
  </si>
  <si>
    <t>isin: US19459J1043</t>
  </si>
  <si>
    <t>Colliers International Group Inc</t>
  </si>
  <si>
    <t>isin: CA1946931070</t>
  </si>
  <si>
    <t>Collins Foods Ltd</t>
  </si>
  <si>
    <t>isin: AU000000CKF7</t>
  </si>
  <si>
    <t>COLOPL Inc</t>
  </si>
  <si>
    <t>isin: JP3305960001</t>
  </si>
  <si>
    <t>Coltene Holding AG</t>
  </si>
  <si>
    <t>isin: CH0025343259</t>
  </si>
  <si>
    <t>Columbia Banking System Inc</t>
  </si>
  <si>
    <t>isin: US1972361026</t>
  </si>
  <si>
    <t>Columbia Financial Inc</t>
  </si>
  <si>
    <t>isin: US1976411033</t>
  </si>
  <si>
    <t>Columbia Property Trust Inc</t>
  </si>
  <si>
    <t>isin: US1982872038</t>
  </si>
  <si>
    <t>Comet Holding AG</t>
  </si>
  <si>
    <t>isin: CH0360826991</t>
  </si>
  <si>
    <t>Commerce Bancshares Inc/MO</t>
  </si>
  <si>
    <t>isin: US2005251036</t>
  </si>
  <si>
    <t>Commercial Metals Co</t>
  </si>
  <si>
    <t>isin: US2017231034</t>
  </si>
  <si>
    <t>CommScope Holding Co Inc</t>
  </si>
  <si>
    <t>isin: US20337X1090</t>
  </si>
  <si>
    <t>Community Health Systems Inc</t>
  </si>
  <si>
    <t>isin: US2036681086</t>
  </si>
  <si>
    <t>Community Healthcare Trust Inc</t>
  </si>
  <si>
    <t>isin: US20369C1062</t>
  </si>
  <si>
    <t>CommVault Systems Inc</t>
  </si>
  <si>
    <t>isin: US2041661024</t>
  </si>
  <si>
    <t>Compass Minerals International Inc</t>
  </si>
  <si>
    <t>isin: US20451N1019</t>
  </si>
  <si>
    <t>CompuGroup Medical SE</t>
  </si>
  <si>
    <t>isin: DE0005437305</t>
  </si>
  <si>
    <t>Computacenter PLC</t>
  </si>
  <si>
    <t>isin: GB00BV9FP302</t>
  </si>
  <si>
    <t>Computer Modelling Group Ltd</t>
  </si>
  <si>
    <t>isin: CA2052491057</t>
  </si>
  <si>
    <t>COMSYS Holdings Corp</t>
  </si>
  <si>
    <t>isin: JP3305530002</t>
  </si>
  <si>
    <t>Conduent Inc</t>
  </si>
  <si>
    <t>isin: US2067871036</t>
  </si>
  <si>
    <t>CONEXIO Corp</t>
  </si>
  <si>
    <t>isin: JP3104870005</t>
  </si>
  <si>
    <t>CONMED Corp</t>
  </si>
  <si>
    <t>isin: US2074101013</t>
  </si>
  <si>
    <t>ConnectOne Bancorp Inc</t>
  </si>
  <si>
    <t>isin: US20786W1071</t>
  </si>
  <si>
    <t>Consolidated Communications Holdings Inc</t>
  </si>
  <si>
    <t>isin: US2090341072</t>
  </si>
  <si>
    <t>Construcciones y Auxiliar de Ferrocarriles SA</t>
  </si>
  <si>
    <t>isin: ES0121975009</t>
  </si>
  <si>
    <t>Contact Energy Ltd</t>
  </si>
  <si>
    <t>isin: NZCENE0001S6</t>
  </si>
  <si>
    <t>Conzzeta AG</t>
  </si>
  <si>
    <t>isin: CH0244017502</t>
  </si>
  <si>
    <t>Corbion NV</t>
  </si>
  <si>
    <t>isin: NL0010583399</t>
  </si>
  <si>
    <t>Core Laboratories NV</t>
  </si>
  <si>
    <t>isin: NL0000200384</t>
  </si>
  <si>
    <t>Core-Mark Holding Co Inc</t>
  </si>
  <si>
    <t>isin: US2186811046</t>
  </si>
  <si>
    <t>CoreCivic Inc</t>
  </si>
  <si>
    <t>isin: US21871N1019</t>
  </si>
  <si>
    <t>CoreSite Realty Corp</t>
  </si>
  <si>
    <t>isin: US21870Q1058</t>
  </si>
  <si>
    <t>Cornerstone OnDemand Inc</t>
  </si>
  <si>
    <t>isin: US21925Y1038</t>
  </si>
  <si>
    <t>Corticeira Amorim SGPS SA</t>
  </si>
  <si>
    <t>isin: PTCOR0AE0006</t>
  </si>
  <si>
    <t>CorVel Corp</t>
  </si>
  <si>
    <t>isin: US2210061097</t>
  </si>
  <si>
    <t>Cosmos Pharmaceutical Corp</t>
  </si>
  <si>
    <t>isin: JP3298400007</t>
  </si>
  <si>
    <t>Cousins Properties Inc</t>
  </si>
  <si>
    <t>isin: US2227955026</t>
  </si>
  <si>
    <t>Covanta Holding Corp</t>
  </si>
  <si>
    <t>isin: US22282E1029</t>
  </si>
  <si>
    <t>Covetrus Inc</t>
  </si>
  <si>
    <t>isin: US22304C1009</t>
  </si>
  <si>
    <t>Cowen Inc</t>
  </si>
  <si>
    <t>isin: US2236226062</t>
  </si>
  <si>
    <t>Cracker Barrel Old Country Store Inc</t>
  </si>
  <si>
    <t>isin: US22410J1060</t>
  </si>
  <si>
    <t>Crane Co</t>
  </si>
  <si>
    <t>isin: US2243991054</t>
  </si>
  <si>
    <t>Craneware PLC</t>
  </si>
  <si>
    <t>isin: GB00B2425G68</t>
  </si>
  <si>
    <t>Cranswick PLC</t>
  </si>
  <si>
    <t>isin: GB0002318888</t>
  </si>
  <si>
    <t>Credito Emiliano SpA</t>
  </si>
  <si>
    <t>isin: IT0003121677</t>
  </si>
  <si>
    <t>Cree Inc</t>
  </si>
  <si>
    <t>isin: US2254471012</t>
  </si>
  <si>
    <t>Crest Nicholson Holdings plc</t>
  </si>
  <si>
    <t>isin: GB00B8VZXT93</t>
  </si>
  <si>
    <t>Crocs Inc</t>
  </si>
  <si>
    <t>isin: US2270461096</t>
  </si>
  <si>
    <t>CropEnergies AG</t>
  </si>
  <si>
    <t>isin: DE000A0LAUP1</t>
  </si>
  <si>
    <t>CryoLife Inc</t>
  </si>
  <si>
    <t>isin: US2289031005</t>
  </si>
  <si>
    <t>CryoPort Inc</t>
  </si>
  <si>
    <t>isin: US2290503075</t>
  </si>
  <si>
    <t>CT Real Estate Investment Trust</t>
  </si>
  <si>
    <t>isin: CA1264621006</t>
  </si>
  <si>
    <t>CTS Eventim AG &amp; Co KGaA</t>
  </si>
  <si>
    <t>isin: DE0005470306</t>
  </si>
  <si>
    <t>CTT-Correios de Portugal SA</t>
  </si>
  <si>
    <t>isin: PTCTT0AM0001</t>
  </si>
  <si>
    <t>isin: US2296631094</t>
  </si>
  <si>
    <t>Cubic Corp</t>
  </si>
  <si>
    <t>isin: US2296691064</t>
  </si>
  <si>
    <t>Cullen/Frost Bankers Inc</t>
  </si>
  <si>
    <t>isin: US2298991090</t>
  </si>
  <si>
    <t>Curtiss-Wright Corp</t>
  </si>
  <si>
    <t>isin: US2315611010</t>
  </si>
  <si>
    <t>CVB Financial Corp</t>
  </si>
  <si>
    <t>isin: US1266001056</t>
  </si>
  <si>
    <t>CVS Group PLC</t>
  </si>
  <si>
    <t>isin: GB00B2863827</t>
  </si>
  <si>
    <t>CYBERDYNE Inc</t>
  </si>
  <si>
    <t>isin: JP3311530004</t>
  </si>
  <si>
    <t>D'ieteren SA/NV</t>
  </si>
  <si>
    <t>isin: BE0974259880</t>
  </si>
  <si>
    <t>Daetwyler Holding AG</t>
  </si>
  <si>
    <t>isin: CH0030486770</t>
  </si>
  <si>
    <t>Dah Sing Financial Holdings Ltd</t>
  </si>
  <si>
    <t>isin: HK0440001847</t>
  </si>
  <si>
    <t>Daiichi Jitsugyo Co Ltd</t>
  </si>
  <si>
    <t>isin: JP3475800003</t>
  </si>
  <si>
    <t>Daiichikosho Co Ltd</t>
  </si>
  <si>
    <t>isin: JP3475200006</t>
  </si>
  <si>
    <t>Daily Mail &amp; General Trust PLC</t>
  </si>
  <si>
    <t>isin: GB00BJQZC279</t>
  </si>
  <si>
    <t>Daio Paper Corp</t>
  </si>
  <si>
    <t>isin: JP3440400004</t>
  </si>
  <si>
    <t>Daiseki Co Ltd</t>
  </si>
  <si>
    <t>isin: JP3485600005</t>
  </si>
  <si>
    <t>Dana Inc</t>
  </si>
  <si>
    <t>isin: US2358252052</t>
  </si>
  <si>
    <t>Danieli &amp; C.Officine Meccaniche SPA Az. di risp. Non Conv.</t>
  </si>
  <si>
    <t>isin: IT0000076486</t>
  </si>
  <si>
    <t>Danieli &amp; C.Officine Meccaniche SPAAz.</t>
  </si>
  <si>
    <t>isin: IT0000076502</t>
  </si>
  <si>
    <t>Darling Ingredients Inc</t>
  </si>
  <si>
    <t>isin: US2372661015</t>
  </si>
  <si>
    <t>DCM Holdings Co Ltd</t>
  </si>
  <si>
    <t>isin: JP3548660004</t>
  </si>
  <si>
    <t>De La Rue PLC</t>
  </si>
  <si>
    <t>isin: GB00B3DGH821</t>
  </si>
  <si>
    <t>De' Longhi SpA</t>
  </si>
  <si>
    <t>isin: IT0003115950</t>
  </si>
  <si>
    <t>Dechra Pharmaceuticals PLC</t>
  </si>
  <si>
    <t>isin: GB0009633180</t>
  </si>
  <si>
    <t>Deckers Outdoor Corp</t>
  </si>
  <si>
    <t>isin: US2435371073</t>
  </si>
  <si>
    <t>Del Taco Restaurants Inc</t>
  </si>
  <si>
    <t>isin: US2454961044</t>
  </si>
  <si>
    <t>Delek Group Ltd</t>
  </si>
  <si>
    <t>isin: IL0010841281</t>
  </si>
  <si>
    <t>DeNA Co Ltd</t>
  </si>
  <si>
    <t>isin: JP3548610009</t>
  </si>
  <si>
    <t>Derichebourg SA</t>
  </si>
  <si>
    <t>isin: FR0000053381</t>
  </si>
  <si>
    <t>Dermapharm Holding SE</t>
  </si>
  <si>
    <t>isin: DE000A2GS5D8</t>
  </si>
  <si>
    <t>Derwent London PLC</t>
  </si>
  <si>
    <t>isin: GB0002652740</t>
  </si>
  <si>
    <t>Descartes Systems Group Inc/The</t>
  </si>
  <si>
    <t>isin: CA2499061083</t>
  </si>
  <si>
    <t>Descente Ltd</t>
  </si>
  <si>
    <t>isin: JP3548800006</t>
  </si>
  <si>
    <t>Designer Brands Inc</t>
  </si>
  <si>
    <t>isin: US2505651081</t>
  </si>
  <si>
    <t>Deutz AG</t>
  </si>
  <si>
    <t>isin: DE0006305006</t>
  </si>
  <si>
    <t>Dfds A/S</t>
  </si>
  <si>
    <t>isin: DK0060655629</t>
  </si>
  <si>
    <t>Dialog Semiconductor PLC</t>
  </si>
  <si>
    <t>isin: GB0059822006</t>
  </si>
  <si>
    <t>DiaSorin SpA</t>
  </si>
  <si>
    <t>isin: IT0003492391</t>
  </si>
  <si>
    <t>Dicerna Pharmaceuticals Inc</t>
  </si>
  <si>
    <t>isin: US2530311081</t>
  </si>
  <si>
    <t>Digital Turbine Inc</t>
  </si>
  <si>
    <t>isin: US25400W1027</t>
  </si>
  <si>
    <t>Dignity PLC</t>
  </si>
  <si>
    <t>isin: GB00BRB37M78</t>
  </si>
  <si>
    <t>Dine Brands Global Inc</t>
  </si>
  <si>
    <t>isin: US2544231069</t>
  </si>
  <si>
    <t>Diodes Inc</t>
  </si>
  <si>
    <t>isin: US2545431015</t>
  </si>
  <si>
    <t>Dip Corp</t>
  </si>
  <si>
    <t>isin: JP3548640006</t>
  </si>
  <si>
    <t>Diploma PLC</t>
  </si>
  <si>
    <t>isin: GB0001826634</t>
  </si>
  <si>
    <t>DO &amp; CO AG</t>
  </si>
  <si>
    <t>isin: AT0000818802</t>
  </si>
  <si>
    <t>Dolby Laboratories Inc</t>
  </si>
  <si>
    <t>isin: US25659T1079</t>
  </si>
  <si>
    <t>Domino's Pizza Group PLC</t>
  </si>
  <si>
    <t>isin: GB00BYN59130</t>
  </si>
  <si>
    <t>Domo Inc</t>
  </si>
  <si>
    <t>isin: US2575541055</t>
  </si>
  <si>
    <t>Donaldson Co Inc</t>
  </si>
  <si>
    <t>isin: US2576511099</t>
  </si>
  <si>
    <t>dormakaba Holding AG</t>
  </si>
  <si>
    <t>isin: CH0011795959</t>
  </si>
  <si>
    <t>Doshisha Co Ltd</t>
  </si>
  <si>
    <t>isin: JP3638000004</t>
  </si>
  <si>
    <t>Douglas Dynamics Inc</t>
  </si>
  <si>
    <t>isin: US25960R1059</t>
  </si>
  <si>
    <t>Doutor Nichires Holdings Co Ltd</t>
  </si>
  <si>
    <t>isin: JP3639100001</t>
  </si>
  <si>
    <t>doValue SpA</t>
  </si>
  <si>
    <t>isin: IT0001044996</t>
  </si>
  <si>
    <t>Downer EDI Ltd</t>
  </si>
  <si>
    <t>isin: AU000000DOW2</t>
  </si>
  <si>
    <t>Draegerwerk AG &amp; Co KGaA</t>
  </si>
  <si>
    <t>isin: DE0005550636</t>
  </si>
  <si>
    <t>Drax Group PLC</t>
  </si>
  <si>
    <t>isin: GB00B1VNSX38</t>
  </si>
  <si>
    <t>Dream Office Real Estate Investment Trust</t>
  </si>
  <si>
    <t>isin: CA26153P1045</t>
  </si>
  <si>
    <t>DREAM Unlimited Corp</t>
  </si>
  <si>
    <t>isin: CA26153M2004</t>
  </si>
  <si>
    <t>Dril-Quip Inc</t>
  </si>
  <si>
    <t>isin: US2620371045</t>
  </si>
  <si>
    <t>DS Smith PLC</t>
  </si>
  <si>
    <t>isin: GB0008220112</t>
  </si>
  <si>
    <t>DTS Corp</t>
  </si>
  <si>
    <t>isin: JP3548500002</t>
  </si>
  <si>
    <t>Duerr AG</t>
  </si>
  <si>
    <t>isin: DE0005565204</t>
  </si>
  <si>
    <t>Dunelm Group PLC</t>
  </si>
  <si>
    <t>isin: GB00B1CKQ739</t>
  </si>
  <si>
    <t>Dustin Group AB</t>
  </si>
  <si>
    <t>isin: SE0006625471</t>
  </si>
  <si>
    <t>Eagle Bancorp Inc</t>
  </si>
  <si>
    <t>isin: US2689481065</t>
  </si>
  <si>
    <t>Eagle Industry Co Ltd</t>
  </si>
  <si>
    <t>isin: JP3130400009</t>
  </si>
  <si>
    <t>Eagle Materials Inc</t>
  </si>
  <si>
    <t>isin: US26969P1084</t>
  </si>
  <si>
    <t>Easterly Government Properties Inc</t>
  </si>
  <si>
    <t>isin: US27616P1030</t>
  </si>
  <si>
    <t>EastGroup Properties Inc</t>
  </si>
  <si>
    <t>isin: US2772761019</t>
  </si>
  <si>
    <t>Ebro Foods SA</t>
  </si>
  <si>
    <t>isin: ES0112501012</t>
  </si>
  <si>
    <t>EchoStar Corp</t>
  </si>
  <si>
    <t>isin: US2787681061</t>
  </si>
  <si>
    <t>Econocom Group SA/NV</t>
  </si>
  <si>
    <t>isin: BE0974313455</t>
  </si>
  <si>
    <t>EDION Corp</t>
  </si>
  <si>
    <t>isin: JP3164470001</t>
  </si>
  <si>
    <t>EFG International AG</t>
  </si>
  <si>
    <t>isin: CH0022268228</t>
  </si>
  <si>
    <t>eHealth Inc</t>
  </si>
  <si>
    <t>isin: US28238P1093</t>
  </si>
  <si>
    <t>Elco Ltd</t>
  </si>
  <si>
    <t>isin: IL0006940345</t>
  </si>
  <si>
    <t>Elders Ltd</t>
  </si>
  <si>
    <t>isin: AU000000ELD6</t>
  </si>
  <si>
    <t>Eldorado Gold Corp</t>
  </si>
  <si>
    <t>isin: CA2849025093</t>
  </si>
  <si>
    <t>Electra Ltd/Israel</t>
  </si>
  <si>
    <t>isin: IL0007390375</t>
  </si>
  <si>
    <t>Electrocomponents PLC</t>
  </si>
  <si>
    <t>isin: GB0003096442</t>
  </si>
  <si>
    <t>Electrolux Professional AB</t>
  </si>
  <si>
    <t>isin: SE0013747870</t>
  </si>
  <si>
    <t>Elekta AB</t>
  </si>
  <si>
    <t>isin: SE0000163628</t>
  </si>
  <si>
    <t>Element Solutions Inc</t>
  </si>
  <si>
    <t>isin: US28618M1062</t>
  </si>
  <si>
    <t>Elia Group SA/NV</t>
  </si>
  <si>
    <t>isin: BE0003822393</t>
  </si>
  <si>
    <t>Elmos Semiconductor AG</t>
  </si>
  <si>
    <t>isin: DE0005677108</t>
  </si>
  <si>
    <t>ElringKlinger AG</t>
  </si>
  <si>
    <t>isin: DE0007856023</t>
  </si>
  <si>
    <t>Emergent BioSolutions Inc</t>
  </si>
  <si>
    <t>isin: US29089Q1058</t>
  </si>
  <si>
    <t>EMIS Group PLC</t>
  </si>
  <si>
    <t>isin: GB00B61D1Y04</t>
  </si>
  <si>
    <t>EML Payments Ltd</t>
  </si>
  <si>
    <t>isin: AU000000EML7</t>
  </si>
  <si>
    <t>Emmi AG</t>
  </si>
  <si>
    <t>isin: CH0012829898</t>
  </si>
  <si>
    <t>Empire State Realty Trust Inc</t>
  </si>
  <si>
    <t>isin: US2921041065</t>
  </si>
  <si>
    <t>en-japan Inc</t>
  </si>
  <si>
    <t>isin: JP3168700007</t>
  </si>
  <si>
    <t>Encavis AG</t>
  </si>
  <si>
    <t>isin: DE0006095003</t>
  </si>
  <si>
    <t>Encompass Health Corp</t>
  </si>
  <si>
    <t>isin: US29261A1007</t>
  </si>
  <si>
    <t>Encore Wire Corp</t>
  </si>
  <si>
    <t>isin: US2925621052</t>
  </si>
  <si>
    <t>Endeavour Mining Corp</t>
  </si>
  <si>
    <t>isin: KYG3040R1589</t>
  </si>
  <si>
    <t>Endo International PLC</t>
  </si>
  <si>
    <t>isin: IE00BJ3V9050</t>
  </si>
  <si>
    <t>Enerflex Ltd</t>
  </si>
  <si>
    <t>isin: CA29269R1055</t>
  </si>
  <si>
    <t>Energix-Renewable Energies Ltd</t>
  </si>
  <si>
    <t>isin: IL0011233553</t>
  </si>
  <si>
    <t>Energizer Holdings Inc</t>
  </si>
  <si>
    <t>isin: US29272W1099</t>
  </si>
  <si>
    <t>Enerpac Tool Group Corp</t>
  </si>
  <si>
    <t>isin: US2927651040</t>
  </si>
  <si>
    <t>isin: US29275Y1029</t>
  </si>
  <si>
    <t>Enghouse Systems Ltd</t>
  </si>
  <si>
    <t>isin: CA2929491041</t>
  </si>
  <si>
    <t>Ennis Inc</t>
  </si>
  <si>
    <t>isin: US2933891028</t>
  </si>
  <si>
    <t>Enova International Inc</t>
  </si>
  <si>
    <t>isin: US29357K1034</t>
  </si>
  <si>
    <t>Entegris Inc</t>
  </si>
  <si>
    <t>isin: US29362U1043</t>
  </si>
  <si>
    <t>Enterprise Financial Services Corp</t>
  </si>
  <si>
    <t>isin: US2937121059</t>
  </si>
  <si>
    <t>Entra ASA</t>
  </si>
  <si>
    <t>isin: NO0010716418</t>
  </si>
  <si>
    <t>Envista Holdings Corp</t>
  </si>
  <si>
    <t>isin: US29415F1049</t>
  </si>
  <si>
    <t>EPS Holdings Inc</t>
  </si>
  <si>
    <t>isin: JP3130770005</t>
  </si>
  <si>
    <t>Equiniti Group PLC</t>
  </si>
  <si>
    <t>isin: GB00BYWWHR75</t>
  </si>
  <si>
    <t>Equinox Gold Corp</t>
  </si>
  <si>
    <t>isin: CA29446Y5020</t>
  </si>
  <si>
    <t>Equitable Group Inc</t>
  </si>
  <si>
    <t>isin: CA2945051027</t>
  </si>
  <si>
    <t>Equity Bancshares Inc</t>
  </si>
  <si>
    <t>isin: US29460X1090</t>
  </si>
  <si>
    <t>Equity Commonwealth</t>
  </si>
  <si>
    <t>isin: US2946281027</t>
  </si>
  <si>
    <t>eRex Co Ltd</t>
  </si>
  <si>
    <t>isin: JP3130830007</t>
  </si>
  <si>
    <t>ESCO Technologies Inc</t>
  </si>
  <si>
    <t>isin: US2963151046</t>
  </si>
  <si>
    <t>ESPEC Corp</t>
  </si>
  <si>
    <t>isin: JP3469800001</t>
  </si>
  <si>
    <t>Esperion Therapeutics Inc</t>
  </si>
  <si>
    <t>isin: US29664W1053</t>
  </si>
  <si>
    <t>Essent Group Ltd</t>
  </si>
  <si>
    <t>Essential Properties Realty Trust Inc</t>
  </si>
  <si>
    <t>isin: US29670E1073</t>
  </si>
  <si>
    <t>Essentra PLC</t>
  </si>
  <si>
    <t>isin: GB00B0744359</t>
  </si>
  <si>
    <t>Ethan Allen Interiors Inc</t>
  </si>
  <si>
    <t>isin: US2976021046</t>
  </si>
  <si>
    <t>Etsy Inc</t>
  </si>
  <si>
    <t>isin: US29786A1060</t>
  </si>
  <si>
    <t>euglena Co Ltd</t>
  </si>
  <si>
    <t>isin: JP3944370000</t>
  </si>
  <si>
    <t>Eurocommercial Properties NV</t>
  </si>
  <si>
    <t>isin: NL0000288876</t>
  </si>
  <si>
    <t>Euronet Worldwide Inc</t>
  </si>
  <si>
    <t>isin: US2987361092</t>
  </si>
  <si>
    <t>Euronext NV</t>
  </si>
  <si>
    <t>isin: NL0006294274</t>
  </si>
  <si>
    <t>Europcar Mobility Group</t>
  </si>
  <si>
    <t>isin: FR0012789949</t>
  </si>
  <si>
    <t>Europris ASA</t>
  </si>
  <si>
    <t>isin: NO0010735343</t>
  </si>
  <si>
    <t>Euskaltel SA</t>
  </si>
  <si>
    <t>isin: ES0105075008</t>
  </si>
  <si>
    <t>Eventbrite Inc</t>
  </si>
  <si>
    <t>isin: US29975E1091</t>
  </si>
  <si>
    <t>Everbridge Inc</t>
  </si>
  <si>
    <t>isin: US29978A1043</t>
  </si>
  <si>
    <t>EVERTEC Inc</t>
  </si>
  <si>
    <t>isin: PR30040P1032</t>
  </si>
  <si>
    <t>Evolent Health Inc</t>
  </si>
  <si>
    <t>isin: US30050B1017</t>
  </si>
  <si>
    <t>Evolution Gaming Group AB</t>
  </si>
  <si>
    <t>isin: SE0012673267</t>
  </si>
  <si>
    <t>Exponent Inc</t>
  </si>
  <si>
    <t>isin: US30214U1025</t>
  </si>
  <si>
    <t>F-Secure OYJ</t>
  </si>
  <si>
    <t>isin: FI0009801310</t>
  </si>
  <si>
    <t>Fabege AB</t>
  </si>
  <si>
    <t>isin: SE0011166974</t>
  </si>
  <si>
    <t>FACC AG</t>
  </si>
  <si>
    <t>isin: AT00000FACC2</t>
  </si>
  <si>
    <t>Faes Farma SA</t>
  </si>
  <si>
    <t>isin: ES0134950F36</t>
  </si>
  <si>
    <t>Fair Isaac Corp</t>
  </si>
  <si>
    <t>isin: US3032501047</t>
  </si>
  <si>
    <t>Falck Renewables SpA</t>
  </si>
  <si>
    <t>isin: IT0003198790</t>
  </si>
  <si>
    <t>Fastighets AB Balder</t>
  </si>
  <si>
    <t>isin: SE0000455057</t>
  </si>
  <si>
    <t>Fate Therapeutics Inc</t>
  </si>
  <si>
    <t>isin: US31189P1021</t>
  </si>
  <si>
    <t>Fattal Holdings 1998 Ltd</t>
  </si>
  <si>
    <t>isin: IL0011434292</t>
  </si>
  <si>
    <t>FB Financial Corp</t>
  </si>
  <si>
    <t>isin: US30257X1046</t>
  </si>
  <si>
    <t>FBL Financial Group Inc</t>
  </si>
  <si>
    <t>isin: US30239F1066</t>
  </si>
  <si>
    <t>Ferrotec Holdings Corp</t>
  </si>
  <si>
    <t>isin: JP3802720007</t>
  </si>
  <si>
    <t>Fevertree Drinks PLC</t>
  </si>
  <si>
    <t>isin: GB00BRJ9BJ26</t>
  </si>
  <si>
    <t>FFP</t>
  </si>
  <si>
    <t>isin: FR0000064784</t>
  </si>
  <si>
    <t>FIBI Holdings Ltd</t>
  </si>
  <si>
    <t>isin: IL0007630119</t>
  </si>
  <si>
    <t>Fiera Capital Corp</t>
  </si>
  <si>
    <t>isin: CA31660A1030</t>
  </si>
  <si>
    <t>Fingerprint Cards AB</t>
  </si>
  <si>
    <t>isin: SE0008374250</t>
  </si>
  <si>
    <t>Finning International Inc</t>
  </si>
  <si>
    <t>isin: CA3180714048</t>
  </si>
  <si>
    <t>FireEye Inc</t>
  </si>
  <si>
    <t>isin: US31816Q1013</t>
  </si>
  <si>
    <t>First BanCorp/Puerto Rico</t>
  </si>
  <si>
    <t>isin: PR3186727065</t>
  </si>
  <si>
    <t>First Busey Corp</t>
  </si>
  <si>
    <t>isin: US3193832041</t>
  </si>
  <si>
    <t>First Citizens BancShares Inc/NC</t>
  </si>
  <si>
    <t>isin: US31946M1036</t>
  </si>
  <si>
    <t>First Defiance Financial Corp</t>
  </si>
  <si>
    <t>isin: US32006W1062</t>
  </si>
  <si>
    <t>First Financial Corp/IN</t>
  </si>
  <si>
    <t>isin: US3202181000</t>
  </si>
  <si>
    <t>First Foundation Inc</t>
  </si>
  <si>
    <t>isin: US32026V1044</t>
  </si>
  <si>
    <t>First Hawaiian Inc</t>
  </si>
  <si>
    <t>isin: US32051X1081</t>
  </si>
  <si>
    <t>First Horizon National Corp</t>
  </si>
  <si>
    <t>isin: US3205171057</t>
  </si>
  <si>
    <t>First Interstate BancSystem Inc</t>
  </si>
  <si>
    <t>isin: US32055Y2019</t>
  </si>
  <si>
    <t>First Merchants Corp</t>
  </si>
  <si>
    <t>isin: US3208171096</t>
  </si>
  <si>
    <t>First Mid Bancshares Inc</t>
  </si>
  <si>
    <t>isin: US3208661062</t>
  </si>
  <si>
    <t>FirstCash Inc</t>
  </si>
  <si>
    <t>isin: US33767D1054</t>
  </si>
  <si>
    <t>FirstService Corp</t>
  </si>
  <si>
    <t>isin: CA33767E2024</t>
  </si>
  <si>
    <t>Fitbit Inc</t>
  </si>
  <si>
    <t>isin: US33812L1026</t>
  </si>
  <si>
    <t>Flagstar Bancorp Inc</t>
  </si>
  <si>
    <t>isin: US3379307057</t>
  </si>
  <si>
    <t>Flatex AG</t>
  </si>
  <si>
    <t>isin: DE000FTG1111</t>
  </si>
  <si>
    <t>Floor &amp; Decor Holdings Inc</t>
  </si>
  <si>
    <t>isin: US3397501012</t>
  </si>
  <si>
    <t>Flow Traders</t>
  </si>
  <si>
    <t>isin: NL0011279492</t>
  </si>
  <si>
    <t>Flowers Foods Inc</t>
  </si>
  <si>
    <t>isin: US3434981011</t>
  </si>
  <si>
    <t>FLSmidth &amp; Co A/S</t>
  </si>
  <si>
    <t>isin: DK0010234467</t>
  </si>
  <si>
    <t>Flughafen Zurich AG</t>
  </si>
  <si>
    <t>isin: CH0319416936</t>
  </si>
  <si>
    <t>Flushing Financial Corp</t>
  </si>
  <si>
    <t>isin: US3438731057</t>
  </si>
  <si>
    <t>FNB Corp/PA</t>
  </si>
  <si>
    <t>isin: US3025201019</t>
  </si>
  <si>
    <t>Forestar Group Inc</t>
  </si>
  <si>
    <t>isin: US3462321015</t>
  </si>
  <si>
    <t>ForFarmers NV</t>
  </si>
  <si>
    <t>isin: NL0011832811</t>
  </si>
  <si>
    <t>Forrester Research Inc</t>
  </si>
  <si>
    <t>isin: US3465631097</t>
  </si>
  <si>
    <t>Fortnox AB</t>
  </si>
  <si>
    <t>isin: SE0001966656</t>
  </si>
  <si>
    <t>Fortuna Silver Mines Inc</t>
  </si>
  <si>
    <t>isin: CA3499151080</t>
  </si>
  <si>
    <t>Forward Air Corp</t>
  </si>
  <si>
    <t>isin: US3498531017</t>
  </si>
  <si>
    <t>FP Corp</t>
  </si>
  <si>
    <t>isin: JP3167000003</t>
  </si>
  <si>
    <t>Franklin Electric Co Inc</t>
  </si>
  <si>
    <t>isin: US3535141028</t>
  </si>
  <si>
    <t>Freehold Royalties Ltd</t>
  </si>
  <si>
    <t>isin: CA3565001086</t>
  </si>
  <si>
    <t>Freni Brembo SpA</t>
  </si>
  <si>
    <t>isin: IT0005252728</t>
  </si>
  <si>
    <t>Fresh Del Monte Produce Inc</t>
  </si>
  <si>
    <t>isin: KYG367381053</t>
  </si>
  <si>
    <t>Freshpet Inc</t>
  </si>
  <si>
    <t>isin: US3580391056</t>
  </si>
  <si>
    <t>frontdoor Inc</t>
  </si>
  <si>
    <t>isin: US35905A1097</t>
  </si>
  <si>
    <t>Fugro NV</t>
  </si>
  <si>
    <t>isin: NL0000352565</t>
  </si>
  <si>
    <t>Fuji Co Ltd/Ehime</t>
  </si>
  <si>
    <t>isin: JP3807400001</t>
  </si>
  <si>
    <t>Fuji Soft Inc</t>
  </si>
  <si>
    <t>isin: JP3816600005</t>
  </si>
  <si>
    <t>Fujicco Co Ltd</t>
  </si>
  <si>
    <t>isin: JP3818700001</t>
  </si>
  <si>
    <t>Fujimori Kogyo Co Ltd</t>
  </si>
  <si>
    <t>isin: JP3821000001</t>
  </si>
  <si>
    <t>Fujitsu General Ltd</t>
  </si>
  <si>
    <t>isin: JP3818400008</t>
  </si>
  <si>
    <t>Fukuda Corp</t>
  </si>
  <si>
    <t>isin: JP3805600008</t>
  </si>
  <si>
    <t>Fukuoka REIT Corp</t>
  </si>
  <si>
    <t>isin: JP3046240002</t>
  </si>
  <si>
    <t>FULLCAST Holdings Co Ltd</t>
  </si>
  <si>
    <t>isin: JP3827800008</t>
  </si>
  <si>
    <t>Funai Soken Holdings Inc</t>
  </si>
  <si>
    <t>isin: JP3825800000</t>
  </si>
  <si>
    <t>Furukawa Electric Co Ltd</t>
  </si>
  <si>
    <t>isin: JP3827200001</t>
  </si>
  <si>
    <t>Fuso Chemical Co Ltd</t>
  </si>
  <si>
    <t>isin: JP3822600007</t>
  </si>
  <si>
    <t>Future Corp</t>
  </si>
  <si>
    <t>isin: JP3826200002</t>
  </si>
  <si>
    <t>FutureFuel Corp</t>
  </si>
  <si>
    <t>isin: US36116M1062</t>
  </si>
  <si>
    <t>Fuyo General Lease Co Ltd</t>
  </si>
  <si>
    <t>isin: JP3826270005</t>
  </si>
  <si>
    <t>G-III Apparel Group Ltd</t>
  </si>
  <si>
    <t>isin: US36237H1014</t>
  </si>
  <si>
    <t>G-Tekt Corp</t>
  </si>
  <si>
    <t>isin: JP3236750000</t>
  </si>
  <si>
    <t>G8 Education Ltd</t>
  </si>
  <si>
    <t>isin: AU000000GEM7</t>
  </si>
  <si>
    <t>Games Workshop Group PLC</t>
  </si>
  <si>
    <t>isin: GB0003718474</t>
  </si>
  <si>
    <t>isin: US36467W1099</t>
  </si>
  <si>
    <t>Gamesys Group PLC</t>
  </si>
  <si>
    <t>isin: GB00BZ14BX56</t>
  </si>
  <si>
    <t>Garrett Motion Inc</t>
  </si>
  <si>
    <t>isin: US3665051054</t>
  </si>
  <si>
    <t>Gazit-Globe Ltd</t>
  </si>
  <si>
    <t>isin: IL0001260111</t>
  </si>
  <si>
    <t>GB Group PLC</t>
  </si>
  <si>
    <t>isin: GB0006870611</t>
  </si>
  <si>
    <t>GCP Applied Technologies Inc</t>
  </si>
  <si>
    <t>isin: US36164Y1010</t>
  </si>
  <si>
    <t>Generac Holdings Inc</t>
  </si>
  <si>
    <t>isin: US3687361044</t>
  </si>
  <si>
    <t>Gentherm Inc</t>
  </si>
  <si>
    <t>isin: US37253A1034</t>
  </si>
  <si>
    <t>Genworth MI Canada Inc</t>
  </si>
  <si>
    <t>isin: CA37252B1022</t>
  </si>
  <si>
    <t>GEO Group Inc/The</t>
  </si>
  <si>
    <t>isin: US36162J1060</t>
  </si>
  <si>
    <t>Georg Fischer AG</t>
  </si>
  <si>
    <t>isin: CH0001752309</t>
  </si>
  <si>
    <t>German American Bancorp Inc</t>
  </si>
  <si>
    <t>isin: US3738651047</t>
  </si>
  <si>
    <t>Gerresheimer AG</t>
  </si>
  <si>
    <t>isin: DE000A0LD6E6</t>
  </si>
  <si>
    <t>Getty Realty Corp</t>
  </si>
  <si>
    <t>isin: US3742971092</t>
  </si>
  <si>
    <t>Gibraltar Industries Inc</t>
  </si>
  <si>
    <t>isin: US3746891072</t>
  </si>
  <si>
    <t>Giken Ltd</t>
  </si>
  <si>
    <t>isin: JP3264200001</t>
  </si>
  <si>
    <t>Gilat Satellite Networks Ltd</t>
  </si>
  <si>
    <t>isin: IL0010825102</t>
  </si>
  <si>
    <t>GL Events</t>
  </si>
  <si>
    <t>isin: FR0000066672</t>
  </si>
  <si>
    <t>Gladstone Commercial Corp</t>
  </si>
  <si>
    <t>isin: US3765361080</t>
  </si>
  <si>
    <t>Glanbia PLC</t>
  </si>
  <si>
    <t>isin: IE0000669501</t>
  </si>
  <si>
    <t>Global Medical REIT Inc</t>
  </si>
  <si>
    <t>isin: US37954A2042</t>
  </si>
  <si>
    <t>Globus Medical Inc</t>
  </si>
  <si>
    <t>isin: US3795772082</t>
  </si>
  <si>
    <t>Glory Ltd</t>
  </si>
  <si>
    <t>isin: JP3274400005</t>
  </si>
  <si>
    <t>GMO internet Inc</t>
  </si>
  <si>
    <t>isin: JP3152750000</t>
  </si>
  <si>
    <t>GN Store Nord A/S</t>
  </si>
  <si>
    <t>isin: DK0010272632</t>
  </si>
  <si>
    <t>goeasy Ltd</t>
  </si>
  <si>
    <t>isin: CA3803551074</t>
  </si>
  <si>
    <t>Goldcrest Co Ltd</t>
  </si>
  <si>
    <t>isin: JP3306800008</t>
  </si>
  <si>
    <t>Golden Entertainment Inc</t>
  </si>
  <si>
    <t>isin: US3810131017</t>
  </si>
  <si>
    <t>Golden Ocean Group Ltd</t>
  </si>
  <si>
    <t>isin: BMG396372051</t>
  </si>
  <si>
    <t>GoPro Inc</t>
  </si>
  <si>
    <t>isin: US38268T1034</t>
  </si>
  <si>
    <t>Gorman-Rupp Co/The</t>
  </si>
  <si>
    <t>isin: US3830821043</t>
  </si>
  <si>
    <t>GrafTech International Ltd</t>
  </si>
  <si>
    <t>isin: US3843135084</t>
  </si>
  <si>
    <t>Graham Holdings Co</t>
  </si>
  <si>
    <t>isin: US3846371041</t>
  </si>
  <si>
    <t>GrainCorp Ltd</t>
  </si>
  <si>
    <t>isin: AU000000GNC9</t>
  </si>
  <si>
    <t>Grainger PLC</t>
  </si>
  <si>
    <t>isin: GB00B04V1276</t>
  </si>
  <si>
    <t>Grand City Properties SA</t>
  </si>
  <si>
    <t>isin: LU0775917882</t>
  </si>
  <si>
    <t>Granges AB</t>
  </si>
  <si>
    <t>isin: SE0006288015</t>
  </si>
  <si>
    <t>Granite Construction Inc</t>
  </si>
  <si>
    <t>isin: US3873281071</t>
  </si>
  <si>
    <t>Graphic Packaging Holding Co</t>
  </si>
  <si>
    <t>isin: US3886891015</t>
  </si>
  <si>
    <t>Gray Television Inc</t>
  </si>
  <si>
    <t>isin: US3893751061</t>
  </si>
  <si>
    <t>Great Canadian Gaming Corp</t>
  </si>
  <si>
    <t>isin: CA3899141020</t>
  </si>
  <si>
    <t>Great Portland Estates PLC</t>
  </si>
  <si>
    <t>isin: GB00BF5H9P87</t>
  </si>
  <si>
    <t>Gree Inc</t>
  </si>
  <si>
    <t>isin: JP3274070006</t>
  </si>
  <si>
    <t>Green Brick Partners Inc</t>
  </si>
  <si>
    <t>isin: US3927091013</t>
  </si>
  <si>
    <t>Greencore Group PLC</t>
  </si>
  <si>
    <t>isin: IE0003864109</t>
  </si>
  <si>
    <t>Greif Inc</t>
  </si>
  <si>
    <t>isin: US3976241071</t>
  </si>
  <si>
    <t>Grieg Seafood ASA</t>
  </si>
  <si>
    <t>isin: NO0010365521</t>
  </si>
  <si>
    <t>Group 1 Automotive Inc</t>
  </si>
  <si>
    <t>isin: US3989051095</t>
  </si>
  <si>
    <t>Growthpoint Properties Australia Ltd</t>
  </si>
  <si>
    <t>isin: AU000000GOZ8</t>
  </si>
  <si>
    <t>Gruppo MutuiOnline SpA</t>
  </si>
  <si>
    <t>isin: IT0004195308</t>
  </si>
  <si>
    <t>Guerbet</t>
  </si>
  <si>
    <t>isin: FR0000032526</t>
  </si>
  <si>
    <t>Guess? Inc</t>
  </si>
  <si>
    <t>isin: US4016171054</t>
  </si>
  <si>
    <t>Gulfport Energy Corp</t>
  </si>
  <si>
    <t>isin: US4026353049</t>
  </si>
  <si>
    <t>GungHo Online Entertainment Inc</t>
  </si>
  <si>
    <t>isin: JP3235900002</t>
  </si>
  <si>
    <t>Gunma Bank Ltd/The</t>
  </si>
  <si>
    <t>isin: JP3276400003</t>
  </si>
  <si>
    <t>Gunosy Inc</t>
  </si>
  <si>
    <t>isin: JP3273820005</t>
  </si>
  <si>
    <t>Gurit Holding AG</t>
  </si>
  <si>
    <t>isin: CH0008012236</t>
  </si>
  <si>
    <t>H&amp;E Equipment Services Inc</t>
  </si>
  <si>
    <t>isin: US4040301081</t>
  </si>
  <si>
    <t>H&amp;R Block Inc</t>
  </si>
  <si>
    <t>isin: US0936711052</t>
  </si>
  <si>
    <t>H&amp;R GmbH &amp; Co KGaA</t>
  </si>
  <si>
    <t>isin: DE000A2E4T77</t>
  </si>
  <si>
    <t>Hadera Paper Ltd</t>
  </si>
  <si>
    <t>isin: IL0006320183</t>
  </si>
  <si>
    <t>Haemonetics Corp</t>
  </si>
  <si>
    <t>isin: US4050241003</t>
  </si>
  <si>
    <t>Hain Celestial Group Inc/The</t>
  </si>
  <si>
    <t>isin: US4052171000</t>
  </si>
  <si>
    <t>Hamakyorex Co Ltd</t>
  </si>
  <si>
    <t>isin: JP3771150004</t>
  </si>
  <si>
    <t>Hamborner REIT AG</t>
  </si>
  <si>
    <t>isin: DE0006013006</t>
  </si>
  <si>
    <t>Hamilton Lane Inc</t>
  </si>
  <si>
    <t>isin: US4074971064</t>
  </si>
  <si>
    <t>Hancock Whitney Corp</t>
  </si>
  <si>
    <t>isin: US4101201097</t>
  </si>
  <si>
    <t>Hang Lung Group Ltd</t>
  </si>
  <si>
    <t>isin: HK0010000088</t>
  </si>
  <si>
    <t>Hanover Insurance Group Inc/The</t>
  </si>
  <si>
    <t>isin: US4108671052</t>
  </si>
  <si>
    <t>Hanwa Co Ltd</t>
  </si>
  <si>
    <t>isin: JP3777800008</t>
  </si>
  <si>
    <t>Harmonic Drive Systems Inc</t>
  </si>
  <si>
    <t>isin: JP3765150002</t>
  </si>
  <si>
    <t>Hawaiian Electric Industries Inc</t>
  </si>
  <si>
    <t>isin: US4198701009</t>
  </si>
  <si>
    <t>Haynes International Inc</t>
  </si>
  <si>
    <t>isin: US4208772016</t>
  </si>
  <si>
    <t>Hazama Ando Corp</t>
  </si>
  <si>
    <t>isin: JP3767810009</t>
  </si>
  <si>
    <t>HB Fuller Co</t>
  </si>
  <si>
    <t>isin: US3596941068</t>
  </si>
  <si>
    <t>HCI Group Inc</t>
  </si>
  <si>
    <t>isin: US40416E1038</t>
  </si>
  <si>
    <t>Healius Ltd</t>
  </si>
  <si>
    <t>isin: AU0000033359</t>
  </si>
  <si>
    <t>Health &amp; Happiness H&amp;H International Holdings Ltd</t>
  </si>
  <si>
    <t>isin: KYG4387E1070</t>
  </si>
  <si>
    <t>Healthcare Realty Trust Inc</t>
  </si>
  <si>
    <t>isin: US4219461047</t>
  </si>
  <si>
    <t>Healthcare Services Group Inc</t>
  </si>
  <si>
    <t>isin: US4219061086</t>
  </si>
  <si>
    <t>Healthcare Trust of America Inc</t>
  </si>
  <si>
    <t>isin: US42225P5017</t>
  </si>
  <si>
    <t>Heartland Express Inc</t>
  </si>
  <si>
    <t>isin: US4223471040</t>
  </si>
  <si>
    <t>Heartland Financial USA Inc</t>
  </si>
  <si>
    <t>isin: US42234Q1022</t>
  </si>
  <si>
    <t>Hecla Mining Co</t>
  </si>
  <si>
    <t>isin: US4227041062</t>
  </si>
  <si>
    <t>Heiwa Corp</t>
  </si>
  <si>
    <t>isin: JP3834200002</t>
  </si>
  <si>
    <t>Heiwa Real Estate REIT Inc</t>
  </si>
  <si>
    <t>isin: JP3046220004</t>
  </si>
  <si>
    <t>Heiwado Co Ltd</t>
  </si>
  <si>
    <t>isin: JP3834400008</t>
  </si>
  <si>
    <t>Helen of Troy Ltd</t>
  </si>
  <si>
    <t>Helios Technologies Inc</t>
  </si>
  <si>
    <t>isin: US42328H1095</t>
  </si>
  <si>
    <t>HelloFresh SE</t>
  </si>
  <si>
    <t>isin: DE000A161408</t>
  </si>
  <si>
    <t>Helmerich &amp; Payne Inc</t>
  </si>
  <si>
    <t>isin: US4234521015</t>
  </si>
  <si>
    <t>Helvetia Holding AG</t>
  </si>
  <si>
    <t>isin: CH0466642201</t>
  </si>
  <si>
    <t>Heritage Commerce Corp</t>
  </si>
  <si>
    <t>isin: US4269271098</t>
  </si>
  <si>
    <t>Herman Miller Inc</t>
  </si>
  <si>
    <t>isin: US6005441000</t>
  </si>
  <si>
    <t>Heska Corp</t>
  </si>
  <si>
    <t>isin: US42805E3062</t>
  </si>
  <si>
    <t>Hexpol AB</t>
  </si>
  <si>
    <t>isin: SE0007074281</t>
  </si>
  <si>
    <t>Hibbett Sports Inc</t>
  </si>
  <si>
    <t>isin: US4285671016</t>
  </si>
  <si>
    <t>Hibernia REIT plc</t>
  </si>
  <si>
    <t>isin: IE00BGHQ1986</t>
  </si>
  <si>
    <t>Hiday Hidaka Corp</t>
  </si>
  <si>
    <t>isin: JP3765180009</t>
  </si>
  <si>
    <t>Hikma Pharmaceuticals PLC</t>
  </si>
  <si>
    <t>isin: GB00B0LCW083</t>
  </si>
  <si>
    <t>Hilan Ltd</t>
  </si>
  <si>
    <t>isin: IL0010846983</t>
  </si>
  <si>
    <t>Hill &amp; Smith Holdings PLC</t>
  </si>
  <si>
    <t>isin: GB0004270301</t>
  </si>
  <si>
    <t>Hillenbrand Inc</t>
  </si>
  <si>
    <t>isin: US4315711089</t>
  </si>
  <si>
    <t>Hilltop Holdings Inc</t>
  </si>
  <si>
    <t>isin: US4327481010</t>
  </si>
  <si>
    <t>Hirata Corp</t>
  </si>
  <si>
    <t>isin: JP3795300007</t>
  </si>
  <si>
    <t>Hiroshima Bank Ltd/The</t>
  </si>
  <si>
    <t>isin: JP3797000001</t>
  </si>
  <si>
    <t>HKBN Ltd</t>
  </si>
  <si>
    <t>isin: KYG451581055</t>
  </si>
  <si>
    <t>HMS Holdings Corp</t>
  </si>
  <si>
    <t>isin: US40425J1016</t>
  </si>
  <si>
    <t>HNI Corp</t>
  </si>
  <si>
    <t>isin: US4042511000</t>
  </si>
  <si>
    <t>Hochschild Mining PLC</t>
  </si>
  <si>
    <t>isin: GB00B1FW5029</t>
  </si>
  <si>
    <t>Hogy Medical Co Ltd</t>
  </si>
  <si>
    <t>isin: JP3840800001</t>
  </si>
  <si>
    <t>Hokkaido Electric Power Co Inc</t>
  </si>
  <si>
    <t>isin: JP3850200001</t>
  </si>
  <si>
    <t>Hokuetsu Corp</t>
  </si>
  <si>
    <t>isin: JP3841800000</t>
  </si>
  <si>
    <t>HomeServe PLC</t>
  </si>
  <si>
    <t>isin: GB00BYYTFB60</t>
  </si>
  <si>
    <t>HomeTrust Bancshares Inc</t>
  </si>
  <si>
    <t>isin: US4378721041</t>
  </si>
  <si>
    <t>Hooker Furniture Corp</t>
  </si>
  <si>
    <t>isin: US4390381006</t>
  </si>
  <si>
    <t>Hope Bancorp Inc</t>
  </si>
  <si>
    <t>isin: US43940T1097</t>
  </si>
  <si>
    <t>Horiba Ltd</t>
  </si>
  <si>
    <t>isin: JP3853000002</t>
  </si>
  <si>
    <t>Horizon Bancorp Inc/IN</t>
  </si>
  <si>
    <t>isin: US4404071049</t>
  </si>
  <si>
    <t>Horizon Therapeutics Plc</t>
  </si>
  <si>
    <t>Hotel Chocolat Group PLC</t>
  </si>
  <si>
    <t>isin: GB00BYZC3B04</t>
  </si>
  <si>
    <t>Houlihan Lokey Inc</t>
  </si>
  <si>
    <t>isin: US4415931009</t>
  </si>
  <si>
    <t>Howden Joinery Group PLC</t>
  </si>
  <si>
    <t>isin: GB0005576813</t>
  </si>
  <si>
    <t>Hubbell Inc</t>
  </si>
  <si>
    <t>isin: US4435106079</t>
  </si>
  <si>
    <t>Huber + Suhner AG</t>
  </si>
  <si>
    <t>isin: CH0030380734</t>
  </si>
  <si>
    <t>HubSpot Inc</t>
  </si>
  <si>
    <t>isin: US4435731009</t>
  </si>
  <si>
    <t>Hufvudstaden AB</t>
  </si>
  <si>
    <t>isin: SE0000170375</t>
  </si>
  <si>
    <t>HUGO BOSS AG</t>
  </si>
  <si>
    <t>isin: DE000A1PHFF7</t>
  </si>
  <si>
    <t>Huhtamaki OYJ</t>
  </si>
  <si>
    <t>isin: FI0009000459</t>
  </si>
  <si>
    <t>Huntsman Corp</t>
  </si>
  <si>
    <t>isin: US4470111075</t>
  </si>
  <si>
    <t>Huron Consulting Group Inc</t>
  </si>
  <si>
    <t>isin: US4474621020</t>
  </si>
  <si>
    <t>Hypoport SE</t>
  </si>
  <si>
    <t>isin: DE0005493365</t>
  </si>
  <si>
    <t>IAMGOLD Corp</t>
  </si>
  <si>
    <t>isin: CA4509131088</t>
  </si>
  <si>
    <t>ICF International Inc</t>
  </si>
  <si>
    <t>isin: US44925C1036</t>
  </si>
  <si>
    <t>Ichibanya Co Ltd</t>
  </si>
  <si>
    <t>isin: JP3142150006</t>
  </si>
  <si>
    <t>Ichiyoshi Securities Co Ltd</t>
  </si>
  <si>
    <t>isin: JP3142300007</t>
  </si>
  <si>
    <t>ICU Medical Inc</t>
  </si>
  <si>
    <t>isin: US44930G1076</t>
  </si>
  <si>
    <t>IDACORP Inc</t>
  </si>
  <si>
    <t>isin: US4511071064</t>
  </si>
  <si>
    <t>IDOM Inc</t>
  </si>
  <si>
    <t>isin: JP3235700006</t>
  </si>
  <si>
    <t>IG Design Group Plc</t>
  </si>
  <si>
    <t>isin: GB0004526900</t>
  </si>
  <si>
    <t>IG Group Holdings PLC</t>
  </si>
  <si>
    <t>isin: GB00B06QFB75</t>
  </si>
  <si>
    <t>IGO Ltd</t>
  </si>
  <si>
    <t>isin: AU000000IGO4</t>
  </si>
  <si>
    <t>Illimity Bank SpA</t>
  </si>
  <si>
    <t>isin: IT0005359192</t>
  </si>
  <si>
    <t>Iluka Resources Ltd</t>
  </si>
  <si>
    <t>isin: AU000000ILU1</t>
  </si>
  <si>
    <t>IMCD NV</t>
  </si>
  <si>
    <t>isin: NL0010801007</t>
  </si>
  <si>
    <t>Implenia AG</t>
  </si>
  <si>
    <t>isin: CH0023868554</t>
  </si>
  <si>
    <t>Independence Realty Trust Inc</t>
  </si>
  <si>
    <t>isin: US45378A1060</t>
  </si>
  <si>
    <t>Independent Bank Corp</t>
  </si>
  <si>
    <t>isin: US4538361084</t>
  </si>
  <si>
    <t>Independent Bank Corp/MI</t>
  </si>
  <si>
    <t>isin: US4538386099</t>
  </si>
  <si>
    <t>Independent Bank Group Inc</t>
  </si>
  <si>
    <t>isin: US45384B1061</t>
  </si>
  <si>
    <t>Indus Holding AG</t>
  </si>
  <si>
    <t>isin: DE0006200108</t>
  </si>
  <si>
    <t>Indutrade AB</t>
  </si>
  <si>
    <t>isin: SE0001515552</t>
  </si>
  <si>
    <t>Inficon Holding AG</t>
  </si>
  <si>
    <t>isin: CH0011029946</t>
  </si>
  <si>
    <t>Information Services International-Dentsu Ltd</t>
  </si>
  <si>
    <t>isin: JP3551530003</t>
  </si>
  <si>
    <t>Infratil Ltd</t>
  </si>
  <si>
    <t>isin: NZIFTE0003S3</t>
  </si>
  <si>
    <t>Ingevity Corp</t>
  </si>
  <si>
    <t>isin: US45688C1071</t>
  </si>
  <si>
    <t>Inghams Group Ltd</t>
  </si>
  <si>
    <t>isin: AU000000ING6</t>
  </si>
  <si>
    <t>Innospec Inc</t>
  </si>
  <si>
    <t>isin: US45768S1050</t>
  </si>
  <si>
    <t>Innoviva Inc</t>
  </si>
  <si>
    <t>isin: US45781M1018</t>
  </si>
  <si>
    <t>Inphi Corp</t>
  </si>
  <si>
    <t>isin: US45772F1075</t>
  </si>
  <si>
    <t>Insight Enterprises Inc</t>
  </si>
  <si>
    <t>isin: US45765U1034</t>
  </si>
  <si>
    <t>Insperity Inc</t>
  </si>
  <si>
    <t>isin: US45778Q1076</t>
  </si>
  <si>
    <t>Inspire Medical Systems Inc</t>
  </si>
  <si>
    <t>isin: US4577301090</t>
  </si>
  <si>
    <t>Installed Building Products Inc</t>
  </si>
  <si>
    <t>isin: US45780R1014</t>
  </si>
  <si>
    <t>Insteel Industries Inc</t>
  </si>
  <si>
    <t>isin: US45774W1080</t>
  </si>
  <si>
    <t>Integer Holdings Corp</t>
  </si>
  <si>
    <t>isin: US45826H1095</t>
  </si>
  <si>
    <t>Integra LifeSciences Holdings Corp</t>
  </si>
  <si>
    <t>isin: US4579852082</t>
  </si>
  <si>
    <t>Inter Parfums Inc</t>
  </si>
  <si>
    <t>isin: US4583341098</t>
  </si>
  <si>
    <t>Interactive Brokers Group Inc</t>
  </si>
  <si>
    <t>isin: US45841N1072</t>
  </si>
  <si>
    <t>InterDigital Inc</t>
  </si>
  <si>
    <t>isin: US45867G1013</t>
  </si>
  <si>
    <t>Interface Inc</t>
  </si>
  <si>
    <t>isin: US4586653044</t>
  </si>
  <si>
    <t>Interfor Corp</t>
  </si>
  <si>
    <t>isin: CA45868C1095</t>
  </si>
  <si>
    <t>Intermediate Capital Group PLC</t>
  </si>
  <si>
    <t>isin: GB00BYT1DJ19</t>
  </si>
  <si>
    <t>International Bancshares Corp</t>
  </si>
  <si>
    <t>isin: US4590441030</t>
  </si>
  <si>
    <t>Internet Initiative Japan Inc</t>
  </si>
  <si>
    <t>isin: JP3152820001</t>
  </si>
  <si>
    <t>Interpump Group SpA</t>
  </si>
  <si>
    <t>isin: IT0001078911</t>
  </si>
  <si>
    <t>InterRent Real Estate Investment Trust</t>
  </si>
  <si>
    <t>isin: CA46071W2058</t>
  </si>
  <si>
    <t>Intertape Polymer Group Inc</t>
  </si>
  <si>
    <t>isin: CA4609191032</t>
  </si>
  <si>
    <t>Intertrust NV</t>
  </si>
  <si>
    <t>isin: NL0010937058</t>
  </si>
  <si>
    <t>INTL. FCStone Inc</t>
  </si>
  <si>
    <t>isin: US46116V1052</t>
  </si>
  <si>
    <t>Investec PLC</t>
  </si>
  <si>
    <t>isin: GB00B17BBQ50</t>
  </si>
  <si>
    <t>Investors Bancorp Inc</t>
  </si>
  <si>
    <t>isin: US46146L1017</t>
  </si>
  <si>
    <t>Invitae Corp</t>
  </si>
  <si>
    <t>isin: US46185L1035</t>
  </si>
  <si>
    <t>InvoCare Ltd</t>
  </si>
  <si>
    <t>isin: AU000000IVC8</t>
  </si>
  <si>
    <t>Ion Beam Applications</t>
  </si>
  <si>
    <t>isin: BE0003766806</t>
  </si>
  <si>
    <t>IOOF Holdings Ltd</t>
  </si>
  <si>
    <t>isin: AU000000IFL2</t>
  </si>
  <si>
    <t>IPSOS</t>
  </si>
  <si>
    <t>isin: FR0000073298</t>
  </si>
  <si>
    <t>IR Japan Holdings Ltd</t>
  </si>
  <si>
    <t>isin: JP3100640006</t>
  </si>
  <si>
    <t>iRhythm Technologies Inc</t>
  </si>
  <si>
    <t>isin: US4500561067</t>
  </si>
  <si>
    <t>iRobot Corp</t>
  </si>
  <si>
    <t>isin: US4627261005</t>
  </si>
  <si>
    <t>Isracard Ltd</t>
  </si>
  <si>
    <t>isin: IL0011574030</t>
  </si>
  <si>
    <t>Israel Corp Ltd/The</t>
  </si>
  <si>
    <t>isin: IL0005760173</t>
  </si>
  <si>
    <t>Italgas SpA</t>
  </si>
  <si>
    <t>isin: IT0005211237</t>
  </si>
  <si>
    <t>Italmobiliare SpA</t>
  </si>
  <si>
    <t>isin: IT0005253205</t>
  </si>
  <si>
    <t>Itochu Enex Co Ltd</t>
  </si>
  <si>
    <t>isin: JP3144000001</t>
  </si>
  <si>
    <t>Itoham Yonekyu Holdings Inc</t>
  </si>
  <si>
    <t>isin: JP3144500000</t>
  </si>
  <si>
    <t>Itron Inc</t>
  </si>
  <si>
    <t>isin: US4657411066</t>
  </si>
  <si>
    <t>ITT Inc</t>
  </si>
  <si>
    <t>isin: US45073V1089</t>
  </si>
  <si>
    <t>Iwatani Corp</t>
  </si>
  <si>
    <t>isin: JP3151600008</t>
  </si>
  <si>
    <t>Izumi Co Ltd</t>
  </si>
  <si>
    <t>isin: JP3138400001</t>
  </si>
  <si>
    <t>J&amp;J Snack Foods Corp</t>
  </si>
  <si>
    <t>isin: US4660321096</t>
  </si>
  <si>
    <t>j2 Global Inc</t>
  </si>
  <si>
    <t>isin: US48123V1026</t>
  </si>
  <si>
    <t>Jabil Inc</t>
  </si>
  <si>
    <t>isin: US4663131039</t>
  </si>
  <si>
    <t>JAC Recruitment Co Ltd</t>
  </si>
  <si>
    <t>isin: JP3386130003</t>
  </si>
  <si>
    <t>Jack in the Box Inc</t>
  </si>
  <si>
    <t>isin: US4663671091</t>
  </si>
  <si>
    <t>Jacquet Metal Service SA</t>
  </si>
  <si>
    <t>isin: FR0000033904</t>
  </si>
  <si>
    <t>Japan Best Rescue System Co Ltd</t>
  </si>
  <si>
    <t>isin: JP3389670005</t>
  </si>
  <si>
    <t>Japan Elevator Service Holdings Co Ltd</t>
  </si>
  <si>
    <t>isin: JP3389510003</t>
  </si>
  <si>
    <t>Japan Lifeline Co Ltd</t>
  </si>
  <si>
    <t>isin: JP3754500001</t>
  </si>
  <si>
    <t>JB Hi-Fi Ltd</t>
  </si>
  <si>
    <t>isin: AU000000JBH7</t>
  </si>
  <si>
    <t>JCR Pharmaceuticals Co Ltd</t>
  </si>
  <si>
    <t>isin: JP3701000006</t>
  </si>
  <si>
    <t>Jenoptik AG</t>
  </si>
  <si>
    <t>isin: DE000A2NB601</t>
  </si>
  <si>
    <t>JINS Holdings Inc</t>
  </si>
  <si>
    <t>isin: JP3386110005</t>
  </si>
  <si>
    <t>JM AB</t>
  </si>
  <si>
    <t>isin: SE0000806994</t>
  </si>
  <si>
    <t>John B Sanfilippo &amp; Son Inc</t>
  </si>
  <si>
    <t>isin: US8004221078</t>
  </si>
  <si>
    <t>John Bean Technologies Corp</t>
  </si>
  <si>
    <t>isin: US4778391049</t>
  </si>
  <si>
    <t>John Wood Group PLC</t>
  </si>
  <si>
    <t>isin: GB00B5N0P849</t>
  </si>
  <si>
    <t>Johnson Electric Holdings Ltd</t>
  </si>
  <si>
    <t>isin: BMG5150J1577</t>
  </si>
  <si>
    <t>Johnson Outdoors Inc</t>
  </si>
  <si>
    <t>isin: US4791671088</t>
  </si>
  <si>
    <t>JOST Werke AG</t>
  </si>
  <si>
    <t>isin: DE000JST4000</t>
  </si>
  <si>
    <t>JSP Corp</t>
  </si>
  <si>
    <t>isin: JP3386000008</t>
  </si>
  <si>
    <t>Jumbo Interactive Ltd</t>
  </si>
  <si>
    <t>isin: AU000000JIN0</t>
  </si>
  <si>
    <t>Jungheinrich AG</t>
  </si>
  <si>
    <t>isin: DE0006219934</t>
  </si>
  <si>
    <t>Jupiter Fund Management PLC</t>
  </si>
  <si>
    <t>isin: GB00B53P2009</t>
  </si>
  <si>
    <t>K12 Inc</t>
  </si>
  <si>
    <t>isin: US48273U1025</t>
  </si>
  <si>
    <t>Kadant Inc</t>
  </si>
  <si>
    <t>isin: US48282T1043</t>
  </si>
  <si>
    <t>Kainos Group PLC</t>
  </si>
  <si>
    <t>isin: GB00BZ0D6727</t>
  </si>
  <si>
    <t>Kaiser Aluminum Corp</t>
  </si>
  <si>
    <t>isin: US4830077040</t>
  </si>
  <si>
    <t>Kanamoto Co Ltd</t>
  </si>
  <si>
    <t>isin: JP3215200001</t>
  </si>
  <si>
    <t>Kandenko Co Ltd</t>
  </si>
  <si>
    <t>isin: JP3230600003</t>
  </si>
  <si>
    <t>Kanto Denka Kogyo Co Ltd</t>
  </si>
  <si>
    <t>isin: JP3232600001</t>
  </si>
  <si>
    <t>Kappa Create Co Ltd</t>
  </si>
  <si>
    <t>isin: JP3212400000</t>
  </si>
  <si>
    <t>Kapsch TrafficCom AG</t>
  </si>
  <si>
    <t>isin: AT000KAPSCH9</t>
  </si>
  <si>
    <t>Katitas Co Ltd</t>
  </si>
  <si>
    <t>isin: JP3932950003</t>
  </si>
  <si>
    <t>Kawasaki Kisen Kaisha Ltd</t>
  </si>
  <si>
    <t>isin: JP3223800008</t>
  </si>
  <si>
    <t>KAZ Minerals PLC</t>
  </si>
  <si>
    <t>isin: GB00B0HZPV38</t>
  </si>
  <si>
    <t>isin: US48666K1097</t>
  </si>
  <si>
    <t>KBR Inc</t>
  </si>
  <si>
    <t>isin: US48242W1062</t>
  </si>
  <si>
    <t>Kearny Financial Corp/MD</t>
  </si>
  <si>
    <t>isin: US48716P1084</t>
  </si>
  <si>
    <t>Keiyo Co Ltd</t>
  </si>
  <si>
    <t>isin: JP3277400002</t>
  </si>
  <si>
    <t>Kelly Services Inc</t>
  </si>
  <si>
    <t>isin: US4881522084</t>
  </si>
  <si>
    <t>Kemper Corp</t>
  </si>
  <si>
    <t>isin: US4884011002</t>
  </si>
  <si>
    <t>Kenko Mayonnaise Co Ltd</t>
  </si>
  <si>
    <t>isin: JP3281850002</t>
  </si>
  <si>
    <t>Kennametal Inc</t>
  </si>
  <si>
    <t>isin: US4891701009</t>
  </si>
  <si>
    <t>Keywords Studios PLC</t>
  </si>
  <si>
    <t>isin: GB00BBQ38507</t>
  </si>
  <si>
    <t>Kforce Inc</t>
  </si>
  <si>
    <t>isin: US4937321010</t>
  </si>
  <si>
    <t>Kimball Electronics Inc</t>
  </si>
  <si>
    <t>isin: US49428J1097</t>
  </si>
  <si>
    <t>Kimball International Inc</t>
  </si>
  <si>
    <t>isin: US4942741038</t>
  </si>
  <si>
    <t>Kinaxis Inc</t>
  </si>
  <si>
    <t>isin: CA49448Q1090</t>
  </si>
  <si>
    <t>Kindred Group PLC</t>
  </si>
  <si>
    <t>isin: SE0007871645</t>
  </si>
  <si>
    <t>Kirby Corp</t>
  </si>
  <si>
    <t>isin: US4972661064</t>
  </si>
  <si>
    <t>Kisoji Co Ltd</t>
  </si>
  <si>
    <t>isin: JP3237000009</t>
  </si>
  <si>
    <t>Kitanotatsujin Corp</t>
  </si>
  <si>
    <t>isin: JP3240100002</t>
  </si>
  <si>
    <t>Kite Realty Group Trust</t>
  </si>
  <si>
    <t>isin: US49803T3005</t>
  </si>
  <si>
    <t>KLab Inc</t>
  </si>
  <si>
    <t>isin: JP3268870007</t>
  </si>
  <si>
    <t>Knight Therapeutics Inc</t>
  </si>
  <si>
    <t>isin: CA4990531069</t>
  </si>
  <si>
    <t>Knowles Corp</t>
  </si>
  <si>
    <t>isin: US49926D1090</t>
  </si>
  <si>
    <t>Koa Corp</t>
  </si>
  <si>
    <t>isin: JP3283400004</t>
  </si>
  <si>
    <t>Kobe Bussan Co Ltd</t>
  </si>
  <si>
    <t>isin: JP3291200008</t>
  </si>
  <si>
    <t>Kogan.com Ltd</t>
  </si>
  <si>
    <t>isin: AU000000KGN2</t>
  </si>
  <si>
    <t>Kohnan Shoji Co Ltd</t>
  </si>
  <si>
    <t>isin: JP3283750002</t>
  </si>
  <si>
    <t>Kokuyo Co Ltd</t>
  </si>
  <si>
    <t>isin: JP3297000006</t>
  </si>
  <si>
    <t>Komax Holding AG</t>
  </si>
  <si>
    <t>isin: CH0010702154</t>
  </si>
  <si>
    <t>KOMEDA Holdings Co Ltd</t>
  </si>
  <si>
    <t>isin: JP3305580007</t>
  </si>
  <si>
    <t>Konecranes OYJ</t>
  </si>
  <si>
    <t>isin: FI0009005870</t>
  </si>
  <si>
    <t>Konoike Transport Co Ltd</t>
  </si>
  <si>
    <t>isin: JP3288970001</t>
  </si>
  <si>
    <t>Kontoor Brands Inc</t>
  </si>
  <si>
    <t>isin: US50050N1037</t>
  </si>
  <si>
    <t>Korn Ferry</t>
  </si>
  <si>
    <t>isin: US5006432000</t>
  </si>
  <si>
    <t>Kotobuki Spirits Co Ltd</t>
  </si>
  <si>
    <t>isin: JP3299600001</t>
  </si>
  <si>
    <t>Kraton Corp</t>
  </si>
  <si>
    <t>isin: US50077C1062</t>
  </si>
  <si>
    <t>Kratos Defense &amp; Security Solutions Inc</t>
  </si>
  <si>
    <t>isin: US50077B2079</t>
  </si>
  <si>
    <t>Kulicke &amp; Soffa Industries Inc</t>
  </si>
  <si>
    <t>isin: US5012421013</t>
  </si>
  <si>
    <t>Kumagai Gumi Co Ltd</t>
  </si>
  <si>
    <t>isin: JP3266800006</t>
  </si>
  <si>
    <t>Kungsleden AB</t>
  </si>
  <si>
    <t>isin: SE0000549412</t>
  </si>
  <si>
    <t>Kureha Corp</t>
  </si>
  <si>
    <t>isin: JP3271600003</t>
  </si>
  <si>
    <t>KWS Saat SE &amp; Co KGaA</t>
  </si>
  <si>
    <t>isin: DE0007074007</t>
  </si>
  <si>
    <t>Kyudenko Corp</t>
  </si>
  <si>
    <t>isin: JP3247050002</t>
  </si>
  <si>
    <t>La Doria SpA</t>
  </si>
  <si>
    <t>isin: IT0001055521</t>
  </si>
  <si>
    <t>La-Z-Boy Inc</t>
  </si>
  <si>
    <t>isin: US5053361078</t>
  </si>
  <si>
    <t>Labrador Iron Ore Royalty Corp</t>
  </si>
  <si>
    <t>isin: CA5054401073</t>
  </si>
  <si>
    <t>Lakeland Bancorp Inc</t>
  </si>
  <si>
    <t>isin: US5116371007</t>
  </si>
  <si>
    <t>Lakeland Financial Corp</t>
  </si>
  <si>
    <t>isin: US5116561003</t>
  </si>
  <si>
    <t>Lamar Advertising Co</t>
  </si>
  <si>
    <t>isin: US5128161099</t>
  </si>
  <si>
    <t>Lancaster Colony Corp</t>
  </si>
  <si>
    <t>isin: US5138471033</t>
  </si>
  <si>
    <t>Landis+Gyr Group AG</t>
  </si>
  <si>
    <t>isin: CH0371153492</t>
  </si>
  <si>
    <t>Lattice Semiconductor Corp</t>
  </si>
  <si>
    <t>isin: US5184151042</t>
  </si>
  <si>
    <t>Laurentian Bank of Canada</t>
  </si>
  <si>
    <t>isin: CA51925D1069</t>
  </si>
  <si>
    <t>LCI Industries</t>
  </si>
  <si>
    <t>isin: US50189K1034</t>
  </si>
  <si>
    <t>LEC Inc</t>
  </si>
  <si>
    <t>isin: JP3410800001</t>
  </si>
  <si>
    <t>LEG Immobilien AG</t>
  </si>
  <si>
    <t>isin: DE000LEG1110</t>
  </si>
  <si>
    <t>LEM Holding SA</t>
  </si>
  <si>
    <t>isin: CH0022427626</t>
  </si>
  <si>
    <t>LeMaitre Vascular Inc</t>
  </si>
  <si>
    <t>isin: US5255582018</t>
  </si>
  <si>
    <t>LendingClub Corp</t>
  </si>
  <si>
    <t>isin: US52603A2087</t>
  </si>
  <si>
    <t>Lenzing AG</t>
  </si>
  <si>
    <t>isin: AT0000644505</t>
  </si>
  <si>
    <t>Leroy Seafood Group ASA</t>
  </si>
  <si>
    <t>isin: NO0003096208</t>
  </si>
  <si>
    <t>Levi Strauss &amp; Co</t>
  </si>
  <si>
    <t>isin: US52736R1023</t>
  </si>
  <si>
    <t>Lexington Realty Trust</t>
  </si>
  <si>
    <t>isin: US5290431015</t>
  </si>
  <si>
    <t>LGI Homes Inc</t>
  </si>
  <si>
    <t>isin: US50187T1060</t>
  </si>
  <si>
    <t>LHC Group Inc</t>
  </si>
  <si>
    <t>isin: US50187A1079</t>
  </si>
  <si>
    <t>Liberty Latin America Ltd</t>
  </si>
  <si>
    <t>isin: BMG9001E1286</t>
  </si>
  <si>
    <t>Liberty Media Corp-Liberty Braves</t>
  </si>
  <si>
    <t>isin: US5312298889</t>
  </si>
  <si>
    <t>Lifco AB</t>
  </si>
  <si>
    <t>isin: SE0006370730</t>
  </si>
  <si>
    <t>Life Storage Inc</t>
  </si>
  <si>
    <t>isin: US53223X1072</t>
  </si>
  <si>
    <t>Lightspeed POS Inc</t>
  </si>
  <si>
    <t>isin: CA53227R1064</t>
  </si>
  <si>
    <t>Limelight Networks Inc</t>
  </si>
  <si>
    <t>isin: US53261M1045</t>
  </si>
  <si>
    <t>Linamar Corp</t>
  </si>
  <si>
    <t>isin: CA53278L1076</t>
  </si>
  <si>
    <t>Lincoln Electric Holdings Inc</t>
  </si>
  <si>
    <t>isin: US5339001068</t>
  </si>
  <si>
    <t>Lindab International AB</t>
  </si>
  <si>
    <t>isin: SE0001852419</t>
  </si>
  <si>
    <t>Lindsay Corp</t>
  </si>
  <si>
    <t>isin: US5355551061</t>
  </si>
  <si>
    <t>Link Administration Holdings Ltd</t>
  </si>
  <si>
    <t>isin: AU000000LNK2</t>
  </si>
  <si>
    <t>Lithia Motors Inc</t>
  </si>
  <si>
    <t>isin: US5367971034</t>
  </si>
  <si>
    <t>Littelfuse Inc</t>
  </si>
  <si>
    <t>isin: US5370081045</t>
  </si>
  <si>
    <t>Livent Corp</t>
  </si>
  <si>
    <t>isin: US53814L1089</t>
  </si>
  <si>
    <t>LivePerson Inc</t>
  </si>
  <si>
    <t>isin: US5381461012</t>
  </si>
  <si>
    <t>LiveRamp Holdings Inc</t>
  </si>
  <si>
    <t>isin: US53815P1084</t>
  </si>
  <si>
    <t>Logitech International SA</t>
  </si>
  <si>
    <t>isin: CH0025751329</t>
  </si>
  <si>
    <t>LondonMetric Property PLC</t>
  </si>
  <si>
    <t>isin: GB00B4WFW713</t>
  </si>
  <si>
    <t>Loomis AB</t>
  </si>
  <si>
    <t>isin: SE0002683557</t>
  </si>
  <si>
    <t>Louisiana-Pacific Corp</t>
  </si>
  <si>
    <t>isin: US5463471053</t>
  </si>
  <si>
    <t>LTC Properties Inc</t>
  </si>
  <si>
    <t>isin: US5021751020</t>
  </si>
  <si>
    <t>Lumber Liquidators Holdings Inc</t>
  </si>
  <si>
    <t>isin: US55003T1079</t>
  </si>
  <si>
    <t>Lumentum Holdings Inc</t>
  </si>
  <si>
    <t>isin: US55024U1097</t>
  </si>
  <si>
    <t>Luminex Corp</t>
  </si>
  <si>
    <t>isin: US55027E1029</t>
  </si>
  <si>
    <t>LXI REIT plc</t>
  </si>
  <si>
    <t>isin: GB00BYQ46T41</t>
  </si>
  <si>
    <t>Lynas Corp Ltd</t>
  </si>
  <si>
    <t>isin: AU000000LYC6</t>
  </si>
  <si>
    <t>MACOM Technology Solutions Holdings Inc</t>
  </si>
  <si>
    <t>isin: US55405Y1001</t>
  </si>
  <si>
    <t>Madison Square Garden Entertainment Corp</t>
  </si>
  <si>
    <t>isin: US55826T1025</t>
  </si>
  <si>
    <t>Madison Square Garden Sports C</t>
  </si>
  <si>
    <t>isin: US55825T1034</t>
  </si>
  <si>
    <t>MAG Silver Corp</t>
  </si>
  <si>
    <t>isin: CA55903Q1046</t>
  </si>
  <si>
    <t>Magellan Aerospace Corp</t>
  </si>
  <si>
    <t>isin: CA5589122004</t>
  </si>
  <si>
    <t>Magellan Health Inc</t>
  </si>
  <si>
    <t>isin: US5590792074</t>
  </si>
  <si>
    <t>Maisons du Monde SA</t>
  </si>
  <si>
    <t>isin: FR0013153541</t>
  </si>
  <si>
    <t>Major Drilling Group International Inc</t>
  </si>
  <si>
    <t>isin: CA5609091031</t>
  </si>
  <si>
    <t>Malibu Boats Inc</t>
  </si>
  <si>
    <t>isin: US56117J1007</t>
  </si>
  <si>
    <t>Man Group PLC/Jersey</t>
  </si>
  <si>
    <t>isin: JE00BJ1DLW90</t>
  </si>
  <si>
    <t>Mandarin Oriental International Ltd</t>
  </si>
  <si>
    <t>isin: BMG578481068</t>
  </si>
  <si>
    <t>Manitowoc Co Inc/The</t>
  </si>
  <si>
    <t>isin: US5635714059</t>
  </si>
  <si>
    <t>ManTech International Corp/VA</t>
  </si>
  <si>
    <t>isin: US5645631046</t>
  </si>
  <si>
    <t>Mapletree Industrial Trust</t>
  </si>
  <si>
    <t>isin: SG2C32962814</t>
  </si>
  <si>
    <t>Marcus Corp/The</t>
  </si>
  <si>
    <t>isin: US5663301068</t>
  </si>
  <si>
    <t>MarineMax Inc</t>
  </si>
  <si>
    <t>isin: US5679081084</t>
  </si>
  <si>
    <t>MARR SpA</t>
  </si>
  <si>
    <t>isin: IT0003428445</t>
  </si>
  <si>
    <t>Marriott Vacations Worldwide Corp</t>
  </si>
  <si>
    <t>isin: US57164Y1073</t>
  </si>
  <si>
    <t>Mars Group Holdings Corp</t>
  </si>
  <si>
    <t>isin: JP3860220007</t>
  </si>
  <si>
    <t>Marshalls PLC</t>
  </si>
  <si>
    <t>isin: GB00B012BV22</t>
  </si>
  <si>
    <t>Maruha Nichiro Corp</t>
  </si>
  <si>
    <t>isin: JP3876600002</t>
  </si>
  <si>
    <t>Marvelous Inc</t>
  </si>
  <si>
    <t>isin: JP3860230006</t>
  </si>
  <si>
    <t>Masimo Corp</t>
  </si>
  <si>
    <t>isin: US5747951003</t>
  </si>
  <si>
    <t>Masonite International Corp</t>
  </si>
  <si>
    <t>isin: CA5753851099</t>
  </si>
  <si>
    <t>Matador Resources Co</t>
  </si>
  <si>
    <t>isin: US5764852050</t>
  </si>
  <si>
    <t>Materion Corp</t>
  </si>
  <si>
    <t>isin: US5766901012</t>
  </si>
  <si>
    <t>Matrix Service Co</t>
  </si>
  <si>
    <t>isin: US5768531056</t>
  </si>
  <si>
    <t>Matson Inc</t>
  </si>
  <si>
    <t>isin: US57686G1058</t>
  </si>
  <si>
    <t>Matsuda Sangyo Co Ltd</t>
  </si>
  <si>
    <t>isin: JP3868500004</t>
  </si>
  <si>
    <t>Matsumotokiyoshi Holdings Co Ltd</t>
  </si>
  <si>
    <t>isin: JP3869010003</t>
  </si>
  <si>
    <t>MAXIMUS Inc</t>
  </si>
  <si>
    <t>isin: US5779331041</t>
  </si>
  <si>
    <t>MaxLinear Inc</t>
  </si>
  <si>
    <t>isin: US57776J1007</t>
  </si>
  <si>
    <t>MCJ Co Ltd</t>
  </si>
  <si>
    <t>isin: JP3167420003</t>
  </si>
  <si>
    <t>MCUBS MidCity Investment Corp</t>
  </si>
  <si>
    <t>isin: JP3046450007</t>
  </si>
  <si>
    <t>MDC Holdings Inc</t>
  </si>
  <si>
    <t>isin: US5526761086</t>
  </si>
  <si>
    <t>MDU Resources Group Inc</t>
  </si>
  <si>
    <t>isin: US5526901096</t>
  </si>
  <si>
    <t>Medacta Group SA</t>
  </si>
  <si>
    <t>isin: CH0468525222</t>
  </si>
  <si>
    <t>Medartis Holding AG</t>
  </si>
  <si>
    <t>isin: CH0386200239</t>
  </si>
  <si>
    <t>Media Do Holdings Co Ltd</t>
  </si>
  <si>
    <t>isin: JP3921230003</t>
  </si>
  <si>
    <t>Media General Inc</t>
  </si>
  <si>
    <t>isin: US58441K1007</t>
  </si>
  <si>
    <t>Mediclinic International PLC</t>
  </si>
  <si>
    <t>isin: GB00B8HX8Z88</t>
  </si>
  <si>
    <t>MEDNAX Inc</t>
  </si>
  <si>
    <t>isin: US58502B1061</t>
  </si>
  <si>
    <t>Medpace Holdings Inc</t>
  </si>
  <si>
    <t>isin: US58506Q1094</t>
  </si>
  <si>
    <t>Megachips Corp</t>
  </si>
  <si>
    <t>isin: JP3920860008</t>
  </si>
  <si>
    <t>Megaport Ltd</t>
  </si>
  <si>
    <t>isin: AU000000MP15</t>
  </si>
  <si>
    <t>Meiko Network Japan Co Ltd</t>
  </si>
  <si>
    <t>isin: JP3916100005</t>
  </si>
  <si>
    <t>Meitec Corp</t>
  </si>
  <si>
    <t>isin: JP3919200000</t>
  </si>
  <si>
    <t>Mekonomen AB</t>
  </si>
  <si>
    <t>isin: SE0002110064</t>
  </si>
  <si>
    <t>Melco International Development Ltd</t>
  </si>
  <si>
    <t>isin: HK0200030994</t>
  </si>
  <si>
    <t>Melisron Ltd</t>
  </si>
  <si>
    <t>isin: IL0003230146</t>
  </si>
  <si>
    <t>Menora Mivtachim Holdings Ltd</t>
  </si>
  <si>
    <t>isin: IL0005660183</t>
  </si>
  <si>
    <t>Mercantile Bank Corp</t>
  </si>
  <si>
    <t>isin: US5873761044</t>
  </si>
  <si>
    <t>Mercer International Inc</t>
  </si>
  <si>
    <t>isin: US5880561015</t>
  </si>
  <si>
    <t>Mercialys SA</t>
  </si>
  <si>
    <t>isin: FR0010241638</t>
  </si>
  <si>
    <t>Mercury General Corp</t>
  </si>
  <si>
    <t>isin: US5894001008</t>
  </si>
  <si>
    <t>Mercury Systems Inc</t>
  </si>
  <si>
    <t>isin: US5893781089</t>
  </si>
  <si>
    <t>Meredith Corp</t>
  </si>
  <si>
    <t>isin: US5894331017</t>
  </si>
  <si>
    <t>Meritor Inc</t>
  </si>
  <si>
    <t>isin: US59001K1007</t>
  </si>
  <si>
    <t>Mersen SA</t>
  </si>
  <si>
    <t>isin: FR0000039620</t>
  </si>
  <si>
    <t>Mesa Laboratories Inc</t>
  </si>
  <si>
    <t>isin: US59064R1095</t>
  </si>
  <si>
    <t>METAWATER Co Ltd</t>
  </si>
  <si>
    <t>isin: JP3921260000</t>
  </si>
  <si>
    <t>Metcash Ltd</t>
  </si>
  <si>
    <t>isin: AU000000MTS0</t>
  </si>
  <si>
    <t>Methode Electronics Inc</t>
  </si>
  <si>
    <t>isin: US5915202007</t>
  </si>
  <si>
    <t>Metropole Television SA</t>
  </si>
  <si>
    <t>isin: FR0000053225</t>
  </si>
  <si>
    <t>Metrovacesa SA</t>
  </si>
  <si>
    <t>isin: ES0105122024</t>
  </si>
  <si>
    <t>Metsa Board OYJ</t>
  </si>
  <si>
    <t>isin: FI0009000665</t>
  </si>
  <si>
    <t>MFA Financial Inc</t>
  </si>
  <si>
    <t>isin: US55272X1028</t>
  </si>
  <si>
    <t>MGE Energy Inc</t>
  </si>
  <si>
    <t>isin: US55277P1049</t>
  </si>
  <si>
    <t>MGIC Investment Corp</t>
  </si>
  <si>
    <t>isin: US5528481030</t>
  </si>
  <si>
    <t>MGM Growth Properties LLC</t>
  </si>
  <si>
    <t>isin: US55303A1051</t>
  </si>
  <si>
    <t>MGP Ingredients Inc</t>
  </si>
  <si>
    <t>isin: US55303J1060</t>
  </si>
  <si>
    <t>Middlesex Water Co</t>
  </si>
  <si>
    <t>isin: US5966801087</t>
  </si>
  <si>
    <t>Midland States Bancorp Inc</t>
  </si>
  <si>
    <t>isin: US5977421057</t>
  </si>
  <si>
    <t>MidWestOne Financial Group Inc</t>
  </si>
  <si>
    <t>isin: US5985111039</t>
  </si>
  <si>
    <t>Milbon Co Ltd</t>
  </si>
  <si>
    <t>isin: JP3910650005</t>
  </si>
  <si>
    <t>Mineral Resources Ltd</t>
  </si>
  <si>
    <t>isin: AU000000MIN4</t>
  </si>
  <si>
    <t>Minth Group Ltd</t>
  </si>
  <si>
    <t>isin: KYG6145U1094</t>
  </si>
  <si>
    <t>Minto Apartment Real Estate Investment Trust</t>
  </si>
  <si>
    <t>isin: CA60448E1034</t>
  </si>
  <si>
    <t>Mirai Corp</t>
  </si>
  <si>
    <t>isin: JP3048370005</t>
  </si>
  <si>
    <t>Mirait Holdings Corp</t>
  </si>
  <si>
    <t>isin: JP3910620008</t>
  </si>
  <si>
    <t>Miroku Jyoho Service Co Ltd</t>
  </si>
  <si>
    <t>isin: JP3910700008</t>
  </si>
  <si>
    <t>Mithra Pharmaceuticals SA</t>
  </si>
  <si>
    <t>isin: BE0974283153</t>
  </si>
  <si>
    <t>Mitsubishi Estate Logistics REIT Investment Corp</t>
  </si>
  <si>
    <t>isin: JP3048480002</t>
  </si>
  <si>
    <t>Mitsubishi Pencil Co Ltd</t>
  </si>
  <si>
    <t>isin: JP3895600009</t>
  </si>
  <si>
    <t>Mitsui High-Tec Inc</t>
  </si>
  <si>
    <t>isin: JP3892400007</t>
  </si>
  <si>
    <t>Mivne Real Estate KD Ltd</t>
  </si>
  <si>
    <t>isin: IL0002260193</t>
  </si>
  <si>
    <t>Mizuno Corp</t>
  </si>
  <si>
    <t>isin: JP3905200006</t>
  </si>
  <si>
    <t>MKS Instruments Inc</t>
  </si>
  <si>
    <t>isin: US55306N1046</t>
  </si>
  <si>
    <t>MLP SE</t>
  </si>
  <si>
    <t>isin: DE0006569908</t>
  </si>
  <si>
    <t>MobileIron Inc</t>
  </si>
  <si>
    <t>isin: US60739U2042</t>
  </si>
  <si>
    <t>Mobilezone Holding AG</t>
  </si>
  <si>
    <t>isin: CH0276837694</t>
  </si>
  <si>
    <t>Modec Inc</t>
  </si>
  <si>
    <t>isin: JP3888250002</t>
  </si>
  <si>
    <t>Model N Inc</t>
  </si>
  <si>
    <t>isin: US6075251024</t>
  </si>
  <si>
    <t>Modern Times Group MTG AB</t>
  </si>
  <si>
    <t>isin: SE0000412371</t>
  </si>
  <si>
    <t>Modine Manufacturing Co</t>
  </si>
  <si>
    <t>isin: US6078281002</t>
  </si>
  <si>
    <t>Monarch Casino &amp; Resort Inc</t>
  </si>
  <si>
    <t>isin: US6090271072</t>
  </si>
  <si>
    <t>Money Forward Inc</t>
  </si>
  <si>
    <t>isin: JP3869960009</t>
  </si>
  <si>
    <t>Monogatari Corp/The</t>
  </si>
  <si>
    <t>isin: JP3922930007</t>
  </si>
  <si>
    <t>Monro Inc</t>
  </si>
  <si>
    <t>isin: US6102361010</t>
  </si>
  <si>
    <t>Moog Inc</t>
  </si>
  <si>
    <t>isin: US6153942023</t>
  </si>
  <si>
    <t>Morgan Advanced Materials PLC</t>
  </si>
  <si>
    <t>isin: GB0006027295</t>
  </si>
  <si>
    <t>Morgan Sindall Group PLC</t>
  </si>
  <si>
    <t>isin: GB0008085614</t>
  </si>
  <si>
    <t>Morguard North American Residential Real Estate Investment Trust</t>
  </si>
  <si>
    <t>isin: CA61761E1007</t>
  </si>
  <si>
    <t>Morguard Real Estate Investment Trust</t>
  </si>
  <si>
    <t>isin: CA6179141065</t>
  </si>
  <si>
    <t>Morinaga Milk Industry Co Ltd</t>
  </si>
  <si>
    <t>isin: JP3926800008</t>
  </si>
  <si>
    <t>Morneau Shepell Inc</t>
  </si>
  <si>
    <t>isin: CA61767W1041</t>
  </si>
  <si>
    <t>Morningstar Inc</t>
  </si>
  <si>
    <t>isin: US6177001095</t>
  </si>
  <si>
    <t>MOS Food Services Inc</t>
  </si>
  <si>
    <t>isin: JP3922400001</t>
  </si>
  <si>
    <t>Mota-Engil SGPS SA</t>
  </si>
  <si>
    <t>isin: PTMEN0AE0005</t>
  </si>
  <si>
    <t>Mr Cooper Group Inc</t>
  </si>
  <si>
    <t>isin: US62482R1077</t>
  </si>
  <si>
    <t>MSA Safety Inc</t>
  </si>
  <si>
    <t>isin: US5534981064</t>
  </si>
  <si>
    <t>MSC Industrial Direct Co Inc</t>
  </si>
  <si>
    <t>isin: US5535301064</t>
  </si>
  <si>
    <t>MTY Food Group Inc</t>
  </si>
  <si>
    <t>isin: CA55378N1078</t>
  </si>
  <si>
    <t>Mueller Industries Inc</t>
  </si>
  <si>
    <t>isin: US6247561029</t>
  </si>
  <si>
    <t>Mueller Water Products Inc</t>
  </si>
  <si>
    <t>isin: US6247581084</t>
  </si>
  <si>
    <t>Murphy Oil Corp</t>
  </si>
  <si>
    <t>isin: US6267171022</t>
  </si>
  <si>
    <t>Murphy USA Inc</t>
  </si>
  <si>
    <t>isin: US6267551025</t>
  </si>
  <si>
    <t>Mycronic AB</t>
  </si>
  <si>
    <t>isin: SE0000375115</t>
  </si>
  <si>
    <t>Myers Industries Inc</t>
  </si>
  <si>
    <t>isin: US6284641098</t>
  </si>
  <si>
    <t>MyoKardia Inc</t>
  </si>
  <si>
    <t>isin: US62857M1053</t>
  </si>
  <si>
    <t>MYR Group Inc</t>
  </si>
  <si>
    <t>isin: US55405W1045</t>
  </si>
  <si>
    <t>Myriad Genetics Inc</t>
  </si>
  <si>
    <t>isin: US62855J1043</t>
  </si>
  <si>
    <t>Nagase &amp; Co Ltd</t>
  </si>
  <si>
    <t>isin: JP3647800006</t>
  </si>
  <si>
    <t>Nankai Electric Railway Co Ltd</t>
  </si>
  <si>
    <t>isin: JP3653000004</t>
  </si>
  <si>
    <t>Nanosonics Ltd</t>
  </si>
  <si>
    <t>isin: AU000000NAN9</t>
  </si>
  <si>
    <t>NanoString Technologies Inc</t>
  </si>
  <si>
    <t>isin: US63009R1095</t>
  </si>
  <si>
    <t>Nanto Bank Ltd/The</t>
  </si>
  <si>
    <t>isin: JP3653400006</t>
  </si>
  <si>
    <t>National Express Group PLC</t>
  </si>
  <si>
    <t>isin: GB0006215205</t>
  </si>
  <si>
    <t>National Fuel Gas Co</t>
  </si>
  <si>
    <t>isin: US6361801011</t>
  </si>
  <si>
    <t>National General Holdings Corp</t>
  </si>
  <si>
    <t>isin: US6362203035</t>
  </si>
  <si>
    <t>National Research Corp</t>
  </si>
  <si>
    <t>isin: US6373722023</t>
  </si>
  <si>
    <t>isin: US6378701063</t>
  </si>
  <si>
    <t>National Western Life Group Inc</t>
  </si>
  <si>
    <t>isin: US6385171029</t>
  </si>
  <si>
    <t>Navient Corp</t>
  </si>
  <si>
    <t>isin: US63938C1080</t>
  </si>
  <si>
    <t>Navigator Co SA/The</t>
  </si>
  <si>
    <t>isin: PTPTI0AM0006</t>
  </si>
  <si>
    <t>NBT Bancorp Inc</t>
  </si>
  <si>
    <t>isin: US6287781024</t>
  </si>
  <si>
    <t>NCC Group PLC</t>
  </si>
  <si>
    <t>isin: GB00B01QGK86</t>
  </si>
  <si>
    <t>Neenah Inc</t>
  </si>
  <si>
    <t>isin: US6400791090</t>
  </si>
  <si>
    <t>Neinor Homes SA</t>
  </si>
  <si>
    <t>isin: ES0105251005</t>
  </si>
  <si>
    <t>Nelnet Inc</t>
  </si>
  <si>
    <t>isin: US64031N1081</t>
  </si>
  <si>
    <t>Nemetschek SE</t>
  </si>
  <si>
    <t>isin: DE0006452907</t>
  </si>
  <si>
    <t>Netcompany Group A/S</t>
  </si>
  <si>
    <t>isin: DK0060952919</t>
  </si>
  <si>
    <t>NetScout Systems Inc</t>
  </si>
  <si>
    <t>isin: US64115T1043</t>
  </si>
  <si>
    <t>Netwealth Group Ltd</t>
  </si>
  <si>
    <t>isin: AU000000NWL7</t>
  </si>
  <si>
    <t>Network International Holdings PLC</t>
  </si>
  <si>
    <t>isin: GB00BH3VJ782</t>
  </si>
  <si>
    <t>Nevro Corp</t>
  </si>
  <si>
    <t>isin: US64157F1030</t>
  </si>
  <si>
    <t>New Jersey Resources Corp</t>
  </si>
  <si>
    <t>isin: US6460251068</t>
  </si>
  <si>
    <t>New Relic Inc</t>
  </si>
  <si>
    <t>isin: US64829B1008</t>
  </si>
  <si>
    <t>New Work SE</t>
  </si>
  <si>
    <t>isin: DE000NWRK013</t>
  </si>
  <si>
    <t>New York Community Bancorp Inc</t>
  </si>
  <si>
    <t>isin: US6494451031</t>
  </si>
  <si>
    <t>Newmark Group Inc</t>
  </si>
  <si>
    <t>isin: US65158N1028</t>
  </si>
  <si>
    <t>NewMarket Corp</t>
  </si>
  <si>
    <t>isin: US6515871076</t>
  </si>
  <si>
    <t>Nexans SA</t>
  </si>
  <si>
    <t>isin: FR0000044448</t>
  </si>
  <si>
    <t>Nexstar Media Group Inc</t>
  </si>
  <si>
    <t>isin: US65336K1034</t>
  </si>
  <si>
    <t>Nextage Co Ltd</t>
  </si>
  <si>
    <t>isin: JP3758210003</t>
  </si>
  <si>
    <t>NEXTDC Ltd</t>
  </si>
  <si>
    <t>isin: AU000000NXT8</t>
  </si>
  <si>
    <t>nib holdings Ltd/Australia</t>
  </si>
  <si>
    <t>isin: AU000000NHF0</t>
  </si>
  <si>
    <t>NIBC Holding NV</t>
  </si>
  <si>
    <t>isin: NL0012756316</t>
  </si>
  <si>
    <t>Nibe Industrier AB</t>
  </si>
  <si>
    <t>isin: SE0008321293</t>
  </si>
  <si>
    <t>Nichicon Corp</t>
  </si>
  <si>
    <t>isin: JP3661800007</t>
  </si>
  <si>
    <t>Nichiha Corp</t>
  </si>
  <si>
    <t>isin: JP3662200009</t>
  </si>
  <si>
    <t>Nichirei Corp</t>
  </si>
  <si>
    <t>isin: JP3665200006</t>
  </si>
  <si>
    <t>Nicolet Bankshares Inc</t>
  </si>
  <si>
    <t>isin: US65406E1029</t>
  </si>
  <si>
    <t>Nifco Inc/Japan</t>
  </si>
  <si>
    <t>isin: JP3756200006</t>
  </si>
  <si>
    <t>Nihon Kohden Corp</t>
  </si>
  <si>
    <t>isin: JP3706800004</t>
  </si>
  <si>
    <t>Nihon M&amp;A Center Inc</t>
  </si>
  <si>
    <t>isin: JP3689050007</t>
  </si>
  <si>
    <t>Nihon Trim Co Ltd</t>
  </si>
  <si>
    <t>isin: JP3739700007</t>
  </si>
  <si>
    <t>Nikkon Holdings Co Ltd</t>
  </si>
  <si>
    <t>isin: JP3709600005</t>
  </si>
  <si>
    <t>Nilfisk Holding A/S</t>
  </si>
  <si>
    <t>isin: DK0060907293</t>
  </si>
  <si>
    <t>Nippon Ceramic Co Ltd</t>
  </si>
  <si>
    <t>isin: JP3725200004</t>
  </si>
  <si>
    <t>Nippon Densetsu Kogyo Co Ltd</t>
  </si>
  <si>
    <t>isin: JP3736200001</t>
  </si>
  <si>
    <t>Nippon Light Metal Holdings Co Ltd</t>
  </si>
  <si>
    <t>isin: JP3700200003</t>
  </si>
  <si>
    <t>Nippon Seiki Co Ltd</t>
  </si>
  <si>
    <t>isin: JP3720600000</t>
  </si>
  <si>
    <t>Nippon Sharyo Ltd</t>
  </si>
  <si>
    <t>isin: JP3713600009</t>
  </si>
  <si>
    <t>Nippon Shokubai Co Ltd</t>
  </si>
  <si>
    <t>isin: JP3715200006</t>
  </si>
  <si>
    <t>Nippon Steel Trading Corp</t>
  </si>
  <si>
    <t>isin: JP3681000000</t>
  </si>
  <si>
    <t>Nippon Suisan Kaisha Ltd</t>
  </si>
  <si>
    <t>isin: JP3718800000</t>
  </si>
  <si>
    <t>Nishi-Nippon Railroad Co Ltd</t>
  </si>
  <si>
    <t>isin: JP3658800002</t>
  </si>
  <si>
    <t>Nishimatsu Construction Co Ltd</t>
  </si>
  <si>
    <t>isin: JP3659200004</t>
  </si>
  <si>
    <t>Nishimatsuya Chain Co Ltd</t>
  </si>
  <si>
    <t>isin: JP3659300002</t>
  </si>
  <si>
    <t>Nishio Rent All Co Ltd</t>
  </si>
  <si>
    <t>isin: JP3657500009</t>
  </si>
  <si>
    <t>Nissan Shatai Co Ltd</t>
  </si>
  <si>
    <t>isin: JP3672000001</t>
  </si>
  <si>
    <t>Nissei ASB Machine Co Ltd</t>
  </si>
  <si>
    <t>isin: JP3678200001</t>
  </si>
  <si>
    <t>Nissin Electric Co Ltd</t>
  </si>
  <si>
    <t>isin: JP3677600003</t>
  </si>
  <si>
    <t>nLight Inc</t>
  </si>
  <si>
    <t>isin: US65487K1007</t>
  </si>
  <si>
    <t>NNIT A/S</t>
  </si>
  <si>
    <t>isin: DK0060580512</t>
  </si>
  <si>
    <t>Noevir Holdings Co Ltd</t>
  </si>
  <si>
    <t>isin: JP3760450001</t>
  </si>
  <si>
    <t>Nomura Co Ltd</t>
  </si>
  <si>
    <t>isin: JP3762400004</t>
  </si>
  <si>
    <t>Norbord Inc</t>
  </si>
  <si>
    <t>isin: CA65548P4033</t>
  </si>
  <si>
    <t>Nordic Entertainment Group AB</t>
  </si>
  <si>
    <t>isin: SE0012116390</t>
  </si>
  <si>
    <t>Nordic Semiconductor ASA</t>
  </si>
  <si>
    <t>isin: NO0003055501</t>
  </si>
  <si>
    <t>Noritake Co Ltd/Nagoya Japan</t>
  </si>
  <si>
    <t>isin: JP3763000001</t>
  </si>
  <si>
    <t>Noritz Corp</t>
  </si>
  <si>
    <t>isin: JP3759400009</t>
  </si>
  <si>
    <t>Norma Group SE</t>
  </si>
  <si>
    <t>isin: DE000A1H8BV3</t>
  </si>
  <si>
    <t>North West Co Inc/The</t>
  </si>
  <si>
    <t>isin: CA6632782083</t>
  </si>
  <si>
    <t>Northern Oil and Gas Inc</t>
  </si>
  <si>
    <t>isin: US6655311099</t>
  </si>
  <si>
    <t>Northern Star Resources Ltd</t>
  </si>
  <si>
    <t>isin: AU000000NST8</t>
  </si>
  <si>
    <t>Northland Power Inc</t>
  </si>
  <si>
    <t>isin: CA6665111002</t>
  </si>
  <si>
    <t>Northview Apartment Real Estate Investment Trust</t>
  </si>
  <si>
    <t>isin: CA6671851021</t>
  </si>
  <si>
    <t>NorthWest Healthcare Properties Real Estate Investment Trust</t>
  </si>
  <si>
    <t>isin: CA6674951059</t>
  </si>
  <si>
    <t>NorthWestern Corp</t>
  </si>
  <si>
    <t>isin: US6680743050</t>
  </si>
  <si>
    <t>NOS SGPS SA</t>
  </si>
  <si>
    <t>isin: PTZON0AM0006</t>
  </si>
  <si>
    <t>Novagold Resources Inc</t>
  </si>
  <si>
    <t>isin: CA66987E2069</t>
  </si>
  <si>
    <t>NOW Inc</t>
  </si>
  <si>
    <t>isin: US67011P1003</t>
  </si>
  <si>
    <t>NRG Yield Inc Registered Shs -A-</t>
  </si>
  <si>
    <t>isin: US18539C1053</t>
  </si>
  <si>
    <t>NRG Yield Inc Registered Shs -C-</t>
  </si>
  <si>
    <t>isin: US18539C2044</t>
  </si>
  <si>
    <t>NS Solutions Corp</t>
  </si>
  <si>
    <t>isin: JP3379900008</t>
  </si>
  <si>
    <t>NSI NV</t>
  </si>
  <si>
    <t>isin: NL0012365084</t>
  </si>
  <si>
    <t>Nu Skin Enterprises Inc</t>
  </si>
  <si>
    <t>isin: US67018T1051</t>
  </si>
  <si>
    <t>Numis Corp PLC</t>
  </si>
  <si>
    <t>isin: GB00B05M6465</t>
  </si>
  <si>
    <t>Nutanix Inc</t>
  </si>
  <si>
    <t>isin: US67059N1081</t>
  </si>
  <si>
    <t>NV5 Global Inc</t>
  </si>
  <si>
    <t>isin: US62945V1098</t>
  </si>
  <si>
    <t>NVE Corp</t>
  </si>
  <si>
    <t>isin: US6294452064</t>
  </si>
  <si>
    <t>Obara Group Inc</t>
  </si>
  <si>
    <t>isin: JP3197650009</t>
  </si>
  <si>
    <t>OC Oerlikon Corp AG</t>
  </si>
  <si>
    <t>isin: CH0000816824</t>
  </si>
  <si>
    <t>Ocean Yield ASA</t>
  </si>
  <si>
    <t>isin: NO0010657448</t>
  </si>
  <si>
    <t>Oceaneering International Inc</t>
  </si>
  <si>
    <t>isin: US6752321025</t>
  </si>
  <si>
    <t>OceanFirst Financial Corp</t>
  </si>
  <si>
    <t>isin: US6752341080</t>
  </si>
  <si>
    <t>OCI NV</t>
  </si>
  <si>
    <t>isin: NL0010558797</t>
  </si>
  <si>
    <t>Odonate Therapeutics Inc</t>
  </si>
  <si>
    <t>isin: US6760791060</t>
  </si>
  <si>
    <t>Oeneo SA</t>
  </si>
  <si>
    <t>isin: FR0000052680</t>
  </si>
  <si>
    <t>Oesterreichische Post AG</t>
  </si>
  <si>
    <t>isin: AT0000APOST4</t>
  </si>
  <si>
    <t>Ohsho Food Service Corp</t>
  </si>
  <si>
    <t>isin: JP3174300008</t>
  </si>
  <si>
    <t>Oiles Corp</t>
  </si>
  <si>
    <t>isin: JP3174200000</t>
  </si>
  <si>
    <t>Oisix ra daichi Inc</t>
  </si>
  <si>
    <t>isin: JP3174190003</t>
  </si>
  <si>
    <t>Okabe Co Ltd</t>
  </si>
  <si>
    <t>isin: JP3192000002</t>
  </si>
  <si>
    <t>Okamura Corp</t>
  </si>
  <si>
    <t>isin: JP3192400004</t>
  </si>
  <si>
    <t>Oki Electric Industry Co Ltd</t>
  </si>
  <si>
    <t>isin: JP3194000000</t>
  </si>
  <si>
    <t>Okumura Corp</t>
  </si>
  <si>
    <t>isin: JP3194800003</t>
  </si>
  <si>
    <t>Okuwa Co Ltd</t>
  </si>
  <si>
    <t>isin: JP3172150009</t>
  </si>
  <si>
    <t>Old Republic International Corp</t>
  </si>
  <si>
    <t>isin: US6802231042</t>
  </si>
  <si>
    <t>Ollie's Bargain Outlet Holdings Inc</t>
  </si>
  <si>
    <t>isin: US6811161099</t>
  </si>
  <si>
    <t>Omnicell Inc</t>
  </si>
  <si>
    <t>isin: US68213N1090</t>
  </si>
  <si>
    <t>On the Beach Group PLC</t>
  </si>
  <si>
    <t>isin: GB00BYM1K758</t>
  </si>
  <si>
    <t>ONE Gas Inc</t>
  </si>
  <si>
    <t>isin: US68235P1084</t>
  </si>
  <si>
    <t>One REIT Inc</t>
  </si>
  <si>
    <t>isin: JP3047640002</t>
  </si>
  <si>
    <t>OneMain Holdings Inc</t>
  </si>
  <si>
    <t>isin: US68268W1036</t>
  </si>
  <si>
    <t>Onto Innovation Inc</t>
  </si>
  <si>
    <t>isin: US6833441057</t>
  </si>
  <si>
    <t>Onward Holdings Co Ltd</t>
  </si>
  <si>
    <t>isin: JP3203500008</t>
  </si>
  <si>
    <t>Open Door Inc</t>
  </si>
  <si>
    <t>isin: JP3173560008</t>
  </si>
  <si>
    <t>Optim Corp</t>
  </si>
  <si>
    <t>isin: JP3197690005</t>
  </si>
  <si>
    <t>Optorun Co Ltd</t>
  </si>
  <si>
    <t>isin: JP3197760006</t>
  </si>
  <si>
    <t>Orange Belgium SA</t>
  </si>
  <si>
    <t>isin: BE0003735496</t>
  </si>
  <si>
    <t>Origin Enterprises PLC</t>
  </si>
  <si>
    <t>isin: IE00B1WV4493</t>
  </si>
  <si>
    <t>Orior AG</t>
  </si>
  <si>
    <t>isin: CH0111677362</t>
  </si>
  <si>
    <t>Ormat Technologies Inc</t>
  </si>
  <si>
    <t>isin: US6866881021</t>
  </si>
  <si>
    <t>Orora Ltd</t>
  </si>
  <si>
    <t>isin: AU000000ORA8</t>
  </si>
  <si>
    <t>Orthofix Medical Inc</t>
  </si>
  <si>
    <t>isin: US68752M1080</t>
  </si>
  <si>
    <t>Oshkosh Corp</t>
  </si>
  <si>
    <t>isin: US6882392011</t>
  </si>
  <si>
    <t>OSI Systems Inc</t>
  </si>
  <si>
    <t>isin: US6710441055</t>
  </si>
  <si>
    <t>Osisko Gold Royalties Ltd</t>
  </si>
  <si>
    <t>isin: CA68827L1013</t>
  </si>
  <si>
    <t>Otter Tail Corp</t>
  </si>
  <si>
    <t>isin: US6896481032</t>
  </si>
  <si>
    <t>Outfront Media Inc</t>
  </si>
  <si>
    <t>isin: US69007J1060</t>
  </si>
  <si>
    <t>Outsourcing Inc</t>
  </si>
  <si>
    <t>isin: JP3105270007</t>
  </si>
  <si>
    <t>Owens &amp; Minor Inc</t>
  </si>
  <si>
    <t>isin: US6907321029</t>
  </si>
  <si>
    <t>Oxford Industries Inc</t>
  </si>
  <si>
    <t>isin: US6914973093</t>
  </si>
  <si>
    <t>OZ Minerals Ltd</t>
  </si>
  <si>
    <t>isin: AU000000OZL8</t>
  </si>
  <si>
    <t>Pacific Biosciences of California Inc</t>
  </si>
  <si>
    <t>isin: US69404D1081</t>
  </si>
  <si>
    <t>Pacific Premier Bancorp Inc</t>
  </si>
  <si>
    <t>isin: US69478X1054</t>
  </si>
  <si>
    <t>isin: US6952631033</t>
  </si>
  <si>
    <t>Pagegroup PLC</t>
  </si>
  <si>
    <t>isin: GB0030232317</t>
  </si>
  <si>
    <t>Pan American Silver Corp</t>
  </si>
  <si>
    <t>isin: CA6979001089</t>
  </si>
  <si>
    <t>Papa John's International Inc</t>
  </si>
  <si>
    <t>isin: US6988131024</t>
  </si>
  <si>
    <t>Paragon Banking Group PLC</t>
  </si>
  <si>
    <t>isin: GB00B2NGPM57</t>
  </si>
  <si>
    <t>Parex Resources Inc</t>
  </si>
  <si>
    <t>isin: CA69946Q1046</t>
  </si>
  <si>
    <t>Park Aerospace Corp</t>
  </si>
  <si>
    <t>isin: US70014A1043</t>
  </si>
  <si>
    <t>Park Lawn Corp</t>
  </si>
  <si>
    <t>isin: CA7005632087</t>
  </si>
  <si>
    <t>Park National Corp</t>
  </si>
  <si>
    <t>isin: US7006581075</t>
  </si>
  <si>
    <t>Parsley Energy Inc</t>
  </si>
  <si>
    <t>isin: US7018771029</t>
  </si>
  <si>
    <t>Parsons Corp</t>
  </si>
  <si>
    <t>isin: US70202L1026</t>
  </si>
  <si>
    <t>Partner Communications Co Ltd</t>
  </si>
  <si>
    <t>isin: IL0010834849</t>
  </si>
  <si>
    <t>Pason Systems Inc</t>
  </si>
  <si>
    <t>isin: CA7029251088</t>
  </si>
  <si>
    <t>Patterson Cos Inc</t>
  </si>
  <si>
    <t>isin: US7033951036</t>
  </si>
  <si>
    <t>Patterson-UTI Energy Inc</t>
  </si>
  <si>
    <t>isin: US7034811015</t>
  </si>
  <si>
    <t>Paylocity Holding Corp</t>
  </si>
  <si>
    <t>isin: US70438V1061</t>
  </si>
  <si>
    <t>Paysign Inc</t>
  </si>
  <si>
    <t>isin: US70451A1043</t>
  </si>
  <si>
    <t>PDC Energy Inc</t>
  </si>
  <si>
    <t>isin: US69327R1014</t>
  </si>
  <si>
    <t>Peab AB</t>
  </si>
  <si>
    <t>isin: SE0000106205</t>
  </si>
  <si>
    <t>Peapack-Gladstone Financial Corp</t>
  </si>
  <si>
    <t>isin: US7046991078</t>
  </si>
  <si>
    <t>isin: US70509V1008</t>
  </si>
  <si>
    <t>Pegasystems Inc</t>
  </si>
  <si>
    <t>isin: US7055731035</t>
  </si>
  <si>
    <t>Penn National Gaming Inc</t>
  </si>
  <si>
    <t>isin: US7075691094</t>
  </si>
  <si>
    <t>Pennant Group Inc/The</t>
  </si>
  <si>
    <t>isin: US70805E1091</t>
  </si>
  <si>
    <t>Pennon Group PLC</t>
  </si>
  <si>
    <t>isin: GB00B18V8630</t>
  </si>
  <si>
    <t>Penske Automotive Group Inc</t>
  </si>
  <si>
    <t>isin: US70959W1036</t>
  </si>
  <si>
    <t>Penumbra Inc</t>
  </si>
  <si>
    <t>isin: US70975L1070</t>
  </si>
  <si>
    <t>Peoples Bancorp Inc/OH</t>
  </si>
  <si>
    <t>isin: US7097891011</t>
  </si>
  <si>
    <t>Perficient Inc</t>
  </si>
  <si>
    <t>isin: US71375U1016</t>
  </si>
  <si>
    <t>Perpetual Ltd</t>
  </si>
  <si>
    <t>isin: AU000000PPT9</t>
  </si>
  <si>
    <t>PetMed Express Inc</t>
  </si>
  <si>
    <t>isin: US7163821066</t>
  </si>
  <si>
    <t>Pfeiffer Vacuum Technology AG</t>
  </si>
  <si>
    <t>isin: DE0006916604</t>
  </si>
  <si>
    <t>PH Glatfelter Co</t>
  </si>
  <si>
    <t>isin: US3773161043</t>
  </si>
  <si>
    <t>Phibro Animal Health Corp</t>
  </si>
  <si>
    <t>isin: US71742Q1067</t>
  </si>
  <si>
    <t>Phoenix Group Holdings PLC</t>
  </si>
  <si>
    <t>isin: GB00BGXQNP29</t>
  </si>
  <si>
    <t>Phoenix Holdings Ltd/The</t>
  </si>
  <si>
    <t>isin: IL0007670123</t>
  </si>
  <si>
    <t>Photronics Inc</t>
  </si>
  <si>
    <t>isin: US7194051022</t>
  </si>
  <si>
    <t>isin: US71943U1043</t>
  </si>
  <si>
    <t>PIA Corp</t>
  </si>
  <si>
    <t>isin: JP3801570007</t>
  </si>
  <si>
    <t>Piaggio &amp; C SpA</t>
  </si>
  <si>
    <t>isin: IT0003073266</t>
  </si>
  <si>
    <t>Piedmont Office Realty Trust Inc</t>
  </si>
  <si>
    <t>isin: US7201902068</t>
  </si>
  <si>
    <t>Pinnacle Financial Partners Inc</t>
  </si>
  <si>
    <t>isin: US72346Q1040</t>
  </si>
  <si>
    <t>Piper Sandler Cos</t>
  </si>
  <si>
    <t>isin: US7240781002</t>
  </si>
  <si>
    <t>PJT Partners Inc</t>
  </si>
  <si>
    <t>isin: US69343T1079</t>
  </si>
  <si>
    <t>PKSHA Technology Inc</t>
  </si>
  <si>
    <t>isin: JP3780050005</t>
  </si>
  <si>
    <t>Planet Fitness Inc</t>
  </si>
  <si>
    <t>isin: US72703H1014</t>
  </si>
  <si>
    <t>Plantronics Inc</t>
  </si>
  <si>
    <t>isin: US7274931085</t>
  </si>
  <si>
    <t>Platinum Asset Management Ltd</t>
  </si>
  <si>
    <t>isin: AU000000PTM6</t>
  </si>
  <si>
    <t>Playtech Plc</t>
  </si>
  <si>
    <t>isin: IM00B7S9G985</t>
  </si>
  <si>
    <t>Plug Power Inc</t>
  </si>
  <si>
    <t>isin: US72919P2020</t>
  </si>
  <si>
    <t>PNM Resources Inc</t>
  </si>
  <si>
    <t>isin: US69349H1077</t>
  </si>
  <si>
    <t>Polypipe Group plc</t>
  </si>
  <si>
    <t>isin: GB00BKRC5K31</t>
  </si>
  <si>
    <t>Popular Inc</t>
  </si>
  <si>
    <t>isin: PR7331747001</t>
  </si>
  <si>
    <t>Portland General Electric Co</t>
  </si>
  <si>
    <t>isin: US7365088472</t>
  </si>
  <si>
    <t>Post Holdings Inc</t>
  </si>
  <si>
    <t>isin: US7374461041</t>
  </si>
  <si>
    <t>PotlatchDeltic Corp</t>
  </si>
  <si>
    <t>isin: US7376301039</t>
  </si>
  <si>
    <t>Powell Industries Inc</t>
  </si>
  <si>
    <t>isin: US7391281067</t>
  </si>
  <si>
    <t>Power Integrations Inc</t>
  </si>
  <si>
    <t>isin: US7392761034</t>
  </si>
  <si>
    <t>PRA Group Inc</t>
  </si>
  <si>
    <t>isin: US69354N1063</t>
  </si>
  <si>
    <t>Preferred Apartment Communities Inc</t>
  </si>
  <si>
    <t>isin: US74039L1035</t>
  </si>
  <si>
    <t>Premier Investments Ltd</t>
  </si>
  <si>
    <t>isin: AU000000PMV2</t>
  </si>
  <si>
    <t>Premium Brands Holdings Corp</t>
  </si>
  <si>
    <t>isin: CA74061A1084</t>
  </si>
  <si>
    <t>Press Kogyo Co Ltd</t>
  </si>
  <si>
    <t>isin: JP3833600004</t>
  </si>
  <si>
    <t>Prestige Consumer Healthcare Inc</t>
  </si>
  <si>
    <t>isin: US74112D1019</t>
  </si>
  <si>
    <t>Prestige International Inc</t>
  </si>
  <si>
    <t>isin: JP3833620002</t>
  </si>
  <si>
    <t>Pretium Resources Inc</t>
  </si>
  <si>
    <t>isin: CA74139C1023</t>
  </si>
  <si>
    <t>PriceSmart Inc</t>
  </si>
  <si>
    <t>isin: US7415111092</t>
  </si>
  <si>
    <t>Primo Water Corp</t>
  </si>
  <si>
    <t>isin: CA74167P1080</t>
  </si>
  <si>
    <t>Primoris Services Corp</t>
  </si>
  <si>
    <t>isin: US74164F1030</t>
  </si>
  <si>
    <t>Pro Medicus Ltd</t>
  </si>
  <si>
    <t>isin: AU000000PME8</t>
  </si>
  <si>
    <t>ProAssurance Corp</t>
  </si>
  <si>
    <t>isin: US74267C1062</t>
  </si>
  <si>
    <t>Progress Software Corp</t>
  </si>
  <si>
    <t>isin: US7433121008</t>
  </si>
  <si>
    <t>Proofpoint Inc</t>
  </si>
  <si>
    <t>isin: US7434241037</t>
  </si>
  <si>
    <t>Property &amp; Building Corp Ltd</t>
  </si>
  <si>
    <t>isin: IL0006990175</t>
  </si>
  <si>
    <t>PROS Holdings Inc</t>
  </si>
  <si>
    <t>isin: US74346Y1038</t>
  </si>
  <si>
    <t>Prosperity Bancshares Inc</t>
  </si>
  <si>
    <t>isin: US7436061052</t>
  </si>
  <si>
    <t>Providence Service Corp/The</t>
  </si>
  <si>
    <t>isin: US7438151026</t>
  </si>
  <si>
    <t>Provident Financial PLC</t>
  </si>
  <si>
    <t>isin: GB00B1Z4ST84</t>
  </si>
  <si>
    <t>PS Business Parks Inc</t>
  </si>
  <si>
    <t>isin: US69360J1079</t>
  </si>
  <si>
    <t>PSP Swiss Property AG</t>
  </si>
  <si>
    <t>isin: CH0018294154</t>
  </si>
  <si>
    <t>Pure Storage Inc</t>
  </si>
  <si>
    <t>isin: US74624M1027</t>
  </si>
  <si>
    <t>QCR Holdings Inc</t>
  </si>
  <si>
    <t>isin: US74727A1043</t>
  </si>
  <si>
    <t>QTS Realty Trust Inc</t>
  </si>
  <si>
    <t>isin: US74736A1034</t>
  </si>
  <si>
    <t>Quad/Graphics Inc</t>
  </si>
  <si>
    <t>isin: US7473011093</t>
  </si>
  <si>
    <t>Quaker Chemical Corp</t>
  </si>
  <si>
    <t>isin: US7473161070</t>
  </si>
  <si>
    <t>Qualys Inc</t>
  </si>
  <si>
    <t>isin: US74758T3032</t>
  </si>
  <si>
    <t>Quanex Building Products Corp</t>
  </si>
  <si>
    <t>isin: US7476191041</t>
  </si>
  <si>
    <t>Qube Holdings Ltd</t>
  </si>
  <si>
    <t>isin: AU000000QUB5</t>
  </si>
  <si>
    <t>Quotient Technology Inc</t>
  </si>
  <si>
    <t>isin: US7491191034</t>
  </si>
  <si>
    <t>R1 RCM Inc</t>
  </si>
  <si>
    <t>isin: US7493971052</t>
  </si>
  <si>
    <t>Radian Group Inc</t>
  </si>
  <si>
    <t>isin: US7502361014</t>
  </si>
  <si>
    <t>RadNet Inc</t>
  </si>
  <si>
    <t>isin: US7504911022</t>
  </si>
  <si>
    <t>Radware Ltd</t>
  </si>
  <si>
    <t>isin: IL0010834765</t>
  </si>
  <si>
    <t>RAI Way SpA</t>
  </si>
  <si>
    <t>isin: IT0005054967</t>
  </si>
  <si>
    <t>Raksul Inc</t>
  </si>
  <si>
    <t>isin: JP3967180005</t>
  </si>
  <si>
    <t>Rambus Inc</t>
  </si>
  <si>
    <t>isin: US7509171069</t>
  </si>
  <si>
    <t>Range Resources Corp</t>
  </si>
  <si>
    <t>isin: US75281A1097</t>
  </si>
  <si>
    <t>Rapid7 Inc</t>
  </si>
  <si>
    <t>isin: US7534221046</t>
  </si>
  <si>
    <t>Rational AG</t>
  </si>
  <si>
    <t>isin: DE0007010803</t>
  </si>
  <si>
    <t>Ratos AB</t>
  </si>
  <si>
    <t>isin: SE0000111940</t>
  </si>
  <si>
    <t>Raven Industries Inc</t>
  </si>
  <si>
    <t>isin: US7542121089</t>
  </si>
  <si>
    <t>Rayonier Inc</t>
  </si>
  <si>
    <t>isin: US7549071030</t>
  </si>
  <si>
    <t>RaySearch Laboratories AB</t>
  </si>
  <si>
    <t>isin: SE0000135485</t>
  </si>
  <si>
    <t>RBC Bearings Inc</t>
  </si>
  <si>
    <t>isin: US75524B1044</t>
  </si>
  <si>
    <t>RE/MAX Holdings Inc</t>
  </si>
  <si>
    <t>isin: US75524W1080</t>
  </si>
  <si>
    <t>Real Matters Inc</t>
  </si>
  <si>
    <t>isin: CA75601Y1007</t>
  </si>
  <si>
    <t>Realogy Holdings Corp</t>
  </si>
  <si>
    <t>isin: US75605Y1064</t>
  </si>
  <si>
    <t>RealPage Inc</t>
  </si>
  <si>
    <t>isin: US75606N1090</t>
  </si>
  <si>
    <t>RealReal Inc/The</t>
  </si>
  <si>
    <t>isin: US88339P1012</t>
  </si>
  <si>
    <t>Reata Pharmaceuticals Inc</t>
  </si>
  <si>
    <t>isin: US75615P1030</t>
  </si>
  <si>
    <t>Recipe Unlimited Corp</t>
  </si>
  <si>
    <t>isin: CA75622P1045</t>
  </si>
  <si>
    <t>Recipharm AB</t>
  </si>
  <si>
    <t>isin: SE0005757267</t>
  </si>
  <si>
    <t>Redfin Corp</t>
  </si>
  <si>
    <t>isin: US75737F1084</t>
  </si>
  <si>
    <t>Redrow PLC</t>
  </si>
  <si>
    <t>isin: GB00BG11K365</t>
  </si>
  <si>
    <t>Regal Beloit Corp</t>
  </si>
  <si>
    <t>isin: US7587501039</t>
  </si>
  <si>
    <t>Regis Corp</t>
  </si>
  <si>
    <t>isin: US7589321071</t>
  </si>
  <si>
    <t>Reit 1 Ltd</t>
  </si>
  <si>
    <t>isin: IL0010989205</t>
  </si>
  <si>
    <t>Relia Inc</t>
  </si>
  <si>
    <t>isin: JP3922200005</t>
  </si>
  <si>
    <t>Reliance Steel &amp; Aluminum Co</t>
  </si>
  <si>
    <t>isin: US7595091023</t>
  </si>
  <si>
    <t>Reliance Worldwide Corp Ltd</t>
  </si>
  <si>
    <t>isin: AU000000RWC7</t>
  </si>
  <si>
    <t>Relo Group Inc</t>
  </si>
  <si>
    <t>isin: JP3755200007</t>
  </si>
  <si>
    <t>REN - Redes Energeticas Nacionais SGPS SA</t>
  </si>
  <si>
    <t>isin: PTREL0AM0008</t>
  </si>
  <si>
    <t>Renasant Corp</t>
  </si>
  <si>
    <t>isin: US75970E1073</t>
  </si>
  <si>
    <t>Renewable Energy Group Inc</t>
  </si>
  <si>
    <t>isin: US75972A3014</t>
  </si>
  <si>
    <t>Renishaw PLC</t>
  </si>
  <si>
    <t>isin: GB0007323586</t>
  </si>
  <si>
    <t>Rent-A-Center Inc/TX</t>
  </si>
  <si>
    <t>isin: US76009N1000</t>
  </si>
  <si>
    <t>Repay Holdings Corp</t>
  </si>
  <si>
    <t>isin: US76029L1008</t>
  </si>
  <si>
    <t>Repligen Corp</t>
  </si>
  <si>
    <t>isin: US7599161095</t>
  </si>
  <si>
    <t>Reply SpA</t>
  </si>
  <si>
    <t>isin: IT0005282865</t>
  </si>
  <si>
    <t>Republic Bancorp Inc/KY</t>
  </si>
  <si>
    <t>isin: US7602812049</t>
  </si>
  <si>
    <t>Resideo Technologies Inc</t>
  </si>
  <si>
    <t>isin: US76118Y1047</t>
  </si>
  <si>
    <t>Restaurant Group PLC/The</t>
  </si>
  <si>
    <t>isin: GB00B0YG1K06</t>
  </si>
  <si>
    <t>Restore PLC</t>
  </si>
  <si>
    <t>isin: GB00B5NR1S72</t>
  </si>
  <si>
    <t>Resurs Holding AB</t>
  </si>
  <si>
    <t>isin: SE0007665823</t>
  </si>
  <si>
    <t>Retail Opportunity Investments Corp</t>
  </si>
  <si>
    <t>isin: US76131N1019</t>
  </si>
  <si>
    <t>REX American Resources Corp</t>
  </si>
  <si>
    <t>isin: US7616241052</t>
  </si>
  <si>
    <t>Rexford Industrial Realty Inc</t>
  </si>
  <si>
    <t>isin: US76169C1009</t>
  </si>
  <si>
    <t>Rexnord Corp</t>
  </si>
  <si>
    <t>isin: US76169B1026</t>
  </si>
  <si>
    <t>isin: US74967X1037</t>
  </si>
  <si>
    <t>Rheinmetall AG</t>
  </si>
  <si>
    <t>isin: DE0007030009</t>
  </si>
  <si>
    <t>Rhi Magnesita NV</t>
  </si>
  <si>
    <t>isin: NL0012650360</t>
  </si>
  <si>
    <t>RHOEN-KLINIKUM AG</t>
  </si>
  <si>
    <t>isin: DE0007042301</t>
  </si>
  <si>
    <t>Richelieu Hardware Ltd</t>
  </si>
  <si>
    <t>isin: CA76329W1032</t>
  </si>
  <si>
    <t>Rieter Holding AG</t>
  </si>
  <si>
    <t>isin: CH0003671440</t>
  </si>
  <si>
    <t>Rightmove PLC</t>
  </si>
  <si>
    <t>isin: GB00BGDT3G23</t>
  </si>
  <si>
    <t>Riken Corp</t>
  </si>
  <si>
    <t>isin: JP3970600007</t>
  </si>
  <si>
    <t>Ringer Hut Co Ltd</t>
  </si>
  <si>
    <t>isin: JP3977000003</t>
  </si>
  <si>
    <t>Ringkjoebing Landbobank A/S</t>
  </si>
  <si>
    <t>isin: DK0060854669</t>
  </si>
  <si>
    <t>Rite Aid Corp</t>
  </si>
  <si>
    <t>isin: US7677548726</t>
  </si>
  <si>
    <t>Rock Field Co Ltd</t>
  </si>
  <si>
    <t>isin: JP3984200000</t>
  </si>
  <si>
    <t>Rockwool International A/S</t>
  </si>
  <si>
    <t>isin: DK0010219153</t>
  </si>
  <si>
    <t>Rogers Corp</t>
  </si>
  <si>
    <t>isin: US7751331015</t>
  </si>
  <si>
    <t>Rokko Butter Co Ltd</t>
  </si>
  <si>
    <t>isin: JP3984800007</t>
  </si>
  <si>
    <t>Roland DG Corp</t>
  </si>
  <si>
    <t>isin: JP3983450002</t>
  </si>
  <si>
    <t>Rorze Corp</t>
  </si>
  <si>
    <t>isin: JP3982200002</t>
  </si>
  <si>
    <t>Rotork PLC</t>
  </si>
  <si>
    <t>isin: GB00BVFNZH21</t>
  </si>
  <si>
    <t>Royal Unibrew A/S</t>
  </si>
  <si>
    <t>isin: DK0060634707</t>
  </si>
  <si>
    <t>RPC Inc</t>
  </si>
  <si>
    <t>isin: US7496601060</t>
  </si>
  <si>
    <t>RS Technologies Co Ltd</t>
  </si>
  <si>
    <t>isin: JP3100350002</t>
  </si>
  <si>
    <t>Rubicon Project Inc/The</t>
  </si>
  <si>
    <t>isin: US78112V1026</t>
  </si>
  <si>
    <t>RWS Holdings PLC</t>
  </si>
  <si>
    <t>isin: GB00BVFCZV34</t>
  </si>
  <si>
    <t>Ryman Hospitality Properties Inc</t>
  </si>
  <si>
    <t>isin: US78377T1079</t>
  </si>
  <si>
    <t>Ryobi Ltd</t>
  </si>
  <si>
    <t>isin: JP3975800008</t>
  </si>
  <si>
    <t>S&amp;T AG</t>
  </si>
  <si>
    <t>isin: AT0000A0E9W5</t>
  </si>
  <si>
    <t>Sac's Bar Holdings Inc</t>
  </si>
  <si>
    <t>isin: JP3584700003</t>
  </si>
  <si>
    <t>SAES Getters SpA</t>
  </si>
  <si>
    <t>isin: IT0001029492</t>
  </si>
  <si>
    <t>Safehold Inc</t>
  </si>
  <si>
    <t>isin: US78645L1008</t>
  </si>
  <si>
    <t>Safestore Holdings PLC</t>
  </si>
  <si>
    <t>isin: GB00B1N7Z094</t>
  </si>
  <si>
    <t>Safety Insurance Group Inc</t>
  </si>
  <si>
    <t>isin: US78648T1007</t>
  </si>
  <si>
    <t>Sage Therapeutics Inc</t>
  </si>
  <si>
    <t>isin: US78667J1088</t>
  </si>
  <si>
    <t>Sailpoint Technologies Holdings Inc</t>
  </si>
  <si>
    <t>isin: US78781P1057</t>
  </si>
  <si>
    <t>Sally Beauty Holdings Inc</t>
  </si>
  <si>
    <t>isin: US79546E1047</t>
  </si>
  <si>
    <t>Salmar ASA</t>
  </si>
  <si>
    <t>isin: NO0010310956</t>
  </si>
  <si>
    <t>Sanderson Farms Inc</t>
  </si>
  <si>
    <t>isin: US8000131040</t>
  </si>
  <si>
    <t>Sandfire Resources Ltd</t>
  </si>
  <si>
    <t>isin: AU000000SFR8</t>
  </si>
  <si>
    <t>Sandstorm Gold Ltd</t>
  </si>
  <si>
    <t>isin: CA80013R2063</t>
  </si>
  <si>
    <t>Sangetsu Corp</t>
  </si>
  <si>
    <t>isin: JP3330000005</t>
  </si>
  <si>
    <t>Sanken Electric Co Ltd</t>
  </si>
  <si>
    <t>isin: JP3329600005</t>
  </si>
  <si>
    <t>Sanki Engineering Co Ltd</t>
  </si>
  <si>
    <t>isin: JP3325600009</t>
  </si>
  <si>
    <t>Sankyu Inc</t>
  </si>
  <si>
    <t>isin: JP3326000001</t>
  </si>
  <si>
    <t>Sanmina Corp</t>
  </si>
  <si>
    <t>isin: US8010561020</t>
  </si>
  <si>
    <t>Sanoma OYJ</t>
  </si>
  <si>
    <t>isin: FI0009007694</t>
  </si>
  <si>
    <t>Sansan Inc</t>
  </si>
  <si>
    <t>isin: JP3332540008</t>
  </si>
  <si>
    <t>Sanshin Electronics Co Ltd</t>
  </si>
  <si>
    <t>isin: JP3333200008</t>
  </si>
  <si>
    <t>Sanwa Holdings Corp</t>
  </si>
  <si>
    <t>isin: JP3344400001</t>
  </si>
  <si>
    <t>Sanyo Chemical Industries Ltd</t>
  </si>
  <si>
    <t>isin: JP3337600005</t>
  </si>
  <si>
    <t>Saracen Mineral Holdings Ltd</t>
  </si>
  <si>
    <t>isin: AU000000SAR9</t>
  </si>
  <si>
    <t>Saul Centers Inc</t>
  </si>
  <si>
    <t>isin: US8043951016</t>
  </si>
  <si>
    <t>Savills PLC</t>
  </si>
  <si>
    <t>isin: GB00B135BJ46</t>
  </si>
  <si>
    <t>Sawai Pharmaceutical Co Ltd</t>
  </si>
  <si>
    <t>isin: JP3323050009</t>
  </si>
  <si>
    <t>Sbanken ASA</t>
  </si>
  <si>
    <t>isin: NO0010739402</t>
  </si>
  <si>
    <t>Scandi Standard AB</t>
  </si>
  <si>
    <t>isin: SE0005999760</t>
  </si>
  <si>
    <t>ScanSource Inc</t>
  </si>
  <si>
    <t>isin: US8060371072</t>
  </si>
  <si>
    <t>Schneider National Inc</t>
  </si>
  <si>
    <t>isin: US80689H1023</t>
  </si>
  <si>
    <t>Schnitzer Steel Industries Inc</t>
  </si>
  <si>
    <t>isin: US8068821060</t>
  </si>
  <si>
    <t>Schoeller-Bleckmann Oilfield Equipment AG</t>
  </si>
  <si>
    <t>isin: AT0000946652</t>
  </si>
  <si>
    <t>Scholastic Corp</t>
  </si>
  <si>
    <t>isin: US8070661058</t>
  </si>
  <si>
    <t>Schweitzer-Mauduit International Inc</t>
  </si>
  <si>
    <t>isin: US8085411069</t>
  </si>
  <si>
    <t>Scientific Games Corp</t>
  </si>
  <si>
    <t>isin: US80874P1093</t>
  </si>
  <si>
    <t>SCSK Corp</t>
  </si>
  <si>
    <t>isin: JP3400400002</t>
  </si>
  <si>
    <t>Seabridge Gold Inc</t>
  </si>
  <si>
    <t>isin: CA8119161054</t>
  </si>
  <si>
    <t>Secure Energy Services Inc</t>
  </si>
  <si>
    <t>isin: CA81373C1023</t>
  </si>
  <si>
    <t>Sekisui Plastics Co Ltd</t>
  </si>
  <si>
    <t>isin: JP3419800002</t>
  </si>
  <si>
    <t>Select Harvests Ltd</t>
  </si>
  <si>
    <t>isin: AU000000SHV6</t>
  </si>
  <si>
    <t>Selective Insurance Group Inc</t>
  </si>
  <si>
    <t>isin: US8163001071</t>
  </si>
  <si>
    <t>SEMAFO Inc</t>
  </si>
  <si>
    <t>isin: CA8169221089</t>
  </si>
  <si>
    <t>Semapa-Sociedade de Investimento e Gestao</t>
  </si>
  <si>
    <t>isin: PTSEM0AM0004</t>
  </si>
  <si>
    <t>Semperit AG Holding</t>
  </si>
  <si>
    <t>isin: AT0000785555</t>
  </si>
  <si>
    <t>Senko Group Holdings Co Ltd</t>
  </si>
  <si>
    <t>isin: JP3423800006</t>
  </si>
  <si>
    <t>Sensirion Holding AG</t>
  </si>
  <si>
    <t>isin: CH0406705126</t>
  </si>
  <si>
    <t>Seria Co Ltd</t>
  </si>
  <si>
    <t>isin: JP3423520000</t>
  </si>
  <si>
    <t>Serica Energy PLC</t>
  </si>
  <si>
    <t>isin: GB00B0CY5V57</t>
  </si>
  <si>
    <t>Seritage Growth Properties</t>
  </si>
  <si>
    <t>isin: US81752R1005</t>
  </si>
  <si>
    <t>Service Corp International/US</t>
  </si>
  <si>
    <t>isin: US8175651046</t>
  </si>
  <si>
    <t>Service Properties Trust</t>
  </si>
  <si>
    <t>isin: US81761L1026</t>
  </si>
  <si>
    <t>Service Stream Ltd</t>
  </si>
  <si>
    <t>isin: AU000000SSM2</t>
  </si>
  <si>
    <t>ServiceMaster Global Holdings Inc</t>
  </si>
  <si>
    <t>isin: US81761R1095</t>
  </si>
  <si>
    <t>ServisFirst Bancshares Inc</t>
  </si>
  <si>
    <t>isin: US81768T1088</t>
  </si>
  <si>
    <t>Seven Generations Energy Ltd</t>
  </si>
  <si>
    <t>isin: CA81783Q1054</t>
  </si>
  <si>
    <t>Seven Group Holdings Ltd</t>
  </si>
  <si>
    <t>isin: AU000000SVW5</t>
  </si>
  <si>
    <t>SFP Holdings Co Ltd</t>
  </si>
  <si>
    <t>isin: JP3162250009</t>
  </si>
  <si>
    <t>SFS Group AG</t>
  </si>
  <si>
    <t>isin: CH0239229302</t>
  </si>
  <si>
    <t>SGL Carbon SE</t>
  </si>
  <si>
    <t>isin: DE0007235301</t>
  </si>
  <si>
    <t>Shapir Engineering and Industry Ltd</t>
  </si>
  <si>
    <t>isin: IL0011338758</t>
  </si>
  <si>
    <t>Shikoku Bank Ltd/The</t>
  </si>
  <si>
    <t>isin: JP3350000000</t>
  </si>
  <si>
    <t>Shikoku Electric Power Co Inc</t>
  </si>
  <si>
    <t>isin: JP3350800003</t>
  </si>
  <si>
    <t>Shikun &amp; Binui Ltd</t>
  </si>
  <si>
    <t>isin: IL0010819428</t>
  </si>
  <si>
    <t>Shimachu Co Ltd</t>
  </si>
  <si>
    <t>isin: JP3356800007</t>
  </si>
  <si>
    <t>Shindengen Electric Manufacturing Co Ltd</t>
  </si>
  <si>
    <t>isin: JP3377800002</t>
  </si>
  <si>
    <t>Ship Healthcare Holdings Inc</t>
  </si>
  <si>
    <t>isin: JP3274150006</t>
  </si>
  <si>
    <t>Shoei Co Ltd</t>
  </si>
  <si>
    <t>isin: JP3360900009</t>
  </si>
  <si>
    <t>Shop Apotheke Europe NV</t>
  </si>
  <si>
    <t>isin: NL0012044747</t>
  </si>
  <si>
    <t>Shutterstock Inc</t>
  </si>
  <si>
    <t>isin: US8256901005</t>
  </si>
  <si>
    <t>Sierra Wireless Inc</t>
  </si>
  <si>
    <t>isin: CA8265161064</t>
  </si>
  <si>
    <t>SIF Holding NV</t>
  </si>
  <si>
    <t>isin: NL0011660485</t>
  </si>
  <si>
    <t>SIGA Technologies Inc</t>
  </si>
  <si>
    <t>isin: US8269171067</t>
  </si>
  <si>
    <t>Signature Aviation PLC</t>
  </si>
  <si>
    <t>isin: GB00BKDM7X41</t>
  </si>
  <si>
    <t>Signet Jewelers Ltd</t>
  </si>
  <si>
    <t>isin: BMG812761002</t>
  </si>
  <si>
    <t>Signify NV</t>
  </si>
  <si>
    <t>isin: NL0011821392</t>
  </si>
  <si>
    <t>Siltronic AG</t>
  </si>
  <si>
    <t>isin: DE000WAF3001</t>
  </si>
  <si>
    <t>Silvercorp Metals Inc</t>
  </si>
  <si>
    <t>isin: CA82835P1036</t>
  </si>
  <si>
    <t>Simmons First National Corp</t>
  </si>
  <si>
    <t>isin: US8287302009</t>
  </si>
  <si>
    <t>Simpson Manufacturing Co Inc</t>
  </si>
  <si>
    <t>isin: US8290731053</t>
  </si>
  <si>
    <t>Sims Ltd</t>
  </si>
  <si>
    <t>isin: AU000000SGM7</t>
  </si>
  <si>
    <t>Simulations Plus Inc</t>
  </si>
  <si>
    <t>isin: US8292141053</t>
  </si>
  <si>
    <t>Sinclair Broadcast Group Inc</t>
  </si>
  <si>
    <t>isin: US8292261091</t>
  </si>
  <si>
    <t>Sinko Industries Ltd</t>
  </si>
  <si>
    <t>isin: JP3372800007</t>
  </si>
  <si>
    <t>Sintokogio Ltd</t>
  </si>
  <si>
    <t>isin: JP3378200004</t>
  </si>
  <si>
    <t>SITE Centers Corp</t>
  </si>
  <si>
    <t>isin: US82981J1097</t>
  </si>
  <si>
    <t>SKY Perfect JSAT Holdings Inc</t>
  </si>
  <si>
    <t>isin: JP3396350005</t>
  </si>
  <si>
    <t>Skyline Champion Corp</t>
  </si>
  <si>
    <t>isin: US8308301055</t>
  </si>
  <si>
    <t>Sleep Country Canada Holdings Inc</t>
  </si>
  <si>
    <t>isin: CA83125J1049</t>
  </si>
  <si>
    <t>SmartGroup Corp Ltd</t>
  </si>
  <si>
    <t>isin: AU000000SIQ4</t>
  </si>
  <si>
    <t>SMS Co Ltd</t>
  </si>
  <si>
    <t>isin: JP3162350007</t>
  </si>
  <si>
    <t>Societa Cattolica di Assicurazioni SC</t>
  </si>
  <si>
    <t>isin: IT0000784154</t>
  </si>
  <si>
    <t>Sofina SA</t>
  </si>
  <si>
    <t>isin: BE0003717312</t>
  </si>
  <si>
    <t>Sojitz Corp</t>
  </si>
  <si>
    <t>isin: JP3663900003</t>
  </si>
  <si>
    <t>Solaria Energia y Medio Ambiente SA</t>
  </si>
  <si>
    <t>isin: ES0165386014</t>
  </si>
  <si>
    <t>Solaris Oilfield Infrastructure Inc</t>
  </si>
  <si>
    <t>isin: US83418M1036</t>
  </si>
  <si>
    <t>South Jersey Industries Inc</t>
  </si>
  <si>
    <t>isin: US8385181081</t>
  </si>
  <si>
    <t>South State Corp</t>
  </si>
  <si>
    <t>isin: US8404411097</t>
  </si>
  <si>
    <t>Sparebank 1 Oestlandet</t>
  </si>
  <si>
    <t>isin: NO0010751910</t>
  </si>
  <si>
    <t>SpareBank 1 SMN</t>
  </si>
  <si>
    <t>isin: NO0006390301</t>
  </si>
  <si>
    <t>SpareBank 1 SR-Bank ASA</t>
  </si>
  <si>
    <t>isin: NO0010631567</t>
  </si>
  <si>
    <t>Spartan Motors Inc</t>
  </si>
  <si>
    <t>isin: US8468191007</t>
  </si>
  <si>
    <t>SpartanNash Co</t>
  </si>
  <si>
    <t>isin: US8472151005</t>
  </si>
  <si>
    <t>Spectris PLC</t>
  </si>
  <si>
    <t>isin: GB0003308607</t>
  </si>
  <si>
    <t>Spire Inc</t>
  </si>
  <si>
    <t>isin: US84857L1017</t>
  </si>
  <si>
    <t>Spirent Communications PLC</t>
  </si>
  <si>
    <t>isin: GB0004726096</t>
  </si>
  <si>
    <t>Spirit Realty Capital Inc</t>
  </si>
  <si>
    <t>isin: US84860W3007</t>
  </si>
  <si>
    <t>Sprouts Farmers Market Inc</t>
  </si>
  <si>
    <t>isin: US85208M1027</t>
  </si>
  <si>
    <t>SPX Corp</t>
  </si>
  <si>
    <t>isin: US7846351044</t>
  </si>
  <si>
    <t>SPX FLOW Inc</t>
  </si>
  <si>
    <t>isin: US78469X1072</t>
  </si>
  <si>
    <t>SSAB Corporation (B)</t>
  </si>
  <si>
    <t>isin: SE0000120669</t>
  </si>
  <si>
    <t>SSAB Svenskt Stal AB</t>
  </si>
  <si>
    <t>isin: SE0000171100</t>
  </si>
  <si>
    <t>SSR Mining Inc</t>
  </si>
  <si>
    <t>isin: CA7847301032</t>
  </si>
  <si>
    <t>St Marc Holdings Co Ltd</t>
  </si>
  <si>
    <t>isin: JP3337070001</t>
  </si>
  <si>
    <t>STAAR Surgical Co</t>
  </si>
  <si>
    <t>isin: US8523123052</t>
  </si>
  <si>
    <t>Stabilus SA</t>
  </si>
  <si>
    <t>isin: LU1066226637</t>
  </si>
  <si>
    <t>STAG Industrial Inc</t>
  </si>
  <si>
    <t>isin: US85254J1025</t>
  </si>
  <si>
    <t>Stagecoach Group PLC</t>
  </si>
  <si>
    <t>isin: GB00B6YTLS95</t>
  </si>
  <si>
    <t>Stamps.com Inc</t>
  </si>
  <si>
    <t>isin: US8528572006</t>
  </si>
  <si>
    <t>Stantec Inc</t>
  </si>
  <si>
    <t>isin: CA85472N1096</t>
  </si>
  <si>
    <t>Star Asia Investment Corp</t>
  </si>
  <si>
    <t>isin: JP3048200004</t>
  </si>
  <si>
    <t>Star Entertainment Grp Ltd/The</t>
  </si>
  <si>
    <t>isin: AU000000SGR6</t>
  </si>
  <si>
    <t>Star Micronics Co Ltd</t>
  </si>
  <si>
    <t>isin: JP3399000003</t>
  </si>
  <si>
    <t>Starts Corp Inc</t>
  </si>
  <si>
    <t>isin: JP3399200009</t>
  </si>
  <si>
    <t>State Auto Financial Corp</t>
  </si>
  <si>
    <t>isin: US8557071052</t>
  </si>
  <si>
    <t>Steadfast Group Ltd</t>
  </si>
  <si>
    <t>isin: AU000000SDF8</t>
  </si>
  <si>
    <t>Steelcase Inc</t>
  </si>
  <si>
    <t>isin: US8581552036</t>
  </si>
  <si>
    <t>Stella Chemifa Corp</t>
  </si>
  <si>
    <t>isin: JP3399720006</t>
  </si>
  <si>
    <t>Stella-Jones Inc</t>
  </si>
  <si>
    <t>isin: CA85853F1053</t>
  </si>
  <si>
    <t>Stericycle Inc</t>
  </si>
  <si>
    <t>isin: US8589121081</t>
  </si>
  <si>
    <t>Sterling Bancorp/DE</t>
  </si>
  <si>
    <t>isin: US85917A1007</t>
  </si>
  <si>
    <t>Stewart Information Services Corp</t>
  </si>
  <si>
    <t>isin: US8603721015</t>
  </si>
  <si>
    <t>Stifel Financial Corp</t>
  </si>
  <si>
    <t>isin: US8606301021</t>
  </si>
  <si>
    <t>Stillfront Group AB</t>
  </si>
  <si>
    <t>isin: SE0007704788</t>
  </si>
  <si>
    <t>Stolt-Nielsen Ltd</t>
  </si>
  <si>
    <t>isin: BMG850801025</t>
  </si>
  <si>
    <t>Storebrand ASA</t>
  </si>
  <si>
    <t>isin: NO0003053605</t>
  </si>
  <si>
    <t>Strategic Education Inc</t>
  </si>
  <si>
    <t>isin: US86272C1036</t>
  </si>
  <si>
    <t>Strauss Group Ltd</t>
  </si>
  <si>
    <t>isin: IL0007460160</t>
  </si>
  <si>
    <t>Stroeer SE &amp; Co KGaA</t>
  </si>
  <si>
    <t>isin: DE0007493991</t>
  </si>
  <si>
    <t>Studio Alice Co Ltd</t>
  </si>
  <si>
    <t>isin: JP3399240005</t>
  </si>
  <si>
    <t>Sulzer AG</t>
  </si>
  <si>
    <t>isin: CH0038388911</t>
  </si>
  <si>
    <t>Sumitomo Bakelite Co Ltd</t>
  </si>
  <si>
    <t>isin: JP3409400003</t>
  </si>
  <si>
    <t>Sumitomo Mitsui Construction Co Ltd</t>
  </si>
  <si>
    <t>isin: JP3889200006</t>
  </si>
  <si>
    <t>Summerset Group Holdings Ltd</t>
  </si>
  <si>
    <t>isin: NZSUME0001S0</t>
  </si>
  <si>
    <t>Summit Materials Inc</t>
  </si>
  <si>
    <t>isin: US86614U1007</t>
  </si>
  <si>
    <t>Summit Real Estate Holdings Ltd</t>
  </si>
  <si>
    <t>isin: IL0010816861</t>
  </si>
  <si>
    <t>SunCoke Energy Inc</t>
  </si>
  <si>
    <t>isin: US86722A1034</t>
  </si>
  <si>
    <t>SunPower Corp</t>
  </si>
  <si>
    <t>isin: US8676524064</t>
  </si>
  <si>
    <t>Sunrun Inc</t>
  </si>
  <si>
    <t>isin: US86771W1053</t>
  </si>
  <si>
    <t>Super Retail Group Ltd</t>
  </si>
  <si>
    <t>isin: AU000000SUL0</t>
  </si>
  <si>
    <t>Superior Plus Corp</t>
  </si>
  <si>
    <t>isin: CA86828P1036</t>
  </si>
  <si>
    <t>Supernus Pharmaceuticals Inc</t>
  </si>
  <si>
    <t>isin: US8684591089</t>
  </si>
  <si>
    <t>SVMK Inc</t>
  </si>
  <si>
    <t>isin: US78489X1037</t>
  </si>
  <si>
    <t>Sweco AB</t>
  </si>
  <si>
    <t>isin: SE0000489098</t>
  </si>
  <si>
    <t>Swedish Orphan Biovitrum AB</t>
  </si>
  <si>
    <t>isin: SE0000872095</t>
  </si>
  <si>
    <t>Swissquote Group Holding SA</t>
  </si>
  <si>
    <t>isin: CH0010675863</t>
  </si>
  <si>
    <t>Sydbank A/S</t>
  </si>
  <si>
    <t>isin: DK0010311471</t>
  </si>
  <si>
    <t>Sykes Enterprises Inc</t>
  </si>
  <si>
    <t>isin: US8712371033</t>
  </si>
  <si>
    <t>Synlait Milk Ltd</t>
  </si>
  <si>
    <t>isin: NZSMLE0001S9</t>
  </si>
  <si>
    <t>SYNNEX Corp</t>
  </si>
  <si>
    <t>isin: US87162W1009</t>
  </si>
  <si>
    <t>Synovus Financial Corp</t>
  </si>
  <si>
    <t>isin: US87161C5013</t>
  </si>
  <si>
    <t>Systemax Inc</t>
  </si>
  <si>
    <t>isin: US8718511012</t>
  </si>
  <si>
    <t>Tabula Rasa HealthCare Inc</t>
  </si>
  <si>
    <t>isin: US8733791011</t>
  </si>
  <si>
    <t>Tactile Systems Technology Inc</t>
  </si>
  <si>
    <t>isin: US87357P1003</t>
  </si>
  <si>
    <t>Taiho Kogyo Co Ltd</t>
  </si>
  <si>
    <t>isin: JP3449080005</t>
  </si>
  <si>
    <t>Taiyo Yuden Co Ltd</t>
  </si>
  <si>
    <t>isin: JP3452000007</t>
  </si>
  <si>
    <t>Takamatsu Construction Group Co Ltd</t>
  </si>
  <si>
    <t>isin: JP3457900003</t>
  </si>
  <si>
    <t>Takara Holdings Inc</t>
  </si>
  <si>
    <t>isin: JP3459600007</t>
  </si>
  <si>
    <t>Takara Leben Real Estate Investment Corp</t>
  </si>
  <si>
    <t>isin: JP3048750008</t>
  </si>
  <si>
    <t>Takasago International Corp</t>
  </si>
  <si>
    <t>isin: JP3454400007</t>
  </si>
  <si>
    <t>Takasago Thermal Engineering Co Ltd</t>
  </si>
  <si>
    <t>isin: JP3455200000</t>
  </si>
  <si>
    <t>Takashimaya Co Ltd</t>
  </si>
  <si>
    <t>isin: JP3456000003</t>
  </si>
  <si>
    <t>Takuma Co Ltd</t>
  </si>
  <si>
    <t>isin: JP3462600002</t>
  </si>
  <si>
    <t>Tamburi Investment Partners SpA</t>
  </si>
  <si>
    <t>isin: IT0003153621</t>
  </si>
  <si>
    <t>Tanaka Chemical Corp</t>
  </si>
  <si>
    <t>isin: JP3468810001</t>
  </si>
  <si>
    <t>Tanseisha Co Ltd</t>
  </si>
  <si>
    <t>isin: JP3472200009</t>
  </si>
  <si>
    <t>Tassal Group Ltd</t>
  </si>
  <si>
    <t>isin: AU000000TGR4</t>
  </si>
  <si>
    <t>Taylor Morrison Home Corp</t>
  </si>
  <si>
    <t>isin: US87724P1066</t>
  </si>
  <si>
    <t>TCF Financial Corp</t>
  </si>
  <si>
    <t>isin: US8723071036</t>
  </si>
  <si>
    <t>Team Inc</t>
  </si>
  <si>
    <t>isin: US8781551002</t>
  </si>
  <si>
    <t>Tecan Group AG</t>
  </si>
  <si>
    <t>isin: CH0012100191</t>
  </si>
  <si>
    <t>TechMatrix Corp</t>
  </si>
  <si>
    <t>isin: JP3545130001</t>
  </si>
  <si>
    <t>Technogym SpA</t>
  </si>
  <si>
    <t>isin: IT0005162406</t>
  </si>
  <si>
    <t>Technology One Ltd</t>
  </si>
  <si>
    <t>isin: AU000000TNE8</t>
  </si>
  <si>
    <t>TechnoPro Holdings Inc</t>
  </si>
  <si>
    <t>isin: JP3545240008</t>
  </si>
  <si>
    <t>TechTarget Inc</t>
  </si>
  <si>
    <t>isin: US87874R1005</t>
  </si>
  <si>
    <t>Ted Baker PLC</t>
  </si>
  <si>
    <t>isin: GB0001048619</t>
  </si>
  <si>
    <t>TEGNA Inc</t>
  </si>
  <si>
    <t>isin: US87901J1051</t>
  </si>
  <si>
    <t>Tejon Ranch Co</t>
  </si>
  <si>
    <t>isin: US8790801091</t>
  </si>
  <si>
    <t>Teladoc Health Inc</t>
  </si>
  <si>
    <t>isin: US87918A1051</t>
  </si>
  <si>
    <t>Telecom Plus PLC</t>
  </si>
  <si>
    <t>isin: GB0008794710</t>
  </si>
  <si>
    <t>Telekom Austria AG</t>
  </si>
  <si>
    <t>isin: AT0000720008</t>
  </si>
  <si>
    <t>Tempur Sealy International Inc</t>
  </si>
  <si>
    <t>isin: US88023U1016</t>
  </si>
  <si>
    <t>Tenma Corp</t>
  </si>
  <si>
    <t>isin: JP3547800007</t>
  </si>
  <si>
    <t>Tennant Co</t>
  </si>
  <si>
    <t>isin: US8803451033</t>
  </si>
  <si>
    <t>Terex Corp</t>
  </si>
  <si>
    <t>isin: US8807791038</t>
  </si>
  <si>
    <t>TerraForm Power Inc</t>
  </si>
  <si>
    <t>isin: US88104R2094</t>
  </si>
  <si>
    <t>Tetra Tech Inc</t>
  </si>
  <si>
    <t>isin: US88162G1031</t>
  </si>
  <si>
    <t>Texas Roadhouse Inc</t>
  </si>
  <si>
    <t>isin: US8826811098</t>
  </si>
  <si>
    <t>TFI International Inc</t>
  </si>
  <si>
    <t>isin: CA87241L1094</t>
  </si>
  <si>
    <t>TFS Financial Corp</t>
  </si>
  <si>
    <t>isin: US87240R1077</t>
  </si>
  <si>
    <t>TGS NOPEC Geophysical Co ASA</t>
  </si>
  <si>
    <t>isin: NO0003078800</t>
  </si>
  <si>
    <t>Thermon Group Holdings Inc</t>
  </si>
  <si>
    <t>isin: US88362T1034</t>
  </si>
  <si>
    <t>Thor Industries Inc</t>
  </si>
  <si>
    <t>isin: US8851601018</t>
  </si>
  <si>
    <t>Thule Group AB</t>
  </si>
  <si>
    <t>isin: SE0006422390</t>
  </si>
  <si>
    <t>TI Fluid Systems PLC</t>
  </si>
  <si>
    <t>isin: GB00BYQB9V88</t>
  </si>
  <si>
    <t>TietoEVRY Oyj</t>
  </si>
  <si>
    <t>isin: FI0009000277</t>
  </si>
  <si>
    <t>Timbercreek Financial Corp</t>
  </si>
  <si>
    <t>isin: CA88709B1040</t>
  </si>
  <si>
    <t>Timken Co/The</t>
  </si>
  <si>
    <t>isin: US8873891043</t>
  </si>
  <si>
    <t>Tivity Health Inc</t>
  </si>
  <si>
    <t>isin: US88870R1023</t>
  </si>
  <si>
    <t>TKH Group NV</t>
  </si>
  <si>
    <t>isin: NL0000852523</t>
  </si>
  <si>
    <t>TMX Group Ltd</t>
  </si>
  <si>
    <t>isin: CA87262K1057</t>
  </si>
  <si>
    <t>Toagosei Co Ltd</t>
  </si>
  <si>
    <t>isin: JP3556400004</t>
  </si>
  <si>
    <t>Tod's SpA</t>
  </si>
  <si>
    <t>isin: IT0003007728</t>
  </si>
  <si>
    <t>Toenec Corp</t>
  </si>
  <si>
    <t>isin: JP3552230009</t>
  </si>
  <si>
    <t>Toho Holdings Co Ltd</t>
  </si>
  <si>
    <t>isin: JP3602600003</t>
  </si>
  <si>
    <t>Tokai Carbon Co Ltd</t>
  </si>
  <si>
    <t>isin: JP3560800009</t>
  </si>
  <si>
    <t>Tokyu Construction Co Ltd</t>
  </si>
  <si>
    <t>isin: JP3567410000</t>
  </si>
  <si>
    <t>Toll Brothers Inc</t>
  </si>
  <si>
    <t>isin: US8894781033</t>
  </si>
  <si>
    <t>Tompkins Financial Corp</t>
  </si>
  <si>
    <t>isin: US8901101092</t>
  </si>
  <si>
    <t>Tootsie Roll Industries Inc</t>
  </si>
  <si>
    <t>isin: US8905161076</t>
  </si>
  <si>
    <t>TopBuild Corp</t>
  </si>
  <si>
    <t>isin: US89055F1030</t>
  </si>
  <si>
    <t>Topcon Corp</t>
  </si>
  <si>
    <t>isin: JP3630400004</t>
  </si>
  <si>
    <t>Topdanmark A/S</t>
  </si>
  <si>
    <t>isin: DK0060477503</t>
  </si>
  <si>
    <t>Topre Corp</t>
  </si>
  <si>
    <t>isin: JP3598200008</t>
  </si>
  <si>
    <t>Topy Industries Ltd</t>
  </si>
  <si>
    <t>isin: JP3630200008</t>
  </si>
  <si>
    <t>TORC Oil &amp; Gas Ltd</t>
  </si>
  <si>
    <t>isin: CA8908953034</t>
  </si>
  <si>
    <t>Torex Gold Resources Inc</t>
  </si>
  <si>
    <t>isin: CA8910546032</t>
  </si>
  <si>
    <t>Toro Co/The</t>
  </si>
  <si>
    <t>isin: US8910921084</t>
  </si>
  <si>
    <t>Toromont Industries Ltd</t>
  </si>
  <si>
    <t>isin: CA8911021050</t>
  </si>
  <si>
    <t>Tosei Corp</t>
  </si>
  <si>
    <t>isin: JP3595070008</t>
  </si>
  <si>
    <t>Tourmaline Oil Corp</t>
  </si>
  <si>
    <t>isin: CA89156V1067</t>
  </si>
  <si>
    <t>Towa Pharmaceutical Co Ltd</t>
  </si>
  <si>
    <t>isin: JP3623150004</t>
  </si>
  <si>
    <t>Towne Bank/Portsmouth VA</t>
  </si>
  <si>
    <t>isin: US89214P1093</t>
  </si>
  <si>
    <t>Toyobo Co Ltd</t>
  </si>
  <si>
    <t>isin: JP3619800000</t>
  </si>
  <si>
    <t>TP ICAP PLC</t>
  </si>
  <si>
    <t>isin: GB00B1H0DZ51</t>
  </si>
  <si>
    <t>TPI Composites Inc</t>
  </si>
  <si>
    <t>isin: US87266J1043</t>
  </si>
  <si>
    <t>TPR Co Ltd</t>
  </si>
  <si>
    <t>isin: JP3542400001</t>
  </si>
  <si>
    <t>Tradeweb Markets Inc</t>
  </si>
  <si>
    <t>isin: US8926721064</t>
  </si>
  <si>
    <t>TransAlta Corp</t>
  </si>
  <si>
    <t>isin: CA89346D1078</t>
  </si>
  <si>
    <t>Transat AT Inc</t>
  </si>
  <si>
    <t>isin: CA89351T4019</t>
  </si>
  <si>
    <t>Transcontinental Inc</t>
  </si>
  <si>
    <t>isin: CA8935781044</t>
  </si>
  <si>
    <t>Transcosmos Inc</t>
  </si>
  <si>
    <t>isin: JP3635700002</t>
  </si>
  <si>
    <t>Travis Perkins PLC</t>
  </si>
  <si>
    <t>isin: GB0007739609</t>
  </si>
  <si>
    <t>Trelleborg AB</t>
  </si>
  <si>
    <t>isin: SE0000114837</t>
  </si>
  <si>
    <t>Tri Chemical Laboratories Inc</t>
  </si>
  <si>
    <t>isin: JP3636000006</t>
  </si>
  <si>
    <t>TRI Pointe Group Inc</t>
  </si>
  <si>
    <t>isin: US87265H1095</t>
  </si>
  <si>
    <t>TriCo Bancshares</t>
  </si>
  <si>
    <t>isin: US8960951064</t>
  </si>
  <si>
    <t>Tricon Capital Group Inc</t>
  </si>
  <si>
    <t>isin: CA89612W1023</t>
  </si>
  <si>
    <t>Trigano SA</t>
  </si>
  <si>
    <t>isin: FR0005691656</t>
  </si>
  <si>
    <t>Trinity Industries Inc</t>
  </si>
  <si>
    <t>isin: US8965221091</t>
  </si>
  <si>
    <t>TriState Capital Holdings Inc</t>
  </si>
  <si>
    <t>isin: US89678F1003</t>
  </si>
  <si>
    <t>Tritax Big Box REIT PLC</t>
  </si>
  <si>
    <t>isin: GB00BG49KP99</t>
  </si>
  <si>
    <t>Troax Group AB</t>
  </si>
  <si>
    <t>isin: SE0012729366</t>
  </si>
  <si>
    <t>Tronox Holdings PLC</t>
  </si>
  <si>
    <t>isin: GB00BJT16S69</t>
  </si>
  <si>
    <t>TSI Holdings Co Ltd</t>
  </si>
  <si>
    <t>isin: JP3538690003</t>
  </si>
  <si>
    <t>Tsubaki Nakashima Co Ltd</t>
  </si>
  <si>
    <t>isin: JP3534410000</t>
  </si>
  <si>
    <t>TTM Technologies Inc</t>
  </si>
  <si>
    <t>isin: US87305R1095</t>
  </si>
  <si>
    <t>Tucows Inc</t>
  </si>
  <si>
    <t>isin: US8986972060</t>
  </si>
  <si>
    <t>Twin River Worldwide Holdings Inc</t>
  </si>
  <si>
    <t>isin: US90171V2043</t>
  </si>
  <si>
    <t>Ube Industries Ltd</t>
  </si>
  <si>
    <t>isin: JP3158800007</t>
  </si>
  <si>
    <t>UDG Healthcare PLC</t>
  </si>
  <si>
    <t>isin: IE0033024807</t>
  </si>
  <si>
    <t>Ultra Clean Holdings Inc</t>
  </si>
  <si>
    <t>isin: US90385V1070</t>
  </si>
  <si>
    <t>Ultragenyx Pharmaceutical Inc</t>
  </si>
  <si>
    <t>isin: US90400D1081</t>
  </si>
  <si>
    <t>Umpqua Holdings Corp</t>
  </si>
  <si>
    <t>isin: US9042141039</t>
  </si>
  <si>
    <t>Uni-Select Inc</t>
  </si>
  <si>
    <t>isin: CA90457D1006</t>
  </si>
  <si>
    <t>UNIQA Insurance Group AG</t>
  </si>
  <si>
    <t>isin: AT0000821103</t>
  </si>
  <si>
    <t>Unisys Corp</t>
  </si>
  <si>
    <t>isin: US9092143067</t>
  </si>
  <si>
    <t>United Community Banks Inc/GA</t>
  </si>
  <si>
    <t>isin: US90984P3038</t>
  </si>
  <si>
    <t>United Fire Group Inc</t>
  </si>
  <si>
    <t>isin: US9103401082</t>
  </si>
  <si>
    <t>United States Lime &amp; Minerals Inc</t>
  </si>
  <si>
    <t>isin: US9119221029</t>
  </si>
  <si>
    <t>United States Steel Corp</t>
  </si>
  <si>
    <t>isin: US9129091081</t>
  </si>
  <si>
    <t>Uniti Group Inc</t>
  </si>
  <si>
    <t>isin: US91325V1089</t>
  </si>
  <si>
    <t>Unitil Corp</t>
  </si>
  <si>
    <t>isin: US9132591077</t>
  </si>
  <si>
    <t>Univar Solutions Inc</t>
  </si>
  <si>
    <t>isin: US91336L1070</t>
  </si>
  <si>
    <t>Universal Corp/VA</t>
  </si>
  <si>
    <t>isin: US9134561094</t>
  </si>
  <si>
    <t>Universal Electronics Inc</t>
  </si>
  <si>
    <t>isin: US9134831034</t>
  </si>
  <si>
    <t>Universal Forest Products Inc</t>
  </si>
  <si>
    <t>isin: US9135431040</t>
  </si>
  <si>
    <t>Universal Health Realty Income Trust</t>
  </si>
  <si>
    <t>isin: US91359E1055</t>
  </si>
  <si>
    <t>Universal Logistics Holdings Inc</t>
  </si>
  <si>
    <t>isin: US91388P1057</t>
  </si>
  <si>
    <t>Univest Financial Corp</t>
  </si>
  <si>
    <t>isin: US9152711001</t>
  </si>
  <si>
    <t>Upland Software Inc</t>
  </si>
  <si>
    <t>isin: US91544A1097</t>
  </si>
  <si>
    <t>Uponor OYJ</t>
  </si>
  <si>
    <t>isin: FI0009002158</t>
  </si>
  <si>
    <t>Upwork Inc</t>
  </si>
  <si>
    <t>isin: US91688F1049</t>
  </si>
  <si>
    <t>Uranium Participation Corp</t>
  </si>
  <si>
    <t>isin: CA9170171057</t>
  </si>
  <si>
    <t>isin: US91704F1049</t>
  </si>
  <si>
    <t>Urban Outfitters Inc</t>
  </si>
  <si>
    <t>isin: US9170471026</t>
  </si>
  <si>
    <t>Urstadt Biddle Properties Inc</t>
  </si>
  <si>
    <t>isin: US9172862057</t>
  </si>
  <si>
    <t>US Concrete Inc</t>
  </si>
  <si>
    <t>isin: US90333L2016</t>
  </si>
  <si>
    <t>US Physical Therapy Inc</t>
  </si>
  <si>
    <t>isin: US90337L1089</t>
  </si>
  <si>
    <t>USANA Health Sciences Inc</t>
  </si>
  <si>
    <t>isin: US90328M1071</t>
  </si>
  <si>
    <t>Ushio Inc</t>
  </si>
  <si>
    <t>isin: JP3156400008</t>
  </si>
  <si>
    <t>UT Group Co Ltd</t>
  </si>
  <si>
    <t>isin: JP3949500007</t>
  </si>
  <si>
    <t>Valiant Holding AG</t>
  </si>
  <si>
    <t>isin: CH0014786500</t>
  </si>
  <si>
    <t>Valmont Industries Inc</t>
  </si>
  <si>
    <t>isin: US9202531011</t>
  </si>
  <si>
    <t>Van de Velde NV</t>
  </si>
  <si>
    <t>isin: BE0003839561</t>
  </si>
  <si>
    <t>Varonis Systems Inc</t>
  </si>
  <si>
    <t>isin: US9222801022</t>
  </si>
  <si>
    <t>Vastned Retail NV</t>
  </si>
  <si>
    <t>isin: NL0000288918</t>
  </si>
  <si>
    <t>VAT Group AG</t>
  </si>
  <si>
    <t>isin: CH0311864901</t>
  </si>
  <si>
    <t>Vectrus Inc</t>
  </si>
  <si>
    <t>isin: US92242T1016</t>
  </si>
  <si>
    <t>Veidekke ASA</t>
  </si>
  <si>
    <t>isin: NO0005806802</t>
  </si>
  <si>
    <t>Veracyte Inc</t>
  </si>
  <si>
    <t>isin: US92337F1075</t>
  </si>
  <si>
    <t>VERBIO Vereinigte BioEnergie AG</t>
  </si>
  <si>
    <t>isin: DE000A0JL9W6</t>
  </si>
  <si>
    <t>Verint Systems Inc</t>
  </si>
  <si>
    <t>isin: US92343X1000</t>
  </si>
  <si>
    <t>Verra Mobility Corp</t>
  </si>
  <si>
    <t>isin: US92511U1025</t>
  </si>
  <si>
    <t>Verso Corp</t>
  </si>
  <si>
    <t>isin: US92531L2079</t>
  </si>
  <si>
    <t>Vesuvius PLC</t>
  </si>
  <si>
    <t>isin: GB00B82YXW83</t>
  </si>
  <si>
    <t>ViaSat Inc</t>
  </si>
  <si>
    <t>isin: US92552V1008</t>
  </si>
  <si>
    <t>Viavi Solutions Inc</t>
  </si>
  <si>
    <t>isin: US9255501051</t>
  </si>
  <si>
    <t>Vicor Corp</t>
  </si>
  <si>
    <t>isin: US9258151029</t>
  </si>
  <si>
    <t>Victory Capital Holdings Inc</t>
  </si>
  <si>
    <t>isin: US92645B1035</t>
  </si>
  <si>
    <t>Victrex PLC</t>
  </si>
  <si>
    <t>isin: GB0009292243</t>
  </si>
  <si>
    <t>ViewRay Inc</t>
  </si>
  <si>
    <t>isin: US92672L1070</t>
  </si>
  <si>
    <t>Village Roadshow Ltd</t>
  </si>
  <si>
    <t>isin: AU000000VRL0</t>
  </si>
  <si>
    <t>Virtus Investment Partners Inc</t>
  </si>
  <si>
    <t>isin: US92828Q1094</t>
  </si>
  <si>
    <t>Virtusa Corp</t>
  </si>
  <si>
    <t>isin: US92827P1021</t>
  </si>
  <si>
    <t>Vishay Intertechnology Inc</t>
  </si>
  <si>
    <t>isin: US9282981086</t>
  </si>
  <si>
    <t>Vishay Precision Group Inc</t>
  </si>
  <si>
    <t>isin: US92835K1034</t>
  </si>
  <si>
    <t>Visteon Corp</t>
  </si>
  <si>
    <t>isin: US92839U2069</t>
  </si>
  <si>
    <t>Viva Energy REIT</t>
  </si>
  <si>
    <t>isin: AU000000VVR9</t>
  </si>
  <si>
    <t>Vivint Solar Inc</t>
  </si>
  <si>
    <t>isin: US92854Q1067</t>
  </si>
  <si>
    <t>Vocera Communications Inc</t>
  </si>
  <si>
    <t>isin: US92857F1075</t>
  </si>
  <si>
    <t>Vossloh AG</t>
  </si>
  <si>
    <t>isin: DE0007667107</t>
  </si>
  <si>
    <t>VTech Holdings Ltd</t>
  </si>
  <si>
    <t>isin: BMG9400S1329</t>
  </si>
  <si>
    <t>VZ Holding AG</t>
  </si>
  <si>
    <t>isin: CH0528751586</t>
  </si>
  <si>
    <t>Wabash National Corp</t>
  </si>
  <si>
    <t>isin: US9295661071</t>
  </si>
  <si>
    <t>Wacker Chemie AG</t>
  </si>
  <si>
    <t>isin: DE000WCH8881</t>
  </si>
  <si>
    <t>Wacker Neuson SE</t>
  </si>
  <si>
    <t>isin: DE000WACK012</t>
  </si>
  <si>
    <t>Waddell &amp; Reed Financial Inc</t>
  </si>
  <si>
    <t>isin: US9300591008</t>
  </si>
  <si>
    <t>Walker &amp; Dunlop Inc</t>
  </si>
  <si>
    <t>isin: US93148P1021</t>
  </si>
  <si>
    <t>Wallenstam AB</t>
  </si>
  <si>
    <t>isin: SE0007074844</t>
  </si>
  <si>
    <t>Warehouses De Pauw CVA</t>
  </si>
  <si>
    <t>isin: BE0974349814</t>
  </si>
  <si>
    <t>Warrior Met Coal Inc</t>
  </si>
  <si>
    <t>isin: US93627C1018</t>
  </si>
  <si>
    <t>Washtec AG</t>
  </si>
  <si>
    <t>isin: DE0007507501</t>
  </si>
  <si>
    <t>Watkin Jones PLC</t>
  </si>
  <si>
    <t>isin: GB00BD6RF223</t>
  </si>
  <si>
    <t>Watsco Inc</t>
  </si>
  <si>
    <t>isin: US9426222009</t>
  </si>
  <si>
    <t>Watts Water Technologies Inc</t>
  </si>
  <si>
    <t>isin: US9427491025</t>
  </si>
  <si>
    <t>WD-40 Co</t>
  </si>
  <si>
    <t>isin: US9292361071</t>
  </si>
  <si>
    <t>Webjet Ltd</t>
  </si>
  <si>
    <t>isin: AU000000WEB7</t>
  </si>
  <si>
    <t>Webster Financial Corp</t>
  </si>
  <si>
    <t>isin: US9478901096</t>
  </si>
  <si>
    <t>Weingarten Realty Investors</t>
  </si>
  <si>
    <t>isin: US9487411038</t>
  </si>
  <si>
    <t>Weis Markets Inc</t>
  </si>
  <si>
    <t>isin: US9488491047</t>
  </si>
  <si>
    <t>Welbilt Inc</t>
  </si>
  <si>
    <t>isin: US9490901041</t>
  </si>
  <si>
    <t>Wereldhave NV</t>
  </si>
  <si>
    <t>isin: NL0000289213</t>
  </si>
  <si>
    <t>Werner Enterprises Inc</t>
  </si>
  <si>
    <t>isin: US9507551086</t>
  </si>
  <si>
    <t>WesBanco Inc</t>
  </si>
  <si>
    <t>isin: US9508101014</t>
  </si>
  <si>
    <t>Westamerica BanCorp</t>
  </si>
  <si>
    <t>isin: US9570901036</t>
  </si>
  <si>
    <t>Western Areas Ltd</t>
  </si>
  <si>
    <t>isin: AU000000WSA9</t>
  </si>
  <si>
    <t>Westgold Resources Ltd</t>
  </si>
  <si>
    <t>isin: AU000000WGX6</t>
  </si>
  <si>
    <t>Westwood Holdings Group Inc</t>
  </si>
  <si>
    <t>isin: US9617651040</t>
  </si>
  <si>
    <t>Whitecap Resources Inc</t>
  </si>
  <si>
    <t>isin: CA96467A2002</t>
  </si>
  <si>
    <t>Wienerberger AG</t>
  </si>
  <si>
    <t>isin: AT0000831706</t>
  </si>
  <si>
    <t>Willdan Group Inc</t>
  </si>
  <si>
    <t>isin: US96924N1000</t>
  </si>
  <si>
    <t>Wing Tai Holdings Ltd</t>
  </si>
  <si>
    <t>isin: SG1K66001688</t>
  </si>
  <si>
    <t>Winnebago Industries Inc</t>
  </si>
  <si>
    <t>isin: US9746371007</t>
  </si>
  <si>
    <t>Winpak Ltd</t>
  </si>
  <si>
    <t>isin: CA97535P1045</t>
  </si>
  <si>
    <t>Wintrust Financial Corp</t>
  </si>
  <si>
    <t>isin: US97650W1080</t>
  </si>
  <si>
    <t>WisdomTree Investments Inc</t>
  </si>
  <si>
    <t>isin: US97717P1049</t>
  </si>
  <si>
    <t>Wolverine World Wide Inc</t>
  </si>
  <si>
    <t>isin: US9780971035</t>
  </si>
  <si>
    <t>Woodward Inc</t>
  </si>
  <si>
    <t>isin: US9807451037</t>
  </si>
  <si>
    <t>Workiva Inc</t>
  </si>
  <si>
    <t>isin: US98139A1051</t>
  </si>
  <si>
    <t>Workspace Group PLC</t>
  </si>
  <si>
    <t>isin: GB00B67G5X01</t>
  </si>
  <si>
    <t>World Acceptance Corp</t>
  </si>
  <si>
    <t>isin: US9814191048</t>
  </si>
  <si>
    <t>World Fuel Services Corp</t>
  </si>
  <si>
    <t>isin: US9814751064</t>
  </si>
  <si>
    <t>World Wrestling Entertainment Inc</t>
  </si>
  <si>
    <t>isin: US98156Q1085</t>
  </si>
  <si>
    <t>Worthington Industries Inc</t>
  </si>
  <si>
    <t>isin: US9818111026</t>
  </si>
  <si>
    <t>WPT Industrial Real Estate Investment Trust</t>
  </si>
  <si>
    <t>isin: CA92937G1090</t>
  </si>
  <si>
    <t>Wuestenrot &amp; Wuerttembergische AG</t>
  </si>
  <si>
    <t>isin: DE0008051004</t>
  </si>
  <si>
    <t>WW International Inc</t>
  </si>
  <si>
    <t>isin: US98262P1012</t>
  </si>
  <si>
    <t>Wyndham Hotels &amp; Resorts Inc</t>
  </si>
  <si>
    <t>isin: US98311A1051</t>
  </si>
  <si>
    <t>Xvivo Perfusion AB</t>
  </si>
  <si>
    <t>isin: SE0004840718</t>
  </si>
  <si>
    <t>YAMABIKO Corp</t>
  </si>
  <si>
    <t>isin: JP3943000004</t>
  </si>
  <si>
    <t>Yamaguchi Financial Group Inc</t>
  </si>
  <si>
    <t>isin: JP3935300008</t>
  </si>
  <si>
    <t>Yamato Kogyo Co Ltd</t>
  </si>
  <si>
    <t>isin: JP3940400009</t>
  </si>
  <si>
    <t>Yamazen Corp</t>
  </si>
  <si>
    <t>isin: JP3936800006</t>
  </si>
  <si>
    <t>Yaoko Co Ltd</t>
  </si>
  <si>
    <t>isin: JP3930200005</t>
  </si>
  <si>
    <t>Yellow Hat Ltd</t>
  </si>
  <si>
    <t>isin: JP3131350005</t>
  </si>
  <si>
    <t>Yelp Inc</t>
  </si>
  <si>
    <t>isin: US9858171054</t>
  </si>
  <si>
    <t>YETI Holdings Inc</t>
  </si>
  <si>
    <t>isin: US98585X1046</t>
  </si>
  <si>
    <t>Yext Inc</t>
  </si>
  <si>
    <t>isin: US98585N1063</t>
  </si>
  <si>
    <t>YIT Oyj</t>
  </si>
  <si>
    <t>isin: FI0009800643</t>
  </si>
  <si>
    <t>Yokohama Reito Co Ltd</t>
  </si>
  <si>
    <t>isin: JP3957000007</t>
  </si>
  <si>
    <t>Yokowo Co Ltd</t>
  </si>
  <si>
    <t>isin: JP3954200006</t>
  </si>
  <si>
    <t>Yondoshi Holdings Inc</t>
  </si>
  <si>
    <t>isin: JP3119950008</t>
  </si>
  <si>
    <t>York Water Co/The</t>
  </si>
  <si>
    <t>isin: US9871841089</t>
  </si>
  <si>
    <t>Yoshinoya Holdings Co Ltd</t>
  </si>
  <si>
    <t>isin: JP3958000006</t>
  </si>
  <si>
    <t>Ypsomed Holding AG</t>
  </si>
  <si>
    <t>isin: CH0019396990</t>
  </si>
  <si>
    <t>Yuasa Trading Co Ltd</t>
  </si>
  <si>
    <t>isin: JP3945200008</t>
  </si>
  <si>
    <t>Yumeshin Holdings Co Ltd</t>
  </si>
  <si>
    <t>isin: JP3952850000</t>
  </si>
  <si>
    <t>Yurtec Corp</t>
  </si>
  <si>
    <t>isin: JP3946200007</t>
  </si>
  <si>
    <t>Yushin Precision Equipment Co Ltd</t>
  </si>
  <si>
    <t>isin: JP3944500002</t>
  </si>
  <si>
    <t>Zardoya Otis SA</t>
  </si>
  <si>
    <t>isin: ES0184933812</t>
  </si>
  <si>
    <t>Zendesk Inc</t>
  </si>
  <si>
    <t>isin: US98936J1016</t>
  </si>
  <si>
    <t>Zenkoku Hosho Co Ltd</t>
  </si>
  <si>
    <t>isin: JP3429250008</t>
  </si>
  <si>
    <t>Zenrin Co Ltd</t>
  </si>
  <si>
    <t>isin: JP3430400006</t>
  </si>
  <si>
    <t>ZIGExN Co Ltd</t>
  </si>
  <si>
    <t>isin: JP3386490001</t>
  </si>
  <si>
    <t>Zscaler Inc</t>
  </si>
  <si>
    <t>isin: US98980G1022</t>
  </si>
  <si>
    <t>Zuora Inc</t>
  </si>
  <si>
    <t>isin: US98983V1061</t>
  </si>
  <si>
    <t>Zur Rose Group AG</t>
  </si>
  <si>
    <t>isin: CH0042615283</t>
  </si>
  <si>
    <t>Zynga Inc</t>
  </si>
  <si>
    <t>isin: US98986T1088</t>
  </si>
  <si>
    <t>Goldman Sachs &amp; Co. LLC, lei: FOR8UP27PHTHYVLBNG30</t>
  </si>
  <si>
    <t>BlackRock Global Long/Short Equity Fund - US Large Cap - GS</t>
  </si>
  <si>
    <t>RTGLUSGST</t>
  </si>
  <si>
    <t>77 Bank Ltd/The</t>
  </si>
  <si>
    <t>isin: JP3352000008</t>
  </si>
  <si>
    <t>Aaron's Inc</t>
  </si>
  <si>
    <t>isin: US0025353006</t>
  </si>
  <si>
    <t>AB Dynamics PLC</t>
  </si>
  <si>
    <t>isin: GB00B9GQVG73</t>
  </si>
  <si>
    <t>ACCO Brands Corp</t>
  </si>
  <si>
    <t>isin: US00081T1088</t>
  </si>
  <si>
    <t>Adastria Co Ltd</t>
  </si>
  <si>
    <t>isin: JP3856000009</t>
  </si>
  <si>
    <t>Adient PLC</t>
  </si>
  <si>
    <t>ADT Inc</t>
  </si>
  <si>
    <t>isin: US00090Q1031</t>
  </si>
  <si>
    <t>Advance Residence Investment Corp</t>
  </si>
  <si>
    <t>isin: JP3047160001</t>
  </si>
  <si>
    <t>Advanced Drainage Systems Inc</t>
  </si>
  <si>
    <t>isin: US00790R1041</t>
  </si>
  <si>
    <t>Aeon Delight Co Ltd</t>
  </si>
  <si>
    <t>isin: JP3389700000</t>
  </si>
  <si>
    <t>Afterpay Ltd</t>
  </si>
  <si>
    <t>isin: AU000000APT1</t>
  </si>
  <si>
    <t>Aggreko PLC</t>
  </si>
  <si>
    <t>isin: GB00BK1PTB77</t>
  </si>
  <si>
    <t>Aida Engineering Ltd</t>
  </si>
  <si>
    <t>isin: JP3102400003</t>
  </si>
  <si>
    <t>Aiful Corp</t>
  </si>
  <si>
    <t>isin: JP3105040004</t>
  </si>
  <si>
    <t>Akita Bank Ltd/The</t>
  </si>
  <si>
    <t>isin: JP3107600003</t>
  </si>
  <si>
    <t>Akka Technologies</t>
  </si>
  <si>
    <t>isin: FR0004180537</t>
  </si>
  <si>
    <t>Alamo Group Inc</t>
  </si>
  <si>
    <t>isin: US0113111076</t>
  </si>
  <si>
    <t>Alarm.com Holdings Inc</t>
  </si>
  <si>
    <t>isin: US0116421050</t>
  </si>
  <si>
    <t>Alcoa Corp</t>
  </si>
  <si>
    <t>isin: US0138721065</t>
  </si>
  <si>
    <t>Allegheny Technologies Inc</t>
  </si>
  <si>
    <t>isin: US01741R1023</t>
  </si>
  <si>
    <t>Alony Hetz Properties &amp; Investments Ltd</t>
  </si>
  <si>
    <t>isin: IL0003900136</t>
  </si>
  <si>
    <t>Alpen Co Ltd</t>
  </si>
  <si>
    <t>isin: JP3126470008</t>
  </si>
  <si>
    <t>Alpha &amp; Omega Semiconductor Ltd</t>
  </si>
  <si>
    <t>isin: BMG6331P1041</t>
  </si>
  <si>
    <t>Altium Ltd</t>
  </si>
  <si>
    <t>isin: AU000000ALU8</t>
  </si>
  <si>
    <t>Ambu A/S</t>
  </si>
  <si>
    <t>isin: DK0060946788</t>
  </si>
  <si>
    <t>AMC Entertainment Holdings Inc</t>
  </si>
  <si>
    <t>isin: US00165C1045</t>
  </si>
  <si>
    <t>Amedisys Inc</t>
  </si>
  <si>
    <t>isin: US0234361089</t>
  </si>
  <si>
    <t>American Equity Investment Life Holding Co</t>
  </si>
  <si>
    <t>isin: US0256762065</t>
  </si>
  <si>
    <t>isin: US03064D1081</t>
  </si>
  <si>
    <t>ams AG</t>
  </si>
  <si>
    <t>isin: AT0000A18XM4</t>
  </si>
  <si>
    <t>Anest Iwata Corp</t>
  </si>
  <si>
    <t>isin: JP3122450004</t>
  </si>
  <si>
    <t>ANGI Homeservices Inc</t>
  </si>
  <si>
    <t>isin: US00183L1026</t>
  </si>
  <si>
    <t>Aomori Bank Ltd/The</t>
  </si>
  <si>
    <t>isin: JP3106000007</t>
  </si>
  <si>
    <t>Aoyama Trading Co Ltd</t>
  </si>
  <si>
    <t>isin: JP3106200003</t>
  </si>
  <si>
    <t>AP Eagers Ltd</t>
  </si>
  <si>
    <t>isin: AU000000APE3</t>
  </si>
  <si>
    <t>Apellis Pharmaceuticals Inc</t>
  </si>
  <si>
    <t>isin: US03753U1060</t>
  </si>
  <si>
    <t>Apergy Corp</t>
  </si>
  <si>
    <t>isin: US03755L1044</t>
  </si>
  <si>
    <t>Apogee Enterprises Inc</t>
  </si>
  <si>
    <t>isin: US0375981091</t>
  </si>
  <si>
    <t>Arata Corp</t>
  </si>
  <si>
    <t>isin: JP3125100002</t>
  </si>
  <si>
    <t>Argo Graphics Inc</t>
  </si>
  <si>
    <t>isin: JP3126110000</t>
  </si>
  <si>
    <t>Argo Group International Holdings Ltd</t>
  </si>
  <si>
    <t>isin: BMG0464B1072</t>
  </si>
  <si>
    <t>Ariake Japan Co Ltd</t>
  </si>
  <si>
    <t>isin: JP3125800007</t>
  </si>
  <si>
    <t>Artis Real Estate Investment Trust</t>
  </si>
  <si>
    <t>isin: CA04315L1058</t>
  </si>
  <si>
    <t>Arvinas Inc</t>
  </si>
  <si>
    <t>isin: US04335A1051</t>
  </si>
  <si>
    <t>Asahi Holdings Inc</t>
  </si>
  <si>
    <t>isin: JP3116700000</t>
  </si>
  <si>
    <t>Asics Corp</t>
  </si>
  <si>
    <t>isin: JP3118000003</t>
  </si>
  <si>
    <t>ASM International NV</t>
  </si>
  <si>
    <t>isin: NL0000334118</t>
  </si>
  <si>
    <t>Aspen Technology Inc</t>
  </si>
  <si>
    <t>isin: US0453271035</t>
  </si>
  <si>
    <t>Atkore International Group Inc</t>
  </si>
  <si>
    <t>isin: US0476491081</t>
  </si>
  <si>
    <t>AtriCure Inc</t>
  </si>
  <si>
    <t>isin: US04963C2098</t>
  </si>
  <si>
    <t>Atrium Ljungberg AB</t>
  </si>
  <si>
    <t>isin: SE0000191827</t>
  </si>
  <si>
    <t>Attendo AB</t>
  </si>
  <si>
    <t>isin: SE0007666110</t>
  </si>
  <si>
    <t>Avanza Bank Holding AB</t>
  </si>
  <si>
    <t>isin: SE0012454072</t>
  </si>
  <si>
    <t>Avast PLC</t>
  </si>
  <si>
    <t>isin: GB00BDD85M81</t>
  </si>
  <si>
    <t>Avista Corp</t>
  </si>
  <si>
    <t>isin: US05379B1070</t>
  </si>
  <si>
    <t>Avnet Inc</t>
  </si>
  <si>
    <t>isin: US0538071038</t>
  </si>
  <si>
    <t>Awa Bank Ltd/The</t>
  </si>
  <si>
    <t>isin: JP3126800006</t>
  </si>
  <si>
    <t>Babcock International Group PLC</t>
  </si>
  <si>
    <t>isin: GB0009697037</t>
  </si>
  <si>
    <t>Banca Monte dei Paschi di Siena SpA</t>
  </si>
  <si>
    <t>isin: IT0005218752</t>
  </si>
  <si>
    <t>Bandwidth Inc</t>
  </si>
  <si>
    <t>isin: US05988J1034</t>
  </si>
  <si>
    <t>Bank of Okinawa Ltd/The</t>
  </si>
  <si>
    <t>isin: JP3194600007</t>
  </si>
  <si>
    <t>Bank of the Ryukyus Ltd</t>
  </si>
  <si>
    <t>isin: JP3975000005</t>
  </si>
  <si>
    <t>isin: US06417N1037</t>
  </si>
  <si>
    <t>BayCurrent Consulting Inc</t>
  </si>
  <si>
    <t>isin: JP3835250006</t>
  </si>
  <si>
    <t>BE Semiconductor Industries NV</t>
  </si>
  <si>
    <t>isin: NL0012866412</t>
  </si>
  <si>
    <t>Beacon Roofing Supply Inc</t>
  </si>
  <si>
    <t>isin: US0736851090</t>
  </si>
  <si>
    <t>Beazer Homes USA Inc</t>
  </si>
  <si>
    <t>isin: US07556Q8814</t>
  </si>
  <si>
    <t>Belimo Holding AG</t>
  </si>
  <si>
    <t>isin: CH0001503199</t>
  </si>
  <si>
    <t>Benefit One Inc</t>
  </si>
  <si>
    <t>isin: JP3835630009</t>
  </si>
  <si>
    <t>Berkshire Hills Bancorp Inc</t>
  </si>
  <si>
    <t>isin: US0846801076</t>
  </si>
  <si>
    <t>Bilfinger SE</t>
  </si>
  <si>
    <t>isin: DE0005909006</t>
  </si>
  <si>
    <t>Biotage AB</t>
  </si>
  <si>
    <t>isin: SE0000454746</t>
  </si>
  <si>
    <t>BJ's Restaurants Inc</t>
  </si>
  <si>
    <t>isin: US09180C1062</t>
  </si>
  <si>
    <t>Blackmores Ltd</t>
  </si>
  <si>
    <t>isin: AU000000BKL7</t>
  </si>
  <si>
    <t>Bloom Energy Corp</t>
  </si>
  <si>
    <t>isin: US0937121079</t>
  </si>
  <si>
    <t>Blucora Inc</t>
  </si>
  <si>
    <t>isin: US0952291005</t>
  </si>
  <si>
    <t>Bluebird Bio Inc</t>
  </si>
  <si>
    <t>isin: US09609G1004</t>
  </si>
  <si>
    <t>Bobst Group SA</t>
  </si>
  <si>
    <t>isin: CH0012684657</t>
  </si>
  <si>
    <t>Boingo Wireless Inc</t>
  </si>
  <si>
    <t>isin: US09739C1027</t>
  </si>
  <si>
    <t>Boiron SA</t>
  </si>
  <si>
    <t>isin: FR0000061129</t>
  </si>
  <si>
    <t>Boston Beer Co Inc/The</t>
  </si>
  <si>
    <t>isin: US1005571070</t>
  </si>
  <si>
    <t>bpost SA</t>
  </si>
  <si>
    <t>isin: BE0974268972</t>
  </si>
  <si>
    <t>Brack Capital Properties NV</t>
  </si>
  <si>
    <t>isin: NL0009690619</t>
  </si>
  <si>
    <t>Brighthouse Financial Inc</t>
  </si>
  <si>
    <t>isin: US10922N1037</t>
  </si>
  <si>
    <t>Brinker International Inc</t>
  </si>
  <si>
    <t>isin: US1096411004</t>
  </si>
  <si>
    <t>Britvic PLC</t>
  </si>
  <si>
    <t>isin: GB00B0N8QD54</t>
  </si>
  <si>
    <t>Broadleaf Co Ltd</t>
  </si>
  <si>
    <t>isin: JP3831490002</t>
  </si>
  <si>
    <t>BRONCO BILLY Co Ltd</t>
  </si>
  <si>
    <t>isin: JP3831550003</t>
  </si>
  <si>
    <t>Bure Equity AB</t>
  </si>
  <si>
    <t>isin: SE0000195810</t>
  </si>
  <si>
    <t>Burkhalter Holding AG</t>
  </si>
  <si>
    <t>isin: CH0212255803</t>
  </si>
  <si>
    <t>BWP Trust</t>
  </si>
  <si>
    <t>isin: AU000000BWP3</t>
  </si>
  <si>
    <t>Cable One Inc</t>
  </si>
  <si>
    <t>isin: US12685J1051</t>
  </si>
  <si>
    <t>Cairo Communication SpA</t>
  </si>
  <si>
    <t>isin: IT0004329733</t>
  </si>
  <si>
    <t>Calavo Growers Inc</t>
  </si>
  <si>
    <t>isin: US1282461052</t>
  </si>
  <si>
    <t>Camden National Corp</t>
  </si>
  <si>
    <t>isin: US1330341082</t>
  </si>
  <si>
    <t>Canon Marketing Japan Inc</t>
  </si>
  <si>
    <t>isin: JP3243600008</t>
  </si>
  <si>
    <t>Capitol Federal Financial Inc</t>
  </si>
  <si>
    <t>isin: US14057J1016</t>
  </si>
  <si>
    <t>Cardiovascular Systems Inc</t>
  </si>
  <si>
    <t>isin: US1416191062</t>
  </si>
  <si>
    <t>Cardtronics PLC</t>
  </si>
  <si>
    <t>isin: GB00BYT18414</t>
  </si>
  <si>
    <t>Carlisle Cos Inc</t>
  </si>
  <si>
    <t>isin: US1423391002</t>
  </si>
  <si>
    <t>Carpenter Technology Corp</t>
  </si>
  <si>
    <t>isin: US1442851036</t>
  </si>
  <si>
    <t>Carter's Inc</t>
  </si>
  <si>
    <t>isin: US1462291097</t>
  </si>
  <si>
    <t>Casey's General Stores Inc</t>
  </si>
  <si>
    <t>isin: US1475281036</t>
  </si>
  <si>
    <t>Catena AB</t>
  </si>
  <si>
    <t>isin: SE0001664707</t>
  </si>
  <si>
    <t>isin: US1491501045</t>
  </si>
  <si>
    <t>Caverion OYJ</t>
  </si>
  <si>
    <t>isin: FI4000062781</t>
  </si>
  <si>
    <t>Cawachi Ltd</t>
  </si>
  <si>
    <t>isin: JP3226450009</t>
  </si>
  <si>
    <t>CECONOMY AG</t>
  </si>
  <si>
    <t>isin: DE0007257503</t>
  </si>
  <si>
    <t>Celestica Inc</t>
  </si>
  <si>
    <t>isin: CA15101Q1081</t>
  </si>
  <si>
    <t>Central Garden &amp; Pet Co (A) Non-Voting</t>
  </si>
  <si>
    <t>Central Garden &amp; Pet Co.</t>
  </si>
  <si>
    <t>isin: US1535271068</t>
  </si>
  <si>
    <t>Centuria Industrial REIT</t>
  </si>
  <si>
    <t>isin: AU000000CIP0</t>
  </si>
  <si>
    <t>CEVA Inc</t>
  </si>
  <si>
    <t>isin: US1572101053</t>
  </si>
  <si>
    <t>Charles River Laboratories International Inc</t>
  </si>
  <si>
    <t>isin: US1598641074</t>
  </si>
  <si>
    <t>Chatham Lodging Trust</t>
  </si>
  <si>
    <t>isin: US16208T1025</t>
  </si>
  <si>
    <t>Chefs' Warehouse Inc/The</t>
  </si>
  <si>
    <t>isin: US1630861011</t>
  </si>
  <si>
    <t>Chemed Corp</t>
  </si>
  <si>
    <t>isin: US16359R1032</t>
  </si>
  <si>
    <t>Chesapeake Utilities Corp</t>
  </si>
  <si>
    <t>isin: US1653031088</t>
  </si>
  <si>
    <t>Children's Place Inc/The</t>
  </si>
  <si>
    <t>isin: US1689051076</t>
  </si>
  <si>
    <t>Chofu Seisakusho Co Ltd</t>
  </si>
  <si>
    <t>isin: JP3527800001</t>
  </si>
  <si>
    <t>Chorus Ltd</t>
  </si>
  <si>
    <t>isin: NZCNUE0001S2</t>
  </si>
  <si>
    <t>Chubu Shiryo Co Ltd</t>
  </si>
  <si>
    <t>isin: JP3525400002</t>
  </si>
  <si>
    <t>Chugoku Bank Ltd/The</t>
  </si>
  <si>
    <t>isin: JP3521000004</t>
  </si>
  <si>
    <t>Chugoku Marine Paints Ltd</t>
  </si>
  <si>
    <t>isin: JP3522600000</t>
  </si>
  <si>
    <t>Chukyo Bank Ltd/The</t>
  </si>
  <si>
    <t>isin: JP3520000005</t>
  </si>
  <si>
    <t>Cia de Distribucion Integral Logista Holdings SA</t>
  </si>
  <si>
    <t>isin: ES0105027009</t>
  </si>
  <si>
    <t>Ciena Corp</t>
  </si>
  <si>
    <t>isin: US1717793095</t>
  </si>
  <si>
    <t>Citizen Watch Co Ltd</t>
  </si>
  <si>
    <t>isin: JP3352400000</t>
  </si>
  <si>
    <t>CKD Corp</t>
  </si>
  <si>
    <t>isin: JP3346800000</t>
  </si>
  <si>
    <t>Clearway Energy Inc</t>
  </si>
  <si>
    <t>Cloudera Inc</t>
  </si>
  <si>
    <t>isin: US18914U1007</t>
  </si>
  <si>
    <t>Coherus Biosciences Inc</t>
  </si>
  <si>
    <t>isin: US19249H1032</t>
  </si>
  <si>
    <t>Colfax Corp</t>
  </si>
  <si>
    <t>isin: US1940141062</t>
  </si>
  <si>
    <t>Colony Capital Inc</t>
  </si>
  <si>
    <t>isin: US19626G1085</t>
  </si>
  <si>
    <t>Columbia Sportswear Co</t>
  </si>
  <si>
    <t>isin: US1985161066</t>
  </si>
  <si>
    <t>Columbus McKinnon Corp/NY</t>
  </si>
  <si>
    <t>isin: US1993331057</t>
  </si>
  <si>
    <t>Comforia Residential REIT Inc</t>
  </si>
  <si>
    <t>isin: JP3047540004</t>
  </si>
  <si>
    <t>Community Bank System Inc</t>
  </si>
  <si>
    <t>isin: US2036071064</t>
  </si>
  <si>
    <t>Construction Partners Inc</t>
  </si>
  <si>
    <t>isin: US21044C1071</t>
  </si>
  <si>
    <t>COOKPAD Inc</t>
  </si>
  <si>
    <t>isin: JP3266170004</t>
  </si>
  <si>
    <t>Corcept Therapeutics Inc</t>
  </si>
  <si>
    <t>isin: US2183521028</t>
  </si>
  <si>
    <t>CoreLogic Inc/United States</t>
  </si>
  <si>
    <t>isin: US21871D1037</t>
  </si>
  <si>
    <t>CorEnergy Infrastructure Trust Inc</t>
  </si>
  <si>
    <t>isin: US21870U5020</t>
  </si>
  <si>
    <t>Corus Entertainment Inc</t>
  </si>
  <si>
    <t>isin: CA2208741017</t>
  </si>
  <si>
    <t>Cosmo Energy Holdings Co Ltd</t>
  </si>
  <si>
    <t>isin: JP3298000005</t>
  </si>
  <si>
    <t>COSMO Pharmaceuticals NV</t>
  </si>
  <si>
    <t>isin: NL0011832936</t>
  </si>
  <si>
    <t>Costa Group Holdings Ltd</t>
  </si>
  <si>
    <t>isin: AU000000CGC2</t>
  </si>
  <si>
    <t>Countryside Properties PLC</t>
  </si>
  <si>
    <t>isin: GB00BYPHNG03</t>
  </si>
  <si>
    <t>Covenant Transportation Group Inc</t>
  </si>
  <si>
    <t>isin: US22284P1057</t>
  </si>
  <si>
    <t>Create Restaurants Holdings Inc</t>
  </si>
  <si>
    <t>isin: JP3269930008</t>
  </si>
  <si>
    <t>Create SD Holdings Co Ltd</t>
  </si>
  <si>
    <t>isin: JP3269940007</t>
  </si>
  <si>
    <t>Credit Acceptance Corp</t>
  </si>
  <si>
    <t>isin: US2253101016</t>
  </si>
  <si>
    <t>Credit Corp Group Ltd</t>
  </si>
  <si>
    <t>isin: AU000000CCP3</t>
  </si>
  <si>
    <t>Crombie Real Estate Investment Trust</t>
  </si>
  <si>
    <t>isin: CA2271071094</t>
  </si>
  <si>
    <t>CSG Systems International Inc</t>
  </si>
  <si>
    <t>isin: US1263491094</t>
  </si>
  <si>
    <t>CSR Ltd</t>
  </si>
  <si>
    <t>isin: AU000000CSR5</t>
  </si>
  <si>
    <t>Curves Holdings Co Ltd</t>
  </si>
  <si>
    <t>isin: JP3205100005</t>
  </si>
  <si>
    <t>Cushman &amp; Wakefield PLC</t>
  </si>
  <si>
    <t>isin: GB00BFZ4N465</t>
  </si>
  <si>
    <t>Cybozu Inc</t>
  </si>
  <si>
    <t>isin: JP3312100005</t>
  </si>
  <si>
    <t>Cymabay Therapeutics Inc</t>
  </si>
  <si>
    <t>isin: US23257D1037</t>
  </si>
  <si>
    <t>D/S Norden A/S</t>
  </si>
  <si>
    <t>isin: DK0060083210</t>
  </si>
  <si>
    <t>Daibiru Corp</t>
  </si>
  <si>
    <t>isin: JP3497200000</t>
  </si>
  <si>
    <t>Daido Steel Co Ltd</t>
  </si>
  <si>
    <t>isin: JP3491000000</t>
  </si>
  <si>
    <t>Daishi Hokuetsu Financial Group Inc</t>
  </si>
  <si>
    <t>isin: JP3483850008</t>
  </si>
  <si>
    <t>Daiwa Office Investment Corp</t>
  </si>
  <si>
    <t>isin: JP3046310003</t>
  </si>
  <si>
    <t>Daiwa Securities Living Investments Corp</t>
  </si>
  <si>
    <t>isin: JP3046410001</t>
  </si>
  <si>
    <t>Daiwabo Holdings Co Ltd</t>
  </si>
  <si>
    <t>isin: JP3505400006</t>
  </si>
  <si>
    <t>Dalata Hotel Group PLC</t>
  </si>
  <si>
    <t>isin: IE00BJMZDW83</t>
  </si>
  <si>
    <t>Dave &amp; Buster's Entertainment Inc</t>
  </si>
  <si>
    <t>isin: US2383371091</t>
  </si>
  <si>
    <t>Delek Automotive Systems Ltd</t>
  </si>
  <si>
    <t>isin: IL0008290103</t>
  </si>
  <si>
    <t>Delek US Holdings Inc</t>
  </si>
  <si>
    <t>isin: US24665A1034</t>
  </si>
  <si>
    <t>Delta Galil Industries Ltd</t>
  </si>
  <si>
    <t>isin: IL0006270347</t>
  </si>
  <si>
    <t>Deluxe Corp</t>
  </si>
  <si>
    <t>isin: US2480191012</t>
  </si>
  <si>
    <t>Denka Co Ltd</t>
  </si>
  <si>
    <t>isin: JP3549600009</t>
  </si>
  <si>
    <t>Deutsche EuroShop AG</t>
  </si>
  <si>
    <t>isin: DE0007480204</t>
  </si>
  <si>
    <t>Deutsche Pfandbriefbank AG</t>
  </si>
  <si>
    <t>isin: DE0008019001</t>
  </si>
  <si>
    <t>Digital Garage Inc</t>
  </si>
  <si>
    <t>isin: JP3549070005</t>
  </si>
  <si>
    <t>Dillard's Inc</t>
  </si>
  <si>
    <t>isin: US2540671011</t>
  </si>
  <si>
    <t>Dios Fastigheter AB</t>
  </si>
  <si>
    <t>isin: SE0001634262</t>
  </si>
  <si>
    <t>Diversified Healthcare Trust</t>
  </si>
  <si>
    <t>isin: US25525P1075</t>
  </si>
  <si>
    <t>DMC Global Inc</t>
  </si>
  <si>
    <t>isin: US23291C1036</t>
  </si>
  <si>
    <t>DMG Mori Co Ltd</t>
  </si>
  <si>
    <t>isin: JP3924800000</t>
  </si>
  <si>
    <t>Domain Holdings Australia Ltd</t>
  </si>
  <si>
    <t>isin: AU000000DHG9</t>
  </si>
  <si>
    <t>Dorman Products Inc</t>
  </si>
  <si>
    <t>isin: US2582781009</t>
  </si>
  <si>
    <t>Douglas Emmett Inc</t>
  </si>
  <si>
    <t>isin: US25960P1093</t>
  </si>
  <si>
    <t>Dowa Holdings Co Ltd</t>
  </si>
  <si>
    <t>isin: JP3638600001</t>
  </si>
  <si>
    <t>Drilling Co of 1972 A/S/The</t>
  </si>
  <si>
    <t>isin: DK0061135753</t>
  </si>
  <si>
    <t>Ducommun Inc</t>
  </si>
  <si>
    <t>isin: US2641471097</t>
  </si>
  <si>
    <t>Dunkin' Brands Group Inc</t>
  </si>
  <si>
    <t>isin: US2655041000</t>
  </si>
  <si>
    <t>Duskin Co Ltd</t>
  </si>
  <si>
    <t>isin: JP3505900005</t>
  </si>
  <si>
    <t>Dycom Industries Inc</t>
  </si>
  <si>
    <t>isin: US2674751019</t>
  </si>
  <si>
    <t>DyDo Group Holdings Inc</t>
  </si>
  <si>
    <t>isin: JP3488400007</t>
  </si>
  <si>
    <t>Eagle Pharmaceuticals Inc/DE</t>
  </si>
  <si>
    <t>isin: US2697961082</t>
  </si>
  <si>
    <t>Earth Corp</t>
  </si>
  <si>
    <t>isin: JP3100190002</t>
  </si>
  <si>
    <t>Eiken Chemical Co Ltd</t>
  </si>
  <si>
    <t>isin: JP3160700005</t>
  </si>
  <si>
    <t>Eizo Corp</t>
  </si>
  <si>
    <t>isin: JP3651080008</t>
  </si>
  <si>
    <t>El Pollo Loco Holdings Inc</t>
  </si>
  <si>
    <t>isin: US2686031079</t>
  </si>
  <si>
    <t>Eldorado Resorts Inc</t>
  </si>
  <si>
    <t>isin: US28470R1023</t>
  </si>
  <si>
    <t>Elecom Co Ltd</t>
  </si>
  <si>
    <t>isin: JP3168200008</t>
  </si>
  <si>
    <t>Element Fleet Management Corp</t>
  </si>
  <si>
    <t>isin: CA2861812014</t>
  </si>
  <si>
    <t>elf Beauty Inc</t>
  </si>
  <si>
    <t>isin: US26856L1035</t>
  </si>
  <si>
    <t>Elis SA</t>
  </si>
  <si>
    <t>isin: FR0012435121</t>
  </si>
  <si>
    <t>Eltel AB</t>
  </si>
  <si>
    <t>isin: SE0006509949</t>
  </si>
  <si>
    <t>Embracer Group AB</t>
  </si>
  <si>
    <t>isin: SE0013121589</t>
  </si>
  <si>
    <t>EMCOR Group Inc</t>
  </si>
  <si>
    <t>isin: US29084Q1004</t>
  </si>
  <si>
    <t>Enplas Corp</t>
  </si>
  <si>
    <t>isin: JP3169800004</t>
  </si>
  <si>
    <t>Ensign Group Inc/The</t>
  </si>
  <si>
    <t>isin: US29358P1012</t>
  </si>
  <si>
    <t>Enstar Group Ltd</t>
  </si>
  <si>
    <t>isin: BMG3075P1014</t>
  </si>
  <si>
    <t>Equital Ltd</t>
  </si>
  <si>
    <t>isin: IL0007550176</t>
  </si>
  <si>
    <t>ERG SpA</t>
  </si>
  <si>
    <t>isin: IT0001157020</t>
  </si>
  <si>
    <t>ES-Con Japan Ltd</t>
  </si>
  <si>
    <t>isin: JP3688330004</t>
  </si>
  <si>
    <t>Euronav NV</t>
  </si>
  <si>
    <t>isin: BE0003816338</t>
  </si>
  <si>
    <t>Evercore Inc</t>
  </si>
  <si>
    <t>isin: US29977A1051</t>
  </si>
  <si>
    <t>Everi Holdings Inc</t>
  </si>
  <si>
    <t>isin: US30034T1034</t>
  </si>
  <si>
    <t>EverQuote Inc</t>
  </si>
  <si>
    <t>isin: US30041R1086</t>
  </si>
  <si>
    <t>Evo Payments Inc</t>
  </si>
  <si>
    <t>isin: US26927E1047</t>
  </si>
  <si>
    <t>Exedy Corp</t>
  </si>
  <si>
    <t>isin: JP3161160001</t>
  </si>
  <si>
    <t>Exelixis Inc</t>
  </si>
  <si>
    <t>isin: US30161Q1040</t>
  </si>
  <si>
    <t>Exmar NV</t>
  </si>
  <si>
    <t>isin: BE0003808251</t>
  </si>
  <si>
    <t>Ezaki Glico Co Ltd</t>
  </si>
  <si>
    <t>isin: JP3161200005</t>
  </si>
  <si>
    <t>EZCORP Inc</t>
  </si>
  <si>
    <t>isin: US3023011063</t>
  </si>
  <si>
    <t>Fabrinet</t>
  </si>
  <si>
    <t>isin: KYG3323L1005</t>
  </si>
  <si>
    <t>Fagron</t>
  </si>
  <si>
    <t>isin: BE0003874915</t>
  </si>
  <si>
    <t>Fancl Corp</t>
  </si>
  <si>
    <t>isin: JP3802670004</t>
  </si>
  <si>
    <t>Farmer Bros Co</t>
  </si>
  <si>
    <t>isin: US3076751086</t>
  </si>
  <si>
    <t>Federal Agricultural Mortgage Corp</t>
  </si>
  <si>
    <t>isin: US3131483063</t>
  </si>
  <si>
    <t>Federal Signal Corp</t>
  </si>
  <si>
    <t>isin: US3138551086</t>
  </si>
  <si>
    <t>Federated Hermes Inc</t>
  </si>
  <si>
    <t>isin: US3142111034</t>
  </si>
  <si>
    <t>Feed One Co Ltd</t>
  </si>
  <si>
    <t>isin: JP3802960009</t>
  </si>
  <si>
    <t>Feintool International Holding AG</t>
  </si>
  <si>
    <t>isin: CH0009320091</t>
  </si>
  <si>
    <t>Ferrexpo PLC</t>
  </si>
  <si>
    <t>isin: GB00B1XH2C03</t>
  </si>
  <si>
    <t>Fila SpA</t>
  </si>
  <si>
    <t>isin: IT0004967292</t>
  </si>
  <si>
    <t>Finablr PLC</t>
  </si>
  <si>
    <t>isin: GB00BJ7HMW26</t>
  </si>
  <si>
    <t>Financial Institutions Inc</t>
  </si>
  <si>
    <t>isin: US3175854047</t>
  </si>
  <si>
    <t>Financial Products Group Co Ltd</t>
  </si>
  <si>
    <t>isin: JP3166990006</t>
  </si>
  <si>
    <t>First Bancorp/Southern Pines NC</t>
  </si>
  <si>
    <t>isin: US3189101062</t>
  </si>
  <si>
    <t>First Commonwealth Financial Corp</t>
  </si>
  <si>
    <t>isin: US3198291078</t>
  </si>
  <si>
    <t>First Derivatives PLC</t>
  </si>
  <si>
    <t>isin: GB0031477770</t>
  </si>
  <si>
    <t>First International Bank Of Israel Ltd</t>
  </si>
  <si>
    <t>isin: IL0005930388</t>
  </si>
  <si>
    <t>First Majestic Silver Corp</t>
  </si>
  <si>
    <t>isin: CA32076V1031</t>
  </si>
  <si>
    <t>First Solar Inc</t>
  </si>
  <si>
    <t>isin: US3364331070</t>
  </si>
  <si>
    <t>Five9 Inc</t>
  </si>
  <si>
    <t>isin: US3383071012</t>
  </si>
  <si>
    <t>Flexion Therapeutics Inc</t>
  </si>
  <si>
    <t>isin: US33938J1060</t>
  </si>
  <si>
    <t>Fomento de Construcciones y Contratas SA</t>
  </si>
  <si>
    <t>isin: ES0122060314</t>
  </si>
  <si>
    <t>Forbo Holding AG</t>
  </si>
  <si>
    <t>isin: CH0003541510</t>
  </si>
  <si>
    <t>Fossil Group Inc</t>
  </si>
  <si>
    <t>isin: US34988V1061</t>
  </si>
  <si>
    <t>Four Corners Property Trust Inc</t>
  </si>
  <si>
    <t>isin: US35086T1097</t>
  </si>
  <si>
    <t>Fox Factory Holding Corp</t>
  </si>
  <si>
    <t>isin: US35138V1026</t>
  </si>
  <si>
    <t>Franklin Covey Co</t>
  </si>
  <si>
    <t>isin: US3534691098</t>
  </si>
  <si>
    <t>Freenet AG</t>
  </si>
  <si>
    <t>isin: DE000A0Z2ZZ5</t>
  </si>
  <si>
    <t>Frontier Real Estate Investment Corp</t>
  </si>
  <si>
    <t>isin: JP3046200006</t>
  </si>
  <si>
    <t>Frontline Ltd/Bermuda</t>
  </si>
  <si>
    <t>isin: BMG3682E1921</t>
  </si>
  <si>
    <t>FTI Consulting Inc</t>
  </si>
  <si>
    <t>isin: US3029411093</t>
  </si>
  <si>
    <t>Fuji Corp/Aichi</t>
  </si>
  <si>
    <t>isin: JP3809200003</t>
  </si>
  <si>
    <t>Fuji Oil Holdings Inc</t>
  </si>
  <si>
    <t>isin: JP3816400000</t>
  </si>
  <si>
    <t>Fuji Seal International Inc</t>
  </si>
  <si>
    <t>isin: JP3813800004</t>
  </si>
  <si>
    <t>Fujibo Holdings Inc</t>
  </si>
  <si>
    <t>isin: JP3820800005</t>
  </si>
  <si>
    <t>Fujikura Ltd</t>
  </si>
  <si>
    <t>isin: JP3811000003</t>
  </si>
  <si>
    <t>Fujimi Inc</t>
  </si>
  <si>
    <t>isin: JP3820900003</t>
  </si>
  <si>
    <t>Fujitec Co Ltd</t>
  </si>
  <si>
    <t>isin: JP3818800009</t>
  </si>
  <si>
    <t>Fujiya Co Ltd</t>
  </si>
  <si>
    <t>isin: JP3821200007</t>
  </si>
  <si>
    <t>Fukushima Galilei Co Ltd</t>
  </si>
  <si>
    <t>isin: JP3805150004</t>
  </si>
  <si>
    <t>Fulton Financial Corp</t>
  </si>
  <si>
    <t>isin: US3602711000</t>
  </si>
  <si>
    <t>Furukawa Co Ltd</t>
  </si>
  <si>
    <t>isin: JP3826800009</t>
  </si>
  <si>
    <t>Futaba Corp</t>
  </si>
  <si>
    <t>isin: JP3824400000</t>
  </si>
  <si>
    <t>Futaba Industrial Co Ltd</t>
  </si>
  <si>
    <t>isin: JP3824000008</t>
  </si>
  <si>
    <t>Gakken Holdings Co Ltd</t>
  </si>
  <si>
    <t>isin: JP3234200008</t>
  </si>
  <si>
    <t>Galenica AG</t>
  </si>
  <si>
    <t>isin: CH0360674466</t>
  </si>
  <si>
    <t>Gaming and Leisure Properties Inc</t>
  </si>
  <si>
    <t>isin: US36467J1088</t>
  </si>
  <si>
    <t>Gates Industrial Corp PLC</t>
  </si>
  <si>
    <t>Gaztransport Et Technigaz SA</t>
  </si>
  <si>
    <t>isin: FR0011726835</t>
  </si>
  <si>
    <t>Gecoss Corp</t>
  </si>
  <si>
    <t>isin: JP3225500002</t>
  </si>
  <si>
    <t>Genco Shipping &amp; Trading Ltd</t>
  </si>
  <si>
    <t>isin: MHY2685T1313</t>
  </si>
  <si>
    <t>Genky DrugStores Co Ltd</t>
  </si>
  <si>
    <t>isin: JP3282750003</t>
  </si>
  <si>
    <t>Gentex Corp</t>
  </si>
  <si>
    <t>isin: US3719011096</t>
  </si>
  <si>
    <t>Genworth Financial Inc</t>
  </si>
  <si>
    <t>isin: US37247D1063</t>
  </si>
  <si>
    <t>Gestamp Automocion SA</t>
  </si>
  <si>
    <t>isin: ES0105223004</t>
  </si>
  <si>
    <t>Gibson Energy Inc</t>
  </si>
  <si>
    <t>isin: CA3748252069</t>
  </si>
  <si>
    <t>Gimv NV</t>
  </si>
  <si>
    <t>isin: BE0003699130</t>
  </si>
  <si>
    <t>Glaukos Corp</t>
  </si>
  <si>
    <t>isin: US3773221029</t>
  </si>
  <si>
    <t>Global Indemnity Ltd</t>
  </si>
  <si>
    <t>isin: KYG3933F1054</t>
  </si>
  <si>
    <t>Global Net Lease Inc</t>
  </si>
  <si>
    <t>isin: US3793782018</t>
  </si>
  <si>
    <t>Global One Real Estate Investment Corp</t>
  </si>
  <si>
    <t>isin: JP3044520009</t>
  </si>
  <si>
    <t>GLP J-Reit</t>
  </si>
  <si>
    <t>isin: JP3047510007</t>
  </si>
  <si>
    <t>Godo Steel Ltd</t>
  </si>
  <si>
    <t>isin: JP3307800007</t>
  </si>
  <si>
    <t>Goodyear Tire &amp; Rubber Co/The</t>
  </si>
  <si>
    <t>isin: US3825501014</t>
  </si>
  <si>
    <t>Greenbrier Cos Inc/The</t>
  </si>
  <si>
    <t>isin: US3936571013</t>
  </si>
  <si>
    <t>GRENKE AG</t>
  </si>
  <si>
    <t>isin: DE000A161N30</t>
  </si>
  <si>
    <t>Grocery Outlet Holding Corp</t>
  </si>
  <si>
    <t>isin: US39874R1014</t>
  </si>
  <si>
    <t>Grupo Empresarial San Jose SA</t>
  </si>
  <si>
    <t>isin: ES0180918015</t>
  </si>
  <si>
    <t>Guardant Health Inc</t>
  </si>
  <si>
    <t>isin: US40131M1099</t>
  </si>
  <si>
    <t>GUD Holdings Ltd</t>
  </si>
  <si>
    <t>isin: AU000000GUD2</t>
  </si>
  <si>
    <t>Gunze Ltd</t>
  </si>
  <si>
    <t>isin: JP3275200008</t>
  </si>
  <si>
    <t>Gurunavi Inc</t>
  </si>
  <si>
    <t>isin: JP3274180003</t>
  </si>
  <si>
    <t>GWA Group Ltd</t>
  </si>
  <si>
    <t>isin: AU000000GWA4</t>
  </si>
  <si>
    <t>H2O Retailing Corp</t>
  </si>
  <si>
    <t>isin: JP3774600005</t>
  </si>
  <si>
    <t>Hachijuni Bank Ltd/The</t>
  </si>
  <si>
    <t>isin: JP3769000005</t>
  </si>
  <si>
    <t>Hannon Armstrong Sustainable Infrastructure Capital Inc</t>
  </si>
  <si>
    <t>isin: US41068X1000</t>
  </si>
  <si>
    <t>Harel Insurance Investments &amp; Financial Services Ltd</t>
  </si>
  <si>
    <t>isin: IL0005850180</t>
  </si>
  <si>
    <t>Harmonic Inc</t>
  </si>
  <si>
    <t>isin: US4131601027</t>
  </si>
  <si>
    <t>Harsco Corp</t>
  </si>
  <si>
    <t>isin: US4158641070</t>
  </si>
  <si>
    <t>Haseko Corp</t>
  </si>
  <si>
    <t>isin: JP3768600003</t>
  </si>
  <si>
    <t>HealthEquity Inc</t>
  </si>
  <si>
    <t>isin: US42226A1079</t>
  </si>
  <si>
    <t>Heiwa Real Estate Co Ltd</t>
  </si>
  <si>
    <t>isin: JP3834800009</t>
  </si>
  <si>
    <t>Helical PLC</t>
  </si>
  <si>
    <t>isin: GB00B0FYMT95</t>
  </si>
  <si>
    <t>Hera SpA</t>
  </si>
  <si>
    <t>isin: IT0001250932</t>
  </si>
  <si>
    <t>HIS Co Ltd</t>
  </si>
  <si>
    <t>isin: JP3160740001</t>
  </si>
  <si>
    <t>Hitachi Capital Corp</t>
  </si>
  <si>
    <t>isin: JP3786600001</t>
  </si>
  <si>
    <t>Hitachi Transport System Ltd</t>
  </si>
  <si>
    <t>isin: JP3791200003</t>
  </si>
  <si>
    <t>Hitachi Zosen Corp</t>
  </si>
  <si>
    <t>isin: JP3789000001</t>
  </si>
  <si>
    <t>Hodogaya Chemical Co Ltd</t>
  </si>
  <si>
    <t>isin: JP3852600000</t>
  </si>
  <si>
    <t>Hokkoku Bank Ltd/The</t>
  </si>
  <si>
    <t>isin: JP3851400006</t>
  </si>
  <si>
    <t>Hokuriku Electric Power Co</t>
  </si>
  <si>
    <t>isin: JP3845400005</t>
  </si>
  <si>
    <t>Hokuto Corp</t>
  </si>
  <si>
    <t>isin: JP3843250006</t>
  </si>
  <si>
    <t>Hosiden Corp</t>
  </si>
  <si>
    <t>isin: JP3845800006</t>
  </si>
  <si>
    <t>Hosokawa Micron Corp</t>
  </si>
  <si>
    <t>isin: JP3846000002</t>
  </si>
  <si>
    <t>House Foods Group Inc</t>
  </si>
  <si>
    <t>isin: JP3765400001</t>
  </si>
  <si>
    <t>Howard Hughes Corp/The</t>
  </si>
  <si>
    <t>isin: US44267D1072</t>
  </si>
  <si>
    <t>Hudbay Minerals Inc</t>
  </si>
  <si>
    <t>isin: CA4436281022</t>
  </si>
  <si>
    <t>Hudson Pacific Properties Inc</t>
  </si>
  <si>
    <t>isin: US4440971095</t>
  </si>
  <si>
    <t>Hyakujushi Bank Ltd/The</t>
  </si>
  <si>
    <t>isin: JP3794200000</t>
  </si>
  <si>
    <t>Hysan Development Co Ltd</t>
  </si>
  <si>
    <t>isin: HK0014000126</t>
  </si>
  <si>
    <t>IAA Inc</t>
  </si>
  <si>
    <t>isin: US4492531037</t>
  </si>
  <si>
    <t>Ibiden Co Ltd</t>
  </si>
  <si>
    <t>isin: JP3148800000</t>
  </si>
  <si>
    <t>Ichigo Office REIT Investment Corp</t>
  </si>
  <si>
    <t>isin: JP3046300004</t>
  </si>
  <si>
    <t>Ichikoh Industries Ltd</t>
  </si>
  <si>
    <t>isin: JP3141600001</t>
  </si>
  <si>
    <t>Ichor Holdings Ltd</t>
  </si>
  <si>
    <t>isin: KYG4740B1059</t>
  </si>
  <si>
    <t>Idec Corp/Japan</t>
  </si>
  <si>
    <t>isin: JP3138800002</t>
  </si>
  <si>
    <t>IDI Insurance Co Ltd</t>
  </si>
  <si>
    <t>isin: IL0011295016</t>
  </si>
  <si>
    <t>IDP Education Ltd</t>
  </si>
  <si>
    <t>isin: AU000000IEL5</t>
  </si>
  <si>
    <t>II-VI Inc</t>
  </si>
  <si>
    <t>isin: US9021041085</t>
  </si>
  <si>
    <t>IMAX Corp</t>
  </si>
  <si>
    <t>isin: CA45245E1097</t>
  </si>
  <si>
    <t>Immobiliare Grande Distribuzione SIIQ SpA</t>
  </si>
  <si>
    <t>isin: IT0005322612</t>
  </si>
  <si>
    <t>Inchcape PLC</t>
  </si>
  <si>
    <t>isin: GB00B61TVQ02</t>
  </si>
  <si>
    <t>Industrial &amp; Infrastructure Fund Investment Corp</t>
  </si>
  <si>
    <t>isin: JP3046500009</t>
  </si>
  <si>
    <t>Infocom Corp</t>
  </si>
  <si>
    <t>isin: JP3153450006</t>
  </si>
  <si>
    <t>Infomart Corp</t>
  </si>
  <si>
    <t>isin: JP3153480003</t>
  </si>
  <si>
    <t>Ingenia Communities Group</t>
  </si>
  <si>
    <t>isin: AU000000INA9</t>
  </si>
  <si>
    <t>Innate Pharma SA</t>
  </si>
  <si>
    <t>isin: FR0010331421</t>
  </si>
  <si>
    <t>Intercept Pharmaceuticals Inc</t>
  </si>
  <si>
    <t>isin: US45845P1084</t>
  </si>
  <si>
    <t>Interroll Holding AG</t>
  </si>
  <si>
    <t>isin: CH0006372897</t>
  </si>
  <si>
    <t>Intervest Offices &amp; Warehouses NV</t>
  </si>
  <si>
    <t>isin: BE0003746600</t>
  </si>
  <si>
    <t>Invesco Office J-Reit Inc</t>
  </si>
  <si>
    <t>isin: JP3047760008</t>
  </si>
  <si>
    <t>Invincible Investment Corp</t>
  </si>
  <si>
    <t>isin: JP3046190009</t>
  </si>
  <si>
    <t>Inwido AB</t>
  </si>
  <si>
    <t>isin: SE0006220018</t>
  </si>
  <si>
    <t>Iridium Communications Inc</t>
  </si>
  <si>
    <t>isin: US46269C1027</t>
  </si>
  <si>
    <t>Iriso Electronics Co Ltd</t>
  </si>
  <si>
    <t>isin: JP3149800009</t>
  </si>
  <si>
    <t>Ishihara Sangyo Kaisha Ltd</t>
  </si>
  <si>
    <t>isin: JP3136800004</t>
  </si>
  <si>
    <t>Isra Vision AG</t>
  </si>
  <si>
    <t>isin: DE0005488100</t>
  </si>
  <si>
    <t>Ito En Ltd</t>
  </si>
  <si>
    <t>isin: JP3143000002</t>
  </si>
  <si>
    <t>IWG PLC</t>
  </si>
  <si>
    <t>isin: JE00BYVQYS01</t>
  </si>
  <si>
    <t>Iyo Bank Ltd/The</t>
  </si>
  <si>
    <t>isin: JP3149600003</t>
  </si>
  <si>
    <t>J D Wetherspoon PLC</t>
  </si>
  <si>
    <t>isin: GB0001638955</t>
  </si>
  <si>
    <t>J Trust Co Ltd</t>
  </si>
  <si>
    <t>isin: JP3142350002</t>
  </si>
  <si>
    <t>Jaccs Co Ltd</t>
  </si>
  <si>
    <t>isin: JP3388600003</t>
  </si>
  <si>
    <t>Jafco Co Ltd</t>
  </si>
  <si>
    <t>isin: JP3389900006</t>
  </si>
  <si>
    <t>Japan Aviation Electronics Industry Ltd</t>
  </si>
  <si>
    <t>isin: JP3705600009</t>
  </si>
  <si>
    <t>Japan Investment Adviser Co Ltd</t>
  </si>
  <si>
    <t>isin: JP3389470000</t>
  </si>
  <si>
    <t>Japan Logistics Fund Inc</t>
  </si>
  <si>
    <t>isin: JP3046230003</t>
  </si>
  <si>
    <t>Japan Petroleum Exploration Co Ltd</t>
  </si>
  <si>
    <t>isin: JP3421100003</t>
  </si>
  <si>
    <t>Japan Securities Finance Co Ltd</t>
  </si>
  <si>
    <t>isin: JP3714400003</t>
  </si>
  <si>
    <t>Japan Steel Works Ltd/The</t>
  </si>
  <si>
    <t>isin: JP3721400004</t>
  </si>
  <si>
    <t>isin: US46590V1008</t>
  </si>
  <si>
    <t>JCU Corp</t>
  </si>
  <si>
    <t>isin: JP3166200000</t>
  </si>
  <si>
    <t>Jeol Ltd</t>
  </si>
  <si>
    <t>isin: JP3735000006</t>
  </si>
  <si>
    <t>Juroku Bank Ltd/The</t>
  </si>
  <si>
    <t>isin: JP3392600007</t>
  </si>
  <si>
    <t>Justsystems Corp</t>
  </si>
  <si>
    <t>isin: JP3388450003</t>
  </si>
  <si>
    <t>Juventus Football Club SpA</t>
  </si>
  <si>
    <t>isin: IT0000336518</t>
  </si>
  <si>
    <t>JVCKenwood Corp</t>
  </si>
  <si>
    <t>isin: JP3386410009</t>
  </si>
  <si>
    <t>Kadokawa Corp</t>
  </si>
  <si>
    <t>isin: JP3214350005</t>
  </si>
  <si>
    <t>Kaga Electronics Co Ltd</t>
  </si>
  <si>
    <t>isin: JP3206200002</t>
  </si>
  <si>
    <t>Kagome Co Ltd</t>
  </si>
  <si>
    <t>isin: JP3208200000</t>
  </si>
  <si>
    <t>Kaken Pharmaceutical Co Ltd</t>
  </si>
  <si>
    <t>isin: JP3207000005</t>
  </si>
  <si>
    <t>Kameda Seika Co Ltd</t>
  </si>
  <si>
    <t>isin: JP3219800004</t>
  </si>
  <si>
    <t>Kaneka Corp</t>
  </si>
  <si>
    <t>isin: JP3215800008</t>
  </si>
  <si>
    <t>Kanematsu Electronics Ltd</t>
  </si>
  <si>
    <t>isin: JP3217200009</t>
  </si>
  <si>
    <t>Kansai Mirai Financial Group Inc</t>
  </si>
  <si>
    <t>isin: JP3229500008</t>
  </si>
  <si>
    <t>KAR Auction Services Inc</t>
  </si>
  <si>
    <t>isin: US48238T1097</t>
  </si>
  <si>
    <t>Karo Pharma AB</t>
  </si>
  <si>
    <t>isin: SE0007464888</t>
  </si>
  <si>
    <t>Kasai Kogyo Co Ltd</t>
  </si>
  <si>
    <t>isin: JP3208600001</t>
  </si>
  <si>
    <t>Keihin Corp</t>
  </si>
  <si>
    <t>isin: JP3277230003</t>
  </si>
  <si>
    <t>Keiyo Bank Ltd/The</t>
  </si>
  <si>
    <t>isin: JP3281600001</t>
  </si>
  <si>
    <t>Kenedix Residential Next Investment Corp</t>
  </si>
  <si>
    <t>isin: JP3047480003</t>
  </si>
  <si>
    <t>Kenon Holdings Ltd/Singapore</t>
  </si>
  <si>
    <t>isin: SG9999012629</t>
  </si>
  <si>
    <t>Kewpie Corp</t>
  </si>
  <si>
    <t>isin: JP3244800003</t>
  </si>
  <si>
    <t>Key Coffee Inc</t>
  </si>
  <si>
    <t>isin: JP3236300004</t>
  </si>
  <si>
    <t>KH Neochem Co Ltd</t>
  </si>
  <si>
    <t>isin: JP3277040006</t>
  </si>
  <si>
    <t>Killam Apartment Real Estate Investment Trust</t>
  </si>
  <si>
    <t>isin: CA49410M1023</t>
  </si>
  <si>
    <t>Kilroy Realty Corp</t>
  </si>
  <si>
    <t>isin: US49427F1084</t>
  </si>
  <si>
    <t>Kintetsu Department Store Co Ltd</t>
  </si>
  <si>
    <t>isin: JP3250800004</t>
  </si>
  <si>
    <t>Kintetsu World Express Inc</t>
  </si>
  <si>
    <t>isin: JP3262900008</t>
  </si>
  <si>
    <t>Kirkland Lake Gold Ltd</t>
  </si>
  <si>
    <t>isin: CA49741E1007</t>
  </si>
  <si>
    <t>Kitz Corp</t>
  </si>
  <si>
    <t>isin: JP3240700009</t>
  </si>
  <si>
    <t>Kiyo Bank Ltd/The</t>
  </si>
  <si>
    <t>isin: JP3248000006</t>
  </si>
  <si>
    <t>Kloeckner &amp; Co SE</t>
  </si>
  <si>
    <t>isin: DE000KC01000</t>
  </si>
  <si>
    <t>Klovern AB</t>
  </si>
  <si>
    <t>isin: SE0006593919</t>
  </si>
  <si>
    <t>Kobe Steel Ltd</t>
  </si>
  <si>
    <t>isin: JP3289800009</t>
  </si>
  <si>
    <t>Koei Tecmo Holdings Co Ltd</t>
  </si>
  <si>
    <t>isin: JP3283460008</t>
  </si>
  <si>
    <t>Komeri Co Ltd</t>
  </si>
  <si>
    <t>isin: JP3305600003</t>
  </si>
  <si>
    <t>Kornit Digital Ltd</t>
  </si>
  <si>
    <t>isin: IL0011216723</t>
  </si>
  <si>
    <t>Krones AG</t>
  </si>
  <si>
    <t>isin: DE0006335003</t>
  </si>
  <si>
    <t>Krosaki Harima Corp</t>
  </si>
  <si>
    <t>isin: JP3272400007</t>
  </si>
  <si>
    <t>Kumiai Chemical Industry Co Ltd</t>
  </si>
  <si>
    <t>isin: JP3267600009</t>
  </si>
  <si>
    <t>Kurabo Industries Ltd</t>
  </si>
  <si>
    <t>isin: JP3268800004</t>
  </si>
  <si>
    <t>Kusuri no Aoki Holdings Co Ltd</t>
  </si>
  <si>
    <t>isin: JP3266190002</t>
  </si>
  <si>
    <t>KYORIN Holdings Inc</t>
  </si>
  <si>
    <t>isin: JP3247090008</t>
  </si>
  <si>
    <t>Kyowa Exeo Corp</t>
  </si>
  <si>
    <t>isin: JP3254200003</t>
  </si>
  <si>
    <t>Kyushu Financial Group Inc</t>
  </si>
  <si>
    <t>isin: JP3246500007</t>
  </si>
  <si>
    <t>L Brands Inc</t>
  </si>
  <si>
    <t>isin: US5017971046</t>
  </si>
  <si>
    <t>LAC Co Ltd</t>
  </si>
  <si>
    <t>isin: JP3967900006</t>
  </si>
  <si>
    <t>Lands' End Inc</t>
  </si>
  <si>
    <t>isin: US51509F1057</t>
  </si>
  <si>
    <t>Landstar System Inc</t>
  </si>
  <si>
    <t>isin: US5150981018</t>
  </si>
  <si>
    <t>LaSalle Logiport REIT</t>
  </si>
  <si>
    <t>isin: JP3048180008</t>
  </si>
  <si>
    <t>Lasertec Corp</t>
  </si>
  <si>
    <t>isin: JP3979200007</t>
  </si>
  <si>
    <t>Learning Technologies Group PLC</t>
  </si>
  <si>
    <t>isin: GB00B4T7HX10</t>
  </si>
  <si>
    <t>LendingTree Inc</t>
  </si>
  <si>
    <t>isin: US52603B1070</t>
  </si>
  <si>
    <t>Leonteq AG</t>
  </si>
  <si>
    <t>isin: CH0190891181</t>
  </si>
  <si>
    <t>Liberty Latin America Ltd Registered Shs -A- When Issued</t>
  </si>
  <si>
    <t>isin: BMG9001E1021</t>
  </si>
  <si>
    <t>Liberty Latin America Ltd Registered Shs -C- When Issued</t>
  </si>
  <si>
    <t>LIFULL Co Ltd</t>
  </si>
  <si>
    <t>isin: JP3758140002</t>
  </si>
  <si>
    <t>Lions Gate Entertainment Corp</t>
  </si>
  <si>
    <t>isin: CA5359195008</t>
  </si>
  <si>
    <t>LISI</t>
  </si>
  <si>
    <t>isin: FR0000050353</t>
  </si>
  <si>
    <t>LivaNova PLC</t>
  </si>
  <si>
    <t>Live Oak Bancshares Inc</t>
  </si>
  <si>
    <t>isin: US53803X1054</t>
  </si>
  <si>
    <t>LIXIL VIVA Corp</t>
  </si>
  <si>
    <t>isin: JP3970100008</t>
  </si>
  <si>
    <t>LPL Financial Holdings Inc</t>
  </si>
  <si>
    <t>isin: US50212V1008</t>
  </si>
  <si>
    <t>Luk Fook Holdings International Ltd</t>
  </si>
  <si>
    <t>isin: BMG5695X1258</t>
  </si>
  <si>
    <t>Mabuchi Motor Co Ltd</t>
  </si>
  <si>
    <t>isin: JP3870000001</t>
  </si>
  <si>
    <t>Macnica Fuji Electronics Holdings Inc</t>
  </si>
  <si>
    <t>isin: JP3862960006</t>
  </si>
  <si>
    <t>Mani Inc</t>
  </si>
  <si>
    <t>isin: JP3869920003</t>
  </si>
  <si>
    <t>Marcus &amp; Millichap Inc</t>
  </si>
  <si>
    <t>isin: US5663241090</t>
  </si>
  <si>
    <t>Marten Transport Ltd</t>
  </si>
  <si>
    <t>isin: US5730751089</t>
  </si>
  <si>
    <t>Maruwa Co Ltd/Aichi</t>
  </si>
  <si>
    <t>isin: JP3879250003</t>
  </si>
  <si>
    <t>Maruwa Unyu Kikan Co Ltd</t>
  </si>
  <si>
    <t>isin: JP3879170003</t>
  </si>
  <si>
    <t>MasTec Inc</t>
  </si>
  <si>
    <t>isin: US5763231090</t>
  </si>
  <si>
    <t>Matrix IT Ltd</t>
  </si>
  <si>
    <t>isin: IL0004450156</t>
  </si>
  <si>
    <t>Matsui Securities Co Ltd</t>
  </si>
  <si>
    <t>isin: JP3863800003</t>
  </si>
  <si>
    <t>Matsuyafoods Holdings Co Ltd</t>
  </si>
  <si>
    <t>isin: JP3869800007</t>
  </si>
  <si>
    <t>Mattel Inc</t>
  </si>
  <si>
    <t>isin: US5770811025</t>
  </si>
  <si>
    <t>Max Co Ltd</t>
  </si>
  <si>
    <t>isin: JP3864800002</t>
  </si>
  <si>
    <t>MBIA Inc</t>
  </si>
  <si>
    <t>isin: US55262C1009</t>
  </si>
  <si>
    <t>McMillan Shakespeare Ltd</t>
  </si>
  <si>
    <t>isin: AU000000MMS5</t>
  </si>
  <si>
    <t>Medallia Inc</t>
  </si>
  <si>
    <t>isin: US5840211099</t>
  </si>
  <si>
    <t>Medifast Inc</t>
  </si>
  <si>
    <t>isin: US58470H1014</t>
  </si>
  <si>
    <t>Megmilk Snow Brand Co Ltd</t>
  </si>
  <si>
    <t>isin: JP3947800003</t>
  </si>
  <si>
    <t>Meiko Electronics Co Ltd</t>
  </si>
  <si>
    <t>isin: JP3915350007</t>
  </si>
  <si>
    <t>Meisei Industrial Co Ltd</t>
  </si>
  <si>
    <t>isin: JP3918200001</t>
  </si>
  <si>
    <t>Menicon Co Ltd</t>
  </si>
  <si>
    <t>isin: JP3921270009</t>
  </si>
  <si>
    <t>Meridian Bancorp Inc</t>
  </si>
  <si>
    <t>isin: US58958U1034</t>
  </si>
  <si>
    <t>Metlifecare Ltd</t>
  </si>
  <si>
    <t>isin: NZMETE0001S2</t>
  </si>
  <si>
    <t>MicroStrategy Inc</t>
  </si>
  <si>
    <t>isin: US5949724083</t>
  </si>
  <si>
    <t>Mimasu Semiconductor Industry Co Ltd</t>
  </si>
  <si>
    <t>isin: JP3907200004</t>
  </si>
  <si>
    <t>Mimecast Ltd</t>
  </si>
  <si>
    <t>isin: GB00BYT5JK65</t>
  </si>
  <si>
    <t>Minerals Technologies Inc</t>
  </si>
  <si>
    <t>isin: US6031581068</t>
  </si>
  <si>
    <t>Miraca Holdings Inc</t>
  </si>
  <si>
    <t>isin: JP3822000000</t>
  </si>
  <si>
    <t>Mitsubishi Logisnext Co Ltd</t>
  </si>
  <si>
    <t>isin: JP3753800006</t>
  </si>
  <si>
    <t>Mitsubishi Logistics Corp</t>
  </si>
  <si>
    <t>isin: JP3902000003</t>
  </si>
  <si>
    <t>Mitsui Fudosan Logistics Park Inc</t>
  </si>
  <si>
    <t>isin: JP3048300002</t>
  </si>
  <si>
    <t>Mitsui Mining &amp; Smelting Co Ltd</t>
  </si>
  <si>
    <t>isin: JP3888400003</t>
  </si>
  <si>
    <t>Mitsui-Soko Holdings Co Ltd</t>
  </si>
  <si>
    <t>isin: JP3891200002</t>
  </si>
  <si>
    <t>Miura Co Ltd</t>
  </si>
  <si>
    <t>isin: JP3880800002</t>
  </si>
  <si>
    <t>Mixi Inc</t>
  </si>
  <si>
    <t>isin: JP3882750007</t>
  </si>
  <si>
    <t>Mizuho Leasing Co Ltd</t>
  </si>
  <si>
    <t>isin: JP3286500008</t>
  </si>
  <si>
    <t>Mobimo Holding AG</t>
  </si>
  <si>
    <t>isin: CH0011108872</t>
  </si>
  <si>
    <t>Mori Hills REIT Investment Corp</t>
  </si>
  <si>
    <t>isin: JP3046470005</t>
  </si>
  <si>
    <t>Mori Trust Sogo Reit Inc</t>
  </si>
  <si>
    <t>isin: JP3046170001</t>
  </si>
  <si>
    <t>Morinaga &amp; Co Ltd/Japan</t>
  </si>
  <si>
    <t>isin: JP3926400007</t>
  </si>
  <si>
    <t>MorphoSys AG</t>
  </si>
  <si>
    <t>isin: DE0006632003</t>
  </si>
  <si>
    <t>MRC Global Inc</t>
  </si>
  <si>
    <t>isin: US55345K1034</t>
  </si>
  <si>
    <t>MSG Networks Inc</t>
  </si>
  <si>
    <t>isin: US5535731062</t>
  </si>
  <si>
    <t>MTS Systems Corp</t>
  </si>
  <si>
    <t>isin: US5537771033</t>
  </si>
  <si>
    <t>Munters Group AB</t>
  </si>
  <si>
    <t>isin: SE0009806607</t>
  </si>
  <si>
    <t>Musashino Bank Ltd/The</t>
  </si>
  <si>
    <t>isin: JP3912800004</t>
  </si>
  <si>
    <t>Nachi-Fujikoshi Corp</t>
  </si>
  <si>
    <t>isin: JP3813200007</t>
  </si>
  <si>
    <t>Nagaileben Co Ltd</t>
  </si>
  <si>
    <t>isin: JP3647000003</t>
  </si>
  <si>
    <t>Natera Inc</t>
  </si>
  <si>
    <t>isin: US6323071042</t>
  </si>
  <si>
    <t>National Instruments Corp</t>
  </si>
  <si>
    <t>isin: US6365181022</t>
  </si>
  <si>
    <t>National Presto Industries Inc</t>
  </si>
  <si>
    <t>isin: US6372151042</t>
  </si>
  <si>
    <t>NeoGenomics Inc</t>
  </si>
  <si>
    <t>isin: US64049M2098</t>
  </si>
  <si>
    <t>NET One Systems Co Ltd</t>
  </si>
  <si>
    <t>isin: JP3758200004</t>
  </si>
  <si>
    <t>NETGEAR Inc</t>
  </si>
  <si>
    <t>isin: US64111Q1040</t>
  </si>
  <si>
    <t>New York Times Co/The</t>
  </si>
  <si>
    <t>isin: US6501111073</t>
  </si>
  <si>
    <t>Nexity SA</t>
  </si>
  <si>
    <t>isin: FR0010112524</t>
  </si>
  <si>
    <t>NextGen Healthcare Inc</t>
  </si>
  <si>
    <t>isin: US65343C1027</t>
  </si>
  <si>
    <t>NHK Spring Co Ltd</t>
  </si>
  <si>
    <t>isin: JP3742600004</t>
  </si>
  <si>
    <t>Nichi-iko Pharmaceutical Co Ltd</t>
  </si>
  <si>
    <t>isin: JP3687200000</t>
  </si>
  <si>
    <t>Nichias Corp</t>
  </si>
  <si>
    <t>isin: JP3660400007</t>
  </si>
  <si>
    <t>Nihon Nohyaku Co Ltd</t>
  </si>
  <si>
    <t>isin: JP3741800001</t>
  </si>
  <si>
    <t>Nihon Parkerizing Co Ltd</t>
  </si>
  <si>
    <t>isin: JP3744600002</t>
  </si>
  <si>
    <t>Nikkiso Co Ltd</t>
  </si>
  <si>
    <t>isin: JP3668000007</t>
  </si>
  <si>
    <t>Ninety One PLC</t>
  </si>
  <si>
    <t>isin: GB00BJHPLV88</t>
  </si>
  <si>
    <t>Nippon Accommodations Fund Inc</t>
  </si>
  <si>
    <t>isin: JP3046440008</t>
  </si>
  <si>
    <t>Nippon Carbon Co Ltd</t>
  </si>
  <si>
    <t>isin: JP3690400001</t>
  </si>
  <si>
    <t>Nippon Chemi-Con Corp</t>
  </si>
  <si>
    <t>isin: JP3701200002</t>
  </si>
  <si>
    <t>Nippon Denko Co Ltd</t>
  </si>
  <si>
    <t>isin: JP3734600004</t>
  </si>
  <si>
    <t>Nippon Electric Glass Co Ltd</t>
  </si>
  <si>
    <t>isin: JP3733400000</t>
  </si>
  <si>
    <t>Nippon Flour Mills Co Ltd</t>
  </si>
  <si>
    <t>isin: JP3723000000</t>
  </si>
  <si>
    <t>Nippon Gas Co Ltd</t>
  </si>
  <si>
    <t>isin: JP3695600001</t>
  </si>
  <si>
    <t>Nippon Kanzai Co Ltd</t>
  </si>
  <si>
    <t>isin: JP3695000004</t>
  </si>
  <si>
    <t>Nippon Paper Industries Co Ltd</t>
  </si>
  <si>
    <t>isin: JP3721600009</t>
  </si>
  <si>
    <t>NIPPON REIT Investment Corp</t>
  </si>
  <si>
    <t>isin: JP3047750009</t>
  </si>
  <si>
    <t>Nippon Sheet Glass Co Ltd</t>
  </si>
  <si>
    <t>isin: JP3686800008</t>
  </si>
  <si>
    <t>Nippon Soda Co Ltd</t>
  </si>
  <si>
    <t>isin: JP3726200003</t>
  </si>
  <si>
    <t>Nipro Corp</t>
  </si>
  <si>
    <t>isin: JP3673600007</t>
  </si>
  <si>
    <t>Nishi-Nippon Financial Holdings Inc</t>
  </si>
  <si>
    <t>isin: JP3658850007</t>
  </si>
  <si>
    <t>Nisshinbo Holdings Inc</t>
  </si>
  <si>
    <t>isin: JP3678000005</t>
  </si>
  <si>
    <t>Nissin Kogyo Co Ltd</t>
  </si>
  <si>
    <t>isin: JP3675300002</t>
  </si>
  <si>
    <t>Nitto Boseki Co Ltd</t>
  </si>
  <si>
    <t>isin: JP3684400009</t>
  </si>
  <si>
    <t>NMI Holdings Inc</t>
  </si>
  <si>
    <t>isin: US6292093050</t>
  </si>
  <si>
    <t>NOF Corp</t>
  </si>
  <si>
    <t>isin: JP3753400005</t>
  </si>
  <si>
    <t>Nojima Corp</t>
  </si>
  <si>
    <t>isin: JP3761600000</t>
  </si>
  <si>
    <t>NOK Corp</t>
  </si>
  <si>
    <t>isin: JP3164800009</t>
  </si>
  <si>
    <t>Nolato AB</t>
  </si>
  <si>
    <t>isin: SE0000109811</t>
  </si>
  <si>
    <t>Nordson Corp</t>
  </si>
  <si>
    <t>isin: US6556631025</t>
  </si>
  <si>
    <t>North Pacific Bank Ltd</t>
  </si>
  <si>
    <t>isin: JP3843400007</t>
  </si>
  <si>
    <t>Northwest Bancshares Inc</t>
  </si>
  <si>
    <t>isin: US6673401039</t>
  </si>
  <si>
    <t>Nova Measuring Instruments Ltd</t>
  </si>
  <si>
    <t>isin: IL0010845571</t>
  </si>
  <si>
    <t>NTN Corp</t>
  </si>
  <si>
    <t>isin: JP3165600002</t>
  </si>
  <si>
    <t>nVent Electric PLC</t>
  </si>
  <si>
    <t>OBIC Business Consultants Co Ltd</t>
  </si>
  <si>
    <t>isin: JP3173500004</t>
  </si>
  <si>
    <t>Ogaki Kyoritsu Bank Ltd/The</t>
  </si>
  <si>
    <t>isin: JP3176000002</t>
  </si>
  <si>
    <t>OHB SE</t>
  </si>
  <si>
    <t>isin: DE0005936124</t>
  </si>
  <si>
    <t>Okamoto Industries Inc</t>
  </si>
  <si>
    <t>isin: JP3192800005</t>
  </si>
  <si>
    <t>OKUMA Corp</t>
  </si>
  <si>
    <t>isin: JP3172100004</t>
  </si>
  <si>
    <t>Omeros Corp</t>
  </si>
  <si>
    <t>isin: US6821431029</t>
  </si>
  <si>
    <t>OneSavings Bank PLC</t>
  </si>
  <si>
    <t>isin: GB00BM7S7K96</t>
  </si>
  <si>
    <t>OneSpan Inc</t>
  </si>
  <si>
    <t>isin: US68287N1000</t>
  </si>
  <si>
    <t>OneSpaWorld Holdings Ltd</t>
  </si>
  <si>
    <t>isin: BSP736841136</t>
  </si>
  <si>
    <t>Open House Co Ltd</t>
  </si>
  <si>
    <t>isin: JP3173540000</t>
  </si>
  <si>
    <t>Orascom Development Holding AG</t>
  </si>
  <si>
    <t>isin: CH0038285679</t>
  </si>
  <si>
    <t>OraSure Technologies Inc</t>
  </si>
  <si>
    <t>isin: US68554V1089</t>
  </si>
  <si>
    <t>Organo Corp</t>
  </si>
  <si>
    <t>isin: JP3201600008</t>
  </si>
  <si>
    <t>Oro Co Ltd</t>
  </si>
  <si>
    <t>isin: JP3201900002</t>
  </si>
  <si>
    <t>OrthoPediatrics Corp</t>
  </si>
  <si>
    <t>isin: US68752L1008</t>
  </si>
  <si>
    <t>Osaka Steel Co Ltd</t>
  </si>
  <si>
    <t>isin: JP3184600009</t>
  </si>
  <si>
    <t>OSG Corp</t>
  </si>
  <si>
    <t>isin: JP3170800001</t>
  </si>
  <si>
    <t>Outokumpu OYJ</t>
  </si>
  <si>
    <t>isin: FI0009002422</t>
  </si>
  <si>
    <t>OVS SpA</t>
  </si>
  <si>
    <t>isin: IT0005043507</t>
  </si>
  <si>
    <t>Pacific Metals Co Ltd</t>
  </si>
  <si>
    <t>isin: JP3448000004</t>
  </si>
  <si>
    <t>Pacira BioSciences Inc</t>
  </si>
  <si>
    <t>isin: US6951271005</t>
  </si>
  <si>
    <t>Pack Corp/The</t>
  </si>
  <si>
    <t>isin: JP3345900009</t>
  </si>
  <si>
    <t>Pagerduty Inc</t>
  </si>
  <si>
    <t>isin: US69553P1003</t>
  </si>
  <si>
    <t>PALTAC Corp</t>
  </si>
  <si>
    <t>isin: JP3782200004</t>
  </si>
  <si>
    <t>Paramount Bed Holdings Co Ltd</t>
  </si>
  <si>
    <t>isin: JP3781620004</t>
  </si>
  <si>
    <t>Paramount Group Inc</t>
  </si>
  <si>
    <t>isin: US69924R1086</t>
  </si>
  <si>
    <t>Patrick Industries Inc</t>
  </si>
  <si>
    <t>isin: US7033431039</t>
  </si>
  <si>
    <t>Paz Oil Co Ltd</t>
  </si>
  <si>
    <t>isin: IL0011000077</t>
  </si>
  <si>
    <t>Pendal Group Ltd</t>
  </si>
  <si>
    <t>isin: AU0000009789</t>
  </si>
  <si>
    <t>Penta-Ocean Construction Co Ltd</t>
  </si>
  <si>
    <t>isin: JP3309000002</t>
  </si>
  <si>
    <t>Perdoceo Education Corp</t>
  </si>
  <si>
    <t>isin: US71363P1066</t>
  </si>
  <si>
    <t>Perspecta Inc</t>
  </si>
  <si>
    <t>isin: US7153471005</t>
  </si>
  <si>
    <t>Pets at Home Group Plc</t>
  </si>
  <si>
    <t>isin: GB00BJ62K685</t>
  </si>
  <si>
    <t>Peyto Exploration &amp; Development Corp</t>
  </si>
  <si>
    <t>isin: CA7170461064</t>
  </si>
  <si>
    <t>Pilot Corp</t>
  </si>
  <si>
    <t>isin: JP3780610006</t>
  </si>
  <si>
    <t>Playa Hotels &amp; Resorts NV</t>
  </si>
  <si>
    <t>isin: NL0012170237</t>
  </si>
  <si>
    <t>PlayAGS Inc</t>
  </si>
  <si>
    <t>isin: US72814N1046</t>
  </si>
  <si>
    <t>Plexus Corp</t>
  </si>
  <si>
    <t>isin: US7291321005</t>
  </si>
  <si>
    <t>Pluralsight Inc</t>
  </si>
  <si>
    <t>isin: US72941B1061</t>
  </si>
  <si>
    <t>PolyOne Corp</t>
  </si>
  <si>
    <t>isin: US73179P1066</t>
  </si>
  <si>
    <t>Portola Pharmaceuticals Inc</t>
  </si>
  <si>
    <t>isin: US7370101088</t>
  </si>
  <si>
    <t>PQ Group Holdings Inc</t>
  </si>
  <si>
    <t>isin: US73943T1034</t>
  </si>
  <si>
    <t>PRA Health Sciences Inc</t>
  </si>
  <si>
    <t>isin: US69354M1080</t>
  </si>
  <si>
    <t>Preferred Bank/Los Angeles CA</t>
  </si>
  <si>
    <t>isin: US7403674044</t>
  </si>
  <si>
    <t>Premier Investment Corp</t>
  </si>
  <si>
    <t>isin: JP3041770003</t>
  </si>
  <si>
    <t>Pressance Corp</t>
  </si>
  <si>
    <t>isin: JP3833300001</t>
  </si>
  <si>
    <t>Primerica Inc</t>
  </si>
  <si>
    <t>isin: US74164M1080</t>
  </si>
  <si>
    <t>ProPetro Holding Corp</t>
  </si>
  <si>
    <t>isin: US74347M1080</t>
  </si>
  <si>
    <t>ProSiebenSat.1 Media SE</t>
  </si>
  <si>
    <t>isin: DE000PSM7770</t>
  </si>
  <si>
    <t>Protector Forsikring ASA</t>
  </si>
  <si>
    <t>isin: NO0010209331</t>
  </si>
  <si>
    <t>Proto Labs Inc</t>
  </si>
  <si>
    <t>isin: US7437131094</t>
  </si>
  <si>
    <t>Q2 Holdings Inc</t>
  </si>
  <si>
    <t>isin: US74736L1098</t>
  </si>
  <si>
    <t>QinetiQ Group PLC</t>
  </si>
  <si>
    <t>isin: GB00B0WMWD03</t>
  </si>
  <si>
    <t>Qol Holdings Co Ltd</t>
  </si>
  <si>
    <t>isin: JP3266160005</t>
  </si>
  <si>
    <t>Quanta Services Inc</t>
  </si>
  <si>
    <t>isin: US74762E1029</t>
  </si>
  <si>
    <t>Quidel Corp</t>
  </si>
  <si>
    <t>isin: US74838J1016</t>
  </si>
  <si>
    <t>Qurate Retail Inc</t>
  </si>
  <si>
    <t>isin: US74915M1009</t>
  </si>
  <si>
    <t>Raito Kogyo Co Ltd</t>
  </si>
  <si>
    <t>isin: JP3965800000</t>
  </si>
  <si>
    <t>Rakus Co Ltd</t>
  </si>
  <si>
    <t>isin: JP3967170006</t>
  </si>
  <si>
    <t>Redde Northgate PLC</t>
  </si>
  <si>
    <t>isin: GB00B41H7391</t>
  </si>
  <si>
    <t>REGENXBIO Inc</t>
  </si>
  <si>
    <t>isin: US75901B1070</t>
  </si>
  <si>
    <t>Regis Resources Ltd</t>
  </si>
  <si>
    <t>isin: AU000000RRL8</t>
  </si>
  <si>
    <t>Rengo Co Ltd</t>
  </si>
  <si>
    <t>isin: JP3981400009</t>
  </si>
  <si>
    <t>Restar Holdings Corp</t>
  </si>
  <si>
    <t>isin: JP3944360001</t>
  </si>
  <si>
    <t>Revolve Group Inc</t>
  </si>
  <si>
    <t>isin: US76156B1070</t>
  </si>
  <si>
    <t>Rheon Automatic Machinery Co Ltd</t>
  </si>
  <si>
    <t>isin: JP3979400003</t>
  </si>
  <si>
    <t>Ricoh Leasing Co Ltd</t>
  </si>
  <si>
    <t>isin: JP3974100004</t>
  </si>
  <si>
    <t>RLI Corp</t>
  </si>
  <si>
    <t>isin: US7496071074</t>
  </si>
  <si>
    <t>RMR Group Inc/The</t>
  </si>
  <si>
    <t>isin: US74967R1068</t>
  </si>
  <si>
    <t>Rohto Pharmaceutical Co Ltd</t>
  </si>
  <si>
    <t>isin: JP3982400008</t>
  </si>
  <si>
    <t>Round One Corp</t>
  </si>
  <si>
    <t>isin: JP3966800009</t>
  </si>
  <si>
    <t>Rovio Entertainment Oyj</t>
  </si>
  <si>
    <t>isin: FI4000266804</t>
  </si>
  <si>
    <t>Royal Holdings Co Ltd</t>
  </si>
  <si>
    <t>isin: JP3983600002</t>
  </si>
  <si>
    <t>Royal Mail PLC</t>
  </si>
  <si>
    <t>isin: GB00BDVZYZ77</t>
  </si>
  <si>
    <t>Rubis SCA</t>
  </si>
  <si>
    <t>isin: FR0013269123</t>
  </si>
  <si>
    <t>Rush Enterprises Inc</t>
  </si>
  <si>
    <t>isin: US7818462092</t>
  </si>
  <si>
    <t>Ryosan Co Ltd</t>
  </si>
  <si>
    <t>isin: JP3975400007</t>
  </si>
  <si>
    <t>S Foods Inc</t>
  </si>
  <si>
    <t>isin: JP3399300007</t>
  </si>
  <si>
    <t>Sacyr SA</t>
  </si>
  <si>
    <t>isin: ES0182870214</t>
  </si>
  <si>
    <t>Saizeriya Co Ltd</t>
  </si>
  <si>
    <t>isin: JP3310500008</t>
  </si>
  <si>
    <t>Sakai Moving Service Co Ltd</t>
  </si>
  <si>
    <t>isin: JP3314200001</t>
  </si>
  <si>
    <t>Sakata Seed Corp</t>
  </si>
  <si>
    <t>isin: JP3315000004</t>
  </si>
  <si>
    <t>Salini Impregilo SpA</t>
  </si>
  <si>
    <t>isin: IT0003865570</t>
  </si>
  <si>
    <t>Salzgitter AG</t>
  </si>
  <si>
    <t>isin: DE0006202005</t>
  </si>
  <si>
    <t>San-In Godo Bank Ltd/The</t>
  </si>
  <si>
    <t>isin: JP3324000003</t>
  </si>
  <si>
    <t>Sandy Spring Bancorp Inc</t>
  </si>
  <si>
    <t>isin: US8003631038</t>
  </si>
  <si>
    <t>Sanyo Denki Co Ltd</t>
  </si>
  <si>
    <t>isin: JP3340800006</t>
  </si>
  <si>
    <t>Sanyo Special Steel Co Ltd</t>
  </si>
  <si>
    <t>isin: JP3342000001</t>
  </si>
  <si>
    <t>Sapporo Holdings Ltd</t>
  </si>
  <si>
    <t>isin: JP3320800000</t>
  </si>
  <si>
    <t>Savaria Corp</t>
  </si>
  <si>
    <t>isin: CA8051121090</t>
  </si>
  <si>
    <t>SB Technology Corp</t>
  </si>
  <si>
    <t>isin: JP3436150001</t>
  </si>
  <si>
    <t>SBM Offshore NV</t>
  </si>
  <si>
    <t>isin: NL0000360618</t>
  </si>
  <si>
    <t>SBS Holdings Inc</t>
  </si>
  <si>
    <t>isin: JP3163500006</t>
  </si>
  <si>
    <t>Scandinavian Tobacco Group A/S</t>
  </si>
  <si>
    <t>isin: DK0060696300</t>
  </si>
  <si>
    <t>Scotts Miracle-Gro Co/The</t>
  </si>
  <si>
    <t>isin: US8101861065</t>
  </si>
  <si>
    <t>SCREEN Holdings Co Ltd</t>
  </si>
  <si>
    <t>isin: JP3494600004</t>
  </si>
  <si>
    <t>SEACOR Holdings Inc</t>
  </si>
  <si>
    <t>isin: US8119041015</t>
  </si>
  <si>
    <t>SeaWorld Entertainment Inc</t>
  </si>
  <si>
    <t>isin: US81282V1008</t>
  </si>
  <si>
    <t>SEC Carbon Ltd</t>
  </si>
  <si>
    <t>isin: JP3161600006</t>
  </si>
  <si>
    <t>Seino Holdings Co Ltd</t>
  </si>
  <si>
    <t>isin: JP3415400005</t>
  </si>
  <si>
    <t>Seiren Co Ltd</t>
  </si>
  <si>
    <t>isin: JP3413800008</t>
  </si>
  <si>
    <t>Sekisui House Reit Inc</t>
  </si>
  <si>
    <t>isin: JP3047820000</t>
  </si>
  <si>
    <t>Select Medical Holdings Corp</t>
  </si>
  <si>
    <t>isin: US81619Q1058</t>
  </si>
  <si>
    <t>Sensient Technologies Corp</t>
  </si>
  <si>
    <t>isin: US81725T1007</t>
  </si>
  <si>
    <t>Serco Group PLC</t>
  </si>
  <si>
    <t>isin: GB0007973794</t>
  </si>
  <si>
    <t>Sesa SpA</t>
  </si>
  <si>
    <t>isin: IT0004729759</t>
  </si>
  <si>
    <t>Shaftesbury PLC</t>
  </si>
  <si>
    <t>isin: GB0007990962</t>
  </si>
  <si>
    <t>Shake Shack Inc</t>
  </si>
  <si>
    <t>isin: US8190471016</t>
  </si>
  <si>
    <t>ShawCor Ltd</t>
  </si>
  <si>
    <t>isin: CA8204391079</t>
  </si>
  <si>
    <t>Shibaura Machine Co Ltd</t>
  </si>
  <si>
    <t>isin: JP3592600005</t>
  </si>
  <si>
    <t>Shibuya Corp</t>
  </si>
  <si>
    <t>isin: JP3356000004</t>
  </si>
  <si>
    <t>Shiga Bank Ltd/The</t>
  </si>
  <si>
    <t>isin: JP3347600003</t>
  </si>
  <si>
    <t>Shin-Etsu Polymer Co Ltd</t>
  </si>
  <si>
    <t>isin: JP3371600002</t>
  </si>
  <si>
    <t>Shinko Electric Industries Co Ltd</t>
  </si>
  <si>
    <t>isin: JP3375800004</t>
  </si>
  <si>
    <t>Shinmaywa Industries Ltd</t>
  </si>
  <si>
    <t>isin: JP3384600007</t>
  </si>
  <si>
    <t>Shochiku Co Ltd</t>
  </si>
  <si>
    <t>isin: JP3362800009</t>
  </si>
  <si>
    <t>Shockwave Medical Inc</t>
  </si>
  <si>
    <t>isin: US82489T1043</t>
  </si>
  <si>
    <t>Showa Corp</t>
  </si>
  <si>
    <t>isin: JP3360300002</t>
  </si>
  <si>
    <t>Showa Sangyo Co Ltd</t>
  </si>
  <si>
    <t>isin: JP3366400004</t>
  </si>
  <si>
    <t>Siegfried Holding AG</t>
  </si>
  <si>
    <t>isin: CH0014284498</t>
  </si>
  <si>
    <t>SIG Combibloc Group AG</t>
  </si>
  <si>
    <t>isin: CH0435377954</t>
  </si>
  <si>
    <t>Silicon Laboratories Inc</t>
  </si>
  <si>
    <t>isin: US8269191024</t>
  </si>
  <si>
    <t>SilverCrest Metals Inc</t>
  </si>
  <si>
    <t>isin: CA8283631015</t>
  </si>
  <si>
    <t>Simply Good Foods Co/The</t>
  </si>
  <si>
    <t>isin: US82900L1026</t>
  </si>
  <si>
    <t>Sinanen Holdings Co Ltd</t>
  </si>
  <si>
    <t>isin: JP3354000006</t>
  </si>
  <si>
    <t>SiteOne Landscape Supply Inc</t>
  </si>
  <si>
    <t>isin: US82982L1035</t>
  </si>
  <si>
    <t>Sixt Leasing SE</t>
  </si>
  <si>
    <t>isin: DE000A0DPRE6</t>
  </si>
  <si>
    <t>Sixt SE</t>
  </si>
  <si>
    <t>isin: DE0007231326</t>
  </si>
  <si>
    <t>Skechers USA Inc</t>
  </si>
  <si>
    <t>isin: US8305661055</t>
  </si>
  <si>
    <t>SkiStar AB</t>
  </si>
  <si>
    <t>isin: SE0012141687</t>
  </si>
  <si>
    <t>SKYCITY Entertainment Group Ltd</t>
  </si>
  <si>
    <t>isin: NZSKCE0001S2</t>
  </si>
  <si>
    <t>Skylark Holdings Co Ltd</t>
  </si>
  <si>
    <t>isin: JP3396210001</t>
  </si>
  <si>
    <t>Sleep Number Corp</t>
  </si>
  <si>
    <t>isin: US83125X1037</t>
  </si>
  <si>
    <t>SMA Solar Technology AG</t>
  </si>
  <si>
    <t>isin: DE000A0DJ6J9</t>
  </si>
  <si>
    <t>SMART Global Holdings Inc</t>
  </si>
  <si>
    <t>isin: KYG8232Y1017</t>
  </si>
  <si>
    <t>Smartsheet Inc</t>
  </si>
  <si>
    <t>isin: US83200N1037</t>
  </si>
  <si>
    <t>Sodick Co Ltd</t>
  </si>
  <si>
    <t>isin: JP3434200006</t>
  </si>
  <si>
    <t>Softcat PLC</t>
  </si>
  <si>
    <t>isin: GB00BYZDVK82</t>
  </si>
  <si>
    <t>SolarEdge Technologies Inc</t>
  </si>
  <si>
    <t>isin: US83417M1045</t>
  </si>
  <si>
    <t>Sonoco Products Co</t>
  </si>
  <si>
    <t>isin: US8354951027</t>
  </si>
  <si>
    <t>Sonos Inc</t>
  </si>
  <si>
    <t>isin: US83570H1086</t>
  </si>
  <si>
    <t>Sotetsu Holdings Inc</t>
  </si>
  <si>
    <t>isin: JP3316400005</t>
  </si>
  <si>
    <t>Sourcenext Corp</t>
  </si>
  <si>
    <t>isin: JP3431200009</t>
  </si>
  <si>
    <t>Southwest Gas Holdings Inc</t>
  </si>
  <si>
    <t>isin: US8448951025</t>
  </si>
  <si>
    <t>Southwestern Energy Co</t>
  </si>
  <si>
    <t>isin: US8454671095</t>
  </si>
  <si>
    <t>SSAB AB</t>
  </si>
  <si>
    <t>St Galler Kantonalbank AG</t>
  </si>
  <si>
    <t>isin: CH0011484067</t>
  </si>
  <si>
    <t>St Joe Co/The</t>
  </si>
  <si>
    <t>isin: US7901481009</t>
  </si>
  <si>
    <t>Stadler Rail AG</t>
  </si>
  <si>
    <t>isin: CH0002178181</t>
  </si>
  <si>
    <t>Standard Motor Products Inc</t>
  </si>
  <si>
    <t>isin: US8536661056</t>
  </si>
  <si>
    <t>Starzen Co Ltd</t>
  </si>
  <si>
    <t>isin: JP3399100001</t>
  </si>
  <si>
    <t>Stepan Co</t>
  </si>
  <si>
    <t>isin: US8585861003</t>
  </si>
  <si>
    <t>Sterling Construction Co Inc</t>
  </si>
  <si>
    <t>isin: US8592411016</t>
  </si>
  <si>
    <t>Stitch Fix Inc</t>
  </si>
  <si>
    <t>isin: US8608971078</t>
  </si>
  <si>
    <t>STORE Capital Corp</t>
  </si>
  <si>
    <t>isin: US8621211007</t>
  </si>
  <si>
    <t>STRATEC SE</t>
  </si>
  <si>
    <t>isin: DE000STRA555</t>
  </si>
  <si>
    <t>Suedzucker AG</t>
  </si>
  <si>
    <t>isin: DE0007297004</t>
  </si>
  <si>
    <t>Sugi Holdings Co Ltd</t>
  </si>
  <si>
    <t>isin: JP3397060009</t>
  </si>
  <si>
    <t>Sumitomo Densetsu Co Ltd</t>
  </si>
  <si>
    <t>isin: JP3407800006</t>
  </si>
  <si>
    <t>Sumitomo Osaka Cement Co Ltd</t>
  </si>
  <si>
    <t>isin: JP3400900001</t>
  </si>
  <si>
    <t>Sumitomo Warehouse Co Ltd/The</t>
  </si>
  <si>
    <t>isin: JP3407000003</t>
  </si>
  <si>
    <t>Sunrise Communications Group AG</t>
  </si>
  <si>
    <t>isin: CH0267291224</t>
  </si>
  <si>
    <t>Sunstone Hotel Investors Inc</t>
  </si>
  <si>
    <t>isin: US8678921011</t>
  </si>
  <si>
    <t>Suruga Bank Ltd</t>
  </si>
  <si>
    <t>isin: JP3411000007</t>
  </si>
  <si>
    <t>Sushiro Global Holdings Ltd</t>
  </si>
  <si>
    <t>isin: JP3397150008</t>
  </si>
  <si>
    <t>Synaptics Inc</t>
  </si>
  <si>
    <t>isin: US87157D1090</t>
  </si>
  <si>
    <t>Syneos Health Inc</t>
  </si>
  <si>
    <t>isin: US87166B1026</t>
  </si>
  <si>
    <t>Synthomer PLC</t>
  </si>
  <si>
    <t>isin: GB0009887422</t>
  </si>
  <si>
    <t>Tadano Ltd</t>
  </si>
  <si>
    <t>isin: JP3465000002</t>
  </si>
  <si>
    <t>TAG Immobilien AG</t>
  </si>
  <si>
    <t>isin: DE0008303504</t>
  </si>
  <si>
    <t>Taiyo Holdings Co Ltd</t>
  </si>
  <si>
    <t>isin: JP3449100001</t>
  </si>
  <si>
    <t>Takeuchi Manufacturing Co Ltd</t>
  </si>
  <si>
    <t>isin: JP3462660006</t>
  </si>
  <si>
    <t>Tama Home Co Ltd</t>
  </si>
  <si>
    <t>isin: JP3470900006</t>
  </si>
  <si>
    <t>Tarkett SA</t>
  </si>
  <si>
    <t>isin: FR0004188670</t>
  </si>
  <si>
    <t>Tecnicas Reunidas SA</t>
  </si>
  <si>
    <t>isin: ES0178165017</t>
  </si>
  <si>
    <t>Teikoku Sen-I Co Ltd</t>
  </si>
  <si>
    <t>isin: JP3540800004</t>
  </si>
  <si>
    <t>Telephone and Data Systems Inc</t>
  </si>
  <si>
    <t>isin: US8794338298</t>
  </si>
  <si>
    <t>Teranga Gold Corp</t>
  </si>
  <si>
    <t>isin: CA8807972044</t>
  </si>
  <si>
    <t>Terreno Realty Corp</t>
  </si>
  <si>
    <t>isin: US88146M1018</t>
  </si>
  <si>
    <t>TIS Inc</t>
  </si>
  <si>
    <t>isin: JP3104890003</t>
  </si>
  <si>
    <t>Titan Machinery Inc</t>
  </si>
  <si>
    <t>isin: US88830R1014</t>
  </si>
  <si>
    <t>Toa Corp/Tokyo</t>
  </si>
  <si>
    <t>isin: JP3556000002</t>
  </si>
  <si>
    <t>Tocalo Co Ltd</t>
  </si>
  <si>
    <t>isin: JP3552290003</t>
  </si>
  <si>
    <t>Toda Corp</t>
  </si>
  <si>
    <t>isin: JP3627000007</t>
  </si>
  <si>
    <t>Toei Animation Co Ltd</t>
  </si>
  <si>
    <t>isin: JP3560200002</t>
  </si>
  <si>
    <t>Toei Co Ltd</t>
  </si>
  <si>
    <t>isin: JP3560000006</t>
  </si>
  <si>
    <t>Toho Bank Ltd/The</t>
  </si>
  <si>
    <t>isin: JP3601000007</t>
  </si>
  <si>
    <t>Tokai Corp/Gifu</t>
  </si>
  <si>
    <t>isin: JP3552250007</t>
  </si>
  <si>
    <t>Tokai Tokyo Financial Holdings Inc</t>
  </si>
  <si>
    <t>isin: JP3577600004</t>
  </si>
  <si>
    <t>Token Corp</t>
  </si>
  <si>
    <t>isin: JP3590900001</t>
  </si>
  <si>
    <t>Tokmanni Group Corp</t>
  </si>
  <si>
    <t>isin: FI4000197934</t>
  </si>
  <si>
    <t>Tokuyama Corp</t>
  </si>
  <si>
    <t>isin: JP3625000009</t>
  </si>
  <si>
    <t>Tokyo Broadcasting System Holdings Inc</t>
  </si>
  <si>
    <t>isin: JP3588600001</t>
  </si>
  <si>
    <t>Tokyo Dome Corp</t>
  </si>
  <si>
    <t>isin: JP3587600002</t>
  </si>
  <si>
    <t>Tokyo Kiraboshi Financial Group Inc</t>
  </si>
  <si>
    <t>isin: JP3584400000</t>
  </si>
  <si>
    <t>Tokyo Ohka Kogyo Co Ltd</t>
  </si>
  <si>
    <t>isin: JP3571800006</t>
  </si>
  <si>
    <t>Tokyo Seimitsu Co Ltd</t>
  </si>
  <si>
    <t>isin: JP3580200008</t>
  </si>
  <si>
    <t>Tokyo Steel Manufacturing Co Ltd</t>
  </si>
  <si>
    <t>isin: JP3579800008</t>
  </si>
  <si>
    <t>Tokyo Tatemono Co Ltd</t>
  </si>
  <si>
    <t>isin: JP3582600007</t>
  </si>
  <si>
    <t>Tokyotokeiba Co Ltd</t>
  </si>
  <si>
    <t>isin: JP3586600003</t>
  </si>
  <si>
    <t>Tokyu REIT Inc</t>
  </si>
  <si>
    <t>isin: JP3044510000</t>
  </si>
  <si>
    <t>TOMONY Holdings Inc</t>
  </si>
  <si>
    <t>isin: JP3631700006</t>
  </si>
  <si>
    <t>Tomra Systems ASA</t>
  </si>
  <si>
    <t>isin: NO0005668905</t>
  </si>
  <si>
    <t>Toppan Forms Co Ltd</t>
  </si>
  <si>
    <t>isin: JP3629200001</t>
  </si>
  <si>
    <t>Toridoll Holdings Corp</t>
  </si>
  <si>
    <t>isin: JP3636650008</t>
  </si>
  <si>
    <t>Torii Pharmaceutical Co Ltd</t>
  </si>
  <si>
    <t>isin: JP3635800000</t>
  </si>
  <si>
    <t>Toshiba TEC Corp</t>
  </si>
  <si>
    <t>isin: JP3594000006</t>
  </si>
  <si>
    <t>Towa Bank Ltd/The</t>
  </si>
  <si>
    <t>isin: JP3622400004</t>
  </si>
  <si>
    <t>Tower Semiconductor Ltd</t>
  </si>
  <si>
    <t>isin: IL0010823792</t>
  </si>
  <si>
    <t>Toyo Construction Co Ltd</t>
  </si>
  <si>
    <t>isin: JP3609800002</t>
  </si>
  <si>
    <t>Toyo Tanso Co Ltd</t>
  </si>
  <si>
    <t>isin: JP3616000000</t>
  </si>
  <si>
    <t>Toyo Tire Corp</t>
  </si>
  <si>
    <t>isin: JP3610600003</t>
  </si>
  <si>
    <t>Toyota Boshoku Corp</t>
  </si>
  <si>
    <t>isin: JP3635400009</t>
  </si>
  <si>
    <t>Trainline PLC</t>
  </si>
  <si>
    <t>isin: GB00BKDTK925</t>
  </si>
  <si>
    <t>TransAlta Renewables Inc</t>
  </si>
  <si>
    <t>isin: CA8934631091</t>
  </si>
  <si>
    <t>TreeHouse Foods Inc</t>
  </si>
  <si>
    <t>isin: US89469A1043</t>
  </si>
  <si>
    <t>Tribune Publishing Co</t>
  </si>
  <si>
    <t>isin: US89609W1071</t>
  </si>
  <si>
    <t>TriNet Group Inc</t>
  </si>
  <si>
    <t>isin: US8962881079</t>
  </si>
  <si>
    <t>Trinseo SA</t>
  </si>
  <si>
    <t>isin: LU1057788488</t>
  </si>
  <si>
    <t>Triton International Ltd/Bermuda</t>
  </si>
  <si>
    <t>isin: BMG9078F1077</t>
  </si>
  <si>
    <t>TrueBlue Inc</t>
  </si>
  <si>
    <t>isin: US89785X1019</t>
  </si>
  <si>
    <t>Trupanion Inc</t>
  </si>
  <si>
    <t>isin: US8982021060</t>
  </si>
  <si>
    <t>Trusco Nakayama Corp</t>
  </si>
  <si>
    <t>isin: JP3635500006</t>
  </si>
  <si>
    <t>TS Tech Co Ltd</t>
  </si>
  <si>
    <t>isin: JP3539230007</t>
  </si>
  <si>
    <t>Tsugami Corp</t>
  </si>
  <si>
    <t>isin: JP3531800005</t>
  </si>
  <si>
    <t>Tsukishima Kikai Co Ltd</t>
  </si>
  <si>
    <t>isin: JP3532200007</t>
  </si>
  <si>
    <t>Tsumura &amp; Co</t>
  </si>
  <si>
    <t>isin: JP3535800001</t>
  </si>
  <si>
    <t>Tupperware Brands Corp</t>
  </si>
  <si>
    <t>isin: US8998961044</t>
  </si>
  <si>
    <t>TX Group AG</t>
  </si>
  <si>
    <t>isin: CH0011178255</t>
  </si>
  <si>
    <t>u-blox Holding AG</t>
  </si>
  <si>
    <t>isin: CH0033361673</t>
  </si>
  <si>
    <t>Ulvac Inc</t>
  </si>
  <si>
    <t>isin: JP3126190002</t>
  </si>
  <si>
    <t>UniFirst Corp/MA</t>
  </si>
  <si>
    <t>isin: US9047081040</t>
  </si>
  <si>
    <t>Unipol Gruppo SpA</t>
  </si>
  <si>
    <t>isin: IT0004810054</t>
  </si>
  <si>
    <t>UNITE Group PLC/The</t>
  </si>
  <si>
    <t>isin: GB0006928617</t>
  </si>
  <si>
    <t>United Bankshares Inc/WV</t>
  </si>
  <si>
    <t>isin: US9099071071</t>
  </si>
  <si>
    <t>United Super Markets Holdings Inc</t>
  </si>
  <si>
    <t>isin: JP3949450005</t>
  </si>
  <si>
    <t>Universal Display Corp</t>
  </si>
  <si>
    <t>isin: US91347P1057</t>
  </si>
  <si>
    <t>Universal Entertainment Corp</t>
  </si>
  <si>
    <t>isin: JP3126130008</t>
  </si>
  <si>
    <t>US Ecology Inc</t>
  </si>
  <si>
    <t>isin: US91734M1036</t>
  </si>
  <si>
    <t>isin: US9197941076</t>
  </si>
  <si>
    <t>Valmet OYJ</t>
  </si>
  <si>
    <t>isin: FI4000074984</t>
  </si>
  <si>
    <t>Valor Holdings Co Ltd</t>
  </si>
  <si>
    <t>isin: JP3778400006</t>
  </si>
  <si>
    <t>Vector Inc</t>
  </si>
  <si>
    <t>isin: JP3835500004</t>
  </si>
  <si>
    <t>Veeco Instruments Inc</t>
  </si>
  <si>
    <t>isin: US9224171002</t>
  </si>
  <si>
    <t>Vermilion Energy Inc</t>
  </si>
  <si>
    <t>isin: CA9237251058</t>
  </si>
  <si>
    <t>Viad Corp</t>
  </si>
  <si>
    <t>isin: US92552R4065</t>
  </si>
  <si>
    <t>Vienna Insurance Group AG Wiener Versicherung Gruppe</t>
  </si>
  <si>
    <t>isin: AT0000908504</t>
  </si>
  <si>
    <t>Vision Inc/Tokyo Japan</t>
  </si>
  <si>
    <t>isin: JP3800330007</t>
  </si>
  <si>
    <t>Vistry Group PLC</t>
  </si>
  <si>
    <t>isin: GB0001859296</t>
  </si>
  <si>
    <t>Vonage Holdings Corp</t>
  </si>
  <si>
    <t>isin: US92886T2015</t>
  </si>
  <si>
    <t>Vontobel Holding AG</t>
  </si>
  <si>
    <t>isin: CH0012335540</t>
  </si>
  <si>
    <t>W&amp;T Offshore Inc</t>
  </si>
  <si>
    <t>isin: US92922P1066</t>
  </si>
  <si>
    <t>Wacoal Holdings Corp</t>
  </si>
  <si>
    <t>isin: JP3992400006</t>
  </si>
  <si>
    <t>Wacom Co Ltd</t>
  </si>
  <si>
    <t>isin: JP3993400005</t>
  </si>
  <si>
    <t>Washington Federal Inc</t>
  </si>
  <si>
    <t>isin: US9388241096</t>
  </si>
  <si>
    <t>WaVe Life Sciences Ltd</t>
  </si>
  <si>
    <t>isin: SG9999014716</t>
  </si>
  <si>
    <t>Wendy's Co/The</t>
  </si>
  <si>
    <t>isin: US95058W1009</t>
  </si>
  <si>
    <t>WESCO International Inc</t>
  </si>
  <si>
    <t>isin: US95082P1057</t>
  </si>
  <si>
    <t>isin: US9576381092</t>
  </si>
  <si>
    <t>WH Smith PLC</t>
  </si>
  <si>
    <t>isin: GB00B2PDGW16</t>
  </si>
  <si>
    <t>Wihlborgs Fastigheter AB</t>
  </si>
  <si>
    <t>isin: SE0011205194</t>
  </si>
  <si>
    <t>Willscot Corp</t>
  </si>
  <si>
    <t>isin: US9713751264</t>
  </si>
  <si>
    <t>Wingstop Inc</t>
  </si>
  <si>
    <t>isin: US9741551033</t>
  </si>
  <si>
    <t>WPX Energy Inc</t>
  </si>
  <si>
    <t>isin: US98212B1035</t>
  </si>
  <si>
    <t>WSFS Financial Corp</t>
  </si>
  <si>
    <t>isin: US9293281021</t>
  </si>
  <si>
    <t>YAKUODO Holdings Co Ltd</t>
  </si>
  <si>
    <t>isin: JP3931410009</t>
  </si>
  <si>
    <t>YAMADA Consulting Group Co Ltd</t>
  </si>
  <si>
    <t>isin: JP3588100002</t>
  </si>
  <si>
    <t>Yodogawa Steel Works Ltd</t>
  </si>
  <si>
    <t>isin: JP3959400007</t>
  </si>
  <si>
    <t>Yokogawa Bridge Holdings Corp</t>
  </si>
  <si>
    <t>isin: JP3955200005</t>
  </si>
  <si>
    <t>Yomiuri Land Co Ltd</t>
  </si>
  <si>
    <t>isin: JP3960200008</t>
  </si>
  <si>
    <t>Z Energy Ltd</t>
  </si>
  <si>
    <t>isin: NZZELE0001S1</t>
  </si>
  <si>
    <t>Zensho Holdings Co Ltd</t>
  </si>
  <si>
    <t>isin: JP3429300001</t>
  </si>
  <si>
    <t>ZERIA Pharmaceutical Co Ltd</t>
  </si>
  <si>
    <t>isin: JP3428850006</t>
  </si>
  <si>
    <t>Zumiez Inc</t>
  </si>
  <si>
    <t>isin: US9898171015</t>
  </si>
  <si>
    <t>Morgan Stanley, lei: N/A</t>
  </si>
  <si>
    <t>Other: Underlying Performance</t>
  </si>
  <si>
    <t>US0001M Index</t>
  </si>
  <si>
    <t>WEISS</t>
  </si>
  <si>
    <t>2U Inc -TWOU US 11/15/2019 C20</t>
  </si>
  <si>
    <t>VENDOR IDENTIFIER: 4XT997NV</t>
  </si>
  <si>
    <t>2U Inc -TWOU US 11/15/2019 P15</t>
  </si>
  <si>
    <t>VENDOR IDENTIFIER: 4XY997NT</t>
  </si>
  <si>
    <t>2U Inc -TWOU US 11/15/2019 P17.5</t>
  </si>
  <si>
    <t>VENDOR IDENTIFIER: 4XY997NU</t>
  </si>
  <si>
    <t>2U, Inc.</t>
  </si>
  <si>
    <t>cusip: 90214J101</t>
  </si>
  <si>
    <t xml:space="preserve">3M Co -MMM  US 11/15/2019 P150</t>
  </si>
  <si>
    <t>VENDOR IDENTIFIER: 50Z99TQ5</t>
  </si>
  <si>
    <t>8x8, Inc.</t>
  </si>
  <si>
    <t>cusip: 282914100</t>
  </si>
  <si>
    <t>Acacia Communications, Inc.</t>
  </si>
  <si>
    <t>cusip: 00401C108</t>
  </si>
  <si>
    <t>ACADIA Pharmaceuticals, Inc.</t>
  </si>
  <si>
    <t>cusip: 004225108</t>
  </si>
  <si>
    <t>cusip: 004239109</t>
  </si>
  <si>
    <t>Accenture PLC, Class A</t>
  </si>
  <si>
    <t>cusip: G1151C101</t>
  </si>
  <si>
    <t>Achillion Pharmaceuticals, Inc.</t>
  </si>
  <si>
    <t>cusip: 00448Q201</t>
  </si>
  <si>
    <t>Activision Blizzard Inc -ATVI US 11/01/2019 C55</t>
  </si>
  <si>
    <t>VENDOR IDENTIFIER: 40C99SPI</t>
  </si>
  <si>
    <t>Adobe Systems, Inc.</t>
  </si>
  <si>
    <t xml:space="preserve">Advanced Micro Devices Inc -AMD  US 11/01/2019 C32</t>
  </si>
  <si>
    <t>VENDOR IDENTIFIER: 40V99W5K</t>
  </si>
  <si>
    <t>Aerie Pharmaceuticals, Inc.</t>
  </si>
  <si>
    <t>cusip: 00771V108</t>
  </si>
  <si>
    <t>AES Corp.</t>
  </si>
  <si>
    <t>Agree Realty Corp.</t>
  </si>
  <si>
    <t>cusip: 008492100</t>
  </si>
  <si>
    <t>Air Canada</t>
  </si>
  <si>
    <t>cusip: 008911877</t>
  </si>
  <si>
    <t>CAD</t>
  </si>
  <si>
    <t>Air France-KLM</t>
  </si>
  <si>
    <t>cusip: 491603908</t>
  </si>
  <si>
    <t>EUR</t>
  </si>
  <si>
    <t xml:space="preserve">Air France-KLM -AFR  EUR 11/15/2019 C11</t>
  </si>
  <si>
    <t>isin: DE000C4C39M9</t>
  </si>
  <si>
    <t>Air Transport Services Group, Inc.</t>
  </si>
  <si>
    <t>cusip: 00922R105</t>
  </si>
  <si>
    <t xml:space="preserve">Albemarle Corp -ALB  US 11/15/2019 P60</t>
  </si>
  <si>
    <t>VENDOR IDENTIFIER: 60B99H6M</t>
  </si>
  <si>
    <t>Albireo Pharma, Inc.</t>
  </si>
  <si>
    <t>cusip: 01345P106</t>
  </si>
  <si>
    <t>Aldeyra Therapeutics, Inc.</t>
  </si>
  <si>
    <t>cusip: 01438T106</t>
  </si>
  <si>
    <t>Alector, Inc.</t>
  </si>
  <si>
    <t>ticker: ALEC</t>
  </si>
  <si>
    <t>Alexion Pharmaceuticals, Inc.</t>
  </si>
  <si>
    <t>cusip: 015351109</t>
  </si>
  <si>
    <t>Alimentation Couche-Tard, Inc.</t>
  </si>
  <si>
    <t>cusip: 01626P403</t>
  </si>
  <si>
    <t>Alimera Sciences, Inc.</t>
  </si>
  <si>
    <t>cusip: 016259103</t>
  </si>
  <si>
    <t>Allakos, Inc.</t>
  </si>
  <si>
    <t>cusip: 01671P100</t>
  </si>
  <si>
    <t>Allegion PLC</t>
  </si>
  <si>
    <t>cusip: G0176J109</t>
  </si>
  <si>
    <t>Allergan PLC</t>
  </si>
  <si>
    <t>cusip: G0177J108</t>
  </si>
  <si>
    <t xml:space="preserve">Alliance Data Systems Corp -ADS  US 12/20/2019 C110</t>
  </si>
  <si>
    <t>VENDOR IDENTIFIER: 54Z998QM</t>
  </si>
  <si>
    <t xml:space="preserve">Allstate Corp/The -ALL  US 01/17/2020 P100</t>
  </si>
  <si>
    <t>VENDOR IDENTIFIER: 8VX995JV</t>
  </si>
  <si>
    <t xml:space="preserve">Allstate Corp/The -ALL  US 11/15/2019 P105</t>
  </si>
  <si>
    <t>VENDOR IDENTIFIER: 3R399VWW</t>
  </si>
  <si>
    <t>Alphabet, Inc.</t>
  </si>
  <si>
    <t>Alteryx, Inc.</t>
  </si>
  <si>
    <t>Altice USA, Inc.</t>
  </si>
  <si>
    <t>Altra Industrial Motion Corp.</t>
  </si>
  <si>
    <t>cusip: 02208R106</t>
  </si>
  <si>
    <t>Amadeus IT Holding SA, Class A</t>
  </si>
  <si>
    <t>cusip: B3MSM2900</t>
  </si>
  <si>
    <t>Amarin Corp. PLC</t>
  </si>
  <si>
    <t>cusip: 023111206</t>
  </si>
  <si>
    <t>AMC Entertainment Holdings, Inc.</t>
  </si>
  <si>
    <t>cusip: 00165C104</t>
  </si>
  <si>
    <t>Amcor PLC</t>
  </si>
  <si>
    <t>cusip: G0250X107</t>
  </si>
  <si>
    <t xml:space="preserve">American Airlines Group Inc -AAL  US 11/15/2019 C33</t>
  </si>
  <si>
    <t>VENDOR IDENTIFIER: 70U99JT9</t>
  </si>
  <si>
    <t>American Assets Trust, Inc.</t>
  </si>
  <si>
    <t>cusip: 024013104</t>
  </si>
  <si>
    <t>American Axle &amp; Manufacturing Holdings, Inc.</t>
  </si>
  <si>
    <t>cusip: 024061103</t>
  </si>
  <si>
    <t>cusip: 025537127</t>
  </si>
  <si>
    <t>American Finance Trust, Inc.</t>
  </si>
  <si>
    <t>cusip: 02607T109</t>
  </si>
  <si>
    <t xml:space="preserve">American Financial Group Inc/O -AFG  US 12/20/2019 C110</t>
  </si>
  <si>
    <t>VENDOR IDENTIFIER: 9WM993W2</t>
  </si>
  <si>
    <t xml:space="preserve">American International Group I -AIG  US 01/17/2020 C57.5</t>
  </si>
  <si>
    <t>VENDOR IDENTIFIER: 3ZZ999I4</t>
  </si>
  <si>
    <t xml:space="preserve">American International Group I -AIG  US 11/15/2019 C52.5</t>
  </si>
  <si>
    <t>VENDOR IDENTIFIER: 30G99M1L</t>
  </si>
  <si>
    <t xml:space="preserve">American International Group I -AIG  US 11/15/2019 C55</t>
  </si>
  <si>
    <t>VENDOR IDENTIFIER: 30G99M1M</t>
  </si>
  <si>
    <t>VENDOR IDENTIFIER: 30G99MA6</t>
  </si>
  <si>
    <t>VENDOR IDENTIFIER: 30G99M53</t>
  </si>
  <si>
    <t>American States Water Co.</t>
  </si>
  <si>
    <t>cusip: 029899101</t>
  </si>
  <si>
    <t>Amicus Therapeutics, Inc.</t>
  </si>
  <si>
    <t>VENDOR IDENTIFIER: 30V99W5P</t>
  </si>
  <si>
    <t xml:space="preserve">Amphenol Corp -APH  US 12/20/2019 C105</t>
  </si>
  <si>
    <t>VENDOR IDENTIFIER: 98H995DO</t>
  </si>
  <si>
    <t>Aon PLC</t>
  </si>
  <si>
    <t>cusip: G0408V102</t>
  </si>
  <si>
    <t>Apache Corp.</t>
  </si>
  <si>
    <t>cusip: 037411105</t>
  </si>
  <si>
    <t>Apartment Investment &amp; Management Co., Class A</t>
  </si>
  <si>
    <t>cusip: 03748R754</t>
  </si>
  <si>
    <t>Appian Corp.</t>
  </si>
  <si>
    <t>cusip: 03782L101</t>
  </si>
  <si>
    <t>Apple Inc -AAPL US 11/01/2019 C240</t>
  </si>
  <si>
    <t>VENDOR IDENTIFIER: 70W99UH8</t>
  </si>
  <si>
    <t>Applied Genetic Technologies Corp.</t>
  </si>
  <si>
    <t>cusip: 03820J100</t>
  </si>
  <si>
    <t>Aqua America, Inc.</t>
  </si>
  <si>
    <t>cusip: 03836W202</t>
  </si>
  <si>
    <t>Arch Coal, Inc.</t>
  </si>
  <si>
    <t>cusip: 039380407</t>
  </si>
  <si>
    <t>Ardmore Shipping Corp.</t>
  </si>
  <si>
    <t>cusip: Y0207T100</t>
  </si>
  <si>
    <t>cusip: 04016X101</t>
  </si>
  <si>
    <t>Argo Group International Holdings, Ltd.</t>
  </si>
  <si>
    <t>cusip: G0464B107</t>
  </si>
  <si>
    <t>ArQule, Inc.</t>
  </si>
  <si>
    <t>cusip: 04269E107</t>
  </si>
  <si>
    <t>Ascendis Pharma A/S</t>
  </si>
  <si>
    <t>cusip: 04351P101</t>
  </si>
  <si>
    <t>ASML Holding NV</t>
  </si>
  <si>
    <t>cusip: N07059210</t>
  </si>
  <si>
    <t>ASML Holding NV -ASML US 12/20/2019 P250</t>
  </si>
  <si>
    <t>VENDOR IDENTIFIER: 97Y998JR</t>
  </si>
  <si>
    <t>Assured Guaranty, Ltd.</t>
  </si>
  <si>
    <t>cusip: G0585R106</t>
  </si>
  <si>
    <t>AstraZeneca PLC, ADR</t>
  </si>
  <si>
    <t>cusip: 046353108</t>
  </si>
  <si>
    <t>Athene Holding, Ltd.</t>
  </si>
  <si>
    <t>cusip: G0684D107</t>
  </si>
  <si>
    <t>Atlassian Corp. PLC</t>
  </si>
  <si>
    <t>cusip: G06242104</t>
  </si>
  <si>
    <t>AtriCure, Inc.</t>
  </si>
  <si>
    <t>cusip: 04963C209</t>
  </si>
  <si>
    <t xml:space="preserve">Autoliv Inc -ALV  US 11/15/2019 C80</t>
  </si>
  <si>
    <t>VENDOR IDENTIFIER: 70V99L5U</t>
  </si>
  <si>
    <t xml:space="preserve">Autoliv Inc -ALV  US 11/15/2019 C85</t>
  </si>
  <si>
    <t>VENDOR IDENTIFIER: 70V99L5V</t>
  </si>
  <si>
    <t>Autolus Therapeutics PLC</t>
  </si>
  <si>
    <t>cusip: 05280R100</t>
  </si>
  <si>
    <t>AvalonBay Communities, Inc.</t>
  </si>
  <si>
    <t>cusip: 053484101</t>
  </si>
  <si>
    <t>Avaya Holding Corp</t>
  </si>
  <si>
    <t>cusip: 05351X101</t>
  </si>
  <si>
    <t>Axalta Coating Systems Ltd -AXTA US 01/17/2020 C29</t>
  </si>
  <si>
    <t>VENDOR IDENTIFIER: 8Y2997XC</t>
  </si>
  <si>
    <t>Axalta Coating Systems Ltd -AXTA US 01/17/2020 P26</t>
  </si>
  <si>
    <t>VENDOR IDENTIFIER: 21K997XA</t>
  </si>
  <si>
    <t>Axalta Coating Systems, Ltd.</t>
  </si>
  <si>
    <t>cusip: G0750C108</t>
  </si>
  <si>
    <t xml:space="preserve">Axis Capital Holdings Ltd -AXS  US 12/20/2019 C65</t>
  </si>
  <si>
    <t>VENDOR IDENTIFIER: 3MT993NE</t>
  </si>
  <si>
    <t>Axis Capital Holdings, Ltd.</t>
  </si>
  <si>
    <t>cusip: G0692U109</t>
  </si>
  <si>
    <t>Axonics Modulation Technologies, Inc.</t>
  </si>
  <si>
    <t>ticker: AXNX</t>
  </si>
  <si>
    <t>Banco Espirito Santo SA</t>
  </si>
  <si>
    <t>SEDOL: B9B4NB5</t>
  </si>
  <si>
    <t>Bank of New York Mellon Corp.</t>
  </si>
  <si>
    <t>BCE, Inc.</t>
  </si>
  <si>
    <t>cusip: 05534B760</t>
  </si>
  <si>
    <t>Beacon Roofing Supply, Inc.</t>
  </si>
  <si>
    <t>cusip: 073685109</t>
  </si>
  <si>
    <t>Bed Bath &amp; Beyond Inc -BBBY US 12/20/2019 C15</t>
  </si>
  <si>
    <t>VENDOR IDENTIFIER: 60N99KWD</t>
  </si>
  <si>
    <t>Bed Bath &amp; Beyond Inc -BBBY US 12/20/2019 P12</t>
  </si>
  <si>
    <t>VENDOR IDENTIFIER: 70W99KW9</t>
  </si>
  <si>
    <t>Berry Global Group Inc -BERY US 12/20/2019 C45</t>
  </si>
  <si>
    <t>VENDOR IDENTIFIER: 0YL992RO</t>
  </si>
  <si>
    <t>Biohaven Pharmaceutical Holding Co., Ltd.</t>
  </si>
  <si>
    <t>cusip: G11196105</t>
  </si>
  <si>
    <t>BIRCH PERMIAN HOLDINGS LTD</t>
  </si>
  <si>
    <t>ticker: 09075C10</t>
  </si>
  <si>
    <t>BJ's Restaurants, Inc.</t>
  </si>
  <si>
    <t>cusip: 09180C106</t>
  </si>
  <si>
    <t>BlackBerry, Ltd.</t>
  </si>
  <si>
    <t>cusip: 09228F103</t>
  </si>
  <si>
    <t>Blackline, Inc.</t>
  </si>
  <si>
    <t>cusip: 09239B109</t>
  </si>
  <si>
    <t>Blackstone Group LP</t>
  </si>
  <si>
    <t>cusip: 09260D107</t>
  </si>
  <si>
    <t>Bloom Energy Corp.</t>
  </si>
  <si>
    <t>cusip: 093712107</t>
  </si>
  <si>
    <t>Bluebird Bio, Inc.</t>
  </si>
  <si>
    <t>cusip: 09609G100</t>
  </si>
  <si>
    <t>Bottomline Technologies DE, Inc.</t>
  </si>
  <si>
    <t>cusip: 101388106</t>
  </si>
  <si>
    <t>Box, Inc.</t>
  </si>
  <si>
    <t>cusip: 10316T104</t>
  </si>
  <si>
    <t>BP PLC</t>
  </si>
  <si>
    <t>cusip: 055622104</t>
  </si>
  <si>
    <t>cusip: 105368203</t>
  </si>
  <si>
    <t>Broadcom Inc -AVGO US 12/20/2019 C300</t>
  </si>
  <si>
    <t>VENDOR IDENTIFIER: 52099VON</t>
  </si>
  <si>
    <t>Broadcom, Ltd.</t>
  </si>
  <si>
    <t>CAE, Inc.</t>
  </si>
  <si>
    <t>cusip: 124765108</t>
  </si>
  <si>
    <t>Caesars Entertainment Corp.</t>
  </si>
  <si>
    <t>cusip: 127686103</t>
  </si>
  <si>
    <t>Cal-Maine Foods, Inc.</t>
  </si>
  <si>
    <t>cusip: 128030202</t>
  </si>
  <si>
    <t>California Water Service Group</t>
  </si>
  <si>
    <t>cusip: 130788102</t>
  </si>
  <si>
    <t>Calix, Inc.</t>
  </si>
  <si>
    <t>cusip: 13100M509</t>
  </si>
  <si>
    <t>Callon Petroleum Co.</t>
  </si>
  <si>
    <t>cusip: 13123X102</t>
  </si>
  <si>
    <t>Canadian National Railway Co.</t>
  </si>
  <si>
    <t>cusip: 136375102</t>
  </si>
  <si>
    <t>Canadian Pacific Railway, Ltd.</t>
  </si>
  <si>
    <t>cusip: 13645T100</t>
  </si>
  <si>
    <t>Carbonite, Inc.</t>
  </si>
  <si>
    <t>cusip: 141337105</t>
  </si>
  <si>
    <t>Cardiovascular Systems, Inc.</t>
  </si>
  <si>
    <t>cusip: 141619106</t>
  </si>
  <si>
    <t>CareTrust REIT, Inc.</t>
  </si>
  <si>
    <t>cusip: 14174T107</t>
  </si>
  <si>
    <t>Cargurus, Inc.</t>
  </si>
  <si>
    <t>cusip: 141788109</t>
  </si>
  <si>
    <t>Carrizo Oil &amp; Gas, Inc.</t>
  </si>
  <si>
    <t>cusip: 144577103</t>
  </si>
  <si>
    <t xml:space="preserve">CBOE VIX FUTURE   Nov19</t>
  </si>
  <si>
    <t>ticker: UXX9</t>
  </si>
  <si>
    <t>Celadon Group, Inc.</t>
  </si>
  <si>
    <t>cusip: 150838100</t>
  </si>
  <si>
    <t>Celgene Corp.</t>
  </si>
  <si>
    <t>cusip: 151020104</t>
  </si>
  <si>
    <t xml:space="preserve">CenterPoint Energy Inc -CNP  US 11/15/2019 C30</t>
  </si>
  <si>
    <t>VENDOR IDENTIFIER: 60F99E5W</t>
  </si>
  <si>
    <t>Cerence, Inc.</t>
  </si>
  <si>
    <t>cusip: 156727109</t>
  </si>
  <si>
    <t>Cheesecake Factory, Inc.</t>
  </si>
  <si>
    <t>cusip: 163072101</t>
  </si>
  <si>
    <t>Chubb Ltd -CB 1 US 11/15/2019 P145</t>
  </si>
  <si>
    <t>VENDOR IDENTIFIER: 12Y998KM</t>
  </si>
  <si>
    <t>Chubb, Ltd.</t>
  </si>
  <si>
    <t>cusip: H1467J104</t>
  </si>
  <si>
    <t>Cimarex Energy Co.</t>
  </si>
  <si>
    <t>cusip: 171798101</t>
  </si>
  <si>
    <t>Cincinnati Financial Corp -CINF US 11/15/2019 P110</t>
  </si>
  <si>
    <t>VENDOR IDENTIFIER: 06E994L9</t>
  </si>
  <si>
    <t>VENDOR IDENTIFIER: 70Q99QEA</t>
  </si>
  <si>
    <t xml:space="preserve">Clorox Co/The -CLX  US 11/15/2019 P150</t>
  </si>
  <si>
    <t>VENDOR IDENTIFIER: 8Z099VBK</t>
  </si>
  <si>
    <t>Clovis Oncology, Inc.</t>
  </si>
  <si>
    <t>cusip: 189464100</t>
  </si>
  <si>
    <t>Coca-Cola Co.</t>
  </si>
  <si>
    <t>Coca-Cola European Partners PLC</t>
  </si>
  <si>
    <t>isin: GB00BDCPN049</t>
  </si>
  <si>
    <t>COFFEE 'C' FUTURE Mar20</t>
  </si>
  <si>
    <t>ticker: KCH0</t>
  </si>
  <si>
    <t>Coherent, Inc.</t>
  </si>
  <si>
    <t>cusip: 192479103</t>
  </si>
  <si>
    <t>Communication Services Select Sector SPDR Fund</t>
  </si>
  <si>
    <t>cusip: 81369Y852</t>
  </si>
  <si>
    <t>comScore, Inc.</t>
  </si>
  <si>
    <t>cusip: 20564W105</t>
  </si>
  <si>
    <t>VENDOR IDENTIFIER: 50899Q1Z</t>
  </si>
  <si>
    <t>Concho Resources, Inc.</t>
  </si>
  <si>
    <t>cusip: 20605P101</t>
  </si>
  <si>
    <t>CONSOL Energy, Inc.</t>
  </si>
  <si>
    <t>cusip: 20854L108</t>
  </si>
  <si>
    <t>Consolidated Edison Inc -ED 1 US 11/15/2019 C92.5</t>
  </si>
  <si>
    <t>VENDOR IDENTIFIER: 10S99S3S</t>
  </si>
  <si>
    <t>Consolidated Edison Inc -ED 1 US 11/15/2019 P90</t>
  </si>
  <si>
    <t>VENDOR IDENTIFIER: 10U99S3R</t>
  </si>
  <si>
    <t xml:space="preserve">Constellation Brands Inc -STZ  US 11/15/2019 P185</t>
  </si>
  <si>
    <t>VENDOR IDENTIFIER: 40M990B6</t>
  </si>
  <si>
    <t>Constellation Brands, Inc.</t>
  </si>
  <si>
    <t>Consumer Discretionary Select Sector SPDR Fund</t>
  </si>
  <si>
    <t>cusip: 81369Y407</t>
  </si>
  <si>
    <t>Consumer Staples Select Sector SPDR Fund</t>
  </si>
  <si>
    <t>cusip: 81369Y308</t>
  </si>
  <si>
    <t>Continental Resources, Inc.</t>
  </si>
  <si>
    <t>cusip: 212015101</t>
  </si>
  <si>
    <t xml:space="preserve">CORN FUTURE       Mar20</t>
  </si>
  <si>
    <t>ticker: C H0</t>
  </si>
  <si>
    <t>Covanta Holding Corp.</t>
  </si>
  <si>
    <t>cusip: 22282E102</t>
  </si>
  <si>
    <t>Covenant Transportation Group, Inc.</t>
  </si>
  <si>
    <t>cusip: 22284P105</t>
  </si>
  <si>
    <t>Cree Inc -CREE US 11/01/2019 C50</t>
  </si>
  <si>
    <t>VENDOR IDENTIFIER: 4Z099UR8</t>
  </si>
  <si>
    <t>Cree Inc -CREE US 11/01/2019 P44</t>
  </si>
  <si>
    <t>VENDOR IDENTIFIER: 10F99UQW</t>
  </si>
  <si>
    <t>Crinetics Pharmaceuticals, Inc.</t>
  </si>
  <si>
    <t>cusip: 22663K107</t>
  </si>
  <si>
    <t>Crowdstrike Holdings, Inc.</t>
  </si>
  <si>
    <t xml:space="preserve">Crown Holdings Inc -CCK  US 11/15/2019 P62.5</t>
  </si>
  <si>
    <t>VENDOR IDENTIFIER: 40W99T26</t>
  </si>
  <si>
    <t xml:space="preserve">CVS Health Corp -CVS  US 11/15/2019 P60</t>
  </si>
  <si>
    <t>VENDOR IDENTIFIER: 40J99QE5</t>
  </si>
  <si>
    <t xml:space="preserve">CVS Health Corp -CVS  US 11/15/2019 P65</t>
  </si>
  <si>
    <t>VENDOR IDENTIFIER: 40J99QE7</t>
  </si>
  <si>
    <t>CyberArk Software, Ltd.</t>
  </si>
  <si>
    <t>cusip: M2682V108</t>
  </si>
  <si>
    <t>Cymabay Therapeutics, Inc.</t>
  </si>
  <si>
    <t>cusip: 23257D103</t>
  </si>
  <si>
    <t>Cytokinetics, Inc.</t>
  </si>
  <si>
    <t>cusip: 23282W605</t>
  </si>
  <si>
    <t>Daimler AG</t>
  </si>
  <si>
    <t>cusip: D1668R123</t>
  </si>
  <si>
    <t>Datadog, Inc.</t>
  </si>
  <si>
    <t>VENDOR IDENTIFIER: 74P999Q6</t>
  </si>
  <si>
    <t>VENDOR IDENTIFIER: 74P999Q4</t>
  </si>
  <si>
    <t>DCP Midstream LP</t>
  </si>
  <si>
    <t>cusip: 23311P100</t>
  </si>
  <si>
    <t>Dell Technologies, Inc.</t>
  </si>
  <si>
    <t>cusip: 24702R101</t>
  </si>
  <si>
    <t>Denali Therapeutics, Inc.</t>
  </si>
  <si>
    <t>cusip: 24823R105</t>
  </si>
  <si>
    <t>Descartes Systems Group, Inc.</t>
  </si>
  <si>
    <t>cusip: 249906108</t>
  </si>
  <si>
    <t>Deutsche Lufthansa AG</t>
  </si>
  <si>
    <t>cusip: 528748908</t>
  </si>
  <si>
    <t xml:space="preserve">Deutsche Lufthansa AG -LHA  EUR 11/15/2019 C16.4</t>
  </si>
  <si>
    <t xml:space="preserve">INTERNAL IDENTIFIER: DE000C4DJCH4 </t>
  </si>
  <si>
    <t>Diamondback Energy, Inc.</t>
  </si>
  <si>
    <t>cusip: 25278X109</t>
  </si>
  <si>
    <t>Diebold Nixdorf, Inc.</t>
  </si>
  <si>
    <t>cusip: 253651103</t>
  </si>
  <si>
    <t>Dine Brands Global, Inc.</t>
  </si>
  <si>
    <t>cusip: 254423106</t>
  </si>
  <si>
    <t>Discovery Communications, Inc., Class A</t>
  </si>
  <si>
    <t>DISH Network Corp -DISH US 11/01/2019 P33</t>
  </si>
  <si>
    <t>VENDOR IDENTIFIER: 50D99UKN</t>
  </si>
  <si>
    <t>DISH Network Corp.</t>
  </si>
  <si>
    <t>Dominion Energy Inc -D 11 US 11/15/2019 P82.5</t>
  </si>
  <si>
    <t>VENDOR IDENTIFIER: 10L99L5O</t>
  </si>
  <si>
    <t>cusip: 25746U133</t>
  </si>
  <si>
    <t>Dominion Resources, Inc.</t>
  </si>
  <si>
    <t>DSV A/S</t>
  </si>
  <si>
    <t>cusip: K3013J154</t>
  </si>
  <si>
    <t>DKK</t>
  </si>
  <si>
    <t>Dunkin' Brands Group, Inc.</t>
  </si>
  <si>
    <t>cusip: 265504100</t>
  </si>
  <si>
    <t>VENDOR IDENTIFIER: 91499B4M</t>
  </si>
  <si>
    <t>Dynavax Technologies Corp.</t>
  </si>
  <si>
    <t>cusip: 268158201</t>
  </si>
  <si>
    <t>E*TRADE Financial Corp.</t>
  </si>
  <si>
    <t>VENDOR IDENTIFIER: 65T9994K</t>
  </si>
  <si>
    <t>Eaton Corp. PLC</t>
  </si>
  <si>
    <t>cusip: G29183103</t>
  </si>
  <si>
    <t xml:space="preserve">Edison International -EIX  US 12/20/2019 C77.5</t>
  </si>
  <si>
    <t>VENDOR IDENTIFIER: 00Y99T1X</t>
  </si>
  <si>
    <t>Eiger BioPharmaceuticals, Inc.</t>
  </si>
  <si>
    <t>cusip: 28249U105</t>
  </si>
  <si>
    <t>Elanco Animal Health Inc -ELAN US 11/15/2019 P26</t>
  </si>
  <si>
    <t>VENDOR IDENTIFIER: 4X099M88</t>
  </si>
  <si>
    <t>Electricite de France SA</t>
  </si>
  <si>
    <t>cusip: F2940H113</t>
  </si>
  <si>
    <t xml:space="preserve">Eli Lilly &amp; Co -LLY  US 11/15/2019 P104</t>
  </si>
  <si>
    <t>VENDOR IDENTIFIER: 50899UQZ</t>
  </si>
  <si>
    <t>Enbridge, Inc.</t>
  </si>
  <si>
    <t>cusip: 29250N105</t>
  </si>
  <si>
    <t>Encana Corp.</t>
  </si>
  <si>
    <t>cusip: 292505104</t>
  </si>
  <si>
    <t>Energy Select Sector SPDR Fund</t>
  </si>
  <si>
    <t>cusip: 81369Y506</t>
  </si>
  <si>
    <t>Engie SA</t>
  </si>
  <si>
    <t>cusip: F7629A107</t>
  </si>
  <si>
    <t>Epizyme, Inc.</t>
  </si>
  <si>
    <t>cusip: 29428V104</t>
  </si>
  <si>
    <t>Essent Group, Ltd.</t>
  </si>
  <si>
    <t>cusip: G3198U102</t>
  </si>
  <si>
    <t>ETFMG Prime Cyber Security ETF</t>
  </si>
  <si>
    <t>cusip: 26924G201</t>
  </si>
  <si>
    <t>cusip: B38564108</t>
  </si>
  <si>
    <t>Everest Re Group, Ltd.</t>
  </si>
  <si>
    <t>cusip: G3223R108</t>
  </si>
  <si>
    <t>EVERTEC, Inc.</t>
  </si>
  <si>
    <t>cusip: 30040P103</t>
  </si>
  <si>
    <t>Evo Payments, Inc.</t>
  </si>
  <si>
    <t>cusip: 26927E104</t>
  </si>
  <si>
    <t>Exelixis Inc -EXEL US 01/17/2020 C19</t>
  </si>
  <si>
    <t>VENDOR IDENTIFIER: 66Q999CT</t>
  </si>
  <si>
    <t>Expedia, Inc.</t>
  </si>
  <si>
    <t>Extended Stay America, Inc.</t>
  </si>
  <si>
    <t>cusip: 30224P200</t>
  </si>
  <si>
    <t>Fairfax Financial Holdings, Ltd.</t>
  </si>
  <si>
    <t>cusip: 303901953</t>
  </si>
  <si>
    <t>Fastenal Co</t>
  </si>
  <si>
    <t>Fate Therapeutics, Inc.</t>
  </si>
  <si>
    <t>cusip: 31189P102</t>
  </si>
  <si>
    <t>Fennec Pharmaceuticals, Inc.</t>
  </si>
  <si>
    <t>cusip: 31447P100</t>
  </si>
  <si>
    <t>Ferrari NV</t>
  </si>
  <si>
    <t>cusip: N3167Y103</t>
  </si>
  <si>
    <t>FibroGen, Inc.</t>
  </si>
  <si>
    <t>cusip: 31572Q808</t>
  </si>
  <si>
    <t>VENDOR IDENTIFIER: 4XP996XK</t>
  </si>
  <si>
    <t>Financial Select Sector SPDR Fund</t>
  </si>
  <si>
    <t>cusip: 81369Y605</t>
  </si>
  <si>
    <t>First Bancorp</t>
  </si>
  <si>
    <t>cusip: 318672706</t>
  </si>
  <si>
    <t>First Horizon National Corp.</t>
  </si>
  <si>
    <t>Fiverr International, Ltd.</t>
  </si>
  <si>
    <t>cusip: M4R82T106</t>
  </si>
  <si>
    <t>Flex, Ltd.</t>
  </si>
  <si>
    <t>cusip: Y2573F102</t>
  </si>
  <si>
    <t>FLIR Systems, Inc.</t>
  </si>
  <si>
    <t>cusip: 302445101</t>
  </si>
  <si>
    <t>Fluidigm Corp.</t>
  </si>
  <si>
    <t>cusip: 34385P108</t>
  </si>
  <si>
    <t>ForeScout Technologies, Inc.</t>
  </si>
  <si>
    <t>cusip: 34553D101</t>
  </si>
  <si>
    <t>Fortinet Inc -FTNT US 11/15/2019 C80</t>
  </si>
  <si>
    <t>VENDOR IDENTIFIER: 8ZZ998S2</t>
  </si>
  <si>
    <t>Four Corners Property Trust, Inc.</t>
  </si>
  <si>
    <t>cusip: 35086T109</t>
  </si>
  <si>
    <t>Fox Corp -FOXA US 11/15/2019 C35</t>
  </si>
  <si>
    <t>VENDOR IDENTIFIER: 60Z99RWL</t>
  </si>
  <si>
    <t>Fox Corp -FOXA US 11/15/2019 P32</t>
  </si>
  <si>
    <t>VENDOR IDENTIFIER: 7W099SWI</t>
  </si>
  <si>
    <t>Franklin Street Properties Corp.</t>
  </si>
  <si>
    <t>cusip: 35471R106</t>
  </si>
  <si>
    <t>Frequency Therapeutics Inc</t>
  </si>
  <si>
    <t>ticker: FREQ</t>
  </si>
  <si>
    <t>VENDOR IDENTIFIER: 10Q99JSK</t>
  </si>
  <si>
    <t>Gaming and Leisure Properties, Inc., REIT</t>
  </si>
  <si>
    <t>GasLog, Ltd.</t>
  </si>
  <si>
    <t>cusip: G37585109</t>
  </si>
  <si>
    <t>cusip: 369604103</t>
  </si>
  <si>
    <t>General Motors Co -GM 1 US 11/08/2019 P35</t>
  </si>
  <si>
    <t>VENDOR IDENTIFIER: 70V99W8P</t>
  </si>
  <si>
    <t>General Motors Co -GM 1 US 11/15/2019 P37</t>
  </si>
  <si>
    <t>VENDOR IDENTIFIER: 70V99W6Z</t>
  </si>
  <si>
    <t>Genesee &amp; Wyoming, Inc.</t>
  </si>
  <si>
    <t>cusip: 371559105</t>
  </si>
  <si>
    <t>GenMark Diagnostics, Inc.</t>
  </si>
  <si>
    <t>cusip: 372309104</t>
  </si>
  <si>
    <t>Glaukos Corp.</t>
  </si>
  <si>
    <t>cusip: 377322102</t>
  </si>
  <si>
    <t>Global Blood Therapeutics, Inc.</t>
  </si>
  <si>
    <t>cusip: 37890U108</t>
  </si>
  <si>
    <t>Golar LNG Ltd -GLNG US 12/20/2019 P12.5</t>
  </si>
  <si>
    <t>VENDOR IDENTIFIER: 92G994RJ</t>
  </si>
  <si>
    <t>Golar LNG, Ltd.</t>
  </si>
  <si>
    <t>VENDOR IDENTIFIER: 92E994RK</t>
  </si>
  <si>
    <t>cusip: G9456A100</t>
  </si>
  <si>
    <t>Goldman Sachs Group Inc/The -GS 1 US 12/20/2019 C220</t>
  </si>
  <si>
    <t>VENDOR IDENTIFIER: 90U99VMG</t>
  </si>
  <si>
    <t>Gossamer Bio, Inc.</t>
  </si>
  <si>
    <t>cusip: 38341P102</t>
  </si>
  <si>
    <t>Green Plains Inc -GPRE US 11/15/2019 C12</t>
  </si>
  <si>
    <t>VENDOR IDENTIFIER: 6Y1999GI</t>
  </si>
  <si>
    <t>Green Plains, Inc.</t>
  </si>
  <si>
    <t>cusip: 393222104</t>
  </si>
  <si>
    <t>Greif, Inc.</t>
  </si>
  <si>
    <t>GW Pharmaceuticals PLC, ADR</t>
  </si>
  <si>
    <t>cusip: 36197T103</t>
  </si>
  <si>
    <t>Harsco Corp.</t>
  </si>
  <si>
    <t>cusip: 415864107</t>
  </si>
  <si>
    <t xml:space="preserve">Hartford Financial Services Gr -HIG  US 01/17/2020 C65</t>
  </si>
  <si>
    <t>VENDOR IDENTIFIER: 63Z999LD</t>
  </si>
  <si>
    <t xml:space="preserve">Hartford Financial Services Gr -HIG  US 12/20/2019 C60</t>
  </si>
  <si>
    <t>VENDOR IDENTIFIER: 80Q99LR1</t>
  </si>
  <si>
    <t>Hartford Financial Services Group, Inc.</t>
  </si>
  <si>
    <t>VENDOR IDENTIFIER: 80Q99LR2</t>
  </si>
  <si>
    <t>HB Fuller Co.</t>
  </si>
  <si>
    <t>cusip: 359694106</t>
  </si>
  <si>
    <t>Health Care Select Sector SPDR Fund</t>
  </si>
  <si>
    <t>cusip: 81369Y209</t>
  </si>
  <si>
    <t>Healthcare Trust of America, Inc.</t>
  </si>
  <si>
    <t>Heartland Express, Inc.</t>
  </si>
  <si>
    <t>cusip: 422347104</t>
  </si>
  <si>
    <t>Heron Therapeutics, Inc.</t>
  </si>
  <si>
    <t>cusip: 427746102</t>
  </si>
  <si>
    <t>Hershey Co.</t>
  </si>
  <si>
    <t>Hilton Grand Vacations, Inc.</t>
  </si>
  <si>
    <t>cusip: 43283X105</t>
  </si>
  <si>
    <t>Hitachi, Ltd.</t>
  </si>
  <si>
    <t>cusip: J20454112</t>
  </si>
  <si>
    <t>JPY</t>
  </si>
  <si>
    <t xml:space="preserve">Honeywell International Inc -HON  US 11/15/2019 C172.5</t>
  </si>
  <si>
    <t>VENDOR IDENTIFIER: 00G99PQF</t>
  </si>
  <si>
    <t>Horizon Therapeutics PLC</t>
  </si>
  <si>
    <t>cusip: G46188101</t>
  </si>
  <si>
    <t xml:space="preserve">Hormel Foods Corp -HRL  US 11/15/2019 P40</t>
  </si>
  <si>
    <t>VENDOR IDENTIFIER: 40A99PYH</t>
  </si>
  <si>
    <t xml:space="preserve">Huntsman Corp -HUN  US 11/15/2019 C25</t>
  </si>
  <si>
    <t>VENDOR IDENTIFIER: 30V99L3K</t>
  </si>
  <si>
    <t>Hyatt Hotels Corp.</t>
  </si>
  <si>
    <t>Iberdrola SA</t>
  </si>
  <si>
    <t>cusip: E6165F166</t>
  </si>
  <si>
    <t>IMAX Corp.</t>
  </si>
  <si>
    <t>cusip: 45245E109</t>
  </si>
  <si>
    <t>Industrial Select Sector SPDR Fund</t>
  </si>
  <si>
    <t>cusip: 81369Y704</t>
  </si>
  <si>
    <t>Infineon Technologies AG</t>
  </si>
  <si>
    <t>cusip: D35415104</t>
  </si>
  <si>
    <t>Infinera Corp.</t>
  </si>
  <si>
    <t>cusip: 45667G103</t>
  </si>
  <si>
    <t>Ingenico Group SA</t>
  </si>
  <si>
    <t>cusip: F5276G104</t>
  </si>
  <si>
    <t>Ingersoll-Rand PLC</t>
  </si>
  <si>
    <t>cusip: G47791101</t>
  </si>
  <si>
    <t>Insmed, Inc.</t>
  </si>
  <si>
    <t>cusip: 457669307</t>
  </si>
  <si>
    <t>Intel Corp -INTC US 11/15/2019 C55</t>
  </si>
  <si>
    <t>VENDOR IDENTIFIER: 80S99RCS</t>
  </si>
  <si>
    <t>Intel Corp -INTC US 11/15/2019 C57</t>
  </si>
  <si>
    <t>VENDOR IDENTIFIER: 80S99RPB</t>
  </si>
  <si>
    <t>Intelsat SA</t>
  </si>
  <si>
    <t>cusip: L5140P101</t>
  </si>
  <si>
    <t>Intercept Pharmaceuticals, Inc.</t>
  </si>
  <si>
    <t>cusip: 45845P108</t>
  </si>
  <si>
    <t xml:space="preserve">Intercontinental Exchange Inc -ICE  US 11/15/2019 P90</t>
  </si>
  <si>
    <t>VENDOR IDENTIFIER: 80G99H99</t>
  </si>
  <si>
    <t>Interface, Inc.</t>
  </si>
  <si>
    <t>cusip: 458665304</t>
  </si>
  <si>
    <t>Intersect ENT, Inc.</t>
  </si>
  <si>
    <t>cusip: 46071F103</t>
  </si>
  <si>
    <t>InterXion Holding NV</t>
  </si>
  <si>
    <t>cusip: N47279109</t>
  </si>
  <si>
    <t>Intra-Cellular Therapies, Inc.</t>
  </si>
  <si>
    <t>cusip: 46116X101</t>
  </si>
  <si>
    <t>Invesco QQQ Trust Series 1</t>
  </si>
  <si>
    <t>cusip: 46090E103</t>
  </si>
  <si>
    <t xml:space="preserve">Invesco QQQ Trust Series 1 -QQQ  US 11/15/2019 P180</t>
  </si>
  <si>
    <t>VENDOR IDENTIFIER: 7W099WAN</t>
  </si>
  <si>
    <t>Invesco S&amp;P 500 Equal Weight ETF</t>
  </si>
  <si>
    <t>cusip: 78355W106</t>
  </si>
  <si>
    <t xml:space="preserve">Invesco Solar ETF -TAN  US 12/20/2019 P26</t>
  </si>
  <si>
    <t>VENDOR IDENTIFIER: 3VN999NA</t>
  </si>
  <si>
    <t xml:space="preserve">Invesco Solar ETF -TAN  US 12/20/2019 P28</t>
  </si>
  <si>
    <t>VENDOR IDENTIFIER: 3VN999NC</t>
  </si>
  <si>
    <t>iRhythm Technologies, Inc.</t>
  </si>
  <si>
    <t>cusip: 450056106</t>
  </si>
  <si>
    <t xml:space="preserve">iShares 20+ Year Treasury Bond -TLT  US 11/15/2019 P131</t>
  </si>
  <si>
    <t>VENDOR IDENTIFIER: 80T99TUE</t>
  </si>
  <si>
    <t xml:space="preserve">iShares 20+ Year Treasury Bond -TLT  US 11/15/2019 P136</t>
  </si>
  <si>
    <t>VENDOR IDENTIFIER: 80T99TUI</t>
  </si>
  <si>
    <t>iShares 20+ Year Treasury Bond ETF</t>
  </si>
  <si>
    <t>cusip: 464287432</t>
  </si>
  <si>
    <t>iShares 7-10 Year Treasury Bond ETF</t>
  </si>
  <si>
    <t>cusip: 464287440</t>
  </si>
  <si>
    <t xml:space="preserve">iShares Expanded Tech-Software -IGV  US 11/15/2019 P200</t>
  </si>
  <si>
    <t>VENDOR IDENTIFIER: 2Z099S26</t>
  </si>
  <si>
    <t>iShares Expanded Tech-Software Sector ETF</t>
  </si>
  <si>
    <t>cusip: 464287515</t>
  </si>
  <si>
    <t>iShares iBoxx $ Investment Grade Corporate Bond ETF</t>
  </si>
  <si>
    <t>cusip: 464287242</t>
  </si>
  <si>
    <t xml:space="preserve">iShares iBoxx High Yield Corpo -HYG  US 12/20/2019 P87</t>
  </si>
  <si>
    <t>VENDOR IDENTIFIER: 40L99KJ7</t>
  </si>
  <si>
    <t>iShares iBoxx High Yield Corporate Bond ETF</t>
  </si>
  <si>
    <t>cusip: 464288513</t>
  </si>
  <si>
    <t>iShares MSCI Brazil Capped ETF</t>
  </si>
  <si>
    <t>cusip: 464286400</t>
  </si>
  <si>
    <t>iShares MSCI Emerging Markets ETF</t>
  </si>
  <si>
    <t>cusip: 464287234</t>
  </si>
  <si>
    <t>iShares MSCI EMU ETF</t>
  </si>
  <si>
    <t>cusip: 464286608</t>
  </si>
  <si>
    <t>iShares MSCI Germany ETF</t>
  </si>
  <si>
    <t>cusip: 464286806</t>
  </si>
  <si>
    <t>iShares Nasdaq Biotechnology ETF</t>
  </si>
  <si>
    <t>cusip: 464287556</t>
  </si>
  <si>
    <t>iShares Russell 1000 Value ETF</t>
  </si>
  <si>
    <t>cusip: 464287598</t>
  </si>
  <si>
    <t>cusip: 464287655</t>
  </si>
  <si>
    <t xml:space="preserve">iShares Russell 2000 ETF -IWM  US 11/15/2019 P153.5</t>
  </si>
  <si>
    <t>VENDOR IDENTIFIER: 9Z0992A1</t>
  </si>
  <si>
    <t xml:space="preserve">iShares Russell 2000 ETF -IWM  US 12/20/2019 C156</t>
  </si>
  <si>
    <t>VENDOR IDENTIFIER: 6Z099S05</t>
  </si>
  <si>
    <t xml:space="preserve">iShares Russell 2000 ETF -IWM  US 12/20/2019 P147</t>
  </si>
  <si>
    <t>VENDOR IDENTIFIER: 60M99PIH</t>
  </si>
  <si>
    <t xml:space="preserve">iShares Russell 2000 ETF -IWM  US 12/31/2019 C156</t>
  </si>
  <si>
    <t>VENDOR IDENTIFIER: 4Z099MQV</t>
  </si>
  <si>
    <t xml:space="preserve">iShares Transportation Average -IYT  US 11/15/2019 P190</t>
  </si>
  <si>
    <t>VENDOR IDENTIFIER: 9T099JQT</t>
  </si>
  <si>
    <t>iShares Transportation Average ETF</t>
  </si>
  <si>
    <t>cusip: 464287192</t>
  </si>
  <si>
    <t>iShares U.S. Home Construction ETF</t>
  </si>
  <si>
    <t>cusip: 464288752</t>
  </si>
  <si>
    <t>iShares U.S. Real Estate ETF</t>
  </si>
  <si>
    <t>cusip: 464287739</t>
  </si>
  <si>
    <t xml:space="preserve">iShares U.S. Real Estate ETF -IYR  US 12/20/2019 P93</t>
  </si>
  <si>
    <t>VENDOR IDENTIFIER: 20A99QE7</t>
  </si>
  <si>
    <t>iShares US Aerospace &amp; Defense ETF</t>
  </si>
  <si>
    <t>cusip: 464288760</t>
  </si>
  <si>
    <t>iShares US Technology ETF</t>
  </si>
  <si>
    <t>cusip: 464287721</t>
  </si>
  <si>
    <t>JBS SA</t>
  </si>
  <si>
    <t>INTERNAL IDENTIFIER: JBSS3 BZ Equity Swap</t>
  </si>
  <si>
    <t>BRL</t>
  </si>
  <si>
    <t>Johnson Controls International PLC</t>
  </si>
  <si>
    <t>cusip: G51502105</t>
  </si>
  <si>
    <t>JPMorgan Alerian MLP Index ETN</t>
  </si>
  <si>
    <t>cusip: 46625H365</t>
  </si>
  <si>
    <t xml:space="preserve">JPMorgan Alerian MLP Index ETN -AMJ  US 11/15/2019 P22</t>
  </si>
  <si>
    <t>VENDOR IDENTIFIER: 52099NNU</t>
  </si>
  <si>
    <t xml:space="preserve">JPMorgan Chase &amp; Co -JPM  US 11/15/2019 P120</t>
  </si>
  <si>
    <t>VENDOR IDENTIFIER: 30G99ULW</t>
  </si>
  <si>
    <t>KalVista Pharmaceuticals, Inc.</t>
  </si>
  <si>
    <t>cusip: 483497103</t>
  </si>
  <si>
    <t>Kansas City Southern</t>
  </si>
  <si>
    <t>cusip: 485170302</t>
  </si>
  <si>
    <t>Karyopharm Therapeutics, Inc.</t>
  </si>
  <si>
    <t>cusip: 48576U106</t>
  </si>
  <si>
    <t xml:space="preserve">KC HRW WHEAT FUT  Mar20</t>
  </si>
  <si>
    <t>ticker: KWH0</t>
  </si>
  <si>
    <t>Keurig Dr Pepper, Inc.</t>
  </si>
  <si>
    <t>cusip: 49271V100</t>
  </si>
  <si>
    <t>Kiniksa Pharmaceuticals, Ltd.</t>
  </si>
  <si>
    <t>cusip: G5269C101</t>
  </si>
  <si>
    <t>KLA-Tencor Corp.</t>
  </si>
  <si>
    <t>Knight Transportation, Inc.</t>
  </si>
  <si>
    <t>Kratos Defense &amp; Security Solutions, Inc.</t>
  </si>
  <si>
    <t>cusip: 50077B207</t>
  </si>
  <si>
    <t>Krystal Biotech, Inc.</t>
  </si>
  <si>
    <t>cusip: 501147102</t>
  </si>
  <si>
    <t>KUEHNE &amp; NAGEL-R</t>
  </si>
  <si>
    <t>isin: CH0025238863</t>
  </si>
  <si>
    <t>CHF</t>
  </si>
  <si>
    <t>Lamar Advertising Co.</t>
  </si>
  <si>
    <t>cusip: 512816109</t>
  </si>
  <si>
    <t xml:space="preserve">LEAN HOGS FUTURE  Feb20</t>
  </si>
  <si>
    <t>ticker: LHG0</t>
  </si>
  <si>
    <t xml:space="preserve">Leggett &amp; Platt Inc -LEG  US 11/15/2019 P50</t>
  </si>
  <si>
    <t>VENDOR IDENTIFIER: 9SW996K6</t>
  </si>
  <si>
    <t>cusip: 529043101</t>
  </si>
  <si>
    <t>Linde PLC</t>
  </si>
  <si>
    <t>cusip: G5494J103</t>
  </si>
  <si>
    <t xml:space="preserve">LIVE CATTLE FUTR  Apr20</t>
  </si>
  <si>
    <t>ticker: LCJ0</t>
  </si>
  <si>
    <t xml:space="preserve">LIVE CATTLE FUTR  Feb20</t>
  </si>
  <si>
    <t>ticker: LCG0</t>
  </si>
  <si>
    <t>Livongo Health, Inc.</t>
  </si>
  <si>
    <t>cusip: 539183103</t>
  </si>
  <si>
    <t>LME Aluminum 3MO</t>
  </si>
  <si>
    <t>ticker: LMAHDS03</t>
  </si>
  <si>
    <t>LME Copper Future</t>
  </si>
  <si>
    <t>ticker: LMCADS03</t>
  </si>
  <si>
    <t>LME Zinc Future</t>
  </si>
  <si>
    <t>ticker: LMZSDS03</t>
  </si>
  <si>
    <t xml:space="preserve">Low Su Gasoil G   Dec19</t>
  </si>
  <si>
    <t>cusip: 00000QSZ9</t>
  </si>
  <si>
    <t xml:space="preserve">Low Su Gasoil G   Mar20</t>
  </si>
  <si>
    <t>ticker: QSH0</t>
  </si>
  <si>
    <t>LTC Properties, Inc.</t>
  </si>
  <si>
    <t>cusip: 502175102</t>
  </si>
  <si>
    <t>MACOM Technology Solutions Holdings, Inc.</t>
  </si>
  <si>
    <t>cusip: 55405Y100</t>
  </si>
  <si>
    <t>Madison Square Garden Co.</t>
  </si>
  <si>
    <t>Manulife Financial Corp.</t>
  </si>
  <si>
    <t>cusip: 56501R957</t>
  </si>
  <si>
    <t>Marcus Corp.</t>
  </si>
  <si>
    <t>cusip: 566330106</t>
  </si>
  <si>
    <t>MARKIT CDX.NA.IG.33 12/24</t>
  </si>
  <si>
    <t>ticker: 2I65BYDV</t>
  </si>
  <si>
    <t>Marriott International, Inc.</t>
  </si>
  <si>
    <t>Marvell Technology Group, Ltd.</t>
  </si>
  <si>
    <t>cusip: G5876H105</t>
  </si>
  <si>
    <t>Mastercard Inc -MA 1 US 11/15/2019 P260</t>
  </si>
  <si>
    <t>VENDOR IDENTIFIER: 20S99SRJ</t>
  </si>
  <si>
    <t>Mastercard Inc -MA 1 US 11/15/2019 P272.5</t>
  </si>
  <si>
    <t>VENDOR IDENTIFIER: 30B99166</t>
  </si>
  <si>
    <t>Mastercard, Inc.</t>
  </si>
  <si>
    <t>Materials Select Sector SPDR Fund</t>
  </si>
  <si>
    <t>cusip: 81369Y100</t>
  </si>
  <si>
    <t>McCormick &amp; Co., Inc.</t>
  </si>
  <si>
    <t>Medtronic PLC</t>
  </si>
  <si>
    <t>cusip: G5960L103</t>
  </si>
  <si>
    <t>MeiraGTx Holdings PLC</t>
  </si>
  <si>
    <t>ticker: MGTX</t>
  </si>
  <si>
    <t>Mellanox Technologies, Ltd.</t>
  </si>
  <si>
    <t>cusip: M51363113</t>
  </si>
  <si>
    <t>Meredith Corp.</t>
  </si>
  <si>
    <t>cusip: 589433101</t>
  </si>
  <si>
    <t>Merus NV</t>
  </si>
  <si>
    <t>cusip: N5749R100</t>
  </si>
  <si>
    <t>cusip: 55303A105</t>
  </si>
  <si>
    <t>Microchip Technology Inc -MCHP US 11/08/2019 P94</t>
  </si>
  <si>
    <t>VENDOR IDENTIFIER: 20M99WAG</t>
  </si>
  <si>
    <t>Mimecast, Ltd.</t>
  </si>
  <si>
    <t>cusip: G14838109</t>
  </si>
  <si>
    <t>ticker: MRNA</t>
  </si>
  <si>
    <t>Moelis &amp; Co.</t>
  </si>
  <si>
    <t>cusip: 60786M105</t>
  </si>
  <si>
    <t xml:space="preserve">Molson Coors Brewing Co -TAP  US 11/01/2019 P53.5</t>
  </si>
  <si>
    <t>VENDOR IDENTIFIER: 00B99VLZ</t>
  </si>
  <si>
    <t>MSG Networks, Inc.</t>
  </si>
  <si>
    <t>cusip: 553573106</t>
  </si>
  <si>
    <t>Muenchener Rueckversicherungs-Gesellschaft AG in Muenchen</t>
  </si>
  <si>
    <t>cusip: D55535104</t>
  </si>
  <si>
    <t>MyoKardia, Inc.</t>
  </si>
  <si>
    <t>cusip: 62857M105</t>
  </si>
  <si>
    <t>NanoString Technologies, Inc.</t>
  </si>
  <si>
    <t>cusip: 63009R109</t>
  </si>
  <si>
    <t>National Beverage Corp.</t>
  </si>
  <si>
    <t>cusip: 635017106</t>
  </si>
  <si>
    <t>National CineMedia, Inc.</t>
  </si>
  <si>
    <t>cusip: 635309107</t>
  </si>
  <si>
    <t>National Grid PLC</t>
  </si>
  <si>
    <t>cusip: 636274409</t>
  </si>
  <si>
    <t>National Health Investors, Inc.</t>
  </si>
  <si>
    <t>cusip: 63633D104</t>
  </si>
  <si>
    <t xml:space="preserve">NATURAL GAS FUTR  Jan20</t>
  </si>
  <si>
    <t>ticker: NGF20</t>
  </si>
  <si>
    <t>Neon Therapeutics, Inc.</t>
  </si>
  <si>
    <t>cusip: 64050Y100</t>
  </si>
  <si>
    <t>NETGEAR, Inc.</t>
  </si>
  <si>
    <t>cusip: 64111Q104</t>
  </si>
  <si>
    <t>Nevro Corp.</t>
  </si>
  <si>
    <t>cusip: 64157F103</t>
  </si>
  <si>
    <t xml:space="preserve">Newell Brands Inc -NWL  US 11/15/2019 P18</t>
  </si>
  <si>
    <t>VENDOR IDENTIFIER: 8X3999M9</t>
  </si>
  <si>
    <t>Newron Pharmaceuticals SpA</t>
  </si>
  <si>
    <t>isin: IT0004147952</t>
  </si>
  <si>
    <t>Nexstar Media Group Inc -NXST US 11/15/2019 C100</t>
  </si>
  <si>
    <t>VENDOR IDENTIFIER: 9QQ996S8</t>
  </si>
  <si>
    <t>Nexstar Media Group, Inc.</t>
  </si>
  <si>
    <t>NextEra Energy Partners LP</t>
  </si>
  <si>
    <t>cusip: 65341B106</t>
  </si>
  <si>
    <t>Noble Energy, Inc.</t>
  </si>
  <si>
    <t>cusip: 655044105</t>
  </si>
  <si>
    <t>Nordex SE</t>
  </si>
  <si>
    <t>cusip: D5736K135</t>
  </si>
  <si>
    <t>Nordic American Tankers, Ltd.</t>
  </si>
  <si>
    <t>cusip: G65773106</t>
  </si>
  <si>
    <t>Northern Oil and Gas, Inc.</t>
  </si>
  <si>
    <t>cusip: 665531109</t>
  </si>
  <si>
    <t>Norwegian Cruise Line Holdings -NCLH US 11/15/2019 P50</t>
  </si>
  <si>
    <t>VENDOR IDENTIFIER: 9VH996WA</t>
  </si>
  <si>
    <t>Norwegian Cruise Line Holdings, Ltd.</t>
  </si>
  <si>
    <t>cusip: G66721104</t>
  </si>
  <si>
    <t>Novartis AG, Sponsored ADR</t>
  </si>
  <si>
    <t>cusip: 66987V109</t>
  </si>
  <si>
    <t>Novo Nordisk A/S</t>
  </si>
  <si>
    <t>cusip: 670100205</t>
  </si>
  <si>
    <t>Nutanix, Inc.</t>
  </si>
  <si>
    <t>cusip: N6596X109</t>
  </si>
  <si>
    <t>NXP Semiconductors NV -NXPI US 11/01/2019 C105</t>
  </si>
  <si>
    <t>VENDOR IDENTIFIER: 00T9906S</t>
  </si>
  <si>
    <t xml:space="preserve">Ny Harb Ulsd Fut  Dec19</t>
  </si>
  <si>
    <t>ticker: HOZ9</t>
  </si>
  <si>
    <t xml:space="preserve">NY Harb ULSD Fut  Mar20</t>
  </si>
  <si>
    <t>ticker: HOH0</t>
  </si>
  <si>
    <t>ObsEva SA</t>
  </si>
  <si>
    <t>isin: CH0346177709</t>
  </si>
  <si>
    <t>Old PSG Wind-Down, Ltd.</t>
  </si>
  <si>
    <t>cusip: 680209103</t>
  </si>
  <si>
    <t>Olympus Corp.</t>
  </si>
  <si>
    <t>isin: JP3201200007</t>
  </si>
  <si>
    <t>Orion Engineered Carbons SA</t>
  </si>
  <si>
    <t>cusip: L72967109</t>
  </si>
  <si>
    <t>Orsted A/S</t>
  </si>
  <si>
    <t>isin: DK0060094928</t>
  </si>
  <si>
    <t>Outfront Media, Inc.</t>
  </si>
  <si>
    <t>cusip: 69007J106</t>
  </si>
  <si>
    <t>Owens &amp; Minor, Inc.</t>
  </si>
  <si>
    <t>cusip: 690732102</t>
  </si>
  <si>
    <t>Pacific Biosciences of California, Inc.</t>
  </si>
  <si>
    <t>cusip: 69404D108</t>
  </si>
  <si>
    <t>Pacira BioSciences, Inc.</t>
  </si>
  <si>
    <t>cusip: 695127100</t>
  </si>
  <si>
    <t xml:space="preserve">Packaging Corp of America -PKG  US 11/15/2019 C115</t>
  </si>
  <si>
    <t>VENDOR IDENTIFIER: 00E99L7B</t>
  </si>
  <si>
    <t xml:space="preserve">Packaging Corp of America -PKG  US 11/15/2019 C120</t>
  </si>
  <si>
    <t>VENDOR IDENTIFIER: 00E99L7C</t>
  </si>
  <si>
    <t xml:space="preserve">PALLADIUM FUTURE  Dec19</t>
  </si>
  <si>
    <t>ticker: PAZ9</t>
  </si>
  <si>
    <t>Paratek Pharmaceuticals, Inc.</t>
  </si>
  <si>
    <t>cusip: 699374302</t>
  </si>
  <si>
    <t>Parsley Energy, Inc.</t>
  </si>
  <si>
    <t>cusip: 701877102</t>
  </si>
  <si>
    <t>Parsons Corp.</t>
  </si>
  <si>
    <t>cusip: 70202L102</t>
  </si>
  <si>
    <t>PayPal Holdings Inc -PYPL US 01/17/2020 C110</t>
  </si>
  <si>
    <t>VENDOR IDENTIFIER: 17V999IZ</t>
  </si>
  <si>
    <t>VENDOR IDENTIFIER: 60X99UP7</t>
  </si>
  <si>
    <t>PDC Energy, Inc.</t>
  </si>
  <si>
    <t>cusip: 69327R101</t>
  </si>
  <si>
    <t>Peabody Energy Corp.</t>
  </si>
  <si>
    <t>cusip: 704551100</t>
  </si>
  <si>
    <t>Pentair PLC</t>
  </si>
  <si>
    <t>cusip: G7S00T104</t>
  </si>
  <si>
    <t>Peruvian Soles</t>
  </si>
  <si>
    <t>cusip: 000001114</t>
  </si>
  <si>
    <t>Piedmont Office Realty Trust, Inc.</t>
  </si>
  <si>
    <t>cusip: 720190206</t>
  </si>
  <si>
    <t>Pilgrim's Pride Corp.</t>
  </si>
  <si>
    <t>cusip: 72147K108</t>
  </si>
  <si>
    <t>Ping Identity Holding Corp.</t>
  </si>
  <si>
    <t>ticker: PING</t>
  </si>
  <si>
    <t>Pioneer Natural Resources Co.</t>
  </si>
  <si>
    <t>cusip: 723787107</t>
  </si>
  <si>
    <t xml:space="preserve">Platinum Future   Jan20</t>
  </si>
  <si>
    <t>cusip: 00000PLF0</t>
  </si>
  <si>
    <t>PNM Resources, Inc.</t>
  </si>
  <si>
    <t>cusip: 69349H107</t>
  </si>
  <si>
    <t>Portland General Electric Co.</t>
  </si>
  <si>
    <t>cusip: 736508847</t>
  </si>
  <si>
    <t xml:space="preserve">PPL Corp -PPL  US 11/15/2019 C33</t>
  </si>
  <si>
    <t>VENDOR IDENTIFIER: 27J997V0</t>
  </si>
  <si>
    <t>Progenics Pharmaceuticals, Inc.</t>
  </si>
  <si>
    <t>cusip: 743187106</t>
  </si>
  <si>
    <t xml:space="preserve">Progressive Corp/The -PGR  US 01/17/2020 C75</t>
  </si>
  <si>
    <t>VENDOR IDENTIFIER: 7NM995ZL</t>
  </si>
  <si>
    <t xml:space="preserve">Progressive Corp/The -PGR  US 01/17/2020 C80</t>
  </si>
  <si>
    <t>VENDOR IDENTIFIER: 7NM995ZM</t>
  </si>
  <si>
    <t xml:space="preserve">Progressive Corp/The -PGR  US 11/15/2019 C70</t>
  </si>
  <si>
    <t>VENDOR IDENTIFIER: 6X099F5J</t>
  </si>
  <si>
    <t>Proofpoint, Inc.</t>
  </si>
  <si>
    <t>cusip: 743424103</t>
  </si>
  <si>
    <t>ProPetro Holding Corp.</t>
  </si>
  <si>
    <t>cusip: 74347M108</t>
  </si>
  <si>
    <t>Publicis Groupe SA</t>
  </si>
  <si>
    <t>cusip: F7607Z165</t>
  </si>
  <si>
    <t>QEP Resources, Inc.</t>
  </si>
  <si>
    <t>cusip: 74733V100</t>
  </si>
  <si>
    <t>Qorvo Inc -QRVO US 11/15/2019 C80</t>
  </si>
  <si>
    <t>VENDOR IDENTIFIER: 72Z997U8</t>
  </si>
  <si>
    <t>Raytheon Co.</t>
  </si>
  <si>
    <t>cusip: 755111507</t>
  </si>
  <si>
    <t>RealReal, Inc.</t>
  </si>
  <si>
    <t>cusip: 88339P101</t>
  </si>
  <si>
    <t>Reata Pharmaceuticals, Inc.</t>
  </si>
  <si>
    <t>cusip: 75615P103</t>
  </si>
  <si>
    <t>RenaissanceRe Holdings, Ltd.</t>
  </si>
  <si>
    <t>cusip: G7496G103</t>
  </si>
  <si>
    <t>Rexnord Corp.</t>
  </si>
  <si>
    <t>cusip: 76169B102</t>
  </si>
  <si>
    <t>Rhythm Pharmaceuticals, Inc.</t>
  </si>
  <si>
    <t>cusip: 76243J105</t>
  </si>
  <si>
    <t>Rigel Pharmaceuticals, Inc.</t>
  </si>
  <si>
    <t>cusip: 766559603</t>
  </si>
  <si>
    <t>RingCentral, Inc.</t>
  </si>
  <si>
    <t>RLJ Lodging Trust</t>
  </si>
  <si>
    <t>cusip: 74965L101</t>
  </si>
  <si>
    <t>Roche Holding AG</t>
  </si>
  <si>
    <t>cusip: 771195104</t>
  </si>
  <si>
    <t>Rocket Pharmaceuticals, Inc.</t>
  </si>
  <si>
    <t>cusip: 77313F106</t>
  </si>
  <si>
    <t xml:space="preserve">Royal Caribbean Cruises Ltd -RCL  US 11/01/2019 C117</t>
  </si>
  <si>
    <t>VENDOR IDENTIFIER: 80N9905X</t>
  </si>
  <si>
    <t xml:space="preserve">Royal Caribbean Cruises Ltd -RCL  US 11/15/2019 P102</t>
  </si>
  <si>
    <t>VENDOR IDENTIFIER: 80W990BO</t>
  </si>
  <si>
    <t>cusip: V7780T103</t>
  </si>
  <si>
    <t>RPT Realty</t>
  </si>
  <si>
    <t>cusip: 74971D101</t>
  </si>
  <si>
    <t>RWE AG</t>
  </si>
  <si>
    <t>cusip: D6629K109</t>
  </si>
  <si>
    <t>S&amp;P 500 Emini Future</t>
  </si>
  <si>
    <t>cusip: 00000ESZ9</t>
  </si>
  <si>
    <t>S&amp;P MID 400 EMINI Dec19</t>
  </si>
  <si>
    <t>ticker: FAZ9</t>
  </si>
  <si>
    <t>Saia, Inc.</t>
  </si>
  <si>
    <t>cusip: 78709Y105</t>
  </si>
  <si>
    <t>SailPoint Technologies Holding, Inc.</t>
  </si>
  <si>
    <t xml:space="preserve">salesforce.com Inc -CRM  US 12/20/2019 C160</t>
  </si>
  <si>
    <t>VENDOR IDENTIFIER: 90H99SQH</t>
  </si>
  <si>
    <t>Sandvik AB</t>
  </si>
  <si>
    <t>cusip: B1VQ25903</t>
  </si>
  <si>
    <t>SEK</t>
  </si>
  <si>
    <t>Sangamo Therapeutics, Inc.</t>
  </si>
  <si>
    <t>cusip: 800677106</t>
  </si>
  <si>
    <t>Sanofi</t>
  </si>
  <si>
    <t>cusip: 80105N105</t>
  </si>
  <si>
    <t>cusip: F5548N101</t>
  </si>
  <si>
    <t>SAP SE</t>
  </si>
  <si>
    <t>cusip: 803054204</t>
  </si>
  <si>
    <t>Sarepta Therapeutics, Inc.</t>
  </si>
  <si>
    <t>cusip: 803607100</t>
  </si>
  <si>
    <t>Science Applications Internati -SAIC US 12/20/2019 C85</t>
  </si>
  <si>
    <t>VENDOR IDENTIFIER: 67H996Q8</t>
  </si>
  <si>
    <t>Scientific Games Corp., Class A</t>
  </si>
  <si>
    <t>Sciplay Corp.</t>
  </si>
  <si>
    <t>ticker: SCPL</t>
  </si>
  <si>
    <t>Seagate Technology PLC</t>
  </si>
  <si>
    <t>cusip: G7945M107</t>
  </si>
  <si>
    <t>Seaspan Corp.</t>
  </si>
  <si>
    <t>cusip: Y75638109</t>
  </si>
  <si>
    <t>Seattle Genetics, Inc.</t>
  </si>
  <si>
    <t>cusip: 812578102</t>
  </si>
  <si>
    <t>SeaWorld Entertainment, Inc.</t>
  </si>
  <si>
    <t>cusip: 81282V100</t>
  </si>
  <si>
    <t>Sensata Technologies Holding PLC</t>
  </si>
  <si>
    <t>cusip: G8060N102</t>
  </si>
  <si>
    <t>Sherwin-Williams Co.</t>
  </si>
  <si>
    <t>Shopify, Inc.</t>
  </si>
  <si>
    <t>cusip: 82509L107</t>
  </si>
  <si>
    <t>Shutterstock, Inc.</t>
  </si>
  <si>
    <t>cusip: 825690100</t>
  </si>
  <si>
    <t>Siemens Gamesa Renewable Energy SA</t>
  </si>
  <si>
    <t>isin: ES0143416115</t>
  </si>
  <si>
    <t>Silk Road Medical, Inc.</t>
  </si>
  <si>
    <t>cusip: 82710M100</t>
  </si>
  <si>
    <t>Simply Good Foods Co.</t>
  </si>
  <si>
    <t>cusip: 82900L102</t>
  </si>
  <si>
    <t>Sinclair Broadcast Group, Inc.</t>
  </si>
  <si>
    <t>cusip: 829226109</t>
  </si>
  <si>
    <t>SITE Centers Corp.</t>
  </si>
  <si>
    <t>cusip: 82981J109</t>
  </si>
  <si>
    <t>cusip: 78440X101</t>
  </si>
  <si>
    <t>Slack Technologies, Inc.</t>
  </si>
  <si>
    <t>cusip: 83088V102</t>
  </si>
  <si>
    <t>Smartsheet, Inc.</t>
  </si>
  <si>
    <t>SNC-Lavalin Grp Inc</t>
  </si>
  <si>
    <t>cusip: 78460T105</t>
  </si>
  <si>
    <t>SoftBank Corp.</t>
  </si>
  <si>
    <t>cusip: J75963108</t>
  </si>
  <si>
    <t>SOFTBANK PUT OTC - 4348.69644 12/13/2019</t>
  </si>
  <si>
    <t xml:space="preserve">INTERNAL IDENTIFIER: EOPT_SOFT191213P3739  </t>
  </si>
  <si>
    <t>cusip: 83416B109</t>
  </si>
  <si>
    <t>Sonova Holding AG</t>
  </si>
  <si>
    <t>ticker: SOON SW</t>
  </si>
  <si>
    <t>South Jersey Industries, Inc.</t>
  </si>
  <si>
    <t>cusip: 838518108</t>
  </si>
  <si>
    <t xml:space="preserve">Soybean Future    Jan20</t>
  </si>
  <si>
    <t>ticker: S F0</t>
  </si>
  <si>
    <t xml:space="preserve">SOYBEAN OIL FUTR  Jan20</t>
  </si>
  <si>
    <t>ticker: BOF0</t>
  </si>
  <si>
    <t>Spark Therapeutics, Inc.</t>
  </si>
  <si>
    <t>cusip: 84652J103</t>
  </si>
  <si>
    <t>SPDR S&amp;P 500 ETF Trust</t>
  </si>
  <si>
    <t>VENDOR IDENTIFIER: 5Y7999QJ</t>
  </si>
  <si>
    <t>cusip: 78462F103</t>
  </si>
  <si>
    <t xml:space="preserve">SPDR S&amp;P 500 ETF Trust -SPY  US 11/08/2019 C306</t>
  </si>
  <si>
    <t>VENDOR IDENTIFIER: 20Y9935M</t>
  </si>
  <si>
    <t xml:space="preserve">SPDR S&amp;P 500 ETF Trust -SPY  US 11/15/2019 P260</t>
  </si>
  <si>
    <t>VENDOR IDENTIFIER: 80V99VP3</t>
  </si>
  <si>
    <t xml:space="preserve">SPDR S&amp;P 500 ETF Trust -SPY  US 11/15/2019 P290</t>
  </si>
  <si>
    <t>VENDOR IDENTIFIER: 80V99VP9</t>
  </si>
  <si>
    <t xml:space="preserve">SPDR S&amp;P 500 ETF Trust -SPY  US 12/20/2019 P285</t>
  </si>
  <si>
    <t>VENDOR IDENTIFIER: 5Y7999QK</t>
  </si>
  <si>
    <t>SPDR S&amp;P Biotech ETF</t>
  </si>
  <si>
    <t>cusip: 78464A870</t>
  </si>
  <si>
    <t>SPDR S&amp;P Homebuilders ETF</t>
  </si>
  <si>
    <t>cusip: 78464A888</t>
  </si>
  <si>
    <t>cusip: 78467Y107</t>
  </si>
  <si>
    <t xml:space="preserve">SPDR S&amp;P Oil &amp; Gas Exploration -XOP  US 11/08/2019 C22.5</t>
  </si>
  <si>
    <t>VENDOR IDENTIFIER: 40D99WFD</t>
  </si>
  <si>
    <t xml:space="preserve">SPDR S&amp;P Oil &amp; Gas Exploration -XOP  US 11/15/2019 P20</t>
  </si>
  <si>
    <t>VENDOR IDENTIFIER: 70F99Q2S</t>
  </si>
  <si>
    <t xml:space="preserve">SPDR S&amp;P Oil &amp; Gas Exploration -XOP  US 11/15/2019 P21</t>
  </si>
  <si>
    <t>VENDOR IDENTIFIER: 40N99W1Y</t>
  </si>
  <si>
    <t xml:space="preserve">SPDR S&amp;P Oil &amp; Gas Exploration -XOP  US 11/15/2019 P21.5</t>
  </si>
  <si>
    <t>VENDOR IDENTIFIER: 40N99WHV</t>
  </si>
  <si>
    <t xml:space="preserve">SPDR S&amp;P Oil &amp; Gas Exploration -XOP  US 12/20/2019 C23</t>
  </si>
  <si>
    <t>VENDOR IDENTIFIER: 70B99QPZ</t>
  </si>
  <si>
    <t>SPDR S&amp;P Regional Banking ETF</t>
  </si>
  <si>
    <t>cusip: 78464A698</t>
  </si>
  <si>
    <t>SPDR S&amp;P Retail ETF</t>
  </si>
  <si>
    <t>cusip: 78464A714</t>
  </si>
  <si>
    <t>SPDR S&amp;P Semiconductor ETF</t>
  </si>
  <si>
    <t>cusip: 78464A862</t>
  </si>
  <si>
    <t>Spectrum Brands Holdings, Inc.</t>
  </si>
  <si>
    <t>cusip: 84790A105</t>
  </si>
  <si>
    <t>Spirit AeroSystems Holdings, Inc.</t>
  </si>
  <si>
    <t>Spirit Airlines, Inc.</t>
  </si>
  <si>
    <t>cusip: 848577102</t>
  </si>
  <si>
    <t>Sprint Corp.</t>
  </si>
  <si>
    <t>cusip: 85207U105</t>
  </si>
  <si>
    <t>SSE PLC</t>
  </si>
  <si>
    <t>INTERNAL IDENTIFIER: SSE LN Equity Swap</t>
  </si>
  <si>
    <t>GBP</t>
  </si>
  <si>
    <t>Star Bulk Carriers Corp.</t>
  </si>
  <si>
    <t>cusip: Y8162K204</t>
  </si>
  <si>
    <t>Stemline Therapeutics, Inc.</t>
  </si>
  <si>
    <t>cusip: 85858C107</t>
  </si>
  <si>
    <t>STERIS PLC</t>
  </si>
  <si>
    <t>cusip: G8473T100</t>
  </si>
  <si>
    <t>Stratasys, Ltd.</t>
  </si>
  <si>
    <t>cusip: M85548101</t>
  </si>
  <si>
    <t>SUGAR #11 (WORLD) Mar20</t>
  </si>
  <si>
    <t>ticker: SBH0</t>
  </si>
  <si>
    <t>Summit Materials, Inc.</t>
  </si>
  <si>
    <t>cusip: 86614U100</t>
  </si>
  <si>
    <t>Swiss Re AG</t>
  </si>
  <si>
    <t>isin: CH0126881561</t>
  </si>
  <si>
    <t>T Rowe Price Group Inc -TROW US 11/15/2019 P115</t>
  </si>
  <si>
    <t>VENDOR IDENTIFIER: 50S99150</t>
  </si>
  <si>
    <t>T-Mobile US Inc -TMUS US 11/15/2019 C85</t>
  </si>
  <si>
    <t>VENDOR IDENTIFIER: 40Q99LXQ</t>
  </si>
  <si>
    <t>Tactile Systems Technology, Inc.</t>
  </si>
  <si>
    <t>cusip: 87357P100</t>
  </si>
  <si>
    <t>Taiwan Semiconductor Manufacturing Co., Ltd.</t>
  </si>
  <si>
    <t>Take-Two Interactive Software -TTWO US 11/08/2019 C125</t>
  </si>
  <si>
    <t>VENDOR IDENTIFIER: 6Z099200</t>
  </si>
  <si>
    <t>Tanger Factory Outlet Centers, Inc.</t>
  </si>
  <si>
    <t>cusip: 875465106</t>
  </si>
  <si>
    <t>Targa Resources Corp -TRGP US 12/20/2019 C41</t>
  </si>
  <si>
    <t>VENDOR IDENTIFIER: 5Y5999OU</t>
  </si>
  <si>
    <t>Technology Select Sector SPDR Fund</t>
  </si>
  <si>
    <t>cusip: 81369Y803</t>
  </si>
  <si>
    <t>Teleperformance</t>
  </si>
  <si>
    <t>isin: FR0000051807</t>
  </si>
  <si>
    <t>Tellurian, Inc.</t>
  </si>
  <si>
    <t>VENDOR IDENTIFIER: 9V99994Q</t>
  </si>
  <si>
    <t xml:space="preserve">Tenneco Inc -TEN  US 12/20/2019 C14</t>
  </si>
  <si>
    <t>VENDOR IDENTIFIER: 30X99P9D</t>
  </si>
  <si>
    <t>TFI International, Inc.</t>
  </si>
  <si>
    <t>cusip: 87241L109</t>
  </si>
  <si>
    <t>TG Therapeutics Inc -TGTX US 12/20/2019 C8</t>
  </si>
  <si>
    <t>VENDOR IDENTIFIER: 54F996SH</t>
  </si>
  <si>
    <t>The Allstate Corp.</t>
  </si>
  <si>
    <t>The Boeing Co.</t>
  </si>
  <si>
    <t>The Boston Beer Co., Inc.</t>
  </si>
  <si>
    <t>The Clorox Co.</t>
  </si>
  <si>
    <t>The Dow Chemical Co.</t>
  </si>
  <si>
    <t>The Home Depot, Inc.</t>
  </si>
  <si>
    <t>The Interpublic Group of Cos., Inc.</t>
  </si>
  <si>
    <t>The JM Smucker Co.</t>
  </si>
  <si>
    <t>The PNC Financial Services Group, Inc.</t>
  </si>
  <si>
    <t>The Procter &amp; Gamble Co.</t>
  </si>
  <si>
    <t>The Southern Co.</t>
  </si>
  <si>
    <t>The Walt Disney Co.</t>
  </si>
  <si>
    <t>The Wendy's Co.</t>
  </si>
  <si>
    <t>The Williams Cos., Inc.</t>
  </si>
  <si>
    <t>TherapeuticsMD, Inc.</t>
  </si>
  <si>
    <t>cusip: 88338N107</t>
  </si>
  <si>
    <t xml:space="preserve">Tiffany &amp; Co -TIF  US 11/15/2019 P80</t>
  </si>
  <si>
    <t>VENDOR IDENTIFIER: 00S99S2Q</t>
  </si>
  <si>
    <t xml:space="preserve">Tiffany &amp; Co -TIF  US 11/15/2019 P90</t>
  </si>
  <si>
    <t>VENDOR IDENTIFIER: 00S99S2S</t>
  </si>
  <si>
    <t>Timken Co</t>
  </si>
  <si>
    <t>TiVo Corp.</t>
  </si>
  <si>
    <t>cusip: 88870P106</t>
  </si>
  <si>
    <t>Tokyo Electron, Ltd.</t>
  </si>
  <si>
    <t>cusip: J86957115</t>
  </si>
  <si>
    <t>Toronto-Dominion Bank</t>
  </si>
  <si>
    <t>cusip: 891160509</t>
  </si>
  <si>
    <t>Towers Watson &amp; Co., Class A</t>
  </si>
  <si>
    <t>TPI Composites, Inc.</t>
  </si>
  <si>
    <t>cusip: 87266J104</t>
  </si>
  <si>
    <t>Travelers Cos., Inc.</t>
  </si>
  <si>
    <t>TRI Pointe Group, Inc.</t>
  </si>
  <si>
    <t>Triumph Group Inc</t>
  </si>
  <si>
    <t>cusip: 896818101</t>
  </si>
  <si>
    <t>TRS | 6501 JP HEDGE INDEX TRSW Exp:20360101</t>
  </si>
  <si>
    <t>INTERNAL IDENTIFIER: MSWM6501 Equity Swap</t>
  </si>
  <si>
    <t>TRS | Air France-KLM</t>
  </si>
  <si>
    <t>INTERNAL IDENTIFIER: AF FP Equity Swap</t>
  </si>
  <si>
    <t>TRS | AXA SA</t>
  </si>
  <si>
    <t>INTERNAL IDENTIFIER: CS FP Equity Swap</t>
  </si>
  <si>
    <t>TRS | Cineworld Group PLC</t>
  </si>
  <si>
    <t>INTERNAL IDENTIFIER: CINE LN Equity Swap</t>
  </si>
  <si>
    <t>TRS | CYCLICALS VS DEFENSIVES' TRSW Exp:20360101</t>
  </si>
  <si>
    <t>INTERNAL IDENTIFIER: MSZZCYDE Equity Swap</t>
  </si>
  <si>
    <t>TRS | Electricite de France SA</t>
  </si>
  <si>
    <t>INTERNAL IDENTIFIER: EDF IX Equity Swap</t>
  </si>
  <si>
    <t>TRS | GVC Holdings PLC</t>
  </si>
  <si>
    <t>INTERNAL IDENTIFIER: GVC LN Equity Swap</t>
  </si>
  <si>
    <t>TRS | INTL CONS AIRLIN</t>
  </si>
  <si>
    <t>INTERNAL IDENTIFIER: IAG LN Equity Swap</t>
  </si>
  <si>
    <t>TRS | Just Retirement Holdings Ltd</t>
  </si>
  <si>
    <t>INTERNAL IDENTIFIER: JR/ LN Equity Swap</t>
  </si>
  <si>
    <t>TRS | MSGW19LO INDEX TRSW Exp:20360101</t>
  </si>
  <si>
    <t>INTERNAL IDENTIFIER: MSGW19LO Equity Swap</t>
  </si>
  <si>
    <t>TRS | MSGWBBBD INDEX TRSW Exp:20360101</t>
  </si>
  <si>
    <t>INTERNAL IDENTIFIER: MSGWBBBD Equity Swap</t>
  </si>
  <si>
    <t>TRS | MSGWHBC INDEX TRSW Exp:20360101</t>
  </si>
  <si>
    <t>INTERNAL IDENTIFIER: MSGWHBC Equity Swap</t>
  </si>
  <si>
    <t>TRS | MSGWITEC INDEX TRSW Exp:20360101</t>
  </si>
  <si>
    <t>INTERNAL IDENTIFIER: MSGWITEC Equity Swap</t>
  </si>
  <si>
    <t>TRS | MSGWSAAS INDEX CFD</t>
  </si>
  <si>
    <t>INTERNAL IDENTIFIER: MSGWSAAS Equity Swap</t>
  </si>
  <si>
    <t>TRS | MSGWSOFT INDEX TRSW Exp:20360101</t>
  </si>
  <si>
    <t>INTERNAL IDENTIFIER: MSGWSOFT Equity Swap</t>
  </si>
  <si>
    <t>TRS | US GROWTH LONG INDEX *MSQQUGRL CFD</t>
  </si>
  <si>
    <t>INTERNAL IDENTIFIER: MSQQUGRL Equity Swap</t>
  </si>
  <si>
    <t>TRS | US MOMENTUM LONG INDEX TRSW Exp:20360101</t>
  </si>
  <si>
    <t>INTERNAL IDENTIFIER: MSQQUMOL Equity Swap</t>
  </si>
  <si>
    <t>Turning Point Therapeutics, Inc.</t>
  </si>
  <si>
    <t>ticker: TPTX</t>
  </si>
  <si>
    <t>Twilio Inc -TWLO US 11/15/2019 P100</t>
  </si>
  <si>
    <t>VENDOR IDENTIFIER: 70Z99NJ6</t>
  </si>
  <si>
    <t>Twilio, Inc.</t>
  </si>
  <si>
    <t>Tyme Technologies, Inc.</t>
  </si>
  <si>
    <t>cusip: 90238J103</t>
  </si>
  <si>
    <t>Tyson Foods, Inc.</t>
  </si>
  <si>
    <t>U.S. Bancorp</t>
  </si>
  <si>
    <t xml:space="preserve">Union Pacific Corp -UNP  US 11/01/2019 P140</t>
  </si>
  <si>
    <t>VENDOR IDENTIFIER: 20X99SUY</t>
  </si>
  <si>
    <t>United Continental Holdings, Inc.</t>
  </si>
  <si>
    <t xml:space="preserve">United Rentals Inc -URI  US 11/08/2019 P131</t>
  </si>
  <si>
    <t>VENDOR IDENTIFIER: 90Z9903N</t>
  </si>
  <si>
    <t>United Technologies Corp.</t>
  </si>
  <si>
    <t>cusip: 913017109</t>
  </si>
  <si>
    <t>Univar Solutions Inc -UNVR US 12/20/2019 C22.5</t>
  </si>
  <si>
    <t>VENDOR IDENTIFIER: 9QD998BT</t>
  </si>
  <si>
    <t>Urovant Sciences, Ltd.</t>
  </si>
  <si>
    <t>cusip: G9381B108</t>
  </si>
  <si>
    <t>US 10Yr Note Future</t>
  </si>
  <si>
    <t>cusip: 00000TYZ9</t>
  </si>
  <si>
    <t>Us Long Bond(cbt) Dec19</t>
  </si>
  <si>
    <t>cusip: 00000USZ9</t>
  </si>
  <si>
    <t>Us Ultra Bond Cbt Dec19</t>
  </si>
  <si>
    <t>cusip: 00000WNZ9</t>
  </si>
  <si>
    <t>Utilities Select Sector SPDR Fund</t>
  </si>
  <si>
    <t>VENDOR IDENTIFIER: 30Q99WAT</t>
  </si>
  <si>
    <t>cusip: 81369Y886</t>
  </si>
  <si>
    <t>VALERITAS HOLDINGS WARRANT SERIES A</t>
  </si>
  <si>
    <t>INTERNAL IDENTIFIER: VLRX/W/A</t>
  </si>
  <si>
    <t>Valeritas Holdings, Inc.</t>
  </si>
  <si>
    <t>cusip: 91914N202</t>
  </si>
  <si>
    <t>Vanda Pharmaceuticals, Inc.</t>
  </si>
  <si>
    <t>cusip: 921659108</t>
  </si>
  <si>
    <t>VanEck Vectors Semiconductor ETF</t>
  </si>
  <si>
    <t>cusip: 92189F676</t>
  </si>
  <si>
    <t>Vanguard REIT ETF</t>
  </si>
  <si>
    <t>cusip: 922908553</t>
  </si>
  <si>
    <t>Vestas Wind Systems A/S</t>
  </si>
  <si>
    <t>cusip: 596465906</t>
  </si>
  <si>
    <t>ViewRay, Inc.</t>
  </si>
  <si>
    <t>cusip: 92672L107</t>
  </si>
  <si>
    <t>Virgin Galactic Holdings Inc</t>
  </si>
  <si>
    <t>ticker: SPCE</t>
  </si>
  <si>
    <t>Virgin Galactic Holdings Inc -SPCE US 01/17/2020 C10</t>
  </si>
  <si>
    <t>VENDOR IDENTIFIER: BBG00QDQWX84</t>
  </si>
  <si>
    <t>Virtu Financial, Inc.</t>
  </si>
  <si>
    <t>Visa Inc -V 11 US 11/15/2019 P165</t>
  </si>
  <si>
    <t>VENDOR IDENTIFIER: 40Z99V9V</t>
  </si>
  <si>
    <t>Visa Inc -V 11 US 11/15/2019 P175</t>
  </si>
  <si>
    <t>VENDOR IDENTIFIER: 40Z99V9X</t>
  </si>
  <si>
    <t xml:space="preserve">Vistra Energy Corp -VST  US 11/15/2019 C28</t>
  </si>
  <si>
    <t>VENDOR IDENTIFIER: 12K999A8</t>
  </si>
  <si>
    <t>Vodafone Group PLC, ADR</t>
  </si>
  <si>
    <t>cusip: 92857W308</t>
  </si>
  <si>
    <t>Voyager Therapeutics, Inc.</t>
  </si>
  <si>
    <t>cusip: 92915B106</t>
  </si>
  <si>
    <t>WABCO Holdings, Inc.</t>
  </si>
  <si>
    <t>cusip: 92927K102</t>
  </si>
  <si>
    <t>Wausau Paper Corp.</t>
  </si>
  <si>
    <t>cusip: 92937A102</t>
  </si>
  <si>
    <t xml:space="preserve">WEC Energy Group Inc -WEC  US 11/15/2019 C95</t>
  </si>
  <si>
    <t>VENDOR IDENTIFIER: 7ZN995UR</t>
  </si>
  <si>
    <t xml:space="preserve">WEC Energy Group Inc -WEC  US 11/15/2019 P90</t>
  </si>
  <si>
    <t>VENDOR IDENTIFIER: 7ZV995UQ</t>
  </si>
  <si>
    <t>cusip: 948741103</t>
  </si>
  <si>
    <t xml:space="preserve">Wells Fargo &amp; Co -WFC  US 11/15/2019 C52.5</t>
  </si>
  <si>
    <t>VENDOR IDENTIFIER: 60Q99S21</t>
  </si>
  <si>
    <t>WestRock Co.</t>
  </si>
  <si>
    <t>Wheat Future(cbt) Dec19</t>
  </si>
  <si>
    <t>ticker: W Z9</t>
  </si>
  <si>
    <t>WHEAT FUTURE(CBT) Mar20</t>
  </si>
  <si>
    <t>ticker: W H0</t>
  </si>
  <si>
    <t>Willis Towers Watson PLC</t>
  </si>
  <si>
    <t>cusip: G96629103</t>
  </si>
  <si>
    <t>WisdomTree Europe Hedged Equity Fund</t>
  </si>
  <si>
    <t>cusip: 97717X701</t>
  </si>
  <si>
    <t>WisdomTree Investments, Inc.</t>
  </si>
  <si>
    <t>VENDOR IDENTIFIER: 40S99A7G</t>
  </si>
  <si>
    <t>VENDOR IDENTIFIER: 40S99A7F</t>
  </si>
  <si>
    <t>cusip: 97717P104</t>
  </si>
  <si>
    <t>VENDOR IDENTIFIER: 40S99A77</t>
  </si>
  <si>
    <t>Workday, Inc.</t>
  </si>
  <si>
    <t>World Acceptance Corp.</t>
  </si>
  <si>
    <t>cusip: 981419104</t>
  </si>
  <si>
    <t>World Wrestling Entertainment, Inc.</t>
  </si>
  <si>
    <t>WPX Energy, Inc.</t>
  </si>
  <si>
    <t>cusip: 98212B103</t>
  </si>
  <si>
    <t>Wright Medical Group NV</t>
  </si>
  <si>
    <t>cusip: N96617118</t>
  </si>
  <si>
    <t xml:space="preserve">Wti Crude Future  Feb20</t>
  </si>
  <si>
    <t>cusip: 00000CLG0</t>
  </si>
  <si>
    <t xml:space="preserve">Wti Crude Future  Jan20</t>
  </si>
  <si>
    <t>cusip: 00000CLF0</t>
  </si>
  <si>
    <t xml:space="preserve">Wti Crude Future  Mar20</t>
  </si>
  <si>
    <t>cusip: 00000CLH0</t>
  </si>
  <si>
    <t>Wyndham Destinations, Inc.</t>
  </si>
  <si>
    <t>cusip: 98310W108</t>
  </si>
  <si>
    <t>Wynn Resorts, Ltd.</t>
  </si>
  <si>
    <t>Xenia Hotels &amp; Resorts, Inc.</t>
  </si>
  <si>
    <t>cusip: 984017103</t>
  </si>
  <si>
    <t>Xilinx, Inc.</t>
  </si>
  <si>
    <t>cusip: 983919101</t>
  </si>
  <si>
    <t>Xperi Corp.</t>
  </si>
  <si>
    <t>cusip: 98421B100</t>
  </si>
  <si>
    <t>Zayo Group Holdings, Inc.</t>
  </si>
  <si>
    <t>cusip: 98919V105</t>
  </si>
  <si>
    <t>Zions Bancorporation</t>
  </si>
  <si>
    <t>Zogenix, Inc.</t>
  </si>
  <si>
    <t>cusip: 98978L204</t>
  </si>
  <si>
    <t>Zoom Video Communications, Inc.</t>
  </si>
  <si>
    <t>Zurich Insurance Group AG</t>
  </si>
  <si>
    <t>isin: CH0011075394</t>
  </si>
  <si>
    <t>US0001M</t>
  </si>
  <si>
    <t>Aaron's Holdings Co., Inc.</t>
  </si>
  <si>
    <t>cusip: 00258R109</t>
  </si>
  <si>
    <t>Accor SA</t>
  </si>
  <si>
    <t>cusip: F00189120</t>
  </si>
  <si>
    <t>ACON S2 Acquisition Corp.</t>
  </si>
  <si>
    <t>ticker: STWOU</t>
  </si>
  <si>
    <t>cusip: G0084W101</t>
  </si>
  <si>
    <t>Advanced Disposal Services, Inc.</t>
  </si>
  <si>
    <t>ticker: ADSW</t>
  </si>
  <si>
    <t>AEA-Bridges Impact Corp.</t>
  </si>
  <si>
    <t>ticker: IMPX/U</t>
  </si>
  <si>
    <t>Aegon NV</t>
  </si>
  <si>
    <t>cusip: N00927298</t>
  </si>
  <si>
    <t>Aerovironment, Inc.</t>
  </si>
  <si>
    <t>cusip: 008073108</t>
  </si>
  <si>
    <t>AIA Group, Ltd.</t>
  </si>
  <si>
    <t>cusip: Y002A1105</t>
  </si>
  <si>
    <t>HKD</t>
  </si>
  <si>
    <t>AIB Group PLC</t>
  </si>
  <si>
    <t>INTERNAL IDENTIFIER: AIBG ID Equity Swap</t>
  </si>
  <si>
    <t>Ajax I</t>
  </si>
  <si>
    <t>INTERNAL IDENTIFIER: AJAX/U</t>
  </si>
  <si>
    <t>Albertsons Cos., Inc.</t>
  </si>
  <si>
    <t>cusip: 039380308</t>
  </si>
  <si>
    <t>Alibaba Group Holding, Ltd.</t>
  </si>
  <si>
    <t>cusip: 01609W102</t>
  </si>
  <si>
    <t>Allegheny Technologies, Inc.</t>
  </si>
  <si>
    <t>cusip: 01741R102</t>
  </si>
  <si>
    <t>Allianz SE</t>
  </si>
  <si>
    <t>cusip: D03080112</t>
  </si>
  <si>
    <t>Allscripts Healthcare Solutions, Inc.</t>
  </si>
  <si>
    <t>cusip: 01988P108</t>
  </si>
  <si>
    <t>cusip: 02079K107</t>
  </si>
  <si>
    <t>Alterra Mountain Co.</t>
  </si>
  <si>
    <t>INTERNAL IDENTIFIER: 1824551D</t>
  </si>
  <si>
    <t>cusip: 46090K109</t>
  </si>
  <si>
    <t>Alussa Energy Acquisition Corp.</t>
  </si>
  <si>
    <t>cusip: G0232J101</t>
  </si>
  <si>
    <t>Ambarella, Inc.</t>
  </si>
  <si>
    <t>cusip: G037AX101</t>
  </si>
  <si>
    <t>AMC Networks, Inc.</t>
  </si>
  <si>
    <t>cusip: 00164V103</t>
  </si>
  <si>
    <t>VENDOR IDENTIFIER: 98B992SJ</t>
  </si>
  <si>
    <t>VENDOR IDENTIFIER: 98L992RV</t>
  </si>
  <si>
    <t>American Well Corp.</t>
  </si>
  <si>
    <t>cusip: 03044L105</t>
  </si>
  <si>
    <t>AMN Healthcare Services, Inc.</t>
  </si>
  <si>
    <t>cusip: 001744101</t>
  </si>
  <si>
    <t>Amplify Online Retail ETF</t>
  </si>
  <si>
    <t>ticker: IBUY</t>
  </si>
  <si>
    <t>ANGI Homeservices, Inc.</t>
  </si>
  <si>
    <t>cusip: 00183L102</t>
  </si>
  <si>
    <t>Anheuser-Busch InBev NV</t>
  </si>
  <si>
    <t>cusip: 475531901</t>
  </si>
  <si>
    <t>Anheuser-Busch InBev SA</t>
  </si>
  <si>
    <t>cusip: 03524A108</t>
  </si>
  <si>
    <t>cusip: T0409R106</t>
  </si>
  <si>
    <t>Ant Group Co., Ltd.</t>
  </si>
  <si>
    <t>isin: CNE1000044N1</t>
  </si>
  <si>
    <t>Antero Resources Corp.</t>
  </si>
  <si>
    <t>cusip: 03674X106</t>
  </si>
  <si>
    <t>AO Smith Corp</t>
  </si>
  <si>
    <t>cusip: G0403H108</t>
  </si>
  <si>
    <t>Apogee Enterprises, Inc.</t>
  </si>
  <si>
    <t>cusip: 037598109</t>
  </si>
  <si>
    <t>Applied Optoelectronics, Inc.</t>
  </si>
  <si>
    <t>cusip: 03823U102</t>
  </si>
  <si>
    <t>Aptiv PLC</t>
  </si>
  <si>
    <t>cusip: G6095L109</t>
  </si>
  <si>
    <t>VENDOR IDENTIFIER: 39A996Y1</t>
  </si>
  <si>
    <t>ArcBest Corp.</t>
  </si>
  <si>
    <t>cusip: 03937C105</t>
  </si>
  <si>
    <t>ArcelorMittal SA</t>
  </si>
  <si>
    <t>cusip: 03938L203</t>
  </si>
  <si>
    <t>Artius Acquisition, Inc.</t>
  </si>
  <si>
    <t>cusip: 04316G204</t>
  </si>
  <si>
    <t>Assicurazioni Generali SpA</t>
  </si>
  <si>
    <t>cusip: T05040109</t>
  </si>
  <si>
    <t>Atlas Air Worldwide Holdings, Inc.</t>
  </si>
  <si>
    <t>cusip: 049164205</t>
  </si>
  <si>
    <t>Aurinia Pharmaceuticals, Inc.</t>
  </si>
  <si>
    <t>cusip: 05156V102</t>
  </si>
  <si>
    <t>Avanti Acquisition Corp.</t>
  </si>
  <si>
    <t>ticker: AVAN/U</t>
  </si>
  <si>
    <t>Avaya Holdings Corp.</t>
  </si>
  <si>
    <t>Avista Corp.</t>
  </si>
  <si>
    <t>cusip: 05379B107</t>
  </si>
  <si>
    <t>Aviva PLC</t>
  </si>
  <si>
    <t>INTERNAL IDENTIFIER: AV/ LN Equity Swap</t>
  </si>
  <si>
    <t>Axsome Therapeutics, Inc.</t>
  </si>
  <si>
    <t>ticker: AXSM</t>
  </si>
  <si>
    <t>AZEK Co., Inc.</t>
  </si>
  <si>
    <t>Azimut Holding SpA</t>
  </si>
  <si>
    <t>cusip: T0783G106</t>
  </si>
  <si>
    <t>Balchem Corp.</t>
  </si>
  <si>
    <t>cusip: 057665200</t>
  </si>
  <si>
    <t>Banco Bilbao Vizcaya Argentaria SA</t>
  </si>
  <si>
    <t>cusip: E11805103</t>
  </si>
  <si>
    <t>Banco BPM SpA</t>
  </si>
  <si>
    <t>ticker: BAMI IM</t>
  </si>
  <si>
    <t>Banco Santander SA</t>
  </si>
  <si>
    <t>cusip: E19790109</t>
  </si>
  <si>
    <t>Barrick Gold Corp.</t>
  </si>
  <si>
    <t>cusip: 067901108</t>
  </si>
  <si>
    <t>BASF SE</t>
  </si>
  <si>
    <t>cusip: D06216317</t>
  </si>
  <si>
    <t>Bayerische Motoren Werke AG</t>
  </si>
  <si>
    <t>isin: DE0005190003</t>
  </si>
  <si>
    <t>INTERNAL IDENTIFIER: BEZ LN Equity Swap</t>
  </si>
  <si>
    <t>Beiersdorf AG</t>
  </si>
  <si>
    <t>cusip: D08792109</t>
  </si>
  <si>
    <t>BELLUS Health, Inc.</t>
  </si>
  <si>
    <t>ticker: BLU</t>
  </si>
  <si>
    <t>Berkeley Lights, Inc.</t>
  </si>
  <si>
    <t>ticker: BLI</t>
  </si>
  <si>
    <t>BigCommerce Holdings, Inc.</t>
  </si>
  <si>
    <t>cusip: 08975P108</t>
  </si>
  <si>
    <t>BioNTech SE</t>
  </si>
  <si>
    <t>ticker: BNTX</t>
  </si>
  <si>
    <t>BioTelemetry, Inc.</t>
  </si>
  <si>
    <t>cusip: 090672106</t>
  </si>
  <si>
    <t>Bioxcel Therapeutics, Inc.</t>
  </si>
  <si>
    <t>cusip: 09075P105</t>
  </si>
  <si>
    <t>Blackstone Group, Inc.</t>
  </si>
  <si>
    <t>VENDOR IDENTIFIER: 3X0997C7</t>
  </si>
  <si>
    <t>BMC Stock Holdings, Inc.</t>
  </si>
  <si>
    <t>cusip: 05591B109</t>
  </si>
  <si>
    <t>cusip: 110122157</t>
  </si>
  <si>
    <t>Broadstone Net Lease, Inc.</t>
  </si>
  <si>
    <t>cusip: 11135E104</t>
  </si>
  <si>
    <t>Brookfield Asset Management, Inc.</t>
  </si>
  <si>
    <t>cusip: 112585104</t>
  </si>
  <si>
    <t>Bunge, Ltd.</t>
  </si>
  <si>
    <t>cusip: G16962105</t>
  </si>
  <si>
    <t>Burgundy Technology Acquisition Corp.</t>
  </si>
  <si>
    <t>cusip: G1702T132</t>
  </si>
  <si>
    <t>cusip: 13123X508</t>
  </si>
  <si>
    <t>Canadian Natural Resources, Ltd.</t>
  </si>
  <si>
    <t>cusip: 136385101</t>
  </si>
  <si>
    <t>Canopy Growth Corp.</t>
  </si>
  <si>
    <t>ticker: WEED CN</t>
  </si>
  <si>
    <t>Cara Therapeutics, Inc.</t>
  </si>
  <si>
    <t>cusip: 140755109</t>
  </si>
  <si>
    <t>CD Projekt SA</t>
  </si>
  <si>
    <t>ticker: CDR PW</t>
  </si>
  <si>
    <t>PLN</t>
  </si>
  <si>
    <t>Cedar Realty Trust, Inc.</t>
  </si>
  <si>
    <t>cusip: 150602209</t>
  </si>
  <si>
    <t>Cenovus Energy, Inc.</t>
  </si>
  <si>
    <t>cusip: 15135U109</t>
  </si>
  <si>
    <t>Centennial Resource Development, Inc.</t>
  </si>
  <si>
    <t>cusip: 15136A102</t>
  </si>
  <si>
    <t>Chart Industries, Inc.</t>
  </si>
  <si>
    <t>cusip: 16115Q308</t>
  </si>
  <si>
    <t>Charter Communications, Inc.</t>
  </si>
  <si>
    <t>Check Point Software Technologies, Ltd.</t>
  </si>
  <si>
    <t>cusip: M22465104</t>
  </si>
  <si>
    <t>VENDOR IDENTIFIER: 2X6999NQ</t>
  </si>
  <si>
    <t>Chewy, Inc.</t>
  </si>
  <si>
    <t xml:space="preserve">Chicago Board Options Exchange -VIX  US 11/18/2020 P25</t>
  </si>
  <si>
    <t>VENDOR IDENTIFIER: 70W99NHE</t>
  </si>
  <si>
    <t>Chicago Board Options Exchange -VIXW US 11/11/2020 P22</t>
  </si>
  <si>
    <t>VENDOR IDENTIFIER: 0WI99AFE</t>
  </si>
  <si>
    <t>Chr Hansen Holding A/S</t>
  </si>
  <si>
    <t>cusip: B573M1909</t>
  </si>
  <si>
    <t>Churchill Capital Corp. II</t>
  </si>
  <si>
    <t>cusip: 17143G106</t>
  </si>
  <si>
    <t>Churchill Capital Corp. IV</t>
  </si>
  <si>
    <t>cusip: 171439102</t>
  </si>
  <si>
    <t>CIT Group, Inc.</t>
  </si>
  <si>
    <t>cusip: 125581801</t>
  </si>
  <si>
    <t>Clearway Energy, Inc.</t>
  </si>
  <si>
    <t>cusip: 18539C204</t>
  </si>
  <si>
    <t>Cloudera, Inc.</t>
  </si>
  <si>
    <t>cusip: 18914U100</t>
  </si>
  <si>
    <t>CM Life Sciences, Inc.</t>
  </si>
  <si>
    <t>ticker: CMLF</t>
  </si>
  <si>
    <t>ticker: 18978W11</t>
  </si>
  <si>
    <t>cusip: G25839104</t>
  </si>
  <si>
    <t>Cohn Robbins Holdings Corp.</t>
  </si>
  <si>
    <t>ticker: CRHC/U</t>
  </si>
  <si>
    <t>Comcast Corp.</t>
  </si>
  <si>
    <t>Commerzbank AG</t>
  </si>
  <si>
    <t>cusip: D172W1279</t>
  </si>
  <si>
    <t>Comstock Resources, Inc.</t>
  </si>
  <si>
    <t>cusip: 205768302</t>
  </si>
  <si>
    <t>Conduent, Inc.</t>
  </si>
  <si>
    <t>cusip: 206787103</t>
  </si>
  <si>
    <t>VENDOR IDENTIFIER: 40G9971Y</t>
  </si>
  <si>
    <t>CoreLogic, Inc.</t>
  </si>
  <si>
    <t>cusip: 21871D103</t>
  </si>
  <si>
    <t>Covenant Logistics Group, Inc.</t>
  </si>
  <si>
    <t>ticker: CVLG</t>
  </si>
  <si>
    <t>Credit Suisse Group AG</t>
  </si>
  <si>
    <t>ticker: CSGN SW</t>
  </si>
  <si>
    <t>VENDOR IDENTIFIER: 8ID99AK6</t>
  </si>
  <si>
    <t>Cubic Corp.</t>
  </si>
  <si>
    <t>cusip: 229669106</t>
  </si>
  <si>
    <t>D8 Holdings Corp.</t>
  </si>
  <si>
    <t>INTERNAL IDENTIFIER: DEH/U</t>
  </si>
  <si>
    <t>Danske Bank A/S</t>
  </si>
  <si>
    <t>ticker: DANSKE DC</t>
  </si>
  <si>
    <t>VENDOR IDENTIFIER: 1V8998ZC</t>
  </si>
  <si>
    <t>Deciphera Pharmaceuticals, Inc.</t>
  </si>
  <si>
    <t>cusip: 24344T101</t>
  </si>
  <si>
    <t>Delek US Holdings, Inc.</t>
  </si>
  <si>
    <t>cusip: 24665A103</t>
  </si>
  <si>
    <t>Deutsche Bank AG</t>
  </si>
  <si>
    <t>cusip: D18190898</t>
  </si>
  <si>
    <t>VENDOR IDENTIFIER: 6BI99BDE</t>
  </si>
  <si>
    <t>Direxion Daily S&amp;P 500 Bear 3X Shares</t>
  </si>
  <si>
    <t>VENDOR IDENTIFIER: 20W99927</t>
  </si>
  <si>
    <t>DnB ASA</t>
  </si>
  <si>
    <t>cusip: 426330007</t>
  </si>
  <si>
    <t>NOK</t>
  </si>
  <si>
    <t>Domo, Inc.</t>
  </si>
  <si>
    <t>cusip: 257554105</t>
  </si>
  <si>
    <t>DraftKings, Inc.</t>
  </si>
  <si>
    <t>VENDOR IDENTIFIER: 6I999A05</t>
  </si>
  <si>
    <t>DWS Group GmbH &amp; Co. KGaA</t>
  </si>
  <si>
    <t>isin: DE000DWS1007</t>
  </si>
  <si>
    <t xml:space="preserve">E-Mini Russ 2000  Dec20</t>
  </si>
  <si>
    <t>ticker: RTYZ0</t>
  </si>
  <si>
    <t>Eargo, Inc.</t>
  </si>
  <si>
    <t>cusip: 270087109</t>
  </si>
  <si>
    <t>eHealth, Inc.</t>
  </si>
  <si>
    <t>cusip: 28238P109</t>
  </si>
  <si>
    <t>EI du Pont de Nemours &amp; Co.</t>
  </si>
  <si>
    <t>cusip: 00BFXCLC6</t>
  </si>
  <si>
    <t>VENDOR IDENTIFIER: 1IB99ATF</t>
  </si>
  <si>
    <t>VENDOR IDENTIFIER: 1IB99ATC</t>
  </si>
  <si>
    <t>elf Beauty, Inc.</t>
  </si>
  <si>
    <t>cusip: 26856L103</t>
  </si>
  <si>
    <t>Emera, Inc.</t>
  </si>
  <si>
    <t>cusip: 290876101</t>
  </si>
  <si>
    <t>Equity Distribution Acquisition Corp.</t>
  </si>
  <si>
    <t>ticker: EQD/U</t>
  </si>
  <si>
    <t>ERO Copper Corp.</t>
  </si>
  <si>
    <t>isin: CA2960061091</t>
  </si>
  <si>
    <t>Erste Group Bank AG</t>
  </si>
  <si>
    <t>cusip: A19494102</t>
  </si>
  <si>
    <t>Esperion Therapeutic</t>
  </si>
  <si>
    <t>cusip: 29664W105</t>
  </si>
  <si>
    <t>Essential Properties Realty Trust, Inc.</t>
  </si>
  <si>
    <t>cusip: 29670E107</t>
  </si>
  <si>
    <t>Estee Lauder Cos., Inc.</t>
  </si>
  <si>
    <t>VENDOR IDENTIFIER: 80P99KAK</t>
  </si>
  <si>
    <t>Evonik Industries AG</t>
  </si>
  <si>
    <t>isin: DE000EVNK013</t>
  </si>
  <si>
    <t>Evotec SE</t>
  </si>
  <si>
    <t>isin: DE0005664809</t>
  </si>
  <si>
    <t>VENDOR IDENTIFIER: 60X99BL3</t>
  </si>
  <si>
    <t>Facebook, Inc.</t>
  </si>
  <si>
    <t>Fastly, Inc.</t>
  </si>
  <si>
    <t>Faurecia SA</t>
  </si>
  <si>
    <t>INTERNAL IDENTIFIER: EO FP Equity Swap</t>
  </si>
  <si>
    <t>Fiat Chrysler Automobiles NV</t>
  </si>
  <si>
    <t>cusip: N31738102</t>
  </si>
  <si>
    <t>VENDOR IDENTIFIER: 3R0997IL</t>
  </si>
  <si>
    <t>FinecoBank Banca Fineco SpA</t>
  </si>
  <si>
    <t>isin: IT0000072170</t>
  </si>
  <si>
    <t>VENDOR IDENTIFIER: 90A9959X</t>
  </si>
  <si>
    <t>VENDOR IDENTIFIER: 9X099GF4</t>
  </si>
  <si>
    <t>First Citizens BancShares, Inc.</t>
  </si>
  <si>
    <t>Fitbit, Inc.</t>
  </si>
  <si>
    <t>cusip: 33812L102</t>
  </si>
  <si>
    <t>Flagstar Bancorp, Inc.</t>
  </si>
  <si>
    <t>cusip: 337930705</t>
  </si>
  <si>
    <t>Flying Eagle Acquisition Corp.</t>
  </si>
  <si>
    <t>cusip: 34407Y103</t>
  </si>
  <si>
    <t>FMC Technologies, Inc.</t>
  </si>
  <si>
    <t>cusip: G87110105</t>
  </si>
  <si>
    <t>Foley Trasimene Acquisition Corp. II</t>
  </si>
  <si>
    <t>cusip: 344328208</t>
  </si>
  <si>
    <t>VENDOR IDENTIFIER: 50C996NM</t>
  </si>
  <si>
    <t>VENDOR IDENTIFIER: 50E996KY</t>
  </si>
  <si>
    <t>Forma Therapeutics Holdings, Inc.</t>
  </si>
  <si>
    <t>ticker: FMTX</t>
  </si>
  <si>
    <t>Fortum Oyj</t>
  </si>
  <si>
    <t>isin: FI0009007132</t>
  </si>
  <si>
    <t>Front Yard Residential Corp.</t>
  </si>
  <si>
    <t>cusip: 35904G107</t>
  </si>
  <si>
    <t>fuboTV, Inc.</t>
  </si>
  <si>
    <t>ticker: FUBO</t>
  </si>
  <si>
    <t>Fujitsu, Ltd.</t>
  </si>
  <si>
    <t>cusip: J15708159</t>
  </si>
  <si>
    <t>Fusion Acquisition Corp.</t>
  </si>
  <si>
    <t>cusip: 36118H105</t>
  </si>
  <si>
    <t>Galera Therapeutics, Inc.</t>
  </si>
  <si>
    <t>ticker: GRTX</t>
  </si>
  <si>
    <t>VENDOR IDENTIFIER: 00R99J14</t>
  </si>
  <si>
    <t>VENDOR IDENTIFIER: 30S99WXE</t>
  </si>
  <si>
    <t>VENDOR IDENTIFIER: 20J994FJ</t>
  </si>
  <si>
    <t>VENDOR IDENTIFIER: 10V998QR</t>
  </si>
  <si>
    <t>VENDOR IDENTIFIER: 40E99EPI</t>
  </si>
  <si>
    <t>VENDOR IDENTIFIER: 10V998V4</t>
  </si>
  <si>
    <t>VENDOR IDENTIFIER: 40E99EPL</t>
  </si>
  <si>
    <t>Generation Bio Co.</t>
  </si>
  <si>
    <t>ticker: GBIO</t>
  </si>
  <si>
    <t>Gjensidige Forsikring ASA</t>
  </si>
  <si>
    <t>cusip: B4PH0C901</t>
  </si>
  <si>
    <t>GlaxoSmithKline PLC</t>
  </si>
  <si>
    <t>cusip: 37733W105</t>
  </si>
  <si>
    <t>GO Acquisition Corp.</t>
  </si>
  <si>
    <t>ticker: GOAC/U</t>
  </si>
  <si>
    <t>VENDOR IDENTIFIER: 92E994V4</t>
  </si>
  <si>
    <t>Golden Ocean Group, Ltd.</t>
  </si>
  <si>
    <t>GoodRx Holdings, Inc.</t>
  </si>
  <si>
    <t>ticker: GDRX</t>
  </si>
  <si>
    <t>Gores Holdings IV, Inc.</t>
  </si>
  <si>
    <t>ticker: GHIV</t>
  </si>
  <si>
    <t>Gores Metropoulos, Inc.</t>
  </si>
  <si>
    <t>ticker: GMHI</t>
  </si>
  <si>
    <t>Group 1 Automotive, Inc.</t>
  </si>
  <si>
    <t>cusip: 398905109</t>
  </si>
  <si>
    <t>GrowGeneration Corp.</t>
  </si>
  <si>
    <t>cusip: 39986L109</t>
  </si>
  <si>
    <t>GS Acquisition Holdings Corp. II</t>
  </si>
  <si>
    <t>cusip: 36258Q204</t>
  </si>
  <si>
    <t>H Lundbeck A/S</t>
  </si>
  <si>
    <t>isin: DK0010287234</t>
  </si>
  <si>
    <t>Hannover Rueck SE</t>
  </si>
  <si>
    <t>cusip: 451180905</t>
  </si>
  <si>
    <t>Hawaiian Holdings, Inc.</t>
  </si>
  <si>
    <t>cusip: 419879101</t>
  </si>
  <si>
    <t>Haymaker Acquisition Corp. II</t>
  </si>
  <si>
    <t>cusip: 42087L101</t>
  </si>
  <si>
    <t>HD Supply Holdings, Inc.</t>
  </si>
  <si>
    <t>cusip: 40416M105</t>
  </si>
  <si>
    <t>Heineken NV</t>
  </si>
  <si>
    <t>cusip: N39427211</t>
  </si>
  <si>
    <t>Helen of Troy, Ltd.</t>
  </si>
  <si>
    <t>cusip: G4388N106</t>
  </si>
  <si>
    <t>Helix Energy Solutions Group, Inc.</t>
  </si>
  <si>
    <t>cusip: 42330P107</t>
  </si>
  <si>
    <t>Helmerich &amp; Payne, Inc.</t>
  </si>
  <si>
    <t>cusip: 423452101</t>
  </si>
  <si>
    <t xml:space="preserve">HENKEL AG -PFD  %</t>
  </si>
  <si>
    <t>isin: DE0006048432</t>
  </si>
  <si>
    <t>Hillenbrand, Inc.</t>
  </si>
  <si>
    <t>cusip: 431571108</t>
  </si>
  <si>
    <t>HMS Holdings Corp.</t>
  </si>
  <si>
    <t>cusip: 40425J101</t>
  </si>
  <si>
    <t>Hostess Brands, Inc.</t>
  </si>
  <si>
    <t>cusip: 44109J106</t>
  </si>
  <si>
    <t>HPX Corp.</t>
  </si>
  <si>
    <t>ticker: HPX/U</t>
  </si>
  <si>
    <t>HSBC Holdings PLC</t>
  </si>
  <si>
    <t>INTERNAL IDENTIFIER: HSBA LN Equity Swap</t>
  </si>
  <si>
    <t>Hub Group, Inc., Class A</t>
  </si>
  <si>
    <t>cusip: 443320106</t>
  </si>
  <si>
    <t>cusip: 44891N109</t>
  </si>
  <si>
    <t>iCAD, Inc.</t>
  </si>
  <si>
    <t>cusip: 44934S206</t>
  </si>
  <si>
    <t>Inari Medical, Inc.</t>
  </si>
  <si>
    <t>ticker: NARI</t>
  </si>
  <si>
    <t>ING Groep NV</t>
  </si>
  <si>
    <t>cusip: N4578E595</t>
  </si>
  <si>
    <t>INTERNAL IDENTIFIER: ING FP Equity Swap</t>
  </si>
  <si>
    <t>Inovalon Holdings, Inc.</t>
  </si>
  <si>
    <t>cusip: 45781D101</t>
  </si>
  <si>
    <t>Inphi Corp.</t>
  </si>
  <si>
    <t>cusip: 45772F107</t>
  </si>
  <si>
    <t>Inspire Medical Systems, Inc.</t>
  </si>
  <si>
    <t>cusip: 457730109</t>
  </si>
  <si>
    <t>Installed Building Products, Inc.</t>
  </si>
  <si>
    <t>cusip: 45780R101</t>
  </si>
  <si>
    <t>VENDOR IDENTIFIER: 3IU99AR4</t>
  </si>
  <si>
    <t>InterContinental Hotels Group</t>
  </si>
  <si>
    <t>INTERNAL IDENTIFIER: IHG LN Equity Swap</t>
  </si>
  <si>
    <t>Intesa Sanpaolo SpA</t>
  </si>
  <si>
    <t>cusip: T55067101</t>
  </si>
  <si>
    <t>Invesco S&amp;P 500 Low Volatility ETF</t>
  </si>
  <si>
    <t>cusip: 73937B779</t>
  </si>
  <si>
    <t>Invesco Solar ETF</t>
  </si>
  <si>
    <t>cusip: 18383Q739</t>
  </si>
  <si>
    <t>VENDOR IDENTIFIER: 6GI99BR4</t>
  </si>
  <si>
    <t>VENDOR IDENTIFIER: 6GI99BRG</t>
  </si>
  <si>
    <t>iShares China Large-Cap ETF</t>
  </si>
  <si>
    <t>cusip: 464287184</t>
  </si>
  <si>
    <t>iShares Core DAX UCITS ETF DE</t>
  </si>
  <si>
    <t>ticker: DAXEX GR</t>
  </si>
  <si>
    <t>VENDOR IDENTIFIER: 2Z099SMU</t>
  </si>
  <si>
    <t>VENDOR IDENTIFIER: 2Z099SMS</t>
  </si>
  <si>
    <t>iShares Global Clean Energy ETF</t>
  </si>
  <si>
    <t>VENDOR IDENTIFIER: 40W9994X</t>
  </si>
  <si>
    <t>VENDOR IDENTIFIER: 50R99UV5</t>
  </si>
  <si>
    <t>iShares MSCI China ETF</t>
  </si>
  <si>
    <t>cusip: 46429B671</t>
  </si>
  <si>
    <t>iShares MSCI India ETF</t>
  </si>
  <si>
    <t>cusip: 46429B598</t>
  </si>
  <si>
    <t>iShares MSCI Singapore ETF</t>
  </si>
  <si>
    <t>VENDOR IDENTIFIER: 3T6999XW</t>
  </si>
  <si>
    <t>VENDOR IDENTIFIER: 2DI99BUB</t>
  </si>
  <si>
    <t>VENDOR IDENTIFIER: 30J9921J</t>
  </si>
  <si>
    <t>VENDOR IDENTIFIER: 30J9921C</t>
  </si>
  <si>
    <t>VENDOR IDENTIFIER: 2DI99BTX</t>
  </si>
  <si>
    <t>cusip: 464287630</t>
  </si>
  <si>
    <t>iShares S&amp;P 500 Value ETF</t>
  </si>
  <si>
    <t>cusip: 464287408</t>
  </si>
  <si>
    <t>iShares S&amp;P/TSX 60 Index ETF</t>
  </si>
  <si>
    <t>cusip: 46428D108</t>
  </si>
  <si>
    <t>iShares Silver Trust</t>
  </si>
  <si>
    <t>cusip: 46428Q109</t>
  </si>
  <si>
    <t>iShares U.S. Medical Devices ETF</t>
  </si>
  <si>
    <t>cusip: 464288810</t>
  </si>
  <si>
    <t>JELD-WEN Holding, Inc.</t>
  </si>
  <si>
    <t>cusip: 47580P103</t>
  </si>
  <si>
    <t>JFrog, Ltd.</t>
  </si>
  <si>
    <t>ticker: FROG</t>
  </si>
  <si>
    <t>Julius Baer Group, Ltd.</t>
  </si>
  <si>
    <t>ticker: BAER SW</t>
  </si>
  <si>
    <t>Just Energy Group, Inc.</t>
  </si>
  <si>
    <t>cusip: 48213W101</t>
  </si>
  <si>
    <t>cusip: 49803T300</t>
  </si>
  <si>
    <t>KKR &amp; Co., Inc.</t>
  </si>
  <si>
    <t>VENDOR IDENTIFIER: 5209983Z</t>
  </si>
  <si>
    <t>Kraft Heinz Co.</t>
  </si>
  <si>
    <t>Kraton Corp.</t>
  </si>
  <si>
    <t>cusip: 50077C106</t>
  </si>
  <si>
    <t>Kuehne + Nagel International AG</t>
  </si>
  <si>
    <t>VENDOR IDENTIFIER: 3I199ACC</t>
  </si>
  <si>
    <t>VENDOR IDENTIFIER: 3I199AIV</t>
  </si>
  <si>
    <t>Legend Biotech Corp.</t>
  </si>
  <si>
    <t>ticker: LEGN</t>
  </si>
  <si>
    <t>Liberty Oilfield Services Inc</t>
  </si>
  <si>
    <t>cusip: 53115L104</t>
  </si>
  <si>
    <t>LivePerson, Inc.</t>
  </si>
  <si>
    <t>cusip: 538146101</t>
  </si>
  <si>
    <t>VENDOR IDENTIFIER: 40Q999Z6</t>
  </si>
  <si>
    <t>VENDOR IDENTIFIER: 40Q999Z9</t>
  </si>
  <si>
    <t>Lyft, Inc.</t>
  </si>
  <si>
    <t>VENDOR IDENTIFIER: 6HI99BCU</t>
  </si>
  <si>
    <t>VENDOR IDENTIFIER: 6HI99BD6</t>
  </si>
  <si>
    <t>cusip: N53745100</t>
  </si>
  <si>
    <t>ticker: MSGS</t>
  </si>
  <si>
    <t>Magna International, Inc.</t>
  </si>
  <si>
    <t>cusip: 559222401</t>
  </si>
  <si>
    <t>Mapfre SA</t>
  </si>
  <si>
    <t>cusip: B1G40S901</t>
  </si>
  <si>
    <t>VENDOR IDENTIFIER: 0D099WYX</t>
  </si>
  <si>
    <t>VENDOR IDENTIFIER: 0D099WYV</t>
  </si>
  <si>
    <t>VENDOR IDENTIFIER: 50Z999U8</t>
  </si>
  <si>
    <t>VENDOR IDENTIFIER: 60D999UM</t>
  </si>
  <si>
    <t>Matador Resources Co.</t>
  </si>
  <si>
    <t>cusip: 576485205</t>
  </si>
  <si>
    <t>Maxim Integrated Products, Inc.</t>
  </si>
  <si>
    <t>cusip: 57772K101</t>
  </si>
  <si>
    <t>McAfee Corp.</t>
  </si>
  <si>
    <t>ticker: MCFE</t>
  </si>
  <si>
    <t>Melco Resorts &amp; Entertainment, Ltd.</t>
  </si>
  <si>
    <t>cusip: 585464100</t>
  </si>
  <si>
    <t>Mizuho Financial Group, Inc.</t>
  </si>
  <si>
    <t>cusip: J4599L102</t>
  </si>
  <si>
    <t>MobileIron, Inc.</t>
  </si>
  <si>
    <t>cusip: 60739U204</t>
  </si>
  <si>
    <t>Molecular Templates, Inc.</t>
  </si>
  <si>
    <t>cusip: 608550109</t>
  </si>
  <si>
    <t>Molson Coors Beverage Co.</t>
  </si>
  <si>
    <t>Multiplan Corp.</t>
  </si>
  <si>
    <t>ticker: 62548M11</t>
  </si>
  <si>
    <t>Nabors Industries, Ltd.</t>
  </si>
  <si>
    <t>cusip: G6359F137</t>
  </si>
  <si>
    <t>National Australia Bank, Ltd.</t>
  </si>
  <si>
    <t>cusip: 662460005</t>
  </si>
  <si>
    <t>AUD</t>
  </si>
  <si>
    <t>National Bank of Canada</t>
  </si>
  <si>
    <t>ticker: NA CN</t>
  </si>
  <si>
    <t>National Oilwell Varco, Inc.</t>
  </si>
  <si>
    <t>cusip: 637071101</t>
  </si>
  <si>
    <t>Navigator Holdings, Ltd.</t>
  </si>
  <si>
    <t>VENDOR IDENTIFIER: 9KJ997IK</t>
  </si>
  <si>
    <t>Navistar International Corp.</t>
  </si>
  <si>
    <t>cusip: 63934E108</t>
  </si>
  <si>
    <t>Neste OYJ</t>
  </si>
  <si>
    <t>cusip: B06YV4907</t>
  </si>
  <si>
    <t>NETSTREIT Corp.</t>
  </si>
  <si>
    <t>cusip: 64119V303</t>
  </si>
  <si>
    <t>Nexi SpA</t>
  </si>
  <si>
    <t>ticker: NEXI IM</t>
  </si>
  <si>
    <t>VENDOR IDENTIFIER: 8YV997K8</t>
  </si>
  <si>
    <t>VENDOR IDENTIFIER: 8YV997K7</t>
  </si>
  <si>
    <t>NII HOLDINGS ORD (NMS) ESCO</t>
  </si>
  <si>
    <t>INTERNAL IDENTIFIER: NIHD ESCO</t>
  </si>
  <si>
    <t>NIKE, Inc.</t>
  </si>
  <si>
    <t>NN Group NV</t>
  </si>
  <si>
    <t>cusip: N64038107</t>
  </si>
  <si>
    <t>Nokia OYJ, ADR</t>
  </si>
  <si>
    <t>cusip: 654902204</t>
  </si>
  <si>
    <t>Nomad Foods, Ltd.</t>
  </si>
  <si>
    <t>cusip: G6564A105</t>
  </si>
  <si>
    <t>Nordea Bank Abp</t>
  </si>
  <si>
    <t>cusip: W57996105</t>
  </si>
  <si>
    <t>Nurix Therapeutics, Inc.</t>
  </si>
  <si>
    <t>ticker: NRIX</t>
  </si>
  <si>
    <t>cusip: G6700G107</t>
  </si>
  <si>
    <t>VENDOR IDENTIFIER: 70I99AM1</t>
  </si>
  <si>
    <t>Oak Street Health, Inc.</t>
  </si>
  <si>
    <t>cusip: 67181A107</t>
  </si>
  <si>
    <t>Oaktree Acquisition Corp. II</t>
  </si>
  <si>
    <t>ticker: OACB/U</t>
  </si>
  <si>
    <t>Olin Corp</t>
  </si>
  <si>
    <t>Option Care Health, Inc.</t>
  </si>
  <si>
    <t>cusip: 68404L201</t>
  </si>
  <si>
    <t>VENDOR IDENTIFIER: 37V999JZ</t>
  </si>
  <si>
    <t>Orla Mining, Ltd.</t>
  </si>
  <si>
    <t>ticker: OLA CN</t>
  </si>
  <si>
    <t>Ormat Technologies, Inc.</t>
  </si>
  <si>
    <t>cusip: 686688102</t>
  </si>
  <si>
    <t>Outset Medical, Inc.</t>
  </si>
  <si>
    <t>ticker: OM</t>
  </si>
  <si>
    <t>Overstock.com, Inc.</t>
  </si>
  <si>
    <t>cusip: 690370101</t>
  </si>
  <si>
    <t>Ovintiv, Inc.</t>
  </si>
  <si>
    <t>cusip: 69047Q102</t>
  </si>
  <si>
    <t>Owens-Illinois, Inc.</t>
  </si>
  <si>
    <t>cusip: 67098H104</t>
  </si>
  <si>
    <t>PagerDuty, Inc.</t>
  </si>
  <si>
    <t>cusip: 69553P100</t>
  </si>
  <si>
    <t>Palantir Technologies, Inc.</t>
  </si>
  <si>
    <t>ticker: PLTR</t>
  </si>
  <si>
    <t>Pan American Silver Corp.</t>
  </si>
  <si>
    <t>cusip: 697900132</t>
  </si>
  <si>
    <t>Pandion Therapeutics, Inc.</t>
  </si>
  <si>
    <t>ticker: PAND</t>
  </si>
  <si>
    <t>Partners Group Holding AG</t>
  </si>
  <si>
    <t>cusip: B119QG904</t>
  </si>
  <si>
    <t>Passage Bio, Inc.</t>
  </si>
  <si>
    <t>cusip: 702712100</t>
  </si>
  <si>
    <t>Patterson-UTI Energy, Inc.</t>
  </si>
  <si>
    <t>cusip: 703481101</t>
  </si>
  <si>
    <t>Peloton Interactive, Inc.</t>
  </si>
  <si>
    <t>VENDOR IDENTIFIER: 4UI99B3H</t>
  </si>
  <si>
    <t>VENDOR IDENTIFIER: 30B99KQX</t>
  </si>
  <si>
    <t>Perficient, Inc.</t>
  </si>
  <si>
    <t>cusip: 71375U101</t>
  </si>
  <si>
    <t>Performance Food Group Co.</t>
  </si>
  <si>
    <t>cusip: 71377A103</t>
  </si>
  <si>
    <t>Peridot Acquisition Corp.</t>
  </si>
  <si>
    <t>cusip: G7008A123</t>
  </si>
  <si>
    <t>Peugeot SA</t>
  </si>
  <si>
    <t>cusip: 710352907</t>
  </si>
  <si>
    <t>Ping An Insurance Group Co. of China, Ltd.</t>
  </si>
  <si>
    <t>cusip: Y69790106</t>
  </si>
  <si>
    <t>Plymouth Industrial REIT, Inc.</t>
  </si>
  <si>
    <t>cusip: 729640102</t>
  </si>
  <si>
    <t>PPD, Inc.</t>
  </si>
  <si>
    <t>cusip: 69355F102</t>
  </si>
  <si>
    <t>PQ Group Holdings, Inc.</t>
  </si>
  <si>
    <t>cusip: 73943T103</t>
  </si>
  <si>
    <t>Pulmonx Corp.</t>
  </si>
  <si>
    <t>cusip: 745848101</t>
  </si>
  <si>
    <t>QIAGEN NV</t>
  </si>
  <si>
    <t>cusip: N72482123</t>
  </si>
  <si>
    <t>QTS Realty Trust, Inc.</t>
  </si>
  <si>
    <t>cusip: 74736A103</t>
  </si>
  <si>
    <t>VENDOR IDENTIFIER: 62I99B6Y</t>
  </si>
  <si>
    <t>QuinStreet, Inc.</t>
  </si>
  <si>
    <t>cusip: 74874Q100</t>
  </si>
  <si>
    <t>Range Resources Corp.</t>
  </si>
  <si>
    <t>cusip: 75281A109</t>
  </si>
  <si>
    <t>Realogy Holdings Corp.</t>
  </si>
  <si>
    <t>cusip: 75605Y106</t>
  </si>
  <si>
    <t>Reinvent Technology Partners</t>
  </si>
  <si>
    <t>ticker: RTP/U</t>
  </si>
  <si>
    <t>Relmada Therapeutics, Inc.</t>
  </si>
  <si>
    <t>ticker: RLMD</t>
  </si>
  <si>
    <t>Repare Therapeutics, Inc.</t>
  </si>
  <si>
    <t>cusip: 760273102</t>
  </si>
  <si>
    <t>Retail Opportunity Investments Corp.</t>
  </si>
  <si>
    <t>cusip: 76131N101</t>
  </si>
  <si>
    <t>Retail Properties of America, Inc.</t>
  </si>
  <si>
    <t>cusip: 76131V202</t>
  </si>
  <si>
    <t>Royal Bank of Canada</t>
  </si>
  <si>
    <t>cusip: 780087953</t>
  </si>
  <si>
    <t>Royal Dutch Shell PLC, Sponsored ADR, Class A</t>
  </si>
  <si>
    <t>cusip: 780259206</t>
  </si>
  <si>
    <t>Royalty Pharma PLC</t>
  </si>
  <si>
    <t>cusip: 76028H209</t>
  </si>
  <si>
    <t>S&amp;P MID 400 EMINI Dec20</t>
  </si>
  <si>
    <t>ticker: FAZ0</t>
  </si>
  <si>
    <t xml:space="preserve">S&amp;p500 Emini Fut  Dec20</t>
  </si>
  <si>
    <t>ticker: ESZ0</t>
  </si>
  <si>
    <t>Sanderson Farms, Inc.</t>
  </si>
  <si>
    <t>VENDOR IDENTIFIER: 80G99S8M</t>
  </si>
  <si>
    <t>cusip: 800013104</t>
  </si>
  <si>
    <t>VENDOR IDENTIFIER: 80G99S8Z</t>
  </si>
  <si>
    <t>Schneider National, Inc.</t>
  </si>
  <si>
    <t>Schroders PLC</t>
  </si>
  <si>
    <t>INTERNAL IDENTIFIER: SDR LN Equity Swap</t>
  </si>
  <si>
    <t>cusip: 809087109</t>
  </si>
  <si>
    <t>Scorpio Tankers, Inc.</t>
  </si>
  <si>
    <t>VENDOR IDENTIFIER: 10F99TJI</t>
  </si>
  <si>
    <t>Shake Shack, Inc.</t>
  </si>
  <si>
    <t>cusip: 819047101</t>
  </si>
  <si>
    <t>Shift4 Payments, Inc.</t>
  </si>
  <si>
    <t>Siemens AG</t>
  </si>
  <si>
    <t>cusip: D69671218</t>
  </si>
  <si>
    <t>Siemens Energy AG</t>
  </si>
  <si>
    <t>isin: DE000ENER6Y0</t>
  </si>
  <si>
    <t>Signature Bank/New York NY</t>
  </si>
  <si>
    <t>VENDOR IDENTIFIER: 87R993N3</t>
  </si>
  <si>
    <t>VENDOR IDENTIFIER: 87R993N2</t>
  </si>
  <si>
    <t>Skandinaviska Enskilda Banken AB, Class A</t>
  </si>
  <si>
    <t>cusip: W25381141</t>
  </si>
  <si>
    <t>SM Energy Co.</t>
  </si>
  <si>
    <t>cusip: 78454L100</t>
  </si>
  <si>
    <t>Snap, Inc.</t>
  </si>
  <si>
    <t>Social Capital Hedosophia Holdings Corp. III</t>
  </si>
  <si>
    <t>ticker: IPOC/U</t>
  </si>
  <si>
    <t>Southern Co.</t>
  </si>
  <si>
    <t>VENDOR IDENTIFIER: 3IA99BGE</t>
  </si>
  <si>
    <t>Southwestern Energy Co.</t>
  </si>
  <si>
    <t>cusip: 845467109</t>
  </si>
  <si>
    <t>Spartacus Acquisition Corp.</t>
  </si>
  <si>
    <t>ticker: TMTSU</t>
  </si>
  <si>
    <t>SPDR Gold Shares</t>
  </si>
  <si>
    <t>cusip: 78463V107</t>
  </si>
  <si>
    <t>VENDOR IDENTIFIER: 20Y993B3</t>
  </si>
  <si>
    <t>Spdr S&amp;p 500 Etf Trust-spy Us 11/20/20 C355</t>
  </si>
  <si>
    <t>VENDOR IDENTIFIER: 20Y993B5</t>
  </si>
  <si>
    <t>SPDR S&amp;P Metals &amp; Mining ETF</t>
  </si>
  <si>
    <t>cusip: 78464A755</t>
  </si>
  <si>
    <t>Spotify Technology SA</t>
  </si>
  <si>
    <t>cusip: L8681T102</t>
  </si>
  <si>
    <t>SPX Corp.</t>
  </si>
  <si>
    <t>cusip: 784635104</t>
  </si>
  <si>
    <t>Square, Inc.</t>
  </si>
  <si>
    <t>Stamps.com, Inc.</t>
  </si>
  <si>
    <t>cusip: 852857200</t>
  </si>
  <si>
    <t>Standard Chartered PLC</t>
  </si>
  <si>
    <t>INTERNAL IDENTIFIER: STAN LN Equity Swap</t>
  </si>
  <si>
    <t>Star Peak Energy Transition Corp.</t>
  </si>
  <si>
    <t>ticker: STPK/U</t>
  </si>
  <si>
    <t>Starboard Value Acquisition Corp.</t>
  </si>
  <si>
    <t>cusip: 85521J208</t>
  </si>
  <si>
    <t>STMicroelectronics NV</t>
  </si>
  <si>
    <t>cusip: 861012102</t>
  </si>
  <si>
    <t>Sumitomo Mitsui Financial Group, Inc.</t>
  </si>
  <si>
    <t>cusip: J7771X109</t>
  </si>
  <si>
    <t>Sun Life Financial, Inc.</t>
  </si>
  <si>
    <t>isin: CA8667961053</t>
  </si>
  <si>
    <t>Suncor Energy, Inc.</t>
  </si>
  <si>
    <t>cusip: 867224107</t>
  </si>
  <si>
    <t>Sustainable Opportunities Acquisition Corp.</t>
  </si>
  <si>
    <t>cusip: G8598Y125</t>
  </si>
  <si>
    <t>Svenska Handelsbanken AB</t>
  </si>
  <si>
    <t>cusip: BXDZ9Q900</t>
  </si>
  <si>
    <t>SVMK, Inc.</t>
  </si>
  <si>
    <t>cusip: 78489X103</t>
  </si>
  <si>
    <t>Swedbank AB, Class A</t>
  </si>
  <si>
    <t>cusip: 484652904</t>
  </si>
  <si>
    <t>Syncora Holdings, Ltd.</t>
  </si>
  <si>
    <t>ticker: SYCRF</t>
  </si>
  <si>
    <t>Teladoc, Inc.</t>
  </si>
  <si>
    <t>Telefonaktiebolaget LM Ericsson</t>
  </si>
  <si>
    <t>cusip: 294821608</t>
  </si>
  <si>
    <t>Tenable Holdings, Inc.</t>
  </si>
  <si>
    <t>cusip: 88025T102</t>
  </si>
  <si>
    <t>Tenaris SA</t>
  </si>
  <si>
    <t>cusip: 88031M109</t>
  </si>
  <si>
    <t>Tesla Motors, Inc.</t>
  </si>
  <si>
    <t>VENDOR IDENTIFIER: 1Y0996EH</t>
  </si>
  <si>
    <t>ticker: TFII</t>
  </si>
  <si>
    <t>The Gap, Inc.</t>
  </si>
  <si>
    <t>The Kroger Co.</t>
  </si>
  <si>
    <t>The Mosaic Co.</t>
  </si>
  <si>
    <t>The Scotts Miracle-Gro Co., Class A</t>
  </si>
  <si>
    <t>The TJX Cos., Inc.</t>
  </si>
  <si>
    <t>Tiffany &amp; Co.</t>
  </si>
  <si>
    <t>cusip: 886547108</t>
  </si>
  <si>
    <t>Tilray, Inc.</t>
  </si>
  <si>
    <t>VENDOR IDENTIFIER: 88Z999I1</t>
  </si>
  <si>
    <t>Tokio Marine Holdings, Inc.</t>
  </si>
  <si>
    <t>cusip: J86298106</t>
  </si>
  <si>
    <t>cusip: B94P97907</t>
  </si>
  <si>
    <t>Tortoise Acquisition Corp. II</t>
  </si>
  <si>
    <t>ticker: SNPR/U</t>
  </si>
  <si>
    <t>Trade Desk, Inc.</t>
  </si>
  <si>
    <t>Trane Technologies PLC</t>
  </si>
  <si>
    <t>cusip: G8994E103</t>
  </si>
  <si>
    <t>TRS | ABN AMRO Bank NV</t>
  </si>
  <si>
    <t>INTERNAL IDENTIFIER: ABN LO Equity Swap</t>
  </si>
  <si>
    <t>TRS | Airbus SE</t>
  </si>
  <si>
    <t>INTERNAL IDENTIFIER: AIR TH Equity Swap</t>
  </si>
  <si>
    <t>TRS | Ashmore Group PLC</t>
  </si>
  <si>
    <t>INTERNAL IDENTIFIER: ASHM LN Equity Swap</t>
  </si>
  <si>
    <t>INTERNAL IDENTIFIER: AXA GM Equity Swap</t>
  </si>
  <si>
    <t>TRS | Barclays PLC</t>
  </si>
  <si>
    <t>INTERNAL IDENTIFIER: BARC LN Equity Swap</t>
  </si>
  <si>
    <t>TRS | Blue Prism Group plc</t>
  </si>
  <si>
    <t>INTERNAL IDENTIFIER: BPRMF UV Equity Swap</t>
  </si>
  <si>
    <t>TRS | BNP Paribas SA</t>
  </si>
  <si>
    <t>INTERNAL IDENTIFIER: BNPP IX Equity Swap</t>
  </si>
  <si>
    <t>TRS | Coca-Cola HBC AG</t>
  </si>
  <si>
    <t>INTERNAL IDENTIFIER: CCH LN Equity Swap</t>
  </si>
  <si>
    <t>TRS | Engie SA</t>
  </si>
  <si>
    <t>INTERNAL IDENTIFIER: ENGI FP Equity Swap</t>
  </si>
  <si>
    <t>TRS | EUROPE GROWTH VS VALUE INDEX. TRSW Exp:203</t>
  </si>
  <si>
    <t>INTERNAL IDENTIFIER: MSEEGRVL Equity Swap</t>
  </si>
  <si>
    <t>TRS | GROWTH VS VALUE INDEX TRSW Exp:20360101</t>
  </si>
  <si>
    <t>INTERNAL IDENTIFIER: MSZZGRVL Equity Swap</t>
  </si>
  <si>
    <t>TRS | ISH CORE FTSE100</t>
  </si>
  <si>
    <t>INTERNAL IDENTIFIER: ISF LN Equity Swap</t>
  </si>
  <si>
    <t>TRS | JPPQGRO INDEX TRSW Exp:20360101</t>
  </si>
  <si>
    <t>INTERNAL IDENTIFIER: JPPQGRO Equity Swap</t>
  </si>
  <si>
    <t>TRS | MSGWBRMR INDEX (PNK) TRSW Exp:20360101</t>
  </si>
  <si>
    <t>INTERNAL IDENTIFIER: MSGWBRMR Equity Swap</t>
  </si>
  <si>
    <t>TRS | MSGWCEQ INDEX TRSW Exp:20360101</t>
  </si>
  <si>
    <t>INTERNAL IDENTIFIER: MSGWCEQ Equity Swap</t>
  </si>
  <si>
    <t>TRS | MSGWMDIA INDEX TRSW Exp:20360101</t>
  </si>
  <si>
    <t>INTERNAL IDENTIFIER: MSGWMDIA Equity Swap</t>
  </si>
  <si>
    <t>TRS | MSGWVACA TRSW Exp:20360101</t>
  </si>
  <si>
    <t>INTERNAL IDENTIFIER: MSGWVACA Equity Swap</t>
  </si>
  <si>
    <t>TRS | MSHDGVW4 INDEX TRSW Exp:20360101</t>
  </si>
  <si>
    <t>INTERNAL IDENTIFIER: MSHDGVW4 Equity Swap</t>
  </si>
  <si>
    <t>TRS | MSQQUTMS INDEX TRSW Exp:20360101</t>
  </si>
  <si>
    <t>INTERNAL IDENTIFIER: MSQQUTMS Equity Swap</t>
  </si>
  <si>
    <t>TRS | MSSTGREC INDEX TRSW Exp:20360101</t>
  </si>
  <si>
    <t>INTERNAL IDENTIFIER: MSSTGREC Equity Swap</t>
  </si>
  <si>
    <t>TRS | MSW65012 INDEX TRSW Exp:20360101</t>
  </si>
  <si>
    <t>INTERNAL IDENTIFIER: MSW65012 Equity Swap</t>
  </si>
  <si>
    <t>TRS | MSWESX7P INDEX TRSW Exp:20360101</t>
  </si>
  <si>
    <t>INTERNAL IDENTIFIER: MSWESX7P Equity Swap</t>
  </si>
  <si>
    <t>TRS | MSWESXIP TRSW Exp:20360101</t>
  </si>
  <si>
    <t>INTERNAL IDENTIFIER: MSWESXIP Equity Swap</t>
  </si>
  <si>
    <t>TRS | MSXX20LO INDEX TRSW Exp:20360101</t>
  </si>
  <si>
    <t>INTERNAL IDENTIFIER: MSXX20LO Equity Swap</t>
  </si>
  <si>
    <t>TRS | MSXXCRWD INDEX TRSW Exp:20360101</t>
  </si>
  <si>
    <t>INTERNAL IDENTIFIER: MSXXCRWD Equity Swap</t>
  </si>
  <si>
    <t>TRS | MSXXREFL INDEX TRSW Exp:20360101</t>
  </si>
  <si>
    <t>INTERNAL IDENTIFIER: MSXXREFL Equity Swap</t>
  </si>
  <si>
    <t>TRS | MSXXWFH INDEX TRSW Exp:20360101</t>
  </si>
  <si>
    <t>INTERNAL IDENTIFIER: MSXXWFH Equity Swap</t>
  </si>
  <si>
    <t>TRS | MSZZQLTY INDEX (PNK) TRSW Exp:20360101</t>
  </si>
  <si>
    <t>INTERNAL IDENTIFIER: MSZZQLTY Equity Swap</t>
  </si>
  <si>
    <t>TRS | Natixis SA</t>
  </si>
  <si>
    <t>INTERNAL IDENTIFIER: KN XJ Equity Swap</t>
  </si>
  <si>
    <t>TRS | Natwest Group PLC</t>
  </si>
  <si>
    <t>INTERNAL IDENTIFIER: NWG LN Equity Swap</t>
  </si>
  <si>
    <t>TRS | Peugeot SA</t>
  </si>
  <si>
    <t>INTERNAL IDENTIFIER: UG FP Equity Swap</t>
  </si>
  <si>
    <t>TRS | Poste Italiane SpA</t>
  </si>
  <si>
    <t>INTERNAL IDENTIFIER: PST AV Equity Swap</t>
  </si>
  <si>
    <t>TRS | QUALITY SHORT INDEX TRSW Exp:20360101</t>
  </si>
  <si>
    <t>INTERNAL IDENTIFIER: MSQQUQLS Equity Swap</t>
  </si>
  <si>
    <t>TRS | Severn Trent PLC</t>
  </si>
  <si>
    <t>INTERNAL IDENTIFIER: SVT LN Equity Swap</t>
  </si>
  <si>
    <t>TRS | Societe Generale SA</t>
  </si>
  <si>
    <t>INTERNAL IDENTIFIER: GLE IC Equity Swap</t>
  </si>
  <si>
    <t>TRS | Teleperformance</t>
  </si>
  <si>
    <t>INTERNAL IDENTIFIER: TEPP PO Equity Swap</t>
  </si>
  <si>
    <t>TRS | United Utilities Group PLC</t>
  </si>
  <si>
    <t>INTERNAL IDENTIFIER: UU/ LN Equity Swap</t>
  </si>
  <si>
    <t>TRS | US VALUE LONG INDEX TRSW Exp:20360101</t>
  </si>
  <si>
    <t>INTERNAL IDENTIFIER: MSQQUVLL Equity Swap</t>
  </si>
  <si>
    <t>TRS | US VALUE SHORT INDEX CFD</t>
  </si>
  <si>
    <t>INTERNAL IDENTIFIER: MSQQUVLS Equity Swap</t>
  </si>
  <si>
    <t>TRS | Valeo SA</t>
  </si>
  <si>
    <t>INTERNAL IDENTIFIER: FRTN MM Equity Swap</t>
  </si>
  <si>
    <t>TRS | William Hill PLC</t>
  </si>
  <si>
    <t>INTERNAL IDENTIFIER: WMH LN Equity Swap</t>
  </si>
  <si>
    <t>TRS | Worldline SA/France</t>
  </si>
  <si>
    <t>INTERNAL IDENTIFIER: WLN FP Equity Swap</t>
  </si>
  <si>
    <t>Tryg A/S</t>
  </si>
  <si>
    <t>cusip: BXDZ97902</t>
  </si>
  <si>
    <t>Tufin Software Technologies, Ltd.</t>
  </si>
  <si>
    <t>isin: IL0011571556</t>
  </si>
  <si>
    <t>cusip: 90041T108</t>
  </si>
  <si>
    <t>Twenty-First Century Fox, Inc.</t>
  </si>
  <si>
    <t>Twist Bioscience Corp.</t>
  </si>
  <si>
    <t>cusip: 90184D100</t>
  </si>
  <si>
    <t>Tyler Technologies</t>
  </si>
  <si>
    <t>UBISOFT Entertainment</t>
  </si>
  <si>
    <t>isin: FR0000054470</t>
  </si>
  <si>
    <t>Uniper SE</t>
  </si>
  <si>
    <t>isin: DE000UNSE018</t>
  </si>
  <si>
    <t>uniQure NV</t>
  </si>
  <si>
    <t>cusip: N90064101</t>
  </si>
  <si>
    <t>Unity Software, Inc.</t>
  </si>
  <si>
    <t>ticker: U</t>
  </si>
  <si>
    <t>US 10 Yr Note Future</t>
  </si>
  <si>
    <t>ticker: TYZ0</t>
  </si>
  <si>
    <t>US Long Bond Future</t>
  </si>
  <si>
    <t>ticker: USZ0</t>
  </si>
  <si>
    <t>Us Ultra Bond Cbt Dec20</t>
  </si>
  <si>
    <t>ticker: WNZ0</t>
  </si>
  <si>
    <t>VENDOR IDENTIFIER: 3DI99D5V</t>
  </si>
  <si>
    <t>Vale SA, Sponsored ADR</t>
  </si>
  <si>
    <t>cusip: 91912E105</t>
  </si>
  <si>
    <t>VanEck Vectors Gold Miners ETF</t>
  </si>
  <si>
    <t>cusip: 92189F106</t>
  </si>
  <si>
    <t>VENDOR IDENTIFIER: 50X996SE</t>
  </si>
  <si>
    <t>Varian Medical Systems, Inc.</t>
  </si>
  <si>
    <t>cusip: 92220P105</t>
  </si>
  <si>
    <t>Varonis Systems, Inc.</t>
  </si>
  <si>
    <t>cusip: 922280102</t>
  </si>
  <si>
    <t>Veeva Systems, Inc.</t>
  </si>
  <si>
    <t>ticker: VRT</t>
  </si>
  <si>
    <t>Volkswagen AG</t>
  </si>
  <si>
    <t>isin: DE0007664039</t>
  </si>
  <si>
    <t>Vontier Corp.</t>
  </si>
  <si>
    <t>cusip: 928881101</t>
  </si>
  <si>
    <t>Vy Global Growth</t>
  </si>
  <si>
    <t>ticker: VYGG/U</t>
  </si>
  <si>
    <t>Wabtec Corp.</t>
  </si>
  <si>
    <t>Wal-Mart Stores, Inc.</t>
  </si>
  <si>
    <t>Walker &amp; Dunlop, Inc.</t>
  </si>
  <si>
    <t>cusip: 93148P102</t>
  </si>
  <si>
    <t>Walt Disney Co.</t>
  </si>
  <si>
    <t>VENDOR IDENTIFIER: 2IQ99BGF</t>
  </si>
  <si>
    <t>VENDOR IDENTIFIER: 2IQ99BGO</t>
  </si>
  <si>
    <t>Washington Real Estate Investment Trust</t>
  </si>
  <si>
    <t>cusip: 939653101</t>
  </si>
  <si>
    <t>Wayfair, Inc.</t>
  </si>
  <si>
    <t>WESCO International</t>
  </si>
  <si>
    <t>cusip: 95082P105</t>
  </si>
  <si>
    <t>Westpac Banking Corp.</t>
  </si>
  <si>
    <t>cusip: 607614005</t>
  </si>
  <si>
    <t>WillScot Mobile Mini Holdings Corp.</t>
  </si>
  <si>
    <t>cusip: 971375126</t>
  </si>
  <si>
    <t>Wolverine World Wide, Inc.</t>
  </si>
  <si>
    <t>cusip: 978097103</t>
  </si>
  <si>
    <t>WPP PLC</t>
  </si>
  <si>
    <t>INTERNAL IDENTIFIER: WPP LN Equity Swap</t>
  </si>
  <si>
    <t>cusip: 948626106</t>
  </si>
  <si>
    <t>VENDOR IDENTIFIER: 90F99GSU</t>
  </si>
  <si>
    <t>VENDOR IDENTIFIER: 1Y0997WE</t>
  </si>
  <si>
    <t>VENDOR IDENTIFIER: 3Y0997GS</t>
  </si>
  <si>
    <t>VENDOR IDENTIFIER: 1Y0997XT</t>
  </si>
  <si>
    <t>Yum China Holdings, Inc.</t>
  </si>
  <si>
    <t>cusip: 98850P109</t>
  </si>
  <si>
    <t>Zillow, Inc., Class A</t>
  </si>
  <si>
    <t>Zymeworks, Inc.</t>
  </si>
  <si>
    <t>cusip: 98985W102</t>
  </si>
  <si>
    <t>Zynga, Inc.</t>
  </si>
  <si>
    <t>VENDOR IDENTIFIER: 1IQ99C31</t>
  </si>
  <si>
    <t>VENDOR IDENTIFIER: 1IQ99C33</t>
  </si>
  <si>
    <t>3D Systems Corp.</t>
  </si>
  <si>
    <t>cusip: 88554D205</t>
  </si>
  <si>
    <t>908 Devices, Inc.</t>
  </si>
  <si>
    <t>cusip: 65443P102</t>
  </si>
  <si>
    <t>Aaron's Co., Inc.</t>
  </si>
  <si>
    <t>cusip: 00258W108</t>
  </si>
  <si>
    <t>Abax Balanced Prescient Fund</t>
  </si>
  <si>
    <t>ticker: ABXBLPA</t>
  </si>
  <si>
    <t>ABB, Ltd.</t>
  </si>
  <si>
    <t>isin: CH0012221716</t>
  </si>
  <si>
    <t>Admiral Group PLC</t>
  </si>
  <si>
    <t>INTERNAL IDENTIFIER: ADM LN Equity Swap</t>
  </si>
  <si>
    <t xml:space="preserve">Advanced Micro Devices Inc -AMD  US 02/19/2021 C100</t>
  </si>
  <si>
    <t>VENDOR IDENTIFIER: 8I199AZ5</t>
  </si>
  <si>
    <t>AdvisorShares Pure US Cannabis ETF</t>
  </si>
  <si>
    <t>ticker: MSOS</t>
  </si>
  <si>
    <t>AerCap Holdings NV</t>
  </si>
  <si>
    <t>cusip: N00985106</t>
  </si>
  <si>
    <t>Aerojet Rocketdyne Holdings, Inc.</t>
  </si>
  <si>
    <t>cusip: 007800105</t>
  </si>
  <si>
    <t>Affirm Holdings, Inc.</t>
  </si>
  <si>
    <t>ticker: AFRM</t>
  </si>
  <si>
    <t>Airbnb, Inc.</t>
  </si>
  <si>
    <t>cusip: 009066101</t>
  </si>
  <si>
    <t>AMC Networks Inc -AMCX US 03/19/2021 P32.5</t>
  </si>
  <si>
    <t>VENDOR IDENTIFIER: 3W1994YM</t>
  </si>
  <si>
    <t>AMC Networks Inc -AMCX US 03/19/2021 P42.5</t>
  </si>
  <si>
    <t>VENDOR IDENTIFIER: 0I699D01</t>
  </si>
  <si>
    <t xml:space="preserve">American Airlines Group Inc -AAL  US 02/05/2021 C22</t>
  </si>
  <si>
    <t>VENDOR IDENTIFIER: 7IV99AOY</t>
  </si>
  <si>
    <t>AP Moller - Maersk A/S</t>
  </si>
  <si>
    <t>isin: DK0010244508</t>
  </si>
  <si>
    <t xml:space="preserve">Apache Corp -APA  US 02/12/2021 P13</t>
  </si>
  <si>
    <t>VENDOR IDENTIFIER: 8ZI99CAC</t>
  </si>
  <si>
    <t>Apollo Strategic Growth Capital</t>
  </si>
  <si>
    <t>cusip: G0411R106</t>
  </si>
  <si>
    <t>Apple Inc -AAPL US 02/19/2021 C135</t>
  </si>
  <si>
    <t>VENDOR IDENTIFIER: 2IA99D7V</t>
  </si>
  <si>
    <t>Apple Inc -AAPL US 02/19/2021 C145</t>
  </si>
  <si>
    <t>VENDOR IDENTIFIER: 2IA99D7X</t>
  </si>
  <si>
    <t>Apple Inc -AAPL US 02/19/2021 C160</t>
  </si>
  <si>
    <t>VENDOR IDENTIFIER: 2IA99D80</t>
  </si>
  <si>
    <t>Apple Inc -AAPL US 02/19/2021 P125</t>
  </si>
  <si>
    <t>VENDOR IDENTIFIER: 2IJ99D7T</t>
  </si>
  <si>
    <t>ARK Genomic Revolution ETF</t>
  </si>
  <si>
    <t>cusip: 00214Q302</t>
  </si>
  <si>
    <t>ARK Innovation ETF</t>
  </si>
  <si>
    <t>ticker: ARKK</t>
  </si>
  <si>
    <t>Asbury Automotive Group, Inc.</t>
  </si>
  <si>
    <t>cusip: 043436104</t>
  </si>
  <si>
    <t>Atlas Copco AB, Class A</t>
  </si>
  <si>
    <t>cusip: BXC8BS904</t>
  </si>
  <si>
    <t>Australia &amp; New Zealand Banking Group, Ltd.</t>
  </si>
  <si>
    <t>cusip: Q09504137</t>
  </si>
  <si>
    <t>AVEO Pharmaceuticals, Inc.</t>
  </si>
  <si>
    <t>cusip: 053588109</t>
  </si>
  <si>
    <t>BankUnited, Inc.</t>
  </si>
  <si>
    <t>cusip: 06652K103</t>
  </si>
  <si>
    <t>Banner Corp.</t>
  </si>
  <si>
    <t>cusip: 06652V208</t>
  </si>
  <si>
    <t>BellRing Brands, Inc.</t>
  </si>
  <si>
    <t>cusip: 079823100</t>
  </si>
  <si>
    <t>Bentley Systems, Inc.</t>
  </si>
  <si>
    <t>cusip: 08265T208</t>
  </si>
  <si>
    <t>Big Lots, Inc.</t>
  </si>
  <si>
    <t>cusip: 089302103</t>
  </si>
  <si>
    <t>Bloomin' Brands, Inc.</t>
  </si>
  <si>
    <t>cusip: 094235108</t>
  </si>
  <si>
    <t>BPER Banca</t>
  </si>
  <si>
    <t>cusip: 411609902</t>
  </si>
  <si>
    <t>Cadence BanCorp</t>
  </si>
  <si>
    <t>cusip: 12739A100</t>
  </si>
  <si>
    <t>Cal-Maine Foods Inc -CALM US 02/19/2021 C42.5</t>
  </si>
  <si>
    <t>VENDOR IDENTIFIER: 30M9978C</t>
  </si>
  <si>
    <t xml:space="preserve">Callaway Golf Co -ELY  US 03/19/2021 C31</t>
  </si>
  <si>
    <t>VENDOR IDENTIFIER: 0QI99A7D</t>
  </si>
  <si>
    <t xml:space="preserve">Callaway Golf Co -ELY  US 03/19/2021 P24</t>
  </si>
  <si>
    <t>VENDOR IDENTIFIER: 7QI99A76</t>
  </si>
  <si>
    <t>CBRE Group, Inc.</t>
  </si>
  <si>
    <t>Certara, Inc.</t>
  </si>
  <si>
    <t>cusip: 15687V109</t>
  </si>
  <si>
    <t>Change Healthcare, Inc.</t>
  </si>
  <si>
    <t>cusip: 15912K100</t>
  </si>
  <si>
    <t xml:space="preserve">Chevron Corp -CVX  US 03/19/2021 C105</t>
  </si>
  <si>
    <t>VENDOR IDENTIFIER: 90K990GI</t>
  </si>
  <si>
    <t xml:space="preserve">Chevron Corp -CVX  US 03/19/2021 C95</t>
  </si>
  <si>
    <t>VENDOR IDENTIFIER: 90K990GG</t>
  </si>
  <si>
    <t>Clever Leaves Holdings, Inc.</t>
  </si>
  <si>
    <t>ticker: CLVR</t>
  </si>
  <si>
    <t>Cloudflare, Inc.</t>
  </si>
  <si>
    <t>cusip: 18978W117</t>
  </si>
  <si>
    <t>CNH Industrial NV</t>
  </si>
  <si>
    <t>cusip: N20944109</t>
  </si>
  <si>
    <t>Columbia Banking System, Inc.</t>
  </si>
  <si>
    <t>cusip: 197236102</t>
  </si>
  <si>
    <t>Columbia Property Trust, Inc.</t>
  </si>
  <si>
    <t>cusip: 198287203</t>
  </si>
  <si>
    <t>Cooper Tire &amp; Rubber Co.</t>
  </si>
  <si>
    <t>cusip: 216831107</t>
  </si>
  <si>
    <t>Coty, Inc.</t>
  </si>
  <si>
    <t>Covestro AG</t>
  </si>
  <si>
    <t>isin: DE0006062144</t>
  </si>
  <si>
    <t>Criteo SA</t>
  </si>
  <si>
    <t>cusip: 226718104</t>
  </si>
  <si>
    <t>Cronos Group, Inc.</t>
  </si>
  <si>
    <t>cusip: 22717L101</t>
  </si>
  <si>
    <t>Crowdstrike Holdings Inc -CRWD US 02/19/2021 C200</t>
  </si>
  <si>
    <t>VENDOR IDENTIFIER: 53I99D7X</t>
  </si>
  <si>
    <t>Curaleaf Holdings, Inc.</t>
  </si>
  <si>
    <t>ticker: CURA CN</t>
  </si>
  <si>
    <t>Danimer Scientific, Inc.</t>
  </si>
  <si>
    <t>ticker: DNMR</t>
  </si>
  <si>
    <t>Dave &amp; Buster's Entertainment, Inc.</t>
  </si>
  <si>
    <t>cusip: 238337109</t>
  </si>
  <si>
    <t>Deutsche Post AG</t>
  </si>
  <si>
    <t>cusip: D19225107</t>
  </si>
  <si>
    <t>dMY Technology Group, Inc. II</t>
  </si>
  <si>
    <t>ticker: DMYD</t>
  </si>
  <si>
    <t>DoorDash, Inc.</t>
  </si>
  <si>
    <t>ticker: DASH</t>
  </si>
  <si>
    <t>DuPont de Nemours Inc -DD 2 US 02/12/2021 C105</t>
  </si>
  <si>
    <t>VENDOR IDENTIFIER: 2IT99D8A</t>
  </si>
  <si>
    <t>DuPont de Nemours Inc -DD 2 US 02/12/2021 P105</t>
  </si>
  <si>
    <t>VENDOR IDENTIFIER: 2IY99D8A</t>
  </si>
  <si>
    <t xml:space="preserve">E-Mini Russ 2000  Mar21</t>
  </si>
  <si>
    <t>ticker: RTYH1</t>
  </si>
  <si>
    <t>Echo Global Logistics, Inc.</t>
  </si>
  <si>
    <t>cusip: 27875T101</t>
  </si>
  <si>
    <t>VENDOR IDENTIFIER: 5IF99CD2</t>
  </si>
  <si>
    <t>VENDOR IDENTIFIER: 5IF99CCZ</t>
  </si>
  <si>
    <t>Element Fleet Management Corp.</t>
  </si>
  <si>
    <t>cusip: 286181201</t>
  </si>
  <si>
    <t>Empire State Realty Trust, Inc.</t>
  </si>
  <si>
    <t>cusip: 292104106</t>
  </si>
  <si>
    <t>Encore Capital Group, Inc.</t>
  </si>
  <si>
    <t>cusip: 292554102</t>
  </si>
  <si>
    <t>EQT AB</t>
  </si>
  <si>
    <t>isin: SE0012853455</t>
  </si>
  <si>
    <t>ETFMG Alternative Harvest ETF</t>
  </si>
  <si>
    <t>cusip: 26924G508</t>
  </si>
  <si>
    <t>EXOR SpA</t>
  </si>
  <si>
    <t>cusip: B06HZC902</t>
  </si>
  <si>
    <t>F5 Networks Inc -FFIV US 02/19/2021 C205</t>
  </si>
  <si>
    <t>VENDOR IDENTIFIER: 2ZI99AZC</t>
  </si>
  <si>
    <t>Facebook Inc -FB 2 US 02/19/2021 C275</t>
  </si>
  <si>
    <t>VENDOR IDENTIFIER: 3JI99AI4</t>
  </si>
  <si>
    <t>Facebook Inc -FB 2 US 02/19/2021 C295</t>
  </si>
  <si>
    <t>VENDOR IDENTIFIER: 3JI99AI8</t>
  </si>
  <si>
    <t>Facebook Inc -FB 2 US 02/19/2021 P250</t>
  </si>
  <si>
    <t>VENDOR IDENTIFIER: 8JI99AHZ</t>
  </si>
  <si>
    <t>FireEye Inc -FEYE US 02/19/2021 C22</t>
  </si>
  <si>
    <t>VENDOR IDENTIFIER: 8NI99D69</t>
  </si>
  <si>
    <t>FireEye Inc -FEYE US 02/19/2021 C25</t>
  </si>
  <si>
    <t>VENDOR IDENTIFIER: 8NI99D87</t>
  </si>
  <si>
    <t>Forward Air Corp.</t>
  </si>
  <si>
    <t>cusip: 349853101</t>
  </si>
  <si>
    <t xml:space="preserve">Freeport-McMoRan Inc -FCX  US 02/19/2021 C27</t>
  </si>
  <si>
    <t>VENDOR IDENTIFIER: 4IM99D3J</t>
  </si>
  <si>
    <t xml:space="preserve">Freeport-McMoRan Inc -FCX  US 02/19/2021 C30</t>
  </si>
  <si>
    <t>VENDOR IDENTIFIER: 4IM99D3X</t>
  </si>
  <si>
    <t xml:space="preserve">Freeport-McMoRan Inc -FCX  US 02/19/2021 P24</t>
  </si>
  <si>
    <t>VENDOR IDENTIFIER: 90R994Z9</t>
  </si>
  <si>
    <t>Galecto, Inc.</t>
  </si>
  <si>
    <t>ticker: GLTO</t>
  </si>
  <si>
    <t>General Motors Co -GM 2 US 02/19/2021 C46</t>
  </si>
  <si>
    <t>VENDOR IDENTIFIER: 1WI99D6A</t>
  </si>
  <si>
    <t>General Motors Co -GM 2 US 02/19/2021 C55</t>
  </si>
  <si>
    <t>VENDOR IDENTIFIER: 1WI99D6T</t>
  </si>
  <si>
    <t>General Motors Co -GM 2 US 02/19/2021 P41</t>
  </si>
  <si>
    <t>VENDOR IDENTIFIER: 7ZI99D65</t>
  </si>
  <si>
    <t>Gray Television, Inc.</t>
  </si>
  <si>
    <t>cusip: 389375106</t>
  </si>
  <si>
    <t>Grubhub, Inc.</t>
  </si>
  <si>
    <t>cusip: 400110102</t>
  </si>
  <si>
    <t>Hargreaves Lansdown PLC</t>
  </si>
  <si>
    <t>INTERNAL IDENTIFIER: HL/ LN Equity Swap</t>
  </si>
  <si>
    <t>Harmony Biosciences Holdings, Inc.</t>
  </si>
  <si>
    <t>cusip: 413197104</t>
  </si>
  <si>
    <t>Herbalife, Ltd.</t>
  </si>
  <si>
    <t>cusip: G4412G101</t>
  </si>
  <si>
    <t>Home Depot Inc/The -HD 3 US 03/19/2021 C280</t>
  </si>
  <si>
    <t>VENDOR IDENTIFIER: 2DI99AX6</t>
  </si>
  <si>
    <t>Home Depot Inc/The -HD 3 US 03/19/2021 C300</t>
  </si>
  <si>
    <t>VENDOR IDENTIFIER: 2DI99AXA</t>
  </si>
  <si>
    <t>Home Point Capital, Inc.</t>
  </si>
  <si>
    <t>ticker: HMPT</t>
  </si>
  <si>
    <t>Hong Kong Exchanges &amp; Clearing, Ltd.</t>
  </si>
  <si>
    <t>cusip: 626735906</t>
  </si>
  <si>
    <t xml:space="preserve">Hormel Foods Corp -HRL  US 02/19/2021 C50</t>
  </si>
  <si>
    <t>VENDOR IDENTIFIER: 3BI99D7U</t>
  </si>
  <si>
    <t>iHeartMedia, Inc.</t>
  </si>
  <si>
    <t>cusip: 45174J509</t>
  </si>
  <si>
    <t>IHS Markit, Ltd.</t>
  </si>
  <si>
    <t>cusip: G47567105</t>
  </si>
  <si>
    <t>Intel Corp -INTC US 02/19/2021 C52.5</t>
  </si>
  <si>
    <t>VENDOR IDENTIFIER: 10D995QB</t>
  </si>
  <si>
    <t>Intel Corp -INTC US 02/19/2021 C57.5</t>
  </si>
  <si>
    <t>VENDOR IDENTIFIER: 10D995QD</t>
  </si>
  <si>
    <t>Intel Corp -INTC US 02/19/2021 C58</t>
  </si>
  <si>
    <t>VENDOR IDENTIFIER: 60I99DBY</t>
  </si>
  <si>
    <t>International Game Technology PLC</t>
  </si>
  <si>
    <t>cusip: G4863A108</t>
  </si>
  <si>
    <t>Invesco KBW Bank ETF</t>
  </si>
  <si>
    <t>cusip: 46138E628</t>
  </si>
  <si>
    <t xml:space="preserve">Invesco QQQ Trust Series 1 -QQQ  US 02/19/2021 P290</t>
  </si>
  <si>
    <t>VENDOR IDENTIFIER: 9IN99D7T</t>
  </si>
  <si>
    <t xml:space="preserve">Invesco QQQ Trust Series 1 -QQQ  US 02/19/2021 P310</t>
  </si>
  <si>
    <t>VENDOR IDENTIFIER: 9IN99D85</t>
  </si>
  <si>
    <t>Investors Bancorp, Inc.</t>
  </si>
  <si>
    <t>cusip: 46146L101</t>
  </si>
  <si>
    <t>iShares Cohen &amp; Steers REIT ETF</t>
  </si>
  <si>
    <t>cusip: 464287564</t>
  </si>
  <si>
    <t>ticker: ICLN</t>
  </si>
  <si>
    <t>VENDOR IDENTIFIER: 7PI99CCA</t>
  </si>
  <si>
    <t>VENDOR IDENTIFIER: 7PI99CC1</t>
  </si>
  <si>
    <t xml:space="preserve">J M Smucker Co/The -SJM  US 02/19/2021 C135</t>
  </si>
  <si>
    <t>VENDOR IDENTIFIER: 20W99DJD</t>
  </si>
  <si>
    <t>KBC Group NV</t>
  </si>
  <si>
    <t>cusip: 449774009</t>
  </si>
  <si>
    <t>Kuaishou Technology</t>
  </si>
  <si>
    <t>isin: KYG532631028</t>
  </si>
  <si>
    <t>L Brands, Inc.</t>
  </si>
  <si>
    <t>cusip: 501797104</t>
  </si>
  <si>
    <t>Landcadia Holdings III, Inc.</t>
  </si>
  <si>
    <t>cusip: 51476H100</t>
  </si>
  <si>
    <t xml:space="preserve">Las Vegas Sands Corp -LVS  US 04/16/2021 C55</t>
  </si>
  <si>
    <t>VENDOR IDENTIFIER: 3I199AT8</t>
  </si>
  <si>
    <t xml:space="preserve">Las Vegas Sands Corp -LVS  US 04/16/2021 C65</t>
  </si>
  <si>
    <t>VENDOR IDENTIFIER: 3I199ATR</t>
  </si>
  <si>
    <t>cusip: 52490G102</t>
  </si>
  <si>
    <t>Leslie's, Inc.</t>
  </si>
  <si>
    <t>cusip: 527064109</t>
  </si>
  <si>
    <t>Lightspeed POS, Inc.</t>
  </si>
  <si>
    <t>ticker: LSPD</t>
  </si>
  <si>
    <t>cusip: G5509L101</t>
  </si>
  <si>
    <t>Luminar Technologies, Inc.</t>
  </si>
  <si>
    <t>ticker: LAZR</t>
  </si>
  <si>
    <t>Macy's, Inc.</t>
  </si>
  <si>
    <t>cusip: 55616P104</t>
  </si>
  <si>
    <t>Madison Square Garden Entertainment Corp.</t>
  </si>
  <si>
    <t>ticker: MSGE</t>
  </si>
  <si>
    <t>Man Group PLC</t>
  </si>
  <si>
    <t>INTERNAL IDENTIFIER: EMG LN Equity Swap</t>
  </si>
  <si>
    <t>Micron Technology Inc -MU 2 US 02/19/2021 C80</t>
  </si>
  <si>
    <t>VENDOR IDENTIFIER: 6I499BYD</t>
  </si>
  <si>
    <t>Microsoft Corp -MSFT US 02/19/2021 C235</t>
  </si>
  <si>
    <t>VENDOR IDENTIFIER: 8X0999KE</t>
  </si>
  <si>
    <t>Microsoft Corp -MSFT US 02/19/2021 C250</t>
  </si>
  <si>
    <t>VENDOR IDENTIFIER: 8X0999N6</t>
  </si>
  <si>
    <t>Microsoft Corp -MSFT US 02/19/2021 P205</t>
  </si>
  <si>
    <t>VENDOR IDENTIFIER: 00B999K8</t>
  </si>
  <si>
    <t>cusip: 62548M118</t>
  </si>
  <si>
    <t>Nielsen Holdings PLC</t>
  </si>
  <si>
    <t>cusip: G6518L108</t>
  </si>
  <si>
    <t xml:space="preserve">NIKE Inc -NKE  US 03/19/2021 C140</t>
  </si>
  <si>
    <t>VENDOR IDENTIFIER: 4RI99CBS</t>
  </si>
  <si>
    <t xml:space="preserve">NIKE Inc -NKE  US 03/19/2021 C155</t>
  </si>
  <si>
    <t>VENDOR IDENTIFIER: 4RI99CBV</t>
  </si>
  <si>
    <t xml:space="preserve">NIKE Inc -NKE  US 03/19/2021 P115</t>
  </si>
  <si>
    <t>VENDOR IDENTIFIER: 5RI99CBN</t>
  </si>
  <si>
    <t>Norbord, Inc.</t>
  </si>
  <si>
    <t>cusip: 65548P403</t>
  </si>
  <si>
    <t>Nuance Communications, Inc.</t>
  </si>
  <si>
    <t>cusip: 67020Y100</t>
  </si>
  <si>
    <t>ticker: OACB</t>
  </si>
  <si>
    <t>Ocado Group PLC</t>
  </si>
  <si>
    <t>INTERNAL IDENTIFIER: OCDO LN Equity Swap</t>
  </si>
  <si>
    <t>Oceaneering International, Inc.</t>
  </si>
  <si>
    <t>cusip: 675232102</t>
  </si>
  <si>
    <t>OceanFirst Financial Corp.</t>
  </si>
  <si>
    <t>cusip: 675234108</t>
  </si>
  <si>
    <t>VENDOR IDENTIFIER: 80G99931</t>
  </si>
  <si>
    <t>VENDOR IDENTIFIER: 80G9994L</t>
  </si>
  <si>
    <t>Pactiv Evergreen, Inc.</t>
  </si>
  <si>
    <t>ticker: PTVE</t>
  </si>
  <si>
    <t>Paramount Group, Inc.</t>
  </si>
  <si>
    <t>cusip: 69924R108</t>
  </si>
  <si>
    <t>Peloton Interactive Inc -PTON US 02/05/2021 C150</t>
  </si>
  <si>
    <t>VENDOR IDENTIFIER: 1TI99CON</t>
  </si>
  <si>
    <t>Penn National Gaming Inc -PENN US 02/19/2021 P70</t>
  </si>
  <si>
    <t>VENDOR IDENTIFIER: 4IN99E1V</t>
  </si>
  <si>
    <t>Penn National Gaming Inc -PENN US 02/19/2021 P85</t>
  </si>
  <si>
    <t>VENDOR IDENTIFIER: 4IN99E1Y</t>
  </si>
  <si>
    <t>Pennant Group, Inc.</t>
  </si>
  <si>
    <t>ticker: PNTG</t>
  </si>
  <si>
    <t>PennyMac Financial Services, Inc.</t>
  </si>
  <si>
    <t>cusip: 70932M107</t>
  </si>
  <si>
    <t>People's United Financial, Inc.</t>
  </si>
  <si>
    <t>cusip: 712704105</t>
  </si>
  <si>
    <t>Pinterest, Inc.</t>
  </si>
  <si>
    <t>PROS Holdings, Inc.</t>
  </si>
  <si>
    <t>cusip: 74346Y103</t>
  </si>
  <si>
    <t>RealPage, Inc.</t>
  </si>
  <si>
    <t>cusip: 75606N109</t>
  </si>
  <si>
    <t>Red Rock Resorts, Inc.</t>
  </si>
  <si>
    <t>cusip: 75700L108</t>
  </si>
  <si>
    <t>Renasant Corp.</t>
  </si>
  <si>
    <t>cusip: 75970E107</t>
  </si>
  <si>
    <t>Resideo Technologies, Inc.</t>
  </si>
  <si>
    <t>cusip: 76118Y104</t>
  </si>
  <si>
    <t>Restaurant Brands International, Inc.</t>
  </si>
  <si>
    <t>cusip: 76131D103</t>
  </si>
  <si>
    <t>ticker: REYN</t>
  </si>
  <si>
    <t xml:space="preserve">Rite Aid Corp -RAD  US 03/19/2021 C30</t>
  </si>
  <si>
    <t>VENDOR IDENTIFIER: 5I599CPT</t>
  </si>
  <si>
    <t xml:space="preserve">Rite Aid Corp -RAD  US 03/19/2021 C40</t>
  </si>
  <si>
    <t>VENDOR IDENTIFIER: 5I599CPZ</t>
  </si>
  <si>
    <t>INTERNAL IDENTIFIER: RMG LN Equity Swap</t>
  </si>
  <si>
    <t xml:space="preserve">Rush Street Interactive Inc -RSI  US 03/19/2021 C22.5</t>
  </si>
  <si>
    <t>VENDOR IDENTIFIER: 2IJ99G04</t>
  </si>
  <si>
    <t xml:space="preserve">Rush Street Interactive Inc -RSI  US 03/19/2021 C30</t>
  </si>
  <si>
    <t>VENDOR IDENTIFIER: 2IJ99G06</t>
  </si>
  <si>
    <t>Ryanair Holdings PLC</t>
  </si>
  <si>
    <t>cusip: 783513203</t>
  </si>
  <si>
    <t>ticker: ESH1</t>
  </si>
  <si>
    <t xml:space="preserve">S&amp;P 500 INDEX -SPX  US 03/19/2021 C3700</t>
  </si>
  <si>
    <t>VENDOR IDENTIFIER: 10F992PL</t>
  </si>
  <si>
    <t xml:space="preserve">S&amp;P 500 INDEX -SPX  US 03/19/2021 P3700</t>
  </si>
  <si>
    <t>VENDOR IDENTIFIER: 60L99500</t>
  </si>
  <si>
    <t>S&amp;P Mid 400 Mini</t>
  </si>
  <si>
    <t>ticker: FAH1</t>
  </si>
  <si>
    <t>Santander Consumer USA Holdings, Inc.</t>
  </si>
  <si>
    <t>cusip: 80283M101</t>
  </si>
  <si>
    <t>Schlumberger Ltd.</t>
  </si>
  <si>
    <t xml:space="preserve">Scotts Miracle-Gro Co/The -SMG  US 02/19/2021 P200</t>
  </si>
  <si>
    <t>VENDOR IDENTIFIER: 3S0991D2</t>
  </si>
  <si>
    <t xml:space="preserve">Scotts Miracle-Gro Co/The -SMG  US 02/19/2021 P220</t>
  </si>
  <si>
    <t>VENDOR IDENTIFIER: 3S0991D4</t>
  </si>
  <si>
    <t>Shimano, Inc.</t>
  </si>
  <si>
    <t>isin: JP3358000002</t>
  </si>
  <si>
    <t>Siemens AG, ADR</t>
  </si>
  <si>
    <t>cusip: 82837P408</t>
  </si>
  <si>
    <t>Simmons First National Corp., Class A</t>
  </si>
  <si>
    <t>cusip: 828730200</t>
  </si>
  <si>
    <t>South State Corp.</t>
  </si>
  <si>
    <t>cusip: 840441109</t>
  </si>
  <si>
    <t>SPDR Dow Jones Industrial Average ETF Trust</t>
  </si>
  <si>
    <t>cusip: 78467X109</t>
  </si>
  <si>
    <t>SPDR EURO STOXX 50 ETF</t>
  </si>
  <si>
    <t>cusip: 78463X202</t>
  </si>
  <si>
    <t>VENDOR IDENTIFIER: 0EI99BBF</t>
  </si>
  <si>
    <t xml:space="preserve">SPDR S&amp;P 500 ETF Trust -SPY  US 02/19/2021 P362</t>
  </si>
  <si>
    <t>VENDOR IDENTIFIER: 3IA99AAM</t>
  </si>
  <si>
    <t xml:space="preserve">SPDR S&amp;P 500 ETF Trust -SPY  US 02/19/2021 P374</t>
  </si>
  <si>
    <t>VENDOR IDENTIFIER: 7V0993DS</t>
  </si>
  <si>
    <t xml:space="preserve">SPDR S&amp;P 500 ETF Trust -SPY  US 02/26/2021 P350</t>
  </si>
  <si>
    <t>VENDOR IDENTIFIER: 50J993JL</t>
  </si>
  <si>
    <t xml:space="preserve">SPDR S&amp;P 500 ETF Trust -SPY  US 02/26/2021 P370</t>
  </si>
  <si>
    <t>VENDOR IDENTIFIER: 50J993JZ</t>
  </si>
  <si>
    <t xml:space="preserve">SPDR S&amp;P Oil &amp; Gas Exploration -XOP  US 02/19/2021 C73</t>
  </si>
  <si>
    <t>VENDOR IDENTIFIER: 5UI99BYM</t>
  </si>
  <si>
    <t>SPDR S&amp;P Oil &amp; Gas Exploration &amp; Production ETF</t>
  </si>
  <si>
    <t>cusip: 78468R556</t>
  </si>
  <si>
    <t xml:space="preserve">SPDR S&amp;P Retail ETF -XRT  US 02/19/2021 C120</t>
  </si>
  <si>
    <t>VENDOR IDENTIFIER: 0GI99G4G</t>
  </si>
  <si>
    <t xml:space="preserve">SPDR S&amp;P Retail ETF -XRT  US 02/19/2021 P65</t>
  </si>
  <si>
    <t>VENDOR IDENTIFIER: 4ZI99AUS</t>
  </si>
  <si>
    <t xml:space="preserve">SPDR S&amp;P Retail ETF -XRT  US 02/19/2021 P75</t>
  </si>
  <si>
    <t>VENDOR IDENTIFIER: 4ZI99AV2</t>
  </si>
  <si>
    <t>STAG Industrial, Inc.</t>
  </si>
  <si>
    <t>cusip: 85254J102</t>
  </si>
  <si>
    <t>Sterling Bancorp</t>
  </si>
  <si>
    <t>cusip: 85917A100</t>
  </si>
  <si>
    <t xml:space="preserve">Taiwan Semiconductor Manufactu -TSM  US 02/19/2021 P120</t>
  </si>
  <si>
    <t>VENDOR IDENTIFIER: 9I699CAQ</t>
  </si>
  <si>
    <t>Talos Energy, Inc.</t>
  </si>
  <si>
    <t>cusip: 87484T108</t>
  </si>
  <si>
    <t>Terreno Realty Corp.</t>
  </si>
  <si>
    <t>cusip: 88146M101</t>
  </si>
  <si>
    <t>The Goldman Sachs Group, Inc.</t>
  </si>
  <si>
    <t>The Greenbrier Cos, Inc.</t>
  </si>
  <si>
    <t>cusip: 393657101</t>
  </si>
  <si>
    <t>The Hain Celestial Group, Inc.</t>
  </si>
  <si>
    <t>The Hartford Financial Services Group, Inc.</t>
  </si>
  <si>
    <t>Thoma Bravo Advantage</t>
  </si>
  <si>
    <t>ticker: TBA</t>
  </si>
  <si>
    <t>TOTAL SE</t>
  </si>
  <si>
    <t>cusip: 89151E109</t>
  </si>
  <si>
    <t>TRS | 6501 JP HEDGE *MSW65013 INDEX CFD</t>
  </si>
  <si>
    <t>INTERNAL IDENTIFIER: MSW65013 Equity Swap</t>
  </si>
  <si>
    <t>TRS | Accor SA</t>
  </si>
  <si>
    <t>INTERNAL IDENTIFIER: AC XS Equity Swap</t>
  </si>
  <si>
    <t>TRS | Banco Bilbao Vizcaya Argentari</t>
  </si>
  <si>
    <t>INTERNAL IDENTIFIER: BBVA XW Equity Swap</t>
  </si>
  <si>
    <t>TRS | Banco de Sabadell SA</t>
  </si>
  <si>
    <t>INTERNAL IDENTIFIER: SABE EB Equity Swap</t>
  </si>
  <si>
    <t>TRS | Banco Santander SA</t>
  </si>
  <si>
    <t>INTERNAL IDENTIFIER: SAN XS Equity Swap</t>
  </si>
  <si>
    <t>TRS | Bank of Ireland Group PLC</t>
  </si>
  <si>
    <t>INTERNAL IDENTIFIER: BIRG GD Equity Swap</t>
  </si>
  <si>
    <t>TRS | CaixaBank SA</t>
  </si>
  <si>
    <t>INTERNAL IDENTIFIER: CABK XT Equity Swap</t>
  </si>
  <si>
    <t>TRS | Cellnex Telecom SA</t>
  </si>
  <si>
    <t>INTERNAL IDENTIFIER: CLNX SQ Equity Swap</t>
  </si>
  <si>
    <t>TRS | Dassault Systemes SE</t>
  </si>
  <si>
    <t>INTERNAL IDENTIFIER: DASTY PQ Equity Swap</t>
  </si>
  <si>
    <t>TRS | Entain PLC</t>
  </si>
  <si>
    <t>INTERNAL IDENTIFIER: ENT LN Equity Swap</t>
  </si>
  <si>
    <t>TRS | Flutter Entertainment PLC</t>
  </si>
  <si>
    <t>INTERNAL IDENTIFIER: FLTR LN Equity Swap</t>
  </si>
  <si>
    <t>TRS | HIGH SHORT INTEREST INDEX *MSXXSHRT TRSW E</t>
  </si>
  <si>
    <t>INTERNAL IDENTIFIER: MSXXSHRT Equity Swap</t>
  </si>
  <si>
    <t>TRS | LVMH Moet Hennessy Louis Vuitt</t>
  </si>
  <si>
    <t>INTERNAL IDENTIFIER: LVMH IF Equity Swap</t>
  </si>
  <si>
    <t>TRS | Mapfre SA</t>
  </si>
  <si>
    <t>INTERNAL IDENTIFIER: MAP BW Equity Swap</t>
  </si>
  <si>
    <t>TRS | MS US MOMENTUM LON-SHORT INDEX TRSW Exp:20</t>
  </si>
  <si>
    <t>INTERNAL IDENTIFIER: MSZZMOMO Equity Swap</t>
  </si>
  <si>
    <t>TRS | MSGWELVE INDEX CFD</t>
  </si>
  <si>
    <t>INTERNAL IDENTIFIER: MSGWELVE Equity Swap</t>
  </si>
  <si>
    <t>TRS | MSGWNPTC INDEX CFD</t>
  </si>
  <si>
    <t>INTERNAL IDENTIFIER: MSGWNPTC Equity Swap</t>
  </si>
  <si>
    <t>TRS | MSWEJTRD INDEX TRSW Exp:20360101</t>
  </si>
  <si>
    <t>INTERNAL IDENTIFIER: MSWEJTRD Equity Swap</t>
  </si>
  <si>
    <t>TRS | MSWI0001 INDEX INDXSW Exp:20360101</t>
  </si>
  <si>
    <t>INTERNAL IDENTIFIER: MSWI0001 Equity Swap</t>
  </si>
  <si>
    <t>TRS | MSXXSTHM INDEX CFD</t>
  </si>
  <si>
    <t>INTERNAL IDENTIFIER: MSXXSTHM Equity Swap</t>
  </si>
  <si>
    <t>TRS | Playtech Plc</t>
  </si>
  <si>
    <t>INTERNAL IDENTIFIER: PTEC LN Equity Swap</t>
  </si>
  <si>
    <t>TRS | Prairie Provident Resources In</t>
  </si>
  <si>
    <t>INTERNAL IDENTIFIER: PPR QH Equity Swap</t>
  </si>
  <si>
    <t>TRS | QUALITY LONG INDEX INDXSW Exp:20360101</t>
  </si>
  <si>
    <t>INTERNAL IDENTIFIER: MSQQUQLL Equity Swap</t>
  </si>
  <si>
    <t>TRS | Schneider Electric SE</t>
  </si>
  <si>
    <t>INTERNAL IDENTIFIER: SND GZ Equity Swap</t>
  </si>
  <si>
    <t>TRS | Stellantis NV</t>
  </si>
  <si>
    <t>INTERNAL IDENTIFIER: STLA UP Equity Swap</t>
  </si>
  <si>
    <t>Uber Technologies Inc -UBER US 02/19/2021 C60</t>
  </si>
  <si>
    <t>VENDOR IDENTIFIER: 67I99CAG</t>
  </si>
  <si>
    <t>UBS Group AG</t>
  </si>
  <si>
    <t>isin: CH0244767585</t>
  </si>
  <si>
    <t>Under Armour, Inc.</t>
  </si>
  <si>
    <t>UniCredit SpA</t>
  </si>
  <si>
    <t>cusip: T960AS101</t>
  </si>
  <si>
    <t>United Natural Foods</t>
  </si>
  <si>
    <t>cusip: 911163103</t>
  </si>
  <si>
    <t>Upstart Holdings, Inc.</t>
  </si>
  <si>
    <t>cusip: 91680M107</t>
  </si>
  <si>
    <t>ticker: TYH1</t>
  </si>
  <si>
    <t>ticker: USH1</t>
  </si>
  <si>
    <t>US Ultra T-Bond</t>
  </si>
  <si>
    <t>ticker: WNH1</t>
  </si>
  <si>
    <t>UWM Holdings Corp.</t>
  </si>
  <si>
    <t>ticker: UWMC</t>
  </si>
  <si>
    <t>Velodyne Lidar, Inc.</t>
  </si>
  <si>
    <t>cusip: 92259F101</t>
  </si>
  <si>
    <t>Verint Systems, Inc.</t>
  </si>
  <si>
    <t>cusip: 92343X100</t>
  </si>
  <si>
    <t>Visa, Inc.</t>
  </si>
  <si>
    <t xml:space="preserve">Walt Disney Co/The -DIS  US 02/19/2021 C185</t>
  </si>
  <si>
    <t>VENDOR IDENTIFIER: 2IQ99BZM</t>
  </si>
  <si>
    <t xml:space="preserve">Walt Disney Co/The -DIS  US 02/19/2021 C195</t>
  </si>
  <si>
    <t>VENDOR IDENTIFIER: 2IQ99BZO</t>
  </si>
  <si>
    <t xml:space="preserve">Wells Fargo &amp; Co -WFC  US 02/19/2021 C35</t>
  </si>
  <si>
    <t>VENDOR IDENTIFIER: 8GI99BOM</t>
  </si>
  <si>
    <t xml:space="preserve">Wells Fargo &amp; Co -WFC  US 02/19/2021 C40</t>
  </si>
  <si>
    <t>VENDOR IDENTIFIER: 8GI99BOS</t>
  </si>
  <si>
    <t>Western Union Co.</t>
  </si>
  <si>
    <t>Wizz Air Holdings Plc</t>
  </si>
  <si>
    <t>INTERNAL IDENTIFIER: WIZZ LN Equity Swap</t>
  </si>
  <si>
    <t>WR Grace &amp; Co.</t>
  </si>
  <si>
    <t>cusip: 38388F108</t>
  </si>
  <si>
    <t>Zynga Inc -ZNGA US 03/19/2021 C11</t>
  </si>
  <si>
    <t>VENDOR IDENTIFIER: 60G992Y8</t>
  </si>
  <si>
    <t>Zynga Inc -ZNGA US 03/19/2021 C13</t>
  </si>
  <si>
    <t>VENDOR IDENTIFIER: 60G992YA</t>
  </si>
  <si>
    <t>NEW YORK STOCK EXCHANGE, lei: 549300HIIRNTNKXV3M12</t>
  </si>
  <si>
    <t>Put</t>
  </si>
  <si>
    <t>Purchased</t>
  </si>
  <si>
    <t>Amended Filing Data</t>
  </si>
  <si>
    <t>Barclays Bank PLC, lei: G5GSEF7VJP5I7OUK5573</t>
  </si>
  <si>
    <t>Overnight Bank Funding Rate</t>
  </si>
  <si>
    <t>Due: 382 Day, Reset: 382 Day</t>
  </si>
  <si>
    <t>Other: equity-performance leg</t>
  </si>
  <si>
    <t>Barclays Short Interest</t>
  </si>
  <si>
    <t>BXIISISB</t>
  </si>
  <si>
    <t>ticker: FLWS</t>
  </si>
  <si>
    <t>ticker: TWOU</t>
  </si>
  <si>
    <t>ticker: DDD</t>
  </si>
  <si>
    <t>ticker: EGHT</t>
  </si>
  <si>
    <t>Academy Sports &amp; Outdoors Inc</t>
  </si>
  <si>
    <t>ticker: ASO</t>
  </si>
  <si>
    <t>Acuity Brands Inc</t>
  </si>
  <si>
    <t>ticker: AYI</t>
  </si>
  <si>
    <t>Aerie Pharmaceuticals Inc</t>
  </si>
  <si>
    <t>ticker: AERI</t>
  </si>
  <si>
    <t>Aerojet Rocketdyne Holdings In</t>
  </si>
  <si>
    <t>ticker: AJRD</t>
  </si>
  <si>
    <t>Akebia Therapeutics Inc</t>
  </si>
  <si>
    <t>ticker: AKBA</t>
  </si>
  <si>
    <t>Alexandria Real Estate Equitie</t>
  </si>
  <si>
    <t>ticker: ARE</t>
  </si>
  <si>
    <t>ticker: ATI</t>
  </si>
  <si>
    <t>Alliance Data Systems Corp</t>
  </si>
  <si>
    <t>ticker: ADS</t>
  </si>
  <si>
    <t>ALTAIR ENGINEERING INC - A</t>
  </si>
  <si>
    <t>ticker: ALTR</t>
  </si>
  <si>
    <t>Altice USA Inc</t>
  </si>
  <si>
    <t>ticker: ATUS</t>
  </si>
  <si>
    <t>ticker: AMCX</t>
  </si>
  <si>
    <t>American Airlines Group Inc</t>
  </si>
  <si>
    <t>ticker: AAL</t>
  </si>
  <si>
    <t>Amyris Inc</t>
  </si>
  <si>
    <t>ticker: AMRS</t>
  </si>
  <si>
    <t>AnaptysBio Inc</t>
  </si>
  <si>
    <t>ticker: ANAB</t>
  </si>
  <si>
    <t>Antero Resources Corp</t>
  </si>
  <si>
    <t>ticker: AR</t>
  </si>
  <si>
    <t>ticker: AON</t>
  </si>
  <si>
    <t>ticker: APPF</t>
  </si>
  <si>
    <t>APPIAN CORP</t>
  </si>
  <si>
    <t>ticker: APPN</t>
  </si>
  <si>
    <t>Arch Coal Inc</t>
  </si>
  <si>
    <t>ticker: ARCH</t>
  </si>
  <si>
    <t>ARMOUR Residential REIT Inc</t>
  </si>
  <si>
    <t>ticker: ARR</t>
  </si>
  <si>
    <t>Atara Biotherapeutics Inc</t>
  </si>
  <si>
    <t>ticker: ATRA</t>
  </si>
  <si>
    <t>Atlas Air Worldwide Holdings I</t>
  </si>
  <si>
    <t>ticker: AAWW</t>
  </si>
  <si>
    <t>Atreca Inc</t>
  </si>
  <si>
    <t>ticker: BCEL</t>
  </si>
  <si>
    <t>AVAYA HOLDINGS CORP</t>
  </si>
  <si>
    <t>ticker: AVYA</t>
  </si>
  <si>
    <t>Avis Budget Group Inc</t>
  </si>
  <si>
    <t>ticker: CAR</t>
  </si>
  <si>
    <t>BANDWIDTH INC-CLASS A</t>
  </si>
  <si>
    <t>ticker: BAND</t>
  </si>
  <si>
    <t>ticker: BBBY</t>
  </si>
  <si>
    <t>Beyond Meat Inc</t>
  </si>
  <si>
    <t>ticker: BYND</t>
  </si>
  <si>
    <t>BioCryst Pharmaceuticals Inc</t>
  </si>
  <si>
    <t>ticker: BCRX</t>
  </si>
  <si>
    <t>Bioxcel Therapeutics Inc</t>
  </si>
  <si>
    <t>ticker: BTAI</t>
  </si>
  <si>
    <t>ticker: BE</t>
  </si>
  <si>
    <t>ticker: BLMN</t>
  </si>
  <si>
    <t>ticker: BCEI</t>
  </si>
  <si>
    <t>ticker: BCO</t>
  </si>
  <si>
    <t>Callon Petroleum Co</t>
  </si>
  <si>
    <t>ticker: CPE</t>
  </si>
  <si>
    <t>ticker: CWH</t>
  </si>
  <si>
    <t>Canadian Solar Inc</t>
  </si>
  <si>
    <t>ticker: CSIQ</t>
  </si>
  <si>
    <t>ticker: CDLX</t>
  </si>
  <si>
    <t>Cargurus Inc</t>
  </si>
  <si>
    <t>ticker: CARG</t>
  </si>
  <si>
    <t>CarParts.com Inc</t>
  </si>
  <si>
    <t>ticker: PRTS</t>
  </si>
  <si>
    <t>ticker: CVNA</t>
  </si>
  <si>
    <t>ticker: GTLS</t>
  </si>
  <si>
    <t>Chewy Inc</t>
  </si>
  <si>
    <t>ticker: CHWY</t>
  </si>
  <si>
    <t>ticker: PLCE</t>
  </si>
  <si>
    <t>CINEMARK HOLDINGS INC</t>
  </si>
  <si>
    <t>ticker: CNK</t>
  </si>
  <si>
    <t>ticker: CLF</t>
  </si>
  <si>
    <t>CODEXIS INC</t>
  </si>
  <si>
    <t>ticker: CDXS</t>
  </si>
  <si>
    <t>COHERUS BIOSCIENCES INC</t>
  </si>
  <si>
    <t>ticker: CHRS</t>
  </si>
  <si>
    <t>ticker: CFX</t>
  </si>
  <si>
    <t>ticker: CLNY</t>
  </si>
  <si>
    <t>Constellation Pharmaceuticals</t>
  </si>
  <si>
    <t>ticker: CNST</t>
  </si>
  <si>
    <t>Copa Holdings SA</t>
  </si>
  <si>
    <t>ticker: CPA</t>
  </si>
  <si>
    <t>ticker: CXW</t>
  </si>
  <si>
    <t>Coupa Software Inc</t>
  </si>
  <si>
    <t>ticker: COUP</t>
  </si>
  <si>
    <t>ticker: COWN</t>
  </si>
  <si>
    <t>ticker: CACC</t>
  </si>
  <si>
    <t>Cutera Inc</t>
  </si>
  <si>
    <t>ticker: CUTR</t>
  </si>
  <si>
    <t>ticker: CBAY</t>
  </si>
  <si>
    <t>Cytokinetics Inc</t>
  </si>
  <si>
    <t>ticker: CYTK</t>
  </si>
  <si>
    <t>Dave &amp; Buster's Entertainment</t>
  </si>
  <si>
    <t>ticker: PLAY</t>
  </si>
  <si>
    <t>Dick's Sporting Goods Inc</t>
  </si>
  <si>
    <t>ticker: DKS</t>
  </si>
  <si>
    <t>Digimarc Corp</t>
  </si>
  <si>
    <t>ticker: DMRC</t>
  </si>
  <si>
    <t>Discovery Inc</t>
  </si>
  <si>
    <t>ticker: DISCA</t>
  </si>
  <si>
    <t>DISH Network Corp</t>
  </si>
  <si>
    <t>ticker: DISH</t>
  </si>
  <si>
    <t>ticker: BOOM</t>
  </si>
  <si>
    <t>Domtar Corp</t>
  </si>
  <si>
    <t>ticker: UFS</t>
  </si>
  <si>
    <t>Dynavax Technologies Corp</t>
  </si>
  <si>
    <t>ticker: DVAX</t>
  </si>
  <si>
    <t>Ebix Inc</t>
  </si>
  <si>
    <t>ticker: EBIX</t>
  </si>
  <si>
    <t>Editas Medicine Inc</t>
  </si>
  <si>
    <t>ticker: EDIT</t>
  </si>
  <si>
    <t>ticker: EHTH</t>
  </si>
  <si>
    <t>ticker: ESTC</t>
  </si>
  <si>
    <t>Encore Capital Group Inc</t>
  </si>
  <si>
    <t>ticker: ECPG</t>
  </si>
  <si>
    <t>ticker: EB</t>
  </si>
  <si>
    <t>ticker: EVBG</t>
  </si>
  <si>
    <t>ticker: EZPW</t>
  </si>
  <si>
    <t>Fastly Inc</t>
  </si>
  <si>
    <t>ticker: FSLY</t>
  </si>
  <si>
    <t>FERRO CORP</t>
  </si>
  <si>
    <t>ticker: FOE</t>
  </si>
  <si>
    <t>ticker: AG</t>
  </si>
  <si>
    <t>Fisker Inc</t>
  </si>
  <si>
    <t>ticker: FSR</t>
  </si>
  <si>
    <t>ticker: FCN</t>
  </si>
  <si>
    <t>fuboTV Inc</t>
  </si>
  <si>
    <t>FuelCell Energy Inc</t>
  </si>
  <si>
    <t>ticker: FCEL</t>
  </si>
  <si>
    <t>G1 Therapeutics Inc</t>
  </si>
  <si>
    <t>ticker: GTHX</t>
  </si>
  <si>
    <t>ticker: GME</t>
  </si>
  <si>
    <t>GATX Corp</t>
  </si>
  <si>
    <t>ticker: GATX</t>
  </si>
  <si>
    <t>ticker: GEO</t>
  </si>
  <si>
    <t>Global Blood Therapeutics Inc</t>
  </si>
  <si>
    <t>ticker: GBT</t>
  </si>
  <si>
    <t>GoodRx Holdings Inc</t>
  </si>
  <si>
    <t>Green Plains Inc</t>
  </si>
  <si>
    <t>ticker: GPRE</t>
  </si>
  <si>
    <t>ticker: GBX</t>
  </si>
  <si>
    <t>Groupon Inc</t>
  </si>
  <si>
    <t>ticker: GRPN</t>
  </si>
  <si>
    <t>ticker: HRB</t>
  </si>
  <si>
    <t>Hannon Armstrong Sustainable I</t>
  </si>
  <si>
    <t>ticker: HASI</t>
  </si>
  <si>
    <t>ticker: HCI</t>
  </si>
  <si>
    <t>Health Catalyst Inc</t>
  </si>
  <si>
    <t>ticker: HCAT</t>
  </si>
  <si>
    <t>ticker: HCSG</t>
  </si>
  <si>
    <t>ticker: HELE</t>
  </si>
  <si>
    <t>Heron Therapeutics Inc</t>
  </si>
  <si>
    <t>ticker: HRTX</t>
  </si>
  <si>
    <t>ticker: HIBB</t>
  </si>
  <si>
    <t>Hostess Brands Inc</t>
  </si>
  <si>
    <t>ticker: TWNK</t>
  </si>
  <si>
    <t>ticker: IIVI</t>
  </si>
  <si>
    <t>Impinj Inc</t>
  </si>
  <si>
    <t>ticker: PI</t>
  </si>
  <si>
    <t>Infinera Corp</t>
  </si>
  <si>
    <t>ticker: INFN</t>
  </si>
  <si>
    <t>Innovative Industrial Properti</t>
  </si>
  <si>
    <t>ticker: IIPR</t>
  </si>
  <si>
    <t>Inseego Corp</t>
  </si>
  <si>
    <t>ticker: INSG</t>
  </si>
  <si>
    <t>Intellia Therapeutics Inc</t>
  </si>
  <si>
    <t>ticker: NTLA</t>
  </si>
  <si>
    <t>ticker: ICPT</t>
  </si>
  <si>
    <t>Invacare Corp</t>
  </si>
  <si>
    <t>ticker: IVC</t>
  </si>
  <si>
    <t>Invesco Mortgage Capital Inc</t>
  </si>
  <si>
    <t>ticker: IVR</t>
  </si>
  <si>
    <t>ticker: ISBC</t>
  </si>
  <si>
    <t>INVITAE CORP</t>
  </si>
  <si>
    <t>ticker: NVTA</t>
  </si>
  <si>
    <t>ticker: IRBT</t>
  </si>
  <si>
    <t>Iron Mountain Inc</t>
  </si>
  <si>
    <t>ticker: IRM</t>
  </si>
  <si>
    <t>Ironwood Pharmaceuticals Inc</t>
  </si>
  <si>
    <t>ticker: IRWD</t>
  </si>
  <si>
    <t>iStar Inc</t>
  </si>
  <si>
    <t>ticker: STAR</t>
  </si>
  <si>
    <t>ticker: JCOM</t>
  </si>
  <si>
    <t>Kadmon Holdings Inc</t>
  </si>
  <si>
    <t>ticker: KDMN</t>
  </si>
  <si>
    <t>KARYOPHARM THERAPEUTICS INC</t>
  </si>
  <si>
    <t>ticker: KPTI</t>
  </si>
  <si>
    <t>ticker: KRG</t>
  </si>
  <si>
    <t>Kura Oncology Inc</t>
  </si>
  <si>
    <t>ticker: KURA</t>
  </si>
  <si>
    <t>Laredo Petroleum Inc</t>
  </si>
  <si>
    <t>ticker: LPI</t>
  </si>
  <si>
    <t>Lemonade Inc</t>
  </si>
  <si>
    <t>ticker: LMND</t>
  </si>
  <si>
    <t>ticker: TREE</t>
  </si>
  <si>
    <t>ticker: LLNW</t>
  </si>
  <si>
    <t>ticker: LTHM</t>
  </si>
  <si>
    <t>ticker: LPSN</t>
  </si>
  <si>
    <t>Lovesac Co/The</t>
  </si>
  <si>
    <t>ticker: LOVE</t>
  </si>
  <si>
    <t>ticker: LITE</t>
  </si>
  <si>
    <t>Macerich Co/The</t>
  </si>
  <si>
    <t>ticker: MAC</t>
  </si>
  <si>
    <t>Mack-Cali Realty Corp</t>
  </si>
  <si>
    <t>ticker: CLI</t>
  </si>
  <si>
    <t>Macy's Inc</t>
  </si>
  <si>
    <t>ticker: M</t>
  </si>
  <si>
    <t>Madrigal Pharmaceuticals Inc</t>
  </si>
  <si>
    <t>ticker: MDGL</t>
  </si>
  <si>
    <t>Marathon Digital Holdings Inc</t>
  </si>
  <si>
    <t>ticker: MARA</t>
  </si>
  <si>
    <t>ticker: MCS</t>
  </si>
  <si>
    <t>ticker: MTZ</t>
  </si>
  <si>
    <t>ticker: MTDR</t>
  </si>
  <si>
    <t>Match Group Inc</t>
  </si>
  <si>
    <t>ticker: MTCH</t>
  </si>
  <si>
    <t>ticker: MBI</t>
  </si>
  <si>
    <t>Mersana Therapeutics Inc</t>
  </si>
  <si>
    <t>ticker: MRSN</t>
  </si>
  <si>
    <t>ticker: MTG</t>
  </si>
  <si>
    <t>ticker: MGPI</t>
  </si>
  <si>
    <t>ticker: MSTR</t>
  </si>
  <si>
    <t>Middleby Corp/The</t>
  </si>
  <si>
    <t>ticker: MIDD</t>
  </si>
  <si>
    <t>ticker: MSGN</t>
  </si>
  <si>
    <t>Nautilus Inc</t>
  </si>
  <si>
    <t>ticker: NLS</t>
  </si>
  <si>
    <t>ticker: NTGR</t>
  </si>
  <si>
    <t>ticker: NEWR</t>
  </si>
  <si>
    <t>ticker: NLSN</t>
  </si>
  <si>
    <t>Norwegian Cruise Line Holdings</t>
  </si>
  <si>
    <t>ticker: NCLH</t>
  </si>
  <si>
    <t>OPKO Health Inc</t>
  </si>
  <si>
    <t>ticker: OPK</t>
  </si>
  <si>
    <t>ticker: ORA</t>
  </si>
  <si>
    <t>Pacira Pharmaceuticals Inc/DE</t>
  </si>
  <si>
    <t>ticker: PCRX</t>
  </si>
  <si>
    <t>PagerDuty Inc</t>
  </si>
  <si>
    <t>ticker: PD</t>
  </si>
  <si>
    <t>Pagseguro Digital Ltd</t>
  </si>
  <si>
    <t>ticker: PAGS</t>
  </si>
  <si>
    <t>PAR Technology Corp</t>
  </si>
  <si>
    <t>ticker: PAR</t>
  </si>
  <si>
    <t>PBF Energy Inc</t>
  </si>
  <si>
    <t>ticker: PBF</t>
  </si>
  <si>
    <t>ticker: PEB</t>
  </si>
  <si>
    <t>PetIQ Inc</t>
  </si>
  <si>
    <t>ticker: PETQ</t>
  </si>
  <si>
    <t>PETMED EXPRESS INC</t>
  </si>
  <si>
    <t>ticker: PETS</t>
  </si>
  <si>
    <t>ticker: PLUG</t>
  </si>
  <si>
    <t>ticker: PNM</t>
  </si>
  <si>
    <t>ticker: PRAA</t>
  </si>
  <si>
    <t>ticker: PRO</t>
  </si>
  <si>
    <t>PROTO LABS INC</t>
  </si>
  <si>
    <t>ticker: PRLB</t>
  </si>
  <si>
    <t>ticker: QTWO</t>
  </si>
  <si>
    <t>ticker: QTS</t>
  </si>
  <si>
    <t>ticker: KWR</t>
  </si>
  <si>
    <t>QUALYS INC</t>
  </si>
  <si>
    <t>ticker: QLYS</t>
  </si>
  <si>
    <t>ticker: RDN</t>
  </si>
  <si>
    <t>ticker: RRC</t>
  </si>
  <si>
    <t>ticker: RPD</t>
  </si>
  <si>
    <t>ticker: RLGY</t>
  </si>
  <si>
    <t>ticker: RP</t>
  </si>
  <si>
    <t>ticker: REAL</t>
  </si>
  <si>
    <t>REGIS CORP</t>
  </si>
  <si>
    <t>ticker: RGS</t>
  </si>
  <si>
    <t>ticker: REGI</t>
  </si>
  <si>
    <t>ticker: RPAY</t>
  </si>
  <si>
    <t>Riot Blockchain Inc</t>
  </si>
  <si>
    <t>ticker: RIOT</t>
  </si>
  <si>
    <t>ticker: RAD</t>
  </si>
  <si>
    <t>Rocket Cos Inc</t>
  </si>
  <si>
    <t>ticker: RKT</t>
  </si>
  <si>
    <t>Rocket Pharmaceuticals Inc</t>
  </si>
  <si>
    <t>ticker: RCKT</t>
  </si>
  <si>
    <t>Sabre Corp</t>
  </si>
  <si>
    <t>ticker: SABR</t>
  </si>
  <si>
    <t>ticker: SBH</t>
  </si>
  <si>
    <t>ticker: SRG</t>
  </si>
  <si>
    <t>Shift4 Payments Inc</t>
  </si>
  <si>
    <t>ticker: FOUR</t>
  </si>
  <si>
    <t>ShotSpotter Inc</t>
  </si>
  <si>
    <t>ticker: SSTI</t>
  </si>
  <si>
    <t>SL Green Realty Corp</t>
  </si>
  <si>
    <t>ticker: SLG</t>
  </si>
  <si>
    <t>SM Energy Co</t>
  </si>
  <si>
    <t>ticker: SM</t>
  </si>
  <si>
    <t>SmileDirectClub Inc</t>
  </si>
  <si>
    <t>ticker: SDC</t>
  </si>
  <si>
    <t>Smith &amp; Wesson Brands Inc</t>
  </si>
  <si>
    <t>ticker: SWBI</t>
  </si>
  <si>
    <t>Sorrento Therapeutics Inc</t>
  </si>
  <si>
    <t>ticker: SRNE</t>
  </si>
  <si>
    <t>ticker: SJI</t>
  </si>
  <si>
    <t>Spirit Airlines Inc</t>
  </si>
  <si>
    <t>ticker: SAVE</t>
  </si>
  <si>
    <t>ticker: SFM</t>
  </si>
  <si>
    <t>Square Inc</t>
  </si>
  <si>
    <t>ticker: SQ</t>
  </si>
  <si>
    <t>ticker: SFIX</t>
  </si>
  <si>
    <t>Stratasys Ltd</t>
  </si>
  <si>
    <t>ticker: SSYS</t>
  </si>
  <si>
    <t>ticker: SUM</t>
  </si>
  <si>
    <t>Sunnova Energy International I</t>
  </si>
  <si>
    <t>ticker: NOVA</t>
  </si>
  <si>
    <t>ticker: SPWR</t>
  </si>
  <si>
    <t>ticker: RUN</t>
  </si>
  <si>
    <t>ticker: SUPN</t>
  </si>
  <si>
    <t>ticker: SYNA</t>
  </si>
  <si>
    <t>ticker: TRHC</t>
  </si>
  <si>
    <t>Tanger Factory Outlet Centers</t>
  </si>
  <si>
    <t>ticker: SKT</t>
  </si>
  <si>
    <t>Texas Capital Bancshares Inc</t>
  </si>
  <si>
    <t>ticker: TCBI</t>
  </si>
  <si>
    <t>TherapeuticsMD Inc</t>
  </si>
  <si>
    <t>ticker: TXMD</t>
  </si>
  <si>
    <t>Tilray Inc</t>
  </si>
  <si>
    <t>ticker: TLRY</t>
  </si>
  <si>
    <t>TimkenSteel Corp</t>
  </si>
  <si>
    <t>ticker: TMST</t>
  </si>
  <si>
    <t>ticker: TVTY</t>
  </si>
  <si>
    <t>Transocean Ltd</t>
  </si>
  <si>
    <t>ticker: RIG</t>
  </si>
  <si>
    <t>TRUPANION INC</t>
  </si>
  <si>
    <t>ticker: TRUP</t>
  </si>
  <si>
    <t>ticker: TTMI</t>
  </si>
  <si>
    <t>United Natural Foods Inc</t>
  </si>
  <si>
    <t>ticker: UNFI</t>
  </si>
  <si>
    <t>ticker: X</t>
  </si>
  <si>
    <t>Veritone Inc</t>
  </si>
  <si>
    <t>ticker: VERI</t>
  </si>
  <si>
    <t>ViacomCBS Inc</t>
  </si>
  <si>
    <t>ticker: VIAC</t>
  </si>
  <si>
    <t>ticker: VSAT</t>
  </si>
  <si>
    <t>VICI Properties Inc</t>
  </si>
  <si>
    <t>ticker: VICI</t>
  </si>
  <si>
    <t>ticker: VNO</t>
  </si>
  <si>
    <t>Voya Financial Inc</t>
  </si>
  <si>
    <t>ticker: VOYA</t>
  </si>
  <si>
    <t>WABASH NATIONAL CORP</t>
  </si>
  <si>
    <t>ticker: WNC</t>
  </si>
  <si>
    <t>Wayfair Inc</t>
  </si>
  <si>
    <t>ticker: W</t>
  </si>
  <si>
    <t>ticker: WDFC</t>
  </si>
  <si>
    <t>Western Union Co/The</t>
  </si>
  <si>
    <t>ticker: WU</t>
  </si>
  <si>
    <t>ticker: WLDN</t>
  </si>
  <si>
    <t>WillScot Corp</t>
  </si>
  <si>
    <t>ticker: WSC</t>
  </si>
  <si>
    <t>ticker: WRLD</t>
  </si>
  <si>
    <t>World Wrestling Entertainment</t>
  </si>
  <si>
    <t>ticker: WWE</t>
  </si>
  <si>
    <t>Zillow Group Inc</t>
  </si>
  <si>
    <t>ticker: Z</t>
  </si>
  <si>
    <t>Zogenix Inc</t>
  </si>
  <si>
    <t>ticker: ZGNX</t>
  </si>
  <si>
    <t>US Federal Funds Effective Rate</t>
  </si>
  <si>
    <t>Due: 12 Month, Reset: 12 Month</t>
  </si>
  <si>
    <t>Agenus Inc</t>
  </si>
  <si>
    <t>ticker: AGEN</t>
  </si>
  <si>
    <t>ticker: ADC</t>
  </si>
  <si>
    <t>ticker: AMC</t>
  </si>
  <si>
    <t>Analog Devices Inc</t>
  </si>
  <si>
    <t>ticker: ADI</t>
  </si>
  <si>
    <t>ticker: ANGI</t>
  </si>
  <si>
    <t>Arcturus Therapeutics Holdings</t>
  </si>
  <si>
    <t>ticker: ARCT</t>
  </si>
  <si>
    <t>Avidity Biosciences Inc</t>
  </si>
  <si>
    <t>ticker: RNA</t>
  </si>
  <si>
    <t>Big 5 Sporting Goods Corp</t>
  </si>
  <si>
    <t>ticker: BGFV</t>
  </si>
  <si>
    <t>ticker: CAKE</t>
  </si>
  <si>
    <t>Citi Trends Inc</t>
  </si>
  <si>
    <t>ticker: CTRN</t>
  </si>
  <si>
    <t>ticker: DBRG</t>
  </si>
  <si>
    <t>ticker: CLB</t>
  </si>
  <si>
    <t>ticker: CREE</t>
  </si>
  <si>
    <t>ticker: CYRX</t>
  </si>
  <si>
    <t>Curis Inc</t>
  </si>
  <si>
    <t>ticker: CRIS</t>
  </si>
  <si>
    <t>Danimer Scientific Inc</t>
  </si>
  <si>
    <t>DermTech Inc</t>
  </si>
  <si>
    <t>ticker: DMTK</t>
  </si>
  <si>
    <t>DraftKings Inc</t>
  </si>
  <si>
    <t>ticker: DKNG</t>
  </si>
  <si>
    <t>ticker: SATS</t>
  </si>
  <si>
    <t>FATE THERAPEUTICS INC</t>
  </si>
  <si>
    <t>ticker: FATE</t>
  </si>
  <si>
    <t>ticker: FLXN</t>
  </si>
  <si>
    <t>Fulgent Genetics Inc</t>
  </si>
  <si>
    <t>ticker: FLGT</t>
  </si>
  <si>
    <t>Gevo Inc</t>
  </si>
  <si>
    <t>ticker: GEVO</t>
  </si>
  <si>
    <t>ticker: GPRO</t>
  </si>
  <si>
    <t>Gossamer Bio Inc</t>
  </si>
  <si>
    <t>ticker: GOSS</t>
  </si>
  <si>
    <t>Hexcel Corp</t>
  </si>
  <si>
    <t>ticker: HXL</t>
  </si>
  <si>
    <t>Hospitality Properties Trust</t>
  </si>
  <si>
    <t>ticker: SVC</t>
  </si>
  <si>
    <t>Host Hotels &amp; Resorts Inc</t>
  </si>
  <si>
    <t>ticker: HST</t>
  </si>
  <si>
    <t>ICON PLC</t>
  </si>
  <si>
    <t>ticker: ICLR</t>
  </si>
  <si>
    <t>Infrastructure and Energy Alte</t>
  </si>
  <si>
    <t>ticker: IEA</t>
  </si>
  <si>
    <t>Iovance Biotherapeutics Inc</t>
  </si>
  <si>
    <t>ticker: IOVA</t>
  </si>
  <si>
    <t>Joint Corp/The</t>
  </si>
  <si>
    <t>ticker: JYNT</t>
  </si>
  <si>
    <t>ticker: LXP</t>
  </si>
  <si>
    <t>Lithium Americas Corp</t>
  </si>
  <si>
    <t>ticker: LAC</t>
  </si>
  <si>
    <t>ticker: LPX</t>
  </si>
  <si>
    <t>MannKind Corp</t>
  </si>
  <si>
    <t>ticker: MNKD</t>
  </si>
  <si>
    <t>ticker: HZO</t>
  </si>
  <si>
    <t>ticker: NYCB</t>
  </si>
  <si>
    <t>NRG Energy Inc</t>
  </si>
  <si>
    <t>ticker: NRG</t>
  </si>
  <si>
    <t>Nuance Communications Inc</t>
  </si>
  <si>
    <t>ticker: NUAN</t>
  </si>
  <si>
    <t>OLLIE'S BARGAIN OUTLET HOLDI</t>
  </si>
  <si>
    <t>ticker: OLLI</t>
  </si>
  <si>
    <t>ticker: OMER</t>
  </si>
  <si>
    <t>ORIC Pharmaceuticals Inc</t>
  </si>
  <si>
    <t>ticker: ORIC</t>
  </si>
  <si>
    <t>Pacific Ethanol Inc</t>
  </si>
  <si>
    <t>ticker: ALTO</t>
  </si>
  <si>
    <t>Peabody Energy Corp</t>
  </si>
  <si>
    <t>ticker: BTU</t>
  </si>
  <si>
    <t>QuantumScape Corp</t>
  </si>
  <si>
    <t>ticker: QS</t>
  </si>
  <si>
    <t>ticker: RDFN</t>
  </si>
  <si>
    <t>ticker: RH</t>
  </si>
  <si>
    <t>Rigel Pharmaceuticals Inc</t>
  </si>
  <si>
    <t>ticker: RIGL</t>
  </si>
  <si>
    <t>Sientra Inc</t>
  </si>
  <si>
    <t>ticker: SIEN</t>
  </si>
  <si>
    <t>Silvergate Capital Corp</t>
  </si>
  <si>
    <t>ticker: SI</t>
  </si>
  <si>
    <t>ticker: SNBR</t>
  </si>
  <si>
    <t>Syndax Pharmaceuticals Inc</t>
  </si>
  <si>
    <t>ticker: SNDX</t>
  </si>
  <si>
    <t>ticker: TPIC</t>
  </si>
  <si>
    <t>TripAdvisor Inc</t>
  </si>
  <si>
    <t>ticker: TRIP</t>
  </si>
  <si>
    <t>ticker: VRNT</t>
  </si>
  <si>
    <t>Viant Technology Inc</t>
  </si>
  <si>
    <t>ticker: DSP</t>
  </si>
  <si>
    <t>ticker: VCTR</t>
  </si>
  <si>
    <t>Viking Therapeutics Inc</t>
  </si>
  <si>
    <t>ticker: VKTX</t>
  </si>
  <si>
    <t>VMware Inc</t>
  </si>
  <si>
    <t>ticker: VMW</t>
  </si>
  <si>
    <t>ticker: WETF</t>
  </si>
  <si>
    <t>ZIOPHARM Oncology Inc</t>
  </si>
  <si>
    <t>ticker: ZIOP</t>
  </si>
  <si>
    <t>Fixed Rate</t>
  </si>
  <si>
    <t>Amount</t>
  </si>
  <si>
    <t>Barclays Equity Asset Momentum Pair</t>
  </si>
  <si>
    <t>BCFSBEAM</t>
  </si>
  <si>
    <t>AdaptHealth Corp</t>
  </si>
  <si>
    <t>ticker: AHCO</t>
  </si>
  <si>
    <t>Advanced Micro Devices Inc</t>
  </si>
  <si>
    <t>ticker: AMD</t>
  </si>
  <si>
    <t>Altria Group Inc</t>
  </si>
  <si>
    <t>ticker: MO</t>
  </si>
  <si>
    <t>Amdocs Ltd</t>
  </si>
  <si>
    <t>ticker: DOX</t>
  </si>
  <si>
    <t>American Express Co</t>
  </si>
  <si>
    <t>ticker: AXP</t>
  </si>
  <si>
    <t>Ameriprise Financial Inc</t>
  </si>
  <si>
    <t>ticker: AMP</t>
  </si>
  <si>
    <t>Amphenol Corp</t>
  </si>
  <si>
    <t>ticker: APH</t>
  </si>
  <si>
    <t>Apache Corp</t>
  </si>
  <si>
    <t>ticker: APA</t>
  </si>
  <si>
    <t>Arch Capital Group Ltd</t>
  </si>
  <si>
    <t>ticker: ACGL</t>
  </si>
  <si>
    <t>Ares Capital Corp</t>
  </si>
  <si>
    <t>ticker: ARCC</t>
  </si>
  <si>
    <t>AT&amp;T Inc</t>
  </si>
  <si>
    <t>ticker: T</t>
  </si>
  <si>
    <t>AutoZone Inc</t>
  </si>
  <si>
    <t>ticker: AZO</t>
  </si>
  <si>
    <t>Avangrid Inc</t>
  </si>
  <si>
    <t>ticker: AGR</t>
  </si>
  <si>
    <t>AXA Equitable Holdings Inc</t>
  </si>
  <si>
    <t>ticker: EQH</t>
  </si>
  <si>
    <t>Bank of New York Mellon Corp/T</t>
  </si>
  <si>
    <t>ticker: BK</t>
  </si>
  <si>
    <t>Bank of Nova Scotia/The</t>
  </si>
  <si>
    <t>ticker: BNS</t>
  </si>
  <si>
    <t>BB&amp;T Corp</t>
  </si>
  <si>
    <t>ticker: TFC</t>
  </si>
  <si>
    <t>BCE Inc</t>
  </si>
  <si>
    <t>ticker: BCE</t>
  </si>
  <si>
    <t>ticker: BMCH</t>
  </si>
  <si>
    <t>Boeing Co/The</t>
  </si>
  <si>
    <t>ticker: BA</t>
  </si>
  <si>
    <t>ticker: BHF</t>
  </si>
  <si>
    <t>ticker: CBT</t>
  </si>
  <si>
    <t>Cadence Design Systems Inc</t>
  </si>
  <si>
    <t>ticker: CDNS</t>
  </si>
  <si>
    <t>ticker: CTLT</t>
  </si>
  <si>
    <t>Celanese Corp</t>
  </si>
  <si>
    <t>ticker: CE</t>
  </si>
  <si>
    <t>Charles River Laboratories Int</t>
  </si>
  <si>
    <t>ticker: CRL</t>
  </si>
  <si>
    <t>Cheniere Energy Inc</t>
  </si>
  <si>
    <t>ticker: LNG</t>
  </si>
  <si>
    <t>Chevron Corp</t>
  </si>
  <si>
    <t>ticker: CVX</t>
  </si>
  <si>
    <t>Cintas Corp</t>
  </si>
  <si>
    <t>ticker: CTAS</t>
  </si>
  <si>
    <t>Clorox Co/The</t>
  </si>
  <si>
    <t>ticker: CLX</t>
  </si>
  <si>
    <t>CMS Energy Corp</t>
  </si>
  <si>
    <t>ticker: CMS</t>
  </si>
  <si>
    <t>Cogent Communications Holdings</t>
  </si>
  <si>
    <t>ticker: CCOI</t>
  </si>
  <si>
    <t>ticker: CYH</t>
  </si>
  <si>
    <t>Corning Inc</t>
  </si>
  <si>
    <t>ticker: GLW</t>
  </si>
  <si>
    <t>Costco Wholesale Corp</t>
  </si>
  <si>
    <t>ticker: COST</t>
  </si>
  <si>
    <t>Coty Inc</t>
  </si>
  <si>
    <t>ticker: COTY</t>
  </si>
  <si>
    <t>Danaher Corp</t>
  </si>
  <si>
    <t>ticker: DHR</t>
  </si>
  <si>
    <t>Darden Restaurants Inc</t>
  </si>
  <si>
    <t>ticker: DRI</t>
  </si>
  <si>
    <t>ticker: DAR</t>
  </si>
  <si>
    <t>Dell Technologies Inc</t>
  </si>
  <si>
    <t>ticker: DELL</t>
  </si>
  <si>
    <t>Delta Air Lines Inc</t>
  </si>
  <si>
    <t>ticker: DAL</t>
  </si>
  <si>
    <t>Devon Energy Corp</t>
  </si>
  <si>
    <t>ticker: DVN</t>
  </si>
  <si>
    <t>Dollar Tree Inc</t>
  </si>
  <si>
    <t>ticker: DLTR</t>
  </si>
  <si>
    <t>Dow Inc</t>
  </si>
  <si>
    <t>ticker: DOW</t>
  </si>
  <si>
    <t>DR Horton Inc</t>
  </si>
  <si>
    <t>ticker: DHI</t>
  </si>
  <si>
    <t>ticker: EXP</t>
  </si>
  <si>
    <t>ticker: EIX</t>
  </si>
  <si>
    <t>Edwards Lifesciences Corp</t>
  </si>
  <si>
    <t>ticker: EW</t>
  </si>
  <si>
    <t>Elanco Animal Health Inc</t>
  </si>
  <si>
    <t>ticker: ELAN</t>
  </si>
  <si>
    <t>Electronic Arts Inc</t>
  </si>
  <si>
    <t>ticker: EA</t>
  </si>
  <si>
    <t>Eli Lilly &amp; Co</t>
  </si>
  <si>
    <t>ticker: LLY</t>
  </si>
  <si>
    <t>Enbridge Inc</t>
  </si>
  <si>
    <t>ticker: ENB</t>
  </si>
  <si>
    <t>ticker: ENDP</t>
  </si>
  <si>
    <t>Everest Re Group Ltd</t>
  </si>
  <si>
    <t>ticker: RE</t>
  </si>
  <si>
    <t>Exxon Mobil Corp</t>
  </si>
  <si>
    <t>ticker: XOM</t>
  </si>
  <si>
    <t>First American Financial Corp</t>
  </si>
  <si>
    <t>ticker: FAF</t>
  </si>
  <si>
    <t>First Citizens BancShares Inc/</t>
  </si>
  <si>
    <t>ticker: FCNCA</t>
  </si>
  <si>
    <t>FLIR Systems Inc</t>
  </si>
  <si>
    <t>ticker: FLIR</t>
  </si>
  <si>
    <t>Fluor Corp</t>
  </si>
  <si>
    <t>ticker: FLR</t>
  </si>
  <si>
    <t>Fortis Inc/Canada</t>
  </si>
  <si>
    <t>ticker: FTS</t>
  </si>
  <si>
    <t>Fortune Brands Home &amp; Security</t>
  </si>
  <si>
    <t>ticker: FBHS</t>
  </si>
  <si>
    <t>ticker: FTDR</t>
  </si>
  <si>
    <t>ticker: GIII</t>
  </si>
  <si>
    <t>General Electric Co</t>
  </si>
  <si>
    <t>ticker: GE</t>
  </si>
  <si>
    <t>Hartford Financial Services Gr</t>
  </si>
  <si>
    <t>ticker: HIG</t>
  </si>
  <si>
    <t>Hasbro Inc</t>
  </si>
  <si>
    <t>ticker: HAS</t>
  </si>
  <si>
    <t>Hawaiian Holdings Inc</t>
  </si>
  <si>
    <t>ticker: HA</t>
  </si>
  <si>
    <t>ticker: HP</t>
  </si>
  <si>
    <t>Hill-Rom Holdings Inc</t>
  </si>
  <si>
    <t>ticker: HRC</t>
  </si>
  <si>
    <t>HollyFrontier Corp</t>
  </si>
  <si>
    <t>ticker: HFC</t>
  </si>
  <si>
    <t>Horizon Pharma Plc</t>
  </si>
  <si>
    <t>ticker: HZNP</t>
  </si>
  <si>
    <t>ticker: HHC</t>
  </si>
  <si>
    <t>HP Inc</t>
  </si>
  <si>
    <t>ticker: HPQ</t>
  </si>
  <si>
    <t>ticker: IAC</t>
  </si>
  <si>
    <t>ticker: NGVT</t>
  </si>
  <si>
    <t>International Flavors &amp; Fragra</t>
  </si>
  <si>
    <t>ticker: IFF</t>
  </si>
  <si>
    <t>International Paper Co</t>
  </si>
  <si>
    <t>ticker: IP</t>
  </si>
  <si>
    <t>IQVIA Holdings Inc</t>
  </si>
  <si>
    <t>ticker: IQV</t>
  </si>
  <si>
    <t>JB Hunt Transport Services Inc</t>
  </si>
  <si>
    <t>ticker: JBHT</t>
  </si>
  <si>
    <t>ticker: KSU</t>
  </si>
  <si>
    <t>KKR &amp; Co Inc</t>
  </si>
  <si>
    <t>ticker: KKR</t>
  </si>
  <si>
    <t>Kohl's Corp</t>
  </si>
  <si>
    <t>ticker: KSS</t>
  </si>
  <si>
    <t>Kratos Defense &amp; Security Solu</t>
  </si>
  <si>
    <t>ticker: KTOS</t>
  </si>
  <si>
    <t>Kroger Co/The</t>
  </si>
  <si>
    <t>ticker: KR</t>
  </si>
  <si>
    <t>ticker: LB</t>
  </si>
  <si>
    <t>Lear Corp</t>
  </si>
  <si>
    <t>ticker: LEA</t>
  </si>
  <si>
    <t>Lennox International Inc</t>
  </si>
  <si>
    <t>ticker: LII</t>
  </si>
  <si>
    <t>ticker: LEVI</t>
  </si>
  <si>
    <t>M&amp;T Bank Corp</t>
  </si>
  <si>
    <t>ticker: MTB</t>
  </si>
  <si>
    <t>Markel Corp</t>
  </si>
  <si>
    <t>ticker: MKL</t>
  </si>
  <si>
    <t>ticker: DOOR</t>
  </si>
  <si>
    <t>McCormick &amp; Co Inc/MD</t>
  </si>
  <si>
    <t>ticker: MKC</t>
  </si>
  <si>
    <t>Methanex Corp</t>
  </si>
  <si>
    <t>ticker: MEOH</t>
  </si>
  <si>
    <t>Molson Coors Brewing Co</t>
  </si>
  <si>
    <t>ticker: TAP</t>
  </si>
  <si>
    <t>Motorola Solutions Inc</t>
  </si>
  <si>
    <t>ticker: MSI</t>
  </si>
  <si>
    <t>ticker: MWA</t>
  </si>
  <si>
    <t>Nabors Industries Ltd</t>
  </si>
  <si>
    <t>ticker: NBR</t>
  </si>
  <si>
    <t>National Oilwell Varco Inc</t>
  </si>
  <si>
    <t>ticker: NOV</t>
  </si>
  <si>
    <t>Navistar International Corp</t>
  </si>
  <si>
    <t>ticker: NAV</t>
  </si>
  <si>
    <t>ticker: NEU</t>
  </si>
  <si>
    <t>ticker: NEP</t>
  </si>
  <si>
    <t>Nordstrom Inc</t>
  </si>
  <si>
    <t>ticker: JWN</t>
  </si>
  <si>
    <t>NVR Inc</t>
  </si>
  <si>
    <t>ticker: NVR</t>
  </si>
  <si>
    <t>Occidental Petroleum Corp</t>
  </si>
  <si>
    <t>ticker: OXY</t>
  </si>
  <si>
    <t>Oracle Corp</t>
  </si>
  <si>
    <t>ticker: ORCL</t>
  </si>
  <si>
    <t>Owl Rock Capital Corp</t>
  </si>
  <si>
    <t>ticker: ORCC</t>
  </si>
  <si>
    <t>PACCAR Inc</t>
  </si>
  <si>
    <t>ticker: PCAR</t>
  </si>
  <si>
    <t>ticker: PATK</t>
  </si>
  <si>
    <t>ticker: PNR</t>
  </si>
  <si>
    <t>PG&amp;E Corp</t>
  </si>
  <si>
    <t>ticker: PCG</t>
  </si>
  <si>
    <t>Pinnacle West Capital Corp</t>
  </si>
  <si>
    <t>ticker: PNW</t>
  </si>
  <si>
    <t>ticker: PLT</t>
  </si>
  <si>
    <t>ticker: PRI</t>
  </si>
  <si>
    <t>ticker: PRMW</t>
  </si>
  <si>
    <t>Progressive Corp/The</t>
  </si>
  <si>
    <t>ticker: PGR</t>
  </si>
  <si>
    <t>PulteGroup Inc</t>
  </si>
  <si>
    <t>ticker: PHM</t>
  </si>
  <si>
    <t>ticker: REZI</t>
  </si>
  <si>
    <t>Roper Technologies Inc</t>
  </si>
  <si>
    <t>ticker: ROP</t>
  </si>
  <si>
    <t>ticker: RY</t>
  </si>
  <si>
    <t>ticker: RPRX</t>
  </si>
  <si>
    <t>Ryder System Inc</t>
  </si>
  <si>
    <t>ticker: R</t>
  </si>
  <si>
    <t>salesforce.com Inc</t>
  </si>
  <si>
    <t>ticker: CRM</t>
  </si>
  <si>
    <t>Schlumberger Ltd</t>
  </si>
  <si>
    <t>ticker: SLB</t>
  </si>
  <si>
    <t>ticker: SMG</t>
  </si>
  <si>
    <t>ticker: STX</t>
  </si>
  <si>
    <t>ServiceNow Inc</t>
  </si>
  <si>
    <t>ticker: NOW</t>
  </si>
  <si>
    <t>ticker: SBGI</t>
  </si>
  <si>
    <t>Snap-on Inc</t>
  </si>
  <si>
    <t>ticker: SNA</t>
  </si>
  <si>
    <t>Southern Co/The</t>
  </si>
  <si>
    <t>ticker: SO</t>
  </si>
  <si>
    <t>Spirit AeroSystems Holdings In</t>
  </si>
  <si>
    <t>ticker: SPR</t>
  </si>
  <si>
    <t>State Street Corp</t>
  </si>
  <si>
    <t>ticker: STT</t>
  </si>
  <si>
    <t>Symantec Corp</t>
  </si>
  <si>
    <t>ticker: NLOK</t>
  </si>
  <si>
    <t>Sysco Corp</t>
  </si>
  <si>
    <t>ticker: SYY</t>
  </si>
  <si>
    <t>TE Connectivity Ltd</t>
  </si>
  <si>
    <t>ticker: TEL</t>
  </si>
  <si>
    <t>Teck Resources Ltd</t>
  </si>
  <si>
    <t>ticker: TECK/B</t>
  </si>
  <si>
    <t>ticker: TPX</t>
  </si>
  <si>
    <t>Tesla Inc</t>
  </si>
  <si>
    <t>ticker: TSLA</t>
  </si>
  <si>
    <t>ticker: BLD</t>
  </si>
  <si>
    <t>Toronto-Dominion Bank/The</t>
  </si>
  <si>
    <t>ticker: TD</t>
  </si>
  <si>
    <t>Travelers Cos Inc/The</t>
  </si>
  <si>
    <t>ticker: TRV</t>
  </si>
  <si>
    <t>ticker: THS</t>
  </si>
  <si>
    <t>ticker: TGI</t>
  </si>
  <si>
    <t>Twitter Inc</t>
  </si>
  <si>
    <t>ticker: TWTR</t>
  </si>
  <si>
    <t>Under Armour Inc</t>
  </si>
  <si>
    <t>ticker: UAA</t>
  </si>
  <si>
    <t>ticker: USB</t>
  </si>
  <si>
    <t>ticker: VMI</t>
  </si>
  <si>
    <t>VF Corp</t>
  </si>
  <si>
    <t>ticker: VFC</t>
  </si>
  <si>
    <t>Viatris Inc</t>
  </si>
  <si>
    <t>ticker: VTRS</t>
  </si>
  <si>
    <t>Vista Outdoor Inc</t>
  </si>
  <si>
    <t>ticker: VSTO</t>
  </si>
  <si>
    <t>Vistra Energy Corp</t>
  </si>
  <si>
    <t>ticker: VST</t>
  </si>
  <si>
    <t>ticker: HCC</t>
  </si>
  <si>
    <t>Weight Watchers International</t>
  </si>
  <si>
    <t>ticker: WW</t>
  </si>
  <si>
    <t>Westlake Chemical Corp</t>
  </si>
  <si>
    <t>ticker: WLK</t>
  </si>
  <si>
    <t>WEX Inc</t>
  </si>
  <si>
    <t>ticker: WEX</t>
  </si>
  <si>
    <t>ticker: WTFC</t>
  </si>
  <si>
    <t>Secured Overnight Financing Rate</t>
  </si>
  <si>
    <t>Morgan Stanley &amp; Co. LLC, lei: 9R7GPTSO7KV3UQJZQ078</t>
  </si>
  <si>
    <t>Due: 3 Month, Reset: 3 Month</t>
  </si>
  <si>
    <t>MS Quality Sector Neutral Basket</t>
  </si>
  <si>
    <t>MSFSQLTY</t>
  </si>
  <si>
    <t>1-800-FLOWERS.COM INC-CL A</t>
  </si>
  <si>
    <t>10X Genomics Inc</t>
  </si>
  <si>
    <t>ticker: TXG</t>
  </si>
  <si>
    <t>1Life Healthcare Inc</t>
  </si>
  <si>
    <t>ticker: ONEM</t>
  </si>
  <si>
    <t>ticker: ABT</t>
  </si>
  <si>
    <t>AbbVie Inc</t>
  </si>
  <si>
    <t>ticker: ABBV</t>
  </si>
  <si>
    <t>ABIOMED Inc</t>
  </si>
  <si>
    <t>ticker: ABMD</t>
  </si>
  <si>
    <t>ticker: ACHC</t>
  </si>
  <si>
    <t>ACADIA REALTY TRUST</t>
  </si>
  <si>
    <t>ticker: AKR</t>
  </si>
  <si>
    <t>Accenture PLC</t>
  </si>
  <si>
    <t>ticker: ACN</t>
  </si>
  <si>
    <t>Activision Blizzard Inc</t>
  </si>
  <si>
    <t>ticker: ATVI</t>
  </si>
  <si>
    <t>ACUSHNET HOLDINGS CORP</t>
  </si>
  <si>
    <t>ticker: GOLF</t>
  </si>
  <si>
    <t>ticker: ADNT</t>
  </si>
  <si>
    <t>Adobe Inc</t>
  </si>
  <si>
    <t>ticker: ADBE</t>
  </si>
  <si>
    <t>ticker: ADT</t>
  </si>
  <si>
    <t>AES Corp/VA</t>
  </si>
  <si>
    <t>ticker: AES</t>
  </si>
  <si>
    <t>ticker: AGCO</t>
  </si>
  <si>
    <t>Agilent Technologies Inc</t>
  </si>
  <si>
    <t>ticker: A</t>
  </si>
  <si>
    <t>AGIOS PHARMACEUTICALS INC</t>
  </si>
  <si>
    <t>ticker: AGIO</t>
  </si>
  <si>
    <t>AGNC Investment Corp</t>
  </si>
  <si>
    <t>ticker: AGNC</t>
  </si>
  <si>
    <t>AIR LEASE CORP</t>
  </si>
  <si>
    <t>ticker: AL</t>
  </si>
  <si>
    <t>Air Products &amp; Chemicals Inc</t>
  </si>
  <si>
    <t>ticker: APD</t>
  </si>
  <si>
    <t>Akamai Technologies Inc</t>
  </si>
  <si>
    <t>ticker: AKAM</t>
  </si>
  <si>
    <t>Alaska Air Group Inc</t>
  </si>
  <si>
    <t>ticker: ALK</t>
  </si>
  <si>
    <t>Albemarle Corp</t>
  </si>
  <si>
    <t>ticker: ALB</t>
  </si>
  <si>
    <t>ticker: AA</t>
  </si>
  <si>
    <t>Align Technology Inc</t>
  </si>
  <si>
    <t>ticker: ALGN</t>
  </si>
  <si>
    <t>Alleghany Corp</t>
  </si>
  <si>
    <t>ticker: Y</t>
  </si>
  <si>
    <t>Allegiant Travel Co</t>
  </si>
  <si>
    <t>ticker: ALGT</t>
  </si>
  <si>
    <t>ALLETE INC</t>
  </si>
  <si>
    <t>ticker: ALE</t>
  </si>
  <si>
    <t>Alliant Energy Corp</t>
  </si>
  <si>
    <t>ticker: LNT</t>
  </si>
  <si>
    <t>Allstate Corp/The</t>
  </si>
  <si>
    <t>ticker: ALL</t>
  </si>
  <si>
    <t>Alphabet Inc</t>
  </si>
  <si>
    <t>ticker: GOOGL</t>
  </si>
  <si>
    <t>ticker: AIMC</t>
  </si>
  <si>
    <t>Amazon.com Inc</t>
  </si>
  <si>
    <t>ticker: AMZN</t>
  </si>
  <si>
    <t>ticker: AMCR</t>
  </si>
  <si>
    <t>AMEDISYS INC</t>
  </si>
  <si>
    <t>ticker: AMED</t>
  </si>
  <si>
    <t>Ameren Corp</t>
  </si>
  <si>
    <t>ticker: AEE</t>
  </si>
  <si>
    <t>AMERICAN AXLE &amp; MFG HOLDINGS</t>
  </si>
  <si>
    <t>ticker: AXL</t>
  </si>
  <si>
    <t>American Campus Communities In</t>
  </si>
  <si>
    <t>ticker: ACC</t>
  </si>
  <si>
    <t>American Electric Power Co Inc</t>
  </si>
  <si>
    <t>ticker: AEP</t>
  </si>
  <si>
    <t>ticker: AMH</t>
  </si>
  <si>
    <t>American International Group I</t>
  </si>
  <si>
    <t>ticker: AIG</t>
  </si>
  <si>
    <t>American National Group Inc</t>
  </si>
  <si>
    <t>ticker: ANAT</t>
  </si>
  <si>
    <t>AMERICAN OUTDOOR BRANDS CORP</t>
  </si>
  <si>
    <t>ticker: AWR</t>
  </si>
  <si>
    <t>American Tower Corp</t>
  </si>
  <si>
    <t>ticker: AMT</t>
  </si>
  <si>
    <t>American Water Works Co Inc</t>
  </si>
  <si>
    <t>ticker: AWK</t>
  </si>
  <si>
    <t>ticker: COLD</t>
  </si>
  <si>
    <t>Amicus Therapeutics Inc</t>
  </si>
  <si>
    <t>ticker: FOLD</t>
  </si>
  <si>
    <t>AMYRIS INC</t>
  </si>
  <si>
    <t>ANAPLAN INC</t>
  </si>
  <si>
    <t>ticker: PLAN</t>
  </si>
  <si>
    <t>ANSYS Inc</t>
  </si>
  <si>
    <t>ticker: ANSS</t>
  </si>
  <si>
    <t>ANTERO MIDSTREAM CORP</t>
  </si>
  <si>
    <t>ticker: AM</t>
  </si>
  <si>
    <t>ticker: AOS</t>
  </si>
  <si>
    <t>APA Corp</t>
  </si>
  <si>
    <t>Apartment Investment &amp; Managem</t>
  </si>
  <si>
    <t>ticker: AIV</t>
  </si>
  <si>
    <t>APELLIS PHARMACEUTICALS INC</t>
  </si>
  <si>
    <t>ticker: APLS</t>
  </si>
  <si>
    <t>ticker: CHX</t>
  </si>
  <si>
    <t>Apollo Commercial Real Estate</t>
  </si>
  <si>
    <t>ticker: ARI</t>
  </si>
  <si>
    <t>Apple Hospitality REIT Inc</t>
  </si>
  <si>
    <t>ticker: APLE</t>
  </si>
  <si>
    <t>Apple Inc</t>
  </si>
  <si>
    <t>ticker: AAPL</t>
  </si>
  <si>
    <t>ticker: ATR</t>
  </si>
  <si>
    <t>Aqua America Inc</t>
  </si>
  <si>
    <t>ticker: WTRG</t>
  </si>
  <si>
    <t>ticker: ARMK</t>
  </si>
  <si>
    <t>Arbor Realty Trust Inc</t>
  </si>
  <si>
    <t>ticker: ABR</t>
  </si>
  <si>
    <t>Archer-Daniels-Midland Co</t>
  </si>
  <si>
    <t>ticker: ADM</t>
  </si>
  <si>
    <t>Arconic Corp</t>
  </si>
  <si>
    <t>ticker: ARNC</t>
  </si>
  <si>
    <t>Arconic Inc</t>
  </si>
  <si>
    <t>ticker: HWM</t>
  </si>
  <si>
    <t>ARDELYX INC</t>
  </si>
  <si>
    <t>ticker: ARDX</t>
  </si>
  <si>
    <t>Arista Networks Inc</t>
  </si>
  <si>
    <t>ticker: ANET</t>
  </si>
  <si>
    <t>Arrow Electronics Inc</t>
  </si>
  <si>
    <t>ticker: ARW</t>
  </si>
  <si>
    <t>ticker: ASH</t>
  </si>
  <si>
    <t>ticker: AZPN</t>
  </si>
  <si>
    <t>ticker: AGO</t>
  </si>
  <si>
    <t>Atmos Energy Corp</t>
  </si>
  <si>
    <t>ticker: ATO</t>
  </si>
  <si>
    <t>Autodesk Inc</t>
  </si>
  <si>
    <t>ticker: ADSK</t>
  </si>
  <si>
    <t>Automatic Data Processing Inc</t>
  </si>
  <si>
    <t>ticker: ADP</t>
  </si>
  <si>
    <t>ticker: AN</t>
  </si>
  <si>
    <t>AvalonBay Communities Inc</t>
  </si>
  <si>
    <t>ticker: AVB</t>
  </si>
  <si>
    <t>Avery Dennison Corp</t>
  </si>
  <si>
    <t>ticker: AVY</t>
  </si>
  <si>
    <t>AVID TECHNOLOGY INC</t>
  </si>
  <si>
    <t>ticker: AVID</t>
  </si>
  <si>
    <t>ticker: AVA</t>
  </si>
  <si>
    <t>Axalta Coating Systems Ltd</t>
  </si>
  <si>
    <t>ticker: AXTA</t>
  </si>
  <si>
    <t>Axsome Therapeutics Inc</t>
  </si>
  <si>
    <t>B&amp;G FOODS INC</t>
  </si>
  <si>
    <t>ticker: BGS</t>
  </si>
  <si>
    <t>Baker Hughes a GE Co</t>
  </si>
  <si>
    <t>ticker: BKR</t>
  </si>
  <si>
    <t>ticker: BCPC</t>
  </si>
  <si>
    <t>Ball Corp</t>
  </si>
  <si>
    <t>ticker: BLL</t>
  </si>
  <si>
    <t>Bank of America Corp</t>
  </si>
  <si>
    <t>ticker: BAC</t>
  </si>
  <si>
    <t>BANKUNITED INC</t>
  </si>
  <si>
    <t>ticker: BKU</t>
  </si>
  <si>
    <t>Belden Inc</t>
  </si>
  <si>
    <t>ticker: BDC</t>
  </si>
  <si>
    <t>Berkshire Hathaway Inc</t>
  </si>
  <si>
    <t>ticker: BRK/B</t>
  </si>
  <si>
    <t>ticker: BHLB</t>
  </si>
  <si>
    <t>ticker: BERY</t>
  </si>
  <si>
    <t>Best Buy Co Inc</t>
  </si>
  <si>
    <t>ticker: BBY</t>
  </si>
  <si>
    <t>BEYOND MEAT INC</t>
  </si>
  <si>
    <t>ticker: BGCP</t>
  </si>
  <si>
    <t>Bio-Rad Laboratories Inc</t>
  </si>
  <si>
    <t>ticker: BIO</t>
  </si>
  <si>
    <t>ticker: TECH</t>
  </si>
  <si>
    <t>BIOCRYST PHARMACEUTICALS INC</t>
  </si>
  <si>
    <t>BioMarin Pharmaceutical Inc</t>
  </si>
  <si>
    <t>ticker: BMRN</t>
  </si>
  <si>
    <t>ticker: BJRI</t>
  </si>
  <si>
    <t>BJ'S WHOLESALE CLUB HOLDINGS</t>
  </si>
  <si>
    <t>ticker: BJ</t>
  </si>
  <si>
    <t>Black Hills Corp</t>
  </si>
  <si>
    <t>ticker: BKH</t>
  </si>
  <si>
    <t>BlackRock Inc</t>
  </si>
  <si>
    <t>ticker: BLK</t>
  </si>
  <si>
    <t>Blackstone Mortgage Trust Inc</t>
  </si>
  <si>
    <t>ticker: BXMT</t>
  </si>
  <si>
    <t>BLOOMIN' BRANDS INC</t>
  </si>
  <si>
    <t>Blueprint Medicines Corp</t>
  </si>
  <si>
    <t>ticker: BPMC</t>
  </si>
  <si>
    <t>BOISE CASCADE CO</t>
  </si>
  <si>
    <t>ticker: BCC</t>
  </si>
  <si>
    <t>ticker: BOKF</t>
  </si>
  <si>
    <t>Booz Allen Hamilton Holding Co</t>
  </si>
  <si>
    <t>ticker: BAH</t>
  </si>
  <si>
    <t>ticker: SAM</t>
  </si>
  <si>
    <t>BOYD GAMING CORP</t>
  </si>
  <si>
    <t>ticker: BYD</t>
  </si>
  <si>
    <t>ticker: BRX</t>
  </si>
  <si>
    <t>BROOKDALE SENIOR LIVING INC</t>
  </si>
  <si>
    <t>ticker: BKD</t>
  </si>
  <si>
    <t>Brookfield Property REIT Inc</t>
  </si>
  <si>
    <t>ticker: BPYU</t>
  </si>
  <si>
    <t>Brown &amp; Brown Inc</t>
  </si>
  <si>
    <t>ticker: BRO</t>
  </si>
  <si>
    <t>Brown-Forman Corp</t>
  </si>
  <si>
    <t>ticker: BF/B</t>
  </si>
  <si>
    <t>ticker: BC</t>
  </si>
  <si>
    <t>BUCKLE INC/THE</t>
  </si>
  <si>
    <t>ticker: BKE</t>
  </si>
  <si>
    <t>Bunge Ltd</t>
  </si>
  <si>
    <t>ticker: BG</t>
  </si>
  <si>
    <t>BWX Technologies Inc</t>
  </si>
  <si>
    <t>ticker: BWXT</t>
  </si>
  <si>
    <t>ticker: CABO</t>
  </si>
  <si>
    <t>Cabot Oil &amp; Gas Corp</t>
  </si>
  <si>
    <t>ticker: COG</t>
  </si>
  <si>
    <t>CACI International Inc</t>
  </si>
  <si>
    <t>ticker: CACI</t>
  </si>
  <si>
    <t>CACTUS INC - A</t>
  </si>
  <si>
    <t>ticker: WHD</t>
  </si>
  <si>
    <t>Caesars Entertainment Corp</t>
  </si>
  <si>
    <t>ticker: CZR</t>
  </si>
  <si>
    <t>CAL-MAINE FOODS INC</t>
  </si>
  <si>
    <t>ticker: CALM</t>
  </si>
  <si>
    <t>CALERES INC</t>
  </si>
  <si>
    <t>ticker: CAL</t>
  </si>
  <si>
    <t>ticker: CWT</t>
  </si>
  <si>
    <t>ticker: CPT</t>
  </si>
  <si>
    <t>Campbell Soup Co</t>
  </si>
  <si>
    <t>ticker: CPB</t>
  </si>
  <si>
    <t>Capital One Financial Corp</t>
  </si>
  <si>
    <t>ticker: COF</t>
  </si>
  <si>
    <t>CARA THERAPEUTICS INC</t>
  </si>
  <si>
    <t>ticker: CARA</t>
  </si>
  <si>
    <t>Carlyle Group Inc/The</t>
  </si>
  <si>
    <t>ticker: CG</t>
  </si>
  <si>
    <t>ticker: CRS</t>
  </si>
  <si>
    <t>CASEY'S GENERAL STORES INC</t>
  </si>
  <si>
    <t>ticker: CASY</t>
  </si>
  <si>
    <t>Casper Sleep Inc</t>
  </si>
  <si>
    <t>ticker: CSPR</t>
  </si>
  <si>
    <t>Cboe Global Markets Inc</t>
  </si>
  <si>
    <t>ticker: CBOE</t>
  </si>
  <si>
    <t>CBRE Group Inc</t>
  </si>
  <si>
    <t>ticker: CBRE</t>
  </si>
  <si>
    <t>CELSIUS HOLDINGS INC</t>
  </si>
  <si>
    <t>ticker: CELH</t>
  </si>
  <si>
    <t>CenterPoint Energy Inc</t>
  </si>
  <si>
    <t>ticker: CNP</t>
  </si>
  <si>
    <t>ticker: CENX</t>
  </si>
  <si>
    <t>CenturyLink Inc</t>
  </si>
  <si>
    <t>ticker: LUMN</t>
  </si>
  <si>
    <t>CF Industries Holdings Inc</t>
  </si>
  <si>
    <t>ticker: CF</t>
  </si>
  <si>
    <t>CH Robinson Worldwide Inc</t>
  </si>
  <si>
    <t>ticker: CHRW</t>
  </si>
  <si>
    <t>Charter Communications Inc</t>
  </si>
  <si>
    <t>ticker: CHTR</t>
  </si>
  <si>
    <t>CHEFS' WAREHOUSE INC/THE</t>
  </si>
  <si>
    <t>ticker: CHEF</t>
  </si>
  <si>
    <t>ticker: CHE</t>
  </si>
  <si>
    <t>CHEMOCENTRYX INC</t>
  </si>
  <si>
    <t>ticker: CCXI</t>
  </si>
  <si>
    <t>ticker: CC</t>
  </si>
  <si>
    <t>Chimera Investment Corp</t>
  </si>
  <si>
    <t>ticker: CIM</t>
  </si>
  <si>
    <t>Church &amp; Dwight Co Inc</t>
  </si>
  <si>
    <t>ticker: CHD</t>
  </si>
  <si>
    <t>Cigna Corp</t>
  </si>
  <si>
    <t>ticker: CI</t>
  </si>
  <si>
    <t>Cincinnati Financial Corp</t>
  </si>
  <si>
    <t>ticker: CINF</t>
  </si>
  <si>
    <t>Cisco Systems Inc</t>
  </si>
  <si>
    <t>ticker: CSCO</t>
  </si>
  <si>
    <t>Citigroup Inc</t>
  </si>
  <si>
    <t>ticker: C</t>
  </si>
  <si>
    <t>Citizens Financial Group Inc</t>
  </si>
  <si>
    <t>ticker: CFG</t>
  </si>
  <si>
    <t>CLEAN ENERGY FUELS CORP</t>
  </si>
  <si>
    <t>ticker: CLNE</t>
  </si>
  <si>
    <t>CLEARWAY ENERGY INC-C</t>
  </si>
  <si>
    <t>ticker: CWEN</t>
  </si>
  <si>
    <t>ticker: CLDR</t>
  </si>
  <si>
    <t>Cloudflare Inc</t>
  </si>
  <si>
    <t>ticker: NET</t>
  </si>
  <si>
    <t>Clovis Oncology Inc</t>
  </si>
  <si>
    <t>ticker: CLVS</t>
  </si>
  <si>
    <t>ticker: CNO</t>
  </si>
  <si>
    <t>ticker: CNX</t>
  </si>
  <si>
    <t>Coca-Cola Co/The</t>
  </si>
  <si>
    <t>ticker: KO</t>
  </si>
  <si>
    <t>COCA-COLA CONSOLIDATED INC</t>
  </si>
  <si>
    <t>ticker: COKE</t>
  </si>
  <si>
    <t>COEUR MINING INC</t>
  </si>
  <si>
    <t>ticker: CDE</t>
  </si>
  <si>
    <t>Cognizant Technology Solutions</t>
  </si>
  <si>
    <t>ticker: CTSH</t>
  </si>
  <si>
    <t>Colgate-Palmolive Co</t>
  </si>
  <si>
    <t>ticker: CL</t>
  </si>
  <si>
    <t>COLUMBIA PROPERTY TRUST INC</t>
  </si>
  <si>
    <t>ticker: CXP</t>
  </si>
  <si>
    <t>Comcast Corp</t>
  </si>
  <si>
    <t>ticker: CMCSA</t>
  </si>
  <si>
    <t>Comerica Inc</t>
  </si>
  <si>
    <t>ticker: CMA</t>
  </si>
  <si>
    <t>COMFORT SYSTEMS USA INC</t>
  </si>
  <si>
    <t>ticker: FIX</t>
  </si>
  <si>
    <t>ticker: CBSH</t>
  </si>
  <si>
    <t>COMMERCIAL METALS CO</t>
  </si>
  <si>
    <t>ticker: CMC</t>
  </si>
  <si>
    <t>ticker: COMM</t>
  </si>
  <si>
    <t>Compass Minerals International</t>
  </si>
  <si>
    <t>ticker: CMP</t>
  </si>
  <si>
    <t>COMSTOCK RESOURCES INC</t>
  </si>
  <si>
    <t>ticker: CRK</t>
  </si>
  <si>
    <t>Conagra Brands Inc</t>
  </si>
  <si>
    <t>ticker: CAG</t>
  </si>
  <si>
    <t>ticker: CNDT</t>
  </si>
  <si>
    <t>ticker: COP</t>
  </si>
  <si>
    <t>Consolidated Edison Inc</t>
  </si>
  <si>
    <t>ticker: ED</t>
  </si>
  <si>
    <t>Constellation Brands Inc</t>
  </si>
  <si>
    <t>ticker: STZ</t>
  </si>
  <si>
    <t>Continental Resources Inc/OK</t>
  </si>
  <si>
    <t>ticker: CLR</t>
  </si>
  <si>
    <t>Cooper Cos Inc/The</t>
  </si>
  <si>
    <t>ticker: COO</t>
  </si>
  <si>
    <t>Copart Inc</t>
  </si>
  <si>
    <t>ticker: CPRT</t>
  </si>
  <si>
    <t>ticker: CORT</t>
  </si>
  <si>
    <t>CORESITE REALTY CORP</t>
  </si>
  <si>
    <t>ticker: COR</t>
  </si>
  <si>
    <t>Corporate Office Properties Tr</t>
  </si>
  <si>
    <t>ticker: OFC</t>
  </si>
  <si>
    <t>Corteva Inc</t>
  </si>
  <si>
    <t>ticker: CTVA</t>
  </si>
  <si>
    <t>CoStar Group Inc</t>
  </si>
  <si>
    <t>ticker: CSGP</t>
  </si>
  <si>
    <t>COUSINS PROPERTIES INC</t>
  </si>
  <si>
    <t>ticker: CUZ</t>
  </si>
  <si>
    <t>ticker: CVA</t>
  </si>
  <si>
    <t>Crown Castle International Cor</t>
  </si>
  <si>
    <t>ticker: CCI</t>
  </si>
  <si>
    <t>Crown Holdings Inc</t>
  </si>
  <si>
    <t>ticker: CCK</t>
  </si>
  <si>
    <t>ticker: CUBE</t>
  </si>
  <si>
    <t>Cummins Inc</t>
  </si>
  <si>
    <t>ticker: CMI</t>
  </si>
  <si>
    <t>ticker: CWK</t>
  </si>
  <si>
    <t>CVR ENERGY INC</t>
  </si>
  <si>
    <t>ticker: CVI</t>
  </si>
  <si>
    <t>CYTOKINETICS INC</t>
  </si>
  <si>
    <t>DANA INC</t>
  </si>
  <si>
    <t>ticker: DAN</t>
  </si>
  <si>
    <t>DaVita Inc</t>
  </si>
  <si>
    <t>ticker: DVA</t>
  </si>
  <si>
    <t>DECKERS OUTDOOR CORP</t>
  </si>
  <si>
    <t>ticker: DECK</t>
  </si>
  <si>
    <t>DELEK US HOLDINGS INC</t>
  </si>
  <si>
    <t>ticker: DK</t>
  </si>
  <si>
    <t>DESIGNER BRANDS INC-CLASS A</t>
  </si>
  <si>
    <t>ticker: DBI</t>
  </si>
  <si>
    <t>DHT HOLDINGS INC</t>
  </si>
  <si>
    <t>ticker: DHT</t>
  </si>
  <si>
    <t>Diamondback Energy Inc</t>
  </si>
  <si>
    <t>ticker: FANG</t>
  </si>
  <si>
    <t>DIAMONDROCK HOSPITALITY CO</t>
  </si>
  <si>
    <t>ticker: DRH</t>
  </si>
  <si>
    <t>Digital Realty Trust Inc</t>
  </si>
  <si>
    <t>ticker: DLR</t>
  </si>
  <si>
    <t>DIGITAL TURBINE INC</t>
  </si>
  <si>
    <t>ticker: APPS</t>
  </si>
  <si>
    <t>DocuSign Inc</t>
  </si>
  <si>
    <t>ticker: DOCU</t>
  </si>
  <si>
    <t>ticker: DLB</t>
  </si>
  <si>
    <t>Dollar General Corp</t>
  </si>
  <si>
    <t>ticker: DG</t>
  </si>
  <si>
    <t>Dominion Energy Inc</t>
  </si>
  <si>
    <t>ticker: D</t>
  </si>
  <si>
    <t>Domino's Pizza Inc</t>
  </si>
  <si>
    <t>ticker: DPZ</t>
  </si>
  <si>
    <t>DORMAN PRODUCTS INC</t>
  </si>
  <si>
    <t>ticker: DORM</t>
  </si>
  <si>
    <t>ticker: DEI</t>
  </si>
  <si>
    <t>DowDuPont Inc</t>
  </si>
  <si>
    <t>ticker: DD</t>
  </si>
  <si>
    <t>DTE Energy Co</t>
  </si>
  <si>
    <t>ticker: DTE</t>
  </si>
  <si>
    <t>Duke Energy Corp</t>
  </si>
  <si>
    <t>ticker: DUK</t>
  </si>
  <si>
    <t>Duke Realty Corp</t>
  </si>
  <si>
    <t>ticker: DRE</t>
  </si>
  <si>
    <t>Dun &amp; Bradstreet Holdings Inc</t>
  </si>
  <si>
    <t>ticker: DNB</t>
  </si>
  <si>
    <t>DXC Technology Co</t>
  </si>
  <si>
    <t>ticker: DXC</t>
  </si>
  <si>
    <t>Easterly Government Properties</t>
  </si>
  <si>
    <t>ticker: DEA</t>
  </si>
  <si>
    <t>EASTGROUP PROPERTIES INC</t>
  </si>
  <si>
    <t>ticker: EGP</t>
  </si>
  <si>
    <t>Eastman Chemical Co</t>
  </si>
  <si>
    <t>ticker: EMN</t>
  </si>
  <si>
    <t>eBay Inc</t>
  </si>
  <si>
    <t>ticker: EBAY</t>
  </si>
  <si>
    <t>Ecolab Inc</t>
  </si>
  <si>
    <t>ticker: ECL</t>
  </si>
  <si>
    <t>Edgewell Personal Care Co</t>
  </si>
  <si>
    <t>ticker: EPC</t>
  </si>
  <si>
    <t>ELF BEAUTY INC</t>
  </si>
  <si>
    <t>ticker: ELF</t>
  </si>
  <si>
    <t>ticker: ESRT</t>
  </si>
  <si>
    <t>ticker: ENR</t>
  </si>
  <si>
    <t>Energy Fuels Inc/Canada</t>
  </si>
  <si>
    <t>ticker: UUUU</t>
  </si>
  <si>
    <t>ENERGY RECOVERY INC</t>
  </si>
  <si>
    <t>ticker: ERII</t>
  </si>
  <si>
    <t>ENOVA INTERNATIONAL INC</t>
  </si>
  <si>
    <t>ticker: ENVA</t>
  </si>
  <si>
    <t>Entergy Corp</t>
  </si>
  <si>
    <t>ticker: ETR</t>
  </si>
  <si>
    <t>EOG Resources Inc</t>
  </si>
  <si>
    <t>ticker: EOG</t>
  </si>
  <si>
    <t>EPAM Systems Inc</t>
  </si>
  <si>
    <t>ticker: EPAM</t>
  </si>
  <si>
    <t>ticker: EPR</t>
  </si>
  <si>
    <t>EQT Corp</t>
  </si>
  <si>
    <t>ticker: EQT</t>
  </si>
  <si>
    <t>Equifax Inc</t>
  </si>
  <si>
    <t>ticker: EFX</t>
  </si>
  <si>
    <t>Equinix Inc</t>
  </si>
  <si>
    <t>ticker: EQIX</t>
  </si>
  <si>
    <t>Equitrans Midstream Corp</t>
  </si>
  <si>
    <t>ticker: ETRN</t>
  </si>
  <si>
    <t>ticker: EQC</t>
  </si>
  <si>
    <t>Equity LifeStyle Properties In</t>
  </si>
  <si>
    <t>ticker: ELS</t>
  </si>
  <si>
    <t>ticker: EQR</t>
  </si>
  <si>
    <t>Erie Indemnity Co</t>
  </si>
  <si>
    <t>ticker: ERIE</t>
  </si>
  <si>
    <t>Essex Property Trust Inc</t>
  </si>
  <si>
    <t>ticker: ESS</t>
  </si>
  <si>
    <t>Estee Lauder Cos Inc/The</t>
  </si>
  <si>
    <t>ticker: EL</t>
  </si>
  <si>
    <t>ticker: EEFT</t>
  </si>
  <si>
    <t>EVENTBRITE INC-CLASS A</t>
  </si>
  <si>
    <t>ticker: EVR</t>
  </si>
  <si>
    <t>Evergy Inc</t>
  </si>
  <si>
    <t>ticker: EVRG</t>
  </si>
  <si>
    <t>EVERI HOLDINGS INC</t>
  </si>
  <si>
    <t>ticker: EVRI</t>
  </si>
  <si>
    <t>EVERQUOTE INC - CLASS A</t>
  </si>
  <si>
    <t>ticker: EVER</t>
  </si>
  <si>
    <t>ticker: ES</t>
  </si>
  <si>
    <t>EVOQUA WATER TECHNOLOGIES CO</t>
  </si>
  <si>
    <t>ticker: AQUA</t>
  </si>
  <si>
    <t>ticker: EXEL</t>
  </si>
  <si>
    <t>Exelon Corp</t>
  </si>
  <si>
    <t>ticker: EXC</t>
  </si>
  <si>
    <t>ExOne Co/The</t>
  </si>
  <si>
    <t>ticker: XONE</t>
  </si>
  <si>
    <t>EXP WORLD HOLDINGS INC</t>
  </si>
  <si>
    <t>ticker: EXPI</t>
  </si>
  <si>
    <t>Expedia Group Inc</t>
  </si>
  <si>
    <t>ticker: EXPE</t>
  </si>
  <si>
    <t>Expeditors International of Wa</t>
  </si>
  <si>
    <t>ticker: EXPD</t>
  </si>
  <si>
    <t>EXPONENT INC</t>
  </si>
  <si>
    <t>ticker: EXPO</t>
  </si>
  <si>
    <t>Extra Space Storage Inc</t>
  </si>
  <si>
    <t>ticker: EXR</t>
  </si>
  <si>
    <t>EXTREME NETWORKS INC</t>
  </si>
  <si>
    <t>ticker: EXTR</t>
  </si>
  <si>
    <t>F5 Networks Inc</t>
  </si>
  <si>
    <t>ticker: FFIV</t>
  </si>
  <si>
    <t>FABRINET</t>
  </si>
  <si>
    <t>ticker: FN</t>
  </si>
  <si>
    <t>Facebook Inc</t>
  </si>
  <si>
    <t>ticker: FB</t>
  </si>
  <si>
    <t>FactSet Research Systems Inc</t>
  </si>
  <si>
    <t>ticker: FDS</t>
  </si>
  <si>
    <t>ticker: FAST</t>
  </si>
  <si>
    <t>Federal Realty Investment Trus</t>
  </si>
  <si>
    <t>ticker: FRT</t>
  </si>
  <si>
    <t>FEDERATED INVESTORS INC-CL B</t>
  </si>
  <si>
    <t>ticker: FHI</t>
  </si>
  <si>
    <t>Fidelity National Financial In</t>
  </si>
  <si>
    <t>ticker: FNF</t>
  </si>
  <si>
    <t>ticker: FITB</t>
  </si>
  <si>
    <t>ticker: FEYE</t>
  </si>
  <si>
    <t>FIRST BANCORP PUERTO RICO</t>
  </si>
  <si>
    <t>ticker: FBP</t>
  </si>
  <si>
    <t xml:space="preserve">FIRST CITIZENS BCSHS  -CL A</t>
  </si>
  <si>
    <t>First Financial Bankshares Inc</t>
  </si>
  <si>
    <t>ticker: FFIN</t>
  </si>
  <si>
    <t>FIRST INDUSTRIAL REALTY TR</t>
  </si>
  <si>
    <t>ticker: FR</t>
  </si>
  <si>
    <t>First Midwest Bancorp Inc/IL</t>
  </si>
  <si>
    <t>ticker: FMBI</t>
  </si>
  <si>
    <t>FirstEnergy Corp</t>
  </si>
  <si>
    <t>ticker: FE</t>
  </si>
  <si>
    <t>ticker: FLO</t>
  </si>
  <si>
    <t>FLUIDIGM CORP</t>
  </si>
  <si>
    <t>ticker: FLDM</t>
  </si>
  <si>
    <t>FMC Corp</t>
  </si>
  <si>
    <t>ticker: FMC</t>
  </si>
  <si>
    <t>FNB CORP</t>
  </si>
  <si>
    <t>ticker: FNB</t>
  </si>
  <si>
    <t>FOCUS FINANCIAL PARTNERS-A</t>
  </si>
  <si>
    <t>ticker: FOCS</t>
  </si>
  <si>
    <t>Fortinet Inc</t>
  </si>
  <si>
    <t>ticker: FTNT</t>
  </si>
  <si>
    <t>ticker: FOSL</t>
  </si>
  <si>
    <t>Fox Corp</t>
  </si>
  <si>
    <t>ticker: FOXA</t>
  </si>
  <si>
    <t>FOX FACTORY HOLDING CORP</t>
  </si>
  <si>
    <t>ticker: FOXF</t>
  </si>
  <si>
    <t>FRANKLIN ELECTRIC CO INC</t>
  </si>
  <si>
    <t>ticker: FELE</t>
  </si>
  <si>
    <t>Freeport-McMoRan Inc</t>
  </si>
  <si>
    <t>ticker: FCX</t>
  </si>
  <si>
    <t>FRESHPET INC</t>
  </si>
  <si>
    <t>ticker: FRPT</t>
  </si>
  <si>
    <t>ticker: FRO</t>
  </si>
  <si>
    <t>FUNKO INC-CLASS A</t>
  </si>
  <si>
    <t>ticker: FNKO</t>
  </si>
  <si>
    <t>G-III APPAREL GROUP LTD</t>
  </si>
  <si>
    <t>Gannett Co Inc</t>
  </si>
  <si>
    <t>ticker: GCI</t>
  </si>
  <si>
    <t>Garmin Ltd</t>
  </si>
  <si>
    <t>ticker: GRMN</t>
  </si>
  <si>
    <t>ticker: GTES</t>
  </si>
  <si>
    <t>Gatos Silver Inc</t>
  </si>
  <si>
    <t>ticker: GATO</t>
  </si>
  <si>
    <t>GENERAC HOLDINGS INC</t>
  </si>
  <si>
    <t>ticker: GNRC</t>
  </si>
  <si>
    <t>General Dynamics Corp</t>
  </si>
  <si>
    <t>ticker: GD</t>
  </si>
  <si>
    <t>General Mills Inc</t>
  </si>
  <si>
    <t>ticker: GIS</t>
  </si>
  <si>
    <t>ticker: GNTX</t>
  </si>
  <si>
    <t>GEO GROUP INC/THE</t>
  </si>
  <si>
    <t>GLACIER BANCORP INC</t>
  </si>
  <si>
    <t>ticker: GBCI</t>
  </si>
  <si>
    <t>ticker: GMED</t>
  </si>
  <si>
    <t>GOGO INC</t>
  </si>
  <si>
    <t>ticker: GOGO</t>
  </si>
  <si>
    <t>GoHealth Inc</t>
  </si>
  <si>
    <t>ticker: GOCO</t>
  </si>
  <si>
    <t>GOLAR LNG LTD</t>
  </si>
  <si>
    <t>ticker: GLNG</t>
  </si>
  <si>
    <t>ticker: GT</t>
  </si>
  <si>
    <t>Graco Inc</t>
  </si>
  <si>
    <t>ticker: GGG</t>
  </si>
  <si>
    <t>ticker: GHC</t>
  </si>
  <si>
    <t>ticker: GVA</t>
  </si>
  <si>
    <t>ticker: GPK</t>
  </si>
  <si>
    <t>GRAY TELEVISION INC</t>
  </si>
  <si>
    <t>ticker: GTN</t>
  </si>
  <si>
    <t>GREEN BRICK PARTNERS INC</t>
  </si>
  <si>
    <t>ticker: GRBK</t>
  </si>
  <si>
    <t>GROCERY OUTLET HOLDING CORP</t>
  </si>
  <si>
    <t>ticker: GO</t>
  </si>
  <si>
    <t>GUARDANT HEALTH INC</t>
  </si>
  <si>
    <t>ticker: GH</t>
  </si>
  <si>
    <t>H.B. FULLER CO.</t>
  </si>
  <si>
    <t>ticker: FUL</t>
  </si>
  <si>
    <t>HAIN CELESTIAL GROUP INC</t>
  </si>
  <si>
    <t>ticker: HAIN</t>
  </si>
  <si>
    <t>Halliburton Co</t>
  </si>
  <si>
    <t>ticker: HAL</t>
  </si>
  <si>
    <t>HANCOCK WHITNEY CORP</t>
  </si>
  <si>
    <t>ticker: HWC</t>
  </si>
  <si>
    <t>Hanover Insurance Group Inc/Th</t>
  </si>
  <si>
    <t>ticker: THG</t>
  </si>
  <si>
    <t>Harley-Davidson Inc</t>
  </si>
  <si>
    <t>ticker: HOG</t>
  </si>
  <si>
    <t>Hawaiian Electric Industries I</t>
  </si>
  <si>
    <t>ticker: HE</t>
  </si>
  <si>
    <t>HCP Inc</t>
  </si>
  <si>
    <t>ticker: PEAK</t>
  </si>
  <si>
    <t>ticker: HR</t>
  </si>
  <si>
    <t>HECLA MINING CO</t>
  </si>
  <si>
    <t>ticker: HL</t>
  </si>
  <si>
    <t>Herbalife Nutrition Ltd</t>
  </si>
  <si>
    <t>ticker: HLF</t>
  </si>
  <si>
    <t>HERC HOLDINGS INC</t>
  </si>
  <si>
    <t>ticker: HRI</t>
  </si>
  <si>
    <t>ticker: MLHR</t>
  </si>
  <si>
    <t>Hershey Co/The</t>
  </si>
  <si>
    <t>ticker: HSY</t>
  </si>
  <si>
    <t>Hess Corp</t>
  </si>
  <si>
    <t>ticker: HES</t>
  </si>
  <si>
    <t>ticker: HTH</t>
  </si>
  <si>
    <t>Hilton Grand Vacations Inc</t>
  </si>
  <si>
    <t>ticker: HGV</t>
  </si>
  <si>
    <t>Hologic Inc</t>
  </si>
  <si>
    <t>ticker: HOLX</t>
  </si>
  <si>
    <t>Home Depot Inc/The</t>
  </si>
  <si>
    <t>ticker: HD</t>
  </si>
  <si>
    <t>Hormel Foods Corp</t>
  </si>
  <si>
    <t>ticker: HRL</t>
  </si>
  <si>
    <t>HOUGHTON MIFFLIN HARCOURT CO</t>
  </si>
  <si>
    <t>ticker: HMHC</t>
  </si>
  <si>
    <t>HOULIHAN LOKEY INC</t>
  </si>
  <si>
    <t>ticker: HLI</t>
  </si>
  <si>
    <t>Humana Inc</t>
  </si>
  <si>
    <t>ticker: HUM</t>
  </si>
  <si>
    <t>Huntington Ingalls Industries</t>
  </si>
  <si>
    <t>ticker: HII</t>
  </si>
  <si>
    <t>ticker: HUN</t>
  </si>
  <si>
    <t>IDACORP INC</t>
  </si>
  <si>
    <t>ticker: IDA</t>
  </si>
  <si>
    <t>IDEX Corp</t>
  </si>
  <si>
    <t>ticker: IEX</t>
  </si>
  <si>
    <t>IDEXX Laboratories Inc</t>
  </si>
  <si>
    <t>ticker: IDXX</t>
  </si>
  <si>
    <t>iHeartMedia Inc</t>
  </si>
  <si>
    <t>ticker: IHRT</t>
  </si>
  <si>
    <t>IMAX CORP</t>
  </si>
  <si>
    <t>ticker: IMAX</t>
  </si>
  <si>
    <t>IMMUNOGEN INC</t>
  </si>
  <si>
    <t>ticker: IMGN</t>
  </si>
  <si>
    <t>Incyte Corp</t>
  </si>
  <si>
    <t>ticker: INCY</t>
  </si>
  <si>
    <t>Ingredion Inc</t>
  </si>
  <si>
    <t>ticker: INGR</t>
  </si>
  <si>
    <t>INSEEGO CORP</t>
  </si>
  <si>
    <t>Insmed Inc</t>
  </si>
  <si>
    <t>ticker: INSM</t>
  </si>
  <si>
    <t>Intel Corp</t>
  </si>
  <si>
    <t>ticker: INTC</t>
  </si>
  <si>
    <t>ticker: IBKR</t>
  </si>
  <si>
    <t>Intercontinental Exchange Inc</t>
  </si>
  <si>
    <t>ticker: ICE</t>
  </si>
  <si>
    <t>International Game Technology</t>
  </si>
  <si>
    <t>ticker: IGT</t>
  </si>
  <si>
    <t>Interpublic Group of Cos Inc/T</t>
  </si>
  <si>
    <t>ticker: IPG</t>
  </si>
  <si>
    <t>Intuit Inc</t>
  </si>
  <si>
    <t>ticker: INTU</t>
  </si>
  <si>
    <t>Intuitive Surgical Inc</t>
  </si>
  <si>
    <t>ticker: ISRG</t>
  </si>
  <si>
    <t>Invesco Ltd</t>
  </si>
  <si>
    <t>ticker: IVZ</t>
  </si>
  <si>
    <t>INVESTORS BANCORP INC</t>
  </si>
  <si>
    <t>Invitation Homes Inc</t>
  </si>
  <si>
    <t>ticker: INVH</t>
  </si>
  <si>
    <t>Ionis Pharmaceuticals Inc</t>
  </si>
  <si>
    <t>ticker: IONS</t>
  </si>
  <si>
    <t>ticker: IRDM</t>
  </si>
  <si>
    <t>ticker: ITRI</t>
  </si>
  <si>
    <t>ticker: JJSF</t>
  </si>
  <si>
    <t>Jack Henry &amp; Associates Inc</t>
  </si>
  <si>
    <t>ticker: JKHY</t>
  </si>
  <si>
    <t>Jacobs Engineering Group Inc</t>
  </si>
  <si>
    <t>ticker: J</t>
  </si>
  <si>
    <t>JAMES RIVER GROUP HOLDINGS L</t>
  </si>
  <si>
    <t>ticker: JRVR</t>
  </si>
  <si>
    <t>Jazz Pharmaceuticals PLC</t>
  </si>
  <si>
    <t>ticker: JAZZ</t>
  </si>
  <si>
    <t>JetBlue Airways Corp</t>
  </si>
  <si>
    <t>ticker: JBLU</t>
  </si>
  <si>
    <t>JM Smucker Co/The</t>
  </si>
  <si>
    <t>ticker: SJM</t>
  </si>
  <si>
    <t>John Wiley &amp; Sons Inc</t>
  </si>
  <si>
    <t>ticker: JW/A</t>
  </si>
  <si>
    <t>JOINT CORP/THE</t>
  </si>
  <si>
    <t>Jones Lang LaSalle Inc</t>
  </si>
  <si>
    <t>ticker: JLL</t>
  </si>
  <si>
    <t>KAISER ALUMINUM CORP</t>
  </si>
  <si>
    <t>ticker: KALU</t>
  </si>
  <si>
    <t>ticker: KAR</t>
  </si>
  <si>
    <t>Kellogg Co</t>
  </si>
  <si>
    <t>ticker: K</t>
  </si>
  <si>
    <t>ticker: KMPR</t>
  </si>
  <si>
    <t>KENNAMETAL INC</t>
  </si>
  <si>
    <t>ticker: KMT</t>
  </si>
  <si>
    <t>Keurig Dr Pepper Inc</t>
  </si>
  <si>
    <t>ticker: KDP</t>
  </si>
  <si>
    <t>ticker: KEY</t>
  </si>
  <si>
    <t>Keysight Technologies Inc</t>
  </si>
  <si>
    <t>ticker: KEYS</t>
  </si>
  <si>
    <t>ticker: KRC</t>
  </si>
  <si>
    <t>Kimberly-Clark Corp</t>
  </si>
  <si>
    <t>ticker: KMB</t>
  </si>
  <si>
    <t>Kinder Morgan Inc/DE</t>
  </si>
  <si>
    <t>ticker: KMI</t>
  </si>
  <si>
    <t>KINSALE CAPITAL GROUP INC</t>
  </si>
  <si>
    <t>ticker: KNSL</t>
  </si>
  <si>
    <t>Knight-Swift Transportation Ho</t>
  </si>
  <si>
    <t>ticker: KNX</t>
  </si>
  <si>
    <t>Kraft Heinz Co/The</t>
  </si>
  <si>
    <t>ticker: KHC</t>
  </si>
  <si>
    <t>L3HARRIS TECHNOLOGIES INC</t>
  </si>
  <si>
    <t>ticker: LHX</t>
  </si>
  <si>
    <t>Laboratory Corp of America Hol</t>
  </si>
  <si>
    <t>ticker: LH</t>
  </si>
  <si>
    <t>ticker: LAMR</t>
  </si>
  <si>
    <t>Lamb Weston Holdings Inc</t>
  </si>
  <si>
    <t>ticker: LW</t>
  </si>
  <si>
    <t>LANCASTER COLONY CORP</t>
  </si>
  <si>
    <t>ticker: LANC</t>
  </si>
  <si>
    <t>LANDSTAR SYSTEM INC</t>
  </si>
  <si>
    <t>ticker: LSTR</t>
  </si>
  <si>
    <t>Las Vegas Sands Corp</t>
  </si>
  <si>
    <t>ticker: LVS</t>
  </si>
  <si>
    <t>LCI INDUSTRIES</t>
  </si>
  <si>
    <t>ticker: LCII</t>
  </si>
  <si>
    <t>Leidos Holdings Inc</t>
  </si>
  <si>
    <t>ticker: LDOS</t>
  </si>
  <si>
    <t>LENDINGCLUB CORP</t>
  </si>
  <si>
    <t>ticker: LC</t>
  </si>
  <si>
    <t>Lennar Corp</t>
  </si>
  <si>
    <t>ticker: LEN</t>
  </si>
  <si>
    <t>LEXINGTON REALTY TRUST</t>
  </si>
  <si>
    <t>ticker: LGIH</t>
  </si>
  <si>
    <t>Liberty Broadband Corp</t>
  </si>
  <si>
    <t>ticker: LBRDK</t>
  </si>
  <si>
    <t>Liberty Media Corp-Liberty Sir</t>
  </si>
  <si>
    <t>ticker: LSXMK</t>
  </si>
  <si>
    <t>ticker: LBRT</t>
  </si>
  <si>
    <t>LIFE STORAGE INC</t>
  </si>
  <si>
    <t>ticker: LSI</t>
  </si>
  <si>
    <t>Lincoln National Corp</t>
  </si>
  <si>
    <t>ticker: LNC</t>
  </si>
  <si>
    <t>ticker: LIN</t>
  </si>
  <si>
    <t>LIONS GATE ENTERTAINMENT-A</t>
  </si>
  <si>
    <t>ticker: LGF/A</t>
  </si>
  <si>
    <t>LITHIA MOTORS INC-CL A</t>
  </si>
  <si>
    <t>ticker: LAD</t>
  </si>
  <si>
    <t>LIVANOVA PLC</t>
  </si>
  <si>
    <t>ticker: LIVN</t>
  </si>
  <si>
    <t>Live Nation Entertainment Inc</t>
  </si>
  <si>
    <t>ticker: LYV</t>
  </si>
  <si>
    <t>Lockheed Martin Corp</t>
  </si>
  <si>
    <t>ticker: LMT</t>
  </si>
  <si>
    <t>Lowe's Cos Inc</t>
  </si>
  <si>
    <t>ticker: LOW</t>
  </si>
  <si>
    <t>ticker: LTC</t>
  </si>
  <si>
    <t>Lululemon Athletica Inc</t>
  </si>
  <si>
    <t>ticker: LULU</t>
  </si>
  <si>
    <t>Lyft Inc</t>
  </si>
  <si>
    <t>ticker: LYFT</t>
  </si>
  <si>
    <t>LyondellBasell Industries NV</t>
  </si>
  <si>
    <t>ticker: LYB</t>
  </si>
  <si>
    <t>MACOM Technology Solutions Hol</t>
  </si>
  <si>
    <t>ticker: MTSI</t>
  </si>
  <si>
    <t>MACQUARIE INFRASTRUCTURE COR</t>
  </si>
  <si>
    <t>ticker: MIC</t>
  </si>
  <si>
    <t>MACROGENICS INC</t>
  </si>
  <si>
    <t>ticker: MGNX</t>
  </si>
  <si>
    <t>MADISON SQUARE GARDEN CO- A</t>
  </si>
  <si>
    <t>Madison Square Garden Entertai</t>
  </si>
  <si>
    <t>MAGNOLIA OIL &amp; GAS CORP - A</t>
  </si>
  <si>
    <t>ticker: MGY</t>
  </si>
  <si>
    <t>MALIBU BOATS INC - A</t>
  </si>
  <si>
    <t>ticker: MBUU</t>
  </si>
  <si>
    <t>MANTECH INTERNATIONAL CORP-A</t>
  </si>
  <si>
    <t>ticker: MANT</t>
  </si>
  <si>
    <t>Marathon Oil Corp</t>
  </si>
  <si>
    <t>ticker: MRO</t>
  </si>
  <si>
    <t>Marathon Petroleum Corp</t>
  </si>
  <si>
    <t>ticker: MPC</t>
  </si>
  <si>
    <t>MARINEMAX INC</t>
  </si>
  <si>
    <t>MarketAxess Holdings Inc</t>
  </si>
  <si>
    <t>ticker: MKTX</t>
  </si>
  <si>
    <t>Marriott International Inc/MD</t>
  </si>
  <si>
    <t>ticker: MAR</t>
  </si>
  <si>
    <t>MARRIOTT VACATIONS WORLD</t>
  </si>
  <si>
    <t>ticker: VAC</t>
  </si>
  <si>
    <t>Martin Marietta Materials Inc</t>
  </si>
  <si>
    <t>ticker: MLM</t>
  </si>
  <si>
    <t>ticker: MASI</t>
  </si>
  <si>
    <t>MATERION CORP</t>
  </si>
  <si>
    <t>ticker: MTRN</t>
  </si>
  <si>
    <t>MAXAR TECHNOLOGIES INC</t>
  </si>
  <si>
    <t>ticker: MAXR</t>
  </si>
  <si>
    <t>ticker: MMS</t>
  </si>
  <si>
    <t>ticker: MXL</t>
  </si>
  <si>
    <t>MDC HOLDINGS INC</t>
  </si>
  <si>
    <t>ticker: MDC</t>
  </si>
  <si>
    <t>ticker: MDU</t>
  </si>
  <si>
    <t>MEDALLIA INC</t>
  </si>
  <si>
    <t>ticker: MDLA</t>
  </si>
  <si>
    <t>Medical Properties Trust Inc</t>
  </si>
  <si>
    <t>ticker: MPW</t>
  </si>
  <si>
    <t>ticker: MED</t>
  </si>
  <si>
    <t>ticker: MD</t>
  </si>
  <si>
    <t>ticker: MEDP</t>
  </si>
  <si>
    <t>ticker: MCY</t>
  </si>
  <si>
    <t>ticker: MTOR</t>
  </si>
  <si>
    <t>ticker: MGM</t>
  </si>
  <si>
    <t>Michael Kors Holdings Ltd</t>
  </si>
  <si>
    <t>ticker: CPRI</t>
  </si>
  <si>
    <t>Microsoft Corp</t>
  </si>
  <si>
    <t>ticker: MSFT</t>
  </si>
  <si>
    <t>Mid-America Apartment Communit</t>
  </si>
  <si>
    <t>ticker: MAA</t>
  </si>
  <si>
    <t>MIDDLESEX WATER CO</t>
  </si>
  <si>
    <t>ticker: MSEX</t>
  </si>
  <si>
    <t>MINERALS TECHNOLOGIES INC</t>
  </si>
  <si>
    <t>ticker: MTX</t>
  </si>
  <si>
    <t>MODEL N INC</t>
  </si>
  <si>
    <t>ticker: MODN</t>
  </si>
  <si>
    <t>Mondelez International Inc</t>
  </si>
  <si>
    <t>ticker: MDLZ</t>
  </si>
  <si>
    <t>MoneyGram International Inc</t>
  </si>
  <si>
    <t>ticker: MGI</t>
  </si>
  <si>
    <t>Monolithic Power Systems Inc</t>
  </si>
  <si>
    <t>ticker: MPWR</t>
  </si>
  <si>
    <t>Monster Beverage Corp</t>
  </si>
  <si>
    <t>ticker: MNST</t>
  </si>
  <si>
    <t>ticker: MORN</t>
  </si>
  <si>
    <t>Mosaic Co/The</t>
  </si>
  <si>
    <t>ticker: MOS</t>
  </si>
  <si>
    <t>ticker: MUR</t>
  </si>
  <si>
    <t>NANOSTRING TECHNOLOGIES INC</t>
  </si>
  <si>
    <t>ticker: NSTG</t>
  </si>
  <si>
    <t>Nasdaq Inc</t>
  </si>
  <si>
    <t>ticker: NDAQ</t>
  </si>
  <si>
    <t>NATERA INC</t>
  </si>
  <si>
    <t>ticker: NTRA</t>
  </si>
  <si>
    <t>NATIONAL BEVERAGE CORP</t>
  </si>
  <si>
    <t>ticker: FIZZ</t>
  </si>
  <si>
    <t>ticker: NFG</t>
  </si>
  <si>
    <t>National Health Investors Inc</t>
  </si>
  <si>
    <t>ticker: NHI</t>
  </si>
  <si>
    <t>ticker: NAVI</t>
  </si>
  <si>
    <t>NCR CORPORATION</t>
  </si>
  <si>
    <t>ticker: NCR</t>
  </si>
  <si>
    <t>ticker: NKTR</t>
  </si>
  <si>
    <t>NEOGEN CORP</t>
  </si>
  <si>
    <t>ticker: NEOG</t>
  </si>
  <si>
    <t>Netflix Inc</t>
  </si>
  <si>
    <t>ticker: NFLX</t>
  </si>
  <si>
    <t>Neurocrine Biosciences Inc</t>
  </si>
  <si>
    <t>ticker: NBIX</t>
  </si>
  <si>
    <t>NEW JERSEY RESOURCES CORP</t>
  </si>
  <si>
    <t>ticker: NJR</t>
  </si>
  <si>
    <t>New Residential Investment Cor</t>
  </si>
  <si>
    <t>ticker: NRZ</t>
  </si>
  <si>
    <t>ticker: NYT</t>
  </si>
  <si>
    <t>ticker: NMRK</t>
  </si>
  <si>
    <t>Newmont Mining Corp</t>
  </si>
  <si>
    <t>ticker: NEM</t>
  </si>
  <si>
    <t>News Corp</t>
  </si>
  <si>
    <t>ticker: NWSA</t>
  </si>
  <si>
    <t>ticker: NXST</t>
  </si>
  <si>
    <t>NextEra Energy Inc</t>
  </si>
  <si>
    <t>ticker: NEE</t>
  </si>
  <si>
    <t>NIKE Inc</t>
  </si>
  <si>
    <t>ticker: NKE</t>
  </si>
  <si>
    <t>NiSource Inc</t>
  </si>
  <si>
    <t>ticker: NI</t>
  </si>
  <si>
    <t>Northrop Grumman Corp</t>
  </si>
  <si>
    <t>ticker: NOC</t>
  </si>
  <si>
    <t>ticker: NWE</t>
  </si>
  <si>
    <t>NOVAVAX INC</t>
  </si>
  <si>
    <t>ticker: NVAX</t>
  </si>
  <si>
    <t>ticker: NUS</t>
  </si>
  <si>
    <t>Nucor Corp</t>
  </si>
  <si>
    <t>ticker: NUE</t>
  </si>
  <si>
    <t>ticker: NTNX</t>
  </si>
  <si>
    <t>NVIDIA Corp</t>
  </si>
  <si>
    <t>ticker: NVDA</t>
  </si>
  <si>
    <t>O-I Glass Inc</t>
  </si>
  <si>
    <t>ticker: OI</t>
  </si>
  <si>
    <t>O'Reilly Automotive Inc</t>
  </si>
  <si>
    <t>ticker: ORLY</t>
  </si>
  <si>
    <t>OCEANEERING INTL INC</t>
  </si>
  <si>
    <t>ticker: OII</t>
  </si>
  <si>
    <t>OGE Energy Corp</t>
  </si>
  <si>
    <t>ticker: OGE</t>
  </si>
  <si>
    <t>Old Dominion Freight Line Inc</t>
  </si>
  <si>
    <t>ticker: ODFL</t>
  </si>
  <si>
    <t>Old Republic International Cor</t>
  </si>
  <si>
    <t>ticker: ORI</t>
  </si>
  <si>
    <t>ticker: OLN</t>
  </si>
  <si>
    <t>Omega Healthcare Investors Inc</t>
  </si>
  <si>
    <t>ticker: OHI</t>
  </si>
  <si>
    <t>OMEROS CORP</t>
  </si>
  <si>
    <t>Omnicom Group Inc</t>
  </si>
  <si>
    <t>ticker: OMC</t>
  </si>
  <si>
    <t>ON Semiconductor Corp</t>
  </si>
  <si>
    <t>ticker: ON</t>
  </si>
  <si>
    <t>ONE GAS INC</t>
  </si>
  <si>
    <t>ticker: OGS</t>
  </si>
  <si>
    <t>ONEOK Inc</t>
  </si>
  <si>
    <t>ticker: OKE</t>
  </si>
  <si>
    <t>ORMAT TECHNOLOGIES INC</t>
  </si>
  <si>
    <t>ticker: OUT</t>
  </si>
  <si>
    <t>Ovintiv Inc</t>
  </si>
  <si>
    <t>ticker: OVV</t>
  </si>
  <si>
    <t>ticker: OMI</t>
  </si>
  <si>
    <t>PACIFIC BIOSCIENCES OF CALIF</t>
  </si>
  <si>
    <t>ticker: PACB</t>
  </si>
  <si>
    <t>ticker: PPBI</t>
  </si>
  <si>
    <t>Packaging Corp of America</t>
  </si>
  <si>
    <t>ticker: PKG</t>
  </si>
  <si>
    <t>ticker: PACW</t>
  </si>
  <si>
    <t>PAGERDUTY INC</t>
  </si>
  <si>
    <t>PAR TECHNOLOGY CORP/DEL</t>
  </si>
  <si>
    <t>ticker: PGRE</t>
  </si>
  <si>
    <t>Park Hotels &amp; Resorts Inc</t>
  </si>
  <si>
    <t>ticker: PK</t>
  </si>
  <si>
    <t>ticker: PDCO</t>
  </si>
  <si>
    <t>ticker: PTEN</t>
  </si>
  <si>
    <t>Paychex Inc</t>
  </si>
  <si>
    <t>ticker: PAYX</t>
  </si>
  <si>
    <t>Paycom Software Inc</t>
  </si>
  <si>
    <t>ticker: PAYC</t>
  </si>
  <si>
    <t>PayPal Holdings Inc</t>
  </si>
  <si>
    <t>ticker: PYPL</t>
  </si>
  <si>
    <t>PBF ENERGY INC-CLASS A</t>
  </si>
  <si>
    <t>PDC ENERGY INC</t>
  </si>
  <si>
    <t>ticker: PDCE</t>
  </si>
  <si>
    <t>PEABODY ENERGY CORP</t>
  </si>
  <si>
    <t>PENN NATIONAL GAMING INC</t>
  </si>
  <si>
    <t>ticker: PENN</t>
  </si>
  <si>
    <t>ticker: PEN</t>
  </si>
  <si>
    <t>PepsiCo Inc</t>
  </si>
  <si>
    <t>ticker: PEP</t>
  </si>
  <si>
    <t>Performance Food Group Co</t>
  </si>
  <si>
    <t>ticker: PFGC</t>
  </si>
  <si>
    <t>PerkinElmer Inc</t>
  </si>
  <si>
    <t>ticker: PKI</t>
  </si>
  <si>
    <t>Philip Morris International In</t>
  </si>
  <si>
    <t>ticker: PM</t>
  </si>
  <si>
    <t>ticker: PSX</t>
  </si>
  <si>
    <t>PHYSICIANS REALTY TRUST</t>
  </si>
  <si>
    <t>ticker: DOC</t>
  </si>
  <si>
    <t>Pilgrim's Pride Corp</t>
  </si>
  <si>
    <t>ticker: PPC</t>
  </si>
  <si>
    <t>Pinterest Inc</t>
  </si>
  <si>
    <t>ticker: PINS</t>
  </si>
  <si>
    <t>Pioneer Natural Resources Co</t>
  </si>
  <si>
    <t>ticker: PXD</t>
  </si>
  <si>
    <t>Pitney Bowes Inc</t>
  </si>
  <si>
    <t>ticker: PBI</t>
  </si>
  <si>
    <t>Platform Specialty Products Co</t>
  </si>
  <si>
    <t>ticker: ESI</t>
  </si>
  <si>
    <t>Playtika Holding Corp</t>
  </si>
  <si>
    <t>ticker: PLTK</t>
  </si>
  <si>
    <t>PLEXUS CORP</t>
  </si>
  <si>
    <t>ticker: PLXS</t>
  </si>
  <si>
    <t>PNC Financial Services Group I</t>
  </si>
  <si>
    <t>ticker: PNC</t>
  </si>
  <si>
    <t>ticker: AVNT</t>
  </si>
  <si>
    <t>Pool Corp</t>
  </si>
  <si>
    <t>ticker: POOL</t>
  </si>
  <si>
    <t>ticker: BPOP</t>
  </si>
  <si>
    <t>ticker: POR</t>
  </si>
  <si>
    <t>ticker: POST</t>
  </si>
  <si>
    <t>POTLATCHDELTIC CORP</t>
  </si>
  <si>
    <t>ticker: PCH</t>
  </si>
  <si>
    <t>POWER INTEGRATIONS INC</t>
  </si>
  <si>
    <t>ticker: POWI</t>
  </si>
  <si>
    <t>PPG Industries Inc</t>
  </si>
  <si>
    <t>ticker: PPG</t>
  </si>
  <si>
    <t>PPL Corp</t>
  </si>
  <si>
    <t>ticker: PPL</t>
  </si>
  <si>
    <t>Procter &amp; Gamble Co/The</t>
  </si>
  <si>
    <t>ticker: PG</t>
  </si>
  <si>
    <t>Progyny Inc</t>
  </si>
  <si>
    <t>ticker: PGNY</t>
  </si>
  <si>
    <t>Prologis Inc</t>
  </si>
  <si>
    <t>ticker: PLD</t>
  </si>
  <si>
    <t>PROS HOLDINGS INC</t>
  </si>
  <si>
    <t>PROTAGONIST THERAPEUTICS INC</t>
  </si>
  <si>
    <t>ticker: PTGX</t>
  </si>
  <si>
    <t>Prudential Financial Inc</t>
  </si>
  <si>
    <t>ticker: PRU</t>
  </si>
  <si>
    <t>ticker: PSB</t>
  </si>
  <si>
    <t>PTC THERAPEUTICS INC</t>
  </si>
  <si>
    <t>ticker: PTCT</t>
  </si>
  <si>
    <t>Public Service Enterprise Grou</t>
  </si>
  <si>
    <t>ticker: PEG</t>
  </si>
  <si>
    <t>ticker: PSA</t>
  </si>
  <si>
    <t>ticker: PSTG</t>
  </si>
  <si>
    <t>PVH Corp</t>
  </si>
  <si>
    <t>ticker: PVH</t>
  </si>
  <si>
    <t>ticker: QGEN</t>
  </si>
  <si>
    <t>QUAKER CHEMICAL CORP</t>
  </si>
  <si>
    <t>ticker: PWR</t>
  </si>
  <si>
    <t>Quest Diagnostics Inc</t>
  </si>
  <si>
    <t>ticker: DGX</t>
  </si>
  <si>
    <t>QUIDEL CORP</t>
  </si>
  <si>
    <t>ticker: QDEL</t>
  </si>
  <si>
    <t>R1 RCM INC</t>
  </si>
  <si>
    <t>ticker: RCM</t>
  </si>
  <si>
    <t>Rackspace Technology Inc</t>
  </si>
  <si>
    <t>ticker: RXT</t>
  </si>
  <si>
    <t>Ranpak Holdings Corp</t>
  </si>
  <si>
    <t>ticker: PACK</t>
  </si>
  <si>
    <t>ticker: RYN</t>
  </si>
  <si>
    <t>Realty Income Corp</t>
  </si>
  <si>
    <t>ticker: O</t>
  </si>
  <si>
    <t>REATA PHARMACEUTICALS INC-A</t>
  </si>
  <si>
    <t>ticker: RETA</t>
  </si>
  <si>
    <t>RED ROCK RESORTS INC-CLASS A</t>
  </si>
  <si>
    <t>ticker: RRR</t>
  </si>
  <si>
    <t>Regeneron Pharmaceuticals Inc</t>
  </si>
  <si>
    <t>ticker: REGN</t>
  </si>
  <si>
    <t>ticker: RGNX</t>
  </si>
  <si>
    <t>Reinsurance Group of America I</t>
  </si>
  <si>
    <t>ticker: RGA</t>
  </si>
  <si>
    <t>ticker: RS</t>
  </si>
  <si>
    <t>RenaissanceRe Holdings Ltd</t>
  </si>
  <si>
    <t>ticker: RNR</t>
  </si>
  <si>
    <t>ticker: RGEN</t>
  </si>
  <si>
    <t>ResMed Inc</t>
  </si>
  <si>
    <t>ticker: RMD</t>
  </si>
  <si>
    <t>RETAIL OPPORTUNITY INVESTMEN</t>
  </si>
  <si>
    <t>ticker: ROIC</t>
  </si>
  <si>
    <t>RETAIL PROPERTIES OF AME - A</t>
  </si>
  <si>
    <t>ticker: RPAI</t>
  </si>
  <si>
    <t>Retrophin Inc</t>
  </si>
  <si>
    <t>ticker: TVTX</t>
  </si>
  <si>
    <t>REXFORD INDUSTRIAL REALTY IN</t>
  </si>
  <si>
    <t>ticker: REXR</t>
  </si>
  <si>
    <t>Reynolds Consumer Products Inc</t>
  </si>
  <si>
    <t>RITE AID CORP</t>
  </si>
  <si>
    <t>RLI CORP</t>
  </si>
  <si>
    <t>ticker: RLI</t>
  </si>
  <si>
    <t>RLJ LODGING TRUST</t>
  </si>
  <si>
    <t>ticker: RLJ</t>
  </si>
  <si>
    <t>Robert Half International Inc</t>
  </si>
  <si>
    <t>ticker: RHI</t>
  </si>
  <si>
    <t>Roku Inc</t>
  </si>
  <si>
    <t>ticker: ROKU</t>
  </si>
  <si>
    <t>Rollins Inc</t>
  </si>
  <si>
    <t>ticker: ROL</t>
  </si>
  <si>
    <t>Royal Caribbean Cruises Ltd</t>
  </si>
  <si>
    <t>ticker: RCL</t>
  </si>
  <si>
    <t>Royal Gold Inc</t>
  </si>
  <si>
    <t>ticker: RGLD</t>
  </si>
  <si>
    <t>RPM International Inc</t>
  </si>
  <si>
    <t>ticker: RPM</t>
  </si>
  <si>
    <t>RUBICON PROJECT INC/THE</t>
  </si>
  <si>
    <t>ticker: MGNI</t>
  </si>
  <si>
    <t>RUBIUS THERAPEUTICS INC</t>
  </si>
  <si>
    <t>ticker: RUBY</t>
  </si>
  <si>
    <t>RYDER SYSTEM INC</t>
  </si>
  <si>
    <t>RYMAN HOSPITALITY PROPERTIES</t>
  </si>
  <si>
    <t>ticker: RHP</t>
  </si>
  <si>
    <t>S&amp;P Global Inc</t>
  </si>
  <si>
    <t>ticker: SPGI</t>
  </si>
  <si>
    <t>Saia Inc</t>
  </si>
  <si>
    <t>ticker: SAIA</t>
  </si>
  <si>
    <t>ticker: SAFM</t>
  </si>
  <si>
    <t>Sarepta Therapeutics Inc</t>
  </si>
  <si>
    <t>ticker: SRPT</t>
  </si>
  <si>
    <t>SBA Communications Corp</t>
  </si>
  <si>
    <t>ticker: SBAC</t>
  </si>
  <si>
    <t>SCHNITZER STEEL INDS INC-A</t>
  </si>
  <si>
    <t>ticker: SCHN</t>
  </si>
  <si>
    <t>SCORPIO TANKERS INC</t>
  </si>
  <si>
    <t>ticker: STNG</t>
  </si>
  <si>
    <t>SCOTTS MIRACLE-GRO CO</t>
  </si>
  <si>
    <t>Sealed Air Corp</t>
  </si>
  <si>
    <t>ticker: SEE</t>
  </si>
  <si>
    <t>Seattle Genetics Inc</t>
  </si>
  <si>
    <t>ticker: SGEN</t>
  </si>
  <si>
    <t>SEAWORLD ENTERTAINMENT INC</t>
  </si>
  <si>
    <t>ticker: SEAS</t>
  </si>
  <si>
    <t>SEI Investments Co</t>
  </si>
  <si>
    <t>ticker: SEIC</t>
  </si>
  <si>
    <t>SELECTIVE INSURANCE GROUP</t>
  </si>
  <si>
    <t>ticker: SIGI</t>
  </si>
  <si>
    <t>ticker: SRE</t>
  </si>
  <si>
    <t>ticker: SXT</t>
  </si>
  <si>
    <t>SERES THERAPEUTICS INC</t>
  </si>
  <si>
    <t>ticker: MCRB</t>
  </si>
  <si>
    <t>ticker: SCI</t>
  </si>
  <si>
    <t>SERVISFIRST BANCSHARES INC</t>
  </si>
  <si>
    <t>ticker: SFBS</t>
  </si>
  <si>
    <t>ticker: SHAK</t>
  </si>
  <si>
    <t>Sherwin-Williams Co/The</t>
  </si>
  <si>
    <t>ticker: SHW</t>
  </si>
  <si>
    <t>SHUTTERSTOCK INC</t>
  </si>
  <si>
    <t>ticker: SSTK</t>
  </si>
  <si>
    <t>ticker: SIG</t>
  </si>
  <si>
    <t>Silgan Holdings Inc</t>
  </si>
  <si>
    <t>ticker: SLGN</t>
  </si>
  <si>
    <t>SILK ROAD MEDICAL INC</t>
  </si>
  <si>
    <t>ticker: SILK</t>
  </si>
  <si>
    <t>Simon Property Group Inc</t>
  </si>
  <si>
    <t>ticker: SPG</t>
  </si>
  <si>
    <t>ticker: SMPL</t>
  </si>
  <si>
    <t>SIMPSON MANUFACTURING CO INC</t>
  </si>
  <si>
    <t>ticker: SSD</t>
  </si>
  <si>
    <t>SIMULATIONS PLUS INC</t>
  </si>
  <si>
    <t>ticker: SLP</t>
  </si>
  <si>
    <t>Sirius XM Holdings Inc</t>
  </si>
  <si>
    <t>ticker: SIRI</t>
  </si>
  <si>
    <t>ticker: SITC</t>
  </si>
  <si>
    <t>Six Flags Entertainment Corp</t>
  </si>
  <si>
    <t>ticker: SIX</t>
  </si>
  <si>
    <t>SKYWEST INC</t>
  </si>
  <si>
    <t>ticker: SKYW</t>
  </si>
  <si>
    <t>Skyworks Solutions Inc</t>
  </si>
  <si>
    <t>ticker: SWKS</t>
  </si>
  <si>
    <t>SLM CORP</t>
  </si>
  <si>
    <t>ticker: SLM</t>
  </si>
  <si>
    <t>SM ENERGY CO</t>
  </si>
  <si>
    <t>SMART GLOBAL HOLDINGS INC</t>
  </si>
  <si>
    <t>ticker: SGH</t>
  </si>
  <si>
    <t>SMARTSHEET INC-CLASS A</t>
  </si>
  <si>
    <t>ticker: SMAR</t>
  </si>
  <si>
    <t>ticker: SON</t>
  </si>
  <si>
    <t>SORRENTO THERAPEUTICS INC</t>
  </si>
  <si>
    <t>Southern Copper Corp</t>
  </si>
  <si>
    <t>ticker: SCCO</t>
  </si>
  <si>
    <t>Southwest Airlines Co</t>
  </si>
  <si>
    <t>ticker: LUV</t>
  </si>
  <si>
    <t>ticker: SWX</t>
  </si>
  <si>
    <t>ticker: SWN</t>
  </si>
  <si>
    <t>Spectrum Brands Holdings Inc</t>
  </si>
  <si>
    <t>ticker: SPB</t>
  </si>
  <si>
    <t>SPIRE INC</t>
  </si>
  <si>
    <t>ticker: SR</t>
  </si>
  <si>
    <t>SPIRIT AIRLINES INC</t>
  </si>
  <si>
    <t>ticker: SRC</t>
  </si>
  <si>
    <t>SPS COMMERCE INC</t>
  </si>
  <si>
    <t>ticker: SPSC</t>
  </si>
  <si>
    <t>SS&amp;C Technologies Holdings Inc</t>
  </si>
  <si>
    <t>ticker: SSNC</t>
  </si>
  <si>
    <t>ticker: STAG</t>
  </si>
  <si>
    <t>Starwood Property Trust Inc</t>
  </si>
  <si>
    <t>ticker: STWD</t>
  </si>
  <si>
    <t>Steel Dynamics Inc</t>
  </si>
  <si>
    <t>ticker: STLD</t>
  </si>
  <si>
    <t>ticker: STOR</t>
  </si>
  <si>
    <t>STURM RUGER &amp; CO INC</t>
  </si>
  <si>
    <t>ticker: RGR</t>
  </si>
  <si>
    <t>Sun Communities Inc</t>
  </si>
  <si>
    <t>ticker: SUI</t>
  </si>
  <si>
    <t>SUNNOVA ENERGY INTERNATIONAL</t>
  </si>
  <si>
    <t>SUNSTONE HOTEL INVESTORS INC</t>
  </si>
  <si>
    <t>ticker: SHO</t>
  </si>
  <si>
    <t>SURGERY PARTNERS INC</t>
  </si>
  <si>
    <t>ticker: SGRY</t>
  </si>
  <si>
    <t>ticker: SIVB</t>
  </si>
  <si>
    <t>SVMK INC</t>
  </si>
  <si>
    <t>ticker: MNTV</t>
  </si>
  <si>
    <t>SYNDAX PHARMACEUTICALS INC</t>
  </si>
  <si>
    <t>Synopsys Inc</t>
  </si>
  <si>
    <t>ticker: SNPS</t>
  </si>
  <si>
    <t>T Rowe Price Group Inc</t>
  </si>
  <si>
    <t>ticker: TROW</t>
  </si>
  <si>
    <t>T-Mobile US Inc</t>
  </si>
  <si>
    <t>ticker: TMUS</t>
  </si>
  <si>
    <t>Take-Two Interactive Software</t>
  </si>
  <si>
    <t>ticker: TTWO</t>
  </si>
  <si>
    <t>Target Corp</t>
  </si>
  <si>
    <t>ticker: TGT</t>
  </si>
  <si>
    <t>TECHTARGET</t>
  </si>
  <si>
    <t>ticker: TTGT</t>
  </si>
  <si>
    <t>TEGNA INC</t>
  </si>
  <si>
    <t>ticker: TGNA</t>
  </si>
  <si>
    <t>TELEPHONE AND DATA SYSTEMS</t>
  </si>
  <si>
    <t>ticker: TDS</t>
  </si>
  <si>
    <t>TENABLE HOLDINGS INC</t>
  </si>
  <si>
    <t>ticker: TENB</t>
  </si>
  <si>
    <t>Tenet Healthcare Corp</t>
  </si>
  <si>
    <t>ticker: THC</t>
  </si>
  <si>
    <t>Teradata Corp</t>
  </si>
  <si>
    <t>ticker: TDC</t>
  </si>
  <si>
    <t>Teradyne Inc</t>
  </si>
  <si>
    <t>ticker: TER</t>
  </si>
  <si>
    <t>ticker: TEX</t>
  </si>
  <si>
    <t>TERRENO REALTY CORP</t>
  </si>
  <si>
    <t>ticker: TRNO</t>
  </si>
  <si>
    <t>TEXAS CAPITAL BANCSHARES INC</t>
  </si>
  <si>
    <t>Thermo Fisher Scientific Inc</t>
  </si>
  <si>
    <t>ticker: TMO</t>
  </si>
  <si>
    <t>ticker: TTC</t>
  </si>
  <si>
    <t>Tractor Supply Co</t>
  </si>
  <si>
    <t>ticker: TSCO</t>
  </si>
  <si>
    <t>TRANSMEDICS GROUP INC</t>
  </si>
  <si>
    <t>ticker: TMDX</t>
  </si>
  <si>
    <t>Trex Co Inc</t>
  </si>
  <si>
    <t>ticker: TREX</t>
  </si>
  <si>
    <t>ticker: TRN</t>
  </si>
  <si>
    <t>TRINSEO SA</t>
  </si>
  <si>
    <t>ticker: TSE</t>
  </si>
  <si>
    <t>TRONOX HOLDINGS PLC- A</t>
  </si>
  <si>
    <t>ticker: TROX</t>
  </si>
  <si>
    <t>TRS: Liberty Media Corp-Liberty For</t>
  </si>
  <si>
    <t>ticker: FWONK</t>
  </si>
  <si>
    <t>Truist Financial Corp</t>
  </si>
  <si>
    <t>TUPPERWARE BRANDS CORP</t>
  </si>
  <si>
    <t>ticker: TUP</t>
  </si>
  <si>
    <t>Turtle Beach Corp</t>
  </si>
  <si>
    <t>ticker: HEAR</t>
  </si>
  <si>
    <t>TWO HARBORS INVESTMENT CORP</t>
  </si>
  <si>
    <t>ticker: TWO</t>
  </si>
  <si>
    <t>Tyler Technologies Inc</t>
  </si>
  <si>
    <t>ticker: TYL</t>
  </si>
  <si>
    <t>Tyson Foods Inc</t>
  </si>
  <si>
    <t>ticker: TSN</t>
  </si>
  <si>
    <t>Uber Technologies Inc</t>
  </si>
  <si>
    <t>ticker: UBER</t>
  </si>
  <si>
    <t>UGI Corp</t>
  </si>
  <si>
    <t>ticker: UGI</t>
  </si>
  <si>
    <t>UMB FINANCIAL CORP</t>
  </si>
  <si>
    <t>ticker: UMBF</t>
  </si>
  <si>
    <t>ticker: UNF</t>
  </si>
  <si>
    <t>ticker: UIS</t>
  </si>
  <si>
    <t>United Continental Holdings In</t>
  </si>
  <si>
    <t>ticker: UAL</t>
  </si>
  <si>
    <t>United Parcel Service Inc</t>
  </si>
  <si>
    <t>ticker: UPS</t>
  </si>
  <si>
    <t>UnitedHealth Group Inc</t>
  </si>
  <si>
    <t>ticker: UNH</t>
  </si>
  <si>
    <t>ticker: UNIT</t>
  </si>
  <si>
    <t>Univar Inc</t>
  </si>
  <si>
    <t>ticker: UNVR</t>
  </si>
  <si>
    <t>ticker: OLED</t>
  </si>
  <si>
    <t>UNIVERSAL FOREST PRODUCTS</t>
  </si>
  <si>
    <t>ticker: UFPI</t>
  </si>
  <si>
    <t>ticker: UNM</t>
  </si>
  <si>
    <t>UPWORK INC</t>
  </si>
  <si>
    <t>ticker: UPWK</t>
  </si>
  <si>
    <t>URBAN EDGE PROPERTIES</t>
  </si>
  <si>
    <t>ticker: UE</t>
  </si>
  <si>
    <t>ticker: USCR</t>
  </si>
  <si>
    <t>US Foods Holding Corp</t>
  </si>
  <si>
    <t>ticker: USFD</t>
  </si>
  <si>
    <t>US Silica Holdings Inc</t>
  </si>
  <si>
    <t>ticker: SLCA</t>
  </si>
  <si>
    <t>Valero Energy Corp</t>
  </si>
  <si>
    <t>ticker: VLO</t>
  </si>
  <si>
    <t>VALVOLINE INC</t>
  </si>
  <si>
    <t>ticker: VVV</t>
  </si>
  <si>
    <t>VECTOR GROUP LTD</t>
  </si>
  <si>
    <t>ticker: VGR</t>
  </si>
  <si>
    <t>Veeva Systems Inc</t>
  </si>
  <si>
    <t>ticker: VEEV</t>
  </si>
  <si>
    <t>Ventas Inc</t>
  </si>
  <si>
    <t>ticker: VTR</t>
  </si>
  <si>
    <t>Verisk Analytics Inc</t>
  </si>
  <si>
    <t>ticker: VRSK</t>
  </si>
  <si>
    <t>VERITIV CORP</t>
  </si>
  <si>
    <t>ticker: VRTV</t>
  </si>
  <si>
    <t>Verizon Communications Inc</t>
  </si>
  <si>
    <t>ticker: VZ</t>
  </si>
  <si>
    <t>VERRA MOBILITY CORP</t>
  </si>
  <si>
    <t>ticker: VRRM</t>
  </si>
  <si>
    <t>Vertex Pharmaceuticals Inc</t>
  </si>
  <si>
    <t>ticker: VRTX</t>
  </si>
  <si>
    <t>Vertiv Holdings Co</t>
  </si>
  <si>
    <t>Veru Inc</t>
  </si>
  <si>
    <t>ticker: VERU</t>
  </si>
  <si>
    <t>Virtu Financial Inc</t>
  </si>
  <si>
    <t>ticker: VIRT</t>
  </si>
  <si>
    <t>VONAGE HOLDINGS CORP</t>
  </si>
  <si>
    <t>ticker: VG</t>
  </si>
  <si>
    <t>Vulcan Materials Co</t>
  </si>
  <si>
    <t>ticker: VMC</t>
  </si>
  <si>
    <t>Walgreens Boots Alliance Inc</t>
  </si>
  <si>
    <t>ticker: WBA</t>
  </si>
  <si>
    <t>Walmart Inc</t>
  </si>
  <si>
    <t>ticker: WMT</t>
  </si>
  <si>
    <t>Walt Disney Co/The</t>
  </si>
  <si>
    <t>ticker: DIS</t>
  </si>
  <si>
    <t>WASHINGTON REIT</t>
  </si>
  <si>
    <t>ticker: WRE</t>
  </si>
  <si>
    <t>ticker: WSO</t>
  </si>
  <si>
    <t>ticker: WBS</t>
  </si>
  <si>
    <t>WEC Energy Group Inc</t>
  </si>
  <si>
    <t>ticker: WEC</t>
  </si>
  <si>
    <t>Wells Fargo &amp; Co</t>
  </si>
  <si>
    <t>ticker: WFC</t>
  </si>
  <si>
    <t>Welltower Inc</t>
  </si>
  <si>
    <t>ticker: WELL</t>
  </si>
  <si>
    <t>ticker: WERN</t>
  </si>
  <si>
    <t>West Pharmaceutical Services I</t>
  </si>
  <si>
    <t>ticker: WST</t>
  </si>
  <si>
    <t>Western Digital Corp</t>
  </si>
  <si>
    <t>ticker: WDC</t>
  </si>
  <si>
    <t>WestRock Co</t>
  </si>
  <si>
    <t>ticker: WRK</t>
  </si>
  <si>
    <t>Weyerhaeuser Co</t>
  </si>
  <si>
    <t>ticker: WY</t>
  </si>
  <si>
    <t>White Mountains Insurance Grou</t>
  </si>
  <si>
    <t>ticker: WTM</t>
  </si>
  <si>
    <t>Whiting Petroleum Corp</t>
  </si>
  <si>
    <t>ticker: WLL</t>
  </si>
  <si>
    <t>Williams Cos Inc/The</t>
  </si>
  <si>
    <t>ticker: WMB</t>
  </si>
  <si>
    <t>Williams-Sonoma Inc</t>
  </si>
  <si>
    <t>ticker: WSM</t>
  </si>
  <si>
    <t>WORKIVA INC</t>
  </si>
  <si>
    <t>ticker: WK</t>
  </si>
  <si>
    <t>WORLD FUEL SERVICES CORP</t>
  </si>
  <si>
    <t>ticker: INT</t>
  </si>
  <si>
    <t>WORTHINGTON INDUSTRIES</t>
  </si>
  <si>
    <t>ticker: WOR</t>
  </si>
  <si>
    <t>WW Grainger Inc</t>
  </si>
  <si>
    <t>ticker: GWW</t>
  </si>
  <si>
    <t>Wynn Resorts Ltd</t>
  </si>
  <si>
    <t>ticker: WYNN</t>
  </si>
  <si>
    <t>Xcel Energy Inc</t>
  </si>
  <si>
    <t>ticker: XEL</t>
  </si>
  <si>
    <t>Xenia Hotels &amp; Resorts Inc</t>
  </si>
  <si>
    <t>ticker: XHR</t>
  </si>
  <si>
    <t>Xerox Holdings Corp</t>
  </si>
  <si>
    <t>ticker: XRX</t>
  </si>
  <si>
    <t>XPEL Inc</t>
  </si>
  <si>
    <t>ticker: XPEL</t>
  </si>
  <si>
    <t>ticker: YELP</t>
  </si>
  <si>
    <t>YETI HOLDINGS INC</t>
  </si>
  <si>
    <t>ticker: YETI</t>
  </si>
  <si>
    <t>Yum China Holdings Inc</t>
  </si>
  <si>
    <t>ticker: YUMC</t>
  </si>
  <si>
    <t>Zebra Technologies Corp</t>
  </si>
  <si>
    <t>ticker: ZBRA</t>
  </si>
  <si>
    <t>Zoetis Inc</t>
  </si>
  <si>
    <t>ticker: ZTS</t>
  </si>
  <si>
    <t>Zoom Video Communications Inc</t>
  </si>
  <si>
    <t>ticker: ZM</t>
  </si>
  <si>
    <t>ticker: ZNGA</t>
  </si>
  <si>
    <t>BNP Paribas, lei: R0MUWSFPU8MPRO8K5P83</t>
  </si>
  <si>
    <t>ICE Libor USD 3 Months</t>
  </si>
  <si>
    <t>BNP Equity Growth Factor</t>
  </si>
  <si>
    <t>BNPUFSGB</t>
  </si>
  <si>
    <t>AAON Inc</t>
  </si>
  <si>
    <t>ticker: AAON</t>
  </si>
  <si>
    <t>Acacia Research Corp</t>
  </si>
  <si>
    <t>ticker: ACTG</t>
  </si>
  <si>
    <t>ticker: AXDX</t>
  </si>
  <si>
    <t>Accolade Inc</t>
  </si>
  <si>
    <t>ticker: ACCD</t>
  </si>
  <si>
    <t>AcelRx Pharmaceuticals Inc</t>
  </si>
  <si>
    <t>ticker: ACRX</t>
  </si>
  <si>
    <t>Acutus Medical Inc</t>
  </si>
  <si>
    <t>ticker: AFIB</t>
  </si>
  <si>
    <t>Adaptive Biotechnologies Corp</t>
  </si>
  <si>
    <t>ticker: ADPT</t>
  </si>
  <si>
    <t>ticker: WMS</t>
  </si>
  <si>
    <t>Agile Therapeutics Inc</t>
  </si>
  <si>
    <t>ticker: AGRX</t>
  </si>
  <si>
    <t>Agilysys Inc</t>
  </si>
  <si>
    <t>ticker: AGYS</t>
  </si>
  <si>
    <t>Akoustis Technologies Inc</t>
  </si>
  <si>
    <t>ticker: AKTS</t>
  </si>
  <si>
    <t>Albireo Pharma Inc</t>
  </si>
  <si>
    <t>ticker: ALBO</t>
  </si>
  <si>
    <t>ticker: ALLE</t>
  </si>
  <si>
    <t>Allegro MicroSystems Inc</t>
  </si>
  <si>
    <t>ticker: ALGM</t>
  </si>
  <si>
    <t>Alphatec Holdings Inc</t>
  </si>
  <si>
    <t>ticker: ATEC</t>
  </si>
  <si>
    <t>Altabancorp</t>
  </si>
  <si>
    <t>ticker: ALTA</t>
  </si>
  <si>
    <t>Altisource Portfolio Solutions</t>
  </si>
  <si>
    <t>ticker: ASPS</t>
  </si>
  <si>
    <t>ticker: AMBA</t>
  </si>
  <si>
    <t>Amerant Bancorp Inc</t>
  </si>
  <si>
    <t>ticker: AMTB</t>
  </si>
  <si>
    <t>ticker: AMRC</t>
  </si>
  <si>
    <t>American Superconductor Corp</t>
  </si>
  <si>
    <t>ticker: AMSC</t>
  </si>
  <si>
    <t>ticker: AMSF</t>
  </si>
  <si>
    <t>AMETEK Inc</t>
  </si>
  <si>
    <t>ticker: AME</t>
  </si>
  <si>
    <t>Angion Biomedica Corp</t>
  </si>
  <si>
    <t>ticker: ANGN</t>
  </si>
  <si>
    <t>ticker: ATEX</t>
  </si>
  <si>
    <t>Appian Corp</t>
  </si>
  <si>
    <t>Applied Genetic Technologies C</t>
  </si>
  <si>
    <t>ticker: AGTC</t>
  </si>
  <si>
    <t>Applied Optoelectronics Inc</t>
  </si>
  <si>
    <t>ticker: AAOI</t>
  </si>
  <si>
    <t>Ardelyx Inc</t>
  </si>
  <si>
    <t>ticker: ARES</t>
  </si>
  <si>
    <t>Arlo Technologies Inc</t>
  </si>
  <si>
    <t>ticker: ARLO</t>
  </si>
  <si>
    <t>ticker: AWI</t>
  </si>
  <si>
    <t>Array Technologies Inc</t>
  </si>
  <si>
    <t>ticker: ARRY</t>
  </si>
  <si>
    <t>Arthur J Gallagher &amp; Co</t>
  </si>
  <si>
    <t>ticker: AJG</t>
  </si>
  <si>
    <t>Aspen Aerogels Inc</t>
  </si>
  <si>
    <t>ticker: ASPN</t>
  </si>
  <si>
    <t>Aspira Women's Health Inc</t>
  </si>
  <si>
    <t>ticker: AWH</t>
  </si>
  <si>
    <t>Assetmark Financial Holdings I</t>
  </si>
  <si>
    <t>ticker: AMK</t>
  </si>
  <si>
    <t>ticker: ATRO</t>
  </si>
  <si>
    <t>Asure Software Inc</t>
  </si>
  <si>
    <t>ticker: ASUR</t>
  </si>
  <si>
    <t>Athersys Inc</t>
  </si>
  <si>
    <t>ticker: ATHX</t>
  </si>
  <si>
    <t>Atomera Inc</t>
  </si>
  <si>
    <t>ticker: ATOM</t>
  </si>
  <si>
    <t>Avid Technology Inc</t>
  </si>
  <si>
    <t>ticker: AXON</t>
  </si>
  <si>
    <t>Axonics Modulation Technologie</t>
  </si>
  <si>
    <t>ticker: AX</t>
  </si>
  <si>
    <t>AZEK Co Inc/The</t>
  </si>
  <si>
    <t>ticker: AZEK</t>
  </si>
  <si>
    <t>ticker: BMI</t>
  </si>
  <si>
    <t>ticker: BANF</t>
  </si>
  <si>
    <t>Bank First Corp</t>
  </si>
  <si>
    <t>ticker: BFC</t>
  </si>
  <si>
    <t>ticker: BOH</t>
  </si>
  <si>
    <t>Beam Therapeutics Inc</t>
  </si>
  <si>
    <t>ticker: BEAM</t>
  </si>
  <si>
    <t>Berkeley Lights Inc</t>
  </si>
  <si>
    <t>Biodesix Inc</t>
  </si>
  <si>
    <t>ticker: BDSX</t>
  </si>
  <si>
    <t>Biohaven Pharmaceutical Holdin</t>
  </si>
  <si>
    <t>ticker: BHVN</t>
  </si>
  <si>
    <t>BioSig Technologies Inc</t>
  </si>
  <si>
    <t>ticker: BSGM</t>
  </si>
  <si>
    <t>ticker: BLBD</t>
  </si>
  <si>
    <t>ticker: BLUE</t>
  </si>
  <si>
    <t>Boot Barn Holdings Inc</t>
  </si>
  <si>
    <t>ticker: BOOT</t>
  </si>
  <si>
    <t>Bridgebio Pharma Inc</t>
  </si>
  <si>
    <t>ticker: BBIO</t>
  </si>
  <si>
    <t>Bridgewater Bancshares Inc</t>
  </si>
  <si>
    <t>ticker: BWB</t>
  </si>
  <si>
    <t>Brightsphere Investment Group</t>
  </si>
  <si>
    <t>ticker: BSIG</t>
  </si>
  <si>
    <t>Brookfield Renewable Corp</t>
  </si>
  <si>
    <t>ticker: BEPC</t>
  </si>
  <si>
    <t>Brookline Bancorp Inc</t>
  </si>
  <si>
    <t>ticker: BRKL</t>
  </si>
  <si>
    <t>ticker: BRKS</t>
  </si>
  <si>
    <t>ticker: BMTC</t>
  </si>
  <si>
    <t>Burlington Stores Inc</t>
  </si>
  <si>
    <t>ticker: BURL</t>
  </si>
  <si>
    <t>Cadiz Inc</t>
  </si>
  <si>
    <t>ticker: CDZI</t>
  </si>
  <si>
    <t>ticker: CVGW</t>
  </si>
  <si>
    <t>Calithera Biosciences Inc</t>
  </si>
  <si>
    <t>ticker: CALA</t>
  </si>
  <si>
    <t>Calix Inc</t>
  </si>
  <si>
    <t>ticker: CALX</t>
  </si>
  <si>
    <t>Calyxt Inc</t>
  </si>
  <si>
    <t>ticker: CLXT</t>
  </si>
  <si>
    <t>Cambium Networks Corp</t>
  </si>
  <si>
    <t>ticker: CMBM</t>
  </si>
  <si>
    <t>ticker: CFFN</t>
  </si>
  <si>
    <t>ticker: CWST</t>
  </si>
  <si>
    <t>Catabasis Pharmaceuticals Inc</t>
  </si>
  <si>
    <t>ticker: CATB</t>
  </si>
  <si>
    <t>Catalyst Biosciences Inc</t>
  </si>
  <si>
    <t>ticker: CBIO</t>
  </si>
  <si>
    <t>ticker: CBTX</t>
  </si>
  <si>
    <t>Celsius Holdings Inc</t>
  </si>
  <si>
    <t>Cerecor Inc</t>
  </si>
  <si>
    <t>ticker: CERC</t>
  </si>
  <si>
    <t>ticker: CERS</t>
  </si>
  <si>
    <t>Charles Schwab Corp/The</t>
  </si>
  <si>
    <t>ticker: SCHW</t>
  </si>
  <si>
    <t>Chembio Diagnostics Inc</t>
  </si>
  <si>
    <t>ticker: CEMI</t>
  </si>
  <si>
    <t>Chico's FAS Inc</t>
  </si>
  <si>
    <t>ticker: CHS</t>
  </si>
  <si>
    <t>Chimerix Inc</t>
  </si>
  <si>
    <t>ticker: CMRX</t>
  </si>
  <si>
    <t>ChromaDex Corp</t>
  </si>
  <si>
    <t>ticker: CDXC</t>
  </si>
  <si>
    <t>Cidara Therapeutics Inc</t>
  </si>
  <si>
    <t>ticker: CDTX</t>
  </si>
  <si>
    <t>Cimpress PLC</t>
  </si>
  <si>
    <t>ticker: CMPR</t>
  </si>
  <si>
    <t>Citizens Inc/TX</t>
  </si>
  <si>
    <t>ticker: CIA</t>
  </si>
  <si>
    <t>ticker: CHCO</t>
  </si>
  <si>
    <t>Clarus Corp</t>
  </si>
  <si>
    <t>ticker: CLAR</t>
  </si>
  <si>
    <t>CME Group Inc</t>
  </si>
  <si>
    <t>ticker: CME</t>
  </si>
  <si>
    <t>Coastal Financial Corp/WA</t>
  </si>
  <si>
    <t>ticker: CCB</t>
  </si>
  <si>
    <t>Coeur Mining Inc</t>
  </si>
  <si>
    <t>Cognex Corp</t>
  </si>
  <si>
    <t>ticker: CGNX</t>
  </si>
  <si>
    <t>ticker: CNS</t>
  </si>
  <si>
    <t>Coherent Inc</t>
  </si>
  <si>
    <t>ticker: COHR</t>
  </si>
  <si>
    <t>ticker: COLB</t>
  </si>
  <si>
    <t>ticker: CLBK</t>
  </si>
  <si>
    <t>ticker: CBU</t>
  </si>
  <si>
    <t>Community Bankers Trust Corp</t>
  </si>
  <si>
    <t>ticker: ESXB</t>
  </si>
  <si>
    <t>Concert Pharmaceuticals Inc</t>
  </si>
  <si>
    <t>ticker: CNCE</t>
  </si>
  <si>
    <t>ticker: ROAD</t>
  </si>
  <si>
    <t>Contango Oil &amp; Gas Co</t>
  </si>
  <si>
    <t>ticker: MCF</t>
  </si>
  <si>
    <t>ContraFect Corp</t>
  </si>
  <si>
    <t>ticker: CFRX</t>
  </si>
  <si>
    <t>Corbus Pharmaceuticals Holding</t>
  </si>
  <si>
    <t>ticker: CRBP</t>
  </si>
  <si>
    <t>CorePoint Lodging Inc</t>
  </si>
  <si>
    <t>ticker: CPLG</t>
  </si>
  <si>
    <t>ticker: CRVL</t>
  </si>
  <si>
    <t>ticker: CROX</t>
  </si>
  <si>
    <t>Crowdstrike Holdings Inc</t>
  </si>
  <si>
    <t>ticker: CRWD</t>
  </si>
  <si>
    <t>CSW Industrials Inc</t>
  </si>
  <si>
    <t>ticker: CSWI</t>
  </si>
  <si>
    <t>ticker: CFR</t>
  </si>
  <si>
    <t>Cullinan Oncology Inc</t>
  </si>
  <si>
    <t>ticker: CGEM</t>
  </si>
  <si>
    <t>ticker: CVBF</t>
  </si>
  <si>
    <t>Cyclerion Therapeutics Inc</t>
  </si>
  <si>
    <t>ticker: CYCN</t>
  </si>
  <si>
    <t>DHT Holdings Inc</t>
  </si>
  <si>
    <t>DiamondRock Hospitality Co</t>
  </si>
  <si>
    <t>Dime Community Bancshares Inc</t>
  </si>
  <si>
    <t>ticker: DCOM</t>
  </si>
  <si>
    <t>ticker: DOMO</t>
  </si>
  <si>
    <t>Eagle Bulk Shipping Inc</t>
  </si>
  <si>
    <t>ticker: EGLE</t>
  </si>
  <si>
    <t>East West Bancorp Inc</t>
  </si>
  <si>
    <t>ticker: EWBC</t>
  </si>
  <si>
    <t>Eastern Bankshares Inc</t>
  </si>
  <si>
    <t>ticker: EBC</t>
  </si>
  <si>
    <t>Eloxx Pharmaceuticals Inc</t>
  </si>
  <si>
    <t>ticker: ELOX</t>
  </si>
  <si>
    <t>ticker: EFR</t>
  </si>
  <si>
    <t>Energy Recovery Inc</t>
  </si>
  <si>
    <t>Enphase Energy Inc</t>
  </si>
  <si>
    <t>ticker: ENPH</t>
  </si>
  <si>
    <t>ticker: ENTG</t>
  </si>
  <si>
    <t>Epizyme Inc</t>
  </si>
  <si>
    <t>ticker: EPZM</t>
  </si>
  <si>
    <t>ticker: ESPR</t>
  </si>
  <si>
    <t>ticker: ESNT</t>
  </si>
  <si>
    <t>ticker: ETSY</t>
  </si>
  <si>
    <t>EVI Industries Inc</t>
  </si>
  <si>
    <t>ticker: EVI</t>
  </si>
  <si>
    <t>Evolution Petroleum Corp</t>
  </si>
  <si>
    <t>ticker: EPM</t>
  </si>
  <si>
    <t>Exicure Inc</t>
  </si>
  <si>
    <t>ticker: XCUR</t>
  </si>
  <si>
    <t>Express Inc</t>
  </si>
  <si>
    <t>ticker: EXPR</t>
  </si>
  <si>
    <t>ticker: FARM</t>
  </si>
  <si>
    <t>FARO Technologies Inc</t>
  </si>
  <si>
    <t>ticker: FARO</t>
  </si>
  <si>
    <t>FedNat Holding Co</t>
  </si>
  <si>
    <t>ticker: FNHC</t>
  </si>
  <si>
    <t>ticker: FFWM</t>
  </si>
  <si>
    <t>ticker: FHB</t>
  </si>
  <si>
    <t>ticker: FRME</t>
  </si>
  <si>
    <t>ticker: FMBH</t>
  </si>
  <si>
    <t>ticker: FRC</t>
  </si>
  <si>
    <t>ticker: FCFS</t>
  </si>
  <si>
    <t>Five Below Inc</t>
  </si>
  <si>
    <t>ticker: FIVE</t>
  </si>
  <si>
    <t>ticker: FIVN</t>
  </si>
  <si>
    <t>ticker: FND</t>
  </si>
  <si>
    <t>Fluidigm Corp</t>
  </si>
  <si>
    <t>Focus Financial Partners Inc</t>
  </si>
  <si>
    <t>Foghorn Therapeutics Inc</t>
  </si>
  <si>
    <t>ticker: FHTX</t>
  </si>
  <si>
    <t>ticker: FWRD</t>
  </si>
  <si>
    <t>Frank's International NV</t>
  </si>
  <si>
    <t>ticker: FI</t>
  </si>
  <si>
    <t>Galera Therapeutics Inc</t>
  </si>
  <si>
    <t>Genasys Inc</t>
  </si>
  <si>
    <t>ticker: GNSS</t>
  </si>
  <si>
    <t>ticker: GABC</t>
  </si>
  <si>
    <t>ticker: ROCK</t>
  </si>
  <si>
    <t>Glacier Bancorp Inc</t>
  </si>
  <si>
    <t>Global Water Resources Inc</t>
  </si>
  <si>
    <t>ticker: GWRS</t>
  </si>
  <si>
    <t>Goosehead Insurance Inc</t>
  </si>
  <si>
    <t>ticker: GSHD</t>
  </si>
  <si>
    <t>Greenhill &amp; Co Inc</t>
  </si>
  <si>
    <t>ticker: GHL</t>
  </si>
  <si>
    <t>Griffin Industrial Realty Inc</t>
  </si>
  <si>
    <t>ticker: INDT</t>
  </si>
  <si>
    <t>GrowGeneration Corp</t>
  </si>
  <si>
    <t>ticker: GRWG</t>
  </si>
  <si>
    <t>GTY Technology Holdings Inc</t>
  </si>
  <si>
    <t>ticker: GTYH</t>
  </si>
  <si>
    <t>GWG Holdings Inc</t>
  </si>
  <si>
    <t>ticker: GWGH</t>
  </si>
  <si>
    <t>ticker: HLNE</t>
  </si>
  <si>
    <t>Hanger Inc</t>
  </si>
  <si>
    <t>ticker: HNGR</t>
  </si>
  <si>
    <t>ticker: HQY</t>
  </si>
  <si>
    <t>HEICO Corp</t>
  </si>
  <si>
    <t>ticker: HEI</t>
  </si>
  <si>
    <t>Hingham Institution For Saving</t>
  </si>
  <si>
    <t>ticker: HIFS</t>
  </si>
  <si>
    <t>Home BancShares Inc/AR</t>
  </si>
  <si>
    <t>ticker: HOMB</t>
  </si>
  <si>
    <t>Honeywell International Inc</t>
  </si>
  <si>
    <t>ticker: HON</t>
  </si>
  <si>
    <t>Houghton Mifflin Harcourt Co</t>
  </si>
  <si>
    <t>Hydrofarm Holdings Group Inc</t>
  </si>
  <si>
    <t>ticker: HYFM</t>
  </si>
  <si>
    <t>iCAD Inc</t>
  </si>
  <si>
    <t>ticker: ICAD</t>
  </si>
  <si>
    <t>IHS Markit Ltd</t>
  </si>
  <si>
    <t>ticker: INFO</t>
  </si>
  <si>
    <t>Illinois Tool Works Inc</t>
  </si>
  <si>
    <t>ticker: ITW</t>
  </si>
  <si>
    <t>Independent Bank Corp/Rockland</t>
  </si>
  <si>
    <t>ticker: INDB</t>
  </si>
  <si>
    <t>ticker: IBTX</t>
  </si>
  <si>
    <t>InfuSystem Holdings Inc</t>
  </si>
  <si>
    <t>ticker: INFU</t>
  </si>
  <si>
    <t>ticker: TT</t>
  </si>
  <si>
    <t>ticker: INSP</t>
  </si>
  <si>
    <t>Installed Building Products In</t>
  </si>
  <si>
    <t>ticker: IBP</t>
  </si>
  <si>
    <t>Insulet Corp</t>
  </si>
  <si>
    <t>ticker: PODD</t>
  </si>
  <si>
    <t>Intellicheck Inc</t>
  </si>
  <si>
    <t>ticker: IDN</t>
  </si>
  <si>
    <t>ticker: IBOC</t>
  </si>
  <si>
    <t>Intersect ENT Inc</t>
  </si>
  <si>
    <t>ticker: XENT</t>
  </si>
  <si>
    <t>Intevac Inc</t>
  </si>
  <si>
    <t>ticker: IVAC</t>
  </si>
  <si>
    <t>Iteris Inc</t>
  </si>
  <si>
    <t>ticker: ITI</t>
  </si>
  <si>
    <t>James River Group Holdings Ltd</t>
  </si>
  <si>
    <t>Kaleido Biosciences Inc</t>
  </si>
  <si>
    <t>ticker: KLDO</t>
  </si>
  <si>
    <t>Karyopharm Therapeutics Inc</t>
  </si>
  <si>
    <t>Kinsale Capital Group Inc</t>
  </si>
  <si>
    <t>ticker: KEX</t>
  </si>
  <si>
    <t>Kura Sushi USA Inc</t>
  </si>
  <si>
    <t>ticker: KRUS</t>
  </si>
  <si>
    <t>Laird Superfood Inc</t>
  </si>
  <si>
    <t>ticker: LSF</t>
  </si>
  <si>
    <t>ticker: LKFN</t>
  </si>
  <si>
    <t>Landos Biopharma Inc</t>
  </si>
  <si>
    <t>ticker: LABP</t>
  </si>
  <si>
    <t>ticker: LSCC</t>
  </si>
  <si>
    <t>Leggett &amp; Platt Inc</t>
  </si>
  <si>
    <t>ticker: LEG</t>
  </si>
  <si>
    <t>Leslie's Inc</t>
  </si>
  <si>
    <t>ticker: LESL</t>
  </si>
  <si>
    <t>Liberty Media Corp-Liberty Bra</t>
  </si>
  <si>
    <t>ticker: BATRA</t>
  </si>
  <si>
    <t>Liberty TripAdvisor Holdings I</t>
  </si>
  <si>
    <t>ticker: LTRPA</t>
  </si>
  <si>
    <t>Limoneira Co</t>
  </si>
  <si>
    <t>ticker: LMNR</t>
  </si>
  <si>
    <t>Lindblad Expeditions Holdings</t>
  </si>
  <si>
    <t>ticker: LIND</t>
  </si>
  <si>
    <t>Liquidia Corp</t>
  </si>
  <si>
    <t>ticker: LQDA</t>
  </si>
  <si>
    <t>ticker: LOB</t>
  </si>
  <si>
    <t>LogicBio Therapeutics Inc</t>
  </si>
  <si>
    <t>ticker: LOGC</t>
  </si>
  <si>
    <t>Loral Space &amp; Communications I</t>
  </si>
  <si>
    <t>ticker: LORL</t>
  </si>
  <si>
    <t>ticker: LPLA</t>
  </si>
  <si>
    <t>Luna Innovations Inc</t>
  </si>
  <si>
    <t>ticker: LUNA</t>
  </si>
  <si>
    <t>Magnite Inc</t>
  </si>
  <si>
    <t>Marrone Bio Innovations Inc</t>
  </si>
  <si>
    <t>ticker: MBII</t>
  </si>
  <si>
    <t>Marsh &amp; McLennan Cos Inc</t>
  </si>
  <si>
    <t>ticker: MMC</t>
  </si>
  <si>
    <t>Marvell Technology Group Ltd</t>
  </si>
  <si>
    <t>ticker: MRVL</t>
  </si>
  <si>
    <t>ticker: MTRX</t>
  </si>
  <si>
    <t>ticker: MAT</t>
  </si>
  <si>
    <t>Maui Land &amp; Pineapple Co Inc</t>
  </si>
  <si>
    <t>ticker: MLP</t>
  </si>
  <si>
    <t>McGrath RentCorp</t>
  </si>
  <si>
    <t>ticker: MGRC</t>
  </si>
  <si>
    <t>Mettler-Toledo International I</t>
  </si>
  <si>
    <t>ticker: MTD</t>
  </si>
  <si>
    <t>Microchip Technology Inc</t>
  </si>
  <si>
    <t>ticker: MCHP</t>
  </si>
  <si>
    <t>Mirum Pharmaceuticals Inc</t>
  </si>
  <si>
    <t>ticker: MIRM</t>
  </si>
  <si>
    <t>Mission Produce Inc</t>
  </si>
  <si>
    <t>ticker: AVO</t>
  </si>
  <si>
    <t>Moelis &amp; Co</t>
  </si>
  <si>
    <t>ticker: MC</t>
  </si>
  <si>
    <t>ticker: MNRO</t>
  </si>
  <si>
    <t>Montrose Environmental Group I</t>
  </si>
  <si>
    <t>ticker: MEG</t>
  </si>
  <si>
    <t>Moody's Corp</t>
  </si>
  <si>
    <t>ticker: MCO</t>
  </si>
  <si>
    <t>ticker: MSM</t>
  </si>
  <si>
    <t>MSCI Inc</t>
  </si>
  <si>
    <t>ticker: MSCI</t>
  </si>
  <si>
    <t>MVB Financial Corp</t>
  </si>
  <si>
    <t>ticker: MVBF</t>
  </si>
  <si>
    <t>NantHealth Inc</t>
  </si>
  <si>
    <t>ticker: NH</t>
  </si>
  <si>
    <t>Napco Security Technologies In</t>
  </si>
  <si>
    <t>ticker: NSSC</t>
  </si>
  <si>
    <t>National CineMedia Inc</t>
  </si>
  <si>
    <t>ticker: NCMI</t>
  </si>
  <si>
    <t>ticker: NATI</t>
  </si>
  <si>
    <t>ticker: NRC</t>
  </si>
  <si>
    <t>nCino Inc</t>
  </si>
  <si>
    <t>ticker: NCNO</t>
  </si>
  <si>
    <t>Nesco Holdings Inc</t>
  </si>
  <si>
    <t>ticker: CTOS</t>
  </si>
  <si>
    <t>NextDecade Corp</t>
  </si>
  <si>
    <t>ticker: NEXT</t>
  </si>
  <si>
    <t>ticker: LASR</t>
  </si>
  <si>
    <t>ticker: NMIH</t>
  </si>
  <si>
    <t>Nordic American Tankers Ltd</t>
  </si>
  <si>
    <t>ticker: NAT</t>
  </si>
  <si>
    <t>Norfolk Southern Corp</t>
  </si>
  <si>
    <t>ticker: NSC</t>
  </si>
  <si>
    <t>ticker: NG</t>
  </si>
  <si>
    <t>Novanta Inc</t>
  </si>
  <si>
    <t>ticker: NOVT</t>
  </si>
  <si>
    <t>Novocure Ltd</t>
  </si>
  <si>
    <t>ticker: NVCR</t>
  </si>
  <si>
    <t>Oak Street Health Inc</t>
  </si>
  <si>
    <t>ticker: OSH</t>
  </si>
  <si>
    <t>Oconee Federal Financial Corp</t>
  </si>
  <si>
    <t>ticker: OFED</t>
  </si>
  <si>
    <t>Omega Flex Inc</t>
  </si>
  <si>
    <t>ticker: OFLX</t>
  </si>
  <si>
    <t>ticker: OSW</t>
  </si>
  <si>
    <t>Ontrak Inc</t>
  </si>
  <si>
    <t>ticker: OTRK</t>
  </si>
  <si>
    <t>Ooma Inc</t>
  </si>
  <si>
    <t>ticker: OOMA</t>
  </si>
  <si>
    <t>OptimizeRx Corp</t>
  </si>
  <si>
    <t>ticker: OPRX</t>
  </si>
  <si>
    <t>ORBCOMM Inc</t>
  </si>
  <si>
    <t>ticker: ORBC</t>
  </si>
  <si>
    <t>Orchid Island Capital Inc</t>
  </si>
  <si>
    <t>ticker: ORC</t>
  </si>
  <si>
    <t>Outset Medical Inc</t>
  </si>
  <si>
    <t>Pacific Biosciences of Califor</t>
  </si>
  <si>
    <t>Palomar Holdings Inc</t>
  </si>
  <si>
    <t>ticker: PLMR</t>
  </si>
  <si>
    <t>Par Pacific Holdings Inc</t>
  </si>
  <si>
    <t>ticker: PARR</t>
  </si>
  <si>
    <t>Paratek Pharmaceuticals Inc</t>
  </si>
  <si>
    <t>ticker: PRTK</t>
  </si>
  <si>
    <t>ticker: PRK</t>
  </si>
  <si>
    <t>PAVmed Inc</t>
  </si>
  <si>
    <t>ticker: PAVM</t>
  </si>
  <si>
    <t>Peloton Interactive Inc</t>
  </si>
  <si>
    <t>ticker: PTON</t>
  </si>
  <si>
    <t>PennyMac Financial Services In</t>
  </si>
  <si>
    <t>ticker: PFSI</t>
  </si>
  <si>
    <t>PhaseBio Pharmaceuticals Inc</t>
  </si>
  <si>
    <t>ticker: PHAS</t>
  </si>
  <si>
    <t>Phreesia Inc</t>
  </si>
  <si>
    <t>ticker: PHR</t>
  </si>
  <si>
    <t>Pinnacle Financial Partners In</t>
  </si>
  <si>
    <t>ticker: PNFP</t>
  </si>
  <si>
    <t>Pioneer Bancorp Inc/NY</t>
  </si>
  <si>
    <t>ticker: PBFS</t>
  </si>
  <si>
    <t>Pixelworks Inc</t>
  </si>
  <si>
    <t>ticker: PXLW</t>
  </si>
  <si>
    <t>ticker: PJT</t>
  </si>
  <si>
    <t>ticker: PQG</t>
  </si>
  <si>
    <t>Precision BioSciences Inc</t>
  </si>
  <si>
    <t>ticker: DTIL</t>
  </si>
  <si>
    <t>PREFERRED BANK/LOS ANGELES</t>
  </si>
  <si>
    <t>ticker: PFBC</t>
  </si>
  <si>
    <t>ticker: PUMP</t>
  </si>
  <si>
    <t>ticker: PB</t>
  </si>
  <si>
    <t>Provident Bancorp Inc</t>
  </si>
  <si>
    <t>ticker: PVBC</t>
  </si>
  <si>
    <t>Pulse Biosciences Inc</t>
  </si>
  <si>
    <t>ticker: PLSE</t>
  </si>
  <si>
    <t>Purple Innovation Inc</t>
  </si>
  <si>
    <t>ticker: PRPL</t>
  </si>
  <si>
    <t>Quantum Corp</t>
  </si>
  <si>
    <t>ticker: QMCO</t>
  </si>
  <si>
    <t>Quotient Ltd</t>
  </si>
  <si>
    <t>ticker: QTNT</t>
  </si>
  <si>
    <t>Rafael Holdings Inc</t>
  </si>
  <si>
    <t>ticker: RFL</t>
  </si>
  <si>
    <t>ticker: ROLL</t>
  </si>
  <si>
    <t>Red Violet Inc</t>
  </si>
  <si>
    <t>ticker: RDVT</t>
  </si>
  <si>
    <t>Research Frontiers Inc</t>
  </si>
  <si>
    <t>ticker: REFR</t>
  </si>
  <si>
    <t>Resonant Inc</t>
  </si>
  <si>
    <t>ticker: RESN</t>
  </si>
  <si>
    <t>RingCentral Inc</t>
  </si>
  <si>
    <t>ticker: RNG</t>
  </si>
  <si>
    <t>Ross Stores Inc</t>
  </si>
  <si>
    <t>ticker: ROST</t>
  </si>
  <si>
    <t>ticker: RES</t>
  </si>
  <si>
    <t>Ryman Hospitality Properties I</t>
  </si>
  <si>
    <t>Schrodinger Inc/United States</t>
  </si>
  <si>
    <t>ticker: SDGR</t>
  </si>
  <si>
    <t>Sculptor Capital Management In</t>
  </si>
  <si>
    <t>ticker: SCU</t>
  </si>
  <si>
    <t>Seacoast Banking Corp of Flori</t>
  </si>
  <si>
    <t>ticker: SBCF</t>
  </si>
  <si>
    <t>Seer Inc</t>
  </si>
  <si>
    <t>ticker: SEER</t>
  </si>
  <si>
    <t>Shoals Technologies Group Inc</t>
  </si>
  <si>
    <t>ticker: SHLS</t>
  </si>
  <si>
    <t>ticker: SWAV</t>
  </si>
  <si>
    <t>ticker: SBNY</t>
  </si>
  <si>
    <t>Silk Road Medical Inc</t>
  </si>
  <si>
    <t>ticker: SITE</t>
  </si>
  <si>
    <t>SiTime Corp</t>
  </si>
  <si>
    <t>ticker: SITM</t>
  </si>
  <si>
    <t>Slack Technologies Inc</t>
  </si>
  <si>
    <t>ticker: WORK</t>
  </si>
  <si>
    <t>ticker: SEDG</t>
  </si>
  <si>
    <t>Soleno Therapeutics Inc</t>
  </si>
  <si>
    <t>ticker: SLNO</t>
  </si>
  <si>
    <t>Soliton Inc</t>
  </si>
  <si>
    <t>ticker: SOLY</t>
  </si>
  <si>
    <t>ticker: SONO</t>
  </si>
  <si>
    <t>Southside Bancshares Inc</t>
  </si>
  <si>
    <t>ticker: SBSI</t>
  </si>
  <si>
    <t>Spectrum Pharmaceuticals Inc</t>
  </si>
  <si>
    <t>ticker: SPPI</t>
  </si>
  <si>
    <t>Sprout Social Inc</t>
  </si>
  <si>
    <t>ticker: SPT</t>
  </si>
  <si>
    <t>ticker: JOE</t>
  </si>
  <si>
    <t>ticker: STAA</t>
  </si>
  <si>
    <t>Steven Madden Ltd</t>
  </si>
  <si>
    <t>ticker: SHOO</t>
  </si>
  <si>
    <t>Stock Yards Bancorp Inc</t>
  </si>
  <si>
    <t>ticker: SYBT</t>
  </si>
  <si>
    <t>Summit Hotel Properties Inc</t>
  </si>
  <si>
    <t>ticker: INN</t>
  </si>
  <si>
    <t>Surgalign Holdings Inc</t>
  </si>
  <si>
    <t>ticker: SRGA</t>
  </si>
  <si>
    <t>ticker: GIC</t>
  </si>
  <si>
    <t>ticker: TISI</t>
  </si>
  <si>
    <t>Tellurian Inc</t>
  </si>
  <si>
    <t>ticker: TELL</t>
  </si>
  <si>
    <t>Telos Corp</t>
  </si>
  <si>
    <t>ticker: TLS</t>
  </si>
  <si>
    <t>Terns Pharmaceuticals Inc</t>
  </si>
  <si>
    <t>ticker: TERN</t>
  </si>
  <si>
    <t>ticker: TFSL</t>
  </si>
  <si>
    <t>Theravance Biopharma Inc</t>
  </si>
  <si>
    <t>ticker: TBPH</t>
  </si>
  <si>
    <t>TJX Cos Inc/The</t>
  </si>
  <si>
    <t>ticker: TJX</t>
  </si>
  <si>
    <t>Trade Desk Inc/The</t>
  </si>
  <si>
    <t>ticker: TTD</t>
  </si>
  <si>
    <t>ticker: TW</t>
  </si>
  <si>
    <t>Transcat Inc</t>
  </si>
  <si>
    <t>ticker: TRNS</t>
  </si>
  <si>
    <t>ticker: TRU</t>
  </si>
  <si>
    <t>Trimble Inc</t>
  </si>
  <si>
    <t>ticker: TRMB</t>
  </si>
  <si>
    <t>Triumph Bancorp Inc</t>
  </si>
  <si>
    <t>ticker: TBK</t>
  </si>
  <si>
    <t>Ubiquiti Inc</t>
  </si>
  <si>
    <t>ticker: UI</t>
  </si>
  <si>
    <t>UDR Inc</t>
  </si>
  <si>
    <t>ticker: UDR</t>
  </si>
  <si>
    <t>Ulta Beauty Inc</t>
  </si>
  <si>
    <t>ticker: ULTA</t>
  </si>
  <si>
    <t>Union Bankshares Corp</t>
  </si>
  <si>
    <t>ticker: AUB</t>
  </si>
  <si>
    <t>Union Pacific Corp</t>
  </si>
  <si>
    <t>ticker: UNP</t>
  </si>
  <si>
    <t>Unity Software Inc</t>
  </si>
  <si>
    <t>Uranium Energy Corp</t>
  </si>
  <si>
    <t>ticker: UEC</t>
  </si>
  <si>
    <t>UroGen Pharma Ltd</t>
  </si>
  <si>
    <t>ticker: URGN</t>
  </si>
  <si>
    <t>ticker: USPH</t>
  </si>
  <si>
    <t>Value Line Inc</t>
  </si>
  <si>
    <t>ticker: VALU</t>
  </si>
  <si>
    <t>Veritex Holdings Inc</t>
  </si>
  <si>
    <t>ticker: VBTX</t>
  </si>
  <si>
    <t>ticker: VRS</t>
  </si>
  <si>
    <t>ticker: VVI</t>
  </si>
  <si>
    <t>ticker: VICR</t>
  </si>
  <si>
    <t>ticker: VRAY</t>
  </si>
  <si>
    <t>Vivint Smart Home Inc</t>
  </si>
  <si>
    <t>ticker: VVNT</t>
  </si>
  <si>
    <t>VolitionRX Ltd</t>
  </si>
  <si>
    <t>ticker: VNRX</t>
  </si>
  <si>
    <t>Voyager Therapeutics Inc</t>
  </si>
  <si>
    <t>ticker: VYGR</t>
  </si>
  <si>
    <t>Vroom Inc</t>
  </si>
  <si>
    <t>ticker: VRM</t>
  </si>
  <si>
    <t>ticker: WD</t>
  </si>
  <si>
    <t>Washington Trust Bancorp Inc</t>
  </si>
  <si>
    <t>ticker: WASH</t>
  </si>
  <si>
    <t>ticker: WVE</t>
  </si>
  <si>
    <t>Westamerica Bancorporation</t>
  </si>
  <si>
    <t>ticker: WABC</t>
  </si>
  <si>
    <t>ticker: WAL</t>
  </si>
  <si>
    <t>ticker: WLTW</t>
  </si>
  <si>
    <t>Winmark Corp</t>
  </si>
  <si>
    <t>ticker: WINA</t>
  </si>
  <si>
    <t>ticker: YORW</t>
  </si>
  <si>
    <t>ticker: ZS</t>
  </si>
  <si>
    <t>GOLDMAN SACHS NEW YORK, lei: N/A</t>
  </si>
  <si>
    <t>1DFFUND</t>
  </si>
  <si>
    <t>iShares Edge MSCI Multifactor USA Small-Cap ETF - GS CFD</t>
  </si>
  <si>
    <t>SMLF-GSC</t>
  </si>
  <si>
    <t>isin: US1271903049</t>
  </si>
  <si>
    <t>CAI International Inc</t>
  </si>
  <si>
    <t>isin: US12477X1063</t>
  </si>
  <si>
    <t>Central Pacific Financial Corp</t>
  </si>
  <si>
    <t>isin: US1547604090</t>
  </si>
  <si>
    <t>isin: US1686151028</t>
  </si>
  <si>
    <t>Employers Holdings Inc</t>
  </si>
  <si>
    <t>isin: US2922181043</t>
  </si>
  <si>
    <t>Hanmi Financial Corp</t>
  </si>
  <si>
    <t>isin: US4104952043</t>
  </si>
  <si>
    <t>Janus Henderson Group PLC</t>
  </si>
  <si>
    <t>Manhattan Associates Inc</t>
  </si>
  <si>
    <t>isin: US5627501092</t>
  </si>
  <si>
    <t>OFG Bancorp</t>
  </si>
  <si>
    <t>isin: PR67103X1020</t>
  </si>
  <si>
    <t>isin: US7005171050</t>
  </si>
  <si>
    <t>Star Group LP</t>
  </si>
  <si>
    <t>isin: US85512C1053</t>
  </si>
  <si>
    <t>TrustCo Bank Corp NY</t>
  </si>
  <si>
    <t>isin: US8983491056</t>
  </si>
  <si>
    <t>J.P. Morgan Securities LLC, lei: ZBUT11V806EZRVTWT807</t>
  </si>
  <si>
    <t>iShares Edge MSCI Multifactor USA Small-Cap ETF- JPM CFD</t>
  </si>
  <si>
    <t>SMLF-JMC</t>
  </si>
  <si>
    <t>isin: US31847R1023</t>
  </si>
  <si>
    <t>isin: US36472T1097</t>
  </si>
  <si>
    <t>isin: US55616P1049</t>
  </si>
  <si>
    <t>Mellanox Technologies Ltd</t>
  </si>
  <si>
    <t>isin: IL0011017329</t>
  </si>
  <si>
    <t>Tech Data Corp</t>
  </si>
  <si>
    <t>isin: US8782371061</t>
  </si>
  <si>
    <t>AG MORTGAGE INVESTMENT TRUST</t>
  </si>
  <si>
    <t>isin: US0012281053</t>
  </si>
  <si>
    <t>AGILYSYS INC</t>
  </si>
  <si>
    <t>isin: US00847J1051</t>
  </si>
  <si>
    <t>AMERICAN FINANCE TRUST INC</t>
  </si>
  <si>
    <t>isin: US02607T1097</t>
  </si>
  <si>
    <t>AMKOR TECHNOLOGY INC</t>
  </si>
  <si>
    <t>isin: US0316521006</t>
  </si>
  <si>
    <t>ARCBEST CORP</t>
  </si>
  <si>
    <t>isin: US03937C1053</t>
  </si>
  <si>
    <t>ASHFORD HOSPITALITY TRUST</t>
  </si>
  <si>
    <t>isin: US0441031095</t>
  </si>
  <si>
    <t>BADGER METER INC</t>
  </si>
  <si>
    <t>BELDEN INC</t>
  </si>
  <si>
    <t>isin: US0774541066</t>
  </si>
  <si>
    <t>BOOT BARN HOLDINGS INC</t>
  </si>
  <si>
    <t>isin: US0994061002</t>
  </si>
  <si>
    <t>BRINKER INTERNATIONAL INC</t>
  </si>
  <si>
    <t>CARPENTER TECHNOLOGY</t>
  </si>
  <si>
    <t>CENTRAL PACIFIC FINANCIAL CO</t>
  </si>
  <si>
    <t>CHANNELADVISOR CORP</t>
  </si>
  <si>
    <t>isin: US1591791009</t>
  </si>
  <si>
    <t>CORECIVIC INC</t>
  </si>
  <si>
    <t xml:space="preserve">CRAWFORD + COMPANY  CL A</t>
  </si>
  <si>
    <t>isin: US2246332066</t>
  </si>
  <si>
    <t>CUTERA INC</t>
  </si>
  <si>
    <t>isin: US2321091082</t>
  </si>
  <si>
    <t>DAKTRONICS INC</t>
  </si>
  <si>
    <t>isin: US2342641097</t>
  </si>
  <si>
    <t>DONNELLEY FINANCIAL SOLUTION</t>
  </si>
  <si>
    <t>isin: US25787G1004</t>
  </si>
  <si>
    <t>EMPLOYERS HOLDINGS INC</t>
  </si>
  <si>
    <t>ESSENTIAL PROPERTIES REALTY</t>
  </si>
  <si>
    <t>ETHAN ALLEN INTERIORS INC</t>
  </si>
  <si>
    <t>FORMFACTOR INC</t>
  </si>
  <si>
    <t>isin: US3463751087</t>
  </si>
  <si>
    <t>FOSSIL GROUP INC</t>
  </si>
  <si>
    <t>FRANKLIN COVEY CO</t>
  </si>
  <si>
    <t>GANNETT CO INC</t>
  </si>
  <si>
    <t>GENESCO INC</t>
  </si>
  <si>
    <t>isin: US3715321028</t>
  </si>
  <si>
    <t>GETTY REALTY CORP</t>
  </si>
  <si>
    <t>GROUP 1 AUTOMOTIVE INC</t>
  </si>
  <si>
    <t>HANMI FINANCIAL CORPORATION</t>
  </si>
  <si>
    <t>HERITAGE INSURANCE HOLDINGS</t>
  </si>
  <si>
    <t>isin: US42727J1025</t>
  </si>
  <si>
    <t>ISTAR INC</t>
  </si>
  <si>
    <t>isin: US45031U1016</t>
  </si>
  <si>
    <t xml:space="preserve">KELLY SERVICES INC  A</t>
  </si>
  <si>
    <t>KNOLL INC</t>
  </si>
  <si>
    <t>isin: US4989042001</t>
  </si>
  <si>
    <t>LA Z BOY INC</t>
  </si>
  <si>
    <t>LANTHEUS HOLDINGS INC</t>
  </si>
  <si>
    <t>isin: US5165441032</t>
  </si>
  <si>
    <t>MACY S INC</t>
  </si>
  <si>
    <t>MEDIFAST INC</t>
  </si>
  <si>
    <t>MERIDIAN BIOSCIENCE INC</t>
  </si>
  <si>
    <t>isin: US5895841014</t>
  </si>
  <si>
    <t>MESA LABORATORIES INC</t>
  </si>
  <si>
    <t>METHODE ELECTRONICS INC</t>
  </si>
  <si>
    <t>MOVADO GROUP INC</t>
  </si>
  <si>
    <t>isin: US6245801062</t>
  </si>
  <si>
    <t>MYERS INDUSTRIES INC</t>
  </si>
  <si>
    <t>NACCO INDUSTRIES CL A</t>
  </si>
  <si>
    <t>isin: US6295791031</t>
  </si>
  <si>
    <t>NAPCO SECURITY TECHNOLOGIES</t>
  </si>
  <si>
    <t>isin: US6304021057</t>
  </si>
  <si>
    <t>NATIONAL CINEMEDIA INC</t>
  </si>
  <si>
    <t>isin: US6353091076</t>
  </si>
  <si>
    <t>NATIONAL RESEARCH CORP</t>
  </si>
  <si>
    <t>NATIONAL WESTERN LIFE GROU A</t>
  </si>
  <si>
    <t>NIC INC</t>
  </si>
  <si>
    <t>isin: US62914B1008</t>
  </si>
  <si>
    <t>NORTHERN OIL AND GAS INC</t>
  </si>
  <si>
    <t>ONE LIBERTY PROPERTIES INC</t>
  </si>
  <si>
    <t>isin: US6824061039</t>
  </si>
  <si>
    <t>ORTHOFIX MEDICAL INC</t>
  </si>
  <si>
    <t>PARTY CITY HOLDCO INC</t>
  </si>
  <si>
    <t>isin: US7021491052</t>
  </si>
  <si>
    <t>PDL BIOPHARMA INC</t>
  </si>
  <si>
    <t>isin: US69329Y1047</t>
  </si>
  <si>
    <t>PHIBRO ANIMAL HEALTH CORP A</t>
  </si>
  <si>
    <t>PHOTRONICS INC</t>
  </si>
  <si>
    <t>PROGRESS SOFTWARE CORP</t>
  </si>
  <si>
    <t>PZENA INVESTMENT MANAGM CL A</t>
  </si>
  <si>
    <t>isin: US74731Q1031</t>
  </si>
  <si>
    <t>RATTLER MIDSTREAM LP</t>
  </si>
  <si>
    <t>isin: US75419T1034</t>
  </si>
  <si>
    <t>RENT A CENTER INC</t>
  </si>
  <si>
    <t>RESOURCES CONNECTION INC</t>
  </si>
  <si>
    <t>isin: US76122Q1058</t>
  </si>
  <si>
    <t>RR DONNELLEY + SONS CO</t>
  </si>
  <si>
    <t>isin: US2578672006</t>
  </si>
  <si>
    <t>SANMINA CORP</t>
  </si>
  <si>
    <t>SPARTANNASH CO</t>
  </si>
  <si>
    <t>STERLING CONSTRUCTION CO</t>
  </si>
  <si>
    <t>STEWART INFORMATION SERVICES</t>
  </si>
  <si>
    <t>TRUSTCO BANK CORP NY</t>
  </si>
  <si>
    <t>URBAN OUTFITTERS INC</t>
  </si>
  <si>
    <t>VAREX IMAGING CORP</t>
  </si>
  <si>
    <t>isin: US92214X1063</t>
  </si>
  <si>
    <t>VERA BRADLEY INC</t>
  </si>
  <si>
    <t>isin: US92335C1062</t>
  </si>
  <si>
    <t>VILLAGE SUPER MARKET CLASS A</t>
  </si>
  <si>
    <t>isin: US9271074091</t>
  </si>
  <si>
    <t>VISHAY PRECISION GROUP</t>
  </si>
  <si>
    <t>VSE CORP</t>
  </si>
  <si>
    <t>isin: US9182841000</t>
  </si>
  <si>
    <t>WARRIOR MET COAL INC</t>
  </si>
  <si>
    <t>Watford Holdings Ltd</t>
  </si>
  <si>
    <t>isin: BMG947871015</t>
  </si>
  <si>
    <t>WESTERN ASSET MORTGAGE CAPIT</t>
  </si>
  <si>
    <t>isin: US95790D1054</t>
  </si>
  <si>
    <t>WESTWOOD HOLDINGS GROUP INC</t>
  </si>
  <si>
    <t>WINMARK CORP</t>
  </si>
  <si>
    <t>isin: US9742501029</t>
  </si>
  <si>
    <t>YORK WATER CO</t>
  </si>
  <si>
    <t>1 800 FLOWERS.COM INC CL A</t>
  </si>
  <si>
    <t>ADVANCED ENERGY INDUSTRIES</t>
  </si>
  <si>
    <t>ALPHA + OMEGA SEMICONDUCTOR</t>
  </si>
  <si>
    <t>Altisource Portfolio Solutions SA</t>
  </si>
  <si>
    <t>isin: LU0445408270</t>
  </si>
  <si>
    <t>AMALGAMATED BK OF NEW YORK A</t>
  </si>
  <si>
    <t>AMERICA S CAR MART INC</t>
  </si>
  <si>
    <t>isin: US03062T1051</t>
  </si>
  <si>
    <t>AMERICAN SOFTWARE INC CL A</t>
  </si>
  <si>
    <t>ARCOSA INC</t>
  </si>
  <si>
    <t xml:space="preserve">ARTISAN PARTNERS ASSET MA  A</t>
  </si>
  <si>
    <t>isin: US04316A1088</t>
  </si>
  <si>
    <t>ASBURY AUTOMOTIVE GROUP</t>
  </si>
  <si>
    <t>ATN INTERNATIONAL INC</t>
  </si>
  <si>
    <t>isin: US00215F1075</t>
  </si>
  <si>
    <t>AVISTA CORP</t>
  </si>
  <si>
    <t>BANCORP INC/THE</t>
  </si>
  <si>
    <t>BERRY CORP</t>
  </si>
  <si>
    <t>isin: US08579X1019</t>
  </si>
  <si>
    <t>BONANZA CREEK ENERGY INC</t>
  </si>
  <si>
    <t>CAI INTERNATIONAL INC</t>
  </si>
  <si>
    <t>CAMDEN NATIONAL CORP</t>
  </si>
  <si>
    <t>CARDIOVASCULAR SYSTEMS INC</t>
  </si>
  <si>
    <t>CATALYST PHARMACEUTICALS INC</t>
  </si>
  <si>
    <t>isin: US14888U1016</t>
  </si>
  <si>
    <t>CHICO S FAS INC</t>
  </si>
  <si>
    <t>COMPUTER PROGRAMS + SYSTEMS</t>
  </si>
  <si>
    <t>isin: US2053061030</t>
  </si>
  <si>
    <t>CONN S INC</t>
  </si>
  <si>
    <t>isin: US2082421072</t>
  </si>
  <si>
    <t>CONSOL ENERGY INC</t>
  </si>
  <si>
    <t>isin: US20854L1089</t>
  </si>
  <si>
    <t>CONSTRUCTION PARTNERS INC A</t>
  </si>
  <si>
    <t>CORCEPT THERAPEUTICS INC</t>
  </si>
  <si>
    <t>DIAMOND S SHIPPING INC</t>
  </si>
  <si>
    <t>isin: MHY206761055</t>
  </si>
  <si>
    <t>DILLARDS INC CL A</t>
  </si>
  <si>
    <t>EL PASO ELECTRIC CO</t>
  </si>
  <si>
    <t>isin: US2836778546</t>
  </si>
  <si>
    <t>ENNIS INC</t>
  </si>
  <si>
    <t>ENSIGN GROUP INC/THE</t>
  </si>
  <si>
    <t>EPLUS INC</t>
  </si>
  <si>
    <t>isin: US2942681071</t>
  </si>
  <si>
    <t>FORESTAR GROUP INC</t>
  </si>
  <si>
    <t>Greenlight Capital Re Ltd</t>
  </si>
  <si>
    <t>isin: KYG4095J1094</t>
  </si>
  <si>
    <t>GUESS? INC</t>
  </si>
  <si>
    <t>H+E EQUIPMENT SERVICES INC</t>
  </si>
  <si>
    <t>HACKETT GROUP INC/THE</t>
  </si>
  <si>
    <t>isin: US4046091090</t>
  </si>
  <si>
    <t>HEALTHSTREAM INC</t>
  </si>
  <si>
    <t>isin: US42222N1037</t>
  </si>
  <si>
    <t>HEARTLAND EXPRESS INC</t>
  </si>
  <si>
    <t>HUB GROUP INC CL A</t>
  </si>
  <si>
    <t>isin: US4433201062</t>
  </si>
  <si>
    <t>IES HOLDINGS INC</t>
  </si>
  <si>
    <t>isin: US44951W1062</t>
  </si>
  <si>
    <t>INDEPENDENCE HOLDING CO</t>
  </si>
  <si>
    <t>isin: US4534403070</t>
  </si>
  <si>
    <t>JANUS HENDERSON GROUP PLC</t>
  </si>
  <si>
    <t>K12 INC</t>
  </si>
  <si>
    <t>KEMET CORP</t>
  </si>
  <si>
    <t>isin: US4883602074</t>
  </si>
  <si>
    <t>KIMBALL ELECTRONICS INC</t>
  </si>
  <si>
    <t>KORN FERRY</t>
  </si>
  <si>
    <t>LANNETT CO INC</t>
  </si>
  <si>
    <t>isin: US5160121019</t>
  </si>
  <si>
    <t>LIVEPERSON INC</t>
  </si>
  <si>
    <t>MAGELLAN HEALTH INC</t>
  </si>
  <si>
    <t>MARCUS + MILLICHAP INC</t>
  </si>
  <si>
    <t>MARCUS CORPORATION</t>
  </si>
  <si>
    <t>MARTEN TRANSPORT LTD</t>
  </si>
  <si>
    <t>MATRIX SERVICE CO</t>
  </si>
  <si>
    <t>MERITOR INC</t>
  </si>
  <si>
    <t>MGE ENERGY INC</t>
  </si>
  <si>
    <t>MYR GROUP INC/DELAWARE</t>
  </si>
  <si>
    <t>MYRIAD GENETICS INC</t>
  </si>
  <si>
    <t>NATIONAL PRESTO INDS INC</t>
  </si>
  <si>
    <t>NAVIENT CORP</t>
  </si>
  <si>
    <t>NEWMARK GROUP INC CLASS A</t>
  </si>
  <si>
    <t>NEWPARK RESOURCES INC</t>
  </si>
  <si>
    <t>isin: US6517185046</t>
  </si>
  <si>
    <t>NEXTGEN HEALTHCARE INC</t>
  </si>
  <si>
    <t>OFFICE DEPOT INC</t>
  </si>
  <si>
    <t>isin: US6762201068</t>
  </si>
  <si>
    <t>OMEGA FLEX INC</t>
  </si>
  <si>
    <t>isin: US6820951043</t>
  </si>
  <si>
    <t>ONTO INNOVATION INC</t>
  </si>
  <si>
    <t>OSI SYSTEMS INC</t>
  </si>
  <si>
    <t>OTTER TAIL CORP</t>
  </si>
  <si>
    <t>PARK AEROSPACE CORP</t>
  </si>
  <si>
    <t>PARK HOTELS + RESORTS INC</t>
  </si>
  <si>
    <t>PENNANT GROUP INC/THE</t>
  </si>
  <si>
    <t>QUAD GRAPHICS INC</t>
  </si>
  <si>
    <t>RADNET INC</t>
  </si>
  <si>
    <t>RED ROBIN GOURMET BURGERS</t>
  </si>
  <si>
    <t>isin: US75689M1018</t>
  </si>
  <si>
    <t>RIBBON COMMUNICATIONS INC</t>
  </si>
  <si>
    <t>isin: US7625441040</t>
  </si>
  <si>
    <t>RPT REALTY</t>
  </si>
  <si>
    <t>isin: US74971D1019</t>
  </si>
  <si>
    <t>RYERSON HOLDING CORP</t>
  </si>
  <si>
    <t>isin: US7837541041</t>
  </si>
  <si>
    <t>SALLY BEAUTY HOLDINGS INC</t>
  </si>
  <si>
    <t>SCHNEIDER NATIONAL INC CL B</t>
  </si>
  <si>
    <t>SCHOLASTIC CORP</t>
  </si>
  <si>
    <t>SIGA TECHNOLOGIES INC</t>
  </si>
  <si>
    <t>STAR GROUP LP</t>
  </si>
  <si>
    <t>TRIBUNE PUBLISHING CO</t>
  </si>
  <si>
    <t>TUTOR PERINI CORP</t>
  </si>
  <si>
    <t>isin: US9011091082</t>
  </si>
  <si>
    <t>UNITED STATES LIME + MINERAL</t>
  </si>
  <si>
    <t>UNIVERSAL CORP/VA</t>
  </si>
  <si>
    <t>USANA HEALTH SCIENCES INC</t>
  </si>
  <si>
    <t>VIAD CORP</t>
  </si>
  <si>
    <t>VISHAY INTERTECHNOLOGY INC</t>
  </si>
  <si>
    <t>W+T OFFSHORE INC</t>
  </si>
  <si>
    <t>XENIA HOTELS + RESORTS INC</t>
  </si>
  <si>
    <t>isin: US9840171030</t>
  </si>
  <si>
    <t>ZUMIEZ INC</t>
  </si>
  <si>
    <t>Citibank, National Association, lei: E57ODZWZ7FF32TWEFA76</t>
  </si>
  <si>
    <t>ICE Libor USD 1 Month</t>
  </si>
  <si>
    <t>Due: 0 Month, Reset: 0 Month</t>
  </si>
  <si>
    <t>USOBFR</t>
  </si>
  <si>
    <t>MORGAN STANLEY AND CO. INTERNATIONAL, lei: 4PQUHN3JPFGFNF3BB653</t>
  </si>
  <si>
    <t>FEDERAL FUNDS EFFECTIVE RATE US</t>
  </si>
  <si>
    <t>GME.N</t>
  </si>
  <si>
    <t>Master Small Cap Index Series - JPM CFD</t>
  </si>
  <si>
    <t>MF_SC-JMC</t>
  </si>
  <si>
    <t>ticker: BANR US</t>
  </si>
  <si>
    <t>Boston Private Financial Holdings Inc</t>
  </si>
  <si>
    <t>isin: US1011191053</t>
  </si>
  <si>
    <t>isin: US11373M1071</t>
  </si>
  <si>
    <t>ticker: CPF US</t>
  </si>
  <si>
    <t>Cincinnati Bell Inc</t>
  </si>
  <si>
    <t>isin: US1718715022</t>
  </si>
  <si>
    <t>isin: US18270P1093</t>
  </si>
  <si>
    <t>ticker: HAFC US</t>
  </si>
  <si>
    <t>Horace Mann Educators Corp</t>
  </si>
  <si>
    <t>isin: US4403271046</t>
  </si>
  <si>
    <t>Mitek Systems Inc</t>
  </si>
  <si>
    <t>isin: US6067102003</t>
  </si>
  <si>
    <t>isin: US7244791007</t>
  </si>
  <si>
    <t>MORGAN STANLEY &amp; CO. LLC, lei: I7331LVCZKQKX5T7XV54</t>
  </si>
  <si>
    <t>FEDL01 INDEX</t>
  </si>
  <si>
    <t>Other: UNREALIZED GAIN/LOSS AND INCOME/EXPENSE FROM UNDERLYING</t>
  </si>
  <si>
    <t>Goldman Sachs, lei: FOR8UP27PHTHYVLBNG30</t>
  </si>
  <si>
    <t>FEDL01</t>
  </si>
  <si>
    <t>NYSEAmerican, lei: N/A</t>
  </si>
  <si>
    <t>The Options Clearing Corporation, lei: 549300CII6SLYGKNHA04</t>
  </si>
</sst>
</file>

<file path=xl/styles.xml><?xml version="1.0" encoding="utf-8"?>
<styleSheet xmlns="http://schemas.openxmlformats.org/spreadsheetml/2006/main">
  <numFmts count="4">
    <numFmt numFmtId="164" formatCode="###,###,###,###,##0.00000000"/>
    <numFmt numFmtId="165" formatCode="yyyy-MM-dd"/>
    <numFmt numFmtId="166" formatCode="###,###,###,###,##0.00000000%"/>
    <numFmt numFmtId="167" formatCode="###"/>
  </numFmts>
  <fonts count="11">
    <font>
      <sz val="11"/>
      <name val="Calibri"/>
    </font>
    <font>
      <b/>
      <sz val="11"/>
      <name val="Arial"/>
    </font>
    <font>
      <sz val="10"/>
      <name val="Arial"/>
    </font>
    <font>
      <i/>
      <u/>
      <sz val="10"/>
      <color rgb="FF0000FF" tint="0"/>
      <name val="Arial"/>
    </font>
    <font>
      <u/>
      <sz val="11"/>
      <name val="Arial"/>
    </font>
    <font>
      <b/>
      <i/>
      <u/>
      <sz val="10"/>
      <color rgb="FFA9A9A9" tint="0"/>
      <name val="Arial"/>
    </font>
    <font>
      <sz val="10"/>
      <color rgb="FFFFFF00" tint="0"/>
      <name val="Arial"/>
    </font>
    <font>
      <sz val="10"/>
      <color rgb="FFFFA500" tint="0"/>
      <name val="Arial"/>
    </font>
    <font>
      <sz val="10"/>
      <color rgb="FFF5F5F5" tint="0"/>
      <name val="Arial"/>
    </font>
    <font>
      <i/>
      <u/>
      <sz val="8"/>
      <color rgb="FF0000FF" tint="0"/>
      <name val="Arial"/>
    </font>
    <font>
      <b/>
      <sz val="11"/>
      <color rgb="FFFFFF00" tint="0"/>
      <name val="Arial"/>
    </font>
  </fonts>
  <fills count="5">
    <fill>
      <patternFill patternType="none"/>
    </fill>
    <fill>
      <patternFill patternType="gray125"/>
    </fill>
    <fill>
      <patternFill patternType="solid"/>
    </fill>
    <fill>
      <patternFill patternType="solid">
        <fgColor rgb="FFFFA500" tint="0"/>
      </patternFill>
    </fill>
    <fill>
      <patternFill patternType="solid">
        <fgColor rgb="FFFF0000" tint="0"/>
      </patternFill>
    </fill>
  </fills>
  <borders count="2">
    <border>
      <left/>
      <right/>
      <top/>
      <bottom/>
      <diagonal/>
    </border>
    <border>
      <left/>
      <right/>
      <top/>
      <bottom style="thin"/>
      <diagonal/>
    </border>
  </borders>
  <cellStyleXfs count="6">
    <xf numFmtId="0" fontId="0"/>
    <xf numFmtId="0" fontId="1" borderId="1">
      <alignment horizontal="center" indent="1"/>
    </xf>
    <xf numFmtId="164" fontId="2"/>
    <xf numFmtId="0" fontId="3"/>
    <xf numFmtId="0" fontId="4"/>
    <xf numFmtId="165" fontId="5">
      <alignment horizontal="left"/>
    </xf>
  </cellStyleXfs>
  <cellXfs count="6">
    <xf numFmtId="0" applyNumberFormat="1" fontId="0" applyFont="1" xfId="0" applyProtection="1"/>
    <xf numFmtId="0" applyNumberFormat="1" fontId="1" applyFont="1" borderId="1" applyBorder="1" xfId="1" applyProtection="1" applyAlignment="1">
      <alignment horizontal="center" indent="1"/>
    </xf>
    <xf numFmtId="164" applyNumberFormat="1" fontId="2" applyFont="1" xfId="2" applyProtection="1"/>
    <xf numFmtId="164" applyNumberFormat="1" fontId="6" applyFont="1" xfId="2" applyProtection="1"/>
    <xf numFmtId="164" applyNumberFormat="1" fontId="7" applyFont="1" xfId="2" applyProtection="1"/>
    <xf numFmtId="164" applyNumberFormat="1" fontId="8" applyFont="1" fillId="3" applyFill="1" xfId="2" applyProtection="1"/>
    <xf numFmtId="164" applyNumberFormat="1" fontId="8" applyFont="1" fillId="4" applyFill="1" xfId="2" applyProtection="1"/>
    <xf numFmtId="0" applyNumberFormat="1" fontId="3" applyFont="1" xfId="3" applyProtection="1"/>
    <xf numFmtId="165" applyNumberFormat="1" fontId="5" applyFont="1" xfId="5" applyProtection="1" applyAlignment="1">
      <alignment horizontal="left"/>
    </xf>
    <xf numFmtId="0" applyNumberFormat="1" fontId="9" applyFont="1" xfId="3" applyProtection="1"/>
    <xf numFmtId="164" applyNumberFormat="1" fontId="2" applyFont="1" xfId="2" applyProtection="1" applyAlignment="1">
      <alignment horizontal="center"/>
    </xf>
    <xf numFmtId="165" applyNumberFormat="1" fontId="2" applyFont="1" xfId="2" applyProtection="1" applyAlignment="1">
      <alignment horizontal="center"/>
    </xf>
    <xf numFmtId="0" applyNumberFormat="1" fontId="4" applyFont="1" xfId="4" applyProtection="1"/>
    <xf numFmtId="165" applyNumberFormat="1" fontId="5" applyFont="1" borderId="1" applyBorder="1" xfId="5" applyProtection="1" applyAlignment="1">
      <alignment horizontal="left"/>
    </xf>
    <xf numFmtId="0" applyNumberFormat="1" fontId="9" applyFont="1" borderId="1" applyBorder="1" xfId="3" applyProtection="1"/>
    <xf numFmtId="0" applyNumberFormat="1" fontId="10" applyFont="1" fillId="2" applyFill="1" borderId="1" applyBorder="1" xfId="1" applyProtection="1" applyAlignment="1">
      <alignment horizontal="center" indent="1"/>
    </xf>
    <xf numFmtId="165" applyNumberFormat="1" fontId="6" applyFont="1" xfId="2" applyProtection="1" applyAlignment="1">
      <alignment horizontal="center"/>
    </xf>
    <xf numFmtId="165" applyNumberFormat="1" fontId="7" applyFont="1" xfId="2" applyProtection="1" applyAlignment="1">
      <alignment horizontal="center"/>
    </xf>
    <xf numFmtId="165" applyNumberFormat="1" fontId="8" applyFont="1" fillId="3" applyFill="1" xfId="2" applyProtection="1" applyAlignment="1">
      <alignment horizontal="center"/>
    </xf>
    <xf numFmtId="165" applyNumberFormat="1" fontId="8" applyFont="1" fillId="4" applyFill="1" xfId="2" applyProtection="1" applyAlignment="1">
      <alignment horizontal="center"/>
    </xf>
    <xf numFmtId="165" fontId="0">
      <alignment horizontal="center"/>
    </xf>
    <xf numFmtId="164" applyNumberFormat="1" fontId="6" applyFont="1" xfId="2" applyProtection="1" applyAlignment="1">
      <alignment horizontal="center"/>
    </xf>
    <xf numFmtId="164" applyNumberFormat="1" fontId="7" applyFont="1" xfId="2" applyProtection="1" applyAlignment="1">
      <alignment horizontal="center"/>
    </xf>
    <xf numFmtId="164" applyNumberFormat="1" fontId="8" applyFont="1" fillId="3" applyFill="1" xfId="2" applyProtection="1" applyAlignment="1">
      <alignment horizontal="center"/>
    </xf>
    <xf numFmtId="164" applyNumberFormat="1" fontId="8" applyFont="1" fillId="4" applyFill="1" xfId="2" applyProtection="1" applyAlignment="1">
      <alignment horizontal="center"/>
    </xf>
    <xf numFmtId="0" fontId="0">
      <alignment horizontal="center"/>
    </xf>
    <xf numFmtId="166" applyNumberFormat="1" fontId="2" applyFont="1" xfId="2" applyProtection="1"/>
    <xf numFmtId="166" applyNumberFormat="1" fontId="6" applyFont="1" xfId="2" applyProtection="1"/>
    <xf numFmtId="166" applyNumberFormat="1" fontId="7" applyFont="1" xfId="2" applyProtection="1"/>
    <xf numFmtId="166" applyNumberFormat="1" fontId="8" applyFont="1" fillId="3" applyFill="1" xfId="2" applyProtection="1"/>
    <xf numFmtId="166" applyNumberFormat="1" fontId="8" applyFont="1" fillId="4" applyFill="1" xfId="2" applyProtection="1"/>
    <xf numFmtId="166" fontId="0"/>
    <xf numFmtId="167" applyNumberFormat="1" fontId="2" applyFont="1" xfId="2" applyProtection="1" applyAlignment="1">
      <alignment horizontal="center"/>
    </xf>
    <xf numFmtId="167" applyNumberFormat="1" fontId="6" applyFont="1" xfId="2" applyProtection="1" applyAlignment="1">
      <alignment horizontal="center"/>
    </xf>
    <xf numFmtId="167" applyNumberFormat="1" fontId="7" applyFont="1" xfId="2" applyProtection="1" applyAlignment="1">
      <alignment horizontal="center"/>
    </xf>
    <xf numFmtId="167" applyNumberFormat="1" fontId="8" applyFont="1" fillId="3" applyFill="1" xfId="2" applyProtection="1" applyAlignment="1">
      <alignment horizontal="center"/>
    </xf>
    <xf numFmtId="167" applyNumberFormat="1" fontId="8" applyFont="1" fillId="4" applyFill="1" xfId="2" applyProtection="1" applyAlignment="1">
      <alignment horizontal="center"/>
    </xf>
    <xf numFmtId="167" fontId="0">
      <alignment horizontal="center"/>
    </xf>
  </cellXfs>
  <cellStyles count="6">
    <cellStyle name="Normal" xfId="0" builtinId="0"/>
    <cellStyle name="Header" xfId="1"/>
    <cellStyle name="Data" xfId="2"/>
    <cellStyle name="Url" xfId="3"/>
    <cellStyle name="Section" xfId="4"/>
    <cellStyle name="Series" xfId="5"/>
  </cellStyles>
  <dxfs count="1">
    <dxf>
      <border>
        <left style="thin">
          <color theme="4"/>
        </left>
        <right style="thin">
          <color theme="4"/>
        </right>
        <top style="thin">
          <color theme="4"/>
        </top>
        <bottom style="thin">
          <color theme="4"/>
        </bottom>
      </border>
    </dxf>
  </dxfs>
</styleSheet>
</file>

<file path=xl/_rels/workbook.xml.rels><?xml version="1.0" encoding="UTF-8" standalone="yes"?><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sharedStrings" Target="sharedStrings.xml"/></Relationships>
</file>

<file path=xl/tables/table1.xml><?xml version="1.0" encoding="utf-8"?>
<table xmlns="http://schemas.openxmlformats.org/spreadsheetml/2006/main" id="1" name="Holdings" displayName="Holdings" ref="A1:BC2254" headerRowCount="1" tableBorderDxfId="0">
  <autoFilter ref="A1:BC2254"/>
  <tableColumns count="55">
    <tableColumn id="1" name="URL"/>
    <tableColumn id="2" name="File Date"/>
    <tableColumn id="3" name="Registerer Name"/>
    <tableColumn id="4" name="Registerer CIK"/>
    <tableColumn id="5" name="Registerer LEI"/>
    <tableColumn id="6" name="Series Name"/>
    <tableColumn id="7" name="Series Id"/>
    <tableColumn id="8" name="Series LEI"/>
    <tableColumn id="9" name="Report Period Fiscal End Date"/>
    <tableColumn id="10" name="Report Period Filind End Date"/>
    <tableColumn id="11" name="Name"/>
    <tableColumn id="12" name="Title"/>
    <tableColumn id="13" name="Inst. Cusip"/>
    <tableColumn id="14" name="Inst. Isin"/>
    <tableColumn id="15" name="Inst. Ticker"/>
    <tableColumn id="16" name="Inst. Other Id"/>
    <tableColumn id="17" name="LEI"/>
    <tableColumn id="18" name="CUSIP"/>
    <tableColumn id="19" name="Balance"/>
    <tableColumn id="20" name="Units"/>
    <tableColumn id="21" name="Unit Desc."/>
    <tableColumn id="22" name="Currency"/>
    <tableColumn id="23" name="USD Exchange Rate"/>
    <tableColumn id="24" name="Value"/>
    <tableColumn id="25" name="% of Portfolio"/>
    <tableColumn id="26" name="Asset Cat."/>
    <tableColumn id="27" name="Asset Desc."/>
    <tableColumn id="28" name="Issuer Cat."/>
    <tableColumn id="29" name="Issuer Desc."/>
    <tableColumn id="30" name="Country"/>
    <tableColumn id="31" name="Other Country"/>
    <tableColumn id="32" name="Payoff Profile"/>
    <tableColumn id="33" name="Restricted (Y/N)"/>
    <tableColumn id="34" name="Fund Cat."/>
    <tableColumn id="35" name="Fund Categories"/>
    <tableColumn id="36" name="FC Circumstances"/>
    <tableColumn id="37" name="Fair Value Level"/>
    <tableColumn id="38" name="Repo Agreement"/>
    <tableColumn id="39" name="Derivative Holding"/>
    <tableColumn id="40" name="Explanatory Notes"/>
    <tableColumn id="41" name="Cash Collateral"/>
    <tableColumn id="42" name="Non Cash Collateral"/>
    <tableColumn id="43" name="Loan By Fund"/>
    <tableColumn id="44" name="% of Holding on Loan"/>
    <tableColumn id="45" name="Maturity Date"/>
    <tableColumn id="46" name="Coupon Kind"/>
    <tableColumn id="47" name="Annualized Rate"/>
    <tableColumn id="48" name="In Default (Y/N)"/>
    <tableColumn id="49" name="Interest Payments Past Due (Y/N)"/>
    <tableColumn id="50" name="Paid in Kind (Y/N)"/>
    <tableColumn id="51" name="Mandatory Convert (Y/N)"/>
    <tableColumn id="52" name="Contingent Convert (Y/N)"/>
    <tableColumn id="53" name="Delta"/>
    <tableColumn id="54" name="Debt Instruments"/>
    <tableColumn id="55" name="Debt Currency Infos"/>
  </tableColumns>
  <tableStyleInfo name="TableStyleMedium22" showFirstColumn="0" showLastColumn="0" showRowStripes="1" showColumnStripes="0"/>
</table>
</file>

<file path=xl/worksheets/_rels/sheet1.xml.rels><?xml version="1.0" encoding="UTF-8" standalone="yes"?><Relationships xmlns="http://schemas.openxmlformats.org/package/2006/relationships"><Relationship Id="rId1" Type="http://schemas.openxmlformats.org/officeDocument/2006/relationships/table" Target="../tables/table1.xml"/></Relationships>
</file>

<file path=xl/worksheets/sheet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BD2254"/>
  <sheetViews>
    <sheetView workbookViewId="0" showGridLines="0">
      <pane ySplit="1" topLeftCell="A2" state="frozen" activePane="bottomLeft"/>
      <selection pane="bottomLeft" activeCell="A1" sqref="A1"/>
    </sheetView>
  </sheetViews>
  <sheetFormatPr defaultRowHeight="15"/>
  <cols>
    <col min="1" max="1" hidden="1" width="83.35810852050781" customWidth="1"/>
    <col min="2" max="2" width="13.856520652770996" customWidth="1"/>
    <col min="3" max="3" width="59.2509765625" customWidth="1"/>
    <col min="4" max="4" width="19.852706909179688" customWidth="1"/>
    <col min="5" max="5" width="27.948902130126953" customWidth="1"/>
    <col min="6" max="6" width="70.14755249023438" customWidth="1"/>
    <col min="7" max="7" width="13.859589576721191" customWidth="1"/>
    <col min="8" max="8" width="28.166536331176758" customWidth="1"/>
    <col min="9" max="9" width="35.80229568481445" customWidth="1"/>
    <col min="10" max="10" width="35.43910598754883" customWidth="1"/>
    <col min="11" max="11" width="63.7189826965332" customWidth="1"/>
    <col min="12" max="12" width="118.54969787597656" customWidth="1"/>
    <col min="13" max="13" width="15.89344310760498" customWidth="1"/>
    <col min="14" max="14" width="16.28782081604004" customWidth="1"/>
    <col min="15" max="15" width="16.25663185119629" customWidth="1"/>
    <col min="16" max="16" width="52.260650634765625" customWidth="1"/>
    <col min="17" max="17" width="27.948902130126953" customWidth="1"/>
    <col min="18" max="18" width="12.471786499023438" customWidth="1"/>
    <col min="19" max="19" width="21.530563354492188" customWidth="1"/>
    <col min="20" max="20" width="10.257376670837402" customWidth="1"/>
    <col min="21" max="21" width="16.17900276184082" customWidth="1"/>
    <col min="22" max="22" width="14.338384628295898" customWidth="1"/>
    <col min="23" max="23" width="25.489795684814453" customWidth="1"/>
    <col min="24" max="24" width="21.530563354492188" customWidth="1"/>
    <col min="25" max="25" width="18.888978958129883" customWidth="1"/>
    <col min="26" max="26" width="15.41464900970459" customWidth="1"/>
    <col min="27" max="27" width="17.09656810760498" customWidth="1"/>
    <col min="28" max="28" width="15.896512985229492" customWidth="1"/>
    <col min="29" max="29" width="24.13844871520996" customWidth="1"/>
    <col min="30" max="30" width="13.135259628295898" customWidth="1"/>
    <col min="31" max="31" width="19.490541458129883" customWidth="1"/>
    <col min="32" max="32" width="18.772350311279297" customWidth="1"/>
    <col min="33" max="33" width="21.04867172241211" customWidth="1"/>
    <col min="34" max="34" width="14.81308650970459" customWidth="1"/>
    <col min="35" max="35" width="21.890653610229492" customWidth="1"/>
    <col min="36" max="36" width="23.811967849731445" customWidth="1"/>
    <col min="37" max="37" width="21.29625129699707" customWidth="1"/>
    <col min="38" max="38" width="22.131072998046875" customWidth="1"/>
    <col min="39" max="39" width="23.80992317199707" customWidth="1"/>
    <col min="40" max="40" width="23.810945510864258" customWidth="1"/>
    <col min="41" max="41" width="20.572946548461914" customWidth="1"/>
    <col min="42" max="42" width="25.368051528930664" customWidth="1"/>
    <col min="43" max="43" width="21.530563354492188" customWidth="1"/>
    <col min="44" max="44" width="27.042810440063477" customWidth="1"/>
    <col min="45" max="45" width="18.530906677246094" customWidth="1"/>
    <col min="46" max="46" width="18.409160614013672" customWidth="1"/>
    <col min="47" max="47" width="21.650232315063477" customWidth="1"/>
    <col min="48" max="48" width="20.326387405395508" customWidth="1"/>
    <col min="49" max="49" width="38.91957473754883" customWidth="1"/>
    <col min="50" max="50" width="22.96589469909668" customWidth="1"/>
    <col min="51" max="51" width="30.161113739013672" customWidth="1"/>
    <col min="52" max="52" width="30.636838912963867" customWidth="1"/>
    <col min="53" max="53" width="10.138701438903809" customWidth="1"/>
    <col min="54" max="54" width="22.608844757080078" customWidth="1"/>
    <col min="55" max="55" width="25.487749099731445"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s="2" customFormat="1">
      <c r="A2" s="2" t="s">
        <v>55</v>
      </c>
      <c r="B2" s="11">
        <v>44309</v>
      </c>
      <c r="C2" s="2" t="s">
        <v>56</v>
      </c>
      <c r="D2" s="2" t="s">
        <v>57</v>
      </c>
      <c r="E2" s="2" t="s">
        <v>58</v>
      </c>
      <c r="F2" s="2" t="s">
        <v>59</v>
      </c>
      <c r="G2" s="2" t="s">
        <v>60</v>
      </c>
      <c r="H2" s="2" t="s">
        <v>61</v>
      </c>
      <c r="I2" s="11">
        <v>44530</v>
      </c>
      <c r="J2" s="11">
        <v>44255</v>
      </c>
      <c r="K2" s="2" t="s">
        <v>62</v>
      </c>
      <c r="L2" s="2" t="s">
        <v>63</v>
      </c>
      <c r="M2" s="2"/>
      <c r="N2" s="2"/>
      <c r="O2" s="2"/>
      <c r="P2" s="2" t="s">
        <v>64</v>
      </c>
      <c r="Q2" s="2" t="s">
        <v>65</v>
      </c>
      <c r="R2" s="2" t="s">
        <v>66</v>
      </c>
      <c r="S2" s="2">
        <v>-1</v>
      </c>
      <c r="T2" s="2" t="s">
        <v>67</v>
      </c>
      <c r="U2" s="2" t="s">
        <v>68</v>
      </c>
      <c r="V2" s="10" t="s">
        <v>69</v>
      </c>
      <c r="W2" s="2"/>
      <c r="X2" s="2">
        <v>-5665</v>
      </c>
      <c r="Y2" s="26">
        <v>-2.5E-06</v>
      </c>
      <c r="Z2" s="10" t="s">
        <v>70</v>
      </c>
      <c r="AA2" s="2" t="s">
        <v>71</v>
      </c>
      <c r="AB2" s="10" t="s">
        <v>72</v>
      </c>
      <c r="AC2" s="2" t="s">
        <v>73</v>
      </c>
      <c r="AD2" s="10" t="s">
        <v>74</v>
      </c>
      <c r="AE2" s="10"/>
      <c r="AF2" s="10" t="s">
        <v>66</v>
      </c>
      <c r="AG2" s="10" t="s">
        <v>75</v>
      </c>
      <c r="AH2" s="10"/>
      <c r="AI2" s="10" t="s">
        <v>76</v>
      </c>
      <c r="AJ2" s="2" t="s">
        <v>76</v>
      </c>
      <c r="AK2" s="32">
        <v>1</v>
      </c>
      <c r="AL2" s="2"/>
      <c r="AM2" s="7">
        <f>HYPERLINK("#'S000052123_2021-02-28'!C2", "Go To Derivative")</f>
      </c>
      <c r="AN2" s="2"/>
      <c r="AO2" s="2">
        <v>0</v>
      </c>
      <c r="AP2" s="2">
        <v>0</v>
      </c>
      <c r="AQ2" s="2">
        <v>0</v>
      </c>
      <c r="AR2" s="26">
        <v>-0</v>
      </c>
      <c r="AS2" s="11"/>
      <c r="AT2" s="10"/>
      <c r="AV2" s="10"/>
      <c r="AW2" s="10"/>
      <c r="AX2" s="10"/>
      <c r="AY2" s="10"/>
      <c r="AZ2" s="10"/>
      <c r="BC2" s="10"/>
    </row>
    <row r="3" s="2" customFormat="1">
      <c r="A3" s="2" t="s">
        <v>55</v>
      </c>
      <c r="B3" s="11">
        <v>44309</v>
      </c>
      <c r="C3" s="2" t="s">
        <v>56</v>
      </c>
      <c r="D3" s="2" t="s">
        <v>57</v>
      </c>
      <c r="E3" s="2" t="s">
        <v>58</v>
      </c>
      <c r="F3" s="2" t="s">
        <v>59</v>
      </c>
      <c r="G3" s="2" t="s">
        <v>60</v>
      </c>
      <c r="H3" s="2" t="s">
        <v>61</v>
      </c>
      <c r="I3" s="11">
        <v>44530</v>
      </c>
      <c r="J3" s="11">
        <v>44255</v>
      </c>
      <c r="K3" s="2" t="s">
        <v>62</v>
      </c>
      <c r="L3" s="2" t="s">
        <v>63</v>
      </c>
      <c r="M3" s="2"/>
      <c r="N3" s="2"/>
      <c r="O3" s="2"/>
      <c r="P3" s="2" t="s">
        <v>77</v>
      </c>
      <c r="Q3" s="2" t="s">
        <v>65</v>
      </c>
      <c r="R3" s="2" t="s">
        <v>66</v>
      </c>
      <c r="S3" s="2">
        <v>-1</v>
      </c>
      <c r="T3" s="2" t="s">
        <v>67</v>
      </c>
      <c r="U3" s="2" t="s">
        <v>68</v>
      </c>
      <c r="V3" s="10" t="s">
        <v>69</v>
      </c>
      <c r="W3" s="2"/>
      <c r="X3" s="2">
        <v>-4000</v>
      </c>
      <c r="Y3" s="26">
        <v>-1.8E-06</v>
      </c>
      <c r="Z3" s="10" t="s">
        <v>70</v>
      </c>
      <c r="AA3" s="2" t="s">
        <v>71</v>
      </c>
      <c r="AB3" s="10" t="s">
        <v>72</v>
      </c>
      <c r="AC3" s="2" t="s">
        <v>73</v>
      </c>
      <c r="AD3" s="10" t="s">
        <v>74</v>
      </c>
      <c r="AE3" s="10"/>
      <c r="AF3" s="10" t="s">
        <v>66</v>
      </c>
      <c r="AG3" s="10" t="s">
        <v>75</v>
      </c>
      <c r="AH3" s="10"/>
      <c r="AI3" s="10" t="s">
        <v>76</v>
      </c>
      <c r="AJ3" s="2" t="s">
        <v>76</v>
      </c>
      <c r="AK3" s="32">
        <v>1</v>
      </c>
      <c r="AL3" s="2"/>
      <c r="AM3" s="7">
        <f>HYPERLINK("#'S000052123_2021-02-28'!C14", "Go To Derivative")</f>
      </c>
      <c r="AN3" s="2"/>
      <c r="AO3" s="2">
        <v>0</v>
      </c>
      <c r="AP3" s="2">
        <v>0</v>
      </c>
      <c r="AQ3" s="2">
        <v>0</v>
      </c>
      <c r="AR3" s="26">
        <v>-0</v>
      </c>
      <c r="AS3" s="11"/>
      <c r="AT3" s="10"/>
      <c r="AV3" s="10"/>
      <c r="AW3" s="10"/>
      <c r="AX3" s="10"/>
      <c r="AY3" s="10"/>
      <c r="AZ3" s="10"/>
      <c r="BC3" s="10"/>
    </row>
    <row r="4" s="2" customFormat="1">
      <c r="A4" s="2" t="s">
        <v>78</v>
      </c>
      <c r="B4" s="11">
        <v>44407</v>
      </c>
      <c r="C4" s="2" t="s">
        <v>56</v>
      </c>
      <c r="D4" s="2" t="s">
        <v>57</v>
      </c>
      <c r="E4" s="2" t="s">
        <v>58</v>
      </c>
      <c r="F4" s="2" t="s">
        <v>59</v>
      </c>
      <c r="G4" s="2" t="s">
        <v>60</v>
      </c>
      <c r="H4" s="2" t="s">
        <v>61</v>
      </c>
      <c r="I4" s="11">
        <v>44530</v>
      </c>
      <c r="J4" s="11">
        <v>44347</v>
      </c>
      <c r="K4" s="2" t="s">
        <v>62</v>
      </c>
      <c r="L4" s="2" t="s">
        <v>79</v>
      </c>
      <c r="M4" s="2"/>
      <c r="N4" s="2" t="s">
        <v>80</v>
      </c>
      <c r="O4" s="2"/>
      <c r="P4" s="2"/>
      <c r="Q4" s="2" t="s">
        <v>65</v>
      </c>
      <c r="R4" s="2" t="s">
        <v>81</v>
      </c>
      <c r="S4" s="2">
        <v>1400</v>
      </c>
      <c r="T4" s="2" t="s">
        <v>82</v>
      </c>
      <c r="U4" s="2" t="s">
        <v>83</v>
      </c>
      <c r="V4" s="10" t="s">
        <v>69</v>
      </c>
      <c r="W4" s="2"/>
      <c r="X4" s="2">
        <v>310800</v>
      </c>
      <c r="Y4" s="26">
        <v>0.000107</v>
      </c>
      <c r="Z4" s="10" t="s">
        <v>84</v>
      </c>
      <c r="AA4" s="2" t="s">
        <v>85</v>
      </c>
      <c r="AB4" s="10" t="s">
        <v>72</v>
      </c>
      <c r="AC4" s="2" t="s">
        <v>73</v>
      </c>
      <c r="AD4" s="10" t="s">
        <v>74</v>
      </c>
      <c r="AE4" s="10"/>
      <c r="AF4" s="10" t="s">
        <v>86</v>
      </c>
      <c r="AG4" s="10" t="s">
        <v>75</v>
      </c>
      <c r="AH4" s="10"/>
      <c r="AI4" s="10" t="s">
        <v>76</v>
      </c>
      <c r="AJ4" s="2" t="s">
        <v>76</v>
      </c>
      <c r="AK4" s="32">
        <v>1</v>
      </c>
      <c r="AL4" s="2"/>
      <c r="AM4" s="2"/>
      <c r="AN4" s="2"/>
      <c r="AO4" s="2">
        <v>0</v>
      </c>
      <c r="AP4" s="2">
        <v>0</v>
      </c>
      <c r="AQ4" s="2">
        <v>0</v>
      </c>
      <c r="AR4" s="26">
        <v>0</v>
      </c>
      <c r="AS4" s="11"/>
      <c r="AT4" s="10"/>
      <c r="AV4" s="10"/>
      <c r="AW4" s="10"/>
      <c r="AX4" s="10"/>
      <c r="AY4" s="10"/>
      <c r="AZ4" s="10"/>
      <c r="BC4" s="10"/>
    </row>
    <row r="5" s="2" customFormat="1">
      <c r="A5" s="2" t="s">
        <v>78</v>
      </c>
      <c r="B5" s="11">
        <v>44407</v>
      </c>
      <c r="C5" s="2" t="s">
        <v>56</v>
      </c>
      <c r="D5" s="2" t="s">
        <v>57</v>
      </c>
      <c r="E5" s="2" t="s">
        <v>58</v>
      </c>
      <c r="F5" s="2" t="s">
        <v>59</v>
      </c>
      <c r="G5" s="2" t="s">
        <v>60</v>
      </c>
      <c r="H5" s="2" t="s">
        <v>61</v>
      </c>
      <c r="I5" s="11">
        <v>44530</v>
      </c>
      <c r="J5" s="11">
        <v>44347</v>
      </c>
      <c r="K5" s="2" t="s">
        <v>62</v>
      </c>
      <c r="L5" s="2" t="s">
        <v>63</v>
      </c>
      <c r="M5" s="2"/>
      <c r="N5" s="2"/>
      <c r="O5" s="2"/>
      <c r="P5" s="2" t="s">
        <v>87</v>
      </c>
      <c r="Q5" s="2" t="s">
        <v>65</v>
      </c>
      <c r="R5" s="2" t="s">
        <v>66</v>
      </c>
      <c r="S5" s="2">
        <v>-14</v>
      </c>
      <c r="T5" s="2" t="s">
        <v>67</v>
      </c>
      <c r="U5" s="2" t="s">
        <v>68</v>
      </c>
      <c r="V5" s="10" t="s">
        <v>69</v>
      </c>
      <c r="W5" s="2"/>
      <c r="X5" s="2">
        <v>-112000</v>
      </c>
      <c r="Y5" s="26">
        <v>-3.86E-05</v>
      </c>
      <c r="Z5" s="10" t="s">
        <v>70</v>
      </c>
      <c r="AA5" s="2" t="s">
        <v>71</v>
      </c>
      <c r="AB5" s="10" t="s">
        <v>72</v>
      </c>
      <c r="AC5" s="2" t="s">
        <v>73</v>
      </c>
      <c r="AD5" s="10" t="s">
        <v>74</v>
      </c>
      <c r="AE5" s="10"/>
      <c r="AF5" s="10" t="s">
        <v>66</v>
      </c>
      <c r="AG5" s="10" t="s">
        <v>75</v>
      </c>
      <c r="AH5" s="10"/>
      <c r="AI5" s="10" t="s">
        <v>76</v>
      </c>
      <c r="AJ5" s="2" t="s">
        <v>76</v>
      </c>
      <c r="AK5" s="32">
        <v>1</v>
      </c>
      <c r="AL5" s="2"/>
      <c r="AM5" s="7">
        <f>HYPERLINK("#'S000052123_2021-05-31'!C2", "Go To Derivative")</f>
      </c>
      <c r="AN5" s="2"/>
      <c r="AO5" s="2">
        <v>0</v>
      </c>
      <c r="AP5" s="2">
        <v>0</v>
      </c>
      <c r="AQ5" s="2">
        <v>0</v>
      </c>
      <c r="AR5" s="26">
        <v>-0</v>
      </c>
      <c r="AS5" s="11"/>
      <c r="AT5" s="10"/>
      <c r="AV5" s="10"/>
      <c r="AW5" s="10"/>
      <c r="AX5" s="10"/>
      <c r="AY5" s="10"/>
      <c r="AZ5" s="10"/>
      <c r="BC5" s="10"/>
    </row>
    <row r="6" s="2" customFormat="1">
      <c r="A6" s="2" t="s">
        <v>88</v>
      </c>
      <c r="B6" s="11">
        <v>43796</v>
      </c>
      <c r="C6" s="2" t="s">
        <v>89</v>
      </c>
      <c r="D6" s="2" t="s">
        <v>90</v>
      </c>
      <c r="E6" s="2" t="s">
        <v>91</v>
      </c>
      <c r="F6" s="2" t="s">
        <v>92</v>
      </c>
      <c r="G6" s="2" t="s">
        <v>93</v>
      </c>
      <c r="H6" s="2" t="s">
        <v>94</v>
      </c>
      <c r="I6" s="11">
        <v>43830</v>
      </c>
      <c r="J6" s="11">
        <v>43738</v>
      </c>
      <c r="K6" s="2" t="s">
        <v>62</v>
      </c>
      <c r="L6" s="2" t="s">
        <v>62</v>
      </c>
      <c r="M6" s="2"/>
      <c r="N6" s="2" t="s">
        <v>80</v>
      </c>
      <c r="O6" s="2" t="s">
        <v>95</v>
      </c>
      <c r="P6" s="2"/>
      <c r="Q6" s="2" t="s">
        <v>65</v>
      </c>
      <c r="R6" s="2" t="s">
        <v>81</v>
      </c>
      <c r="S6" s="2">
        <v>58626</v>
      </c>
      <c r="T6" s="2" t="s">
        <v>82</v>
      </c>
      <c r="U6" s="2" t="s">
        <v>83</v>
      </c>
      <c r="V6" s="10" t="s">
        <v>69</v>
      </c>
      <c r="W6" s="2"/>
      <c r="X6" s="2">
        <v>323615.52</v>
      </c>
      <c r="Y6" s="26">
        <v>0.00039508515685</v>
      </c>
      <c r="Z6" s="10" t="s">
        <v>84</v>
      </c>
      <c r="AA6" s="2" t="s">
        <v>85</v>
      </c>
      <c r="AB6" s="10" t="s">
        <v>72</v>
      </c>
      <c r="AC6" s="2" t="s">
        <v>73</v>
      </c>
      <c r="AD6" s="10" t="s">
        <v>74</v>
      </c>
      <c r="AE6" s="10"/>
      <c r="AF6" s="10" t="s">
        <v>86</v>
      </c>
      <c r="AG6" s="10" t="s">
        <v>75</v>
      </c>
      <c r="AH6" s="10"/>
      <c r="AI6" s="10" t="s">
        <v>76</v>
      </c>
      <c r="AJ6" s="2" t="s">
        <v>76</v>
      </c>
      <c r="AK6" s="32">
        <v>1</v>
      </c>
      <c r="AL6" s="2"/>
      <c r="AM6" s="2"/>
      <c r="AN6" s="7">
        <f>HYPERLINK("#Notes!C3", "Go To Notes")</f>
      </c>
      <c r="AO6" s="2">
        <v>0</v>
      </c>
      <c r="AP6" s="2">
        <v>0</v>
      </c>
      <c r="AQ6" s="2">
        <v>493300.32</v>
      </c>
      <c r="AR6" s="26">
        <v>1.5243407361921333</v>
      </c>
      <c r="AS6" s="11"/>
      <c r="AT6" s="10"/>
      <c r="AV6" s="10"/>
      <c r="AW6" s="10"/>
      <c r="AX6" s="10"/>
      <c r="AY6" s="10"/>
      <c r="AZ6" s="10"/>
      <c r="BC6" s="10"/>
    </row>
    <row r="7" s="2" customFormat="1">
      <c r="A7" s="2" t="s">
        <v>96</v>
      </c>
      <c r="B7" s="11">
        <v>43886</v>
      </c>
      <c r="C7" s="2" t="s">
        <v>89</v>
      </c>
      <c r="D7" s="2" t="s">
        <v>90</v>
      </c>
      <c r="E7" s="2" t="s">
        <v>91</v>
      </c>
      <c r="F7" s="2" t="s">
        <v>92</v>
      </c>
      <c r="G7" s="2" t="s">
        <v>93</v>
      </c>
      <c r="H7" s="2" t="s">
        <v>94</v>
      </c>
      <c r="I7" s="11">
        <v>43830</v>
      </c>
      <c r="J7" s="11">
        <v>43830</v>
      </c>
      <c r="K7" s="2" t="s">
        <v>62</v>
      </c>
      <c r="L7" s="2" t="s">
        <v>62</v>
      </c>
      <c r="M7" s="2"/>
      <c r="N7" s="2" t="s">
        <v>80</v>
      </c>
      <c r="O7" s="2" t="s">
        <v>95</v>
      </c>
      <c r="P7" s="2"/>
      <c r="Q7" s="2" t="s">
        <v>65</v>
      </c>
      <c r="R7" s="2" t="s">
        <v>81</v>
      </c>
      <c r="S7" s="2">
        <v>58626</v>
      </c>
      <c r="T7" s="2" t="s">
        <v>82</v>
      </c>
      <c r="U7" s="2" t="s">
        <v>83</v>
      </c>
      <c r="V7" s="10" t="s">
        <v>69</v>
      </c>
      <c r="W7" s="2"/>
      <c r="X7" s="2">
        <v>356446.08</v>
      </c>
      <c r="Y7" s="26">
        <v>0.00042003642766</v>
      </c>
      <c r="Z7" s="10" t="s">
        <v>84</v>
      </c>
      <c r="AA7" s="2" t="s">
        <v>85</v>
      </c>
      <c r="AB7" s="10" t="s">
        <v>72</v>
      </c>
      <c r="AC7" s="2" t="s">
        <v>73</v>
      </c>
      <c r="AD7" s="10" t="s">
        <v>74</v>
      </c>
      <c r="AE7" s="10"/>
      <c r="AF7" s="10" t="s">
        <v>86</v>
      </c>
      <c r="AG7" s="10" t="s">
        <v>75</v>
      </c>
      <c r="AH7" s="10"/>
      <c r="AI7" s="10" t="s">
        <v>76</v>
      </c>
      <c r="AJ7" s="2" t="s">
        <v>76</v>
      </c>
      <c r="AK7" s="32">
        <v>1</v>
      </c>
      <c r="AL7" s="2"/>
      <c r="AM7" s="2"/>
      <c r="AN7" s="7">
        <f>HYPERLINK("#Notes!C8", "Go To Notes")</f>
      </c>
      <c r="AO7" s="2">
        <v>0</v>
      </c>
      <c r="AP7" s="2">
        <v>0</v>
      </c>
      <c r="AQ7" s="2">
        <v>540305.28</v>
      </c>
      <c r="AR7" s="26">
        <v>1.5158120970217992</v>
      </c>
      <c r="AS7" s="11"/>
      <c r="AT7" s="10"/>
      <c r="AV7" s="10"/>
      <c r="AW7" s="10"/>
      <c r="AX7" s="10"/>
      <c r="AY7" s="10"/>
      <c r="AZ7" s="10"/>
      <c r="BC7" s="10"/>
    </row>
    <row r="8" s="2" customFormat="1">
      <c r="A8" s="2" t="s">
        <v>97</v>
      </c>
      <c r="B8" s="11">
        <v>44067</v>
      </c>
      <c r="C8" s="2" t="s">
        <v>89</v>
      </c>
      <c r="D8" s="2" t="s">
        <v>90</v>
      </c>
      <c r="E8" s="2" t="s">
        <v>91</v>
      </c>
      <c r="F8" s="2" t="s">
        <v>98</v>
      </c>
      <c r="G8" s="2" t="s">
        <v>99</v>
      </c>
      <c r="H8" s="2" t="s">
        <v>100</v>
      </c>
      <c r="I8" s="11">
        <v>44196</v>
      </c>
      <c r="J8" s="11">
        <v>44012</v>
      </c>
      <c r="K8" s="2" t="s">
        <v>62</v>
      </c>
      <c r="L8" s="2" t="s">
        <v>62</v>
      </c>
      <c r="M8" s="2"/>
      <c r="N8" s="2" t="s">
        <v>80</v>
      </c>
      <c r="O8" s="2" t="s">
        <v>95</v>
      </c>
      <c r="P8" s="2"/>
      <c r="Q8" s="2" t="s">
        <v>65</v>
      </c>
      <c r="R8" s="2" t="s">
        <v>81</v>
      </c>
      <c r="S8" s="2">
        <v>55100</v>
      </c>
      <c r="T8" s="2" t="s">
        <v>82</v>
      </c>
      <c r="U8" s="2" t="s">
        <v>83</v>
      </c>
      <c r="V8" s="10" t="s">
        <v>69</v>
      </c>
      <c r="W8" s="2"/>
      <c r="X8" s="2">
        <v>239134</v>
      </c>
      <c r="Y8" s="26">
        <v>0.00046939396677</v>
      </c>
      <c r="Z8" s="10" t="s">
        <v>84</v>
      </c>
      <c r="AA8" s="2" t="s">
        <v>85</v>
      </c>
      <c r="AB8" s="10" t="s">
        <v>72</v>
      </c>
      <c r="AC8" s="2" t="s">
        <v>73</v>
      </c>
      <c r="AD8" s="10" t="s">
        <v>74</v>
      </c>
      <c r="AE8" s="10"/>
      <c r="AF8" s="10" t="s">
        <v>86</v>
      </c>
      <c r="AG8" s="10" t="s">
        <v>75</v>
      </c>
      <c r="AH8" s="10"/>
      <c r="AI8" s="10" t="s">
        <v>76</v>
      </c>
      <c r="AJ8" s="2" t="s">
        <v>76</v>
      </c>
      <c r="AK8" s="32">
        <v>1</v>
      </c>
      <c r="AL8" s="2"/>
      <c r="AM8" s="2"/>
      <c r="AN8" s="7">
        <f>HYPERLINK("#Notes!C13", "Go To Notes")</f>
      </c>
      <c r="AO8" s="2">
        <v>0</v>
      </c>
      <c r="AP8" s="2">
        <v>0</v>
      </c>
      <c r="AQ8" s="2">
        <v>0</v>
      </c>
      <c r="AR8" s="26">
        <v>0</v>
      </c>
      <c r="AS8" s="11"/>
      <c r="AT8" s="10"/>
      <c r="AV8" s="10"/>
      <c r="AW8" s="10"/>
      <c r="AX8" s="10"/>
      <c r="AY8" s="10"/>
      <c r="AZ8" s="10"/>
      <c r="BC8" s="10"/>
    </row>
    <row r="9" s="2" customFormat="1">
      <c r="A9" s="2" t="s">
        <v>101</v>
      </c>
      <c r="B9" s="11">
        <v>44159</v>
      </c>
      <c r="C9" s="2" t="s">
        <v>89</v>
      </c>
      <c r="D9" s="2" t="s">
        <v>90</v>
      </c>
      <c r="E9" s="2" t="s">
        <v>91</v>
      </c>
      <c r="F9" s="2" t="s">
        <v>98</v>
      </c>
      <c r="G9" s="2" t="s">
        <v>99</v>
      </c>
      <c r="H9" s="2" t="s">
        <v>100</v>
      </c>
      <c r="I9" s="11">
        <v>44196</v>
      </c>
      <c r="J9" s="11">
        <v>44104</v>
      </c>
      <c r="K9" s="2" t="s">
        <v>62</v>
      </c>
      <c r="L9" s="2" t="s">
        <v>62</v>
      </c>
      <c r="M9" s="2"/>
      <c r="N9" s="2" t="s">
        <v>80</v>
      </c>
      <c r="O9" s="2" t="s">
        <v>95</v>
      </c>
      <c r="P9" s="2"/>
      <c r="Q9" s="2" t="s">
        <v>65</v>
      </c>
      <c r="R9" s="2" t="s">
        <v>81</v>
      </c>
      <c r="S9" s="2">
        <v>59300</v>
      </c>
      <c r="T9" s="2" t="s">
        <v>82</v>
      </c>
      <c r="U9" s="2" t="s">
        <v>83</v>
      </c>
      <c r="V9" s="10" t="s">
        <v>69</v>
      </c>
      <c r="W9" s="2"/>
      <c r="X9" s="2">
        <v>604860</v>
      </c>
      <c r="Y9" s="26">
        <v>0.00109319218396</v>
      </c>
      <c r="Z9" s="10" t="s">
        <v>84</v>
      </c>
      <c r="AA9" s="2" t="s">
        <v>85</v>
      </c>
      <c r="AB9" s="10" t="s">
        <v>72</v>
      </c>
      <c r="AC9" s="2" t="s">
        <v>73</v>
      </c>
      <c r="AD9" s="10" t="s">
        <v>74</v>
      </c>
      <c r="AE9" s="10"/>
      <c r="AF9" s="10" t="s">
        <v>86</v>
      </c>
      <c r="AG9" s="10" t="s">
        <v>75</v>
      </c>
      <c r="AH9" s="10"/>
      <c r="AI9" s="10" t="s">
        <v>76</v>
      </c>
      <c r="AJ9" s="2" t="s">
        <v>76</v>
      </c>
      <c r="AK9" s="32">
        <v>1</v>
      </c>
      <c r="AL9" s="2"/>
      <c r="AM9" s="2"/>
      <c r="AN9" s="7">
        <f>HYPERLINK("#Notes!C18", "Go To Notes")</f>
      </c>
      <c r="AO9" s="2">
        <v>0</v>
      </c>
      <c r="AP9" s="2">
        <v>0</v>
      </c>
      <c r="AQ9" s="2">
        <v>594660</v>
      </c>
      <c r="AR9" s="26">
        <v>0.9831365935919056</v>
      </c>
      <c r="AS9" s="11"/>
      <c r="AT9" s="10"/>
      <c r="AV9" s="10"/>
      <c r="AW9" s="10"/>
      <c r="AX9" s="10"/>
      <c r="AY9" s="10"/>
      <c r="AZ9" s="10"/>
      <c r="BC9" s="10"/>
    </row>
    <row r="10" s="2" customFormat="1">
      <c r="A10" s="2" t="s">
        <v>102</v>
      </c>
      <c r="B10" s="11">
        <v>44246</v>
      </c>
      <c r="C10" s="2" t="s">
        <v>89</v>
      </c>
      <c r="D10" s="2" t="s">
        <v>90</v>
      </c>
      <c r="E10" s="2" t="s">
        <v>91</v>
      </c>
      <c r="F10" s="2" t="s">
        <v>98</v>
      </c>
      <c r="G10" s="2" t="s">
        <v>99</v>
      </c>
      <c r="H10" s="2" t="s">
        <v>100</v>
      </c>
      <c r="I10" s="11">
        <v>44196</v>
      </c>
      <c r="J10" s="11">
        <v>44196</v>
      </c>
      <c r="K10" s="2" t="s">
        <v>62</v>
      </c>
      <c r="L10" s="2" t="s">
        <v>62</v>
      </c>
      <c r="M10" s="2"/>
      <c r="N10" s="2" t="s">
        <v>80</v>
      </c>
      <c r="O10" s="2" t="s">
        <v>95</v>
      </c>
      <c r="P10" s="2"/>
      <c r="Q10" s="2" t="s">
        <v>65</v>
      </c>
      <c r="R10" s="2" t="s">
        <v>81</v>
      </c>
      <c r="S10" s="2">
        <v>59300</v>
      </c>
      <c r="T10" s="2" t="s">
        <v>82</v>
      </c>
      <c r="U10" s="2" t="s">
        <v>83</v>
      </c>
      <c r="V10" s="10" t="s">
        <v>69</v>
      </c>
      <c r="W10" s="2"/>
      <c r="X10" s="2">
        <v>1117212</v>
      </c>
      <c r="Y10" s="26">
        <v>0.00142828888352</v>
      </c>
      <c r="Z10" s="10" t="s">
        <v>84</v>
      </c>
      <c r="AA10" s="2" t="s">
        <v>85</v>
      </c>
      <c r="AB10" s="10" t="s">
        <v>72</v>
      </c>
      <c r="AC10" s="2" t="s">
        <v>73</v>
      </c>
      <c r="AD10" s="10" t="s">
        <v>74</v>
      </c>
      <c r="AE10" s="10"/>
      <c r="AF10" s="10" t="s">
        <v>86</v>
      </c>
      <c r="AG10" s="10" t="s">
        <v>75</v>
      </c>
      <c r="AH10" s="10"/>
      <c r="AI10" s="10" t="s">
        <v>76</v>
      </c>
      <c r="AJ10" s="2" t="s">
        <v>76</v>
      </c>
      <c r="AK10" s="32">
        <v>1</v>
      </c>
      <c r="AL10" s="2"/>
      <c r="AM10" s="2"/>
      <c r="AN10" s="7">
        <f>HYPERLINK("#Notes!C23", "Go To Notes")</f>
      </c>
      <c r="AO10" s="2">
        <v>0</v>
      </c>
      <c r="AP10" s="2">
        <v>0</v>
      </c>
      <c r="AQ10" s="2">
        <v>1060692</v>
      </c>
      <c r="AR10" s="26">
        <v>0.9494097807757167</v>
      </c>
      <c r="AS10" s="11"/>
      <c r="AT10" s="10"/>
      <c r="AV10" s="10"/>
      <c r="AW10" s="10"/>
      <c r="AX10" s="10"/>
      <c r="AY10" s="10"/>
      <c r="AZ10" s="10"/>
      <c r="BC10" s="10"/>
    </row>
    <row r="11" s="2" customFormat="1">
      <c r="A11" s="2" t="s">
        <v>103</v>
      </c>
      <c r="B11" s="11">
        <v>44341</v>
      </c>
      <c r="C11" s="2" t="s">
        <v>89</v>
      </c>
      <c r="D11" s="2" t="s">
        <v>90</v>
      </c>
      <c r="E11" s="2" t="s">
        <v>91</v>
      </c>
      <c r="F11" s="2" t="s">
        <v>104</v>
      </c>
      <c r="G11" s="2" t="s">
        <v>105</v>
      </c>
      <c r="H11" s="2" t="s">
        <v>106</v>
      </c>
      <c r="I11" s="11">
        <v>44561</v>
      </c>
      <c r="J11" s="11">
        <v>44286</v>
      </c>
      <c r="K11" s="2" t="s">
        <v>62</v>
      </c>
      <c r="L11" s="2" t="s">
        <v>62</v>
      </c>
      <c r="M11" s="2"/>
      <c r="N11" s="2" t="s">
        <v>80</v>
      </c>
      <c r="O11" s="2" t="s">
        <v>95</v>
      </c>
      <c r="P11" s="2"/>
      <c r="Q11" s="2" t="s">
        <v>65</v>
      </c>
      <c r="R11" s="2" t="s">
        <v>81</v>
      </c>
      <c r="S11" s="2">
        <v>4795</v>
      </c>
      <c r="T11" s="2" t="s">
        <v>82</v>
      </c>
      <c r="U11" s="2" t="s">
        <v>83</v>
      </c>
      <c r="V11" s="10" t="s">
        <v>69</v>
      </c>
      <c r="W11" s="2"/>
      <c r="X11" s="2">
        <v>910186.9</v>
      </c>
      <c r="Y11" s="26">
        <v>6.054910544E-05</v>
      </c>
      <c r="Z11" s="10" t="s">
        <v>84</v>
      </c>
      <c r="AA11" s="2" t="s">
        <v>85</v>
      </c>
      <c r="AB11" s="10" t="s">
        <v>72</v>
      </c>
      <c r="AC11" s="2" t="s">
        <v>73</v>
      </c>
      <c r="AD11" s="10" t="s">
        <v>74</v>
      </c>
      <c r="AE11" s="10"/>
      <c r="AF11" s="10" t="s">
        <v>86</v>
      </c>
      <c r="AG11" s="10" t="s">
        <v>75</v>
      </c>
      <c r="AH11" s="10"/>
      <c r="AI11" s="10" t="s">
        <v>76</v>
      </c>
      <c r="AJ11" s="2" t="s">
        <v>76</v>
      </c>
      <c r="AK11" s="32">
        <v>1</v>
      </c>
      <c r="AL11" s="2"/>
      <c r="AM11" s="2"/>
      <c r="AN11" s="7">
        <f>HYPERLINK("#Notes!C28", "Go To Notes")</f>
      </c>
      <c r="AO11" s="2">
        <v>0</v>
      </c>
      <c r="AP11" s="2">
        <v>0</v>
      </c>
      <c r="AQ11" s="2">
        <v>797244</v>
      </c>
      <c r="AR11" s="26">
        <v>0.8759124087591241</v>
      </c>
      <c r="AS11" s="11"/>
      <c r="AT11" s="10"/>
      <c r="AV11" s="10"/>
      <c r="AW11" s="10"/>
      <c r="AX11" s="10"/>
      <c r="AY11" s="10"/>
      <c r="AZ11" s="10"/>
      <c r="BC11" s="10"/>
    </row>
    <row r="12" s="2" customFormat="1">
      <c r="A12" s="2" t="s">
        <v>107</v>
      </c>
      <c r="B12" s="11">
        <v>44427</v>
      </c>
      <c r="C12" s="2" t="s">
        <v>89</v>
      </c>
      <c r="D12" s="2" t="s">
        <v>90</v>
      </c>
      <c r="E12" s="2" t="s">
        <v>91</v>
      </c>
      <c r="F12" s="2" t="s">
        <v>104</v>
      </c>
      <c r="G12" s="2" t="s">
        <v>105</v>
      </c>
      <c r="H12" s="2" t="s">
        <v>106</v>
      </c>
      <c r="I12" s="11">
        <v>44561</v>
      </c>
      <c r="J12" s="11">
        <v>44377</v>
      </c>
      <c r="K12" s="2" t="s">
        <v>62</v>
      </c>
      <c r="L12" s="2" t="s">
        <v>62</v>
      </c>
      <c r="M12" s="2"/>
      <c r="N12" s="2" t="s">
        <v>80</v>
      </c>
      <c r="O12" s="2" t="s">
        <v>95</v>
      </c>
      <c r="P12" s="2"/>
      <c r="Q12" s="2" t="s">
        <v>65</v>
      </c>
      <c r="R12" s="2" t="s">
        <v>81</v>
      </c>
      <c r="S12" s="2">
        <v>4795</v>
      </c>
      <c r="T12" s="2" t="s">
        <v>82</v>
      </c>
      <c r="U12" s="2" t="s">
        <v>83</v>
      </c>
      <c r="V12" s="10" t="s">
        <v>69</v>
      </c>
      <c r="W12" s="2"/>
      <c r="X12" s="2">
        <v>1026801.3</v>
      </c>
      <c r="Y12" s="26">
        <v>6.680697583E-05</v>
      </c>
      <c r="Z12" s="10" t="s">
        <v>84</v>
      </c>
      <c r="AA12" s="2" t="s">
        <v>85</v>
      </c>
      <c r="AB12" s="10" t="s">
        <v>72</v>
      </c>
      <c r="AC12" s="2" t="s">
        <v>73</v>
      </c>
      <c r="AD12" s="10" t="s">
        <v>74</v>
      </c>
      <c r="AE12" s="10"/>
      <c r="AF12" s="10" t="s">
        <v>86</v>
      </c>
      <c r="AG12" s="10" t="s">
        <v>75</v>
      </c>
      <c r="AH12" s="10"/>
      <c r="AI12" s="10" t="s">
        <v>76</v>
      </c>
      <c r="AJ12" s="2" t="s">
        <v>76</v>
      </c>
      <c r="AK12" s="32">
        <v>1</v>
      </c>
      <c r="AL12" s="2"/>
      <c r="AM12" s="2"/>
      <c r="AN12" s="7">
        <f>HYPERLINK("#Notes!C33", "Go To Notes")</f>
      </c>
      <c r="AO12" s="2">
        <v>0</v>
      </c>
      <c r="AP12" s="2">
        <v>0</v>
      </c>
      <c r="AQ12" s="2">
        <v>899388</v>
      </c>
      <c r="AR12" s="26">
        <v>0.8759124087591241</v>
      </c>
      <c r="AS12" s="11"/>
      <c r="AT12" s="10"/>
      <c r="AV12" s="10"/>
      <c r="AW12" s="10"/>
      <c r="AX12" s="10"/>
      <c r="AY12" s="10"/>
      <c r="AZ12" s="10"/>
      <c r="BC12" s="10"/>
    </row>
    <row r="13" s="2" customFormat="1">
      <c r="A13" s="2" t="s">
        <v>108</v>
      </c>
      <c r="B13" s="11">
        <v>44524</v>
      </c>
      <c r="C13" s="2" t="s">
        <v>89</v>
      </c>
      <c r="D13" s="2" t="s">
        <v>90</v>
      </c>
      <c r="E13" s="2" t="s">
        <v>91</v>
      </c>
      <c r="F13" s="2" t="s">
        <v>104</v>
      </c>
      <c r="G13" s="2" t="s">
        <v>105</v>
      </c>
      <c r="H13" s="2" t="s">
        <v>106</v>
      </c>
      <c r="I13" s="11">
        <v>44561</v>
      </c>
      <c r="J13" s="11">
        <v>44469</v>
      </c>
      <c r="K13" s="2" t="s">
        <v>62</v>
      </c>
      <c r="L13" s="2" t="s">
        <v>62</v>
      </c>
      <c r="M13" s="2"/>
      <c r="N13" s="2" t="s">
        <v>80</v>
      </c>
      <c r="O13" s="2" t="s">
        <v>95</v>
      </c>
      <c r="P13" s="2"/>
      <c r="Q13" s="2" t="s">
        <v>65</v>
      </c>
      <c r="R13" s="2" t="s">
        <v>81</v>
      </c>
      <c r="S13" s="2">
        <v>4795</v>
      </c>
      <c r="T13" s="2" t="s">
        <v>82</v>
      </c>
      <c r="U13" s="2" t="s">
        <v>83</v>
      </c>
      <c r="V13" s="10" t="s">
        <v>69</v>
      </c>
      <c r="W13" s="2"/>
      <c r="X13" s="2">
        <v>841378.65</v>
      </c>
      <c r="Y13" s="26">
        <v>5.642753871E-05</v>
      </c>
      <c r="Z13" s="10" t="s">
        <v>84</v>
      </c>
      <c r="AA13" s="2" t="s">
        <v>85</v>
      </c>
      <c r="AB13" s="10" t="s">
        <v>72</v>
      </c>
      <c r="AC13" s="2" t="s">
        <v>73</v>
      </c>
      <c r="AD13" s="10" t="s">
        <v>74</v>
      </c>
      <c r="AE13" s="10"/>
      <c r="AF13" s="10" t="s">
        <v>86</v>
      </c>
      <c r="AG13" s="10" t="s">
        <v>75</v>
      </c>
      <c r="AH13" s="10"/>
      <c r="AI13" s="10" t="s">
        <v>76</v>
      </c>
      <c r="AJ13" s="2" t="s">
        <v>76</v>
      </c>
      <c r="AK13" s="32">
        <v>1</v>
      </c>
      <c r="AL13" s="2"/>
      <c r="AM13" s="2"/>
      <c r="AN13" s="7">
        <f>HYPERLINK("#Notes!C38", "Go To Notes")</f>
      </c>
      <c r="AO13" s="2">
        <v>0</v>
      </c>
      <c r="AP13" s="2">
        <v>0</v>
      </c>
      <c r="AQ13" s="2">
        <v>789615</v>
      </c>
      <c r="AR13" s="26">
        <v>0.9384775808133473</v>
      </c>
      <c r="AS13" s="11"/>
      <c r="AT13" s="10"/>
      <c r="AV13" s="10"/>
      <c r="AW13" s="10"/>
      <c r="AX13" s="10"/>
      <c r="AY13" s="10"/>
      <c r="AZ13" s="10"/>
      <c r="BC13" s="10"/>
    </row>
    <row r="14" s="2" customFormat="1">
      <c r="A14" s="2" t="s">
        <v>109</v>
      </c>
      <c r="B14" s="11">
        <v>44341</v>
      </c>
      <c r="C14" s="2" t="s">
        <v>89</v>
      </c>
      <c r="D14" s="2" t="s">
        <v>90</v>
      </c>
      <c r="E14" s="2" t="s">
        <v>91</v>
      </c>
      <c r="F14" s="2" t="s">
        <v>110</v>
      </c>
      <c r="G14" s="2" t="s">
        <v>111</v>
      </c>
      <c r="H14" s="2" t="s">
        <v>112</v>
      </c>
      <c r="I14" s="11">
        <v>44561</v>
      </c>
      <c r="J14" s="11">
        <v>44286</v>
      </c>
      <c r="K14" s="2" t="s">
        <v>62</v>
      </c>
      <c r="L14" s="2" t="s">
        <v>62</v>
      </c>
      <c r="M14" s="2"/>
      <c r="N14" s="2" t="s">
        <v>80</v>
      </c>
      <c r="O14" s="2" t="s">
        <v>95</v>
      </c>
      <c r="P14" s="2"/>
      <c r="Q14" s="2" t="s">
        <v>65</v>
      </c>
      <c r="R14" s="2" t="s">
        <v>81</v>
      </c>
      <c r="S14" s="2">
        <v>77</v>
      </c>
      <c r="T14" s="2" t="s">
        <v>82</v>
      </c>
      <c r="U14" s="2" t="s">
        <v>83</v>
      </c>
      <c r="V14" s="10" t="s">
        <v>69</v>
      </c>
      <c r="W14" s="2"/>
      <c r="X14" s="2">
        <v>14616.14</v>
      </c>
      <c r="Y14" s="26">
        <v>8.946201786E-05</v>
      </c>
      <c r="Z14" s="10" t="s">
        <v>84</v>
      </c>
      <c r="AA14" s="2" t="s">
        <v>85</v>
      </c>
      <c r="AB14" s="10" t="s">
        <v>72</v>
      </c>
      <c r="AC14" s="2" t="s">
        <v>73</v>
      </c>
      <c r="AD14" s="10" t="s">
        <v>74</v>
      </c>
      <c r="AE14" s="10"/>
      <c r="AF14" s="10" t="s">
        <v>86</v>
      </c>
      <c r="AG14" s="10" t="s">
        <v>75</v>
      </c>
      <c r="AH14" s="10"/>
      <c r="AI14" s="10" t="s">
        <v>76</v>
      </c>
      <c r="AJ14" s="2" t="s">
        <v>76</v>
      </c>
      <c r="AK14" s="32">
        <v>1</v>
      </c>
      <c r="AL14" s="2"/>
      <c r="AM14" s="2"/>
      <c r="AN14" s="7">
        <f>HYPERLINK("#Notes!C43", "Go To Notes")</f>
      </c>
      <c r="AO14" s="2">
        <v>0</v>
      </c>
      <c r="AP14" s="2">
        <v>0</v>
      </c>
      <c r="AQ14" s="2">
        <v>0</v>
      </c>
      <c r="AR14" s="26">
        <v>0</v>
      </c>
      <c r="AS14" s="11"/>
      <c r="AT14" s="10"/>
      <c r="AV14" s="10"/>
      <c r="AW14" s="10"/>
      <c r="AX14" s="10"/>
      <c r="AY14" s="10"/>
      <c r="AZ14" s="10"/>
      <c r="BC14" s="10"/>
    </row>
    <row r="15" s="2" customFormat="1">
      <c r="A15" s="2" t="s">
        <v>113</v>
      </c>
      <c r="B15" s="11">
        <v>44427</v>
      </c>
      <c r="C15" s="2" t="s">
        <v>89</v>
      </c>
      <c r="D15" s="2" t="s">
        <v>90</v>
      </c>
      <c r="E15" s="2" t="s">
        <v>91</v>
      </c>
      <c r="F15" s="2" t="s">
        <v>110</v>
      </c>
      <c r="G15" s="2" t="s">
        <v>111</v>
      </c>
      <c r="H15" s="2" t="s">
        <v>112</v>
      </c>
      <c r="I15" s="11">
        <v>44561</v>
      </c>
      <c r="J15" s="11">
        <v>44377</v>
      </c>
      <c r="K15" s="2" t="s">
        <v>62</v>
      </c>
      <c r="L15" s="2" t="s">
        <v>62</v>
      </c>
      <c r="M15" s="2"/>
      <c r="N15" s="2" t="s">
        <v>80</v>
      </c>
      <c r="O15" s="2" t="s">
        <v>95</v>
      </c>
      <c r="P15" s="2"/>
      <c r="Q15" s="2" t="s">
        <v>65</v>
      </c>
      <c r="R15" s="2" t="s">
        <v>81</v>
      </c>
      <c r="S15" s="2">
        <v>77</v>
      </c>
      <c r="T15" s="2" t="s">
        <v>82</v>
      </c>
      <c r="U15" s="2" t="s">
        <v>83</v>
      </c>
      <c r="V15" s="10" t="s">
        <v>69</v>
      </c>
      <c r="W15" s="2"/>
      <c r="X15" s="2">
        <v>16488.78</v>
      </c>
      <c r="Y15" s="26">
        <v>9.690790964E-05</v>
      </c>
      <c r="Z15" s="10" t="s">
        <v>84</v>
      </c>
      <c r="AA15" s="2" t="s">
        <v>85</v>
      </c>
      <c r="AB15" s="10" t="s">
        <v>72</v>
      </c>
      <c r="AC15" s="2" t="s">
        <v>73</v>
      </c>
      <c r="AD15" s="10" t="s">
        <v>74</v>
      </c>
      <c r="AE15" s="10"/>
      <c r="AF15" s="10" t="s">
        <v>86</v>
      </c>
      <c r="AG15" s="10" t="s">
        <v>75</v>
      </c>
      <c r="AH15" s="10"/>
      <c r="AI15" s="10" t="s">
        <v>76</v>
      </c>
      <c r="AJ15" s="2" t="s">
        <v>76</v>
      </c>
      <c r="AK15" s="32">
        <v>1</v>
      </c>
      <c r="AL15" s="2"/>
      <c r="AM15" s="2"/>
      <c r="AN15" s="7">
        <f>HYPERLINK("#Notes!C48", "Go To Notes")</f>
      </c>
      <c r="AO15" s="2">
        <v>0</v>
      </c>
      <c r="AP15" s="2">
        <v>0</v>
      </c>
      <c r="AQ15" s="2">
        <v>0</v>
      </c>
      <c r="AR15" s="26">
        <v>0</v>
      </c>
      <c r="AS15" s="11"/>
      <c r="AT15" s="10"/>
      <c r="AV15" s="10"/>
      <c r="AW15" s="10"/>
      <c r="AX15" s="10"/>
      <c r="AY15" s="10"/>
      <c r="AZ15" s="10"/>
      <c r="BC15" s="10"/>
    </row>
    <row r="16" s="2" customFormat="1">
      <c r="A16" s="2" t="s">
        <v>114</v>
      </c>
      <c r="B16" s="11">
        <v>44524</v>
      </c>
      <c r="C16" s="2" t="s">
        <v>89</v>
      </c>
      <c r="D16" s="2" t="s">
        <v>90</v>
      </c>
      <c r="E16" s="2" t="s">
        <v>91</v>
      </c>
      <c r="F16" s="2" t="s">
        <v>110</v>
      </c>
      <c r="G16" s="2" t="s">
        <v>111</v>
      </c>
      <c r="H16" s="2" t="s">
        <v>112</v>
      </c>
      <c r="I16" s="11">
        <v>44561</v>
      </c>
      <c r="J16" s="11">
        <v>44469</v>
      </c>
      <c r="K16" s="2" t="s">
        <v>62</v>
      </c>
      <c r="L16" s="2" t="s">
        <v>62</v>
      </c>
      <c r="M16" s="2"/>
      <c r="N16" s="2" t="s">
        <v>80</v>
      </c>
      <c r="O16" s="2" t="s">
        <v>95</v>
      </c>
      <c r="P16" s="2"/>
      <c r="Q16" s="2" t="s">
        <v>65</v>
      </c>
      <c r="R16" s="2" t="s">
        <v>81</v>
      </c>
      <c r="S16" s="2">
        <v>77</v>
      </c>
      <c r="T16" s="2" t="s">
        <v>82</v>
      </c>
      <c r="U16" s="2" t="s">
        <v>83</v>
      </c>
      <c r="V16" s="10" t="s">
        <v>69</v>
      </c>
      <c r="W16" s="2"/>
      <c r="X16" s="2">
        <v>13511.19</v>
      </c>
      <c r="Y16" s="26">
        <v>8.079664686E-05</v>
      </c>
      <c r="Z16" s="10" t="s">
        <v>84</v>
      </c>
      <c r="AA16" s="2" t="s">
        <v>85</v>
      </c>
      <c r="AB16" s="10" t="s">
        <v>72</v>
      </c>
      <c r="AC16" s="2" t="s">
        <v>73</v>
      </c>
      <c r="AD16" s="10" t="s">
        <v>74</v>
      </c>
      <c r="AE16" s="10"/>
      <c r="AF16" s="10" t="s">
        <v>86</v>
      </c>
      <c r="AG16" s="10" t="s">
        <v>75</v>
      </c>
      <c r="AH16" s="10"/>
      <c r="AI16" s="10" t="s">
        <v>76</v>
      </c>
      <c r="AJ16" s="2" t="s">
        <v>76</v>
      </c>
      <c r="AK16" s="32">
        <v>1</v>
      </c>
      <c r="AL16" s="2"/>
      <c r="AM16" s="2"/>
      <c r="AN16" s="7">
        <f>HYPERLINK("#Notes!C53", "Go To Notes")</f>
      </c>
      <c r="AO16" s="2">
        <v>0</v>
      </c>
      <c r="AP16" s="2">
        <v>0</v>
      </c>
      <c r="AQ16" s="2">
        <v>0</v>
      </c>
      <c r="AR16" s="26">
        <v>0</v>
      </c>
      <c r="AS16" s="11"/>
      <c r="AT16" s="10"/>
      <c r="AV16" s="10"/>
      <c r="AW16" s="10"/>
      <c r="AX16" s="10"/>
      <c r="AY16" s="10"/>
      <c r="AZ16" s="10"/>
      <c r="BC16" s="10"/>
    </row>
    <row r="17" s="2" customFormat="1">
      <c r="A17" s="2" t="s">
        <v>115</v>
      </c>
      <c r="B17" s="11">
        <v>44341</v>
      </c>
      <c r="C17" s="2" t="s">
        <v>89</v>
      </c>
      <c r="D17" s="2" t="s">
        <v>90</v>
      </c>
      <c r="E17" s="2" t="s">
        <v>91</v>
      </c>
      <c r="F17" s="2" t="s">
        <v>116</v>
      </c>
      <c r="G17" s="2" t="s">
        <v>117</v>
      </c>
      <c r="H17" s="2" t="s">
        <v>118</v>
      </c>
      <c r="I17" s="11">
        <v>44561</v>
      </c>
      <c r="J17" s="11">
        <v>44286</v>
      </c>
      <c r="K17" s="2" t="s">
        <v>62</v>
      </c>
      <c r="L17" s="2" t="s">
        <v>62</v>
      </c>
      <c r="M17" s="2"/>
      <c r="N17" s="2" t="s">
        <v>80</v>
      </c>
      <c r="O17" s="2" t="s">
        <v>95</v>
      </c>
      <c r="P17" s="2"/>
      <c r="Q17" s="2" t="s">
        <v>65</v>
      </c>
      <c r="R17" s="2" t="s">
        <v>81</v>
      </c>
      <c r="S17" s="2">
        <v>1535</v>
      </c>
      <c r="T17" s="2" t="s">
        <v>82</v>
      </c>
      <c r="U17" s="2" t="s">
        <v>83</v>
      </c>
      <c r="V17" s="10" t="s">
        <v>69</v>
      </c>
      <c r="W17" s="2"/>
      <c r="X17" s="2">
        <v>291373.7</v>
      </c>
      <c r="Y17" s="26">
        <v>8.371990912E-05</v>
      </c>
      <c r="Z17" s="10" t="s">
        <v>84</v>
      </c>
      <c r="AA17" s="2" t="s">
        <v>85</v>
      </c>
      <c r="AB17" s="10" t="s">
        <v>72</v>
      </c>
      <c r="AC17" s="2" t="s">
        <v>73</v>
      </c>
      <c r="AD17" s="10" t="s">
        <v>74</v>
      </c>
      <c r="AE17" s="10"/>
      <c r="AF17" s="10" t="s">
        <v>86</v>
      </c>
      <c r="AG17" s="10" t="s">
        <v>75</v>
      </c>
      <c r="AH17" s="10"/>
      <c r="AI17" s="10" t="s">
        <v>76</v>
      </c>
      <c r="AJ17" s="2" t="s">
        <v>76</v>
      </c>
      <c r="AK17" s="32">
        <v>1</v>
      </c>
      <c r="AL17" s="2"/>
      <c r="AM17" s="2"/>
      <c r="AN17" s="7">
        <f>HYPERLINK("#Notes!C58", "Go To Notes")</f>
      </c>
      <c r="AO17" s="2">
        <v>0</v>
      </c>
      <c r="AP17" s="2">
        <v>0</v>
      </c>
      <c r="AQ17" s="2">
        <v>246766</v>
      </c>
      <c r="AR17" s="26">
        <v>0.8469055374592833</v>
      </c>
      <c r="AS17" s="11"/>
      <c r="AT17" s="10"/>
      <c r="AV17" s="10"/>
      <c r="AW17" s="10"/>
      <c r="AX17" s="10"/>
      <c r="AY17" s="10"/>
      <c r="AZ17" s="10"/>
      <c r="BC17" s="10"/>
    </row>
    <row r="18" s="2" customFormat="1">
      <c r="A18" s="2" t="s">
        <v>119</v>
      </c>
      <c r="B18" s="11">
        <v>44427</v>
      </c>
      <c r="C18" s="2" t="s">
        <v>89</v>
      </c>
      <c r="D18" s="2" t="s">
        <v>90</v>
      </c>
      <c r="E18" s="2" t="s">
        <v>91</v>
      </c>
      <c r="F18" s="2" t="s">
        <v>116</v>
      </c>
      <c r="G18" s="2" t="s">
        <v>117</v>
      </c>
      <c r="H18" s="2" t="s">
        <v>118</v>
      </c>
      <c r="I18" s="11">
        <v>44561</v>
      </c>
      <c r="J18" s="11">
        <v>44377</v>
      </c>
      <c r="K18" s="2" t="s">
        <v>62</v>
      </c>
      <c r="L18" s="2" t="s">
        <v>62</v>
      </c>
      <c r="M18" s="2"/>
      <c r="N18" s="2" t="s">
        <v>80</v>
      </c>
      <c r="O18" s="2" t="s">
        <v>95</v>
      </c>
      <c r="P18" s="2"/>
      <c r="Q18" s="2" t="s">
        <v>65</v>
      </c>
      <c r="R18" s="2" t="s">
        <v>81</v>
      </c>
      <c r="S18" s="2">
        <v>1535</v>
      </c>
      <c r="T18" s="2" t="s">
        <v>82</v>
      </c>
      <c r="U18" s="2" t="s">
        <v>83</v>
      </c>
      <c r="V18" s="10" t="s">
        <v>69</v>
      </c>
      <c r="W18" s="2"/>
      <c r="X18" s="2">
        <v>328704.9</v>
      </c>
      <c r="Y18" s="26">
        <v>9.076092755E-05</v>
      </c>
      <c r="Z18" s="10" t="s">
        <v>84</v>
      </c>
      <c r="AA18" s="2" t="s">
        <v>85</v>
      </c>
      <c r="AB18" s="10" t="s">
        <v>72</v>
      </c>
      <c r="AC18" s="2" t="s">
        <v>73</v>
      </c>
      <c r="AD18" s="10" t="s">
        <v>74</v>
      </c>
      <c r="AE18" s="10"/>
      <c r="AF18" s="10" t="s">
        <v>86</v>
      </c>
      <c r="AG18" s="10" t="s">
        <v>75</v>
      </c>
      <c r="AH18" s="10"/>
      <c r="AI18" s="10" t="s">
        <v>76</v>
      </c>
      <c r="AJ18" s="2" t="s">
        <v>76</v>
      </c>
      <c r="AK18" s="32">
        <v>1</v>
      </c>
      <c r="AL18" s="2"/>
      <c r="AM18" s="2"/>
      <c r="AN18" s="7">
        <f>HYPERLINK("#Notes!C63", "Go To Notes")</f>
      </c>
      <c r="AO18" s="2">
        <v>0</v>
      </c>
      <c r="AP18" s="2">
        <v>0</v>
      </c>
      <c r="AQ18" s="2">
        <v>299796</v>
      </c>
      <c r="AR18" s="26">
        <v>0.9120521172638437</v>
      </c>
      <c r="AS18" s="11"/>
      <c r="AT18" s="10"/>
      <c r="AV18" s="10"/>
      <c r="AW18" s="10"/>
      <c r="AX18" s="10"/>
      <c r="AY18" s="10"/>
      <c r="AZ18" s="10"/>
      <c r="BC18" s="10"/>
    </row>
    <row r="19" s="2" customFormat="1">
      <c r="A19" s="2" t="s">
        <v>120</v>
      </c>
      <c r="B19" s="11">
        <v>44524</v>
      </c>
      <c r="C19" s="2" t="s">
        <v>89</v>
      </c>
      <c r="D19" s="2" t="s">
        <v>90</v>
      </c>
      <c r="E19" s="2" t="s">
        <v>91</v>
      </c>
      <c r="F19" s="2" t="s">
        <v>116</v>
      </c>
      <c r="G19" s="2" t="s">
        <v>117</v>
      </c>
      <c r="H19" s="2" t="s">
        <v>118</v>
      </c>
      <c r="I19" s="11">
        <v>44561</v>
      </c>
      <c r="J19" s="11">
        <v>44469</v>
      </c>
      <c r="K19" s="2" t="s">
        <v>62</v>
      </c>
      <c r="L19" s="2" t="s">
        <v>62</v>
      </c>
      <c r="M19" s="2"/>
      <c r="N19" s="2" t="s">
        <v>80</v>
      </c>
      <c r="O19" s="2" t="s">
        <v>95</v>
      </c>
      <c r="P19" s="2"/>
      <c r="Q19" s="2" t="s">
        <v>65</v>
      </c>
      <c r="R19" s="2" t="s">
        <v>81</v>
      </c>
      <c r="S19" s="2">
        <v>1535</v>
      </c>
      <c r="T19" s="2" t="s">
        <v>82</v>
      </c>
      <c r="U19" s="2" t="s">
        <v>83</v>
      </c>
      <c r="V19" s="10" t="s">
        <v>69</v>
      </c>
      <c r="W19" s="2"/>
      <c r="X19" s="2">
        <v>269346.45</v>
      </c>
      <c r="Y19" s="26">
        <v>7.609384937E-05</v>
      </c>
      <c r="Z19" s="10" t="s">
        <v>84</v>
      </c>
      <c r="AA19" s="2" t="s">
        <v>85</v>
      </c>
      <c r="AB19" s="10" t="s">
        <v>72</v>
      </c>
      <c r="AC19" s="2" t="s">
        <v>73</v>
      </c>
      <c r="AD19" s="10" t="s">
        <v>74</v>
      </c>
      <c r="AE19" s="10"/>
      <c r="AF19" s="10" t="s">
        <v>86</v>
      </c>
      <c r="AG19" s="10" t="s">
        <v>75</v>
      </c>
      <c r="AH19" s="10"/>
      <c r="AI19" s="10" t="s">
        <v>76</v>
      </c>
      <c r="AJ19" s="2" t="s">
        <v>76</v>
      </c>
      <c r="AK19" s="32">
        <v>1</v>
      </c>
      <c r="AL19" s="2"/>
      <c r="AM19" s="2"/>
      <c r="AN19" s="7">
        <f>HYPERLINK("#Notes!C68", "Go To Notes")</f>
      </c>
      <c r="AO19" s="2">
        <v>0</v>
      </c>
      <c r="AP19" s="2">
        <v>0</v>
      </c>
      <c r="AQ19" s="2">
        <v>245658</v>
      </c>
      <c r="AR19" s="26">
        <v>0.9120521172638437</v>
      </c>
      <c r="AS19" s="11"/>
      <c r="AT19" s="10"/>
      <c r="AV19" s="10"/>
      <c r="AW19" s="10"/>
      <c r="AX19" s="10"/>
      <c r="AY19" s="10"/>
      <c r="AZ19" s="10"/>
      <c r="BC19" s="10"/>
    </row>
    <row r="20" s="2" customFormat="1">
      <c r="A20" s="2" t="s">
        <v>121</v>
      </c>
      <c r="B20" s="11">
        <v>43825</v>
      </c>
      <c r="C20" s="2" t="s">
        <v>122</v>
      </c>
      <c r="D20" s="2" t="s">
        <v>123</v>
      </c>
      <c r="E20" s="2" t="s">
        <v>124</v>
      </c>
      <c r="F20" s="2" t="s">
        <v>122</v>
      </c>
      <c r="G20" s="2"/>
      <c r="H20" s="2" t="s">
        <v>124</v>
      </c>
      <c r="I20" s="11">
        <v>43769</v>
      </c>
      <c r="J20" s="11">
        <v>43769</v>
      </c>
      <c r="K20" s="2" t="s">
        <v>125</v>
      </c>
      <c r="L20" s="2" t="s">
        <v>126</v>
      </c>
      <c r="M20" s="2"/>
      <c r="N20" s="2" t="s">
        <v>127</v>
      </c>
      <c r="O20" s="2"/>
      <c r="P20" s="2"/>
      <c r="Q20" s="2" t="s">
        <v>65</v>
      </c>
      <c r="R20" s="2" t="s">
        <v>128</v>
      </c>
      <c r="S20" s="2">
        <v>1250000</v>
      </c>
      <c r="T20" s="2" t="s">
        <v>129</v>
      </c>
      <c r="U20" s="2" t="s">
        <v>130</v>
      </c>
      <c r="V20" s="10" t="s">
        <v>69</v>
      </c>
      <c r="W20" s="2"/>
      <c r="X20" s="2">
        <v>1256250</v>
      </c>
      <c r="Y20" s="26">
        <v>0.00222675076185</v>
      </c>
      <c r="Z20" s="10" t="s">
        <v>131</v>
      </c>
      <c r="AA20" s="2" t="s">
        <v>132</v>
      </c>
      <c r="AB20" s="10" t="s">
        <v>72</v>
      </c>
      <c r="AC20" s="2" t="s">
        <v>73</v>
      </c>
      <c r="AD20" s="10" t="s">
        <v>74</v>
      </c>
      <c r="AE20" s="10"/>
      <c r="AF20" s="10" t="s">
        <v>86</v>
      </c>
      <c r="AG20" s="10" t="s">
        <v>75</v>
      </c>
      <c r="AH20" s="10"/>
      <c r="AI20" s="10" t="s">
        <v>76</v>
      </c>
      <c r="AJ20" s="2" t="s">
        <v>76</v>
      </c>
      <c r="AK20" s="32">
        <v>2</v>
      </c>
      <c r="AL20" s="2"/>
      <c r="AM20" s="2"/>
      <c r="AN20" s="2"/>
      <c r="AO20" s="2">
        <v>0</v>
      </c>
      <c r="AP20" s="2">
        <v>0</v>
      </c>
      <c r="AQ20" s="2">
        <v>0</v>
      </c>
      <c r="AR20" s="26">
        <v>0</v>
      </c>
      <c r="AS20" s="11">
        <v>44270</v>
      </c>
      <c r="AT20" s="10" t="s">
        <v>133</v>
      </c>
      <c r="AU20" s="2">
        <v>6.75</v>
      </c>
      <c r="AV20" s="10" t="s">
        <v>75</v>
      </c>
      <c r="AW20" s="10" t="s">
        <v>75</v>
      </c>
      <c r="AX20" s="10" t="s">
        <v>75</v>
      </c>
      <c r="AY20" s="10"/>
      <c r="AZ20" s="10"/>
      <c r="BA20" s="2"/>
      <c r="BC20" s="10"/>
    </row>
    <row r="21" s="2" customFormat="1">
      <c r="A21" s="2" t="s">
        <v>134</v>
      </c>
      <c r="B21" s="11">
        <v>43826</v>
      </c>
      <c r="C21" s="2" t="s">
        <v>135</v>
      </c>
      <c r="D21" s="2" t="s">
        <v>136</v>
      </c>
      <c r="E21" s="2" t="s">
        <v>137</v>
      </c>
      <c r="F21" s="2" t="s">
        <v>138</v>
      </c>
      <c r="G21" s="2" t="s">
        <v>139</v>
      </c>
      <c r="H21" s="2" t="s">
        <v>140</v>
      </c>
      <c r="I21" s="11">
        <v>44043</v>
      </c>
      <c r="J21" s="11">
        <v>43769</v>
      </c>
      <c r="K21" s="2" t="s">
        <v>141</v>
      </c>
      <c r="L21" s="2" t="s">
        <v>142</v>
      </c>
      <c r="M21" s="2"/>
      <c r="N21" s="2" t="s">
        <v>80</v>
      </c>
      <c r="O21" s="2"/>
      <c r="P21" s="2"/>
      <c r="Q21" s="2" t="s">
        <v>65</v>
      </c>
      <c r="R21" s="2" t="s">
        <v>81</v>
      </c>
      <c r="S21" s="2">
        <v>10054</v>
      </c>
      <c r="T21" s="2" t="s">
        <v>82</v>
      </c>
      <c r="U21" s="2" t="s">
        <v>83</v>
      </c>
      <c r="V21" s="10" t="s">
        <v>69</v>
      </c>
      <c r="W21" s="2"/>
      <c r="X21" s="2">
        <v>54693.76</v>
      </c>
      <c r="Y21" s="26">
        <v>2.120083542E-05</v>
      </c>
      <c r="Z21" s="10" t="s">
        <v>84</v>
      </c>
      <c r="AA21" s="2" t="s">
        <v>85</v>
      </c>
      <c r="AB21" s="10" t="s">
        <v>143</v>
      </c>
      <c r="AC21" s="2" t="s">
        <v>66</v>
      </c>
      <c r="AD21" s="10" t="s">
        <v>74</v>
      </c>
      <c r="AE21" s="10"/>
      <c r="AF21" s="10" t="s">
        <v>86</v>
      </c>
      <c r="AG21" s="10" t="s">
        <v>75</v>
      </c>
      <c r="AH21" s="10"/>
      <c r="AI21" s="10" t="s">
        <v>76</v>
      </c>
      <c r="AJ21" s="2" t="s">
        <v>76</v>
      </c>
      <c r="AK21" s="32">
        <v>1</v>
      </c>
      <c r="AL21" s="2"/>
      <c r="AM21" s="2"/>
      <c r="AN21" s="2"/>
      <c r="AO21" s="2">
        <v>0</v>
      </c>
      <c r="AP21" s="2">
        <v>0</v>
      </c>
      <c r="AQ21" s="2">
        <v>0</v>
      </c>
      <c r="AR21" s="26">
        <v>0</v>
      </c>
      <c r="AS21" s="11"/>
      <c r="AT21" s="10"/>
      <c r="AV21" s="10"/>
      <c r="AW21" s="10"/>
      <c r="AX21" s="10"/>
      <c r="AY21" s="10"/>
      <c r="AZ21" s="10"/>
      <c r="BC21" s="10"/>
    </row>
    <row r="22" s="2" customFormat="1">
      <c r="A22" s="2" t="s">
        <v>144</v>
      </c>
      <c r="B22" s="11">
        <v>43921</v>
      </c>
      <c r="C22" s="2" t="s">
        <v>135</v>
      </c>
      <c r="D22" s="2" t="s">
        <v>136</v>
      </c>
      <c r="E22" s="2" t="s">
        <v>137</v>
      </c>
      <c r="F22" s="2" t="s">
        <v>138</v>
      </c>
      <c r="G22" s="2" t="s">
        <v>139</v>
      </c>
      <c r="H22" s="2" t="s">
        <v>140</v>
      </c>
      <c r="I22" s="11">
        <v>44043</v>
      </c>
      <c r="J22" s="11">
        <v>43861</v>
      </c>
      <c r="K22" s="2" t="s">
        <v>141</v>
      </c>
      <c r="L22" s="2" t="s">
        <v>142</v>
      </c>
      <c r="M22" s="2"/>
      <c r="N22" s="2" t="s">
        <v>80</v>
      </c>
      <c r="O22" s="2"/>
      <c r="P22" s="2"/>
      <c r="Q22" s="2" t="s">
        <v>65</v>
      </c>
      <c r="R22" s="2" t="s">
        <v>81</v>
      </c>
      <c r="S22" s="2">
        <v>11654</v>
      </c>
      <c r="T22" s="2" t="s">
        <v>82</v>
      </c>
      <c r="U22" s="2" t="s">
        <v>83</v>
      </c>
      <c r="V22" s="10" t="s">
        <v>69</v>
      </c>
      <c r="W22" s="2"/>
      <c r="X22" s="2">
        <v>44751.36</v>
      </c>
      <c r="Y22" s="26">
        <v>1.688100934E-05</v>
      </c>
      <c r="Z22" s="10" t="s">
        <v>84</v>
      </c>
      <c r="AA22" s="2" t="s">
        <v>85</v>
      </c>
      <c r="AB22" s="10" t="s">
        <v>143</v>
      </c>
      <c r="AC22" s="2" t="s">
        <v>66</v>
      </c>
      <c r="AD22" s="10" t="s">
        <v>74</v>
      </c>
      <c r="AE22" s="10"/>
      <c r="AF22" s="10" t="s">
        <v>86</v>
      </c>
      <c r="AG22" s="10" t="s">
        <v>75</v>
      </c>
      <c r="AH22" s="10"/>
      <c r="AI22" s="10" t="s">
        <v>76</v>
      </c>
      <c r="AJ22" s="2" t="s">
        <v>76</v>
      </c>
      <c r="AK22" s="32">
        <v>1</v>
      </c>
      <c r="AL22" s="2"/>
      <c r="AM22" s="2"/>
      <c r="AN22" s="2"/>
      <c r="AO22" s="2">
        <v>0</v>
      </c>
      <c r="AP22" s="2">
        <v>0</v>
      </c>
      <c r="AQ22" s="2">
        <v>0</v>
      </c>
      <c r="AR22" s="26">
        <v>0</v>
      </c>
      <c r="AS22" s="11"/>
      <c r="AT22" s="10"/>
      <c r="AV22" s="10"/>
      <c r="AW22" s="10"/>
      <c r="AX22" s="10"/>
      <c r="AY22" s="10"/>
      <c r="AZ22" s="10"/>
      <c r="BC22" s="10"/>
    </row>
    <row r="23" s="2" customFormat="1">
      <c r="A23" s="2" t="s">
        <v>145</v>
      </c>
      <c r="B23" s="11">
        <v>44467</v>
      </c>
      <c r="C23" s="2" t="s">
        <v>135</v>
      </c>
      <c r="D23" s="2" t="s">
        <v>136</v>
      </c>
      <c r="E23" s="2" t="s">
        <v>137</v>
      </c>
      <c r="F23" s="2" t="s">
        <v>138</v>
      </c>
      <c r="G23" s="2" t="s">
        <v>139</v>
      </c>
      <c r="H23" s="2" t="s">
        <v>140</v>
      </c>
      <c r="I23" s="11">
        <v>44408</v>
      </c>
      <c r="J23" s="11">
        <v>44408</v>
      </c>
      <c r="K23" s="2" t="s">
        <v>141</v>
      </c>
      <c r="L23" s="2" t="s">
        <v>142</v>
      </c>
      <c r="M23" s="2"/>
      <c r="N23" s="2" t="s">
        <v>80</v>
      </c>
      <c r="O23" s="2"/>
      <c r="P23" s="2"/>
      <c r="Q23" s="2" t="s">
        <v>65</v>
      </c>
      <c r="R23" s="2" t="s">
        <v>81</v>
      </c>
      <c r="S23" s="2">
        <v>2900</v>
      </c>
      <c r="T23" s="2" t="s">
        <v>82</v>
      </c>
      <c r="U23" s="2" t="s">
        <v>83</v>
      </c>
      <c r="V23" s="10" t="s">
        <v>69</v>
      </c>
      <c r="W23" s="2"/>
      <c r="X23" s="2">
        <v>467248</v>
      </c>
      <c r="Y23" s="26">
        <v>0.00017272183032</v>
      </c>
      <c r="Z23" s="10" t="s">
        <v>84</v>
      </c>
      <c r="AA23" s="2" t="s">
        <v>85</v>
      </c>
      <c r="AB23" s="10" t="s">
        <v>143</v>
      </c>
      <c r="AC23" s="2" t="s">
        <v>66</v>
      </c>
      <c r="AD23" s="10" t="s">
        <v>74</v>
      </c>
      <c r="AE23" s="10"/>
      <c r="AF23" s="10" t="s">
        <v>86</v>
      </c>
      <c r="AG23" s="10" t="s">
        <v>75</v>
      </c>
      <c r="AH23" s="10"/>
      <c r="AI23" s="10" t="s">
        <v>76</v>
      </c>
      <c r="AJ23" s="2" t="s">
        <v>76</v>
      </c>
      <c r="AK23" s="32">
        <v>1</v>
      </c>
      <c r="AL23" s="2"/>
      <c r="AM23" s="2"/>
      <c r="AN23" s="2"/>
      <c r="AO23" s="2">
        <v>0</v>
      </c>
      <c r="AP23" s="2">
        <v>0</v>
      </c>
      <c r="AQ23" s="2">
        <v>0</v>
      </c>
      <c r="AR23" s="26">
        <v>0</v>
      </c>
      <c r="AS23" s="11"/>
      <c r="AT23" s="10"/>
      <c r="AV23" s="10"/>
      <c r="AW23" s="10"/>
      <c r="AX23" s="10"/>
      <c r="AY23" s="10"/>
      <c r="AZ23" s="10"/>
      <c r="BC23" s="10"/>
    </row>
    <row r="24" s="2" customFormat="1">
      <c r="A24" s="2" t="s">
        <v>146</v>
      </c>
      <c r="B24" s="11">
        <v>44558</v>
      </c>
      <c r="C24" s="2" t="s">
        <v>135</v>
      </c>
      <c r="D24" s="2" t="s">
        <v>136</v>
      </c>
      <c r="E24" s="2" t="s">
        <v>137</v>
      </c>
      <c r="F24" s="2" t="s">
        <v>138</v>
      </c>
      <c r="G24" s="2" t="s">
        <v>139</v>
      </c>
      <c r="H24" s="2" t="s">
        <v>140</v>
      </c>
      <c r="I24" s="11">
        <v>44773</v>
      </c>
      <c r="J24" s="11">
        <v>44500</v>
      </c>
      <c r="K24" s="2" t="s">
        <v>141</v>
      </c>
      <c r="L24" s="2" t="s">
        <v>142</v>
      </c>
      <c r="M24" s="2"/>
      <c r="N24" s="2" t="s">
        <v>80</v>
      </c>
      <c r="O24" s="2"/>
      <c r="P24" s="2"/>
      <c r="Q24" s="2" t="s">
        <v>65</v>
      </c>
      <c r="R24" s="2" t="s">
        <v>81</v>
      </c>
      <c r="S24" s="2">
        <v>2900</v>
      </c>
      <c r="T24" s="2" t="s">
        <v>82</v>
      </c>
      <c r="U24" s="2" t="s">
        <v>83</v>
      </c>
      <c r="V24" s="10" t="s">
        <v>69</v>
      </c>
      <c r="W24" s="2"/>
      <c r="X24" s="2">
        <v>532179</v>
      </c>
      <c r="Y24" s="26">
        <v>0.00019071064463</v>
      </c>
      <c r="Z24" s="10" t="s">
        <v>84</v>
      </c>
      <c r="AA24" s="2" t="s">
        <v>85</v>
      </c>
      <c r="AB24" s="10" t="s">
        <v>143</v>
      </c>
      <c r="AC24" s="2" t="s">
        <v>66</v>
      </c>
      <c r="AD24" s="10" t="s">
        <v>74</v>
      </c>
      <c r="AE24" s="10"/>
      <c r="AF24" s="10" t="s">
        <v>86</v>
      </c>
      <c r="AG24" s="10" t="s">
        <v>75</v>
      </c>
      <c r="AH24" s="10"/>
      <c r="AI24" s="10" t="s">
        <v>76</v>
      </c>
      <c r="AJ24" s="2" t="s">
        <v>76</v>
      </c>
      <c r="AK24" s="32">
        <v>1</v>
      </c>
      <c r="AL24" s="2"/>
      <c r="AM24" s="2"/>
      <c r="AN24" s="2"/>
      <c r="AO24" s="2">
        <v>0</v>
      </c>
      <c r="AP24" s="2">
        <v>0</v>
      </c>
      <c r="AQ24" s="2">
        <v>0</v>
      </c>
      <c r="AR24" s="26">
        <v>0</v>
      </c>
      <c r="AS24" s="11"/>
      <c r="AT24" s="10"/>
      <c r="AV24" s="10"/>
      <c r="AW24" s="10"/>
      <c r="AX24" s="10"/>
      <c r="AY24" s="10"/>
      <c r="AZ24" s="10"/>
      <c r="BC24" s="10"/>
    </row>
    <row r="25" s="2" customFormat="1">
      <c r="A25" s="2" t="s">
        <v>147</v>
      </c>
      <c r="B25" s="11">
        <v>43917</v>
      </c>
      <c r="C25" s="2" t="s">
        <v>148</v>
      </c>
      <c r="D25" s="2" t="s">
        <v>149</v>
      </c>
      <c r="E25" s="2" t="s">
        <v>150</v>
      </c>
      <c r="F25" s="2" t="s">
        <v>151</v>
      </c>
      <c r="G25" s="2" t="s">
        <v>152</v>
      </c>
      <c r="H25" s="2" t="s">
        <v>153</v>
      </c>
      <c r="I25" s="11">
        <v>44135</v>
      </c>
      <c r="J25" s="11">
        <v>43861</v>
      </c>
      <c r="K25" s="2" t="s">
        <v>141</v>
      </c>
      <c r="L25" s="2" t="s">
        <v>142</v>
      </c>
      <c r="M25" s="2"/>
      <c r="N25" s="2" t="s">
        <v>80</v>
      </c>
      <c r="O25" s="2"/>
      <c r="P25" s="2"/>
      <c r="Q25" s="2" t="s">
        <v>65</v>
      </c>
      <c r="R25" s="2" t="s">
        <v>81</v>
      </c>
      <c r="S25" s="2">
        <v>74587</v>
      </c>
      <c r="T25" s="2" t="s">
        <v>82</v>
      </c>
      <c r="U25" s="2" t="s">
        <v>83</v>
      </c>
      <c r="V25" s="10" t="s">
        <v>69</v>
      </c>
      <c r="W25" s="2"/>
      <c r="X25" s="2">
        <v>286414.08</v>
      </c>
      <c r="Y25" s="26">
        <v>9.605697309E-05</v>
      </c>
      <c r="Z25" s="10" t="s">
        <v>84</v>
      </c>
      <c r="AA25" s="2" t="s">
        <v>85</v>
      </c>
      <c r="AB25" s="10" t="s">
        <v>143</v>
      </c>
      <c r="AC25" s="2" t="s">
        <v>66</v>
      </c>
      <c r="AD25" s="10" t="s">
        <v>74</v>
      </c>
      <c r="AE25" s="10"/>
      <c r="AF25" s="10" t="s">
        <v>86</v>
      </c>
      <c r="AG25" s="10" t="s">
        <v>75</v>
      </c>
      <c r="AH25" s="10"/>
      <c r="AI25" s="10" t="s">
        <v>76</v>
      </c>
      <c r="AJ25" s="2" t="s">
        <v>76</v>
      </c>
      <c r="AK25" s="32">
        <v>1</v>
      </c>
      <c r="AL25" s="2"/>
      <c r="AM25" s="2"/>
      <c r="AN25" s="2"/>
      <c r="AO25" s="2">
        <v>0</v>
      </c>
      <c r="AP25" s="2">
        <v>0</v>
      </c>
      <c r="AQ25" s="2">
        <v>0</v>
      </c>
      <c r="AR25" s="26">
        <v>0</v>
      </c>
      <c r="AS25" s="11"/>
      <c r="AT25" s="10"/>
      <c r="AV25" s="10"/>
      <c r="AW25" s="10"/>
      <c r="AX25" s="10"/>
      <c r="AY25" s="10"/>
      <c r="AZ25" s="10"/>
      <c r="BC25" s="10"/>
    </row>
    <row r="26" s="2" customFormat="1">
      <c r="A26" s="2" t="s">
        <v>154</v>
      </c>
      <c r="B26" s="11">
        <v>44008</v>
      </c>
      <c r="C26" s="2" t="s">
        <v>155</v>
      </c>
      <c r="D26" s="2" t="s">
        <v>156</v>
      </c>
      <c r="E26" s="2" t="s">
        <v>157</v>
      </c>
      <c r="F26" s="2" t="s">
        <v>158</v>
      </c>
      <c r="G26" s="2" t="s">
        <v>159</v>
      </c>
      <c r="H26" s="2" t="s">
        <v>160</v>
      </c>
      <c r="I26" s="11">
        <v>44135</v>
      </c>
      <c r="J26" s="11">
        <v>43951</v>
      </c>
      <c r="K26" s="2" t="s">
        <v>141</v>
      </c>
      <c r="L26" s="2" t="s">
        <v>142</v>
      </c>
      <c r="M26" s="2"/>
      <c r="N26" s="2" t="s">
        <v>80</v>
      </c>
      <c r="O26" s="2"/>
      <c r="P26" s="2"/>
      <c r="Q26" s="2" t="s">
        <v>65</v>
      </c>
      <c r="R26" s="2" t="s">
        <v>81</v>
      </c>
      <c r="S26" s="2">
        <v>49</v>
      </c>
      <c r="T26" s="2" t="s">
        <v>82</v>
      </c>
      <c r="U26" s="2" t="s">
        <v>83</v>
      </c>
      <c r="V26" s="10" t="s">
        <v>69</v>
      </c>
      <c r="W26" s="2"/>
      <c r="X26" s="2">
        <v>280.77</v>
      </c>
      <c r="Y26" s="26">
        <v>2.092122044E-05</v>
      </c>
      <c r="Z26" s="10" t="s">
        <v>84</v>
      </c>
      <c r="AA26" s="2" t="s">
        <v>85</v>
      </c>
      <c r="AB26" s="10" t="s">
        <v>143</v>
      </c>
      <c r="AC26" s="2" t="s">
        <v>66</v>
      </c>
      <c r="AD26" s="10" t="s">
        <v>74</v>
      </c>
      <c r="AE26" s="10"/>
      <c r="AF26" s="10" t="s">
        <v>86</v>
      </c>
      <c r="AG26" s="10" t="s">
        <v>75</v>
      </c>
      <c r="AH26" s="10"/>
      <c r="AI26" s="10" t="s">
        <v>76</v>
      </c>
      <c r="AJ26" s="2" t="s">
        <v>76</v>
      </c>
      <c r="AK26" s="32">
        <v>1</v>
      </c>
      <c r="AL26" s="2"/>
      <c r="AM26" s="2"/>
      <c r="AN26" s="2"/>
      <c r="AO26" s="2">
        <v>0</v>
      </c>
      <c r="AP26" s="2">
        <v>0</v>
      </c>
      <c r="AQ26" s="2">
        <v>0</v>
      </c>
      <c r="AR26" s="26">
        <v>0</v>
      </c>
      <c r="AS26" s="11"/>
      <c r="AT26" s="10"/>
      <c r="AV26" s="10"/>
      <c r="AW26" s="10"/>
      <c r="AX26" s="10"/>
      <c r="AY26" s="10"/>
      <c r="AZ26" s="10"/>
      <c r="BC26" s="10"/>
    </row>
    <row r="27" s="2" customFormat="1">
      <c r="A27" s="2" t="s">
        <v>161</v>
      </c>
      <c r="B27" s="11">
        <v>44103</v>
      </c>
      <c r="C27" s="2" t="s">
        <v>155</v>
      </c>
      <c r="D27" s="2" t="s">
        <v>156</v>
      </c>
      <c r="E27" s="2" t="s">
        <v>157</v>
      </c>
      <c r="F27" s="2" t="s">
        <v>162</v>
      </c>
      <c r="G27" s="2" t="s">
        <v>159</v>
      </c>
      <c r="H27" s="2" t="s">
        <v>160</v>
      </c>
      <c r="I27" s="11">
        <v>44135</v>
      </c>
      <c r="J27" s="11">
        <v>44043</v>
      </c>
      <c r="K27" s="2" t="s">
        <v>141</v>
      </c>
      <c r="L27" s="2" t="s">
        <v>142</v>
      </c>
      <c r="M27" s="2"/>
      <c r="N27" s="2" t="s">
        <v>80</v>
      </c>
      <c r="O27" s="2"/>
      <c r="P27" s="2"/>
      <c r="Q27" s="2" t="s">
        <v>65</v>
      </c>
      <c r="R27" s="2" t="s">
        <v>81</v>
      </c>
      <c r="S27" s="2">
        <v>33</v>
      </c>
      <c r="T27" s="2" t="s">
        <v>82</v>
      </c>
      <c r="U27" s="2" t="s">
        <v>83</v>
      </c>
      <c r="V27" s="10" t="s">
        <v>69</v>
      </c>
      <c r="W27" s="2"/>
      <c r="X27" s="2">
        <v>132.33</v>
      </c>
      <c r="Y27" s="26">
        <v>8.5665947E-06</v>
      </c>
      <c r="Z27" s="10" t="s">
        <v>84</v>
      </c>
      <c r="AA27" s="2" t="s">
        <v>85</v>
      </c>
      <c r="AB27" s="10" t="s">
        <v>143</v>
      </c>
      <c r="AC27" s="2" t="s">
        <v>66</v>
      </c>
      <c r="AD27" s="10" t="s">
        <v>74</v>
      </c>
      <c r="AE27" s="10"/>
      <c r="AF27" s="10" t="s">
        <v>86</v>
      </c>
      <c r="AG27" s="10" t="s">
        <v>75</v>
      </c>
      <c r="AH27" s="10"/>
      <c r="AI27" s="10" t="s">
        <v>76</v>
      </c>
      <c r="AJ27" s="2" t="s">
        <v>76</v>
      </c>
      <c r="AK27" s="32">
        <v>1</v>
      </c>
      <c r="AL27" s="2"/>
      <c r="AM27" s="2"/>
      <c r="AN27" s="2"/>
      <c r="AO27" s="2">
        <v>0</v>
      </c>
      <c r="AP27" s="2">
        <v>0</v>
      </c>
      <c r="AQ27" s="2">
        <v>0</v>
      </c>
      <c r="AR27" s="26">
        <v>0</v>
      </c>
      <c r="AS27" s="11"/>
      <c r="AT27" s="10"/>
      <c r="AV27" s="10"/>
      <c r="AW27" s="10"/>
      <c r="AX27" s="10"/>
      <c r="AY27" s="10"/>
      <c r="AZ27" s="10"/>
      <c r="BC27" s="10"/>
    </row>
    <row r="28" s="2" customFormat="1">
      <c r="A28" s="2" t="s">
        <v>163</v>
      </c>
      <c r="B28" s="11">
        <v>44188</v>
      </c>
      <c r="C28" s="2" t="s">
        <v>155</v>
      </c>
      <c r="D28" s="2" t="s">
        <v>156</v>
      </c>
      <c r="E28" s="2" t="s">
        <v>157</v>
      </c>
      <c r="F28" s="2" t="s">
        <v>162</v>
      </c>
      <c r="G28" s="2" t="s">
        <v>159</v>
      </c>
      <c r="H28" s="2" t="s">
        <v>160</v>
      </c>
      <c r="I28" s="11">
        <v>44135</v>
      </c>
      <c r="J28" s="11">
        <v>44135</v>
      </c>
      <c r="K28" s="2" t="s">
        <v>141</v>
      </c>
      <c r="L28" s="2" t="s">
        <v>142</v>
      </c>
      <c r="M28" s="2"/>
      <c r="N28" s="2" t="s">
        <v>80</v>
      </c>
      <c r="O28" s="2"/>
      <c r="P28" s="2"/>
      <c r="Q28" s="2" t="s">
        <v>65</v>
      </c>
      <c r="R28" s="2" t="s">
        <v>81</v>
      </c>
      <c r="S28" s="2">
        <v>33</v>
      </c>
      <c r="T28" s="2" t="s">
        <v>82</v>
      </c>
      <c r="U28" s="2" t="s">
        <v>83</v>
      </c>
      <c r="V28" s="10" t="s">
        <v>69</v>
      </c>
      <c r="W28" s="2"/>
      <c r="X28" s="2">
        <v>345.51</v>
      </c>
      <c r="Y28" s="26">
        <v>2.161809047E-05</v>
      </c>
      <c r="Z28" s="10" t="s">
        <v>84</v>
      </c>
      <c r="AA28" s="2" t="s">
        <v>85</v>
      </c>
      <c r="AB28" s="10" t="s">
        <v>143</v>
      </c>
      <c r="AC28" s="2" t="s">
        <v>66</v>
      </c>
      <c r="AD28" s="10" t="s">
        <v>74</v>
      </c>
      <c r="AE28" s="10"/>
      <c r="AF28" s="10" t="s">
        <v>86</v>
      </c>
      <c r="AG28" s="10" t="s">
        <v>75</v>
      </c>
      <c r="AH28" s="10"/>
      <c r="AI28" s="10" t="s">
        <v>76</v>
      </c>
      <c r="AJ28" s="2" t="s">
        <v>76</v>
      </c>
      <c r="AK28" s="32">
        <v>1</v>
      </c>
      <c r="AL28" s="2"/>
      <c r="AM28" s="2"/>
      <c r="AN28" s="2"/>
      <c r="AO28" s="2">
        <v>0</v>
      </c>
      <c r="AP28" s="2">
        <v>0</v>
      </c>
      <c r="AQ28" s="2">
        <v>0</v>
      </c>
      <c r="AR28" s="26">
        <v>0</v>
      </c>
      <c r="AS28" s="11"/>
      <c r="AT28" s="10"/>
      <c r="AV28" s="10"/>
      <c r="AW28" s="10"/>
      <c r="AX28" s="10"/>
      <c r="AY28" s="10"/>
      <c r="AZ28" s="10"/>
      <c r="BC28" s="10"/>
    </row>
    <row r="29" s="2" customFormat="1">
      <c r="A29" s="2" t="s">
        <v>164</v>
      </c>
      <c r="B29" s="11">
        <v>44286</v>
      </c>
      <c r="C29" s="2" t="s">
        <v>155</v>
      </c>
      <c r="D29" s="2" t="s">
        <v>156</v>
      </c>
      <c r="E29" s="2" t="s">
        <v>157</v>
      </c>
      <c r="F29" s="2" t="s">
        <v>162</v>
      </c>
      <c r="G29" s="2" t="s">
        <v>159</v>
      </c>
      <c r="H29" s="2" t="s">
        <v>160</v>
      </c>
      <c r="I29" s="11">
        <v>44500</v>
      </c>
      <c r="J29" s="11">
        <v>44227</v>
      </c>
      <c r="K29" s="2" t="s">
        <v>141</v>
      </c>
      <c r="L29" s="2" t="s">
        <v>142</v>
      </c>
      <c r="M29" s="2"/>
      <c r="N29" s="2" t="s">
        <v>80</v>
      </c>
      <c r="O29" s="2"/>
      <c r="P29" s="2"/>
      <c r="Q29" s="2" t="s">
        <v>65</v>
      </c>
      <c r="R29" s="2" t="s">
        <v>81</v>
      </c>
      <c r="S29" s="2">
        <v>28</v>
      </c>
      <c r="T29" s="2" t="s">
        <v>82</v>
      </c>
      <c r="U29" s="2" t="s">
        <v>83</v>
      </c>
      <c r="V29" s="10" t="s">
        <v>69</v>
      </c>
      <c r="W29" s="2"/>
      <c r="X29" s="2">
        <v>9100</v>
      </c>
      <c r="Y29" s="26">
        <v>0.00046825971455</v>
      </c>
      <c r="Z29" s="10" t="s">
        <v>84</v>
      </c>
      <c r="AA29" s="2" t="s">
        <v>85</v>
      </c>
      <c r="AB29" s="10" t="s">
        <v>143</v>
      </c>
      <c r="AC29" s="2" t="s">
        <v>66</v>
      </c>
      <c r="AD29" s="10" t="s">
        <v>74</v>
      </c>
      <c r="AE29" s="10"/>
      <c r="AF29" s="10" t="s">
        <v>86</v>
      </c>
      <c r="AG29" s="10" t="s">
        <v>75</v>
      </c>
      <c r="AH29" s="10"/>
      <c r="AI29" s="10" t="s">
        <v>76</v>
      </c>
      <c r="AJ29" s="2" t="s">
        <v>76</v>
      </c>
      <c r="AK29" s="32">
        <v>1</v>
      </c>
      <c r="AL29" s="2"/>
      <c r="AM29" s="2"/>
      <c r="AN29" s="2"/>
      <c r="AO29" s="2">
        <v>0</v>
      </c>
      <c r="AP29" s="2">
        <v>0</v>
      </c>
      <c r="AQ29" s="2">
        <v>0</v>
      </c>
      <c r="AR29" s="26">
        <v>0</v>
      </c>
      <c r="AS29" s="11"/>
      <c r="AT29" s="10"/>
      <c r="AV29" s="10"/>
      <c r="AW29" s="10"/>
      <c r="AX29" s="10"/>
      <c r="AY29" s="10"/>
      <c r="AZ29" s="10"/>
      <c r="BC29" s="10"/>
    </row>
    <row r="30" s="2" customFormat="1">
      <c r="A30" s="2" t="s">
        <v>165</v>
      </c>
      <c r="B30" s="11">
        <v>44375</v>
      </c>
      <c r="C30" s="2" t="s">
        <v>155</v>
      </c>
      <c r="D30" s="2" t="s">
        <v>156</v>
      </c>
      <c r="E30" s="2" t="s">
        <v>157</v>
      </c>
      <c r="F30" s="2" t="s">
        <v>162</v>
      </c>
      <c r="G30" s="2" t="s">
        <v>159</v>
      </c>
      <c r="H30" s="2" t="s">
        <v>160</v>
      </c>
      <c r="I30" s="11">
        <v>44500</v>
      </c>
      <c r="J30" s="11">
        <v>44316</v>
      </c>
      <c r="K30" s="2" t="s">
        <v>141</v>
      </c>
      <c r="L30" s="2" t="s">
        <v>142</v>
      </c>
      <c r="M30" s="2"/>
      <c r="N30" s="2" t="s">
        <v>80</v>
      </c>
      <c r="O30" s="2"/>
      <c r="P30" s="2"/>
      <c r="Q30" s="2" t="s">
        <v>65</v>
      </c>
      <c r="R30" s="2" t="s">
        <v>81</v>
      </c>
      <c r="S30" s="2">
        <v>30</v>
      </c>
      <c r="T30" s="2" t="s">
        <v>82</v>
      </c>
      <c r="U30" s="2" t="s">
        <v>83</v>
      </c>
      <c r="V30" s="10" t="s">
        <v>69</v>
      </c>
      <c r="W30" s="2"/>
      <c r="X30" s="2">
        <v>5207.7</v>
      </c>
      <c r="Y30" s="26">
        <v>0.00022330375941</v>
      </c>
      <c r="Z30" s="10" t="s">
        <v>84</v>
      </c>
      <c r="AA30" s="2" t="s">
        <v>85</v>
      </c>
      <c r="AB30" s="10" t="s">
        <v>143</v>
      </c>
      <c r="AC30" s="2" t="s">
        <v>66</v>
      </c>
      <c r="AD30" s="10" t="s">
        <v>74</v>
      </c>
      <c r="AE30" s="10"/>
      <c r="AF30" s="10" t="s">
        <v>86</v>
      </c>
      <c r="AG30" s="10" t="s">
        <v>75</v>
      </c>
      <c r="AH30" s="10"/>
      <c r="AI30" s="10" t="s">
        <v>76</v>
      </c>
      <c r="AJ30" s="2" t="s">
        <v>76</v>
      </c>
      <c r="AK30" s="32">
        <v>1</v>
      </c>
      <c r="AL30" s="2"/>
      <c r="AM30" s="2"/>
      <c r="AN30" s="2"/>
      <c r="AO30" s="2">
        <v>0</v>
      </c>
      <c r="AP30" s="2">
        <v>0</v>
      </c>
      <c r="AQ30" s="2">
        <v>0</v>
      </c>
      <c r="AR30" s="26">
        <v>0</v>
      </c>
      <c r="AS30" s="11"/>
      <c r="AT30" s="10"/>
      <c r="AV30" s="10"/>
      <c r="AW30" s="10"/>
      <c r="AX30" s="10"/>
      <c r="AY30" s="10"/>
      <c r="AZ30" s="10"/>
      <c r="BC30" s="10"/>
    </row>
    <row r="31" s="2" customFormat="1">
      <c r="A31" s="2" t="s">
        <v>166</v>
      </c>
      <c r="B31" s="11">
        <v>44467</v>
      </c>
      <c r="C31" s="2" t="s">
        <v>155</v>
      </c>
      <c r="D31" s="2" t="s">
        <v>156</v>
      </c>
      <c r="E31" s="2" t="s">
        <v>157</v>
      </c>
      <c r="F31" s="2" t="s">
        <v>162</v>
      </c>
      <c r="G31" s="2" t="s">
        <v>159</v>
      </c>
      <c r="H31" s="2" t="s">
        <v>160</v>
      </c>
      <c r="I31" s="11">
        <v>44500</v>
      </c>
      <c r="J31" s="11">
        <v>44408</v>
      </c>
      <c r="K31" s="2" t="s">
        <v>141</v>
      </c>
      <c r="L31" s="2" t="s">
        <v>142</v>
      </c>
      <c r="M31" s="2"/>
      <c r="N31" s="2" t="s">
        <v>80</v>
      </c>
      <c r="O31" s="2"/>
      <c r="P31" s="2"/>
      <c r="Q31" s="2" t="s">
        <v>65</v>
      </c>
      <c r="R31" s="2" t="s">
        <v>81</v>
      </c>
      <c r="S31" s="2">
        <v>40</v>
      </c>
      <c r="T31" s="2" t="s">
        <v>82</v>
      </c>
      <c r="U31" s="2" t="s">
        <v>83</v>
      </c>
      <c r="V31" s="10" t="s">
        <v>69</v>
      </c>
      <c r="W31" s="2"/>
      <c r="X31" s="2">
        <v>6444.8</v>
      </c>
      <c r="Y31" s="26">
        <v>0.00022923583224</v>
      </c>
      <c r="Z31" s="10" t="s">
        <v>84</v>
      </c>
      <c r="AA31" s="2" t="s">
        <v>85</v>
      </c>
      <c r="AB31" s="10" t="s">
        <v>143</v>
      </c>
      <c r="AC31" s="2" t="s">
        <v>66</v>
      </c>
      <c r="AD31" s="10" t="s">
        <v>74</v>
      </c>
      <c r="AE31" s="10"/>
      <c r="AF31" s="10" t="s">
        <v>86</v>
      </c>
      <c r="AG31" s="10" t="s">
        <v>75</v>
      </c>
      <c r="AH31" s="10"/>
      <c r="AI31" s="10" t="s">
        <v>76</v>
      </c>
      <c r="AJ31" s="2" t="s">
        <v>76</v>
      </c>
      <c r="AK31" s="32">
        <v>1</v>
      </c>
      <c r="AL31" s="2"/>
      <c r="AM31" s="2"/>
      <c r="AN31" s="2"/>
      <c r="AO31" s="2">
        <v>0</v>
      </c>
      <c r="AP31" s="2">
        <v>0</v>
      </c>
      <c r="AQ31" s="2">
        <v>0</v>
      </c>
      <c r="AR31" s="26">
        <v>0</v>
      </c>
      <c r="AS31" s="11"/>
      <c r="AT31" s="10"/>
      <c r="AV31" s="10"/>
      <c r="AW31" s="10"/>
      <c r="AX31" s="10"/>
      <c r="AY31" s="10"/>
      <c r="AZ31" s="10"/>
      <c r="BC31" s="10"/>
    </row>
    <row r="32" s="2" customFormat="1">
      <c r="A32" s="2" t="s">
        <v>167</v>
      </c>
      <c r="B32" s="11">
        <v>44558</v>
      </c>
      <c r="C32" s="2" t="s">
        <v>155</v>
      </c>
      <c r="D32" s="2" t="s">
        <v>156</v>
      </c>
      <c r="E32" s="2" t="s">
        <v>157</v>
      </c>
      <c r="F32" s="2" t="s">
        <v>162</v>
      </c>
      <c r="G32" s="2" t="s">
        <v>159</v>
      </c>
      <c r="H32" s="2" t="s">
        <v>160</v>
      </c>
      <c r="I32" s="11">
        <v>44500</v>
      </c>
      <c r="J32" s="11">
        <v>44500</v>
      </c>
      <c r="K32" s="2" t="s">
        <v>141</v>
      </c>
      <c r="L32" s="2" t="s">
        <v>142</v>
      </c>
      <c r="M32" s="2"/>
      <c r="N32" s="2" t="s">
        <v>80</v>
      </c>
      <c r="O32" s="2"/>
      <c r="P32" s="2"/>
      <c r="Q32" s="2" t="s">
        <v>65</v>
      </c>
      <c r="R32" s="2" t="s">
        <v>81</v>
      </c>
      <c r="S32" s="2">
        <v>51</v>
      </c>
      <c r="T32" s="2" t="s">
        <v>82</v>
      </c>
      <c r="U32" s="2" t="s">
        <v>83</v>
      </c>
      <c r="V32" s="10" t="s">
        <v>69</v>
      </c>
      <c r="W32" s="2"/>
      <c r="X32" s="2">
        <v>9359.01</v>
      </c>
      <c r="Y32" s="26">
        <v>0.00023326400669</v>
      </c>
      <c r="Z32" s="10" t="s">
        <v>84</v>
      </c>
      <c r="AA32" s="2" t="s">
        <v>85</v>
      </c>
      <c r="AB32" s="10" t="s">
        <v>143</v>
      </c>
      <c r="AC32" s="2" t="s">
        <v>66</v>
      </c>
      <c r="AD32" s="10" t="s">
        <v>74</v>
      </c>
      <c r="AE32" s="10"/>
      <c r="AF32" s="10" t="s">
        <v>86</v>
      </c>
      <c r="AG32" s="10" t="s">
        <v>75</v>
      </c>
      <c r="AH32" s="10"/>
      <c r="AI32" s="10" t="s">
        <v>76</v>
      </c>
      <c r="AJ32" s="2" t="s">
        <v>76</v>
      </c>
      <c r="AK32" s="32">
        <v>1</v>
      </c>
      <c r="AL32" s="2"/>
      <c r="AM32" s="2"/>
      <c r="AN32" s="2"/>
      <c r="AO32" s="2">
        <v>0</v>
      </c>
      <c r="AP32" s="2">
        <v>0</v>
      </c>
      <c r="AQ32" s="2">
        <v>0</v>
      </c>
      <c r="AR32" s="26">
        <v>0</v>
      </c>
      <c r="AS32" s="11"/>
      <c r="AT32" s="10"/>
      <c r="AV32" s="10"/>
      <c r="AW32" s="10"/>
      <c r="AX32" s="10"/>
      <c r="AY32" s="10"/>
      <c r="AZ32" s="10"/>
      <c r="BC32" s="10"/>
    </row>
    <row r="33" s="2" customFormat="1">
      <c r="A33" s="2" t="s">
        <v>168</v>
      </c>
      <c r="B33" s="11">
        <v>44518</v>
      </c>
      <c r="C33" s="2" t="s">
        <v>169</v>
      </c>
      <c r="D33" s="2" t="s">
        <v>170</v>
      </c>
      <c r="E33" s="2" t="s">
        <v>171</v>
      </c>
      <c r="F33" s="2" t="s">
        <v>172</v>
      </c>
      <c r="G33" s="2" t="s">
        <v>173</v>
      </c>
      <c r="H33" s="2" t="s">
        <v>174</v>
      </c>
      <c r="I33" s="11">
        <v>44742</v>
      </c>
      <c r="J33" s="11">
        <v>44469</v>
      </c>
      <c r="K33" s="2" t="s">
        <v>62</v>
      </c>
      <c r="L33" s="2" t="s">
        <v>62</v>
      </c>
      <c r="M33" s="2"/>
      <c r="N33" s="2" t="s">
        <v>80</v>
      </c>
      <c r="O33" s="2" t="s">
        <v>95</v>
      </c>
      <c r="P33" s="2"/>
      <c r="Q33" s="2" t="s">
        <v>65</v>
      </c>
      <c r="R33" s="2" t="s">
        <v>81</v>
      </c>
      <c r="S33" s="2">
        <v>9482</v>
      </c>
      <c r="T33" s="2" t="s">
        <v>82</v>
      </c>
      <c r="U33" s="2" t="s">
        <v>83</v>
      </c>
      <c r="V33" s="10" t="s">
        <v>69</v>
      </c>
      <c r="W33" s="2"/>
      <c r="X33" s="2">
        <v>1663806.54</v>
      </c>
      <c r="Y33" s="26">
        <v>0.02150928055895</v>
      </c>
      <c r="Z33" s="10" t="s">
        <v>84</v>
      </c>
      <c r="AA33" s="2" t="s">
        <v>85</v>
      </c>
      <c r="AB33" s="10" t="s">
        <v>72</v>
      </c>
      <c r="AC33" s="2" t="s">
        <v>73</v>
      </c>
      <c r="AD33" s="10" t="s">
        <v>74</v>
      </c>
      <c r="AE33" s="10"/>
      <c r="AF33" s="10" t="s">
        <v>86</v>
      </c>
      <c r="AG33" s="10" t="s">
        <v>75</v>
      </c>
      <c r="AH33" s="10"/>
      <c r="AI33" s="10" t="s">
        <v>76</v>
      </c>
      <c r="AJ33" s="2" t="s">
        <v>76</v>
      </c>
      <c r="AK33" s="32">
        <v>1</v>
      </c>
      <c r="AL33" s="2"/>
      <c r="AM33" s="2"/>
      <c r="AN33" s="2"/>
      <c r="AO33" s="2">
        <v>0</v>
      </c>
      <c r="AP33" s="2">
        <v>0</v>
      </c>
      <c r="AQ33" s="2">
        <v>1625027.67</v>
      </c>
      <c r="AR33" s="26">
        <v>0.976692680869015</v>
      </c>
      <c r="AS33" s="11"/>
      <c r="AT33" s="10"/>
      <c r="AV33" s="10"/>
      <c r="AW33" s="10"/>
      <c r="AX33" s="10"/>
      <c r="AY33" s="10"/>
      <c r="AZ33" s="10"/>
      <c r="BC33" s="10"/>
      <c r="BD33" s="2" t="s">
        <v>175</v>
      </c>
    </row>
    <row r="34" s="2" customFormat="1">
      <c r="A34" s="2" t="s">
        <v>176</v>
      </c>
      <c r="B34" s="11">
        <v>43798</v>
      </c>
      <c r="C34" s="2" t="s">
        <v>177</v>
      </c>
      <c r="D34" s="2" t="s">
        <v>178</v>
      </c>
      <c r="E34" s="2" t="s">
        <v>179</v>
      </c>
      <c r="F34" s="2" t="s">
        <v>180</v>
      </c>
      <c r="G34" s="2" t="s">
        <v>181</v>
      </c>
      <c r="H34" s="2" t="s">
        <v>182</v>
      </c>
      <c r="I34" s="11">
        <v>43738</v>
      </c>
      <c r="J34" s="11">
        <v>43738</v>
      </c>
      <c r="K34" s="2" t="s">
        <v>183</v>
      </c>
      <c r="L34" s="2" t="s">
        <v>183</v>
      </c>
      <c r="M34" s="2"/>
      <c r="N34" s="2" t="s">
        <v>127</v>
      </c>
      <c r="O34" s="2"/>
      <c r="P34" s="2"/>
      <c r="Q34" s="2" t="s">
        <v>65</v>
      </c>
      <c r="R34" s="2" t="s">
        <v>128</v>
      </c>
      <c r="S34" s="2">
        <v>1360000</v>
      </c>
      <c r="T34" s="2" t="s">
        <v>129</v>
      </c>
      <c r="U34" s="2" t="s">
        <v>130</v>
      </c>
      <c r="V34" s="10" t="s">
        <v>69</v>
      </c>
      <c r="W34" s="2"/>
      <c r="X34" s="2">
        <v>1336200</v>
      </c>
      <c r="Y34" s="26">
        <v>0.00039827908335</v>
      </c>
      <c r="Z34" s="10" t="s">
        <v>131</v>
      </c>
      <c r="AA34" s="2" t="s">
        <v>132</v>
      </c>
      <c r="AB34" s="10" t="s">
        <v>72</v>
      </c>
      <c r="AC34" s="2" t="s">
        <v>73</v>
      </c>
      <c r="AD34" s="10" t="s">
        <v>74</v>
      </c>
      <c r="AE34" s="10"/>
      <c r="AF34" s="10" t="s">
        <v>86</v>
      </c>
      <c r="AG34" s="10" t="s">
        <v>184</v>
      </c>
      <c r="AH34" s="10"/>
      <c r="AI34" s="10" t="s">
        <v>76</v>
      </c>
      <c r="AJ34" s="2" t="s">
        <v>76</v>
      </c>
      <c r="AK34" s="32">
        <v>2</v>
      </c>
      <c r="AL34" s="2"/>
      <c r="AM34" s="2"/>
      <c r="AN34" s="7">
        <f>HYPERLINK("#Notes!C73", "Go To Notes")</f>
      </c>
      <c r="AO34" s="2">
        <v>0</v>
      </c>
      <c r="AP34" s="2">
        <v>0</v>
      </c>
      <c r="AQ34" s="2">
        <v>0</v>
      </c>
      <c r="AR34" s="26">
        <v>0</v>
      </c>
      <c r="AS34" s="11">
        <v>44270</v>
      </c>
      <c r="AT34" s="10" t="s">
        <v>133</v>
      </c>
      <c r="AU34" s="2">
        <v>6.75</v>
      </c>
      <c r="AV34" s="10" t="s">
        <v>75</v>
      </c>
      <c r="AW34" s="10" t="s">
        <v>75</v>
      </c>
      <c r="AX34" s="10" t="s">
        <v>75</v>
      </c>
      <c r="AY34" s="10"/>
      <c r="AZ34" s="10"/>
      <c r="BA34" s="2"/>
      <c r="BC34" s="10"/>
    </row>
    <row r="35" s="2" customFormat="1">
      <c r="A35" s="2" t="s">
        <v>185</v>
      </c>
      <c r="B35" s="11">
        <v>43798</v>
      </c>
      <c r="C35" s="2" t="s">
        <v>186</v>
      </c>
      <c r="D35" s="2" t="s">
        <v>187</v>
      </c>
      <c r="E35" s="2" t="s">
        <v>188</v>
      </c>
      <c r="F35" s="2" t="s">
        <v>189</v>
      </c>
      <c r="G35" s="2" t="s">
        <v>190</v>
      </c>
      <c r="H35" s="2" t="s">
        <v>191</v>
      </c>
      <c r="I35" s="11">
        <v>43830</v>
      </c>
      <c r="J35" s="11">
        <v>43738</v>
      </c>
      <c r="K35" s="2" t="s">
        <v>183</v>
      </c>
      <c r="L35" s="2" t="s">
        <v>183</v>
      </c>
      <c r="M35" s="2"/>
      <c r="N35" s="2" t="s">
        <v>127</v>
      </c>
      <c r="O35" s="2"/>
      <c r="P35" s="2"/>
      <c r="Q35" s="2" t="s">
        <v>65</v>
      </c>
      <c r="R35" s="2" t="s">
        <v>128</v>
      </c>
      <c r="S35" s="2">
        <v>572000</v>
      </c>
      <c r="T35" s="2" t="s">
        <v>129</v>
      </c>
      <c r="U35" s="2" t="s">
        <v>130</v>
      </c>
      <c r="V35" s="10" t="s">
        <v>69</v>
      </c>
      <c r="W35" s="2"/>
      <c r="X35" s="2">
        <v>561990</v>
      </c>
      <c r="Y35" s="26">
        <v>0.00038802118073</v>
      </c>
      <c r="Z35" s="10" t="s">
        <v>131</v>
      </c>
      <c r="AA35" s="2" t="s">
        <v>132</v>
      </c>
      <c r="AB35" s="10" t="s">
        <v>72</v>
      </c>
      <c r="AC35" s="2" t="s">
        <v>73</v>
      </c>
      <c r="AD35" s="10" t="s">
        <v>74</v>
      </c>
      <c r="AE35" s="10"/>
      <c r="AF35" s="10" t="s">
        <v>86</v>
      </c>
      <c r="AG35" s="10" t="s">
        <v>184</v>
      </c>
      <c r="AH35" s="10"/>
      <c r="AI35" s="10" t="s">
        <v>76</v>
      </c>
      <c r="AJ35" s="2" t="s">
        <v>76</v>
      </c>
      <c r="AK35" s="32">
        <v>2</v>
      </c>
      <c r="AL35" s="2"/>
      <c r="AM35" s="2"/>
      <c r="AN35" s="2"/>
      <c r="AO35" s="2">
        <v>0</v>
      </c>
      <c r="AP35" s="2">
        <v>0</v>
      </c>
      <c r="AQ35" s="2">
        <v>0</v>
      </c>
      <c r="AR35" s="26">
        <v>0</v>
      </c>
      <c r="AS35" s="11">
        <v>44270</v>
      </c>
      <c r="AT35" s="10" t="s">
        <v>133</v>
      </c>
      <c r="AU35" s="2">
        <v>6.75</v>
      </c>
      <c r="AV35" s="10" t="s">
        <v>75</v>
      </c>
      <c r="AW35" s="10" t="s">
        <v>75</v>
      </c>
      <c r="AX35" s="10" t="s">
        <v>75</v>
      </c>
      <c r="AY35" s="10"/>
      <c r="AZ35" s="10"/>
      <c r="BA35" s="2"/>
      <c r="BC35" s="10"/>
    </row>
    <row r="36" s="2" customFormat="1">
      <c r="A36" s="2" t="s">
        <v>192</v>
      </c>
      <c r="B36" s="11">
        <v>44287</v>
      </c>
      <c r="C36" s="2" t="s">
        <v>193</v>
      </c>
      <c r="D36" s="2" t="s">
        <v>194</v>
      </c>
      <c r="E36" s="2" t="s">
        <v>195</v>
      </c>
      <c r="F36" s="2" t="s">
        <v>196</v>
      </c>
      <c r="G36" s="2" t="s">
        <v>197</v>
      </c>
      <c r="H36" s="2" t="s">
        <v>198</v>
      </c>
      <c r="I36" s="11">
        <v>44500</v>
      </c>
      <c r="J36" s="11">
        <v>44227</v>
      </c>
      <c r="K36" s="2" t="s">
        <v>199</v>
      </c>
      <c r="L36" s="2" t="s">
        <v>200</v>
      </c>
      <c r="M36" s="2"/>
      <c r="N36" s="2" t="s">
        <v>80</v>
      </c>
      <c r="O36" s="2"/>
      <c r="P36" s="2"/>
      <c r="Q36" s="2" t="s">
        <v>65</v>
      </c>
      <c r="R36" s="2" t="s">
        <v>81</v>
      </c>
      <c r="S36" s="2">
        <v>-9418</v>
      </c>
      <c r="T36" s="2" t="s">
        <v>82</v>
      </c>
      <c r="U36" s="2" t="s">
        <v>83</v>
      </c>
      <c r="V36" s="10" t="s">
        <v>69</v>
      </c>
      <c r="W36" s="2"/>
      <c r="X36" s="2">
        <v>-3060850</v>
      </c>
      <c r="Y36" s="26">
        <v>-0.0003908473786</v>
      </c>
      <c r="Z36" s="10" t="s">
        <v>84</v>
      </c>
      <c r="AA36" s="2" t="s">
        <v>85</v>
      </c>
      <c r="AB36" s="10" t="s">
        <v>72</v>
      </c>
      <c r="AC36" s="2" t="s">
        <v>73</v>
      </c>
      <c r="AD36" s="10" t="s">
        <v>74</v>
      </c>
      <c r="AE36" s="10"/>
      <c r="AF36" s="10" t="s">
        <v>201</v>
      </c>
      <c r="AG36" s="10" t="s">
        <v>75</v>
      </c>
      <c r="AH36" s="10"/>
      <c r="AI36" s="10" t="s">
        <v>76</v>
      </c>
      <c r="AJ36" s="2" t="s">
        <v>76</v>
      </c>
      <c r="AK36" s="32">
        <v>1</v>
      </c>
      <c r="AL36" s="2"/>
      <c r="AM36" s="2"/>
      <c r="AN36" s="2"/>
      <c r="AO36" s="2">
        <v>0</v>
      </c>
      <c r="AP36" s="2">
        <v>0</v>
      </c>
      <c r="AQ36" s="2">
        <v>0</v>
      </c>
      <c r="AR36" s="26">
        <v>-0</v>
      </c>
      <c r="AS36" s="11"/>
      <c r="AT36" s="10"/>
      <c r="AV36" s="10"/>
      <c r="AW36" s="10"/>
      <c r="AX36" s="10"/>
      <c r="AY36" s="10"/>
      <c r="AZ36" s="10"/>
      <c r="BC36" s="10"/>
    </row>
    <row r="37" s="2" customFormat="1">
      <c r="A37" s="2" t="s">
        <v>202</v>
      </c>
      <c r="B37" s="11">
        <v>43787</v>
      </c>
      <c r="C37" s="2" t="s">
        <v>203</v>
      </c>
      <c r="D37" s="2" t="s">
        <v>204</v>
      </c>
      <c r="E37" s="2" t="s">
        <v>205</v>
      </c>
      <c r="F37" s="2" t="s">
        <v>206</v>
      </c>
      <c r="G37" s="2" t="s">
        <v>207</v>
      </c>
      <c r="H37" s="2" t="s">
        <v>208</v>
      </c>
      <c r="I37" s="11">
        <v>43738</v>
      </c>
      <c r="J37" s="11">
        <v>43738</v>
      </c>
      <c r="K37" s="2" t="s">
        <v>62</v>
      </c>
      <c r="L37" s="2" t="s">
        <v>62</v>
      </c>
      <c r="M37" s="2"/>
      <c r="N37" s="2" t="s">
        <v>127</v>
      </c>
      <c r="O37" s="2"/>
      <c r="P37" s="2"/>
      <c r="Q37" s="2" t="s">
        <v>65</v>
      </c>
      <c r="R37" s="2" t="s">
        <v>128</v>
      </c>
      <c r="S37" s="2">
        <v>9075000</v>
      </c>
      <c r="T37" s="2" t="s">
        <v>129</v>
      </c>
      <c r="U37" s="2" t="s">
        <v>130</v>
      </c>
      <c r="V37" s="10" t="s">
        <v>69</v>
      </c>
      <c r="W37" s="2"/>
      <c r="X37" s="2">
        <v>8916187.5</v>
      </c>
      <c r="Y37" s="26">
        <v>0.00753145118251</v>
      </c>
      <c r="Z37" s="10" t="s">
        <v>131</v>
      </c>
      <c r="AA37" s="2" t="s">
        <v>132</v>
      </c>
      <c r="AB37" s="10" t="s">
        <v>72</v>
      </c>
      <c r="AC37" s="2" t="s">
        <v>73</v>
      </c>
      <c r="AD37" s="10" t="s">
        <v>74</v>
      </c>
      <c r="AE37" s="10"/>
      <c r="AF37" s="10" t="s">
        <v>86</v>
      </c>
      <c r="AG37" s="10" t="s">
        <v>75</v>
      </c>
      <c r="AH37" s="10"/>
      <c r="AI37" s="10" t="s">
        <v>76</v>
      </c>
      <c r="AJ37" s="2" t="s">
        <v>76</v>
      </c>
      <c r="AK37" s="32">
        <v>2</v>
      </c>
      <c r="AL37" s="2"/>
      <c r="AM37" s="2"/>
      <c r="AN37" s="2"/>
      <c r="AO37" s="2">
        <v>0</v>
      </c>
      <c r="AP37" s="2">
        <v>0</v>
      </c>
      <c r="AQ37" s="2">
        <v>0</v>
      </c>
      <c r="AR37" s="26">
        <v>0</v>
      </c>
      <c r="AS37" s="11">
        <v>44270</v>
      </c>
      <c r="AT37" s="10" t="s">
        <v>133</v>
      </c>
      <c r="AU37" s="2">
        <v>6.75</v>
      </c>
      <c r="AV37" s="10" t="s">
        <v>75</v>
      </c>
      <c r="AW37" s="10" t="s">
        <v>75</v>
      </c>
      <c r="AX37" s="10" t="s">
        <v>75</v>
      </c>
      <c r="AY37" s="10"/>
      <c r="AZ37" s="10"/>
      <c r="BA37" s="2"/>
      <c r="BC37" s="10"/>
    </row>
    <row r="38" s="2" customFormat="1">
      <c r="A38" s="2" t="s">
        <v>209</v>
      </c>
      <c r="B38" s="11">
        <v>43886</v>
      </c>
      <c r="C38" s="2" t="s">
        <v>203</v>
      </c>
      <c r="D38" s="2" t="s">
        <v>204</v>
      </c>
      <c r="E38" s="2" t="s">
        <v>205</v>
      </c>
      <c r="F38" s="2" t="s">
        <v>206</v>
      </c>
      <c r="G38" s="2" t="s">
        <v>207</v>
      </c>
      <c r="H38" s="2" t="s">
        <v>208</v>
      </c>
      <c r="I38" s="11">
        <v>44104</v>
      </c>
      <c r="J38" s="11">
        <v>43830</v>
      </c>
      <c r="K38" s="2" t="s">
        <v>62</v>
      </c>
      <c r="L38" s="2" t="s">
        <v>62</v>
      </c>
      <c r="M38" s="2"/>
      <c r="N38" s="2" t="s">
        <v>127</v>
      </c>
      <c r="O38" s="2"/>
      <c r="P38" s="2"/>
      <c r="Q38" s="2" t="s">
        <v>65</v>
      </c>
      <c r="R38" s="2" t="s">
        <v>128</v>
      </c>
      <c r="S38" s="2">
        <v>9075000</v>
      </c>
      <c r="T38" s="2" t="s">
        <v>129</v>
      </c>
      <c r="U38" s="2" t="s">
        <v>130</v>
      </c>
      <c r="V38" s="10" t="s">
        <v>69</v>
      </c>
      <c r="W38" s="2"/>
      <c r="X38" s="2">
        <v>8938875</v>
      </c>
      <c r="Y38" s="26">
        <v>0.00575517910318</v>
      </c>
      <c r="Z38" s="10" t="s">
        <v>131</v>
      </c>
      <c r="AA38" s="2" t="s">
        <v>132</v>
      </c>
      <c r="AB38" s="10" t="s">
        <v>72</v>
      </c>
      <c r="AC38" s="2" t="s">
        <v>73</v>
      </c>
      <c r="AD38" s="10" t="s">
        <v>74</v>
      </c>
      <c r="AE38" s="10"/>
      <c r="AF38" s="10" t="s">
        <v>86</v>
      </c>
      <c r="AG38" s="10" t="s">
        <v>75</v>
      </c>
      <c r="AH38" s="10"/>
      <c r="AI38" s="10" t="s">
        <v>76</v>
      </c>
      <c r="AJ38" s="2" t="s">
        <v>76</v>
      </c>
      <c r="AK38" s="32">
        <v>2</v>
      </c>
      <c r="AL38" s="2"/>
      <c r="AM38" s="2"/>
      <c r="AN38" s="7">
        <f>HYPERLINK("#Notes!C78", "Go To Notes")</f>
      </c>
      <c r="AO38" s="2">
        <v>0</v>
      </c>
      <c r="AP38" s="2">
        <v>0</v>
      </c>
      <c r="AQ38" s="2">
        <v>0</v>
      </c>
      <c r="AR38" s="26">
        <v>0</v>
      </c>
      <c r="AS38" s="11">
        <v>44270</v>
      </c>
      <c r="AT38" s="10" t="s">
        <v>133</v>
      </c>
      <c r="AU38" s="2">
        <v>6.75</v>
      </c>
      <c r="AV38" s="10" t="s">
        <v>75</v>
      </c>
      <c r="AW38" s="10" t="s">
        <v>75</v>
      </c>
      <c r="AX38" s="10" t="s">
        <v>75</v>
      </c>
      <c r="AY38" s="10"/>
      <c r="AZ38" s="10"/>
      <c r="BA38" s="2"/>
      <c r="BC38" s="10"/>
    </row>
    <row r="39" s="2" customFormat="1">
      <c r="A39" s="2" t="s">
        <v>210</v>
      </c>
      <c r="B39" s="11">
        <v>43963</v>
      </c>
      <c r="C39" s="2" t="s">
        <v>203</v>
      </c>
      <c r="D39" s="2" t="s">
        <v>204</v>
      </c>
      <c r="E39" s="2" t="s">
        <v>205</v>
      </c>
      <c r="F39" s="2" t="s">
        <v>206</v>
      </c>
      <c r="G39" s="2" t="s">
        <v>207</v>
      </c>
      <c r="H39" s="2" t="s">
        <v>208</v>
      </c>
      <c r="I39" s="11">
        <v>44104</v>
      </c>
      <c r="J39" s="11">
        <v>43921</v>
      </c>
      <c r="K39" s="2" t="s">
        <v>62</v>
      </c>
      <c r="L39" s="2" t="s">
        <v>62</v>
      </c>
      <c r="M39" s="2"/>
      <c r="N39" s="2" t="s">
        <v>127</v>
      </c>
      <c r="O39" s="2"/>
      <c r="P39" s="2"/>
      <c r="Q39" s="2" t="s">
        <v>65</v>
      </c>
      <c r="R39" s="2" t="s">
        <v>128</v>
      </c>
      <c r="S39" s="2">
        <v>9075000</v>
      </c>
      <c r="T39" s="2" t="s">
        <v>129</v>
      </c>
      <c r="U39" s="2" t="s">
        <v>130</v>
      </c>
      <c r="V39" s="10" t="s">
        <v>69</v>
      </c>
      <c r="W39" s="2"/>
      <c r="X39" s="2">
        <v>6511312.5</v>
      </c>
      <c r="Y39" s="26">
        <v>0.00739064460661</v>
      </c>
      <c r="Z39" s="10" t="s">
        <v>131</v>
      </c>
      <c r="AA39" s="2" t="s">
        <v>132</v>
      </c>
      <c r="AB39" s="10" t="s">
        <v>72</v>
      </c>
      <c r="AC39" s="2" t="s">
        <v>73</v>
      </c>
      <c r="AD39" s="10" t="s">
        <v>74</v>
      </c>
      <c r="AE39" s="10"/>
      <c r="AF39" s="10" t="s">
        <v>86</v>
      </c>
      <c r="AG39" s="10" t="s">
        <v>75</v>
      </c>
      <c r="AH39" s="10"/>
      <c r="AI39" s="10" t="s">
        <v>76</v>
      </c>
      <c r="AJ39" s="2" t="s">
        <v>76</v>
      </c>
      <c r="AK39" s="32">
        <v>2</v>
      </c>
      <c r="AL39" s="2"/>
      <c r="AM39" s="2"/>
      <c r="AN39" s="7">
        <f>HYPERLINK("#Notes!C83", "Go To Notes")</f>
      </c>
      <c r="AO39" s="2">
        <v>0</v>
      </c>
      <c r="AP39" s="2">
        <v>0</v>
      </c>
      <c r="AQ39" s="2">
        <v>0</v>
      </c>
      <c r="AR39" s="26">
        <v>0</v>
      </c>
      <c r="AS39" s="11">
        <v>44270</v>
      </c>
      <c r="AT39" s="10" t="s">
        <v>133</v>
      </c>
      <c r="AU39" s="2">
        <v>6.75</v>
      </c>
      <c r="AV39" s="10" t="s">
        <v>75</v>
      </c>
      <c r="AW39" s="10" t="s">
        <v>75</v>
      </c>
      <c r="AX39" s="10" t="s">
        <v>75</v>
      </c>
      <c r="AY39" s="10"/>
      <c r="AZ39" s="10"/>
      <c r="BA39" s="2"/>
      <c r="BC39" s="10"/>
    </row>
    <row r="40" s="2" customFormat="1">
      <c r="A40" s="2" t="s">
        <v>211</v>
      </c>
      <c r="B40" s="11">
        <v>44067</v>
      </c>
      <c r="C40" s="2" t="s">
        <v>203</v>
      </c>
      <c r="D40" s="2" t="s">
        <v>204</v>
      </c>
      <c r="E40" s="2" t="s">
        <v>205</v>
      </c>
      <c r="F40" s="2" t="s">
        <v>206</v>
      </c>
      <c r="G40" s="2" t="s">
        <v>207</v>
      </c>
      <c r="H40" s="2" t="s">
        <v>208</v>
      </c>
      <c r="I40" s="11">
        <v>44104</v>
      </c>
      <c r="J40" s="11">
        <v>44012</v>
      </c>
      <c r="K40" s="2" t="s">
        <v>62</v>
      </c>
      <c r="L40" s="2" t="s">
        <v>62</v>
      </c>
      <c r="M40" s="2"/>
      <c r="N40" s="2" t="s">
        <v>127</v>
      </c>
      <c r="O40" s="2"/>
      <c r="P40" s="2"/>
      <c r="Q40" s="2" t="s">
        <v>65</v>
      </c>
      <c r="R40" s="2" t="s">
        <v>128</v>
      </c>
      <c r="S40" s="2">
        <v>9075000</v>
      </c>
      <c r="T40" s="2" t="s">
        <v>129</v>
      </c>
      <c r="U40" s="2" t="s">
        <v>130</v>
      </c>
      <c r="V40" s="10" t="s">
        <v>69</v>
      </c>
      <c r="W40" s="2"/>
      <c r="X40" s="2">
        <v>7242984.38</v>
      </c>
      <c r="Y40" s="26">
        <v>0.0079896755005</v>
      </c>
      <c r="Z40" s="10" t="s">
        <v>131</v>
      </c>
      <c r="AA40" s="2" t="s">
        <v>132</v>
      </c>
      <c r="AB40" s="10" t="s">
        <v>72</v>
      </c>
      <c r="AC40" s="2" t="s">
        <v>73</v>
      </c>
      <c r="AD40" s="10" t="s">
        <v>74</v>
      </c>
      <c r="AE40" s="10"/>
      <c r="AF40" s="10" t="s">
        <v>86</v>
      </c>
      <c r="AG40" s="10" t="s">
        <v>75</v>
      </c>
      <c r="AH40" s="10"/>
      <c r="AI40" s="10" t="s">
        <v>76</v>
      </c>
      <c r="AJ40" s="2" t="s">
        <v>76</v>
      </c>
      <c r="AK40" s="32">
        <v>2</v>
      </c>
      <c r="AL40" s="2"/>
      <c r="AM40" s="2"/>
      <c r="AN40" s="7">
        <f>HYPERLINK("#Notes!C88", "Go To Notes")</f>
      </c>
      <c r="AO40" s="2">
        <v>0</v>
      </c>
      <c r="AP40" s="2">
        <v>0</v>
      </c>
      <c r="AQ40" s="2">
        <v>0</v>
      </c>
      <c r="AR40" s="26">
        <v>0</v>
      </c>
      <c r="AS40" s="11">
        <v>44270</v>
      </c>
      <c r="AT40" s="10" t="s">
        <v>133</v>
      </c>
      <c r="AU40" s="2">
        <v>6.75</v>
      </c>
      <c r="AV40" s="10" t="s">
        <v>75</v>
      </c>
      <c r="AW40" s="10" t="s">
        <v>75</v>
      </c>
      <c r="AX40" s="10" t="s">
        <v>75</v>
      </c>
      <c r="AY40" s="10"/>
      <c r="AZ40" s="10"/>
      <c r="BA40" s="2"/>
      <c r="BC40" s="10"/>
    </row>
    <row r="41" s="2" customFormat="1">
      <c r="A41" s="2" t="s">
        <v>212</v>
      </c>
      <c r="B41" s="11">
        <v>44139</v>
      </c>
      <c r="C41" s="2" t="s">
        <v>203</v>
      </c>
      <c r="D41" s="2" t="s">
        <v>204</v>
      </c>
      <c r="E41" s="2" t="s">
        <v>205</v>
      </c>
      <c r="F41" s="2" t="s">
        <v>206</v>
      </c>
      <c r="G41" s="2" t="s">
        <v>207</v>
      </c>
      <c r="H41" s="2" t="s">
        <v>208</v>
      </c>
      <c r="I41" s="11">
        <v>44104</v>
      </c>
      <c r="J41" s="11">
        <v>44104</v>
      </c>
      <c r="K41" s="2" t="s">
        <v>125</v>
      </c>
      <c r="L41" s="2" t="s">
        <v>62</v>
      </c>
      <c r="M41" s="2"/>
      <c r="N41" s="2" t="s">
        <v>213</v>
      </c>
      <c r="O41" s="2"/>
      <c r="P41" s="2"/>
      <c r="Q41" s="2" t="s">
        <v>65</v>
      </c>
      <c r="R41" s="2" t="s">
        <v>214</v>
      </c>
      <c r="S41" s="2">
        <v>9075000</v>
      </c>
      <c r="T41" s="2" t="s">
        <v>129</v>
      </c>
      <c r="U41" s="2" t="s">
        <v>130</v>
      </c>
      <c r="V41" s="10" t="s">
        <v>69</v>
      </c>
      <c r="W41" s="2"/>
      <c r="X41" s="2">
        <v>8212875</v>
      </c>
      <c r="Y41" s="26">
        <v>0.01005924713668</v>
      </c>
      <c r="Z41" s="10" t="s">
        <v>131</v>
      </c>
      <c r="AA41" s="2" t="s">
        <v>132</v>
      </c>
      <c r="AB41" s="10" t="s">
        <v>72</v>
      </c>
      <c r="AC41" s="2" t="s">
        <v>73</v>
      </c>
      <c r="AD41" s="10" t="s">
        <v>74</v>
      </c>
      <c r="AE41" s="10"/>
      <c r="AF41" s="10" t="s">
        <v>86</v>
      </c>
      <c r="AG41" s="10" t="s">
        <v>75</v>
      </c>
      <c r="AH41" s="10"/>
      <c r="AI41" s="10" t="s">
        <v>76</v>
      </c>
      <c r="AJ41" s="2" t="s">
        <v>76</v>
      </c>
      <c r="AK41" s="32">
        <v>2</v>
      </c>
      <c r="AL41" s="2"/>
      <c r="AM41" s="2"/>
      <c r="AN41" s="7">
        <f>HYPERLINK("#Notes!C93", "Go To Notes")</f>
      </c>
      <c r="AO41" s="2">
        <v>0</v>
      </c>
      <c r="AP41" s="2">
        <v>0</v>
      </c>
      <c r="AQ41" s="2">
        <v>0</v>
      </c>
      <c r="AR41" s="26">
        <v>0</v>
      </c>
      <c r="AS41" s="11">
        <v>45000</v>
      </c>
      <c r="AT41" s="10" t="s">
        <v>133</v>
      </c>
      <c r="AU41" s="2">
        <v>10</v>
      </c>
      <c r="AV41" s="10" t="s">
        <v>75</v>
      </c>
      <c r="AW41" s="10" t="s">
        <v>75</v>
      </c>
      <c r="AX41" s="10" t="s">
        <v>75</v>
      </c>
      <c r="AY41" s="10"/>
      <c r="AZ41" s="10"/>
      <c r="BA41" s="2"/>
      <c r="BC41" s="10"/>
    </row>
    <row r="42" s="2" customFormat="1">
      <c r="A42" s="2" t="s">
        <v>215</v>
      </c>
      <c r="B42" s="11">
        <v>44253</v>
      </c>
      <c r="C42" s="2" t="s">
        <v>203</v>
      </c>
      <c r="D42" s="2" t="s">
        <v>204</v>
      </c>
      <c r="E42" s="2" t="s">
        <v>205</v>
      </c>
      <c r="F42" s="2" t="s">
        <v>206</v>
      </c>
      <c r="G42" s="2" t="s">
        <v>207</v>
      </c>
      <c r="H42" s="2" t="s">
        <v>208</v>
      </c>
      <c r="I42" s="11">
        <v>44469</v>
      </c>
      <c r="J42" s="11">
        <v>44196</v>
      </c>
      <c r="K42" s="2" t="s">
        <v>125</v>
      </c>
      <c r="L42" s="2" t="s">
        <v>62</v>
      </c>
      <c r="M42" s="2"/>
      <c r="N42" s="2" t="s">
        <v>213</v>
      </c>
      <c r="O42" s="2"/>
      <c r="P42" s="2"/>
      <c r="Q42" s="2" t="s">
        <v>65</v>
      </c>
      <c r="R42" s="2" t="s">
        <v>214</v>
      </c>
      <c r="S42" s="2">
        <v>9075000</v>
      </c>
      <c r="T42" s="2" t="s">
        <v>129</v>
      </c>
      <c r="U42" s="2" t="s">
        <v>130</v>
      </c>
      <c r="V42" s="10" t="s">
        <v>69</v>
      </c>
      <c r="W42" s="2"/>
      <c r="X42" s="2">
        <v>9230454.75</v>
      </c>
      <c r="Y42" s="26">
        <v>0.01149398290071</v>
      </c>
      <c r="Z42" s="10" t="s">
        <v>131</v>
      </c>
      <c r="AA42" s="2" t="s">
        <v>132</v>
      </c>
      <c r="AB42" s="10" t="s">
        <v>72</v>
      </c>
      <c r="AC42" s="2" t="s">
        <v>73</v>
      </c>
      <c r="AD42" s="10" t="s">
        <v>74</v>
      </c>
      <c r="AE42" s="10"/>
      <c r="AF42" s="10" t="s">
        <v>86</v>
      </c>
      <c r="AG42" s="10" t="s">
        <v>75</v>
      </c>
      <c r="AH42" s="10"/>
      <c r="AI42" s="10" t="s">
        <v>76</v>
      </c>
      <c r="AJ42" s="2" t="s">
        <v>76</v>
      </c>
      <c r="AK42" s="32">
        <v>2</v>
      </c>
      <c r="AL42" s="2"/>
      <c r="AM42" s="2"/>
      <c r="AN42" s="7">
        <f>HYPERLINK("#Notes!C98", "Go To Notes")</f>
      </c>
      <c r="AO42" s="2">
        <v>0</v>
      </c>
      <c r="AP42" s="2">
        <v>0</v>
      </c>
      <c r="AQ42" s="2">
        <v>0</v>
      </c>
      <c r="AR42" s="26">
        <v>0</v>
      </c>
      <c r="AS42" s="11">
        <v>45000</v>
      </c>
      <c r="AT42" s="10" t="s">
        <v>133</v>
      </c>
      <c r="AU42" s="2">
        <v>10</v>
      </c>
      <c r="AV42" s="10" t="s">
        <v>75</v>
      </c>
      <c r="AW42" s="10" t="s">
        <v>75</v>
      </c>
      <c r="AX42" s="10" t="s">
        <v>75</v>
      </c>
      <c r="AY42" s="10"/>
      <c r="AZ42" s="10"/>
      <c r="BA42" s="2"/>
      <c r="BC42" s="10"/>
    </row>
    <row r="43" s="2" customFormat="1">
      <c r="A43" s="2" t="s">
        <v>216</v>
      </c>
      <c r="B43" s="11">
        <v>43886</v>
      </c>
      <c r="C43" s="2" t="s">
        <v>203</v>
      </c>
      <c r="D43" s="2" t="s">
        <v>204</v>
      </c>
      <c r="E43" s="2" t="s">
        <v>205</v>
      </c>
      <c r="F43" s="2" t="s">
        <v>217</v>
      </c>
      <c r="G43" s="2" t="s">
        <v>218</v>
      </c>
      <c r="H43" s="2" t="s">
        <v>219</v>
      </c>
      <c r="I43" s="11">
        <v>44104</v>
      </c>
      <c r="J43" s="11">
        <v>43830</v>
      </c>
      <c r="K43" s="2" t="s">
        <v>62</v>
      </c>
      <c r="L43" s="2" t="s">
        <v>62</v>
      </c>
      <c r="M43" s="2"/>
      <c r="N43" s="2" t="s">
        <v>127</v>
      </c>
      <c r="O43" s="2"/>
      <c r="P43" s="2"/>
      <c r="Q43" s="2" t="s">
        <v>65</v>
      </c>
      <c r="R43" s="2" t="s">
        <v>128</v>
      </c>
      <c r="S43" s="2">
        <v>100000</v>
      </c>
      <c r="T43" s="2" t="s">
        <v>129</v>
      </c>
      <c r="U43" s="2" t="s">
        <v>130</v>
      </c>
      <c r="V43" s="10" t="s">
        <v>69</v>
      </c>
      <c r="W43" s="2"/>
      <c r="X43" s="2">
        <v>98500</v>
      </c>
      <c r="Y43" s="26">
        <v>0.0073822479071</v>
      </c>
      <c r="Z43" s="10" t="s">
        <v>131</v>
      </c>
      <c r="AA43" s="2" t="s">
        <v>132</v>
      </c>
      <c r="AB43" s="10" t="s">
        <v>72</v>
      </c>
      <c r="AC43" s="2" t="s">
        <v>73</v>
      </c>
      <c r="AD43" s="10" t="s">
        <v>74</v>
      </c>
      <c r="AE43" s="10"/>
      <c r="AF43" s="10" t="s">
        <v>86</v>
      </c>
      <c r="AG43" s="10" t="s">
        <v>75</v>
      </c>
      <c r="AH43" s="10"/>
      <c r="AI43" s="10" t="s">
        <v>76</v>
      </c>
      <c r="AJ43" s="2" t="s">
        <v>76</v>
      </c>
      <c r="AK43" s="32">
        <v>2</v>
      </c>
      <c r="AL43" s="2"/>
      <c r="AM43" s="2"/>
      <c r="AN43" s="7">
        <f>HYPERLINK("#Notes!C103", "Go To Notes")</f>
      </c>
      <c r="AO43" s="2">
        <v>0</v>
      </c>
      <c r="AP43" s="2">
        <v>0</v>
      </c>
      <c r="AQ43" s="2">
        <v>0</v>
      </c>
      <c r="AR43" s="26">
        <v>0</v>
      </c>
      <c r="AS43" s="11">
        <v>44270</v>
      </c>
      <c r="AT43" s="10" t="s">
        <v>133</v>
      </c>
      <c r="AU43" s="2">
        <v>6.75</v>
      </c>
      <c r="AV43" s="10" t="s">
        <v>75</v>
      </c>
      <c r="AW43" s="10" t="s">
        <v>75</v>
      </c>
      <c r="AX43" s="10" t="s">
        <v>75</v>
      </c>
      <c r="AY43" s="10"/>
      <c r="AZ43" s="10"/>
      <c r="BA43" s="2"/>
      <c r="BC43" s="10"/>
    </row>
    <row r="44" s="2" customFormat="1">
      <c r="A44" s="2" t="s">
        <v>220</v>
      </c>
      <c r="B44" s="11">
        <v>43790</v>
      </c>
      <c r="C44" s="2" t="s">
        <v>221</v>
      </c>
      <c r="D44" s="2" t="s">
        <v>222</v>
      </c>
      <c r="E44" s="2" t="s">
        <v>223</v>
      </c>
      <c r="F44" s="2" t="s">
        <v>224</v>
      </c>
      <c r="G44" s="2" t="s">
        <v>225</v>
      </c>
      <c r="H44" s="2" t="s">
        <v>226</v>
      </c>
      <c r="I44" s="11">
        <v>43830</v>
      </c>
      <c r="J44" s="11">
        <v>43738</v>
      </c>
      <c r="K44" s="2" t="s">
        <v>141</v>
      </c>
      <c r="L44" s="2" t="s">
        <v>125</v>
      </c>
      <c r="M44" s="2"/>
      <c r="N44" s="2" t="s">
        <v>80</v>
      </c>
      <c r="O44" s="2"/>
      <c r="P44" s="2"/>
      <c r="Q44" s="2" t="s">
        <v>65</v>
      </c>
      <c r="R44" s="2" t="s">
        <v>81</v>
      </c>
      <c r="S44" s="2">
        <v>6630</v>
      </c>
      <c r="T44" s="2" t="s">
        <v>82</v>
      </c>
      <c r="U44" s="2" t="s">
        <v>83</v>
      </c>
      <c r="V44" s="10" t="s">
        <v>69</v>
      </c>
      <c r="W44" s="2"/>
      <c r="X44" s="2">
        <v>36597.6</v>
      </c>
      <c r="Y44" s="26">
        <v>7.537356881E-05</v>
      </c>
      <c r="Z44" s="10" t="s">
        <v>84</v>
      </c>
      <c r="AA44" s="2" t="s">
        <v>85</v>
      </c>
      <c r="AB44" s="10" t="s">
        <v>72</v>
      </c>
      <c r="AC44" s="2" t="s">
        <v>73</v>
      </c>
      <c r="AD44" s="10" t="s">
        <v>74</v>
      </c>
      <c r="AE44" s="10"/>
      <c r="AF44" s="10" t="s">
        <v>86</v>
      </c>
      <c r="AG44" s="10" t="s">
        <v>75</v>
      </c>
      <c r="AH44" s="10"/>
      <c r="AI44" s="10" t="s">
        <v>76</v>
      </c>
      <c r="AJ44" s="2" t="s">
        <v>76</v>
      </c>
      <c r="AK44" s="32">
        <v>1</v>
      </c>
      <c r="AL44" s="2"/>
      <c r="AM44" s="2"/>
      <c r="AN44" s="7">
        <f>HYPERLINK("#Notes!C108", "Go To Notes")</f>
      </c>
      <c r="AO44" s="2">
        <v>0</v>
      </c>
      <c r="AP44" s="2">
        <v>0</v>
      </c>
      <c r="AQ44" s="2">
        <v>34693.98</v>
      </c>
      <c r="AR44" s="26">
        <v>0.9479851137779527</v>
      </c>
      <c r="AS44" s="11"/>
      <c r="AT44" s="10"/>
      <c r="AV44" s="10"/>
      <c r="AW44" s="10"/>
      <c r="AX44" s="10"/>
      <c r="AY44" s="10"/>
      <c r="AZ44" s="10"/>
      <c r="BC44" s="10"/>
    </row>
    <row r="45" s="3" customFormat="1">
      <c r="A45" s="3" t="s">
        <v>227</v>
      </c>
      <c r="B45" s="16">
        <v>43846</v>
      </c>
      <c r="C45" s="3" t="s">
        <v>221</v>
      </c>
      <c r="D45" s="3" t="s">
        <v>222</v>
      </c>
      <c r="E45" s="3" t="s">
        <v>223</v>
      </c>
      <c r="F45" s="3" t="s">
        <v>224</v>
      </c>
      <c r="G45" s="3" t="s">
        <v>225</v>
      </c>
      <c r="H45" s="3" t="s">
        <v>226</v>
      </c>
      <c r="I45" s="16">
        <v>43830</v>
      </c>
      <c r="J45" s="16">
        <v>43738</v>
      </c>
      <c r="K45" s="3" t="s">
        <v>141</v>
      </c>
      <c r="L45" s="3" t="s">
        <v>125</v>
      </c>
      <c r="M45" s="3"/>
      <c r="N45" s="3" t="s">
        <v>80</v>
      </c>
      <c r="O45" s="3"/>
      <c r="P45" s="3"/>
      <c r="Q45" s="3" t="s">
        <v>65</v>
      </c>
      <c r="R45" s="3" t="s">
        <v>81</v>
      </c>
      <c r="S45" s="3">
        <v>6630</v>
      </c>
      <c r="T45" s="3" t="s">
        <v>82</v>
      </c>
      <c r="U45" s="3" t="s">
        <v>83</v>
      </c>
      <c r="V45" s="21" t="s">
        <v>69</v>
      </c>
      <c r="W45" s="3"/>
      <c r="X45" s="3">
        <v>36597.6</v>
      </c>
      <c r="Y45" s="27">
        <v>7.537356881E-05</v>
      </c>
      <c r="Z45" s="21" t="s">
        <v>84</v>
      </c>
      <c r="AA45" s="3" t="s">
        <v>85</v>
      </c>
      <c r="AB45" s="21" t="s">
        <v>72</v>
      </c>
      <c r="AC45" s="3" t="s">
        <v>73</v>
      </c>
      <c r="AD45" s="21" t="s">
        <v>74</v>
      </c>
      <c r="AE45" s="21"/>
      <c r="AF45" s="21" t="s">
        <v>86</v>
      </c>
      <c r="AG45" s="21" t="s">
        <v>75</v>
      </c>
      <c r="AH45" s="21"/>
      <c r="AI45" s="21" t="s">
        <v>76</v>
      </c>
      <c r="AJ45" s="3" t="s">
        <v>76</v>
      </c>
      <c r="AK45" s="33">
        <v>1</v>
      </c>
      <c r="AL45" s="3"/>
      <c r="AM45" s="3"/>
      <c r="AN45" s="7">
        <f>HYPERLINK("#Notes!C113", "Go To Notes")</f>
      </c>
      <c r="AO45" s="3">
        <v>0</v>
      </c>
      <c r="AP45" s="3">
        <v>0</v>
      </c>
      <c r="AQ45" s="3">
        <v>34693.98</v>
      </c>
      <c r="AR45" s="27">
        <v>0.9479851137779527</v>
      </c>
      <c r="AS45" s="16"/>
      <c r="AT45" s="21"/>
      <c r="AV45" s="21"/>
      <c r="AW45" s="21"/>
      <c r="AX45" s="21"/>
      <c r="AY45" s="21"/>
      <c r="AZ45" s="21"/>
      <c r="BC45" s="21"/>
    </row>
    <row r="46" s="2" customFormat="1">
      <c r="A46" s="2" t="s">
        <v>228</v>
      </c>
      <c r="B46" s="11">
        <v>43888</v>
      </c>
      <c r="C46" s="2" t="s">
        <v>221</v>
      </c>
      <c r="D46" s="2" t="s">
        <v>222</v>
      </c>
      <c r="E46" s="2" t="s">
        <v>223</v>
      </c>
      <c r="F46" s="2" t="s">
        <v>224</v>
      </c>
      <c r="G46" s="2" t="s">
        <v>225</v>
      </c>
      <c r="H46" s="2" t="s">
        <v>226</v>
      </c>
      <c r="I46" s="11">
        <v>43830</v>
      </c>
      <c r="J46" s="11">
        <v>43830</v>
      </c>
      <c r="K46" s="2" t="s">
        <v>141</v>
      </c>
      <c r="L46" s="2" t="s">
        <v>125</v>
      </c>
      <c r="M46" s="2"/>
      <c r="N46" s="2" t="s">
        <v>80</v>
      </c>
      <c r="O46" s="2"/>
      <c r="P46" s="2"/>
      <c r="Q46" s="2" t="s">
        <v>65</v>
      </c>
      <c r="R46" s="2" t="s">
        <v>81</v>
      </c>
      <c r="S46" s="2">
        <v>6630</v>
      </c>
      <c r="T46" s="2" t="s">
        <v>82</v>
      </c>
      <c r="U46" s="2" t="s">
        <v>83</v>
      </c>
      <c r="V46" s="10" t="s">
        <v>69</v>
      </c>
      <c r="W46" s="2"/>
      <c r="X46" s="2">
        <v>40310.4</v>
      </c>
      <c r="Y46" s="26">
        <v>8.121727966E-05</v>
      </c>
      <c r="Z46" s="10" t="s">
        <v>84</v>
      </c>
      <c r="AA46" s="2" t="s">
        <v>85</v>
      </c>
      <c r="AB46" s="10" t="s">
        <v>72</v>
      </c>
      <c r="AC46" s="2" t="s">
        <v>73</v>
      </c>
      <c r="AD46" s="10" t="s">
        <v>74</v>
      </c>
      <c r="AE46" s="10"/>
      <c r="AF46" s="10" t="s">
        <v>86</v>
      </c>
      <c r="AG46" s="10" t="s">
        <v>75</v>
      </c>
      <c r="AH46" s="10"/>
      <c r="AI46" s="10" t="s">
        <v>76</v>
      </c>
      <c r="AJ46" s="2" t="s">
        <v>76</v>
      </c>
      <c r="AK46" s="32">
        <v>1</v>
      </c>
      <c r="AL46" s="2"/>
      <c r="AM46" s="2"/>
      <c r="AN46" s="2"/>
      <c r="AO46" s="2">
        <v>0</v>
      </c>
      <c r="AP46" s="2">
        <v>0</v>
      </c>
      <c r="AQ46" s="2">
        <v>39826.61</v>
      </c>
      <c r="AR46" s="26">
        <v>0.9879983825514012</v>
      </c>
      <c r="AS46" s="11"/>
      <c r="AT46" s="10"/>
      <c r="AV46" s="10"/>
      <c r="AW46" s="10"/>
      <c r="AX46" s="10"/>
      <c r="AY46" s="10"/>
      <c r="AZ46" s="10"/>
      <c r="BC46" s="10"/>
    </row>
    <row r="47" s="2" customFormat="1">
      <c r="A47" s="2" t="s">
        <v>229</v>
      </c>
      <c r="B47" s="11">
        <v>43978</v>
      </c>
      <c r="C47" s="2" t="s">
        <v>221</v>
      </c>
      <c r="D47" s="2" t="s">
        <v>222</v>
      </c>
      <c r="E47" s="2" t="s">
        <v>223</v>
      </c>
      <c r="F47" s="2" t="s">
        <v>224</v>
      </c>
      <c r="G47" s="2" t="s">
        <v>225</v>
      </c>
      <c r="H47" s="2" t="s">
        <v>226</v>
      </c>
      <c r="I47" s="11">
        <v>44196</v>
      </c>
      <c r="J47" s="11">
        <v>43921</v>
      </c>
      <c r="K47" s="2" t="s">
        <v>141</v>
      </c>
      <c r="L47" s="2" t="s">
        <v>125</v>
      </c>
      <c r="M47" s="2"/>
      <c r="N47" s="2" t="s">
        <v>80</v>
      </c>
      <c r="O47" s="2"/>
      <c r="P47" s="2"/>
      <c r="Q47" s="2" t="s">
        <v>65</v>
      </c>
      <c r="R47" s="2" t="s">
        <v>81</v>
      </c>
      <c r="S47" s="2">
        <v>6630</v>
      </c>
      <c r="T47" s="2" t="s">
        <v>82</v>
      </c>
      <c r="U47" s="2" t="s">
        <v>83</v>
      </c>
      <c r="V47" s="10" t="s">
        <v>69</v>
      </c>
      <c r="W47" s="2"/>
      <c r="X47" s="2">
        <v>23205</v>
      </c>
      <c r="Y47" s="26">
        <v>5.76607427E-05</v>
      </c>
      <c r="Z47" s="10" t="s">
        <v>84</v>
      </c>
      <c r="AA47" s="2" t="s">
        <v>85</v>
      </c>
      <c r="AB47" s="10" t="s">
        <v>72</v>
      </c>
      <c r="AC47" s="2" t="s">
        <v>73</v>
      </c>
      <c r="AD47" s="10" t="s">
        <v>74</v>
      </c>
      <c r="AE47" s="10"/>
      <c r="AF47" s="10" t="s">
        <v>86</v>
      </c>
      <c r="AG47" s="10" t="s">
        <v>75</v>
      </c>
      <c r="AH47" s="10"/>
      <c r="AI47" s="10" t="s">
        <v>76</v>
      </c>
      <c r="AJ47" s="2" t="s">
        <v>76</v>
      </c>
      <c r="AK47" s="32">
        <v>1</v>
      </c>
      <c r="AL47" s="2"/>
      <c r="AM47" s="2"/>
      <c r="AN47" s="2"/>
      <c r="AO47" s="2">
        <v>0</v>
      </c>
      <c r="AP47" s="2">
        <v>0</v>
      </c>
      <c r="AQ47" s="2">
        <v>19334.05</v>
      </c>
      <c r="AR47" s="26">
        <v>0.8331846584787762</v>
      </c>
      <c r="AS47" s="11"/>
      <c r="AT47" s="10"/>
      <c r="AV47" s="10"/>
      <c r="AW47" s="10"/>
      <c r="AX47" s="10"/>
      <c r="AY47" s="10"/>
      <c r="AZ47" s="10"/>
      <c r="BC47" s="10"/>
    </row>
    <row r="48" s="2" customFormat="1">
      <c r="A48" s="2" t="s">
        <v>230</v>
      </c>
      <c r="B48" s="11">
        <v>44069</v>
      </c>
      <c r="C48" s="2" t="s">
        <v>221</v>
      </c>
      <c r="D48" s="2" t="s">
        <v>222</v>
      </c>
      <c r="E48" s="2" t="s">
        <v>223</v>
      </c>
      <c r="F48" s="2" t="s">
        <v>224</v>
      </c>
      <c r="G48" s="2" t="s">
        <v>225</v>
      </c>
      <c r="H48" s="2" t="s">
        <v>226</v>
      </c>
      <c r="I48" s="11">
        <v>44196</v>
      </c>
      <c r="J48" s="11">
        <v>44012</v>
      </c>
      <c r="K48" s="2" t="s">
        <v>141</v>
      </c>
      <c r="L48" s="2" t="s">
        <v>125</v>
      </c>
      <c r="M48" s="2"/>
      <c r="N48" s="2" t="s">
        <v>80</v>
      </c>
      <c r="O48" s="2"/>
      <c r="P48" s="2"/>
      <c r="Q48" s="2" t="s">
        <v>65</v>
      </c>
      <c r="R48" s="2" t="s">
        <v>81</v>
      </c>
      <c r="S48" s="2">
        <v>6630</v>
      </c>
      <c r="T48" s="2" t="s">
        <v>82</v>
      </c>
      <c r="U48" s="2" t="s">
        <v>83</v>
      </c>
      <c r="V48" s="10" t="s">
        <v>69</v>
      </c>
      <c r="W48" s="2"/>
      <c r="X48" s="2">
        <v>28774.2</v>
      </c>
      <c r="Y48" s="26">
        <v>6.58081268E-05</v>
      </c>
      <c r="Z48" s="10" t="s">
        <v>84</v>
      </c>
      <c r="AA48" s="2" t="s">
        <v>85</v>
      </c>
      <c r="AB48" s="10" t="s">
        <v>72</v>
      </c>
      <c r="AC48" s="2" t="s">
        <v>73</v>
      </c>
      <c r="AD48" s="10" t="s">
        <v>74</v>
      </c>
      <c r="AE48" s="10"/>
      <c r="AF48" s="10" t="s">
        <v>86</v>
      </c>
      <c r="AG48" s="10" t="s">
        <v>75</v>
      </c>
      <c r="AH48" s="10"/>
      <c r="AI48" s="10" t="s">
        <v>76</v>
      </c>
      <c r="AJ48" s="2" t="s">
        <v>76</v>
      </c>
      <c r="AK48" s="32">
        <v>1</v>
      </c>
      <c r="AL48" s="2"/>
      <c r="AM48" s="2"/>
      <c r="AN48" s="2"/>
      <c r="AO48" s="2">
        <v>0</v>
      </c>
      <c r="AP48" s="2">
        <v>0</v>
      </c>
      <c r="AQ48" s="2">
        <v>28456.86</v>
      </c>
      <c r="AR48" s="26">
        <v>0.9889713701857915</v>
      </c>
      <c r="AS48" s="11"/>
      <c r="AT48" s="10"/>
      <c r="AV48" s="10"/>
      <c r="AW48" s="10"/>
      <c r="AX48" s="10"/>
      <c r="AY48" s="10"/>
      <c r="AZ48" s="10"/>
      <c r="BC48" s="10"/>
    </row>
    <row r="49" s="2" customFormat="1">
      <c r="A49" s="2" t="s">
        <v>231</v>
      </c>
      <c r="B49" s="11">
        <v>44165</v>
      </c>
      <c r="C49" s="2" t="s">
        <v>221</v>
      </c>
      <c r="D49" s="2" t="s">
        <v>222</v>
      </c>
      <c r="E49" s="2" t="s">
        <v>223</v>
      </c>
      <c r="F49" s="2" t="s">
        <v>224</v>
      </c>
      <c r="G49" s="2" t="s">
        <v>225</v>
      </c>
      <c r="H49" s="2" t="s">
        <v>226</v>
      </c>
      <c r="I49" s="11">
        <v>44196</v>
      </c>
      <c r="J49" s="11">
        <v>44104</v>
      </c>
      <c r="K49" s="2" t="s">
        <v>141</v>
      </c>
      <c r="L49" s="2" t="s">
        <v>125</v>
      </c>
      <c r="M49" s="2"/>
      <c r="N49" s="2" t="s">
        <v>80</v>
      </c>
      <c r="O49" s="2"/>
      <c r="P49" s="2"/>
      <c r="Q49" s="2" t="s">
        <v>65</v>
      </c>
      <c r="R49" s="2" t="s">
        <v>81</v>
      </c>
      <c r="S49" s="2">
        <v>6630</v>
      </c>
      <c r="T49" s="2" t="s">
        <v>82</v>
      </c>
      <c r="U49" s="2" t="s">
        <v>83</v>
      </c>
      <c r="V49" s="10" t="s">
        <v>69</v>
      </c>
      <c r="W49" s="2"/>
      <c r="X49" s="2">
        <v>67626</v>
      </c>
      <c r="Y49" s="26">
        <v>0.00015350753471</v>
      </c>
      <c r="Z49" s="10" t="s">
        <v>84</v>
      </c>
      <c r="AA49" s="2" t="s">
        <v>85</v>
      </c>
      <c r="AB49" s="10" t="s">
        <v>72</v>
      </c>
      <c r="AC49" s="2" t="s">
        <v>73</v>
      </c>
      <c r="AD49" s="10" t="s">
        <v>74</v>
      </c>
      <c r="AE49" s="10"/>
      <c r="AF49" s="10" t="s">
        <v>86</v>
      </c>
      <c r="AG49" s="10" t="s">
        <v>75</v>
      </c>
      <c r="AH49" s="10"/>
      <c r="AI49" s="10" t="s">
        <v>76</v>
      </c>
      <c r="AJ49" s="2" t="s">
        <v>76</v>
      </c>
      <c r="AK49" s="32">
        <v>1</v>
      </c>
      <c r="AL49" s="2"/>
      <c r="AM49" s="2"/>
      <c r="AN49" s="2"/>
      <c r="AO49" s="2">
        <v>0</v>
      </c>
      <c r="AP49" s="2">
        <v>0</v>
      </c>
      <c r="AQ49" s="2">
        <v>67243.95</v>
      </c>
      <c r="AR49" s="26">
        <v>0.9943505456481236</v>
      </c>
      <c r="AS49" s="11"/>
      <c r="AT49" s="10"/>
      <c r="AV49" s="10"/>
      <c r="AW49" s="10"/>
      <c r="AX49" s="10"/>
      <c r="AY49" s="10"/>
      <c r="AZ49" s="10"/>
      <c r="BC49" s="10"/>
    </row>
    <row r="50" s="2" customFormat="1">
      <c r="A50" s="2" t="s">
        <v>232</v>
      </c>
      <c r="B50" s="11">
        <v>44253</v>
      </c>
      <c r="C50" s="2" t="s">
        <v>221</v>
      </c>
      <c r="D50" s="2" t="s">
        <v>222</v>
      </c>
      <c r="E50" s="2" t="s">
        <v>223</v>
      </c>
      <c r="F50" s="2" t="s">
        <v>224</v>
      </c>
      <c r="G50" s="2" t="s">
        <v>225</v>
      </c>
      <c r="H50" s="2" t="s">
        <v>226</v>
      </c>
      <c r="I50" s="11">
        <v>44196</v>
      </c>
      <c r="J50" s="11">
        <v>44196</v>
      </c>
      <c r="K50" s="2" t="s">
        <v>141</v>
      </c>
      <c r="L50" s="2" t="s">
        <v>125</v>
      </c>
      <c r="M50" s="2"/>
      <c r="N50" s="2" t="s">
        <v>80</v>
      </c>
      <c r="O50" s="2"/>
      <c r="P50" s="2"/>
      <c r="Q50" s="2" t="s">
        <v>65</v>
      </c>
      <c r="R50" s="2" t="s">
        <v>81</v>
      </c>
      <c r="S50" s="2">
        <v>6630</v>
      </c>
      <c r="T50" s="2" t="s">
        <v>82</v>
      </c>
      <c r="U50" s="2" t="s">
        <v>83</v>
      </c>
      <c r="V50" s="10" t="s">
        <v>69</v>
      </c>
      <c r="W50" s="2"/>
      <c r="X50" s="2">
        <v>124909.2</v>
      </c>
      <c r="Y50" s="26">
        <v>0.00026089026245</v>
      </c>
      <c r="Z50" s="10" t="s">
        <v>84</v>
      </c>
      <c r="AA50" s="2" t="s">
        <v>85</v>
      </c>
      <c r="AB50" s="10" t="s">
        <v>72</v>
      </c>
      <c r="AC50" s="2" t="s">
        <v>73</v>
      </c>
      <c r="AD50" s="10" t="s">
        <v>74</v>
      </c>
      <c r="AE50" s="10"/>
      <c r="AF50" s="10" t="s">
        <v>86</v>
      </c>
      <c r="AG50" s="10" t="s">
        <v>75</v>
      </c>
      <c r="AH50" s="10"/>
      <c r="AI50" s="10" t="s">
        <v>76</v>
      </c>
      <c r="AJ50" s="2" t="s">
        <v>76</v>
      </c>
      <c r="AK50" s="32">
        <v>1</v>
      </c>
      <c r="AL50" s="2"/>
      <c r="AM50" s="2"/>
      <c r="AN50" s="2"/>
      <c r="AO50" s="2">
        <v>0</v>
      </c>
      <c r="AP50" s="2">
        <v>0</v>
      </c>
      <c r="AQ50" s="2">
        <v>125132.22</v>
      </c>
      <c r="AR50" s="26">
        <v>1.001785456955933</v>
      </c>
      <c r="AS50" s="11"/>
      <c r="AT50" s="10"/>
      <c r="AV50" s="10"/>
      <c r="AW50" s="10"/>
      <c r="AX50" s="10"/>
      <c r="AY50" s="10"/>
      <c r="AZ50" s="10"/>
      <c r="BC50" s="10"/>
    </row>
    <row r="51" s="2" customFormat="1">
      <c r="A51" s="2" t="s">
        <v>233</v>
      </c>
      <c r="B51" s="11">
        <v>43790</v>
      </c>
      <c r="C51" s="2" t="s">
        <v>221</v>
      </c>
      <c r="D51" s="2" t="s">
        <v>222</v>
      </c>
      <c r="E51" s="2" t="s">
        <v>223</v>
      </c>
      <c r="F51" s="2" t="s">
        <v>234</v>
      </c>
      <c r="G51" s="2" t="s">
        <v>235</v>
      </c>
      <c r="H51" s="2" t="s">
        <v>236</v>
      </c>
      <c r="I51" s="11">
        <v>43830</v>
      </c>
      <c r="J51" s="11">
        <v>43738</v>
      </c>
      <c r="K51" s="2" t="s">
        <v>141</v>
      </c>
      <c r="L51" s="2" t="s">
        <v>125</v>
      </c>
      <c r="M51" s="2"/>
      <c r="N51" s="2" t="s">
        <v>80</v>
      </c>
      <c r="O51" s="2"/>
      <c r="P51" s="2"/>
      <c r="Q51" s="2" t="s">
        <v>65</v>
      </c>
      <c r="R51" s="2" t="s">
        <v>81</v>
      </c>
      <c r="S51" s="2">
        <v>5741</v>
      </c>
      <c r="T51" s="2" t="s">
        <v>82</v>
      </c>
      <c r="U51" s="2" t="s">
        <v>83</v>
      </c>
      <c r="V51" s="10" t="s">
        <v>69</v>
      </c>
      <c r="W51" s="2"/>
      <c r="X51" s="2">
        <v>31690.32</v>
      </c>
      <c r="Y51" s="26">
        <v>0.00019376986318</v>
      </c>
      <c r="Z51" s="10" t="s">
        <v>84</v>
      </c>
      <c r="AA51" s="2" t="s">
        <v>85</v>
      </c>
      <c r="AB51" s="10" t="s">
        <v>72</v>
      </c>
      <c r="AC51" s="2" t="s">
        <v>73</v>
      </c>
      <c r="AD51" s="10" t="s">
        <v>74</v>
      </c>
      <c r="AE51" s="10"/>
      <c r="AF51" s="10" t="s">
        <v>86</v>
      </c>
      <c r="AG51" s="10" t="s">
        <v>75</v>
      </c>
      <c r="AH51" s="10"/>
      <c r="AI51" s="10" t="s">
        <v>76</v>
      </c>
      <c r="AJ51" s="2" t="s">
        <v>76</v>
      </c>
      <c r="AK51" s="32">
        <v>1</v>
      </c>
      <c r="AL51" s="2"/>
      <c r="AM51" s="2"/>
      <c r="AN51" s="2"/>
      <c r="AO51" s="2">
        <v>0</v>
      </c>
      <c r="AP51" s="2">
        <v>0</v>
      </c>
      <c r="AQ51" s="2">
        <v>30042.84</v>
      </c>
      <c r="AR51" s="26">
        <v>0.9480131472323411</v>
      </c>
      <c r="AS51" s="11"/>
      <c r="AT51" s="10"/>
      <c r="AV51" s="10"/>
      <c r="AW51" s="10"/>
      <c r="AX51" s="10"/>
      <c r="AY51" s="10"/>
      <c r="AZ51" s="10"/>
      <c r="BC51" s="10"/>
    </row>
    <row r="52" s="3" customFormat="1">
      <c r="A52" s="3" t="s">
        <v>237</v>
      </c>
      <c r="B52" s="16">
        <v>43846</v>
      </c>
      <c r="C52" s="3" t="s">
        <v>221</v>
      </c>
      <c r="D52" s="3" t="s">
        <v>222</v>
      </c>
      <c r="E52" s="3" t="s">
        <v>223</v>
      </c>
      <c r="F52" s="3" t="s">
        <v>234</v>
      </c>
      <c r="G52" s="3" t="s">
        <v>235</v>
      </c>
      <c r="H52" s="3" t="s">
        <v>236</v>
      </c>
      <c r="I52" s="16">
        <v>43830</v>
      </c>
      <c r="J52" s="16">
        <v>43738</v>
      </c>
      <c r="K52" s="3" t="s">
        <v>141</v>
      </c>
      <c r="L52" s="3" t="s">
        <v>125</v>
      </c>
      <c r="M52" s="3"/>
      <c r="N52" s="3" t="s">
        <v>80</v>
      </c>
      <c r="O52" s="3"/>
      <c r="P52" s="3"/>
      <c r="Q52" s="3" t="s">
        <v>65</v>
      </c>
      <c r="R52" s="3" t="s">
        <v>81</v>
      </c>
      <c r="S52" s="3">
        <v>5741</v>
      </c>
      <c r="T52" s="3" t="s">
        <v>82</v>
      </c>
      <c r="U52" s="3" t="s">
        <v>83</v>
      </c>
      <c r="V52" s="21" t="s">
        <v>69</v>
      </c>
      <c r="W52" s="3"/>
      <c r="X52" s="3">
        <v>31690.32</v>
      </c>
      <c r="Y52" s="27">
        <v>0.00019376986318</v>
      </c>
      <c r="Z52" s="21" t="s">
        <v>84</v>
      </c>
      <c r="AA52" s="3" t="s">
        <v>85</v>
      </c>
      <c r="AB52" s="21" t="s">
        <v>72</v>
      </c>
      <c r="AC52" s="3" t="s">
        <v>73</v>
      </c>
      <c r="AD52" s="21" t="s">
        <v>74</v>
      </c>
      <c r="AE52" s="21"/>
      <c r="AF52" s="21" t="s">
        <v>86</v>
      </c>
      <c r="AG52" s="21" t="s">
        <v>75</v>
      </c>
      <c r="AH52" s="21"/>
      <c r="AI52" s="21" t="s">
        <v>76</v>
      </c>
      <c r="AJ52" s="3" t="s">
        <v>76</v>
      </c>
      <c r="AK52" s="33">
        <v>1</v>
      </c>
      <c r="AL52" s="3"/>
      <c r="AM52" s="3"/>
      <c r="AN52" s="3"/>
      <c r="AO52" s="3">
        <v>0</v>
      </c>
      <c r="AP52" s="3">
        <v>0</v>
      </c>
      <c r="AQ52" s="3">
        <v>30042.84</v>
      </c>
      <c r="AR52" s="27">
        <v>0.9480131472323411</v>
      </c>
      <c r="AS52" s="16"/>
      <c r="AT52" s="21"/>
      <c r="AV52" s="21"/>
      <c r="AW52" s="21"/>
      <c r="AX52" s="21"/>
      <c r="AY52" s="21"/>
      <c r="AZ52" s="21"/>
      <c r="BC52" s="21"/>
    </row>
    <row r="53" s="2" customFormat="1">
      <c r="A53" s="2" t="s">
        <v>238</v>
      </c>
      <c r="B53" s="11">
        <v>43888</v>
      </c>
      <c r="C53" s="2" t="s">
        <v>221</v>
      </c>
      <c r="D53" s="2" t="s">
        <v>222</v>
      </c>
      <c r="E53" s="2" t="s">
        <v>223</v>
      </c>
      <c r="F53" s="2" t="s">
        <v>234</v>
      </c>
      <c r="G53" s="2" t="s">
        <v>235</v>
      </c>
      <c r="H53" s="2" t="s">
        <v>236</v>
      </c>
      <c r="I53" s="11">
        <v>43830</v>
      </c>
      <c r="J53" s="11">
        <v>43830</v>
      </c>
      <c r="K53" s="2" t="s">
        <v>141</v>
      </c>
      <c r="L53" s="2" t="s">
        <v>125</v>
      </c>
      <c r="M53" s="2"/>
      <c r="N53" s="2" t="s">
        <v>80</v>
      </c>
      <c r="O53" s="2"/>
      <c r="P53" s="2"/>
      <c r="Q53" s="2" t="s">
        <v>65</v>
      </c>
      <c r="R53" s="2" t="s">
        <v>81</v>
      </c>
      <c r="S53" s="2">
        <v>5741</v>
      </c>
      <c r="T53" s="2" t="s">
        <v>82</v>
      </c>
      <c r="U53" s="2" t="s">
        <v>83</v>
      </c>
      <c r="V53" s="10" t="s">
        <v>69</v>
      </c>
      <c r="W53" s="2"/>
      <c r="X53" s="2">
        <v>34905.28</v>
      </c>
      <c r="Y53" s="26">
        <v>0.00020491905083</v>
      </c>
      <c r="Z53" s="10" t="s">
        <v>84</v>
      </c>
      <c r="AA53" s="2" t="s">
        <v>85</v>
      </c>
      <c r="AB53" s="10" t="s">
        <v>72</v>
      </c>
      <c r="AC53" s="2" t="s">
        <v>73</v>
      </c>
      <c r="AD53" s="10" t="s">
        <v>74</v>
      </c>
      <c r="AE53" s="10"/>
      <c r="AF53" s="10" t="s">
        <v>86</v>
      </c>
      <c r="AG53" s="10" t="s">
        <v>75</v>
      </c>
      <c r="AH53" s="10"/>
      <c r="AI53" s="10" t="s">
        <v>76</v>
      </c>
      <c r="AJ53" s="2" t="s">
        <v>76</v>
      </c>
      <c r="AK53" s="32">
        <v>1</v>
      </c>
      <c r="AL53" s="2"/>
      <c r="AM53" s="2"/>
      <c r="AN53" s="2"/>
      <c r="AO53" s="2">
        <v>0</v>
      </c>
      <c r="AP53" s="2">
        <v>0</v>
      </c>
      <c r="AQ53" s="2">
        <v>34487.38</v>
      </c>
      <c r="AR53" s="26">
        <v>0.9880275992629196</v>
      </c>
      <c r="AS53" s="11"/>
      <c r="AT53" s="10"/>
      <c r="AV53" s="10"/>
      <c r="AW53" s="10"/>
      <c r="AX53" s="10"/>
      <c r="AY53" s="10"/>
      <c r="AZ53" s="10"/>
      <c r="BC53" s="10"/>
    </row>
    <row r="54" s="2" customFormat="1">
      <c r="A54" s="2" t="s">
        <v>239</v>
      </c>
      <c r="B54" s="11">
        <v>43978</v>
      </c>
      <c r="C54" s="2" t="s">
        <v>221</v>
      </c>
      <c r="D54" s="2" t="s">
        <v>222</v>
      </c>
      <c r="E54" s="2" t="s">
        <v>223</v>
      </c>
      <c r="F54" s="2" t="s">
        <v>234</v>
      </c>
      <c r="G54" s="2" t="s">
        <v>235</v>
      </c>
      <c r="H54" s="2" t="s">
        <v>236</v>
      </c>
      <c r="I54" s="11">
        <v>44196</v>
      </c>
      <c r="J54" s="11">
        <v>43921</v>
      </c>
      <c r="K54" s="2" t="s">
        <v>141</v>
      </c>
      <c r="L54" s="2" t="s">
        <v>125</v>
      </c>
      <c r="M54" s="2"/>
      <c r="N54" s="2" t="s">
        <v>80</v>
      </c>
      <c r="O54" s="2"/>
      <c r="P54" s="2"/>
      <c r="Q54" s="2" t="s">
        <v>65</v>
      </c>
      <c r="R54" s="2" t="s">
        <v>81</v>
      </c>
      <c r="S54" s="2">
        <v>5741</v>
      </c>
      <c r="T54" s="2" t="s">
        <v>82</v>
      </c>
      <c r="U54" s="2" t="s">
        <v>83</v>
      </c>
      <c r="V54" s="10" t="s">
        <v>69</v>
      </c>
      <c r="W54" s="2"/>
      <c r="X54" s="2">
        <v>20093.5</v>
      </c>
      <c r="Y54" s="26">
        <v>0.00014960521874</v>
      </c>
      <c r="Z54" s="10" t="s">
        <v>84</v>
      </c>
      <c r="AA54" s="2" t="s">
        <v>85</v>
      </c>
      <c r="AB54" s="10" t="s">
        <v>72</v>
      </c>
      <c r="AC54" s="2" t="s">
        <v>73</v>
      </c>
      <c r="AD54" s="10" t="s">
        <v>74</v>
      </c>
      <c r="AE54" s="10"/>
      <c r="AF54" s="10" t="s">
        <v>86</v>
      </c>
      <c r="AG54" s="10" t="s">
        <v>75</v>
      </c>
      <c r="AH54" s="10"/>
      <c r="AI54" s="10" t="s">
        <v>76</v>
      </c>
      <c r="AJ54" s="2" t="s">
        <v>76</v>
      </c>
      <c r="AK54" s="32">
        <v>1</v>
      </c>
      <c r="AL54" s="2"/>
      <c r="AM54" s="2"/>
      <c r="AN54" s="2"/>
      <c r="AO54" s="2">
        <v>0</v>
      </c>
      <c r="AP54" s="2">
        <v>0</v>
      </c>
      <c r="AQ54" s="2">
        <v>18709.9</v>
      </c>
      <c r="AR54" s="26">
        <v>0.931141911563441</v>
      </c>
      <c r="AS54" s="11"/>
      <c r="AT54" s="10"/>
      <c r="AV54" s="10"/>
      <c r="AW54" s="10"/>
      <c r="AX54" s="10"/>
      <c r="AY54" s="10"/>
      <c r="AZ54" s="10"/>
      <c r="BC54" s="10"/>
    </row>
    <row r="55" s="2" customFormat="1">
      <c r="A55" s="2" t="s">
        <v>240</v>
      </c>
      <c r="B55" s="11">
        <v>44069</v>
      </c>
      <c r="C55" s="2" t="s">
        <v>221</v>
      </c>
      <c r="D55" s="2" t="s">
        <v>222</v>
      </c>
      <c r="E55" s="2" t="s">
        <v>223</v>
      </c>
      <c r="F55" s="2" t="s">
        <v>234</v>
      </c>
      <c r="G55" s="2" t="s">
        <v>235</v>
      </c>
      <c r="H55" s="2" t="s">
        <v>236</v>
      </c>
      <c r="I55" s="11">
        <v>44196</v>
      </c>
      <c r="J55" s="11">
        <v>44012</v>
      </c>
      <c r="K55" s="2" t="s">
        <v>141</v>
      </c>
      <c r="L55" s="2" t="s">
        <v>125</v>
      </c>
      <c r="M55" s="2"/>
      <c r="N55" s="2" t="s">
        <v>80</v>
      </c>
      <c r="O55" s="2"/>
      <c r="P55" s="2"/>
      <c r="Q55" s="2" t="s">
        <v>65</v>
      </c>
      <c r="R55" s="2" t="s">
        <v>81</v>
      </c>
      <c r="S55" s="2">
        <v>5741</v>
      </c>
      <c r="T55" s="2" t="s">
        <v>82</v>
      </c>
      <c r="U55" s="2" t="s">
        <v>83</v>
      </c>
      <c r="V55" s="10" t="s">
        <v>69</v>
      </c>
      <c r="W55" s="2"/>
      <c r="X55" s="2">
        <v>24915.94</v>
      </c>
      <c r="Y55" s="26">
        <v>0.00016776613285</v>
      </c>
      <c r="Z55" s="10" t="s">
        <v>84</v>
      </c>
      <c r="AA55" s="2" t="s">
        <v>85</v>
      </c>
      <c r="AB55" s="10" t="s">
        <v>72</v>
      </c>
      <c r="AC55" s="2" t="s">
        <v>73</v>
      </c>
      <c r="AD55" s="10" t="s">
        <v>74</v>
      </c>
      <c r="AE55" s="10"/>
      <c r="AF55" s="10" t="s">
        <v>86</v>
      </c>
      <c r="AG55" s="10" t="s">
        <v>75</v>
      </c>
      <c r="AH55" s="10"/>
      <c r="AI55" s="10" t="s">
        <v>76</v>
      </c>
      <c r="AJ55" s="2" t="s">
        <v>76</v>
      </c>
      <c r="AK55" s="32">
        <v>1</v>
      </c>
      <c r="AL55" s="2"/>
      <c r="AM55" s="2"/>
      <c r="AN55" s="2"/>
      <c r="AO55" s="2">
        <v>0</v>
      </c>
      <c r="AP55" s="2">
        <v>0</v>
      </c>
      <c r="AQ55" s="2">
        <v>24641.88</v>
      </c>
      <c r="AR55" s="26">
        <v>0.9890006156701293</v>
      </c>
      <c r="AS55" s="11"/>
      <c r="AT55" s="10"/>
      <c r="AV55" s="10"/>
      <c r="AW55" s="10"/>
      <c r="AX55" s="10"/>
      <c r="AY55" s="10"/>
      <c r="AZ55" s="10"/>
      <c r="BC55" s="10"/>
    </row>
    <row r="56" s="2" customFormat="1">
      <c r="A56" s="2" t="s">
        <v>241</v>
      </c>
      <c r="B56" s="11">
        <v>44165</v>
      </c>
      <c r="C56" s="2" t="s">
        <v>221</v>
      </c>
      <c r="D56" s="2" t="s">
        <v>222</v>
      </c>
      <c r="E56" s="2" t="s">
        <v>223</v>
      </c>
      <c r="F56" s="2" t="s">
        <v>234</v>
      </c>
      <c r="G56" s="2" t="s">
        <v>235</v>
      </c>
      <c r="H56" s="2" t="s">
        <v>236</v>
      </c>
      <c r="I56" s="11">
        <v>44196</v>
      </c>
      <c r="J56" s="11">
        <v>44104</v>
      </c>
      <c r="K56" s="2" t="s">
        <v>141</v>
      </c>
      <c r="L56" s="2" t="s">
        <v>125</v>
      </c>
      <c r="M56" s="2"/>
      <c r="N56" s="2" t="s">
        <v>80</v>
      </c>
      <c r="O56" s="2"/>
      <c r="P56" s="2"/>
      <c r="Q56" s="2" t="s">
        <v>65</v>
      </c>
      <c r="R56" s="2" t="s">
        <v>81</v>
      </c>
      <c r="S56" s="2">
        <v>5741</v>
      </c>
      <c r="T56" s="2" t="s">
        <v>82</v>
      </c>
      <c r="U56" s="2" t="s">
        <v>83</v>
      </c>
      <c r="V56" s="10" t="s">
        <v>69</v>
      </c>
      <c r="W56" s="2"/>
      <c r="X56" s="2">
        <v>58558.2</v>
      </c>
      <c r="Y56" s="26">
        <v>0.00039303867396</v>
      </c>
      <c r="Z56" s="10" t="s">
        <v>84</v>
      </c>
      <c r="AA56" s="2" t="s">
        <v>85</v>
      </c>
      <c r="AB56" s="10" t="s">
        <v>72</v>
      </c>
      <c r="AC56" s="2" t="s">
        <v>73</v>
      </c>
      <c r="AD56" s="10" t="s">
        <v>74</v>
      </c>
      <c r="AE56" s="10"/>
      <c r="AF56" s="10" t="s">
        <v>86</v>
      </c>
      <c r="AG56" s="10" t="s">
        <v>75</v>
      </c>
      <c r="AH56" s="10"/>
      <c r="AI56" s="10" t="s">
        <v>76</v>
      </c>
      <c r="AJ56" s="2" t="s">
        <v>76</v>
      </c>
      <c r="AK56" s="32">
        <v>1</v>
      </c>
      <c r="AL56" s="2"/>
      <c r="AM56" s="2"/>
      <c r="AN56" s="2"/>
      <c r="AO56" s="2">
        <v>0</v>
      </c>
      <c r="AP56" s="2">
        <v>0</v>
      </c>
      <c r="AQ56" s="2">
        <v>58229.1</v>
      </c>
      <c r="AR56" s="26">
        <v>0.9943799502033874</v>
      </c>
      <c r="AS56" s="11"/>
      <c r="AT56" s="10"/>
      <c r="AV56" s="10"/>
      <c r="AW56" s="10"/>
      <c r="AX56" s="10"/>
      <c r="AY56" s="10"/>
      <c r="AZ56" s="10"/>
      <c r="BC56" s="10"/>
    </row>
    <row r="57" s="2" customFormat="1">
      <c r="A57" s="2" t="s">
        <v>242</v>
      </c>
      <c r="B57" s="11">
        <v>44253</v>
      </c>
      <c r="C57" s="2" t="s">
        <v>221</v>
      </c>
      <c r="D57" s="2" t="s">
        <v>222</v>
      </c>
      <c r="E57" s="2" t="s">
        <v>223</v>
      </c>
      <c r="F57" s="2" t="s">
        <v>234</v>
      </c>
      <c r="G57" s="2" t="s">
        <v>235</v>
      </c>
      <c r="H57" s="2" t="s">
        <v>236</v>
      </c>
      <c r="I57" s="11">
        <v>44196</v>
      </c>
      <c r="J57" s="11">
        <v>44196</v>
      </c>
      <c r="K57" s="2" t="s">
        <v>141</v>
      </c>
      <c r="L57" s="2" t="s">
        <v>125</v>
      </c>
      <c r="M57" s="2"/>
      <c r="N57" s="2" t="s">
        <v>80</v>
      </c>
      <c r="O57" s="2"/>
      <c r="P57" s="2"/>
      <c r="Q57" s="2" t="s">
        <v>65</v>
      </c>
      <c r="R57" s="2" t="s">
        <v>81</v>
      </c>
      <c r="S57" s="2">
        <v>5741</v>
      </c>
      <c r="T57" s="2" t="s">
        <v>82</v>
      </c>
      <c r="U57" s="2" t="s">
        <v>83</v>
      </c>
      <c r="V57" s="10" t="s">
        <v>69</v>
      </c>
      <c r="W57" s="2"/>
      <c r="X57" s="2">
        <v>108160.44</v>
      </c>
      <c r="Y57" s="26">
        <v>0.0006446246751</v>
      </c>
      <c r="Z57" s="10" t="s">
        <v>84</v>
      </c>
      <c r="AA57" s="2" t="s">
        <v>85</v>
      </c>
      <c r="AB57" s="10" t="s">
        <v>72</v>
      </c>
      <c r="AC57" s="2" t="s">
        <v>73</v>
      </c>
      <c r="AD57" s="10" t="s">
        <v>74</v>
      </c>
      <c r="AE57" s="10"/>
      <c r="AF57" s="10" t="s">
        <v>86</v>
      </c>
      <c r="AG57" s="10" t="s">
        <v>75</v>
      </c>
      <c r="AH57" s="10"/>
      <c r="AI57" s="10" t="s">
        <v>76</v>
      </c>
      <c r="AJ57" s="2" t="s">
        <v>76</v>
      </c>
      <c r="AK57" s="32">
        <v>1</v>
      </c>
      <c r="AL57" s="2"/>
      <c r="AM57" s="2"/>
      <c r="AN57" s="2"/>
      <c r="AO57" s="2">
        <v>0</v>
      </c>
      <c r="AP57" s="2">
        <v>0</v>
      </c>
      <c r="AQ57" s="2">
        <v>108356.76</v>
      </c>
      <c r="AR57" s="26">
        <v>1.0018150813735596</v>
      </c>
      <c r="AS57" s="11"/>
      <c r="AT57" s="10"/>
      <c r="AV57" s="10"/>
      <c r="AW57" s="10"/>
      <c r="AX57" s="10"/>
      <c r="AY57" s="10"/>
      <c r="AZ57" s="10"/>
      <c r="BC57" s="10"/>
    </row>
    <row r="58" s="2" customFormat="1">
      <c r="A58" s="2" t="s">
        <v>243</v>
      </c>
      <c r="B58" s="11">
        <v>44529</v>
      </c>
      <c r="C58" s="2" t="s">
        <v>221</v>
      </c>
      <c r="D58" s="2" t="s">
        <v>222</v>
      </c>
      <c r="E58" s="2" t="s">
        <v>223</v>
      </c>
      <c r="F58" s="2" t="s">
        <v>244</v>
      </c>
      <c r="G58" s="2" t="s">
        <v>245</v>
      </c>
      <c r="H58" s="2" t="s">
        <v>246</v>
      </c>
      <c r="I58" s="11">
        <v>44561</v>
      </c>
      <c r="J58" s="11">
        <v>44469</v>
      </c>
      <c r="K58" s="2" t="s">
        <v>141</v>
      </c>
      <c r="L58" s="2" t="s">
        <v>125</v>
      </c>
      <c r="M58" s="2"/>
      <c r="N58" s="2" t="s">
        <v>80</v>
      </c>
      <c r="O58" s="2"/>
      <c r="P58" s="2"/>
      <c r="Q58" s="2" t="s">
        <v>65</v>
      </c>
      <c r="R58" s="2" t="s">
        <v>81</v>
      </c>
      <c r="S58" s="2">
        <v>31519</v>
      </c>
      <c r="T58" s="2" t="s">
        <v>82</v>
      </c>
      <c r="U58" s="2" t="s">
        <v>83</v>
      </c>
      <c r="V58" s="10" t="s">
        <v>69</v>
      </c>
      <c r="W58" s="2"/>
      <c r="X58" s="2">
        <v>5530638.93</v>
      </c>
      <c r="Y58" s="26">
        <v>0.00470519718188</v>
      </c>
      <c r="Z58" s="10" t="s">
        <v>84</v>
      </c>
      <c r="AA58" s="2" t="s">
        <v>85</v>
      </c>
      <c r="AB58" s="10" t="s">
        <v>72</v>
      </c>
      <c r="AC58" s="2" t="s">
        <v>73</v>
      </c>
      <c r="AD58" s="10" t="s">
        <v>74</v>
      </c>
      <c r="AE58" s="10"/>
      <c r="AF58" s="10" t="s">
        <v>86</v>
      </c>
      <c r="AG58" s="10" t="s">
        <v>75</v>
      </c>
      <c r="AH58" s="10"/>
      <c r="AI58" s="10" t="s">
        <v>76</v>
      </c>
      <c r="AJ58" s="2" t="s">
        <v>76</v>
      </c>
      <c r="AK58" s="32">
        <v>1</v>
      </c>
      <c r="AL58" s="2"/>
      <c r="AM58" s="2"/>
      <c r="AN58" s="2"/>
      <c r="AO58" s="2">
        <v>0</v>
      </c>
      <c r="AP58" s="2">
        <v>0</v>
      </c>
      <c r="AQ58" s="2">
        <v>4948805.52</v>
      </c>
      <c r="AR58" s="26">
        <v>0.894798156711344</v>
      </c>
      <c r="AS58" s="11"/>
      <c r="AT58" s="10"/>
      <c r="AV58" s="10"/>
      <c r="AW58" s="10"/>
      <c r="AX58" s="10"/>
      <c r="AY58" s="10"/>
      <c r="AZ58" s="10"/>
      <c r="BC58" s="10"/>
    </row>
    <row r="59" s="2" customFormat="1">
      <c r="A59" s="2" t="s">
        <v>247</v>
      </c>
      <c r="B59" s="11">
        <v>44435</v>
      </c>
      <c r="C59" s="2" t="s">
        <v>221</v>
      </c>
      <c r="D59" s="2" t="s">
        <v>222</v>
      </c>
      <c r="E59" s="2" t="s">
        <v>223</v>
      </c>
      <c r="F59" s="2" t="s">
        <v>248</v>
      </c>
      <c r="G59" s="2" t="s">
        <v>249</v>
      </c>
      <c r="H59" s="2" t="s">
        <v>250</v>
      </c>
      <c r="I59" s="11">
        <v>44561</v>
      </c>
      <c r="J59" s="11">
        <v>44377</v>
      </c>
      <c r="K59" s="2" t="s">
        <v>141</v>
      </c>
      <c r="L59" s="2" t="s">
        <v>125</v>
      </c>
      <c r="M59" s="2"/>
      <c r="N59" s="2" t="s">
        <v>80</v>
      </c>
      <c r="O59" s="2"/>
      <c r="P59" s="2"/>
      <c r="Q59" s="2" t="s">
        <v>65</v>
      </c>
      <c r="R59" s="2" t="s">
        <v>81</v>
      </c>
      <c r="S59" s="2">
        <v>3143</v>
      </c>
      <c r="T59" s="2" t="s">
        <v>82</v>
      </c>
      <c r="U59" s="2" t="s">
        <v>83</v>
      </c>
      <c r="V59" s="10" t="s">
        <v>69</v>
      </c>
      <c r="W59" s="2"/>
      <c r="X59" s="2">
        <v>673042.02</v>
      </c>
      <c r="Y59" s="26">
        <v>0.00059404140599</v>
      </c>
      <c r="Z59" s="10" t="s">
        <v>84</v>
      </c>
      <c r="AA59" s="2" t="s">
        <v>85</v>
      </c>
      <c r="AB59" s="10" t="s">
        <v>72</v>
      </c>
      <c r="AC59" s="2" t="s">
        <v>73</v>
      </c>
      <c r="AD59" s="10" t="s">
        <v>74</v>
      </c>
      <c r="AE59" s="10"/>
      <c r="AF59" s="10" t="s">
        <v>86</v>
      </c>
      <c r="AG59" s="10" t="s">
        <v>75</v>
      </c>
      <c r="AH59" s="10"/>
      <c r="AI59" s="10" t="s">
        <v>76</v>
      </c>
      <c r="AJ59" s="2" t="s">
        <v>76</v>
      </c>
      <c r="AK59" s="32">
        <v>1</v>
      </c>
      <c r="AL59" s="2"/>
      <c r="AM59" s="2"/>
      <c r="AN59" s="2"/>
      <c r="AO59" s="2">
        <v>0</v>
      </c>
      <c r="AP59" s="2">
        <v>0</v>
      </c>
      <c r="AQ59" s="2">
        <v>508009.92</v>
      </c>
      <c r="AR59" s="26">
        <v>0.7547967361681223</v>
      </c>
      <c r="AS59" s="11"/>
      <c r="AT59" s="10"/>
      <c r="AV59" s="10"/>
      <c r="AW59" s="10"/>
      <c r="AX59" s="10"/>
      <c r="AY59" s="10"/>
      <c r="AZ59" s="10"/>
      <c r="BC59" s="10"/>
    </row>
    <row r="60" s="2" customFormat="1">
      <c r="A60" s="2" t="s">
        <v>251</v>
      </c>
      <c r="B60" s="11">
        <v>44529</v>
      </c>
      <c r="C60" s="2" t="s">
        <v>221</v>
      </c>
      <c r="D60" s="2" t="s">
        <v>222</v>
      </c>
      <c r="E60" s="2" t="s">
        <v>223</v>
      </c>
      <c r="F60" s="2" t="s">
        <v>248</v>
      </c>
      <c r="G60" s="2" t="s">
        <v>249</v>
      </c>
      <c r="H60" s="2" t="s">
        <v>250</v>
      </c>
      <c r="I60" s="11">
        <v>44561</v>
      </c>
      <c r="J60" s="11">
        <v>44469</v>
      </c>
      <c r="K60" s="2" t="s">
        <v>141</v>
      </c>
      <c r="L60" s="2" t="s">
        <v>125</v>
      </c>
      <c r="M60" s="2"/>
      <c r="N60" s="2" t="s">
        <v>80</v>
      </c>
      <c r="O60" s="2"/>
      <c r="P60" s="2"/>
      <c r="Q60" s="2" t="s">
        <v>65</v>
      </c>
      <c r="R60" s="2" t="s">
        <v>81</v>
      </c>
      <c r="S60" s="2">
        <v>3194</v>
      </c>
      <c r="T60" s="2" t="s">
        <v>82</v>
      </c>
      <c r="U60" s="2" t="s">
        <v>83</v>
      </c>
      <c r="V60" s="10" t="s">
        <v>69</v>
      </c>
      <c r="W60" s="2"/>
      <c r="X60" s="2">
        <v>560451.18</v>
      </c>
      <c r="Y60" s="26">
        <v>0.00052819431625</v>
      </c>
      <c r="Z60" s="10" t="s">
        <v>84</v>
      </c>
      <c r="AA60" s="2" t="s">
        <v>85</v>
      </c>
      <c r="AB60" s="10" t="s">
        <v>72</v>
      </c>
      <c r="AC60" s="2" t="s">
        <v>73</v>
      </c>
      <c r="AD60" s="10" t="s">
        <v>74</v>
      </c>
      <c r="AE60" s="10"/>
      <c r="AF60" s="10" t="s">
        <v>86</v>
      </c>
      <c r="AG60" s="10" t="s">
        <v>75</v>
      </c>
      <c r="AH60" s="10"/>
      <c r="AI60" s="10" t="s">
        <v>76</v>
      </c>
      <c r="AJ60" s="2" t="s">
        <v>76</v>
      </c>
      <c r="AK60" s="32">
        <v>1</v>
      </c>
      <c r="AL60" s="2"/>
      <c r="AM60" s="2"/>
      <c r="AN60" s="2"/>
      <c r="AO60" s="2">
        <v>0</v>
      </c>
      <c r="AP60" s="2">
        <v>0</v>
      </c>
      <c r="AQ60" s="2">
        <v>511223.52</v>
      </c>
      <c r="AR60" s="26">
        <v>0.9121642316820531</v>
      </c>
      <c r="AS60" s="11"/>
      <c r="AT60" s="10"/>
      <c r="AV60" s="10"/>
      <c r="AW60" s="10"/>
      <c r="AX60" s="10"/>
      <c r="AY60" s="10"/>
      <c r="AZ60" s="10"/>
      <c r="BC60" s="10"/>
    </row>
    <row r="61" s="2" customFormat="1">
      <c r="A61" s="2" t="s">
        <v>252</v>
      </c>
      <c r="B61" s="11">
        <v>43790</v>
      </c>
      <c r="C61" s="2" t="s">
        <v>221</v>
      </c>
      <c r="D61" s="2" t="s">
        <v>222</v>
      </c>
      <c r="E61" s="2" t="s">
        <v>223</v>
      </c>
      <c r="F61" s="2" t="s">
        <v>253</v>
      </c>
      <c r="G61" s="2" t="s">
        <v>254</v>
      </c>
      <c r="H61" s="2" t="s">
        <v>255</v>
      </c>
      <c r="I61" s="11">
        <v>43830</v>
      </c>
      <c r="J61" s="11">
        <v>43738</v>
      </c>
      <c r="K61" s="2" t="s">
        <v>141</v>
      </c>
      <c r="L61" s="2" t="s">
        <v>125</v>
      </c>
      <c r="M61" s="2"/>
      <c r="N61" s="2" t="s">
        <v>80</v>
      </c>
      <c r="O61" s="2"/>
      <c r="P61" s="2"/>
      <c r="Q61" s="2" t="s">
        <v>65</v>
      </c>
      <c r="R61" s="2" t="s">
        <v>81</v>
      </c>
      <c r="S61" s="2">
        <v>97807</v>
      </c>
      <c r="T61" s="2" t="s">
        <v>82</v>
      </c>
      <c r="U61" s="2" t="s">
        <v>83</v>
      </c>
      <c r="V61" s="10" t="s">
        <v>69</v>
      </c>
      <c r="W61" s="2"/>
      <c r="X61" s="2">
        <v>539894.64</v>
      </c>
      <c r="Y61" s="26">
        <v>0.00066694945378</v>
      </c>
      <c r="Z61" s="10" t="s">
        <v>84</v>
      </c>
      <c r="AA61" s="2" t="s">
        <v>85</v>
      </c>
      <c r="AB61" s="10" t="s">
        <v>72</v>
      </c>
      <c r="AC61" s="2" t="s">
        <v>73</v>
      </c>
      <c r="AD61" s="10" t="s">
        <v>74</v>
      </c>
      <c r="AE61" s="10"/>
      <c r="AF61" s="10" t="s">
        <v>86</v>
      </c>
      <c r="AG61" s="10" t="s">
        <v>75</v>
      </c>
      <c r="AH61" s="10"/>
      <c r="AI61" s="10" t="s">
        <v>76</v>
      </c>
      <c r="AJ61" s="2" t="s">
        <v>76</v>
      </c>
      <c r="AK61" s="32">
        <v>1</v>
      </c>
      <c r="AL61" s="2"/>
      <c r="AM61" s="2"/>
      <c r="AN61" s="2"/>
      <c r="AO61" s="2">
        <v>0</v>
      </c>
      <c r="AP61" s="2">
        <v>0</v>
      </c>
      <c r="AQ61" s="2">
        <v>511839</v>
      </c>
      <c r="AR61" s="26">
        <v>0.9480349721567898</v>
      </c>
      <c r="AS61" s="11"/>
      <c r="AT61" s="10"/>
      <c r="AV61" s="10"/>
      <c r="AW61" s="10"/>
      <c r="AX61" s="10"/>
      <c r="AY61" s="10"/>
      <c r="AZ61" s="10"/>
      <c r="BC61" s="10"/>
    </row>
    <row r="62" s="3" customFormat="1">
      <c r="A62" s="3" t="s">
        <v>256</v>
      </c>
      <c r="B62" s="16">
        <v>43846</v>
      </c>
      <c r="C62" s="3" t="s">
        <v>221</v>
      </c>
      <c r="D62" s="3" t="s">
        <v>222</v>
      </c>
      <c r="E62" s="3" t="s">
        <v>223</v>
      </c>
      <c r="F62" s="3" t="s">
        <v>253</v>
      </c>
      <c r="G62" s="3" t="s">
        <v>254</v>
      </c>
      <c r="H62" s="3" t="s">
        <v>255</v>
      </c>
      <c r="I62" s="16">
        <v>43830</v>
      </c>
      <c r="J62" s="16">
        <v>43738</v>
      </c>
      <c r="K62" s="3" t="s">
        <v>141</v>
      </c>
      <c r="L62" s="3" t="s">
        <v>125</v>
      </c>
      <c r="M62" s="3"/>
      <c r="N62" s="3" t="s">
        <v>80</v>
      </c>
      <c r="O62" s="3"/>
      <c r="P62" s="3"/>
      <c r="Q62" s="3" t="s">
        <v>65</v>
      </c>
      <c r="R62" s="3" t="s">
        <v>81</v>
      </c>
      <c r="S62" s="3">
        <v>97807</v>
      </c>
      <c r="T62" s="3" t="s">
        <v>82</v>
      </c>
      <c r="U62" s="3" t="s">
        <v>83</v>
      </c>
      <c r="V62" s="21" t="s">
        <v>69</v>
      </c>
      <c r="W62" s="3"/>
      <c r="X62" s="3">
        <v>539894.64</v>
      </c>
      <c r="Y62" s="27">
        <v>0.00066694945378</v>
      </c>
      <c r="Z62" s="21" t="s">
        <v>84</v>
      </c>
      <c r="AA62" s="3" t="s">
        <v>85</v>
      </c>
      <c r="AB62" s="21" t="s">
        <v>72</v>
      </c>
      <c r="AC62" s="3" t="s">
        <v>73</v>
      </c>
      <c r="AD62" s="21" t="s">
        <v>74</v>
      </c>
      <c r="AE62" s="21"/>
      <c r="AF62" s="21" t="s">
        <v>86</v>
      </c>
      <c r="AG62" s="21" t="s">
        <v>75</v>
      </c>
      <c r="AH62" s="21"/>
      <c r="AI62" s="21" t="s">
        <v>76</v>
      </c>
      <c r="AJ62" s="3" t="s">
        <v>76</v>
      </c>
      <c r="AK62" s="33">
        <v>1</v>
      </c>
      <c r="AL62" s="3"/>
      <c r="AM62" s="3"/>
      <c r="AN62" s="3"/>
      <c r="AO62" s="3">
        <v>0</v>
      </c>
      <c r="AP62" s="3">
        <v>0</v>
      </c>
      <c r="AQ62" s="3">
        <v>511839</v>
      </c>
      <c r="AR62" s="27">
        <v>0.9480349721567898</v>
      </c>
      <c r="AS62" s="16"/>
      <c r="AT62" s="21"/>
      <c r="AV62" s="21"/>
      <c r="AW62" s="21"/>
      <c r="AX62" s="21"/>
      <c r="AY62" s="21"/>
      <c r="AZ62" s="21"/>
      <c r="BC62" s="21"/>
    </row>
    <row r="63" s="2" customFormat="1">
      <c r="A63" s="2" t="s">
        <v>257</v>
      </c>
      <c r="B63" s="11">
        <v>43888</v>
      </c>
      <c r="C63" s="2" t="s">
        <v>221</v>
      </c>
      <c r="D63" s="2" t="s">
        <v>222</v>
      </c>
      <c r="E63" s="2" t="s">
        <v>223</v>
      </c>
      <c r="F63" s="2" t="s">
        <v>253</v>
      </c>
      <c r="G63" s="2" t="s">
        <v>254</v>
      </c>
      <c r="H63" s="2" t="s">
        <v>255</v>
      </c>
      <c r="I63" s="11">
        <v>43830</v>
      </c>
      <c r="J63" s="11">
        <v>43830</v>
      </c>
      <c r="K63" s="2" t="s">
        <v>141</v>
      </c>
      <c r="L63" s="2" t="s">
        <v>125</v>
      </c>
      <c r="M63" s="2"/>
      <c r="N63" s="2" t="s">
        <v>80</v>
      </c>
      <c r="O63" s="2"/>
      <c r="P63" s="2"/>
      <c r="Q63" s="2" t="s">
        <v>65</v>
      </c>
      <c r="R63" s="2" t="s">
        <v>81</v>
      </c>
      <c r="S63" s="2">
        <v>63181</v>
      </c>
      <c r="T63" s="2" t="s">
        <v>82</v>
      </c>
      <c r="U63" s="2" t="s">
        <v>83</v>
      </c>
      <c r="V63" s="10" t="s">
        <v>69</v>
      </c>
      <c r="W63" s="2"/>
      <c r="X63" s="2">
        <v>384140.48</v>
      </c>
      <c r="Y63" s="26">
        <v>0.00045302771081</v>
      </c>
      <c r="Z63" s="10" t="s">
        <v>84</v>
      </c>
      <c r="AA63" s="2" t="s">
        <v>85</v>
      </c>
      <c r="AB63" s="10" t="s">
        <v>72</v>
      </c>
      <c r="AC63" s="2" t="s">
        <v>73</v>
      </c>
      <c r="AD63" s="10" t="s">
        <v>74</v>
      </c>
      <c r="AE63" s="10"/>
      <c r="AF63" s="10" t="s">
        <v>86</v>
      </c>
      <c r="AG63" s="10" t="s">
        <v>75</v>
      </c>
      <c r="AH63" s="10"/>
      <c r="AI63" s="10" t="s">
        <v>76</v>
      </c>
      <c r="AJ63" s="2" t="s">
        <v>76</v>
      </c>
      <c r="AK63" s="32">
        <v>1</v>
      </c>
      <c r="AL63" s="2"/>
      <c r="AM63" s="2"/>
      <c r="AN63" s="2"/>
      <c r="AO63" s="2">
        <v>0</v>
      </c>
      <c r="AP63" s="2">
        <v>0</v>
      </c>
      <c r="AQ63" s="2">
        <v>376326.83</v>
      </c>
      <c r="AR63" s="26">
        <v>0.9796593943965499</v>
      </c>
      <c r="AS63" s="11"/>
      <c r="AT63" s="10"/>
      <c r="AV63" s="10"/>
      <c r="AW63" s="10"/>
      <c r="AX63" s="10"/>
      <c r="AY63" s="10"/>
      <c r="AZ63" s="10"/>
      <c r="BC63" s="10"/>
    </row>
    <row r="64" s="2" customFormat="1">
      <c r="A64" s="2" t="s">
        <v>258</v>
      </c>
      <c r="B64" s="11">
        <v>43978</v>
      </c>
      <c r="C64" s="2" t="s">
        <v>221</v>
      </c>
      <c r="D64" s="2" t="s">
        <v>222</v>
      </c>
      <c r="E64" s="2" t="s">
        <v>223</v>
      </c>
      <c r="F64" s="2" t="s">
        <v>253</v>
      </c>
      <c r="G64" s="2" t="s">
        <v>254</v>
      </c>
      <c r="H64" s="2" t="s">
        <v>255</v>
      </c>
      <c r="I64" s="11">
        <v>44196</v>
      </c>
      <c r="J64" s="11">
        <v>43921</v>
      </c>
      <c r="K64" s="2" t="s">
        <v>141</v>
      </c>
      <c r="L64" s="2" t="s">
        <v>125</v>
      </c>
      <c r="M64" s="2"/>
      <c r="N64" s="2" t="s">
        <v>80</v>
      </c>
      <c r="O64" s="2"/>
      <c r="P64" s="2"/>
      <c r="Q64" s="2" t="s">
        <v>65</v>
      </c>
      <c r="R64" s="2" t="s">
        <v>81</v>
      </c>
      <c r="S64" s="2">
        <v>73786</v>
      </c>
      <c r="T64" s="2" t="s">
        <v>82</v>
      </c>
      <c r="U64" s="2" t="s">
        <v>83</v>
      </c>
      <c r="V64" s="10" t="s">
        <v>69</v>
      </c>
      <c r="W64" s="2"/>
      <c r="X64" s="2">
        <v>258251</v>
      </c>
      <c r="Y64" s="26">
        <v>0.00044388480878</v>
      </c>
      <c r="Z64" s="10" t="s">
        <v>84</v>
      </c>
      <c r="AA64" s="2" t="s">
        <v>85</v>
      </c>
      <c r="AB64" s="10" t="s">
        <v>72</v>
      </c>
      <c r="AC64" s="2" t="s">
        <v>73</v>
      </c>
      <c r="AD64" s="10" t="s">
        <v>74</v>
      </c>
      <c r="AE64" s="10"/>
      <c r="AF64" s="10" t="s">
        <v>86</v>
      </c>
      <c r="AG64" s="10" t="s">
        <v>75</v>
      </c>
      <c r="AH64" s="10"/>
      <c r="AI64" s="10" t="s">
        <v>76</v>
      </c>
      <c r="AJ64" s="2" t="s">
        <v>76</v>
      </c>
      <c r="AK64" s="32">
        <v>1</v>
      </c>
      <c r="AL64" s="2"/>
      <c r="AM64" s="2"/>
      <c r="AN64" s="2"/>
      <c r="AO64" s="2">
        <v>0</v>
      </c>
      <c r="AP64" s="2">
        <v>0</v>
      </c>
      <c r="AQ64" s="2">
        <v>262037.15</v>
      </c>
      <c r="AR64" s="26">
        <v>1.0146607370349001</v>
      </c>
      <c r="AS64" s="11"/>
      <c r="AT64" s="10"/>
      <c r="AV64" s="10"/>
      <c r="AW64" s="10"/>
      <c r="AX64" s="10"/>
      <c r="AY64" s="10"/>
      <c r="AZ64" s="10"/>
      <c r="BC64" s="10"/>
    </row>
    <row r="65" s="2" customFormat="1">
      <c r="A65" s="2" t="s">
        <v>259</v>
      </c>
      <c r="B65" s="11">
        <v>44069</v>
      </c>
      <c r="C65" s="2" t="s">
        <v>221</v>
      </c>
      <c r="D65" s="2" t="s">
        <v>222</v>
      </c>
      <c r="E65" s="2" t="s">
        <v>223</v>
      </c>
      <c r="F65" s="2" t="s">
        <v>253</v>
      </c>
      <c r="G65" s="2" t="s">
        <v>254</v>
      </c>
      <c r="H65" s="2" t="s">
        <v>255</v>
      </c>
      <c r="I65" s="11">
        <v>44196</v>
      </c>
      <c r="J65" s="11">
        <v>44012</v>
      </c>
      <c r="K65" s="2" t="s">
        <v>141</v>
      </c>
      <c r="L65" s="2" t="s">
        <v>125</v>
      </c>
      <c r="M65" s="2"/>
      <c r="N65" s="2" t="s">
        <v>80</v>
      </c>
      <c r="O65" s="2"/>
      <c r="P65" s="2"/>
      <c r="Q65" s="2" t="s">
        <v>65</v>
      </c>
      <c r="R65" s="2" t="s">
        <v>81</v>
      </c>
      <c r="S65" s="2">
        <v>65871</v>
      </c>
      <c r="T65" s="2" t="s">
        <v>82</v>
      </c>
      <c r="U65" s="2" t="s">
        <v>83</v>
      </c>
      <c r="V65" s="10" t="s">
        <v>69</v>
      </c>
      <c r="W65" s="2"/>
      <c r="X65" s="2">
        <v>285880.14</v>
      </c>
      <c r="Y65" s="26">
        <v>0.00043372921684</v>
      </c>
      <c r="Z65" s="10" t="s">
        <v>84</v>
      </c>
      <c r="AA65" s="2" t="s">
        <v>85</v>
      </c>
      <c r="AB65" s="10" t="s">
        <v>72</v>
      </c>
      <c r="AC65" s="2" t="s">
        <v>73</v>
      </c>
      <c r="AD65" s="10" t="s">
        <v>74</v>
      </c>
      <c r="AE65" s="10"/>
      <c r="AF65" s="10" t="s">
        <v>86</v>
      </c>
      <c r="AG65" s="10" t="s">
        <v>75</v>
      </c>
      <c r="AH65" s="10"/>
      <c r="AI65" s="10" t="s">
        <v>76</v>
      </c>
      <c r="AJ65" s="2" t="s">
        <v>76</v>
      </c>
      <c r="AK65" s="32">
        <v>1</v>
      </c>
      <c r="AL65" s="2"/>
      <c r="AM65" s="2"/>
      <c r="AN65" s="2"/>
      <c r="AO65" s="2">
        <v>0</v>
      </c>
      <c r="AP65" s="2">
        <v>0</v>
      </c>
      <c r="AQ65" s="2">
        <v>254907.24</v>
      </c>
      <c r="AR65" s="26">
        <v>0.8916577415975802</v>
      </c>
      <c r="AS65" s="11"/>
      <c r="AT65" s="10"/>
      <c r="AV65" s="10"/>
      <c r="AW65" s="10"/>
      <c r="AX65" s="10"/>
      <c r="AY65" s="10"/>
      <c r="AZ65" s="10"/>
      <c r="BC65" s="10"/>
    </row>
    <row r="66" s="2" customFormat="1">
      <c r="A66" s="2" t="s">
        <v>260</v>
      </c>
      <c r="B66" s="11">
        <v>44165</v>
      </c>
      <c r="C66" s="2" t="s">
        <v>221</v>
      </c>
      <c r="D66" s="2" t="s">
        <v>222</v>
      </c>
      <c r="E66" s="2" t="s">
        <v>223</v>
      </c>
      <c r="F66" s="2" t="s">
        <v>253</v>
      </c>
      <c r="G66" s="2" t="s">
        <v>254</v>
      </c>
      <c r="H66" s="2" t="s">
        <v>255</v>
      </c>
      <c r="I66" s="11">
        <v>44196</v>
      </c>
      <c r="J66" s="11">
        <v>44104</v>
      </c>
      <c r="K66" s="2" t="s">
        <v>141</v>
      </c>
      <c r="L66" s="2" t="s">
        <v>125</v>
      </c>
      <c r="M66" s="2"/>
      <c r="N66" s="2" t="s">
        <v>80</v>
      </c>
      <c r="O66" s="2"/>
      <c r="P66" s="2"/>
      <c r="Q66" s="2" t="s">
        <v>65</v>
      </c>
      <c r="R66" s="2" t="s">
        <v>81</v>
      </c>
      <c r="S66" s="2">
        <v>53707</v>
      </c>
      <c r="T66" s="2" t="s">
        <v>82</v>
      </c>
      <c r="U66" s="2" t="s">
        <v>83</v>
      </c>
      <c r="V66" s="10" t="s">
        <v>69</v>
      </c>
      <c r="W66" s="2"/>
      <c r="X66" s="2">
        <v>547811.4</v>
      </c>
      <c r="Y66" s="26">
        <v>0.00082761329922</v>
      </c>
      <c r="Z66" s="10" t="s">
        <v>84</v>
      </c>
      <c r="AA66" s="2" t="s">
        <v>85</v>
      </c>
      <c r="AB66" s="10" t="s">
        <v>72</v>
      </c>
      <c r="AC66" s="2" t="s">
        <v>73</v>
      </c>
      <c r="AD66" s="10" t="s">
        <v>74</v>
      </c>
      <c r="AE66" s="10"/>
      <c r="AF66" s="10" t="s">
        <v>86</v>
      </c>
      <c r="AG66" s="10" t="s">
        <v>75</v>
      </c>
      <c r="AH66" s="10"/>
      <c r="AI66" s="10" t="s">
        <v>76</v>
      </c>
      <c r="AJ66" s="2" t="s">
        <v>76</v>
      </c>
      <c r="AK66" s="32">
        <v>1</v>
      </c>
      <c r="AL66" s="2"/>
      <c r="AM66" s="2"/>
      <c r="AN66" s="2"/>
      <c r="AO66" s="2">
        <v>0</v>
      </c>
      <c r="AP66" s="2">
        <v>0</v>
      </c>
      <c r="AQ66" s="2">
        <v>544741.2</v>
      </c>
      <c r="AR66" s="26">
        <v>0.9943955164131304</v>
      </c>
      <c r="AS66" s="11"/>
      <c r="AT66" s="10"/>
      <c r="AV66" s="10"/>
      <c r="AW66" s="10"/>
      <c r="AX66" s="10"/>
      <c r="AY66" s="10"/>
      <c r="AZ66" s="10"/>
      <c r="BC66" s="10"/>
    </row>
    <row r="67" s="2" customFormat="1">
      <c r="A67" s="2" t="s">
        <v>261</v>
      </c>
      <c r="B67" s="11">
        <v>44253</v>
      </c>
      <c r="C67" s="2" t="s">
        <v>221</v>
      </c>
      <c r="D67" s="2" t="s">
        <v>222</v>
      </c>
      <c r="E67" s="2" t="s">
        <v>223</v>
      </c>
      <c r="F67" s="2" t="s">
        <v>253</v>
      </c>
      <c r="G67" s="2" t="s">
        <v>254</v>
      </c>
      <c r="H67" s="2" t="s">
        <v>255</v>
      </c>
      <c r="I67" s="11">
        <v>44196</v>
      </c>
      <c r="J67" s="11">
        <v>44196</v>
      </c>
      <c r="K67" s="2" t="s">
        <v>141</v>
      </c>
      <c r="L67" s="2" t="s">
        <v>125</v>
      </c>
      <c r="M67" s="2"/>
      <c r="N67" s="2" t="s">
        <v>80</v>
      </c>
      <c r="O67" s="2"/>
      <c r="P67" s="2"/>
      <c r="Q67" s="2" t="s">
        <v>65</v>
      </c>
      <c r="R67" s="2" t="s">
        <v>81</v>
      </c>
      <c r="S67" s="2">
        <v>49701</v>
      </c>
      <c r="T67" s="2" t="s">
        <v>82</v>
      </c>
      <c r="U67" s="2" t="s">
        <v>83</v>
      </c>
      <c r="V67" s="10" t="s">
        <v>69</v>
      </c>
      <c r="W67" s="2"/>
      <c r="X67" s="2">
        <v>936366.84</v>
      </c>
      <c r="Y67" s="26">
        <v>0.00114930182183</v>
      </c>
      <c r="Z67" s="10" t="s">
        <v>84</v>
      </c>
      <c r="AA67" s="2" t="s">
        <v>85</v>
      </c>
      <c r="AB67" s="10" t="s">
        <v>72</v>
      </c>
      <c r="AC67" s="2" t="s">
        <v>73</v>
      </c>
      <c r="AD67" s="10" t="s">
        <v>74</v>
      </c>
      <c r="AE67" s="10"/>
      <c r="AF67" s="10" t="s">
        <v>86</v>
      </c>
      <c r="AG67" s="10" t="s">
        <v>75</v>
      </c>
      <c r="AH67" s="10"/>
      <c r="AI67" s="10" t="s">
        <v>76</v>
      </c>
      <c r="AJ67" s="2" t="s">
        <v>76</v>
      </c>
      <c r="AK67" s="32">
        <v>1</v>
      </c>
      <c r="AL67" s="2"/>
      <c r="AM67" s="2"/>
      <c r="AN67" s="2"/>
      <c r="AO67" s="2">
        <v>0</v>
      </c>
      <c r="AP67" s="2">
        <v>0</v>
      </c>
      <c r="AQ67" s="2">
        <v>938077.56</v>
      </c>
      <c r="AR67" s="26">
        <v>1.00182697627353</v>
      </c>
      <c r="AS67" s="11"/>
      <c r="AT67" s="10"/>
      <c r="AV67" s="10"/>
      <c r="AW67" s="10"/>
      <c r="AX67" s="10"/>
      <c r="AY67" s="10"/>
      <c r="AZ67" s="10"/>
      <c r="BC67" s="10"/>
    </row>
    <row r="68" s="2" customFormat="1">
      <c r="A68" s="2" t="s">
        <v>262</v>
      </c>
      <c r="B68" s="11">
        <v>44343</v>
      </c>
      <c r="C68" s="2" t="s">
        <v>221</v>
      </c>
      <c r="D68" s="2" t="s">
        <v>222</v>
      </c>
      <c r="E68" s="2" t="s">
        <v>223</v>
      </c>
      <c r="F68" s="2" t="s">
        <v>253</v>
      </c>
      <c r="G68" s="2" t="s">
        <v>254</v>
      </c>
      <c r="H68" s="2" t="s">
        <v>255</v>
      </c>
      <c r="I68" s="11">
        <v>44561</v>
      </c>
      <c r="J68" s="11">
        <v>44286</v>
      </c>
      <c r="K68" s="2" t="s">
        <v>141</v>
      </c>
      <c r="L68" s="2" t="s">
        <v>125</v>
      </c>
      <c r="M68" s="2"/>
      <c r="N68" s="2" t="s">
        <v>80</v>
      </c>
      <c r="O68" s="2"/>
      <c r="P68" s="2"/>
      <c r="Q68" s="2" t="s">
        <v>65</v>
      </c>
      <c r="R68" s="2" t="s">
        <v>81</v>
      </c>
      <c r="S68" s="2">
        <v>45457</v>
      </c>
      <c r="T68" s="2" t="s">
        <v>82</v>
      </c>
      <c r="U68" s="2" t="s">
        <v>83</v>
      </c>
      <c r="V68" s="10" t="s">
        <v>69</v>
      </c>
      <c r="W68" s="2"/>
      <c r="X68" s="2">
        <v>8628647.74</v>
      </c>
      <c r="Y68" s="26">
        <v>0.01013616836657</v>
      </c>
      <c r="Z68" s="10" t="s">
        <v>84</v>
      </c>
      <c r="AA68" s="2" t="s">
        <v>85</v>
      </c>
      <c r="AB68" s="10" t="s">
        <v>72</v>
      </c>
      <c r="AC68" s="2" t="s">
        <v>73</v>
      </c>
      <c r="AD68" s="10" t="s">
        <v>74</v>
      </c>
      <c r="AE68" s="10"/>
      <c r="AF68" s="10" t="s">
        <v>86</v>
      </c>
      <c r="AG68" s="10" t="s">
        <v>75</v>
      </c>
      <c r="AH68" s="10"/>
      <c r="AI68" s="10" t="s">
        <v>76</v>
      </c>
      <c r="AJ68" s="2" t="s">
        <v>76</v>
      </c>
      <c r="AK68" s="32">
        <v>1</v>
      </c>
      <c r="AL68" s="2"/>
      <c r="AM68" s="2"/>
      <c r="AN68" s="2"/>
      <c r="AO68" s="2">
        <v>0</v>
      </c>
      <c r="AP68" s="2">
        <v>0</v>
      </c>
      <c r="AQ68" s="2">
        <v>0</v>
      </c>
      <c r="AR68" s="26">
        <v>0</v>
      </c>
      <c r="AS68" s="11"/>
      <c r="AT68" s="10"/>
      <c r="AV68" s="10"/>
      <c r="AW68" s="10"/>
      <c r="AX68" s="10"/>
      <c r="AY68" s="10"/>
      <c r="AZ68" s="10"/>
      <c r="BC68" s="10"/>
    </row>
    <row r="69" s="2" customFormat="1">
      <c r="A69" s="2" t="s">
        <v>263</v>
      </c>
      <c r="B69" s="11">
        <v>44435</v>
      </c>
      <c r="C69" s="2" t="s">
        <v>221</v>
      </c>
      <c r="D69" s="2" t="s">
        <v>222</v>
      </c>
      <c r="E69" s="2" t="s">
        <v>223</v>
      </c>
      <c r="F69" s="2" t="s">
        <v>253</v>
      </c>
      <c r="G69" s="2" t="s">
        <v>254</v>
      </c>
      <c r="H69" s="2" t="s">
        <v>255</v>
      </c>
      <c r="I69" s="11">
        <v>44561</v>
      </c>
      <c r="J69" s="11">
        <v>44377</v>
      </c>
      <c r="K69" s="2" t="s">
        <v>141</v>
      </c>
      <c r="L69" s="2" t="s">
        <v>125</v>
      </c>
      <c r="M69" s="2"/>
      <c r="N69" s="2" t="s">
        <v>80</v>
      </c>
      <c r="O69" s="2"/>
      <c r="P69" s="2"/>
      <c r="Q69" s="2" t="s">
        <v>65</v>
      </c>
      <c r="R69" s="2" t="s">
        <v>81</v>
      </c>
      <c r="S69" s="2">
        <v>47492</v>
      </c>
      <c r="T69" s="2" t="s">
        <v>82</v>
      </c>
      <c r="U69" s="2" t="s">
        <v>83</v>
      </c>
      <c r="V69" s="10" t="s">
        <v>69</v>
      </c>
      <c r="W69" s="2"/>
      <c r="X69" s="2">
        <v>10169936.88</v>
      </c>
      <c r="Y69" s="26">
        <v>0.01109582941291</v>
      </c>
      <c r="Z69" s="10" t="s">
        <v>84</v>
      </c>
      <c r="AA69" s="2" t="s">
        <v>85</v>
      </c>
      <c r="AB69" s="10" t="s">
        <v>72</v>
      </c>
      <c r="AC69" s="2" t="s">
        <v>73</v>
      </c>
      <c r="AD69" s="10" t="s">
        <v>74</v>
      </c>
      <c r="AE69" s="10"/>
      <c r="AF69" s="10" t="s">
        <v>86</v>
      </c>
      <c r="AG69" s="10" t="s">
        <v>75</v>
      </c>
      <c r="AH69" s="10"/>
      <c r="AI69" s="10" t="s">
        <v>76</v>
      </c>
      <c r="AJ69" s="2" t="s">
        <v>76</v>
      </c>
      <c r="AK69" s="32">
        <v>1</v>
      </c>
      <c r="AL69" s="2"/>
      <c r="AM69" s="2"/>
      <c r="AN69" s="2"/>
      <c r="AO69" s="2">
        <v>0</v>
      </c>
      <c r="AP69" s="2">
        <v>0</v>
      </c>
      <c r="AQ69" s="2">
        <v>9814776.96</v>
      </c>
      <c r="AR69" s="26">
        <v>0.9650774705693159</v>
      </c>
      <c r="AS69" s="11"/>
      <c r="AT69" s="10"/>
      <c r="AV69" s="10"/>
      <c r="AW69" s="10"/>
      <c r="AX69" s="10"/>
      <c r="AY69" s="10"/>
      <c r="AZ69" s="10"/>
      <c r="BC69" s="10"/>
    </row>
    <row r="70" s="2" customFormat="1">
      <c r="A70" s="2" t="s">
        <v>264</v>
      </c>
      <c r="B70" s="11">
        <v>43853</v>
      </c>
      <c r="C70" s="2" t="s">
        <v>265</v>
      </c>
      <c r="D70" s="2" t="s">
        <v>266</v>
      </c>
      <c r="E70" s="2" t="s">
        <v>267</v>
      </c>
      <c r="F70" s="2" t="s">
        <v>268</v>
      </c>
      <c r="G70" s="2" t="s">
        <v>269</v>
      </c>
      <c r="H70" s="2" t="s">
        <v>270</v>
      </c>
      <c r="I70" s="11">
        <v>44074</v>
      </c>
      <c r="J70" s="11">
        <v>43799</v>
      </c>
      <c r="K70" s="2" t="s">
        <v>62</v>
      </c>
      <c r="L70" s="2" t="s">
        <v>62</v>
      </c>
      <c r="M70" s="2"/>
      <c r="N70" s="2" t="s">
        <v>80</v>
      </c>
      <c r="O70" s="2" t="s">
        <v>95</v>
      </c>
      <c r="P70" s="2" t="s">
        <v>271</v>
      </c>
      <c r="Q70" s="2" t="s">
        <v>65</v>
      </c>
      <c r="R70" s="2" t="s">
        <v>81</v>
      </c>
      <c r="S70" s="2">
        <v>612</v>
      </c>
      <c r="T70" s="2" t="s">
        <v>82</v>
      </c>
      <c r="U70" s="2" t="s">
        <v>83</v>
      </c>
      <c r="V70" s="10" t="s">
        <v>69</v>
      </c>
      <c r="W70" s="2"/>
      <c r="X70" s="2">
        <v>3880.08</v>
      </c>
      <c r="Y70" s="26">
        <v>2.4135888E-05</v>
      </c>
      <c r="Z70" s="10" t="s">
        <v>84</v>
      </c>
      <c r="AA70" s="2" t="s">
        <v>85</v>
      </c>
      <c r="AB70" s="10" t="s">
        <v>72</v>
      </c>
      <c r="AC70" s="2" t="s">
        <v>73</v>
      </c>
      <c r="AD70" s="10" t="s">
        <v>74</v>
      </c>
      <c r="AE70" s="10"/>
      <c r="AF70" s="10" t="s">
        <v>86</v>
      </c>
      <c r="AG70" s="10" t="s">
        <v>75</v>
      </c>
      <c r="AH70" s="10"/>
      <c r="AI70" s="10" t="s">
        <v>76</v>
      </c>
      <c r="AJ70" s="2" t="s">
        <v>76</v>
      </c>
      <c r="AK70" s="32">
        <v>1</v>
      </c>
      <c r="AL70" s="2"/>
      <c r="AM70" s="2"/>
      <c r="AN70" s="2"/>
      <c r="AO70" s="2">
        <v>0</v>
      </c>
      <c r="AP70" s="2">
        <v>0</v>
      </c>
      <c r="AQ70" s="2">
        <v>1940.04</v>
      </c>
      <c r="AR70" s="26">
        <v>0.5</v>
      </c>
      <c r="AS70" s="11"/>
      <c r="AT70" s="10"/>
      <c r="AV70" s="10"/>
      <c r="AW70" s="10"/>
      <c r="AX70" s="10"/>
      <c r="AY70" s="10"/>
      <c r="AZ70" s="10"/>
      <c r="BC70" s="10"/>
    </row>
    <row r="71" s="2" customFormat="1">
      <c r="A71" s="2" t="s">
        <v>272</v>
      </c>
      <c r="B71" s="11">
        <v>43943</v>
      </c>
      <c r="C71" s="2" t="s">
        <v>265</v>
      </c>
      <c r="D71" s="2" t="s">
        <v>266</v>
      </c>
      <c r="E71" s="2" t="s">
        <v>267</v>
      </c>
      <c r="F71" s="2" t="s">
        <v>268</v>
      </c>
      <c r="G71" s="2" t="s">
        <v>269</v>
      </c>
      <c r="H71" s="2" t="s">
        <v>270</v>
      </c>
      <c r="I71" s="11">
        <v>44074</v>
      </c>
      <c r="J71" s="11">
        <v>43890</v>
      </c>
      <c r="K71" s="2" t="s">
        <v>62</v>
      </c>
      <c r="L71" s="2" t="s">
        <v>62</v>
      </c>
      <c r="M71" s="2"/>
      <c r="N71" s="2" t="s">
        <v>80</v>
      </c>
      <c r="O71" s="2" t="s">
        <v>95</v>
      </c>
      <c r="P71" s="2" t="s">
        <v>271</v>
      </c>
      <c r="Q71" s="2" t="s">
        <v>65</v>
      </c>
      <c r="R71" s="2" t="s">
        <v>81</v>
      </c>
      <c r="S71" s="2">
        <v>690</v>
      </c>
      <c r="T71" s="2" t="s">
        <v>82</v>
      </c>
      <c r="U71" s="2" t="s">
        <v>83</v>
      </c>
      <c r="V71" s="10" t="s">
        <v>69</v>
      </c>
      <c r="W71" s="2"/>
      <c r="X71" s="2">
        <v>2484</v>
      </c>
      <c r="Y71" s="26">
        <v>1.4836556E-05</v>
      </c>
      <c r="Z71" s="10" t="s">
        <v>84</v>
      </c>
      <c r="AA71" s="2" t="s">
        <v>85</v>
      </c>
      <c r="AB71" s="10" t="s">
        <v>72</v>
      </c>
      <c r="AC71" s="2" t="s">
        <v>73</v>
      </c>
      <c r="AD71" s="10" t="s">
        <v>74</v>
      </c>
      <c r="AE71" s="10"/>
      <c r="AF71" s="10" t="s">
        <v>86</v>
      </c>
      <c r="AG71" s="10" t="s">
        <v>75</v>
      </c>
      <c r="AH71" s="10"/>
      <c r="AI71" s="10" t="s">
        <v>76</v>
      </c>
      <c r="AJ71" s="2" t="s">
        <v>76</v>
      </c>
      <c r="AK71" s="32">
        <v>1</v>
      </c>
      <c r="AL71" s="2"/>
      <c r="AM71" s="2"/>
      <c r="AN71" s="2"/>
      <c r="AO71" s="2">
        <v>0</v>
      </c>
      <c r="AP71" s="2">
        <v>0</v>
      </c>
      <c r="AQ71" s="2">
        <v>1861.2</v>
      </c>
      <c r="AR71" s="26">
        <v>0.7492753623188406</v>
      </c>
      <c r="AS71" s="11"/>
      <c r="AT71" s="10"/>
      <c r="AV71" s="10"/>
      <c r="AW71" s="10"/>
      <c r="AX71" s="10"/>
      <c r="AY71" s="10"/>
      <c r="AZ71" s="10"/>
      <c r="BC71" s="10"/>
    </row>
    <row r="72" s="2" customFormat="1">
      <c r="A72" s="2" t="s">
        <v>273</v>
      </c>
      <c r="B72" s="11">
        <v>44036</v>
      </c>
      <c r="C72" s="2" t="s">
        <v>265</v>
      </c>
      <c r="D72" s="2" t="s">
        <v>266</v>
      </c>
      <c r="E72" s="2" t="s">
        <v>267</v>
      </c>
      <c r="F72" s="2" t="s">
        <v>268</v>
      </c>
      <c r="G72" s="2" t="s">
        <v>269</v>
      </c>
      <c r="H72" s="2" t="s">
        <v>270</v>
      </c>
      <c r="I72" s="11">
        <v>44074</v>
      </c>
      <c r="J72" s="11">
        <v>43982</v>
      </c>
      <c r="K72" s="2" t="s">
        <v>62</v>
      </c>
      <c r="L72" s="2" t="s">
        <v>62</v>
      </c>
      <c r="M72" s="2"/>
      <c r="N72" s="2" t="s">
        <v>80</v>
      </c>
      <c r="O72" s="2" t="s">
        <v>95</v>
      </c>
      <c r="P72" s="2" t="s">
        <v>271</v>
      </c>
      <c r="Q72" s="2" t="s">
        <v>65</v>
      </c>
      <c r="R72" s="2" t="s">
        <v>81</v>
      </c>
      <c r="S72" s="2">
        <v>1344</v>
      </c>
      <c r="T72" s="2" t="s">
        <v>82</v>
      </c>
      <c r="U72" s="2" t="s">
        <v>83</v>
      </c>
      <c r="V72" s="10" t="s">
        <v>69</v>
      </c>
      <c r="W72" s="2"/>
      <c r="X72" s="2">
        <v>5456.64</v>
      </c>
      <c r="Y72" s="26">
        <v>1.6644839E-05</v>
      </c>
      <c r="Z72" s="10" t="s">
        <v>84</v>
      </c>
      <c r="AA72" s="2" t="s">
        <v>85</v>
      </c>
      <c r="AB72" s="10" t="s">
        <v>72</v>
      </c>
      <c r="AC72" s="2" t="s">
        <v>73</v>
      </c>
      <c r="AD72" s="10" t="s">
        <v>74</v>
      </c>
      <c r="AE72" s="10"/>
      <c r="AF72" s="10" t="s">
        <v>86</v>
      </c>
      <c r="AG72" s="10" t="s">
        <v>75</v>
      </c>
      <c r="AH72" s="10"/>
      <c r="AI72" s="10" t="s">
        <v>76</v>
      </c>
      <c r="AJ72" s="2" t="s">
        <v>76</v>
      </c>
      <c r="AK72" s="32">
        <v>1</v>
      </c>
      <c r="AL72" s="2"/>
      <c r="AM72" s="2"/>
      <c r="AN72" s="2"/>
      <c r="AO72" s="2">
        <v>0</v>
      </c>
      <c r="AP72" s="2">
        <v>0</v>
      </c>
      <c r="AQ72" s="2">
        <v>0</v>
      </c>
      <c r="AR72" s="26">
        <v>0</v>
      </c>
      <c r="AS72" s="11"/>
      <c r="AT72" s="10"/>
      <c r="AV72" s="10"/>
      <c r="AW72" s="10"/>
      <c r="AX72" s="10"/>
      <c r="AY72" s="10"/>
      <c r="AZ72" s="10"/>
      <c r="BC72" s="10"/>
    </row>
    <row r="73" s="2" customFormat="1">
      <c r="A73" s="2" t="s">
        <v>274</v>
      </c>
      <c r="B73" s="11">
        <v>44127</v>
      </c>
      <c r="C73" s="2" t="s">
        <v>265</v>
      </c>
      <c r="D73" s="2" t="s">
        <v>266</v>
      </c>
      <c r="E73" s="2" t="s">
        <v>267</v>
      </c>
      <c r="F73" s="2" t="s">
        <v>268</v>
      </c>
      <c r="G73" s="2" t="s">
        <v>269</v>
      </c>
      <c r="H73" s="2" t="s">
        <v>270</v>
      </c>
      <c r="I73" s="11">
        <v>44074</v>
      </c>
      <c r="J73" s="11">
        <v>44074</v>
      </c>
      <c r="K73" s="2" t="s">
        <v>62</v>
      </c>
      <c r="L73" s="2" t="s">
        <v>62</v>
      </c>
      <c r="M73" s="2"/>
      <c r="N73" s="2" t="s">
        <v>80</v>
      </c>
      <c r="O73" s="2" t="s">
        <v>95</v>
      </c>
      <c r="P73" s="2" t="s">
        <v>271</v>
      </c>
      <c r="Q73" s="2" t="s">
        <v>65</v>
      </c>
      <c r="R73" s="2" t="s">
        <v>81</v>
      </c>
      <c r="S73" s="2">
        <v>1554</v>
      </c>
      <c r="T73" s="2" t="s">
        <v>82</v>
      </c>
      <c r="U73" s="2" t="s">
        <v>83</v>
      </c>
      <c r="V73" s="10" t="s">
        <v>69</v>
      </c>
      <c r="W73" s="2"/>
      <c r="X73" s="2">
        <v>10380.72</v>
      </c>
      <c r="Y73" s="26">
        <v>2.3803588E-05</v>
      </c>
      <c r="Z73" s="10" t="s">
        <v>84</v>
      </c>
      <c r="AA73" s="2" t="s">
        <v>85</v>
      </c>
      <c r="AB73" s="10" t="s">
        <v>72</v>
      </c>
      <c r="AC73" s="2" t="s">
        <v>73</v>
      </c>
      <c r="AD73" s="10" t="s">
        <v>74</v>
      </c>
      <c r="AE73" s="10"/>
      <c r="AF73" s="10" t="s">
        <v>86</v>
      </c>
      <c r="AG73" s="10" t="s">
        <v>75</v>
      </c>
      <c r="AH73" s="10"/>
      <c r="AI73" s="10" t="s">
        <v>76</v>
      </c>
      <c r="AJ73" s="2" t="s">
        <v>76</v>
      </c>
      <c r="AK73" s="32">
        <v>1</v>
      </c>
      <c r="AL73" s="2"/>
      <c r="AM73" s="2"/>
      <c r="AN73" s="2"/>
      <c r="AO73" s="2">
        <v>0</v>
      </c>
      <c r="AP73" s="2">
        <v>0</v>
      </c>
      <c r="AQ73" s="2">
        <v>0</v>
      </c>
      <c r="AR73" s="26">
        <v>0</v>
      </c>
      <c r="AS73" s="11"/>
      <c r="AT73" s="10"/>
      <c r="AV73" s="10"/>
      <c r="AW73" s="10"/>
      <c r="AX73" s="10"/>
      <c r="AY73" s="10"/>
      <c r="AZ73" s="10"/>
      <c r="BC73" s="10"/>
    </row>
    <row r="74" s="2" customFormat="1">
      <c r="A74" s="2" t="s">
        <v>275</v>
      </c>
      <c r="B74" s="11">
        <v>44221</v>
      </c>
      <c r="C74" s="2" t="s">
        <v>265</v>
      </c>
      <c r="D74" s="2" t="s">
        <v>266</v>
      </c>
      <c r="E74" s="2" t="s">
        <v>267</v>
      </c>
      <c r="F74" s="2" t="s">
        <v>268</v>
      </c>
      <c r="G74" s="2" t="s">
        <v>269</v>
      </c>
      <c r="H74" s="2" t="s">
        <v>270</v>
      </c>
      <c r="I74" s="11">
        <v>44439</v>
      </c>
      <c r="J74" s="11">
        <v>44165</v>
      </c>
      <c r="K74" s="2" t="s">
        <v>62</v>
      </c>
      <c r="L74" s="2" t="s">
        <v>62</v>
      </c>
      <c r="M74" s="2"/>
      <c r="N74" s="2" t="s">
        <v>80</v>
      </c>
      <c r="O74" s="2" t="s">
        <v>95</v>
      </c>
      <c r="P74" s="2" t="s">
        <v>271</v>
      </c>
      <c r="Q74" s="2" t="s">
        <v>65</v>
      </c>
      <c r="R74" s="2" t="s">
        <v>81</v>
      </c>
      <c r="S74" s="2">
        <v>5016</v>
      </c>
      <c r="T74" s="2" t="s">
        <v>82</v>
      </c>
      <c r="U74" s="2" t="s">
        <v>83</v>
      </c>
      <c r="V74" s="10" t="s">
        <v>69</v>
      </c>
      <c r="W74" s="2"/>
      <c r="X74" s="2">
        <v>83064.96</v>
      </c>
      <c r="Y74" s="26">
        <v>0.000155131507</v>
      </c>
      <c r="Z74" s="10" t="s">
        <v>84</v>
      </c>
      <c r="AA74" s="2" t="s">
        <v>85</v>
      </c>
      <c r="AB74" s="10" t="s">
        <v>72</v>
      </c>
      <c r="AC74" s="2" t="s">
        <v>73</v>
      </c>
      <c r="AD74" s="10" t="s">
        <v>74</v>
      </c>
      <c r="AE74" s="10"/>
      <c r="AF74" s="10" t="s">
        <v>86</v>
      </c>
      <c r="AG74" s="10" t="s">
        <v>75</v>
      </c>
      <c r="AH74" s="10"/>
      <c r="AI74" s="10" t="s">
        <v>76</v>
      </c>
      <c r="AJ74" s="2" t="s">
        <v>76</v>
      </c>
      <c r="AK74" s="32">
        <v>1</v>
      </c>
      <c r="AL74" s="2"/>
      <c r="AM74" s="2"/>
      <c r="AN74" s="2"/>
      <c r="AO74" s="2">
        <v>0</v>
      </c>
      <c r="AP74" s="2">
        <v>0</v>
      </c>
      <c r="AQ74" s="2">
        <v>59284.8</v>
      </c>
      <c r="AR74" s="26">
        <v>0.7137161084529506</v>
      </c>
      <c r="AS74" s="11"/>
      <c r="AT74" s="10"/>
      <c r="AV74" s="10"/>
      <c r="AW74" s="10"/>
      <c r="AX74" s="10"/>
      <c r="AY74" s="10"/>
      <c r="AZ74" s="10"/>
      <c r="BC74" s="10"/>
    </row>
    <row r="75" s="2" customFormat="1">
      <c r="A75" s="2" t="s">
        <v>276</v>
      </c>
      <c r="B75" s="11">
        <v>44308</v>
      </c>
      <c r="C75" s="2" t="s">
        <v>265</v>
      </c>
      <c r="D75" s="2" t="s">
        <v>266</v>
      </c>
      <c r="E75" s="2" t="s">
        <v>267</v>
      </c>
      <c r="F75" s="2" t="s">
        <v>268</v>
      </c>
      <c r="G75" s="2" t="s">
        <v>269</v>
      </c>
      <c r="H75" s="2" t="s">
        <v>270</v>
      </c>
      <c r="I75" s="11">
        <v>44439</v>
      </c>
      <c r="J75" s="11">
        <v>44255</v>
      </c>
      <c r="K75" s="2" t="s">
        <v>62</v>
      </c>
      <c r="L75" s="2" t="s">
        <v>62</v>
      </c>
      <c r="M75" s="2"/>
      <c r="N75" s="2" t="s">
        <v>80</v>
      </c>
      <c r="O75" s="2" t="s">
        <v>95</v>
      </c>
      <c r="P75" s="2" t="s">
        <v>271</v>
      </c>
      <c r="Q75" s="2" t="s">
        <v>65</v>
      </c>
      <c r="R75" s="2" t="s">
        <v>81</v>
      </c>
      <c r="S75" s="2">
        <v>1194</v>
      </c>
      <c r="T75" s="2" t="s">
        <v>82</v>
      </c>
      <c r="U75" s="2" t="s">
        <v>83</v>
      </c>
      <c r="V75" s="10" t="s">
        <v>69</v>
      </c>
      <c r="W75" s="2"/>
      <c r="X75" s="2">
        <v>121477.56</v>
      </c>
      <c r="Y75" s="26">
        <v>0.000167896215</v>
      </c>
      <c r="Z75" s="10" t="s">
        <v>84</v>
      </c>
      <c r="AA75" s="2" t="s">
        <v>85</v>
      </c>
      <c r="AB75" s="10" t="s">
        <v>72</v>
      </c>
      <c r="AC75" s="2" t="s">
        <v>73</v>
      </c>
      <c r="AD75" s="10" t="s">
        <v>74</v>
      </c>
      <c r="AE75" s="10"/>
      <c r="AF75" s="10" t="s">
        <v>86</v>
      </c>
      <c r="AG75" s="10" t="s">
        <v>75</v>
      </c>
      <c r="AH75" s="10"/>
      <c r="AI75" s="10" t="s">
        <v>76</v>
      </c>
      <c r="AJ75" s="2" t="s">
        <v>76</v>
      </c>
      <c r="AK75" s="32">
        <v>1</v>
      </c>
      <c r="AL75" s="2"/>
      <c r="AM75" s="2"/>
      <c r="AN75" s="2"/>
      <c r="AO75" s="2">
        <v>0</v>
      </c>
      <c r="AP75" s="2">
        <v>0</v>
      </c>
      <c r="AQ75" s="2">
        <v>91057.3</v>
      </c>
      <c r="AR75" s="26">
        <v>0.7495812395309883</v>
      </c>
      <c r="AS75" s="11"/>
      <c r="AT75" s="10"/>
      <c r="AV75" s="10"/>
      <c r="AW75" s="10"/>
      <c r="AX75" s="10"/>
      <c r="AY75" s="10"/>
      <c r="AZ75" s="10"/>
      <c r="BC75" s="10"/>
    </row>
    <row r="76" s="2" customFormat="1">
      <c r="A76" s="2" t="s">
        <v>277</v>
      </c>
      <c r="B76" s="11">
        <v>44403</v>
      </c>
      <c r="C76" s="2" t="s">
        <v>265</v>
      </c>
      <c r="D76" s="2" t="s">
        <v>266</v>
      </c>
      <c r="E76" s="2" t="s">
        <v>267</v>
      </c>
      <c r="F76" s="2" t="s">
        <v>268</v>
      </c>
      <c r="G76" s="2" t="s">
        <v>269</v>
      </c>
      <c r="H76" s="2" t="s">
        <v>270</v>
      </c>
      <c r="I76" s="11">
        <v>44439</v>
      </c>
      <c r="J76" s="11">
        <v>44347</v>
      </c>
      <c r="K76" s="2" t="s">
        <v>62</v>
      </c>
      <c r="L76" s="2" t="s">
        <v>62</v>
      </c>
      <c r="M76" s="2"/>
      <c r="N76" s="2" t="s">
        <v>80</v>
      </c>
      <c r="O76" s="2" t="s">
        <v>95</v>
      </c>
      <c r="P76" s="2" t="s">
        <v>271</v>
      </c>
      <c r="Q76" s="2" t="s">
        <v>65</v>
      </c>
      <c r="R76" s="2" t="s">
        <v>81</v>
      </c>
      <c r="S76" s="2">
        <v>294</v>
      </c>
      <c r="T76" s="2" t="s">
        <v>82</v>
      </c>
      <c r="U76" s="2" t="s">
        <v>83</v>
      </c>
      <c r="V76" s="10" t="s">
        <v>69</v>
      </c>
      <c r="W76" s="2"/>
      <c r="X76" s="2">
        <v>65268</v>
      </c>
      <c r="Y76" s="26">
        <v>5.1696313E-05</v>
      </c>
      <c r="Z76" s="10" t="s">
        <v>84</v>
      </c>
      <c r="AA76" s="2" t="s">
        <v>85</v>
      </c>
      <c r="AB76" s="10" t="s">
        <v>72</v>
      </c>
      <c r="AC76" s="2" t="s">
        <v>73</v>
      </c>
      <c r="AD76" s="10" t="s">
        <v>74</v>
      </c>
      <c r="AE76" s="10"/>
      <c r="AF76" s="10" t="s">
        <v>86</v>
      </c>
      <c r="AG76" s="10" t="s">
        <v>75</v>
      </c>
      <c r="AH76" s="10"/>
      <c r="AI76" s="10" t="s">
        <v>76</v>
      </c>
      <c r="AJ76" s="2" t="s">
        <v>76</v>
      </c>
      <c r="AK76" s="32">
        <v>1</v>
      </c>
      <c r="AL76" s="2"/>
      <c r="AM76" s="2"/>
      <c r="AN76" s="2"/>
      <c r="AO76" s="2">
        <v>0</v>
      </c>
      <c r="AP76" s="2">
        <v>0</v>
      </c>
      <c r="AQ76" s="2">
        <v>48840</v>
      </c>
      <c r="AR76" s="26">
        <v>0.7482993197278912</v>
      </c>
      <c r="AS76" s="11"/>
      <c r="AT76" s="10"/>
      <c r="AV76" s="10"/>
      <c r="AW76" s="10"/>
      <c r="AX76" s="10"/>
      <c r="AY76" s="10"/>
      <c r="AZ76" s="10"/>
      <c r="BC76" s="10"/>
      <c r="BD76" s="2" t="s">
        <v>278</v>
      </c>
    </row>
    <row r="77" s="2" customFormat="1">
      <c r="A77" s="2" t="s">
        <v>279</v>
      </c>
      <c r="B77" s="11">
        <v>44496</v>
      </c>
      <c r="C77" s="2" t="s">
        <v>265</v>
      </c>
      <c r="D77" s="2" t="s">
        <v>266</v>
      </c>
      <c r="E77" s="2" t="s">
        <v>267</v>
      </c>
      <c r="F77" s="2" t="s">
        <v>268</v>
      </c>
      <c r="G77" s="2" t="s">
        <v>269</v>
      </c>
      <c r="H77" s="2" t="s">
        <v>270</v>
      </c>
      <c r="I77" s="11">
        <v>44439</v>
      </c>
      <c r="J77" s="11">
        <v>44439</v>
      </c>
      <c r="K77" s="2" t="s">
        <v>62</v>
      </c>
      <c r="L77" s="2" t="s">
        <v>62</v>
      </c>
      <c r="M77" s="2"/>
      <c r="N77" s="2" t="s">
        <v>80</v>
      </c>
      <c r="O77" s="2" t="s">
        <v>95</v>
      </c>
      <c r="P77" s="2" t="s">
        <v>271</v>
      </c>
      <c r="Q77" s="2" t="s">
        <v>65</v>
      </c>
      <c r="R77" s="2" t="s">
        <v>81</v>
      </c>
      <c r="S77" s="2">
        <v>294</v>
      </c>
      <c r="T77" s="2" t="s">
        <v>82</v>
      </c>
      <c r="U77" s="2" t="s">
        <v>83</v>
      </c>
      <c r="V77" s="10" t="s">
        <v>69</v>
      </c>
      <c r="W77" s="2"/>
      <c r="X77" s="2">
        <v>64162.56</v>
      </c>
      <c r="Y77" s="26">
        <v>4.3164221E-05</v>
      </c>
      <c r="Z77" s="10" t="s">
        <v>84</v>
      </c>
      <c r="AA77" s="2" t="s">
        <v>85</v>
      </c>
      <c r="AB77" s="10" t="s">
        <v>72</v>
      </c>
      <c r="AC77" s="2" t="s">
        <v>73</v>
      </c>
      <c r="AD77" s="10" t="s">
        <v>74</v>
      </c>
      <c r="AE77" s="10"/>
      <c r="AF77" s="10" t="s">
        <v>86</v>
      </c>
      <c r="AG77" s="10" t="s">
        <v>75</v>
      </c>
      <c r="AH77" s="10"/>
      <c r="AI77" s="10" t="s">
        <v>76</v>
      </c>
      <c r="AJ77" s="2" t="s">
        <v>76</v>
      </c>
      <c r="AK77" s="32">
        <v>1</v>
      </c>
      <c r="AL77" s="2"/>
      <c r="AM77" s="2"/>
      <c r="AN77" s="2"/>
      <c r="AO77" s="2">
        <v>0</v>
      </c>
      <c r="AP77" s="2">
        <v>0</v>
      </c>
      <c r="AQ77" s="2">
        <v>0</v>
      </c>
      <c r="AR77" s="26">
        <v>0</v>
      </c>
      <c r="AS77" s="11"/>
      <c r="AT77" s="10"/>
      <c r="AV77" s="10"/>
      <c r="AW77" s="10"/>
      <c r="AX77" s="10"/>
      <c r="AY77" s="10"/>
      <c r="AZ77" s="10"/>
      <c r="BC77" s="10"/>
    </row>
    <row r="78" s="2" customFormat="1">
      <c r="A78" s="2" t="s">
        <v>280</v>
      </c>
      <c r="B78" s="11">
        <v>44221</v>
      </c>
      <c r="C78" s="2" t="s">
        <v>265</v>
      </c>
      <c r="D78" s="2" t="s">
        <v>266</v>
      </c>
      <c r="E78" s="2" t="s">
        <v>267</v>
      </c>
      <c r="F78" s="2" t="s">
        <v>281</v>
      </c>
      <c r="G78" s="2" t="s">
        <v>282</v>
      </c>
      <c r="H78" s="2" t="s">
        <v>283</v>
      </c>
      <c r="I78" s="11">
        <v>44439</v>
      </c>
      <c r="J78" s="11">
        <v>44165</v>
      </c>
      <c r="K78" s="2" t="s">
        <v>62</v>
      </c>
      <c r="L78" s="2" t="s">
        <v>62</v>
      </c>
      <c r="M78" s="2"/>
      <c r="N78" s="2" t="s">
        <v>80</v>
      </c>
      <c r="O78" s="2" t="s">
        <v>95</v>
      </c>
      <c r="P78" s="2" t="s">
        <v>271</v>
      </c>
      <c r="Q78" s="2" t="s">
        <v>65</v>
      </c>
      <c r="R78" s="2" t="s">
        <v>81</v>
      </c>
      <c r="S78" s="2">
        <v>494</v>
      </c>
      <c r="T78" s="2" t="s">
        <v>82</v>
      </c>
      <c r="U78" s="2" t="s">
        <v>83</v>
      </c>
      <c r="V78" s="10" t="s">
        <v>69</v>
      </c>
      <c r="W78" s="2"/>
      <c r="X78" s="2">
        <v>8180.64</v>
      </c>
      <c r="Y78" s="26">
        <v>0.000147943435</v>
      </c>
      <c r="Z78" s="10" t="s">
        <v>84</v>
      </c>
      <c r="AA78" s="2" t="s">
        <v>85</v>
      </c>
      <c r="AB78" s="10" t="s">
        <v>72</v>
      </c>
      <c r="AC78" s="2" t="s">
        <v>73</v>
      </c>
      <c r="AD78" s="10" t="s">
        <v>74</v>
      </c>
      <c r="AE78" s="10"/>
      <c r="AF78" s="10" t="s">
        <v>86</v>
      </c>
      <c r="AG78" s="10" t="s">
        <v>75</v>
      </c>
      <c r="AH78" s="10"/>
      <c r="AI78" s="10" t="s">
        <v>76</v>
      </c>
      <c r="AJ78" s="2" t="s">
        <v>76</v>
      </c>
      <c r="AK78" s="32">
        <v>1</v>
      </c>
      <c r="AL78" s="2"/>
      <c r="AM78" s="2"/>
      <c r="AN78" s="2"/>
      <c r="AO78" s="2">
        <v>0</v>
      </c>
      <c r="AP78" s="2">
        <v>0</v>
      </c>
      <c r="AQ78" s="2">
        <v>7943.52</v>
      </c>
      <c r="AR78" s="26">
        <v>0.9710144927536232</v>
      </c>
      <c r="AS78" s="11"/>
      <c r="AT78" s="10"/>
      <c r="AV78" s="10"/>
      <c r="AW78" s="10"/>
      <c r="AX78" s="10"/>
      <c r="AY78" s="10"/>
      <c r="AZ78" s="10"/>
      <c r="BC78" s="10"/>
    </row>
    <row r="79" s="2" customFormat="1">
      <c r="A79" s="2" t="s">
        <v>284</v>
      </c>
      <c r="B79" s="11">
        <v>44308</v>
      </c>
      <c r="C79" s="2" t="s">
        <v>265</v>
      </c>
      <c r="D79" s="2" t="s">
        <v>266</v>
      </c>
      <c r="E79" s="2" t="s">
        <v>267</v>
      </c>
      <c r="F79" s="2" t="s">
        <v>281</v>
      </c>
      <c r="G79" s="2" t="s">
        <v>282</v>
      </c>
      <c r="H79" s="2" t="s">
        <v>283</v>
      </c>
      <c r="I79" s="11">
        <v>44439</v>
      </c>
      <c r="J79" s="11">
        <v>44255</v>
      </c>
      <c r="K79" s="2" t="s">
        <v>62</v>
      </c>
      <c r="L79" s="2" t="s">
        <v>62</v>
      </c>
      <c r="M79" s="2"/>
      <c r="N79" s="2" t="s">
        <v>80</v>
      </c>
      <c r="O79" s="2" t="s">
        <v>95</v>
      </c>
      <c r="P79" s="2" t="s">
        <v>271</v>
      </c>
      <c r="Q79" s="2" t="s">
        <v>65</v>
      </c>
      <c r="R79" s="2" t="s">
        <v>81</v>
      </c>
      <c r="S79" s="2">
        <v>122</v>
      </c>
      <c r="T79" s="2" t="s">
        <v>82</v>
      </c>
      <c r="U79" s="2" t="s">
        <v>83</v>
      </c>
      <c r="V79" s="10" t="s">
        <v>69</v>
      </c>
      <c r="W79" s="2"/>
      <c r="X79" s="2">
        <v>12412.28</v>
      </c>
      <c r="Y79" s="26">
        <v>0.00016345612</v>
      </c>
      <c r="Z79" s="10" t="s">
        <v>84</v>
      </c>
      <c r="AA79" s="2" t="s">
        <v>85</v>
      </c>
      <c r="AB79" s="10" t="s">
        <v>72</v>
      </c>
      <c r="AC79" s="2" t="s">
        <v>73</v>
      </c>
      <c r="AD79" s="10" t="s">
        <v>74</v>
      </c>
      <c r="AE79" s="10"/>
      <c r="AF79" s="10" t="s">
        <v>86</v>
      </c>
      <c r="AG79" s="10" t="s">
        <v>75</v>
      </c>
      <c r="AH79" s="10"/>
      <c r="AI79" s="10" t="s">
        <v>76</v>
      </c>
      <c r="AJ79" s="2" t="s">
        <v>76</v>
      </c>
      <c r="AK79" s="32">
        <v>1</v>
      </c>
      <c r="AL79" s="2"/>
      <c r="AM79" s="2"/>
      <c r="AN79" s="2"/>
      <c r="AO79" s="2">
        <v>0</v>
      </c>
      <c r="AP79" s="2">
        <v>0</v>
      </c>
      <c r="AQ79" s="2">
        <v>12412.28</v>
      </c>
      <c r="AR79" s="26">
        <v>1</v>
      </c>
      <c r="AS79" s="11"/>
      <c r="AT79" s="10"/>
      <c r="AV79" s="10"/>
      <c r="AW79" s="10"/>
      <c r="AX79" s="10"/>
      <c r="AY79" s="10"/>
      <c r="AZ79" s="10"/>
      <c r="BC79" s="10"/>
    </row>
    <row r="80" s="2" customFormat="1">
      <c r="A80" s="2" t="s">
        <v>285</v>
      </c>
      <c r="B80" s="11">
        <v>44403</v>
      </c>
      <c r="C80" s="2" t="s">
        <v>265</v>
      </c>
      <c r="D80" s="2" t="s">
        <v>266</v>
      </c>
      <c r="E80" s="2" t="s">
        <v>267</v>
      </c>
      <c r="F80" s="2" t="s">
        <v>281</v>
      </c>
      <c r="G80" s="2" t="s">
        <v>282</v>
      </c>
      <c r="H80" s="2" t="s">
        <v>283</v>
      </c>
      <c r="I80" s="11">
        <v>44439</v>
      </c>
      <c r="J80" s="11">
        <v>44347</v>
      </c>
      <c r="K80" s="2" t="s">
        <v>62</v>
      </c>
      <c r="L80" s="2" t="s">
        <v>62</v>
      </c>
      <c r="M80" s="2"/>
      <c r="N80" s="2" t="s">
        <v>80</v>
      </c>
      <c r="O80" s="2" t="s">
        <v>95</v>
      </c>
      <c r="P80" s="2" t="s">
        <v>271</v>
      </c>
      <c r="Q80" s="2" t="s">
        <v>65</v>
      </c>
      <c r="R80" s="2" t="s">
        <v>81</v>
      </c>
      <c r="S80" s="2">
        <v>36</v>
      </c>
      <c r="T80" s="2" t="s">
        <v>82</v>
      </c>
      <c r="U80" s="2" t="s">
        <v>83</v>
      </c>
      <c r="V80" s="10" t="s">
        <v>69</v>
      </c>
      <c r="W80" s="2"/>
      <c r="X80" s="2">
        <v>7992</v>
      </c>
      <c r="Y80" s="26">
        <v>6.6192528E-05</v>
      </c>
      <c r="Z80" s="10" t="s">
        <v>84</v>
      </c>
      <c r="AA80" s="2" t="s">
        <v>85</v>
      </c>
      <c r="AB80" s="10" t="s">
        <v>72</v>
      </c>
      <c r="AC80" s="2" t="s">
        <v>73</v>
      </c>
      <c r="AD80" s="10" t="s">
        <v>74</v>
      </c>
      <c r="AE80" s="10"/>
      <c r="AF80" s="10" t="s">
        <v>86</v>
      </c>
      <c r="AG80" s="10" t="s">
        <v>75</v>
      </c>
      <c r="AH80" s="10"/>
      <c r="AI80" s="10" t="s">
        <v>76</v>
      </c>
      <c r="AJ80" s="2" t="s">
        <v>76</v>
      </c>
      <c r="AK80" s="32">
        <v>1</v>
      </c>
      <c r="AL80" s="2"/>
      <c r="AM80" s="2"/>
      <c r="AN80" s="2"/>
      <c r="AO80" s="2">
        <v>0</v>
      </c>
      <c r="AP80" s="2">
        <v>0</v>
      </c>
      <c r="AQ80" s="2">
        <v>7992</v>
      </c>
      <c r="AR80" s="26">
        <v>1</v>
      </c>
      <c r="AS80" s="11"/>
      <c r="AT80" s="10"/>
      <c r="AV80" s="10"/>
      <c r="AW80" s="10"/>
      <c r="AX80" s="10"/>
      <c r="AY80" s="10"/>
      <c r="AZ80" s="10"/>
      <c r="BC80" s="10"/>
      <c r="BD80" s="2" t="s">
        <v>278</v>
      </c>
    </row>
    <row r="81" s="2" customFormat="1">
      <c r="A81" s="2" t="s">
        <v>286</v>
      </c>
      <c r="B81" s="11">
        <v>44496</v>
      </c>
      <c r="C81" s="2" t="s">
        <v>265</v>
      </c>
      <c r="D81" s="2" t="s">
        <v>266</v>
      </c>
      <c r="E81" s="2" t="s">
        <v>267</v>
      </c>
      <c r="F81" s="2" t="s">
        <v>281</v>
      </c>
      <c r="G81" s="2" t="s">
        <v>282</v>
      </c>
      <c r="H81" s="2" t="s">
        <v>283</v>
      </c>
      <c r="I81" s="11">
        <v>44439</v>
      </c>
      <c r="J81" s="11">
        <v>44439</v>
      </c>
      <c r="K81" s="2" t="s">
        <v>62</v>
      </c>
      <c r="L81" s="2" t="s">
        <v>62</v>
      </c>
      <c r="M81" s="2"/>
      <c r="N81" s="2" t="s">
        <v>80</v>
      </c>
      <c r="O81" s="2" t="s">
        <v>95</v>
      </c>
      <c r="P81" s="2" t="s">
        <v>271</v>
      </c>
      <c r="Q81" s="2" t="s">
        <v>65</v>
      </c>
      <c r="R81" s="2" t="s">
        <v>81</v>
      </c>
      <c r="S81" s="2">
        <v>36</v>
      </c>
      <c r="T81" s="2" t="s">
        <v>82</v>
      </c>
      <c r="U81" s="2" t="s">
        <v>83</v>
      </c>
      <c r="V81" s="10" t="s">
        <v>69</v>
      </c>
      <c r="W81" s="2"/>
      <c r="X81" s="2">
        <v>7856.64</v>
      </c>
      <c r="Y81" s="26">
        <v>3.682051E-05</v>
      </c>
      <c r="Z81" s="10" t="s">
        <v>84</v>
      </c>
      <c r="AA81" s="2" t="s">
        <v>85</v>
      </c>
      <c r="AB81" s="10" t="s">
        <v>72</v>
      </c>
      <c r="AC81" s="2" t="s">
        <v>73</v>
      </c>
      <c r="AD81" s="10" t="s">
        <v>74</v>
      </c>
      <c r="AE81" s="10"/>
      <c r="AF81" s="10" t="s">
        <v>86</v>
      </c>
      <c r="AG81" s="10" t="s">
        <v>75</v>
      </c>
      <c r="AH81" s="10"/>
      <c r="AI81" s="10" t="s">
        <v>76</v>
      </c>
      <c r="AJ81" s="2" t="s">
        <v>76</v>
      </c>
      <c r="AK81" s="32">
        <v>1</v>
      </c>
      <c r="AL81" s="2"/>
      <c r="AM81" s="2"/>
      <c r="AN81" s="2"/>
      <c r="AO81" s="2">
        <v>0</v>
      </c>
      <c r="AP81" s="2">
        <v>0</v>
      </c>
      <c r="AQ81" s="2">
        <v>0</v>
      </c>
      <c r="AR81" s="26">
        <v>0</v>
      </c>
      <c r="AS81" s="11"/>
      <c r="AT81" s="10"/>
      <c r="AV81" s="10"/>
      <c r="AW81" s="10"/>
      <c r="AX81" s="10"/>
      <c r="AY81" s="10"/>
      <c r="AZ81" s="10"/>
      <c r="BC81" s="10"/>
    </row>
    <row r="82" s="2" customFormat="1">
      <c r="A82" s="2" t="s">
        <v>287</v>
      </c>
      <c r="B82" s="11">
        <v>43853</v>
      </c>
      <c r="C82" s="2" t="s">
        <v>265</v>
      </c>
      <c r="D82" s="2" t="s">
        <v>266</v>
      </c>
      <c r="E82" s="2" t="s">
        <v>267</v>
      </c>
      <c r="F82" s="2" t="s">
        <v>288</v>
      </c>
      <c r="G82" s="2" t="s">
        <v>289</v>
      </c>
      <c r="H82" s="2" t="s">
        <v>290</v>
      </c>
      <c r="I82" s="11">
        <v>44074</v>
      </c>
      <c r="J82" s="11">
        <v>43799</v>
      </c>
      <c r="K82" s="2" t="s">
        <v>62</v>
      </c>
      <c r="L82" s="2" t="s">
        <v>62</v>
      </c>
      <c r="M82" s="2"/>
      <c r="N82" s="2" t="s">
        <v>80</v>
      </c>
      <c r="O82" s="2" t="s">
        <v>95</v>
      </c>
      <c r="P82" s="2" t="s">
        <v>271</v>
      </c>
      <c r="Q82" s="2" t="s">
        <v>65</v>
      </c>
      <c r="R82" s="2" t="s">
        <v>81</v>
      </c>
      <c r="S82" s="2">
        <v>4496</v>
      </c>
      <c r="T82" s="2" t="s">
        <v>82</v>
      </c>
      <c r="U82" s="2" t="s">
        <v>83</v>
      </c>
      <c r="V82" s="10" t="s">
        <v>69</v>
      </c>
      <c r="W82" s="2"/>
      <c r="X82" s="2">
        <v>28504.64</v>
      </c>
      <c r="Y82" s="26">
        <v>0.000533651558</v>
      </c>
      <c r="Z82" s="10" t="s">
        <v>84</v>
      </c>
      <c r="AA82" s="2" t="s">
        <v>85</v>
      </c>
      <c r="AB82" s="10" t="s">
        <v>72</v>
      </c>
      <c r="AC82" s="2" t="s">
        <v>73</v>
      </c>
      <c r="AD82" s="10" t="s">
        <v>74</v>
      </c>
      <c r="AE82" s="10"/>
      <c r="AF82" s="10" t="s">
        <v>86</v>
      </c>
      <c r="AG82" s="10" t="s">
        <v>75</v>
      </c>
      <c r="AH82" s="10"/>
      <c r="AI82" s="10" t="s">
        <v>76</v>
      </c>
      <c r="AJ82" s="2" t="s">
        <v>76</v>
      </c>
      <c r="AK82" s="32">
        <v>1</v>
      </c>
      <c r="AL82" s="2"/>
      <c r="AM82" s="2"/>
      <c r="AN82" s="2"/>
      <c r="AO82" s="2">
        <v>0</v>
      </c>
      <c r="AP82" s="2">
        <v>0</v>
      </c>
      <c r="AQ82" s="2">
        <v>14252.32</v>
      </c>
      <c r="AR82" s="26">
        <v>0.5</v>
      </c>
      <c r="AS82" s="11"/>
      <c r="AT82" s="10"/>
      <c r="AV82" s="10"/>
      <c r="AW82" s="10"/>
      <c r="AX82" s="10"/>
      <c r="AY82" s="10"/>
      <c r="AZ82" s="10"/>
      <c r="BC82" s="10"/>
    </row>
    <row r="83" s="2" customFormat="1">
      <c r="A83" s="2" t="s">
        <v>291</v>
      </c>
      <c r="B83" s="11">
        <v>43943</v>
      </c>
      <c r="C83" s="2" t="s">
        <v>265</v>
      </c>
      <c r="D83" s="2" t="s">
        <v>266</v>
      </c>
      <c r="E83" s="2" t="s">
        <v>267</v>
      </c>
      <c r="F83" s="2" t="s">
        <v>288</v>
      </c>
      <c r="G83" s="2" t="s">
        <v>289</v>
      </c>
      <c r="H83" s="2" t="s">
        <v>290</v>
      </c>
      <c r="I83" s="11">
        <v>44074</v>
      </c>
      <c r="J83" s="11">
        <v>43890</v>
      </c>
      <c r="K83" s="2" t="s">
        <v>62</v>
      </c>
      <c r="L83" s="2" t="s">
        <v>62</v>
      </c>
      <c r="M83" s="2"/>
      <c r="N83" s="2" t="s">
        <v>80</v>
      </c>
      <c r="O83" s="2" t="s">
        <v>95</v>
      </c>
      <c r="P83" s="2" t="s">
        <v>271</v>
      </c>
      <c r="Q83" s="2" t="s">
        <v>65</v>
      </c>
      <c r="R83" s="2" t="s">
        <v>81</v>
      </c>
      <c r="S83" s="2">
        <v>5620</v>
      </c>
      <c r="T83" s="2" t="s">
        <v>82</v>
      </c>
      <c r="U83" s="2" t="s">
        <v>83</v>
      </c>
      <c r="V83" s="10" t="s">
        <v>69</v>
      </c>
      <c r="W83" s="2"/>
      <c r="X83" s="2">
        <v>20232</v>
      </c>
      <c r="Y83" s="26">
        <v>0.00032414159</v>
      </c>
      <c r="Z83" s="10" t="s">
        <v>84</v>
      </c>
      <c r="AA83" s="2" t="s">
        <v>85</v>
      </c>
      <c r="AB83" s="10" t="s">
        <v>72</v>
      </c>
      <c r="AC83" s="2" t="s">
        <v>73</v>
      </c>
      <c r="AD83" s="10" t="s">
        <v>74</v>
      </c>
      <c r="AE83" s="10"/>
      <c r="AF83" s="10" t="s">
        <v>86</v>
      </c>
      <c r="AG83" s="10" t="s">
        <v>75</v>
      </c>
      <c r="AH83" s="10"/>
      <c r="AI83" s="10" t="s">
        <v>76</v>
      </c>
      <c r="AJ83" s="2" t="s">
        <v>76</v>
      </c>
      <c r="AK83" s="32">
        <v>1</v>
      </c>
      <c r="AL83" s="2"/>
      <c r="AM83" s="2"/>
      <c r="AN83" s="2"/>
      <c r="AO83" s="2">
        <v>0</v>
      </c>
      <c r="AP83" s="2">
        <v>0</v>
      </c>
      <c r="AQ83" s="2">
        <v>9831.6</v>
      </c>
      <c r="AR83" s="26">
        <v>0.48594306049822067</v>
      </c>
      <c r="AS83" s="11"/>
      <c r="AT83" s="10"/>
      <c r="AV83" s="10"/>
      <c r="AW83" s="10"/>
      <c r="AX83" s="10"/>
      <c r="AY83" s="10"/>
      <c r="AZ83" s="10"/>
      <c r="BC83" s="10"/>
    </row>
    <row r="84" s="2" customFormat="1">
      <c r="A84" s="2" t="s">
        <v>292</v>
      </c>
      <c r="B84" s="11">
        <v>44221</v>
      </c>
      <c r="C84" s="2" t="s">
        <v>265</v>
      </c>
      <c r="D84" s="2" t="s">
        <v>266</v>
      </c>
      <c r="E84" s="2" t="s">
        <v>267</v>
      </c>
      <c r="F84" s="2" t="s">
        <v>288</v>
      </c>
      <c r="G84" s="2" t="s">
        <v>289</v>
      </c>
      <c r="H84" s="2" t="s">
        <v>290</v>
      </c>
      <c r="I84" s="11">
        <v>44439</v>
      </c>
      <c r="J84" s="11">
        <v>44165</v>
      </c>
      <c r="K84" s="2" t="s">
        <v>62</v>
      </c>
      <c r="L84" s="2" t="s">
        <v>62</v>
      </c>
      <c r="M84" s="2"/>
      <c r="N84" s="2" t="s">
        <v>80</v>
      </c>
      <c r="O84" s="2" t="s">
        <v>95</v>
      </c>
      <c r="P84" s="2" t="s">
        <v>271</v>
      </c>
      <c r="Q84" s="2" t="s">
        <v>65</v>
      </c>
      <c r="R84" s="2" t="s">
        <v>81</v>
      </c>
      <c r="S84" s="2">
        <v>66711</v>
      </c>
      <c r="T84" s="2" t="s">
        <v>82</v>
      </c>
      <c r="U84" s="2" t="s">
        <v>83</v>
      </c>
      <c r="V84" s="10" t="s">
        <v>69</v>
      </c>
      <c r="W84" s="2"/>
      <c r="X84" s="2">
        <v>1104734.16</v>
      </c>
      <c r="Y84" s="26">
        <v>0.002320165993</v>
      </c>
      <c r="Z84" s="10" t="s">
        <v>84</v>
      </c>
      <c r="AA84" s="2" t="s">
        <v>85</v>
      </c>
      <c r="AB84" s="10" t="s">
        <v>72</v>
      </c>
      <c r="AC84" s="2" t="s">
        <v>73</v>
      </c>
      <c r="AD84" s="10" t="s">
        <v>74</v>
      </c>
      <c r="AE84" s="10"/>
      <c r="AF84" s="10" t="s">
        <v>86</v>
      </c>
      <c r="AG84" s="10" t="s">
        <v>75</v>
      </c>
      <c r="AH84" s="10"/>
      <c r="AI84" s="10" t="s">
        <v>76</v>
      </c>
      <c r="AJ84" s="2" t="s">
        <v>76</v>
      </c>
      <c r="AK84" s="32">
        <v>1</v>
      </c>
      <c r="AL84" s="2"/>
      <c r="AM84" s="2"/>
      <c r="AN84" s="2"/>
      <c r="AO84" s="2">
        <v>0</v>
      </c>
      <c r="AP84" s="2">
        <v>0</v>
      </c>
      <c r="AQ84" s="2">
        <v>731578.32</v>
      </c>
      <c r="AR84" s="26">
        <v>0.6622211446779197</v>
      </c>
      <c r="AS84" s="11"/>
      <c r="AT84" s="10"/>
      <c r="AV84" s="10"/>
      <c r="AW84" s="10"/>
      <c r="AX84" s="10"/>
      <c r="AY84" s="10"/>
      <c r="AZ84" s="10"/>
      <c r="BC84" s="10"/>
    </row>
    <row r="85" s="2" customFormat="1">
      <c r="A85" s="2" t="s">
        <v>293</v>
      </c>
      <c r="B85" s="11">
        <v>43943</v>
      </c>
      <c r="C85" s="2" t="s">
        <v>265</v>
      </c>
      <c r="D85" s="2" t="s">
        <v>266</v>
      </c>
      <c r="E85" s="2" t="s">
        <v>267</v>
      </c>
      <c r="F85" s="2" t="s">
        <v>294</v>
      </c>
      <c r="G85" s="2" t="s">
        <v>295</v>
      </c>
      <c r="H85" s="2" t="s">
        <v>296</v>
      </c>
      <c r="I85" s="11">
        <v>44074</v>
      </c>
      <c r="J85" s="11">
        <v>43890</v>
      </c>
      <c r="K85" s="2" t="s">
        <v>62</v>
      </c>
      <c r="L85" s="2" t="s">
        <v>62</v>
      </c>
      <c r="M85" s="2"/>
      <c r="N85" s="2" t="s">
        <v>80</v>
      </c>
      <c r="O85" s="2" t="s">
        <v>95</v>
      </c>
      <c r="P85" s="2" t="s">
        <v>271</v>
      </c>
      <c r="Q85" s="2" t="s">
        <v>65</v>
      </c>
      <c r="R85" s="2" t="s">
        <v>81</v>
      </c>
      <c r="S85" s="2">
        <v>634</v>
      </c>
      <c r="T85" s="2" t="s">
        <v>82</v>
      </c>
      <c r="U85" s="2" t="s">
        <v>83</v>
      </c>
      <c r="V85" s="10" t="s">
        <v>69</v>
      </c>
      <c r="W85" s="2"/>
      <c r="X85" s="2">
        <v>2282.4</v>
      </c>
      <c r="Y85" s="26">
        <v>0.000277449955</v>
      </c>
      <c r="Z85" s="10" t="s">
        <v>84</v>
      </c>
      <c r="AA85" s="2" t="s">
        <v>85</v>
      </c>
      <c r="AB85" s="10" t="s">
        <v>72</v>
      </c>
      <c r="AC85" s="2" t="s">
        <v>73</v>
      </c>
      <c r="AD85" s="10" t="s">
        <v>74</v>
      </c>
      <c r="AE85" s="10"/>
      <c r="AF85" s="10" t="s">
        <v>86</v>
      </c>
      <c r="AG85" s="10" t="s">
        <v>75</v>
      </c>
      <c r="AH85" s="10"/>
      <c r="AI85" s="10" t="s">
        <v>76</v>
      </c>
      <c r="AJ85" s="2" t="s">
        <v>76</v>
      </c>
      <c r="AK85" s="32">
        <v>1</v>
      </c>
      <c r="AL85" s="2"/>
      <c r="AM85" s="2"/>
      <c r="AN85" s="2"/>
      <c r="AO85" s="2">
        <v>0</v>
      </c>
      <c r="AP85" s="2">
        <v>0</v>
      </c>
      <c r="AQ85" s="2">
        <v>2282.4</v>
      </c>
      <c r="AR85" s="26">
        <v>1</v>
      </c>
      <c r="AS85" s="11"/>
      <c r="AT85" s="10"/>
      <c r="AV85" s="10"/>
      <c r="AW85" s="10"/>
      <c r="AX85" s="10"/>
      <c r="AY85" s="10"/>
      <c r="AZ85" s="10"/>
      <c r="BC85" s="10"/>
    </row>
    <row r="86" s="2" customFormat="1">
      <c r="A86" s="2" t="s">
        <v>297</v>
      </c>
      <c r="B86" s="11">
        <v>44221</v>
      </c>
      <c r="C86" s="2" t="s">
        <v>265</v>
      </c>
      <c r="D86" s="2" t="s">
        <v>266</v>
      </c>
      <c r="E86" s="2" t="s">
        <v>267</v>
      </c>
      <c r="F86" s="2" t="s">
        <v>294</v>
      </c>
      <c r="G86" s="2" t="s">
        <v>295</v>
      </c>
      <c r="H86" s="2" t="s">
        <v>296</v>
      </c>
      <c r="I86" s="11">
        <v>44439</v>
      </c>
      <c r="J86" s="11">
        <v>44165</v>
      </c>
      <c r="K86" s="2" t="s">
        <v>62</v>
      </c>
      <c r="L86" s="2" t="s">
        <v>62</v>
      </c>
      <c r="M86" s="2"/>
      <c r="N86" s="2" t="s">
        <v>80</v>
      </c>
      <c r="O86" s="2" t="s">
        <v>95</v>
      </c>
      <c r="P86" s="2" t="s">
        <v>271</v>
      </c>
      <c r="Q86" s="2" t="s">
        <v>65</v>
      </c>
      <c r="R86" s="2" t="s">
        <v>81</v>
      </c>
      <c r="S86" s="2">
        <v>12181</v>
      </c>
      <c r="T86" s="2" t="s">
        <v>82</v>
      </c>
      <c r="U86" s="2" t="s">
        <v>83</v>
      </c>
      <c r="V86" s="10" t="s">
        <v>69</v>
      </c>
      <c r="W86" s="2"/>
      <c r="X86" s="2">
        <v>201717.36</v>
      </c>
      <c r="Y86" s="26">
        <v>0.001970119945</v>
      </c>
      <c r="Z86" s="10" t="s">
        <v>84</v>
      </c>
      <c r="AA86" s="2" t="s">
        <v>85</v>
      </c>
      <c r="AB86" s="10" t="s">
        <v>72</v>
      </c>
      <c r="AC86" s="2" t="s">
        <v>73</v>
      </c>
      <c r="AD86" s="10" t="s">
        <v>74</v>
      </c>
      <c r="AE86" s="10"/>
      <c r="AF86" s="10" t="s">
        <v>86</v>
      </c>
      <c r="AG86" s="10" t="s">
        <v>75</v>
      </c>
      <c r="AH86" s="10"/>
      <c r="AI86" s="10" t="s">
        <v>76</v>
      </c>
      <c r="AJ86" s="2" t="s">
        <v>76</v>
      </c>
      <c r="AK86" s="32">
        <v>1</v>
      </c>
      <c r="AL86" s="2"/>
      <c r="AM86" s="2"/>
      <c r="AN86" s="2"/>
      <c r="AO86" s="2">
        <v>0</v>
      </c>
      <c r="AP86" s="2">
        <v>0</v>
      </c>
      <c r="AQ86" s="2">
        <v>201717.36</v>
      </c>
      <c r="AR86" s="26">
        <v>1</v>
      </c>
      <c r="AS86" s="11"/>
      <c r="AT86" s="10"/>
      <c r="AV86" s="10"/>
      <c r="AW86" s="10"/>
      <c r="AX86" s="10"/>
      <c r="AY86" s="10"/>
      <c r="AZ86" s="10"/>
      <c r="BC86" s="10"/>
    </row>
    <row r="87" s="2" customFormat="1">
      <c r="A87" s="2" t="s">
        <v>298</v>
      </c>
      <c r="B87" s="11">
        <v>43980</v>
      </c>
      <c r="C87" s="2" t="s">
        <v>299</v>
      </c>
      <c r="D87" s="2" t="s">
        <v>300</v>
      </c>
      <c r="E87" s="2" t="s">
        <v>301</v>
      </c>
      <c r="F87" s="2" t="s">
        <v>302</v>
      </c>
      <c r="G87" s="2" t="s">
        <v>303</v>
      </c>
      <c r="H87" s="2" t="s">
        <v>304</v>
      </c>
      <c r="I87" s="11">
        <v>44196</v>
      </c>
      <c r="J87" s="11">
        <v>43921</v>
      </c>
      <c r="K87" s="2" t="s">
        <v>183</v>
      </c>
      <c r="L87" s="2" t="s">
        <v>126</v>
      </c>
      <c r="M87" s="2"/>
      <c r="N87" s="2" t="s">
        <v>80</v>
      </c>
      <c r="O87" s="2"/>
      <c r="P87" s="2"/>
      <c r="Q87" s="2" t="s">
        <v>65</v>
      </c>
      <c r="R87" s="2" t="s">
        <v>81</v>
      </c>
      <c r="S87" s="2">
        <v>7169</v>
      </c>
      <c r="T87" s="2" t="s">
        <v>82</v>
      </c>
      <c r="U87" s="2" t="s">
        <v>83</v>
      </c>
      <c r="V87" s="10" t="s">
        <v>69</v>
      </c>
      <c r="W87" s="2"/>
      <c r="X87" s="2">
        <v>25091.5</v>
      </c>
      <c r="Y87" s="26">
        <v>0.0024</v>
      </c>
      <c r="Z87" s="10" t="s">
        <v>84</v>
      </c>
      <c r="AA87" s="2" t="s">
        <v>85</v>
      </c>
      <c r="AB87" s="10" t="s">
        <v>72</v>
      </c>
      <c r="AC87" s="2" t="s">
        <v>73</v>
      </c>
      <c r="AD87" s="10" t="s">
        <v>74</v>
      </c>
      <c r="AE87" s="10"/>
      <c r="AF87" s="10" t="s">
        <v>86</v>
      </c>
      <c r="AG87" s="10" t="s">
        <v>75</v>
      </c>
      <c r="AH87" s="10"/>
      <c r="AI87" s="10" t="s">
        <v>76</v>
      </c>
      <c r="AJ87" s="2" t="s">
        <v>76</v>
      </c>
      <c r="AK87" s="32">
        <v>1</v>
      </c>
      <c r="AL87" s="2"/>
      <c r="AM87" s="2"/>
      <c r="AN87" s="2"/>
      <c r="AO87" s="2">
        <v>0</v>
      </c>
      <c r="AP87" s="2">
        <v>0</v>
      </c>
      <c r="AQ87" s="2">
        <v>0</v>
      </c>
      <c r="AR87" s="26">
        <v>0</v>
      </c>
      <c r="AS87" s="11"/>
      <c r="AT87" s="10"/>
      <c r="AV87" s="10"/>
      <c r="AW87" s="10"/>
      <c r="AX87" s="10"/>
      <c r="AY87" s="10"/>
      <c r="AZ87" s="10"/>
      <c r="BC87" s="10"/>
    </row>
    <row r="88" s="4" customFormat="1">
      <c r="A88" s="4" t="s">
        <v>305</v>
      </c>
      <c r="B88" s="17">
        <v>44112</v>
      </c>
      <c r="C88" s="4" t="s">
        <v>299</v>
      </c>
      <c r="D88" s="4" t="s">
        <v>300</v>
      </c>
      <c r="E88" s="4" t="s">
        <v>301</v>
      </c>
      <c r="F88" s="4" t="s">
        <v>302</v>
      </c>
      <c r="G88" s="4" t="s">
        <v>303</v>
      </c>
      <c r="H88" s="4" t="s">
        <v>304</v>
      </c>
      <c r="I88" s="17">
        <v>44196</v>
      </c>
      <c r="J88" s="17">
        <v>44012</v>
      </c>
      <c r="K88" s="4" t="s">
        <v>306</v>
      </c>
      <c r="L88" s="4" t="s">
        <v>126</v>
      </c>
      <c r="M88" s="4"/>
      <c r="N88" s="4" t="s">
        <v>80</v>
      </c>
      <c r="O88" s="4"/>
      <c r="P88" s="4"/>
      <c r="Q88" s="4" t="s">
        <v>65</v>
      </c>
      <c r="R88" s="4" t="s">
        <v>81</v>
      </c>
      <c r="S88" s="4">
        <v>7169</v>
      </c>
      <c r="T88" s="4" t="s">
        <v>82</v>
      </c>
      <c r="U88" s="4" t="s">
        <v>83</v>
      </c>
      <c r="V88" s="22" t="s">
        <v>69</v>
      </c>
      <c r="W88" s="4"/>
      <c r="X88" s="4">
        <v>31113.46</v>
      </c>
      <c r="Y88" s="28">
        <v>0.0026</v>
      </c>
      <c r="Z88" s="22" t="s">
        <v>84</v>
      </c>
      <c r="AA88" s="4" t="s">
        <v>85</v>
      </c>
      <c r="AB88" s="22" t="s">
        <v>72</v>
      </c>
      <c r="AC88" s="4" t="s">
        <v>73</v>
      </c>
      <c r="AD88" s="22" t="s">
        <v>74</v>
      </c>
      <c r="AE88" s="22"/>
      <c r="AF88" s="22" t="s">
        <v>86</v>
      </c>
      <c r="AG88" s="22" t="s">
        <v>75</v>
      </c>
      <c r="AH88" s="22"/>
      <c r="AI88" s="22" t="s">
        <v>76</v>
      </c>
      <c r="AJ88" s="4" t="s">
        <v>76</v>
      </c>
      <c r="AK88" s="34">
        <v>1</v>
      </c>
      <c r="AL88" s="4"/>
      <c r="AM88" s="4"/>
      <c r="AN88" s="4"/>
      <c r="AO88" s="4">
        <v>0</v>
      </c>
      <c r="AP88" s="4">
        <v>0</v>
      </c>
      <c r="AQ88" s="4">
        <v>0</v>
      </c>
      <c r="AR88" s="28">
        <v>0</v>
      </c>
      <c r="AS88" s="17"/>
      <c r="AT88" s="22"/>
      <c r="AV88" s="22"/>
      <c r="AW88" s="22"/>
      <c r="AX88" s="22"/>
      <c r="AY88" s="22"/>
      <c r="AZ88" s="22"/>
      <c r="BC88" s="22"/>
    </row>
    <row r="89" s="2" customFormat="1">
      <c r="A89" s="2" t="s">
        <v>307</v>
      </c>
      <c r="B89" s="11">
        <v>44160</v>
      </c>
      <c r="C89" s="2" t="s">
        <v>299</v>
      </c>
      <c r="D89" s="2" t="s">
        <v>300</v>
      </c>
      <c r="E89" s="2" t="s">
        <v>301</v>
      </c>
      <c r="F89" s="2" t="s">
        <v>302</v>
      </c>
      <c r="G89" s="2" t="s">
        <v>303</v>
      </c>
      <c r="H89" s="2" t="s">
        <v>304</v>
      </c>
      <c r="I89" s="11">
        <v>44196</v>
      </c>
      <c r="J89" s="11">
        <v>44104</v>
      </c>
      <c r="K89" s="2" t="s">
        <v>183</v>
      </c>
      <c r="L89" s="2" t="s">
        <v>126</v>
      </c>
      <c r="M89" s="2"/>
      <c r="N89" s="2" t="s">
        <v>80</v>
      </c>
      <c r="O89" s="2"/>
      <c r="P89" s="2"/>
      <c r="Q89" s="2" t="s">
        <v>65</v>
      </c>
      <c r="R89" s="2" t="s">
        <v>81</v>
      </c>
      <c r="S89" s="2">
        <v>6452</v>
      </c>
      <c r="T89" s="2" t="s">
        <v>82</v>
      </c>
      <c r="U89" s="2" t="s">
        <v>83</v>
      </c>
      <c r="V89" s="10" t="s">
        <v>69</v>
      </c>
      <c r="W89" s="2"/>
      <c r="X89" s="2">
        <v>65810.4</v>
      </c>
      <c r="Y89" s="26">
        <v>0.0069</v>
      </c>
      <c r="Z89" s="10" t="s">
        <v>84</v>
      </c>
      <c r="AA89" s="2" t="s">
        <v>85</v>
      </c>
      <c r="AB89" s="10" t="s">
        <v>72</v>
      </c>
      <c r="AC89" s="2" t="s">
        <v>73</v>
      </c>
      <c r="AD89" s="10" t="s">
        <v>74</v>
      </c>
      <c r="AE89" s="10"/>
      <c r="AF89" s="10" t="s">
        <v>86</v>
      </c>
      <c r="AG89" s="10" t="s">
        <v>75</v>
      </c>
      <c r="AH89" s="10"/>
      <c r="AI89" s="10" t="s">
        <v>76</v>
      </c>
      <c r="AJ89" s="2" t="s">
        <v>76</v>
      </c>
      <c r="AK89" s="32">
        <v>1</v>
      </c>
      <c r="AL89" s="2"/>
      <c r="AM89" s="2"/>
      <c r="AN89" s="2"/>
      <c r="AO89" s="2">
        <v>0</v>
      </c>
      <c r="AP89" s="2">
        <v>0</v>
      </c>
      <c r="AQ89" s="2">
        <v>0</v>
      </c>
      <c r="AR89" s="26">
        <v>0</v>
      </c>
      <c r="AS89" s="11"/>
      <c r="AT89" s="10"/>
      <c r="AV89" s="10"/>
      <c r="AW89" s="10"/>
      <c r="AX89" s="10"/>
      <c r="AY89" s="10"/>
      <c r="AZ89" s="10"/>
      <c r="BC89" s="10"/>
    </row>
    <row r="90" s="2" customFormat="1">
      <c r="A90" s="2" t="s">
        <v>308</v>
      </c>
      <c r="B90" s="11">
        <v>44246</v>
      </c>
      <c r="C90" s="2" t="s">
        <v>299</v>
      </c>
      <c r="D90" s="2" t="s">
        <v>300</v>
      </c>
      <c r="E90" s="2" t="s">
        <v>301</v>
      </c>
      <c r="F90" s="2" t="s">
        <v>302</v>
      </c>
      <c r="G90" s="2" t="s">
        <v>303</v>
      </c>
      <c r="H90" s="2" t="s">
        <v>304</v>
      </c>
      <c r="I90" s="11">
        <v>44196</v>
      </c>
      <c r="J90" s="11">
        <v>44196</v>
      </c>
      <c r="K90" s="2" t="s">
        <v>183</v>
      </c>
      <c r="L90" s="2" t="s">
        <v>126</v>
      </c>
      <c r="M90" s="2"/>
      <c r="N90" s="2" t="s">
        <v>80</v>
      </c>
      <c r="O90" s="2"/>
      <c r="P90" s="2"/>
      <c r="Q90" s="2" t="s">
        <v>65</v>
      </c>
      <c r="R90" s="2" t="s">
        <v>81</v>
      </c>
      <c r="S90" s="2">
        <v>2685</v>
      </c>
      <c r="T90" s="2" t="s">
        <v>82</v>
      </c>
      <c r="U90" s="2" t="s">
        <v>83</v>
      </c>
      <c r="V90" s="10" t="s">
        <v>69</v>
      </c>
      <c r="W90" s="2"/>
      <c r="X90" s="2">
        <v>50585.4</v>
      </c>
      <c r="Y90" s="26">
        <v>0.0048</v>
      </c>
      <c r="Z90" s="10" t="s">
        <v>84</v>
      </c>
      <c r="AA90" s="2" t="s">
        <v>85</v>
      </c>
      <c r="AB90" s="10" t="s">
        <v>72</v>
      </c>
      <c r="AC90" s="2" t="s">
        <v>73</v>
      </c>
      <c r="AD90" s="10" t="s">
        <v>74</v>
      </c>
      <c r="AE90" s="10"/>
      <c r="AF90" s="10" t="s">
        <v>86</v>
      </c>
      <c r="AG90" s="10" t="s">
        <v>75</v>
      </c>
      <c r="AH90" s="10"/>
      <c r="AI90" s="10" t="s">
        <v>76</v>
      </c>
      <c r="AJ90" s="2" t="s">
        <v>76</v>
      </c>
      <c r="AK90" s="32">
        <v>1</v>
      </c>
      <c r="AL90" s="2"/>
      <c r="AM90" s="2"/>
      <c r="AN90" s="2"/>
      <c r="AO90" s="2">
        <v>0</v>
      </c>
      <c r="AP90" s="2">
        <v>0</v>
      </c>
      <c r="AQ90" s="2">
        <v>0</v>
      </c>
      <c r="AR90" s="26">
        <v>0</v>
      </c>
      <c r="AS90" s="11"/>
      <c r="AT90" s="10"/>
      <c r="AV90" s="10"/>
      <c r="AW90" s="10"/>
      <c r="AX90" s="10"/>
      <c r="AY90" s="10"/>
      <c r="AZ90" s="10"/>
      <c r="BC90" s="10"/>
    </row>
    <row r="91" s="2" customFormat="1">
      <c r="A91" s="2" t="s">
        <v>309</v>
      </c>
      <c r="B91" s="11">
        <v>44523</v>
      </c>
      <c r="C91" s="2" t="s">
        <v>310</v>
      </c>
      <c r="D91" s="2" t="s">
        <v>311</v>
      </c>
      <c r="E91" s="2" t="s">
        <v>312</v>
      </c>
      <c r="F91" s="2" t="s">
        <v>313</v>
      </c>
      <c r="G91" s="2" t="s">
        <v>314</v>
      </c>
      <c r="H91" s="2" t="s">
        <v>315</v>
      </c>
      <c r="I91" s="11">
        <v>44561</v>
      </c>
      <c r="J91" s="11">
        <v>44469</v>
      </c>
      <c r="K91" s="2" t="s">
        <v>126</v>
      </c>
      <c r="L91" s="2" t="s">
        <v>316</v>
      </c>
      <c r="M91" s="2"/>
      <c r="N91" s="2" t="s">
        <v>80</v>
      </c>
      <c r="O91" s="2"/>
      <c r="P91" s="2" t="s">
        <v>317</v>
      </c>
      <c r="Q91" s="2" t="s">
        <v>65</v>
      </c>
      <c r="R91" s="2" t="s">
        <v>81</v>
      </c>
      <c r="S91" s="2">
        <v>-796</v>
      </c>
      <c r="T91" s="2" t="s">
        <v>82</v>
      </c>
      <c r="U91" s="2" t="s">
        <v>83</v>
      </c>
      <c r="V91" s="10" t="s">
        <v>69</v>
      </c>
      <c r="W91" s="2"/>
      <c r="X91" s="2">
        <v>-139674.12</v>
      </c>
      <c r="Y91" s="26">
        <v>-0.0012153407506</v>
      </c>
      <c r="Z91" s="10" t="s">
        <v>84</v>
      </c>
      <c r="AA91" s="2" t="s">
        <v>85</v>
      </c>
      <c r="AB91" s="10" t="s">
        <v>72</v>
      </c>
      <c r="AC91" s="2" t="s">
        <v>73</v>
      </c>
      <c r="AD91" s="10" t="s">
        <v>74</v>
      </c>
      <c r="AE91" s="10"/>
      <c r="AF91" s="10" t="s">
        <v>201</v>
      </c>
      <c r="AG91" s="10" t="s">
        <v>75</v>
      </c>
      <c r="AH91" s="10"/>
      <c r="AI91" s="10" t="s">
        <v>76</v>
      </c>
      <c r="AJ91" s="2" t="s">
        <v>76</v>
      </c>
      <c r="AK91" s="32">
        <v>1</v>
      </c>
      <c r="AL91" s="2"/>
      <c r="AM91" s="2"/>
      <c r="AN91" s="2"/>
      <c r="AO91" s="2">
        <v>0</v>
      </c>
      <c r="AP91" s="2">
        <v>0</v>
      </c>
      <c r="AQ91" s="2">
        <v>0</v>
      </c>
      <c r="AR91" s="26">
        <v>-0</v>
      </c>
      <c r="AS91" s="11"/>
      <c r="AT91" s="10"/>
      <c r="AV91" s="10"/>
      <c r="AW91" s="10"/>
      <c r="AX91" s="10"/>
      <c r="AY91" s="10"/>
      <c r="AZ91" s="10"/>
      <c r="BC91" s="10"/>
    </row>
    <row r="92" s="2" customFormat="1">
      <c r="A92" s="2" t="s">
        <v>318</v>
      </c>
      <c r="B92" s="11">
        <v>43794</v>
      </c>
      <c r="C92" s="2" t="s">
        <v>310</v>
      </c>
      <c r="D92" s="2" t="s">
        <v>311</v>
      </c>
      <c r="E92" s="2" t="s">
        <v>312</v>
      </c>
      <c r="F92" s="2" t="s">
        <v>319</v>
      </c>
      <c r="G92" s="2" t="s">
        <v>320</v>
      </c>
      <c r="H92" s="2" t="s">
        <v>321</v>
      </c>
      <c r="I92" s="11">
        <v>43830</v>
      </c>
      <c r="J92" s="11">
        <v>43738</v>
      </c>
      <c r="K92" s="2" t="s">
        <v>126</v>
      </c>
      <c r="L92" s="2" t="s">
        <v>126</v>
      </c>
      <c r="M92" s="2"/>
      <c r="N92" s="2" t="s">
        <v>127</v>
      </c>
      <c r="O92" s="2"/>
      <c r="P92" s="2"/>
      <c r="Q92" s="2" t="s">
        <v>65</v>
      </c>
      <c r="R92" s="2" t="s">
        <v>128</v>
      </c>
      <c r="S92" s="2">
        <v>2500000</v>
      </c>
      <c r="T92" s="2" t="s">
        <v>129</v>
      </c>
      <c r="U92" s="2" t="s">
        <v>130</v>
      </c>
      <c r="V92" s="10" t="s">
        <v>69</v>
      </c>
      <c r="W92" s="2"/>
      <c r="X92" s="2">
        <v>2450000</v>
      </c>
      <c r="Y92" s="26">
        <v>0.00492836456749</v>
      </c>
      <c r="Z92" s="10" t="s">
        <v>131</v>
      </c>
      <c r="AA92" s="2" t="s">
        <v>132</v>
      </c>
      <c r="AB92" s="10" t="s">
        <v>72</v>
      </c>
      <c r="AC92" s="2" t="s">
        <v>73</v>
      </c>
      <c r="AD92" s="10" t="s">
        <v>74</v>
      </c>
      <c r="AE92" s="10"/>
      <c r="AF92" s="10" t="s">
        <v>86</v>
      </c>
      <c r="AG92" s="10" t="s">
        <v>184</v>
      </c>
      <c r="AH92" s="10"/>
      <c r="AI92" s="10" t="s">
        <v>76</v>
      </c>
      <c r="AJ92" s="2" t="s">
        <v>76</v>
      </c>
      <c r="AK92" s="32">
        <v>2</v>
      </c>
      <c r="AL92" s="2"/>
      <c r="AM92" s="2"/>
      <c r="AN92" s="2"/>
      <c r="AO92" s="2">
        <v>0</v>
      </c>
      <c r="AP92" s="2">
        <v>0</v>
      </c>
      <c r="AQ92" s="2">
        <v>0</v>
      </c>
      <c r="AR92" s="26">
        <v>0</v>
      </c>
      <c r="AS92" s="11">
        <v>44270</v>
      </c>
      <c r="AT92" s="10" t="s">
        <v>133</v>
      </c>
      <c r="AU92" s="2">
        <v>6.75</v>
      </c>
      <c r="AV92" s="10" t="s">
        <v>75</v>
      </c>
      <c r="AW92" s="10" t="s">
        <v>75</v>
      </c>
      <c r="AX92" s="10" t="s">
        <v>75</v>
      </c>
      <c r="AY92" s="10"/>
      <c r="AZ92" s="10"/>
      <c r="BA92" s="2"/>
      <c r="BC92" s="10"/>
    </row>
    <row r="93" s="2" customFormat="1">
      <c r="A93" s="2" t="s">
        <v>322</v>
      </c>
      <c r="B93" s="11">
        <v>43888</v>
      </c>
      <c r="C93" s="2" t="s">
        <v>310</v>
      </c>
      <c r="D93" s="2" t="s">
        <v>311</v>
      </c>
      <c r="E93" s="2" t="s">
        <v>312</v>
      </c>
      <c r="F93" s="2" t="s">
        <v>319</v>
      </c>
      <c r="G93" s="2" t="s">
        <v>320</v>
      </c>
      <c r="H93" s="2" t="s">
        <v>321</v>
      </c>
      <c r="I93" s="11">
        <v>43830</v>
      </c>
      <c r="J93" s="11">
        <v>43830</v>
      </c>
      <c r="K93" s="2" t="s">
        <v>126</v>
      </c>
      <c r="L93" s="2" t="s">
        <v>126</v>
      </c>
      <c r="M93" s="2"/>
      <c r="N93" s="2" t="s">
        <v>127</v>
      </c>
      <c r="O93" s="2"/>
      <c r="P93" s="2"/>
      <c r="Q93" s="2" t="s">
        <v>65</v>
      </c>
      <c r="R93" s="2" t="s">
        <v>128</v>
      </c>
      <c r="S93" s="2">
        <v>2500000</v>
      </c>
      <c r="T93" s="2" t="s">
        <v>129</v>
      </c>
      <c r="U93" s="2" t="s">
        <v>130</v>
      </c>
      <c r="V93" s="10" t="s">
        <v>69</v>
      </c>
      <c r="W93" s="2"/>
      <c r="X93" s="2">
        <v>2456250</v>
      </c>
      <c r="Y93" s="26">
        <v>0.00455470908088</v>
      </c>
      <c r="Z93" s="10" t="s">
        <v>131</v>
      </c>
      <c r="AA93" s="2" t="s">
        <v>132</v>
      </c>
      <c r="AB93" s="10" t="s">
        <v>72</v>
      </c>
      <c r="AC93" s="2" t="s">
        <v>73</v>
      </c>
      <c r="AD93" s="10" t="s">
        <v>74</v>
      </c>
      <c r="AE93" s="10"/>
      <c r="AF93" s="10" t="s">
        <v>86</v>
      </c>
      <c r="AG93" s="10" t="s">
        <v>184</v>
      </c>
      <c r="AH93" s="10"/>
      <c r="AI93" s="10" t="s">
        <v>76</v>
      </c>
      <c r="AJ93" s="2" t="s">
        <v>76</v>
      </c>
      <c r="AK93" s="32">
        <v>2</v>
      </c>
      <c r="AL93" s="2"/>
      <c r="AM93" s="2"/>
      <c r="AN93" s="2"/>
      <c r="AO93" s="2">
        <v>0</v>
      </c>
      <c r="AP93" s="2">
        <v>0</v>
      </c>
      <c r="AQ93" s="2">
        <v>0</v>
      </c>
      <c r="AR93" s="26">
        <v>0</v>
      </c>
      <c r="AS93" s="11">
        <v>44270</v>
      </c>
      <c r="AT93" s="10" t="s">
        <v>133</v>
      </c>
      <c r="AU93" s="2">
        <v>6.75</v>
      </c>
      <c r="AV93" s="10" t="s">
        <v>75</v>
      </c>
      <c r="AW93" s="10" t="s">
        <v>75</v>
      </c>
      <c r="AX93" s="10" t="s">
        <v>75</v>
      </c>
      <c r="AY93" s="10"/>
      <c r="AZ93" s="10"/>
      <c r="BA93" s="2"/>
      <c r="BC93" s="10"/>
    </row>
    <row r="94" s="2" customFormat="1">
      <c r="A94" s="2" t="s">
        <v>323</v>
      </c>
      <c r="B94" s="11">
        <v>44523</v>
      </c>
      <c r="C94" s="2" t="s">
        <v>310</v>
      </c>
      <c r="D94" s="2" t="s">
        <v>311</v>
      </c>
      <c r="E94" s="2" t="s">
        <v>312</v>
      </c>
      <c r="F94" s="2" t="s">
        <v>324</v>
      </c>
      <c r="G94" s="2" t="s">
        <v>325</v>
      </c>
      <c r="H94" s="2" t="s">
        <v>326</v>
      </c>
      <c r="I94" s="11">
        <v>44561</v>
      </c>
      <c r="J94" s="11">
        <v>44469</v>
      </c>
      <c r="K94" s="2" t="s">
        <v>66</v>
      </c>
      <c r="L94" s="2" t="s">
        <v>327</v>
      </c>
      <c r="M94" s="2"/>
      <c r="N94" s="2"/>
      <c r="O94" s="2"/>
      <c r="P94" s="2" t="s">
        <v>328</v>
      </c>
      <c r="Q94" s="2" t="s">
        <v>66</v>
      </c>
      <c r="R94" s="2" t="s">
        <v>329</v>
      </c>
      <c r="S94" s="2">
        <v>113843382.24999994</v>
      </c>
      <c r="T94" s="2" t="s">
        <v>129</v>
      </c>
      <c r="U94" s="2" t="s">
        <v>130</v>
      </c>
      <c r="V94" s="10" t="s">
        <v>69</v>
      </c>
      <c r="W94" s="2"/>
      <c r="X94" s="2">
        <v>-345970.62</v>
      </c>
      <c r="Y94" s="26">
        <v>-0.0068292168744</v>
      </c>
      <c r="Z94" s="10" t="s">
        <v>70</v>
      </c>
      <c r="AA94" s="2" t="s">
        <v>71</v>
      </c>
      <c r="AB94" s="10" t="s">
        <v>143</v>
      </c>
      <c r="AC94" s="2" t="s">
        <v>327</v>
      </c>
      <c r="AD94" s="10" t="s">
        <v>330</v>
      </c>
      <c r="AE94" s="10"/>
      <c r="AF94" s="10" t="s">
        <v>66</v>
      </c>
      <c r="AG94" s="10" t="s">
        <v>75</v>
      </c>
      <c r="AH94" s="10"/>
      <c r="AI94" s="10" t="s">
        <v>76</v>
      </c>
      <c r="AJ94" s="2" t="s">
        <v>76</v>
      </c>
      <c r="AK94" s="32">
        <v>2</v>
      </c>
      <c r="AL94" s="2"/>
      <c r="AM94" s="2"/>
      <c r="AN94" s="7">
        <f>HYPERLINK("#Notes!C118", "Go To Notes")</f>
      </c>
      <c r="AO94" s="2">
        <v>0</v>
      </c>
      <c r="AP94" s="2">
        <v>0</v>
      </c>
      <c r="AQ94" s="2">
        <v>0</v>
      </c>
      <c r="AR94" s="26">
        <v>-0</v>
      </c>
      <c r="AS94" s="11"/>
      <c r="AT94" s="10"/>
      <c r="AV94" s="10"/>
      <c r="AW94" s="10"/>
      <c r="AX94" s="10"/>
      <c r="AY94" s="10"/>
      <c r="AZ94" s="10"/>
      <c r="BC94" s="10"/>
    </row>
    <row r="95" s="2" customFormat="1">
      <c r="A95" s="2" t="s">
        <v>331</v>
      </c>
      <c r="B95" s="11">
        <v>44523</v>
      </c>
      <c r="C95" s="2" t="s">
        <v>310</v>
      </c>
      <c r="D95" s="2" t="s">
        <v>311</v>
      </c>
      <c r="E95" s="2" t="s">
        <v>312</v>
      </c>
      <c r="F95" s="2" t="s">
        <v>332</v>
      </c>
      <c r="G95" s="2" t="s">
        <v>333</v>
      </c>
      <c r="H95" s="2" t="s">
        <v>334</v>
      </c>
      <c r="I95" s="11">
        <v>44469</v>
      </c>
      <c r="J95" s="11">
        <v>44469</v>
      </c>
      <c r="K95" s="2" t="s">
        <v>126</v>
      </c>
      <c r="L95" s="2" t="s">
        <v>316</v>
      </c>
      <c r="M95" s="2"/>
      <c r="N95" s="2" t="s">
        <v>80</v>
      </c>
      <c r="O95" s="2"/>
      <c r="P95" s="2" t="s">
        <v>317</v>
      </c>
      <c r="Q95" s="2" t="s">
        <v>65</v>
      </c>
      <c r="R95" s="2" t="s">
        <v>81</v>
      </c>
      <c r="S95" s="2">
        <v>11344</v>
      </c>
      <c r="T95" s="2" t="s">
        <v>82</v>
      </c>
      <c r="U95" s="2" t="s">
        <v>83</v>
      </c>
      <c r="V95" s="10" t="s">
        <v>69</v>
      </c>
      <c r="W95" s="2"/>
      <c r="X95" s="2">
        <v>1990531.68</v>
      </c>
      <c r="Y95" s="26">
        <v>0.0017149034801</v>
      </c>
      <c r="Z95" s="10" t="s">
        <v>84</v>
      </c>
      <c r="AA95" s="2" t="s">
        <v>85</v>
      </c>
      <c r="AB95" s="10" t="s">
        <v>72</v>
      </c>
      <c r="AC95" s="2" t="s">
        <v>73</v>
      </c>
      <c r="AD95" s="10" t="s">
        <v>74</v>
      </c>
      <c r="AE95" s="10"/>
      <c r="AF95" s="10" t="s">
        <v>86</v>
      </c>
      <c r="AG95" s="10" t="s">
        <v>75</v>
      </c>
      <c r="AH95" s="10"/>
      <c r="AI95" s="10" t="s">
        <v>76</v>
      </c>
      <c r="AJ95" s="2" t="s">
        <v>76</v>
      </c>
      <c r="AK95" s="32">
        <v>1</v>
      </c>
      <c r="AL95" s="2"/>
      <c r="AM95" s="2"/>
      <c r="AN95" s="7">
        <f>HYPERLINK("#Notes!C122", "Go To Notes")</f>
      </c>
      <c r="AO95" s="2">
        <v>0</v>
      </c>
      <c r="AP95" s="2">
        <v>0</v>
      </c>
      <c r="AQ95" s="2">
        <v>1794384</v>
      </c>
      <c r="AR95" s="26">
        <v>0.9014596542367013</v>
      </c>
      <c r="AS95" s="11"/>
      <c r="AT95" s="10"/>
      <c r="AV95" s="10"/>
      <c r="AW95" s="10"/>
      <c r="AX95" s="10"/>
      <c r="AY95" s="10"/>
      <c r="AZ95" s="10"/>
      <c r="BC95" s="10"/>
    </row>
    <row r="96" s="2" customFormat="1">
      <c r="A96" s="2" t="s">
        <v>335</v>
      </c>
      <c r="B96" s="11">
        <v>44523</v>
      </c>
      <c r="C96" s="2" t="s">
        <v>310</v>
      </c>
      <c r="D96" s="2" t="s">
        <v>311</v>
      </c>
      <c r="E96" s="2" t="s">
        <v>312</v>
      </c>
      <c r="F96" s="2" t="s">
        <v>336</v>
      </c>
      <c r="G96" s="2" t="s">
        <v>337</v>
      </c>
      <c r="H96" s="2" t="s">
        <v>338</v>
      </c>
      <c r="I96" s="11">
        <v>44561</v>
      </c>
      <c r="J96" s="11">
        <v>44469</v>
      </c>
      <c r="K96" s="2" t="s">
        <v>66</v>
      </c>
      <c r="L96" s="2" t="s">
        <v>327</v>
      </c>
      <c r="M96" s="2"/>
      <c r="N96" s="2"/>
      <c r="O96" s="2"/>
      <c r="P96" s="2" t="s">
        <v>339</v>
      </c>
      <c r="Q96" s="2" t="s">
        <v>66</v>
      </c>
      <c r="R96" s="2" t="s">
        <v>329</v>
      </c>
      <c r="S96" s="2">
        <v>398855931.6600005</v>
      </c>
      <c r="T96" s="2" t="s">
        <v>129</v>
      </c>
      <c r="U96" s="2" t="s">
        <v>130</v>
      </c>
      <c r="V96" s="10" t="s">
        <v>69</v>
      </c>
      <c r="W96" s="2"/>
      <c r="X96" s="2">
        <v>3953744.16</v>
      </c>
      <c r="Y96" s="26">
        <v>0.01369966415353</v>
      </c>
      <c r="Z96" s="10" t="s">
        <v>70</v>
      </c>
      <c r="AA96" s="2" t="s">
        <v>71</v>
      </c>
      <c r="AB96" s="10" t="s">
        <v>143</v>
      </c>
      <c r="AC96" s="2" t="s">
        <v>327</v>
      </c>
      <c r="AD96" s="10" t="s">
        <v>330</v>
      </c>
      <c r="AE96" s="10"/>
      <c r="AF96" s="10" t="s">
        <v>66</v>
      </c>
      <c r="AG96" s="10" t="s">
        <v>75</v>
      </c>
      <c r="AH96" s="10"/>
      <c r="AI96" s="10" t="s">
        <v>76</v>
      </c>
      <c r="AJ96" s="2" t="s">
        <v>76</v>
      </c>
      <c r="AK96" s="32">
        <v>2</v>
      </c>
      <c r="AL96" s="2"/>
      <c r="AM96" s="7">
        <f>HYPERLINK("#'S000046740_2021-09-30'!C2", "Go To Derivative")</f>
      </c>
      <c r="AN96" s="7">
        <f>HYPERLINK("#Notes!C126", "Go To Notes")</f>
      </c>
      <c r="AO96" s="2">
        <v>0</v>
      </c>
      <c r="AP96" s="2">
        <v>0</v>
      </c>
      <c r="AQ96" s="2">
        <v>0</v>
      </c>
      <c r="AR96" s="26">
        <v>0</v>
      </c>
      <c r="AS96" s="11"/>
      <c r="AT96" s="10"/>
      <c r="AV96" s="10"/>
      <c r="AW96" s="10"/>
      <c r="AX96" s="10"/>
      <c r="AY96" s="10"/>
      <c r="AZ96" s="10"/>
      <c r="BC96" s="10"/>
    </row>
    <row r="97" s="2" customFormat="1">
      <c r="A97" s="2" t="s">
        <v>340</v>
      </c>
      <c r="B97" s="11">
        <v>44523</v>
      </c>
      <c r="C97" s="2" t="s">
        <v>310</v>
      </c>
      <c r="D97" s="2" t="s">
        <v>311</v>
      </c>
      <c r="E97" s="2" t="s">
        <v>312</v>
      </c>
      <c r="F97" s="2" t="s">
        <v>341</v>
      </c>
      <c r="G97" s="2" t="s">
        <v>342</v>
      </c>
      <c r="H97" s="2" t="s">
        <v>343</v>
      </c>
      <c r="I97" s="11">
        <v>44561</v>
      </c>
      <c r="J97" s="11">
        <v>44469</v>
      </c>
      <c r="K97" s="2" t="s">
        <v>66</v>
      </c>
      <c r="L97" s="2" t="s">
        <v>327</v>
      </c>
      <c r="M97" s="2"/>
      <c r="N97" s="2"/>
      <c r="O97" s="2"/>
      <c r="P97" s="2" t="s">
        <v>344</v>
      </c>
      <c r="Q97" s="2" t="s">
        <v>66</v>
      </c>
      <c r="R97" s="2" t="s">
        <v>329</v>
      </c>
      <c r="S97" s="2">
        <v>779424487.6399992</v>
      </c>
      <c r="T97" s="2" t="s">
        <v>129</v>
      </c>
      <c r="U97" s="2" t="s">
        <v>130</v>
      </c>
      <c r="V97" s="10" t="s">
        <v>69</v>
      </c>
      <c r="W97" s="2"/>
      <c r="X97" s="2">
        <v>-4483213.91</v>
      </c>
      <c r="Y97" s="26">
        <v>-0.0031863301741</v>
      </c>
      <c r="Z97" s="10" t="s">
        <v>70</v>
      </c>
      <c r="AA97" s="2" t="s">
        <v>71</v>
      </c>
      <c r="AB97" s="10" t="s">
        <v>143</v>
      </c>
      <c r="AC97" s="2" t="s">
        <v>327</v>
      </c>
      <c r="AD97" s="10" t="s">
        <v>330</v>
      </c>
      <c r="AE97" s="10"/>
      <c r="AF97" s="10" t="s">
        <v>66</v>
      </c>
      <c r="AG97" s="10" t="s">
        <v>75</v>
      </c>
      <c r="AH97" s="10"/>
      <c r="AI97" s="10" t="s">
        <v>76</v>
      </c>
      <c r="AJ97" s="2" t="s">
        <v>76</v>
      </c>
      <c r="AK97" s="32">
        <v>2</v>
      </c>
      <c r="AL97" s="2"/>
      <c r="AM97" s="2"/>
      <c r="AN97" s="2"/>
      <c r="AO97" s="2">
        <v>0</v>
      </c>
      <c r="AP97" s="2">
        <v>0</v>
      </c>
      <c r="AQ97" s="2">
        <v>0</v>
      </c>
      <c r="AR97" s="26">
        <v>-0</v>
      </c>
      <c r="AS97" s="11"/>
      <c r="AT97" s="10"/>
      <c r="AV97" s="10"/>
      <c r="AW97" s="10"/>
      <c r="AX97" s="10"/>
      <c r="AY97" s="10"/>
      <c r="AZ97" s="10"/>
      <c r="BC97" s="10"/>
    </row>
    <row r="98" s="2" customFormat="1">
      <c r="A98" s="2" t="s">
        <v>345</v>
      </c>
      <c r="B98" s="11">
        <v>44523</v>
      </c>
      <c r="C98" s="2" t="s">
        <v>310</v>
      </c>
      <c r="D98" s="2" t="s">
        <v>311</v>
      </c>
      <c r="E98" s="2" t="s">
        <v>312</v>
      </c>
      <c r="F98" s="2" t="s">
        <v>346</v>
      </c>
      <c r="G98" s="2" t="s">
        <v>347</v>
      </c>
      <c r="H98" s="2" t="s">
        <v>348</v>
      </c>
      <c r="I98" s="11">
        <v>44561</v>
      </c>
      <c r="J98" s="11">
        <v>44469</v>
      </c>
      <c r="K98" s="2" t="s">
        <v>66</v>
      </c>
      <c r="L98" s="2" t="s">
        <v>327</v>
      </c>
      <c r="M98" s="2"/>
      <c r="N98" s="2"/>
      <c r="O98" s="2"/>
      <c r="P98" s="2" t="s">
        <v>349</v>
      </c>
      <c r="Q98" s="2" t="s">
        <v>66</v>
      </c>
      <c r="R98" s="2" t="s">
        <v>329</v>
      </c>
      <c r="S98" s="2">
        <v>64842500.62000001</v>
      </c>
      <c r="T98" s="2" t="s">
        <v>129</v>
      </c>
      <c r="U98" s="2" t="s">
        <v>130</v>
      </c>
      <c r="V98" s="10" t="s">
        <v>69</v>
      </c>
      <c r="W98" s="2"/>
      <c r="X98" s="2">
        <v>-426499.89</v>
      </c>
      <c r="Y98" s="26">
        <v>-0.0049719583563</v>
      </c>
      <c r="Z98" s="10" t="s">
        <v>70</v>
      </c>
      <c r="AA98" s="2" t="s">
        <v>71</v>
      </c>
      <c r="AB98" s="10" t="s">
        <v>143</v>
      </c>
      <c r="AC98" s="2" t="s">
        <v>327</v>
      </c>
      <c r="AD98" s="10" t="s">
        <v>74</v>
      </c>
      <c r="AE98" s="10"/>
      <c r="AF98" s="10" t="s">
        <v>66</v>
      </c>
      <c r="AG98" s="10" t="s">
        <v>75</v>
      </c>
      <c r="AH98" s="10"/>
      <c r="AI98" s="10" t="s">
        <v>76</v>
      </c>
      <c r="AJ98" s="2" t="s">
        <v>76</v>
      </c>
      <c r="AK98" s="32">
        <v>2</v>
      </c>
      <c r="AL98" s="2"/>
      <c r="AM98" s="7">
        <f>HYPERLINK("#'S000041116_2021-09-30'!C2", "Go To Derivative")</f>
      </c>
      <c r="AN98" s="7">
        <f>HYPERLINK("#Notes!C130", "Go To Notes")</f>
      </c>
      <c r="AO98" s="2">
        <v>0</v>
      </c>
      <c r="AP98" s="2">
        <v>0</v>
      </c>
      <c r="AQ98" s="2">
        <v>0</v>
      </c>
      <c r="AR98" s="26">
        <v>-0</v>
      </c>
      <c r="AS98" s="11"/>
      <c r="AT98" s="10"/>
      <c r="AV98" s="10"/>
      <c r="AW98" s="10"/>
      <c r="AX98" s="10"/>
      <c r="AY98" s="10"/>
      <c r="AZ98" s="10"/>
      <c r="BC98" s="10"/>
    </row>
    <row r="99" s="2" customFormat="1">
      <c r="A99" s="2" t="s">
        <v>350</v>
      </c>
      <c r="B99" s="11">
        <v>44523</v>
      </c>
      <c r="C99" s="2" t="s">
        <v>310</v>
      </c>
      <c r="D99" s="2" t="s">
        <v>311</v>
      </c>
      <c r="E99" s="2" t="s">
        <v>312</v>
      </c>
      <c r="F99" s="2" t="s">
        <v>351</v>
      </c>
      <c r="G99" s="2" t="s">
        <v>352</v>
      </c>
      <c r="H99" s="2" t="s">
        <v>353</v>
      </c>
      <c r="I99" s="11">
        <v>44561</v>
      </c>
      <c r="J99" s="11">
        <v>44469</v>
      </c>
      <c r="K99" s="2" t="s">
        <v>126</v>
      </c>
      <c r="L99" s="2" t="s">
        <v>316</v>
      </c>
      <c r="M99" s="2"/>
      <c r="N99" s="2" t="s">
        <v>80</v>
      </c>
      <c r="O99" s="2"/>
      <c r="P99" s="2" t="s">
        <v>317</v>
      </c>
      <c r="Q99" s="2" t="s">
        <v>65</v>
      </c>
      <c r="R99" s="2" t="s">
        <v>81</v>
      </c>
      <c r="S99" s="2">
        <v>-153</v>
      </c>
      <c r="T99" s="2" t="s">
        <v>82</v>
      </c>
      <c r="U99" s="2" t="s">
        <v>83</v>
      </c>
      <c r="V99" s="10" t="s">
        <v>69</v>
      </c>
      <c r="W99" s="2"/>
      <c r="X99" s="2">
        <v>-26846.91</v>
      </c>
      <c r="Y99" s="26">
        <v>-0.0002055355009</v>
      </c>
      <c r="Z99" s="10" t="s">
        <v>84</v>
      </c>
      <c r="AA99" s="2" t="s">
        <v>85</v>
      </c>
      <c r="AB99" s="10" t="s">
        <v>72</v>
      </c>
      <c r="AC99" s="2" t="s">
        <v>73</v>
      </c>
      <c r="AD99" s="10" t="s">
        <v>74</v>
      </c>
      <c r="AE99" s="10"/>
      <c r="AF99" s="10" t="s">
        <v>201</v>
      </c>
      <c r="AG99" s="10" t="s">
        <v>75</v>
      </c>
      <c r="AH99" s="10"/>
      <c r="AI99" s="10" t="s">
        <v>76</v>
      </c>
      <c r="AJ99" s="2" t="s">
        <v>76</v>
      </c>
      <c r="AK99" s="32">
        <v>1</v>
      </c>
      <c r="AL99" s="2"/>
      <c r="AM99" s="7">
        <f>HYPERLINK("#'S000027214_2021-09-30'!C2", "Go To Derivative")</f>
      </c>
      <c r="AN99" s="7">
        <f>HYPERLINK("#Notes!C134", "Go To Notes")</f>
      </c>
      <c r="AO99" s="2">
        <v>0</v>
      </c>
      <c r="AP99" s="2">
        <v>0</v>
      </c>
      <c r="AQ99" s="2">
        <v>0</v>
      </c>
      <c r="AR99" s="26">
        <v>-0</v>
      </c>
      <c r="AS99" s="11"/>
      <c r="AT99" s="10"/>
      <c r="AV99" s="10"/>
      <c r="AW99" s="10"/>
      <c r="AX99" s="10"/>
      <c r="AY99" s="10"/>
      <c r="AZ99" s="10"/>
      <c r="BC99" s="10"/>
    </row>
    <row r="100" s="2" customFormat="1">
      <c r="A100" s="2" t="s">
        <v>354</v>
      </c>
      <c r="B100" s="11">
        <v>44251</v>
      </c>
      <c r="C100" s="2" t="s">
        <v>310</v>
      </c>
      <c r="D100" s="2" t="s">
        <v>311</v>
      </c>
      <c r="E100" s="2" t="s">
        <v>312</v>
      </c>
      <c r="F100" s="2" t="s">
        <v>355</v>
      </c>
      <c r="G100" s="2" t="s">
        <v>356</v>
      </c>
      <c r="H100" s="2" t="s">
        <v>357</v>
      </c>
      <c r="I100" s="11">
        <v>44469</v>
      </c>
      <c r="J100" s="11">
        <v>44196</v>
      </c>
      <c r="K100" s="2" t="s">
        <v>126</v>
      </c>
      <c r="L100" s="2" t="s">
        <v>316</v>
      </c>
      <c r="M100" s="2"/>
      <c r="N100" s="2" t="s">
        <v>80</v>
      </c>
      <c r="O100" s="2"/>
      <c r="P100" s="2" t="s">
        <v>317</v>
      </c>
      <c r="Q100" s="2" t="s">
        <v>65</v>
      </c>
      <c r="R100" s="2" t="s">
        <v>81</v>
      </c>
      <c r="S100" s="2">
        <v>14758</v>
      </c>
      <c r="T100" s="2" t="s">
        <v>82</v>
      </c>
      <c r="U100" s="2" t="s">
        <v>83</v>
      </c>
      <c r="V100" s="10" t="s">
        <v>69</v>
      </c>
      <c r="W100" s="2"/>
      <c r="X100" s="2">
        <v>278040.72</v>
      </c>
      <c r="Y100" s="26">
        <v>0.00120897037767</v>
      </c>
      <c r="Z100" s="10" t="s">
        <v>84</v>
      </c>
      <c r="AA100" s="2" t="s">
        <v>85</v>
      </c>
      <c r="AB100" s="10" t="s">
        <v>72</v>
      </c>
      <c r="AC100" s="2" t="s">
        <v>73</v>
      </c>
      <c r="AD100" s="10" t="s">
        <v>74</v>
      </c>
      <c r="AE100" s="10"/>
      <c r="AF100" s="10" t="s">
        <v>86</v>
      </c>
      <c r="AG100" s="10" t="s">
        <v>75</v>
      </c>
      <c r="AH100" s="10"/>
      <c r="AI100" s="10" t="s">
        <v>76</v>
      </c>
      <c r="AJ100" s="2" t="s">
        <v>76</v>
      </c>
      <c r="AK100" s="32">
        <v>1</v>
      </c>
      <c r="AL100" s="2"/>
      <c r="AM100" s="7">
        <f>HYPERLINK("#'S000041117_2021-09-30'!C2", "Go To Derivative")</f>
      </c>
      <c r="AN100" s="7">
        <f>HYPERLINK("#Notes!C138", "Go To Notes")</f>
      </c>
      <c r="AO100" s="2">
        <v>0</v>
      </c>
      <c r="AP100" s="2">
        <v>0</v>
      </c>
      <c r="AQ100" s="2">
        <v>281369.34</v>
      </c>
      <c r="AR100" s="26">
        <v>1.0119716996848518</v>
      </c>
      <c r="AS100" s="11"/>
      <c r="AT100" s="10"/>
      <c r="AV100" s="10"/>
      <c r="AW100" s="10"/>
      <c r="AX100" s="10"/>
      <c r="AY100" s="10"/>
      <c r="AZ100" s="10"/>
      <c r="BC100" s="10"/>
    </row>
    <row r="101" s="2" customFormat="1">
      <c r="A101" s="2" t="s">
        <v>358</v>
      </c>
      <c r="B101" s="11">
        <v>44342</v>
      </c>
      <c r="C101" s="2" t="s">
        <v>310</v>
      </c>
      <c r="D101" s="2" t="s">
        <v>311</v>
      </c>
      <c r="E101" s="2" t="s">
        <v>312</v>
      </c>
      <c r="F101" s="2" t="s">
        <v>355</v>
      </c>
      <c r="G101" s="2" t="s">
        <v>356</v>
      </c>
      <c r="H101" s="2" t="s">
        <v>357</v>
      </c>
      <c r="I101" s="11">
        <v>44469</v>
      </c>
      <c r="J101" s="11">
        <v>44286</v>
      </c>
      <c r="K101" s="2" t="s">
        <v>126</v>
      </c>
      <c r="L101" s="2" t="s">
        <v>316</v>
      </c>
      <c r="M101" s="2"/>
      <c r="N101" s="2" t="s">
        <v>80</v>
      </c>
      <c r="O101" s="2"/>
      <c r="P101" s="2" t="s">
        <v>317</v>
      </c>
      <c r="Q101" s="2" t="s">
        <v>65</v>
      </c>
      <c r="R101" s="2" t="s">
        <v>81</v>
      </c>
      <c r="S101" s="2">
        <v>39365</v>
      </c>
      <c r="T101" s="2" t="s">
        <v>82</v>
      </c>
      <c r="U101" s="2" t="s">
        <v>83</v>
      </c>
      <c r="V101" s="10" t="s">
        <v>69</v>
      </c>
      <c r="W101" s="2"/>
      <c r="X101" s="2">
        <v>7472264.3</v>
      </c>
      <c r="Y101" s="26">
        <v>0.02600272520016</v>
      </c>
      <c r="Z101" s="10" t="s">
        <v>84</v>
      </c>
      <c r="AA101" s="2" t="s">
        <v>85</v>
      </c>
      <c r="AB101" s="10" t="s">
        <v>72</v>
      </c>
      <c r="AC101" s="2" t="s">
        <v>73</v>
      </c>
      <c r="AD101" s="10" t="s">
        <v>74</v>
      </c>
      <c r="AE101" s="10"/>
      <c r="AF101" s="10" t="s">
        <v>86</v>
      </c>
      <c r="AG101" s="10" t="s">
        <v>75</v>
      </c>
      <c r="AH101" s="10"/>
      <c r="AI101" s="10" t="s">
        <v>76</v>
      </c>
      <c r="AJ101" s="2" t="s">
        <v>76</v>
      </c>
      <c r="AK101" s="32">
        <v>1</v>
      </c>
      <c r="AL101" s="2"/>
      <c r="AM101" s="2"/>
      <c r="AN101" s="2"/>
      <c r="AO101" s="2">
        <v>0</v>
      </c>
      <c r="AP101" s="2">
        <v>0</v>
      </c>
      <c r="AQ101" s="2">
        <v>7569161.04</v>
      </c>
      <c r="AR101" s="26">
        <v>1.012967520434201</v>
      </c>
      <c r="AS101" s="11"/>
      <c r="AT101" s="10"/>
      <c r="AV101" s="10"/>
      <c r="AW101" s="10"/>
      <c r="AX101" s="10"/>
      <c r="AY101" s="10"/>
      <c r="AZ101" s="10"/>
      <c r="BC101" s="10"/>
    </row>
    <row r="102" s="2" customFormat="1">
      <c r="A102" s="2" t="s">
        <v>359</v>
      </c>
      <c r="B102" s="11">
        <v>44435</v>
      </c>
      <c r="C102" s="2" t="s">
        <v>310</v>
      </c>
      <c r="D102" s="2" t="s">
        <v>311</v>
      </c>
      <c r="E102" s="2" t="s">
        <v>312</v>
      </c>
      <c r="F102" s="2" t="s">
        <v>355</v>
      </c>
      <c r="G102" s="2" t="s">
        <v>356</v>
      </c>
      <c r="H102" s="2" t="s">
        <v>357</v>
      </c>
      <c r="I102" s="11">
        <v>44469</v>
      </c>
      <c r="J102" s="11">
        <v>44377</v>
      </c>
      <c r="K102" s="2" t="s">
        <v>126</v>
      </c>
      <c r="L102" s="2" t="s">
        <v>316</v>
      </c>
      <c r="M102" s="2"/>
      <c r="N102" s="2" t="s">
        <v>80</v>
      </c>
      <c r="O102" s="2"/>
      <c r="P102" s="2" t="s">
        <v>317</v>
      </c>
      <c r="Q102" s="2" t="s">
        <v>65</v>
      </c>
      <c r="R102" s="2" t="s">
        <v>81</v>
      </c>
      <c r="S102" s="2">
        <v>11017</v>
      </c>
      <c r="T102" s="2" t="s">
        <v>82</v>
      </c>
      <c r="U102" s="2" t="s">
        <v>83</v>
      </c>
      <c r="V102" s="10" t="s">
        <v>69</v>
      </c>
      <c r="W102" s="2"/>
      <c r="X102" s="2">
        <v>2359180.38</v>
      </c>
      <c r="Y102" s="26">
        <v>0.00793225335703</v>
      </c>
      <c r="Z102" s="10" t="s">
        <v>84</v>
      </c>
      <c r="AA102" s="2" t="s">
        <v>85</v>
      </c>
      <c r="AB102" s="10" t="s">
        <v>72</v>
      </c>
      <c r="AC102" s="2" t="s">
        <v>73</v>
      </c>
      <c r="AD102" s="10" t="s">
        <v>74</v>
      </c>
      <c r="AE102" s="10"/>
      <c r="AF102" s="10" t="s">
        <v>86</v>
      </c>
      <c r="AG102" s="10" t="s">
        <v>75</v>
      </c>
      <c r="AH102" s="10"/>
      <c r="AI102" s="10" t="s">
        <v>76</v>
      </c>
      <c r="AJ102" s="2" t="s">
        <v>76</v>
      </c>
      <c r="AK102" s="32">
        <v>1</v>
      </c>
      <c r="AL102" s="2"/>
      <c r="AM102" s="2"/>
      <c r="AN102" s="2"/>
      <c r="AO102" s="2">
        <v>0</v>
      </c>
      <c r="AP102" s="2">
        <v>0</v>
      </c>
      <c r="AQ102" s="2">
        <v>1315469.44</v>
      </c>
      <c r="AR102" s="26">
        <v>0.5575959562702026</v>
      </c>
      <c r="AS102" s="11"/>
      <c r="AT102" s="10"/>
      <c r="AV102" s="10"/>
      <c r="AW102" s="10"/>
      <c r="AX102" s="10"/>
      <c r="AY102" s="10"/>
      <c r="AZ102" s="10"/>
      <c r="BC102" s="10"/>
    </row>
    <row r="103" s="2" customFormat="1">
      <c r="A103" s="2" t="s">
        <v>360</v>
      </c>
      <c r="B103" s="11">
        <v>44155</v>
      </c>
      <c r="C103" s="2" t="s">
        <v>310</v>
      </c>
      <c r="D103" s="2" t="s">
        <v>311</v>
      </c>
      <c r="E103" s="2" t="s">
        <v>312</v>
      </c>
      <c r="F103" s="2" t="s">
        <v>361</v>
      </c>
      <c r="G103" s="2" t="s">
        <v>362</v>
      </c>
      <c r="H103" s="2" t="s">
        <v>363</v>
      </c>
      <c r="I103" s="11">
        <v>44104</v>
      </c>
      <c r="J103" s="11">
        <v>44104</v>
      </c>
      <c r="K103" s="2" t="s">
        <v>126</v>
      </c>
      <c r="L103" s="2" t="s">
        <v>316</v>
      </c>
      <c r="M103" s="2"/>
      <c r="N103" s="2" t="s">
        <v>80</v>
      </c>
      <c r="O103" s="2"/>
      <c r="P103" s="2" t="s">
        <v>317</v>
      </c>
      <c r="Q103" s="2" t="s">
        <v>65</v>
      </c>
      <c r="R103" s="2" t="s">
        <v>81</v>
      </c>
      <c r="S103" s="2">
        <v>41906</v>
      </c>
      <c r="T103" s="2" t="s">
        <v>82</v>
      </c>
      <c r="U103" s="2" t="s">
        <v>83</v>
      </c>
      <c r="V103" s="10" t="s">
        <v>69</v>
      </c>
      <c r="W103" s="2"/>
      <c r="X103" s="2">
        <v>427441.2</v>
      </c>
      <c r="Y103" s="26">
        <v>0.00165734393982</v>
      </c>
      <c r="Z103" s="10" t="s">
        <v>84</v>
      </c>
      <c r="AA103" s="2" t="s">
        <v>85</v>
      </c>
      <c r="AB103" s="10" t="s">
        <v>72</v>
      </c>
      <c r="AC103" s="2" t="s">
        <v>73</v>
      </c>
      <c r="AD103" s="10" t="s">
        <v>74</v>
      </c>
      <c r="AE103" s="10"/>
      <c r="AF103" s="10" t="s">
        <v>86</v>
      </c>
      <c r="AG103" s="10" t="s">
        <v>75</v>
      </c>
      <c r="AH103" s="10"/>
      <c r="AI103" s="10" t="s">
        <v>76</v>
      </c>
      <c r="AJ103" s="2" t="s">
        <v>76</v>
      </c>
      <c r="AK103" s="32">
        <v>1</v>
      </c>
      <c r="AL103" s="2"/>
      <c r="AM103" s="2"/>
      <c r="AN103" s="2"/>
      <c r="AO103" s="2">
        <v>0</v>
      </c>
      <c r="AP103" s="2">
        <v>0</v>
      </c>
      <c r="AQ103" s="2">
        <v>390350.25</v>
      </c>
      <c r="AR103" s="26">
        <v>0.9132256085749338</v>
      </c>
      <c r="AS103" s="11"/>
      <c r="AT103" s="10"/>
      <c r="AV103" s="10"/>
      <c r="AW103" s="10"/>
      <c r="AX103" s="10"/>
      <c r="AY103" s="10"/>
      <c r="AZ103" s="10"/>
      <c r="BC103" s="10"/>
    </row>
    <row r="104" s="2" customFormat="1">
      <c r="A104" s="2" t="s">
        <v>364</v>
      </c>
      <c r="B104" s="11">
        <v>44342</v>
      </c>
      <c r="C104" s="2" t="s">
        <v>310</v>
      </c>
      <c r="D104" s="2" t="s">
        <v>311</v>
      </c>
      <c r="E104" s="2" t="s">
        <v>312</v>
      </c>
      <c r="F104" s="2" t="s">
        <v>361</v>
      </c>
      <c r="G104" s="2" t="s">
        <v>362</v>
      </c>
      <c r="H104" s="2" t="s">
        <v>363</v>
      </c>
      <c r="I104" s="11">
        <v>44469</v>
      </c>
      <c r="J104" s="11">
        <v>44286</v>
      </c>
      <c r="K104" s="2" t="s">
        <v>126</v>
      </c>
      <c r="L104" s="2" t="s">
        <v>316</v>
      </c>
      <c r="M104" s="2"/>
      <c r="N104" s="2" t="s">
        <v>80</v>
      </c>
      <c r="O104" s="2"/>
      <c r="P104" s="2" t="s">
        <v>317</v>
      </c>
      <c r="Q104" s="2" t="s">
        <v>65</v>
      </c>
      <c r="R104" s="2" t="s">
        <v>81</v>
      </c>
      <c r="S104" s="2">
        <v>882</v>
      </c>
      <c r="T104" s="2" t="s">
        <v>82</v>
      </c>
      <c r="U104" s="2" t="s">
        <v>83</v>
      </c>
      <c r="V104" s="10" t="s">
        <v>69</v>
      </c>
      <c r="W104" s="2"/>
      <c r="X104" s="2">
        <v>167421.24</v>
      </c>
      <c r="Y104" s="26">
        <v>0.00115513636153</v>
      </c>
      <c r="Z104" s="10" t="s">
        <v>84</v>
      </c>
      <c r="AA104" s="2" t="s">
        <v>85</v>
      </c>
      <c r="AB104" s="10" t="s">
        <v>72</v>
      </c>
      <c r="AC104" s="2" t="s">
        <v>73</v>
      </c>
      <c r="AD104" s="10" t="s">
        <v>74</v>
      </c>
      <c r="AE104" s="10"/>
      <c r="AF104" s="10" t="s">
        <v>86</v>
      </c>
      <c r="AG104" s="10" t="s">
        <v>75</v>
      </c>
      <c r="AH104" s="10"/>
      <c r="AI104" s="10" t="s">
        <v>76</v>
      </c>
      <c r="AJ104" s="2" t="s">
        <v>76</v>
      </c>
      <c r="AK104" s="32">
        <v>1</v>
      </c>
      <c r="AL104" s="2"/>
      <c r="AM104" s="2"/>
      <c r="AN104" s="2"/>
      <c r="AO104" s="2">
        <v>0</v>
      </c>
      <c r="AP104" s="2">
        <v>0</v>
      </c>
      <c r="AQ104" s="2">
        <v>154206.78</v>
      </c>
      <c r="AR104" s="26">
        <v>0.9210705881762673</v>
      </c>
      <c r="AS104" s="11"/>
      <c r="AT104" s="10"/>
      <c r="AV104" s="10"/>
      <c r="AW104" s="10"/>
      <c r="AX104" s="10"/>
      <c r="AY104" s="10"/>
      <c r="AZ104" s="10"/>
      <c r="BC104" s="10"/>
    </row>
    <row r="105" s="2" customFormat="1">
      <c r="A105" s="2" t="s">
        <v>365</v>
      </c>
      <c r="B105" s="11">
        <v>44435</v>
      </c>
      <c r="C105" s="2" t="s">
        <v>310</v>
      </c>
      <c r="D105" s="2" t="s">
        <v>311</v>
      </c>
      <c r="E105" s="2" t="s">
        <v>312</v>
      </c>
      <c r="F105" s="2" t="s">
        <v>361</v>
      </c>
      <c r="G105" s="2" t="s">
        <v>362</v>
      </c>
      <c r="H105" s="2" t="s">
        <v>363</v>
      </c>
      <c r="I105" s="11">
        <v>44469</v>
      </c>
      <c r="J105" s="11">
        <v>44377</v>
      </c>
      <c r="K105" s="2" t="s">
        <v>126</v>
      </c>
      <c r="L105" s="2" t="s">
        <v>316</v>
      </c>
      <c r="M105" s="2"/>
      <c r="N105" s="2" t="s">
        <v>80</v>
      </c>
      <c r="O105" s="2"/>
      <c r="P105" s="2" t="s">
        <v>317</v>
      </c>
      <c r="Q105" s="2" t="s">
        <v>65</v>
      </c>
      <c r="R105" s="2" t="s">
        <v>81</v>
      </c>
      <c r="S105" s="2">
        <v>1711</v>
      </c>
      <c r="T105" s="2" t="s">
        <v>82</v>
      </c>
      <c r="U105" s="2" t="s">
        <v>83</v>
      </c>
      <c r="V105" s="10" t="s">
        <v>69</v>
      </c>
      <c r="W105" s="2"/>
      <c r="X105" s="2">
        <v>366393.54</v>
      </c>
      <c r="Y105" s="26">
        <v>0.00261786834481</v>
      </c>
      <c r="Z105" s="10" t="s">
        <v>84</v>
      </c>
      <c r="AA105" s="2" t="s">
        <v>85</v>
      </c>
      <c r="AB105" s="10" t="s">
        <v>72</v>
      </c>
      <c r="AC105" s="2" t="s">
        <v>73</v>
      </c>
      <c r="AD105" s="10" t="s">
        <v>74</v>
      </c>
      <c r="AE105" s="10"/>
      <c r="AF105" s="10" t="s">
        <v>86</v>
      </c>
      <c r="AG105" s="10" t="s">
        <v>75</v>
      </c>
      <c r="AH105" s="10"/>
      <c r="AI105" s="10" t="s">
        <v>76</v>
      </c>
      <c r="AJ105" s="2" t="s">
        <v>76</v>
      </c>
      <c r="AK105" s="32">
        <v>1</v>
      </c>
      <c r="AL105" s="2"/>
      <c r="AM105" s="2"/>
      <c r="AN105" s="2"/>
      <c r="AO105" s="2">
        <v>0</v>
      </c>
      <c r="AP105" s="2">
        <v>0</v>
      </c>
      <c r="AQ105" s="2">
        <v>324544.32</v>
      </c>
      <c r="AR105" s="26">
        <v>0.8857806827052682</v>
      </c>
      <c r="AS105" s="11"/>
      <c r="AT105" s="10"/>
      <c r="AV105" s="10"/>
      <c r="AW105" s="10"/>
      <c r="AX105" s="10"/>
      <c r="AY105" s="10"/>
      <c r="AZ105" s="10"/>
      <c r="BC105" s="10"/>
    </row>
    <row r="106" s="2" customFormat="1">
      <c r="A106" s="2" t="s">
        <v>366</v>
      </c>
      <c r="B106" s="11">
        <v>44523</v>
      </c>
      <c r="C106" s="2" t="s">
        <v>310</v>
      </c>
      <c r="D106" s="2" t="s">
        <v>311</v>
      </c>
      <c r="E106" s="2" t="s">
        <v>312</v>
      </c>
      <c r="F106" s="2" t="s">
        <v>367</v>
      </c>
      <c r="G106" s="2" t="s">
        <v>368</v>
      </c>
      <c r="H106" s="2" t="s">
        <v>369</v>
      </c>
      <c r="I106" s="11">
        <v>44561</v>
      </c>
      <c r="J106" s="11">
        <v>44469</v>
      </c>
      <c r="K106" s="2" t="s">
        <v>66</v>
      </c>
      <c r="L106" s="2" t="s">
        <v>327</v>
      </c>
      <c r="M106" s="2"/>
      <c r="N106" s="2"/>
      <c r="O106" s="2"/>
      <c r="P106" s="2" t="s">
        <v>370</v>
      </c>
      <c r="Q106" s="2" t="s">
        <v>66</v>
      </c>
      <c r="R106" s="2" t="s">
        <v>329</v>
      </c>
      <c r="S106" s="2">
        <v>468025005.87999994</v>
      </c>
      <c r="T106" s="2" t="s">
        <v>129</v>
      </c>
      <c r="U106" s="2" t="s">
        <v>130</v>
      </c>
      <c r="V106" s="10" t="s">
        <v>69</v>
      </c>
      <c r="W106" s="2"/>
      <c r="X106" s="2">
        <v>-6528376.04999999</v>
      </c>
      <c r="Y106" s="26">
        <v>-0.0087443910192</v>
      </c>
      <c r="Z106" s="10" t="s">
        <v>70</v>
      </c>
      <c r="AA106" s="2" t="s">
        <v>71</v>
      </c>
      <c r="AB106" s="10" t="s">
        <v>143</v>
      </c>
      <c r="AC106" s="2" t="s">
        <v>327</v>
      </c>
      <c r="AD106" s="10" t="s">
        <v>74</v>
      </c>
      <c r="AE106" s="10"/>
      <c r="AF106" s="10" t="s">
        <v>66</v>
      </c>
      <c r="AG106" s="10" t="s">
        <v>75</v>
      </c>
      <c r="AH106" s="10"/>
      <c r="AI106" s="10" t="s">
        <v>76</v>
      </c>
      <c r="AJ106" s="2" t="s">
        <v>76</v>
      </c>
      <c r="AK106" s="32">
        <v>2</v>
      </c>
      <c r="AL106" s="2"/>
      <c r="AM106" s="2"/>
      <c r="AN106" s="2"/>
      <c r="AO106" s="2">
        <v>0</v>
      </c>
      <c r="AP106" s="2">
        <v>0</v>
      </c>
      <c r="AQ106" s="2">
        <v>0</v>
      </c>
      <c r="AR106" s="26">
        <v>-0</v>
      </c>
      <c r="AS106" s="11"/>
      <c r="AT106" s="10"/>
      <c r="AV106" s="10"/>
      <c r="AW106" s="10"/>
      <c r="AX106" s="10"/>
      <c r="AY106" s="10"/>
      <c r="AZ106" s="10"/>
      <c r="BC106" s="10"/>
    </row>
    <row r="107" s="2" customFormat="1">
      <c r="A107" s="2" t="s">
        <v>371</v>
      </c>
      <c r="B107" s="11">
        <v>44251</v>
      </c>
      <c r="C107" s="2" t="s">
        <v>310</v>
      </c>
      <c r="D107" s="2" t="s">
        <v>311</v>
      </c>
      <c r="E107" s="2" t="s">
        <v>312</v>
      </c>
      <c r="F107" s="2" t="s">
        <v>372</v>
      </c>
      <c r="G107" s="2" t="s">
        <v>373</v>
      </c>
      <c r="H107" s="2" t="s">
        <v>374</v>
      </c>
      <c r="I107" s="11">
        <v>44469</v>
      </c>
      <c r="J107" s="11">
        <v>44196</v>
      </c>
      <c r="K107" s="2" t="s">
        <v>126</v>
      </c>
      <c r="L107" s="2" t="s">
        <v>316</v>
      </c>
      <c r="M107" s="2"/>
      <c r="N107" s="2" t="s">
        <v>80</v>
      </c>
      <c r="O107" s="2"/>
      <c r="P107" s="2" t="s">
        <v>317</v>
      </c>
      <c r="Q107" s="2" t="s">
        <v>65</v>
      </c>
      <c r="R107" s="2" t="s">
        <v>81</v>
      </c>
      <c r="S107" s="2">
        <v>3829</v>
      </c>
      <c r="T107" s="2" t="s">
        <v>82</v>
      </c>
      <c r="U107" s="2" t="s">
        <v>83</v>
      </c>
      <c r="V107" s="10" t="s">
        <v>69</v>
      </c>
      <c r="W107" s="2"/>
      <c r="X107" s="2">
        <v>72138.36</v>
      </c>
      <c r="Y107" s="26">
        <v>0.00125416034908</v>
      </c>
      <c r="Z107" s="10" t="s">
        <v>84</v>
      </c>
      <c r="AA107" s="2" t="s">
        <v>85</v>
      </c>
      <c r="AB107" s="10" t="s">
        <v>72</v>
      </c>
      <c r="AC107" s="2" t="s">
        <v>73</v>
      </c>
      <c r="AD107" s="10" t="s">
        <v>74</v>
      </c>
      <c r="AE107" s="10"/>
      <c r="AF107" s="10" t="s">
        <v>86</v>
      </c>
      <c r="AG107" s="10" t="s">
        <v>75</v>
      </c>
      <c r="AH107" s="10"/>
      <c r="AI107" s="10" t="s">
        <v>76</v>
      </c>
      <c r="AJ107" s="2" t="s">
        <v>76</v>
      </c>
      <c r="AK107" s="32">
        <v>1</v>
      </c>
      <c r="AL107" s="2"/>
      <c r="AM107" s="2"/>
      <c r="AN107" s="2"/>
      <c r="AO107" s="2">
        <v>0</v>
      </c>
      <c r="AP107" s="2">
        <v>0</v>
      </c>
      <c r="AQ107" s="2">
        <v>44278.74</v>
      </c>
      <c r="AR107" s="26">
        <v>0.6138029752824988</v>
      </c>
      <c r="AS107" s="11"/>
      <c r="AT107" s="10"/>
      <c r="AV107" s="10"/>
      <c r="AW107" s="10"/>
      <c r="AX107" s="10"/>
      <c r="AY107" s="10"/>
      <c r="AZ107" s="10"/>
      <c r="BC107" s="10"/>
    </row>
    <row r="108" s="2" customFormat="1">
      <c r="A108" s="2" t="s">
        <v>375</v>
      </c>
      <c r="B108" s="11">
        <v>44155</v>
      </c>
      <c r="C108" s="2" t="s">
        <v>310</v>
      </c>
      <c r="D108" s="2" t="s">
        <v>311</v>
      </c>
      <c r="E108" s="2" t="s">
        <v>312</v>
      </c>
      <c r="F108" s="2" t="s">
        <v>376</v>
      </c>
      <c r="G108" s="2" t="s">
        <v>377</v>
      </c>
      <c r="H108" s="2" t="s">
        <v>378</v>
      </c>
      <c r="I108" s="11">
        <v>44104</v>
      </c>
      <c r="J108" s="11">
        <v>44104</v>
      </c>
      <c r="K108" s="2" t="s">
        <v>126</v>
      </c>
      <c r="L108" s="2" t="s">
        <v>316</v>
      </c>
      <c r="M108" s="2"/>
      <c r="N108" s="2" t="s">
        <v>80</v>
      </c>
      <c r="O108" s="2"/>
      <c r="P108" s="2" t="s">
        <v>317</v>
      </c>
      <c r="Q108" s="2" t="s">
        <v>65</v>
      </c>
      <c r="R108" s="2" t="s">
        <v>81</v>
      </c>
      <c r="S108" s="2">
        <v>3786</v>
      </c>
      <c r="T108" s="2" t="s">
        <v>82</v>
      </c>
      <c r="U108" s="2" t="s">
        <v>83</v>
      </c>
      <c r="V108" s="10" t="s">
        <v>69</v>
      </c>
      <c r="W108" s="2"/>
      <c r="X108" s="2">
        <v>38617.2</v>
      </c>
      <c r="Y108" s="26">
        <v>0.00212836634244</v>
      </c>
      <c r="Z108" s="10" t="s">
        <v>84</v>
      </c>
      <c r="AA108" s="2" t="s">
        <v>85</v>
      </c>
      <c r="AB108" s="10" t="s">
        <v>72</v>
      </c>
      <c r="AC108" s="2" t="s">
        <v>73</v>
      </c>
      <c r="AD108" s="10" t="s">
        <v>74</v>
      </c>
      <c r="AE108" s="10"/>
      <c r="AF108" s="10" t="s">
        <v>86</v>
      </c>
      <c r="AG108" s="10" t="s">
        <v>75</v>
      </c>
      <c r="AH108" s="10"/>
      <c r="AI108" s="10" t="s">
        <v>76</v>
      </c>
      <c r="AJ108" s="2" t="s">
        <v>76</v>
      </c>
      <c r="AK108" s="32">
        <v>1</v>
      </c>
      <c r="AL108" s="2"/>
      <c r="AM108" s="7">
        <f>HYPERLINK("#'S000042050_2021-09-30'!C2", "Go To Derivative")</f>
      </c>
      <c r="AN108" s="7">
        <f>HYPERLINK("#Notes!C142", "Go To Notes")</f>
      </c>
      <c r="AO108" s="2">
        <v>0</v>
      </c>
      <c r="AP108" s="2">
        <v>0</v>
      </c>
      <c r="AQ108" s="2">
        <v>38791.79999999</v>
      </c>
      <c r="AR108" s="26">
        <v>1.0045213013887595</v>
      </c>
      <c r="AS108" s="11"/>
      <c r="AT108" s="10"/>
      <c r="AV108" s="10"/>
      <c r="AW108" s="10"/>
      <c r="AX108" s="10"/>
      <c r="AY108" s="10"/>
      <c r="AZ108" s="10"/>
      <c r="BC108" s="10"/>
    </row>
    <row r="109" s="2" customFormat="1">
      <c r="A109" s="2" t="s">
        <v>379</v>
      </c>
      <c r="B109" s="11">
        <v>44251</v>
      </c>
      <c r="C109" s="2" t="s">
        <v>310</v>
      </c>
      <c r="D109" s="2" t="s">
        <v>311</v>
      </c>
      <c r="E109" s="2" t="s">
        <v>312</v>
      </c>
      <c r="F109" s="2" t="s">
        <v>376</v>
      </c>
      <c r="G109" s="2" t="s">
        <v>377</v>
      </c>
      <c r="H109" s="2" t="s">
        <v>378</v>
      </c>
      <c r="I109" s="11">
        <v>44469</v>
      </c>
      <c r="J109" s="11">
        <v>44196</v>
      </c>
      <c r="K109" s="2" t="s">
        <v>126</v>
      </c>
      <c r="L109" s="2" t="s">
        <v>316</v>
      </c>
      <c r="M109" s="2"/>
      <c r="N109" s="2" t="s">
        <v>80</v>
      </c>
      <c r="O109" s="2"/>
      <c r="P109" s="2" t="s">
        <v>317</v>
      </c>
      <c r="Q109" s="2" t="s">
        <v>65</v>
      </c>
      <c r="R109" s="2" t="s">
        <v>81</v>
      </c>
      <c r="S109" s="2">
        <v>614</v>
      </c>
      <c r="T109" s="2" t="s">
        <v>82</v>
      </c>
      <c r="U109" s="2" t="s">
        <v>83</v>
      </c>
      <c r="V109" s="10" t="s">
        <v>69</v>
      </c>
      <c r="W109" s="2"/>
      <c r="X109" s="2">
        <v>11567.76</v>
      </c>
      <c r="Y109" s="26">
        <v>0.00051007782365</v>
      </c>
      <c r="Z109" s="10" t="s">
        <v>84</v>
      </c>
      <c r="AA109" s="2" t="s">
        <v>85</v>
      </c>
      <c r="AB109" s="10" t="s">
        <v>72</v>
      </c>
      <c r="AC109" s="2" t="s">
        <v>73</v>
      </c>
      <c r="AD109" s="10" t="s">
        <v>74</v>
      </c>
      <c r="AE109" s="10"/>
      <c r="AF109" s="10" t="s">
        <v>86</v>
      </c>
      <c r="AG109" s="10" t="s">
        <v>75</v>
      </c>
      <c r="AH109" s="10"/>
      <c r="AI109" s="10" t="s">
        <v>76</v>
      </c>
      <c r="AJ109" s="2" t="s">
        <v>76</v>
      </c>
      <c r="AK109" s="32">
        <v>1</v>
      </c>
      <c r="AL109" s="2"/>
      <c r="AM109" s="2"/>
      <c r="AN109" s="2"/>
      <c r="AO109" s="2">
        <v>0</v>
      </c>
      <c r="AP109" s="2">
        <v>0</v>
      </c>
      <c r="AQ109" s="2">
        <v>11690.82</v>
      </c>
      <c r="AR109" s="26">
        <v>1.0106381875142638</v>
      </c>
      <c r="AS109" s="11"/>
      <c r="AT109" s="10"/>
      <c r="AV109" s="10"/>
      <c r="AW109" s="10"/>
      <c r="AX109" s="10"/>
      <c r="AY109" s="10"/>
      <c r="AZ109" s="10"/>
      <c r="BC109" s="10"/>
    </row>
    <row r="110" s="2" customFormat="1">
      <c r="A110" s="2" t="s">
        <v>380</v>
      </c>
      <c r="B110" s="11">
        <v>44467</v>
      </c>
      <c r="C110" s="2" t="s">
        <v>381</v>
      </c>
      <c r="D110" s="2" t="s">
        <v>382</v>
      </c>
      <c r="E110" s="2" t="s">
        <v>383</v>
      </c>
      <c r="F110" s="2" t="s">
        <v>384</v>
      </c>
      <c r="G110" s="2" t="s">
        <v>385</v>
      </c>
      <c r="H110" s="2" t="s">
        <v>386</v>
      </c>
      <c r="I110" s="11">
        <v>44408</v>
      </c>
      <c r="J110" s="11">
        <v>44408</v>
      </c>
      <c r="K110" s="2" t="s">
        <v>62</v>
      </c>
      <c r="L110" s="2" t="s">
        <v>62</v>
      </c>
      <c r="M110" s="2"/>
      <c r="N110" s="2" t="s">
        <v>80</v>
      </c>
      <c r="O110" s="2"/>
      <c r="P110" s="2"/>
      <c r="Q110" s="2" t="s">
        <v>65</v>
      </c>
      <c r="R110" s="2" t="s">
        <v>81</v>
      </c>
      <c r="S110" s="2">
        <v>2252</v>
      </c>
      <c r="T110" s="2" t="s">
        <v>82</v>
      </c>
      <c r="U110" s="2" t="s">
        <v>83</v>
      </c>
      <c r="V110" s="10" t="s">
        <v>69</v>
      </c>
      <c r="W110" s="2"/>
      <c r="X110" s="2">
        <v>362842.24</v>
      </c>
      <c r="Y110" s="26">
        <v>0.00025482384071</v>
      </c>
      <c r="Z110" s="10" t="s">
        <v>84</v>
      </c>
      <c r="AA110" s="2" t="s">
        <v>85</v>
      </c>
      <c r="AB110" s="10" t="s">
        <v>72</v>
      </c>
      <c r="AC110" s="2" t="s">
        <v>73</v>
      </c>
      <c r="AD110" s="10" t="s">
        <v>74</v>
      </c>
      <c r="AE110" s="10"/>
      <c r="AF110" s="10" t="s">
        <v>86</v>
      </c>
      <c r="AG110" s="10" t="s">
        <v>75</v>
      </c>
      <c r="AH110" s="10"/>
      <c r="AI110" s="10" t="s">
        <v>76</v>
      </c>
      <c r="AJ110" s="2" t="s">
        <v>76</v>
      </c>
      <c r="AK110" s="32">
        <v>1</v>
      </c>
      <c r="AL110" s="2"/>
      <c r="AM110" s="2"/>
      <c r="AN110" s="2"/>
      <c r="AO110" s="2">
        <v>0</v>
      </c>
      <c r="AP110" s="2">
        <v>0</v>
      </c>
      <c r="AQ110" s="2">
        <v>0</v>
      </c>
      <c r="AR110" s="26">
        <v>0</v>
      </c>
      <c r="AS110" s="11"/>
      <c r="AT110" s="10"/>
      <c r="AV110" s="10"/>
      <c r="AW110" s="10"/>
      <c r="AX110" s="10"/>
      <c r="AY110" s="10"/>
      <c r="AZ110" s="10"/>
      <c r="BC110" s="10"/>
    </row>
    <row r="111" s="2" customFormat="1">
      <c r="A111" s="2" t="s">
        <v>387</v>
      </c>
      <c r="B111" s="11">
        <v>44558</v>
      </c>
      <c r="C111" s="2" t="s">
        <v>381</v>
      </c>
      <c r="D111" s="2" t="s">
        <v>382</v>
      </c>
      <c r="E111" s="2" t="s">
        <v>383</v>
      </c>
      <c r="F111" s="2" t="s">
        <v>384</v>
      </c>
      <c r="G111" s="2" t="s">
        <v>385</v>
      </c>
      <c r="H111" s="2" t="s">
        <v>386</v>
      </c>
      <c r="I111" s="11">
        <v>44773</v>
      </c>
      <c r="J111" s="11">
        <v>44500</v>
      </c>
      <c r="K111" s="2" t="s">
        <v>62</v>
      </c>
      <c r="L111" s="2" t="s">
        <v>62</v>
      </c>
      <c r="M111" s="2"/>
      <c r="N111" s="2" t="s">
        <v>80</v>
      </c>
      <c r="O111" s="2"/>
      <c r="P111" s="2"/>
      <c r="Q111" s="2" t="s">
        <v>65</v>
      </c>
      <c r="R111" s="2" t="s">
        <v>81</v>
      </c>
      <c r="S111" s="2">
        <v>4628</v>
      </c>
      <c r="T111" s="2" t="s">
        <v>82</v>
      </c>
      <c r="U111" s="2" t="s">
        <v>83</v>
      </c>
      <c r="V111" s="10" t="s">
        <v>69</v>
      </c>
      <c r="W111" s="2"/>
      <c r="X111" s="2">
        <v>849284.28</v>
      </c>
      <c r="Y111" s="26">
        <v>0.00057278008855</v>
      </c>
      <c r="Z111" s="10" t="s">
        <v>84</v>
      </c>
      <c r="AA111" s="2" t="s">
        <v>85</v>
      </c>
      <c r="AB111" s="10" t="s">
        <v>72</v>
      </c>
      <c r="AC111" s="2" t="s">
        <v>73</v>
      </c>
      <c r="AD111" s="10" t="s">
        <v>74</v>
      </c>
      <c r="AE111" s="10"/>
      <c r="AF111" s="10" t="s">
        <v>86</v>
      </c>
      <c r="AG111" s="10" t="s">
        <v>75</v>
      </c>
      <c r="AH111" s="10"/>
      <c r="AI111" s="10" t="s">
        <v>76</v>
      </c>
      <c r="AJ111" s="2" t="s">
        <v>76</v>
      </c>
      <c r="AK111" s="32">
        <v>1</v>
      </c>
      <c r="AL111" s="2"/>
      <c r="AM111" s="2"/>
      <c r="AN111" s="2"/>
      <c r="AO111" s="2">
        <v>0</v>
      </c>
      <c r="AP111" s="2">
        <v>0</v>
      </c>
      <c r="AQ111" s="2">
        <v>0</v>
      </c>
      <c r="AR111" s="26">
        <v>0</v>
      </c>
      <c r="AS111" s="11"/>
      <c r="AT111" s="10"/>
      <c r="AV111" s="10"/>
      <c r="AW111" s="10"/>
      <c r="AX111" s="10"/>
      <c r="AY111" s="10"/>
      <c r="AZ111" s="10"/>
      <c r="BC111" s="10"/>
    </row>
    <row r="112" s="2" customFormat="1">
      <c r="A112" s="2" t="s">
        <v>388</v>
      </c>
      <c r="B112" s="11">
        <v>44034</v>
      </c>
      <c r="C112" s="2" t="s">
        <v>389</v>
      </c>
      <c r="D112" s="2" t="s">
        <v>390</v>
      </c>
      <c r="E112" s="2" t="s">
        <v>391</v>
      </c>
      <c r="F112" s="2" t="s">
        <v>392</v>
      </c>
      <c r="G112" s="2" t="s">
        <v>393</v>
      </c>
      <c r="H112" s="2" t="s">
        <v>394</v>
      </c>
      <c r="I112" s="11">
        <v>43982</v>
      </c>
      <c r="J112" s="11">
        <v>43980</v>
      </c>
      <c r="K112" s="2" t="s">
        <v>62</v>
      </c>
      <c r="L112" s="2" t="s">
        <v>62</v>
      </c>
      <c r="M112" s="2"/>
      <c r="N112" s="2" t="s">
        <v>80</v>
      </c>
      <c r="O112" s="2" t="s">
        <v>95</v>
      </c>
      <c r="P112" s="2"/>
      <c r="Q112" s="2" t="s">
        <v>65</v>
      </c>
      <c r="R112" s="2" t="s">
        <v>81</v>
      </c>
      <c r="S112" s="2">
        <v>341891</v>
      </c>
      <c r="T112" s="2" t="s">
        <v>82</v>
      </c>
      <c r="U112" s="2" t="s">
        <v>83</v>
      </c>
      <c r="V112" s="10" t="s">
        <v>69</v>
      </c>
      <c r="W112" s="2"/>
      <c r="X112" s="2">
        <v>1388077.46</v>
      </c>
      <c r="Y112" s="26">
        <v>0.00106471389788</v>
      </c>
      <c r="Z112" s="10" t="s">
        <v>84</v>
      </c>
      <c r="AA112" s="2" t="s">
        <v>85</v>
      </c>
      <c r="AB112" s="10" t="s">
        <v>72</v>
      </c>
      <c r="AC112" s="2" t="s">
        <v>73</v>
      </c>
      <c r="AD112" s="10" t="s">
        <v>74</v>
      </c>
      <c r="AE112" s="10"/>
      <c r="AF112" s="10" t="s">
        <v>86</v>
      </c>
      <c r="AG112" s="10" t="s">
        <v>75</v>
      </c>
      <c r="AH112" s="10"/>
      <c r="AI112" s="10" t="s">
        <v>76</v>
      </c>
      <c r="AJ112" s="2" t="s">
        <v>76</v>
      </c>
      <c r="AK112" s="32">
        <v>1</v>
      </c>
      <c r="AL112" s="2"/>
      <c r="AM112" s="2"/>
      <c r="AN112" s="7">
        <f>HYPERLINK("#Notes!C146", "Go To Notes")</f>
      </c>
      <c r="AO112" s="2">
        <v>0</v>
      </c>
      <c r="AP112" s="2">
        <v>0</v>
      </c>
      <c r="AQ112" s="2">
        <v>1373607.62</v>
      </c>
      <c r="AR112" s="26">
        <v>0.9895756249798914</v>
      </c>
      <c r="AS112" s="11"/>
      <c r="AT112" s="10"/>
      <c r="AV112" s="10"/>
      <c r="AW112" s="10"/>
      <c r="AX112" s="10"/>
      <c r="AY112" s="10"/>
      <c r="AZ112" s="10"/>
      <c r="BC112" s="10"/>
    </row>
    <row r="113" s="2" customFormat="1">
      <c r="A113" s="2" t="s">
        <v>395</v>
      </c>
      <c r="B113" s="11">
        <v>44313</v>
      </c>
      <c r="C113" s="2" t="s">
        <v>389</v>
      </c>
      <c r="D113" s="2" t="s">
        <v>390</v>
      </c>
      <c r="E113" s="2" t="s">
        <v>391</v>
      </c>
      <c r="F113" s="2" t="s">
        <v>392</v>
      </c>
      <c r="G113" s="2" t="s">
        <v>393</v>
      </c>
      <c r="H113" s="2" t="s">
        <v>394</v>
      </c>
      <c r="I113" s="11">
        <v>44347</v>
      </c>
      <c r="J113" s="11">
        <v>44253</v>
      </c>
      <c r="K113" s="2" t="s">
        <v>62</v>
      </c>
      <c r="L113" s="2" t="s">
        <v>62</v>
      </c>
      <c r="M113" s="2"/>
      <c r="N113" s="2" t="s">
        <v>80</v>
      </c>
      <c r="O113" s="2" t="s">
        <v>95</v>
      </c>
      <c r="P113" s="2"/>
      <c r="Q113" s="2" t="s">
        <v>65</v>
      </c>
      <c r="R113" s="2" t="s">
        <v>81</v>
      </c>
      <c r="S113" s="2">
        <v>1341</v>
      </c>
      <c r="T113" s="2" t="s">
        <v>82</v>
      </c>
      <c r="U113" s="2" t="s">
        <v>83</v>
      </c>
      <c r="V113" s="10" t="s">
        <v>69</v>
      </c>
      <c r="W113" s="2"/>
      <c r="X113" s="2">
        <v>136433.34</v>
      </c>
      <c r="Y113" s="26">
        <v>3.84357778E-05</v>
      </c>
      <c r="Z113" s="10" t="s">
        <v>84</v>
      </c>
      <c r="AA113" s="2" t="s">
        <v>85</v>
      </c>
      <c r="AB113" s="10" t="s">
        <v>72</v>
      </c>
      <c r="AC113" s="2" t="s">
        <v>73</v>
      </c>
      <c r="AD113" s="10" t="s">
        <v>74</v>
      </c>
      <c r="AE113" s="10"/>
      <c r="AF113" s="10" t="s">
        <v>86</v>
      </c>
      <c r="AG113" s="10" t="s">
        <v>75</v>
      </c>
      <c r="AH113" s="10"/>
      <c r="AI113" s="10" t="s">
        <v>76</v>
      </c>
      <c r="AJ113" s="2" t="s">
        <v>76</v>
      </c>
      <c r="AK113" s="32">
        <v>1</v>
      </c>
      <c r="AL113" s="2"/>
      <c r="AM113" s="2"/>
      <c r="AN113" s="7">
        <f>HYPERLINK("#Notes!C151", "Go To Notes")</f>
      </c>
      <c r="AO113" s="2">
        <v>0</v>
      </c>
      <c r="AP113" s="2">
        <v>0</v>
      </c>
      <c r="AQ113" s="2">
        <v>0</v>
      </c>
      <c r="AR113" s="26">
        <v>0</v>
      </c>
      <c r="AS113" s="11"/>
      <c r="AT113" s="10"/>
      <c r="AV113" s="10"/>
      <c r="AW113" s="10"/>
      <c r="AX113" s="10"/>
      <c r="AY113" s="10"/>
      <c r="AZ113" s="10"/>
      <c r="BC113" s="10"/>
    </row>
    <row r="114" s="2" customFormat="1">
      <c r="A114" s="2" t="s">
        <v>396</v>
      </c>
      <c r="B114" s="11">
        <v>44403</v>
      </c>
      <c r="C114" s="2" t="s">
        <v>389</v>
      </c>
      <c r="D114" s="2" t="s">
        <v>390</v>
      </c>
      <c r="E114" s="2" t="s">
        <v>391</v>
      </c>
      <c r="F114" s="2" t="s">
        <v>392</v>
      </c>
      <c r="G114" s="2" t="s">
        <v>393</v>
      </c>
      <c r="H114" s="2" t="s">
        <v>394</v>
      </c>
      <c r="I114" s="11">
        <v>44347</v>
      </c>
      <c r="J114" s="11">
        <v>44344</v>
      </c>
      <c r="K114" s="2" t="s">
        <v>62</v>
      </c>
      <c r="L114" s="2" t="s">
        <v>62</v>
      </c>
      <c r="M114" s="2"/>
      <c r="N114" s="2" t="s">
        <v>80</v>
      </c>
      <c r="O114" s="2" t="s">
        <v>95</v>
      </c>
      <c r="P114" s="2"/>
      <c r="Q114" s="2" t="s">
        <v>65</v>
      </c>
      <c r="R114" s="2" t="s">
        <v>81</v>
      </c>
      <c r="S114" s="2">
        <v>53327</v>
      </c>
      <c r="T114" s="2" t="s">
        <v>82</v>
      </c>
      <c r="U114" s="2" t="s">
        <v>83</v>
      </c>
      <c r="V114" s="10" t="s">
        <v>69</v>
      </c>
      <c r="W114" s="2"/>
      <c r="X114" s="2">
        <v>11838594</v>
      </c>
      <c r="Y114" s="26">
        <v>0.00277826639579</v>
      </c>
      <c r="Z114" s="10" t="s">
        <v>84</v>
      </c>
      <c r="AA114" s="2" t="s">
        <v>85</v>
      </c>
      <c r="AB114" s="10" t="s">
        <v>72</v>
      </c>
      <c r="AC114" s="2" t="s">
        <v>73</v>
      </c>
      <c r="AD114" s="10" t="s">
        <v>74</v>
      </c>
      <c r="AE114" s="10"/>
      <c r="AF114" s="10" t="s">
        <v>86</v>
      </c>
      <c r="AG114" s="10" t="s">
        <v>75</v>
      </c>
      <c r="AH114" s="10"/>
      <c r="AI114" s="10" t="s">
        <v>76</v>
      </c>
      <c r="AJ114" s="2" t="s">
        <v>76</v>
      </c>
      <c r="AK114" s="32">
        <v>1</v>
      </c>
      <c r="AL114" s="2"/>
      <c r="AM114" s="2"/>
      <c r="AN114" s="7">
        <f>HYPERLINK("#Notes!C156", "Go To Notes")</f>
      </c>
      <c r="AO114" s="2">
        <v>0</v>
      </c>
      <c r="AP114" s="2">
        <v>0</v>
      </c>
      <c r="AQ114" s="2">
        <v>2486400</v>
      </c>
      <c r="AR114" s="26">
        <v>0.21002494046167983</v>
      </c>
      <c r="AS114" s="11"/>
      <c r="AT114" s="10"/>
      <c r="AV114" s="10"/>
      <c r="AW114" s="10"/>
      <c r="AX114" s="10"/>
      <c r="AY114" s="10"/>
      <c r="AZ114" s="10"/>
      <c r="BC114" s="10"/>
      <c r="BD114" s="2" t="s">
        <v>397</v>
      </c>
    </row>
    <row r="115" s="2" customFormat="1">
      <c r="A115" s="2" t="s">
        <v>398</v>
      </c>
      <c r="B115" s="11">
        <v>44008</v>
      </c>
      <c r="C115" s="2" t="s">
        <v>389</v>
      </c>
      <c r="D115" s="2" t="s">
        <v>390</v>
      </c>
      <c r="E115" s="2" t="s">
        <v>391</v>
      </c>
      <c r="F115" s="2" t="s">
        <v>399</v>
      </c>
      <c r="G115" s="2" t="s">
        <v>400</v>
      </c>
      <c r="H115" s="2" t="s">
        <v>401</v>
      </c>
      <c r="I115" s="11">
        <v>43951</v>
      </c>
      <c r="J115" s="11">
        <v>43951</v>
      </c>
      <c r="K115" s="2" t="s">
        <v>402</v>
      </c>
      <c r="L115" s="2" t="s">
        <v>403</v>
      </c>
      <c r="M115" s="2"/>
      <c r="N115" s="2"/>
      <c r="O115" s="2"/>
      <c r="P115" s="2" t="s">
        <v>404</v>
      </c>
      <c r="Q115" s="2" t="s">
        <v>405</v>
      </c>
      <c r="R115" s="2" t="s">
        <v>329</v>
      </c>
      <c r="S115" s="2">
        <v>769556</v>
      </c>
      <c r="T115" s="2" t="s">
        <v>406</v>
      </c>
      <c r="U115" s="2" t="s">
        <v>407</v>
      </c>
      <c r="V115" s="10" t="s">
        <v>69</v>
      </c>
      <c r="W115" s="2"/>
      <c r="X115" s="2">
        <v>-896844.63</v>
      </c>
      <c r="Y115" s="26">
        <v>-0.0016982803226</v>
      </c>
      <c r="Z115" s="10" t="s">
        <v>70</v>
      </c>
      <c r="AA115" s="2" t="s">
        <v>71</v>
      </c>
      <c r="AB115" s="10" t="s">
        <v>143</v>
      </c>
      <c r="AC115" s="2" t="s">
        <v>408</v>
      </c>
      <c r="AD115" s="10" t="s">
        <v>74</v>
      </c>
      <c r="AE115" s="10"/>
      <c r="AF115" s="10" t="s">
        <v>66</v>
      </c>
      <c r="AG115" s="10" t="s">
        <v>75</v>
      </c>
      <c r="AH115" s="10"/>
      <c r="AI115" s="10" t="s">
        <v>76</v>
      </c>
      <c r="AJ115" s="2" t="s">
        <v>76</v>
      </c>
      <c r="AK115" s="32">
        <v>2</v>
      </c>
      <c r="AL115" s="2"/>
      <c r="AM115" s="2"/>
      <c r="AN115" s="7">
        <f>HYPERLINK("#Notes!C161", "Go To Notes")</f>
      </c>
      <c r="AO115" s="2">
        <v>0</v>
      </c>
      <c r="AP115" s="2">
        <v>0</v>
      </c>
      <c r="AQ115" s="2">
        <v>0</v>
      </c>
      <c r="AR115" s="26">
        <v>-0</v>
      </c>
      <c r="AS115" s="11"/>
      <c r="AT115" s="10"/>
      <c r="AV115" s="10"/>
      <c r="AW115" s="10"/>
      <c r="AX115" s="10"/>
      <c r="AY115" s="10"/>
      <c r="AZ115" s="10"/>
      <c r="BC115" s="10"/>
    </row>
    <row r="116" s="2" customFormat="1">
      <c r="A116" s="2" t="s">
        <v>398</v>
      </c>
      <c r="B116" s="11">
        <v>44008</v>
      </c>
      <c r="C116" s="2" t="s">
        <v>389</v>
      </c>
      <c r="D116" s="2" t="s">
        <v>390</v>
      </c>
      <c r="E116" s="2" t="s">
        <v>391</v>
      </c>
      <c r="F116" s="2" t="s">
        <v>399</v>
      </c>
      <c r="G116" s="2" t="s">
        <v>400</v>
      </c>
      <c r="H116" s="2" t="s">
        <v>401</v>
      </c>
      <c r="I116" s="11">
        <v>43951</v>
      </c>
      <c r="J116" s="11">
        <v>43951</v>
      </c>
      <c r="K116" s="2" t="s">
        <v>409</v>
      </c>
      <c r="L116" s="2" t="s">
        <v>410</v>
      </c>
      <c r="M116" s="2"/>
      <c r="N116" s="2"/>
      <c r="O116" s="2"/>
      <c r="P116" s="2" t="s">
        <v>411</v>
      </c>
      <c r="Q116" s="2" t="s">
        <v>412</v>
      </c>
      <c r="R116" s="2" t="s">
        <v>329</v>
      </c>
      <c r="S116" s="2">
        <v>838652</v>
      </c>
      <c r="T116" s="2" t="s">
        <v>406</v>
      </c>
      <c r="U116" s="2" t="s">
        <v>407</v>
      </c>
      <c r="V116" s="10" t="s">
        <v>69</v>
      </c>
      <c r="W116" s="2"/>
      <c r="X116" s="2">
        <v>-48052.69</v>
      </c>
      <c r="Y116" s="26">
        <v>-9.09933952E-05</v>
      </c>
      <c r="Z116" s="10" t="s">
        <v>70</v>
      </c>
      <c r="AA116" s="2" t="s">
        <v>71</v>
      </c>
      <c r="AB116" s="10" t="s">
        <v>143</v>
      </c>
      <c r="AC116" s="2" t="s">
        <v>408</v>
      </c>
      <c r="AD116" s="10" t="s">
        <v>74</v>
      </c>
      <c r="AE116" s="10"/>
      <c r="AF116" s="10" t="s">
        <v>66</v>
      </c>
      <c r="AG116" s="10" t="s">
        <v>75</v>
      </c>
      <c r="AH116" s="10"/>
      <c r="AI116" s="10" t="s">
        <v>76</v>
      </c>
      <c r="AJ116" s="2" t="s">
        <v>76</v>
      </c>
      <c r="AK116" s="32">
        <v>2</v>
      </c>
      <c r="AL116" s="2"/>
      <c r="AM116" s="2"/>
      <c r="AN116" s="7">
        <f>HYPERLINK("#Notes!C166", "Go To Notes")</f>
      </c>
      <c r="AO116" s="2">
        <v>0</v>
      </c>
      <c r="AP116" s="2">
        <v>0</v>
      </c>
      <c r="AQ116" s="2">
        <v>0</v>
      </c>
      <c r="AR116" s="26">
        <v>-0</v>
      </c>
      <c r="AS116" s="11"/>
      <c r="AT116" s="10"/>
      <c r="AV116" s="10"/>
      <c r="AW116" s="10"/>
      <c r="AX116" s="10"/>
      <c r="AY116" s="10"/>
      <c r="AZ116" s="10"/>
      <c r="BC116" s="10"/>
    </row>
    <row r="117" s="2" customFormat="1">
      <c r="A117" s="2" t="s">
        <v>413</v>
      </c>
      <c r="B117" s="11">
        <v>44467</v>
      </c>
      <c r="C117" s="2" t="s">
        <v>389</v>
      </c>
      <c r="D117" s="2" t="s">
        <v>390</v>
      </c>
      <c r="E117" s="2" t="s">
        <v>391</v>
      </c>
      <c r="F117" s="2" t="s">
        <v>414</v>
      </c>
      <c r="G117" s="2" t="s">
        <v>415</v>
      </c>
      <c r="H117" s="2" t="s">
        <v>416</v>
      </c>
      <c r="I117" s="11">
        <v>44408</v>
      </c>
      <c r="J117" s="11">
        <v>44408</v>
      </c>
      <c r="K117" s="2" t="s">
        <v>62</v>
      </c>
      <c r="L117" s="2" t="s">
        <v>62</v>
      </c>
      <c r="M117" s="2"/>
      <c r="N117" s="2" t="s">
        <v>80</v>
      </c>
      <c r="O117" s="2"/>
      <c r="P117" s="2"/>
      <c r="Q117" s="2" t="s">
        <v>65</v>
      </c>
      <c r="R117" s="2" t="s">
        <v>81</v>
      </c>
      <c r="S117" s="2">
        <v>8756</v>
      </c>
      <c r="T117" s="2" t="s">
        <v>82</v>
      </c>
      <c r="U117" s="2" t="s">
        <v>83</v>
      </c>
      <c r="V117" s="10" t="s">
        <v>69</v>
      </c>
      <c r="W117" s="2"/>
      <c r="X117" s="2">
        <v>1410766.72</v>
      </c>
      <c r="Y117" s="26">
        <v>0.00081587517266</v>
      </c>
      <c r="Z117" s="10" t="s">
        <v>84</v>
      </c>
      <c r="AA117" s="2" t="s">
        <v>85</v>
      </c>
      <c r="AB117" s="10" t="s">
        <v>72</v>
      </c>
      <c r="AC117" s="2" t="s">
        <v>73</v>
      </c>
      <c r="AD117" s="10" t="s">
        <v>74</v>
      </c>
      <c r="AE117" s="10"/>
      <c r="AF117" s="10" t="s">
        <v>86</v>
      </c>
      <c r="AG117" s="10" t="s">
        <v>75</v>
      </c>
      <c r="AH117" s="10"/>
      <c r="AI117" s="10" t="s">
        <v>76</v>
      </c>
      <c r="AJ117" s="2" t="s">
        <v>76</v>
      </c>
      <c r="AK117" s="32">
        <v>1</v>
      </c>
      <c r="AL117" s="2"/>
      <c r="AM117" s="7">
        <f>HYPERLINK("#'S000039460_2020-04-30'!C2", "Go To Derivative")</f>
      </c>
      <c r="AN117" s="7">
        <f>HYPERLINK("#Notes!C171", "Go To Notes")</f>
      </c>
      <c r="AO117" s="2">
        <v>0</v>
      </c>
      <c r="AP117" s="2">
        <v>0</v>
      </c>
      <c r="AQ117" s="2">
        <v>0</v>
      </c>
      <c r="AR117" s="26">
        <v>0</v>
      </c>
      <c r="AS117" s="11"/>
      <c r="AT117" s="10"/>
      <c r="AV117" s="10"/>
      <c r="AW117" s="10"/>
      <c r="AX117" s="10"/>
      <c r="AY117" s="10"/>
      <c r="AZ117" s="10"/>
      <c r="BC117" s="10"/>
    </row>
    <row r="118" s="2" customFormat="1">
      <c r="A118" s="2" t="s">
        <v>417</v>
      </c>
      <c r="B118" s="11">
        <v>44558</v>
      </c>
      <c r="C118" s="2" t="s">
        <v>389</v>
      </c>
      <c r="D118" s="2" t="s">
        <v>390</v>
      </c>
      <c r="E118" s="2" t="s">
        <v>391</v>
      </c>
      <c r="F118" s="2" t="s">
        <v>414</v>
      </c>
      <c r="G118" s="2" t="s">
        <v>415</v>
      </c>
      <c r="H118" s="2" t="s">
        <v>416</v>
      </c>
      <c r="I118" s="11">
        <v>44773</v>
      </c>
      <c r="J118" s="11">
        <v>44500</v>
      </c>
      <c r="K118" s="2" t="s">
        <v>62</v>
      </c>
      <c r="L118" s="2" t="s">
        <v>62</v>
      </c>
      <c r="M118" s="2"/>
      <c r="N118" s="2" t="s">
        <v>80</v>
      </c>
      <c r="O118" s="2"/>
      <c r="P118" s="2"/>
      <c r="Q118" s="2" t="s">
        <v>65</v>
      </c>
      <c r="R118" s="2" t="s">
        <v>81</v>
      </c>
      <c r="S118" s="2">
        <v>9827</v>
      </c>
      <c r="T118" s="2" t="s">
        <v>82</v>
      </c>
      <c r="U118" s="2" t="s">
        <v>83</v>
      </c>
      <c r="V118" s="10" t="s">
        <v>69</v>
      </c>
      <c r="W118" s="2"/>
      <c r="X118" s="2">
        <v>1803352.77</v>
      </c>
      <c r="Y118" s="26">
        <v>0.00098066590716</v>
      </c>
      <c r="Z118" s="10" t="s">
        <v>84</v>
      </c>
      <c r="AA118" s="2" t="s">
        <v>85</v>
      </c>
      <c r="AB118" s="10" t="s">
        <v>72</v>
      </c>
      <c r="AC118" s="2" t="s">
        <v>73</v>
      </c>
      <c r="AD118" s="10" t="s">
        <v>74</v>
      </c>
      <c r="AE118" s="10"/>
      <c r="AF118" s="10" t="s">
        <v>86</v>
      </c>
      <c r="AG118" s="10" t="s">
        <v>75</v>
      </c>
      <c r="AH118" s="10"/>
      <c r="AI118" s="10" t="s">
        <v>76</v>
      </c>
      <c r="AJ118" s="2" t="s">
        <v>76</v>
      </c>
      <c r="AK118" s="32">
        <v>1</v>
      </c>
      <c r="AL118" s="2"/>
      <c r="AM118" s="7">
        <f>HYPERLINK("#'S000039460_2020-04-30'!C1784", "Go To Derivative")</f>
      </c>
      <c r="AN118" s="7">
        <f>HYPERLINK("#Notes!D171", "Go To Notes")</f>
      </c>
      <c r="AO118" s="2">
        <v>0</v>
      </c>
      <c r="AP118" s="2">
        <v>0</v>
      </c>
      <c r="AQ118" s="2">
        <v>917550</v>
      </c>
      <c r="AR118" s="26">
        <v>0.5088022794342119</v>
      </c>
      <c r="AS118" s="11"/>
      <c r="AT118" s="10"/>
      <c r="AV118" s="10"/>
      <c r="AW118" s="10"/>
      <c r="AX118" s="10"/>
      <c r="AY118" s="10"/>
      <c r="AZ118" s="10"/>
      <c r="BC118" s="10"/>
    </row>
    <row r="119" s="2" customFormat="1">
      <c r="A119" s="2" t="s">
        <v>418</v>
      </c>
      <c r="B119" s="11">
        <v>43825</v>
      </c>
      <c r="C119" s="2" t="s">
        <v>389</v>
      </c>
      <c r="D119" s="2" t="s">
        <v>390</v>
      </c>
      <c r="E119" s="2" t="s">
        <v>391</v>
      </c>
      <c r="F119" s="2" t="s">
        <v>419</v>
      </c>
      <c r="G119" s="2" t="s">
        <v>420</v>
      </c>
      <c r="H119" s="2" t="s">
        <v>421</v>
      </c>
      <c r="I119" s="11">
        <v>44043</v>
      </c>
      <c r="J119" s="11">
        <v>43769</v>
      </c>
      <c r="K119" s="2" t="s">
        <v>62</v>
      </c>
      <c r="L119" s="2" t="s">
        <v>62</v>
      </c>
      <c r="M119" s="2"/>
      <c r="N119" s="2" t="s">
        <v>80</v>
      </c>
      <c r="O119" s="2"/>
      <c r="P119" s="2"/>
      <c r="Q119" s="2" t="s">
        <v>65</v>
      </c>
      <c r="R119" s="2" t="s">
        <v>81</v>
      </c>
      <c r="S119" s="2">
        <v>3601</v>
      </c>
      <c r="T119" s="2" t="s">
        <v>82</v>
      </c>
      <c r="U119" s="2" t="s">
        <v>83</v>
      </c>
      <c r="V119" s="10" t="s">
        <v>69</v>
      </c>
      <c r="W119" s="2"/>
      <c r="X119" s="2">
        <v>19589.44</v>
      </c>
      <c r="Y119" s="26">
        <v>9.767510458E-05</v>
      </c>
      <c r="Z119" s="10" t="s">
        <v>84</v>
      </c>
      <c r="AA119" s="2" t="s">
        <v>85</v>
      </c>
      <c r="AB119" s="10" t="s">
        <v>72</v>
      </c>
      <c r="AC119" s="2" t="s">
        <v>73</v>
      </c>
      <c r="AD119" s="10" t="s">
        <v>74</v>
      </c>
      <c r="AE119" s="10"/>
      <c r="AF119" s="10" t="s">
        <v>86</v>
      </c>
      <c r="AG119" s="10" t="s">
        <v>75</v>
      </c>
      <c r="AH119" s="10"/>
      <c r="AI119" s="10" t="s">
        <v>76</v>
      </c>
      <c r="AJ119" s="2" t="s">
        <v>76</v>
      </c>
      <c r="AK119" s="32">
        <v>1</v>
      </c>
      <c r="AL119" s="2"/>
      <c r="AM119" s="2"/>
      <c r="AN119" s="7">
        <f>HYPERLINK("#Notes!C177", "Go To Notes")</f>
      </c>
      <c r="AO119" s="2">
        <v>0</v>
      </c>
      <c r="AP119" s="2">
        <v>0</v>
      </c>
      <c r="AQ119" s="2">
        <v>19589.44</v>
      </c>
      <c r="AR119" s="26">
        <v>1</v>
      </c>
      <c r="AS119" s="11"/>
      <c r="AT119" s="10"/>
      <c r="AV119" s="10"/>
      <c r="AW119" s="10"/>
      <c r="AX119" s="10"/>
      <c r="AY119" s="10"/>
      <c r="AZ119" s="10"/>
      <c r="BC119" s="10"/>
    </row>
    <row r="120" s="2" customFormat="1">
      <c r="A120" s="2" t="s">
        <v>422</v>
      </c>
      <c r="B120" s="11">
        <v>43917</v>
      </c>
      <c r="C120" s="2" t="s">
        <v>389</v>
      </c>
      <c r="D120" s="2" t="s">
        <v>390</v>
      </c>
      <c r="E120" s="2" t="s">
        <v>391</v>
      </c>
      <c r="F120" s="2" t="s">
        <v>419</v>
      </c>
      <c r="G120" s="2" t="s">
        <v>420</v>
      </c>
      <c r="H120" s="2" t="s">
        <v>421</v>
      </c>
      <c r="I120" s="11">
        <v>44043</v>
      </c>
      <c r="J120" s="11">
        <v>43861</v>
      </c>
      <c r="K120" s="2" t="s">
        <v>62</v>
      </c>
      <c r="L120" s="2" t="s">
        <v>62</v>
      </c>
      <c r="M120" s="2"/>
      <c r="N120" s="2" t="s">
        <v>80</v>
      </c>
      <c r="O120" s="2"/>
      <c r="P120" s="2"/>
      <c r="Q120" s="2" t="s">
        <v>65</v>
      </c>
      <c r="R120" s="2" t="s">
        <v>81</v>
      </c>
      <c r="S120" s="2">
        <v>3293</v>
      </c>
      <c r="T120" s="2" t="s">
        <v>82</v>
      </c>
      <c r="U120" s="2" t="s">
        <v>83</v>
      </c>
      <c r="V120" s="10" t="s">
        <v>69</v>
      </c>
      <c r="W120" s="2"/>
      <c r="X120" s="2">
        <v>12645.12</v>
      </c>
      <c r="Y120" s="26">
        <v>5.801686686E-05</v>
      </c>
      <c r="Z120" s="10" t="s">
        <v>84</v>
      </c>
      <c r="AA120" s="2" t="s">
        <v>85</v>
      </c>
      <c r="AB120" s="10" t="s">
        <v>72</v>
      </c>
      <c r="AC120" s="2" t="s">
        <v>73</v>
      </c>
      <c r="AD120" s="10" t="s">
        <v>74</v>
      </c>
      <c r="AE120" s="10"/>
      <c r="AF120" s="10" t="s">
        <v>86</v>
      </c>
      <c r="AG120" s="10" t="s">
        <v>75</v>
      </c>
      <c r="AH120" s="10"/>
      <c r="AI120" s="10" t="s">
        <v>76</v>
      </c>
      <c r="AJ120" s="2" t="s">
        <v>76</v>
      </c>
      <c r="AK120" s="32">
        <v>1</v>
      </c>
      <c r="AL120" s="2"/>
      <c r="AM120" s="2"/>
      <c r="AN120" s="7">
        <f>HYPERLINK("#Notes!C182", "Go To Notes")</f>
      </c>
      <c r="AO120" s="2">
        <v>0</v>
      </c>
      <c r="AP120" s="2">
        <v>0</v>
      </c>
      <c r="AQ120" s="2">
        <v>2434.56</v>
      </c>
      <c r="AR120" s="26">
        <v>0.19252960825994533</v>
      </c>
      <c r="AS120" s="11"/>
      <c r="AT120" s="10"/>
      <c r="AV120" s="10"/>
      <c r="AW120" s="10"/>
      <c r="AX120" s="10"/>
      <c r="AY120" s="10"/>
      <c r="AZ120" s="10"/>
      <c r="BC120" s="10"/>
    </row>
    <row r="121" s="2" customFormat="1">
      <c r="A121" s="2" t="s">
        <v>423</v>
      </c>
      <c r="B121" s="11">
        <v>44011</v>
      </c>
      <c r="C121" s="2" t="s">
        <v>389</v>
      </c>
      <c r="D121" s="2" t="s">
        <v>390</v>
      </c>
      <c r="E121" s="2" t="s">
        <v>391</v>
      </c>
      <c r="F121" s="2" t="s">
        <v>419</v>
      </c>
      <c r="G121" s="2" t="s">
        <v>420</v>
      </c>
      <c r="H121" s="2" t="s">
        <v>421</v>
      </c>
      <c r="I121" s="11">
        <v>44043</v>
      </c>
      <c r="J121" s="11">
        <v>43951</v>
      </c>
      <c r="K121" s="2" t="s">
        <v>62</v>
      </c>
      <c r="L121" s="2" t="s">
        <v>62</v>
      </c>
      <c r="M121" s="2"/>
      <c r="N121" s="2" t="s">
        <v>80</v>
      </c>
      <c r="O121" s="2"/>
      <c r="P121" s="2"/>
      <c r="Q121" s="2" t="s">
        <v>65</v>
      </c>
      <c r="R121" s="2" t="s">
        <v>81</v>
      </c>
      <c r="S121" s="2">
        <v>3201</v>
      </c>
      <c r="T121" s="2" t="s">
        <v>82</v>
      </c>
      <c r="U121" s="2" t="s">
        <v>83</v>
      </c>
      <c r="V121" s="10" t="s">
        <v>69</v>
      </c>
      <c r="W121" s="2"/>
      <c r="X121" s="2">
        <v>18341.73</v>
      </c>
      <c r="Y121" s="26">
        <v>8.489722785E-05</v>
      </c>
      <c r="Z121" s="10" t="s">
        <v>84</v>
      </c>
      <c r="AA121" s="2" t="s">
        <v>85</v>
      </c>
      <c r="AB121" s="10" t="s">
        <v>72</v>
      </c>
      <c r="AC121" s="2" t="s">
        <v>73</v>
      </c>
      <c r="AD121" s="10" t="s">
        <v>74</v>
      </c>
      <c r="AE121" s="10"/>
      <c r="AF121" s="10" t="s">
        <v>86</v>
      </c>
      <c r="AG121" s="10" t="s">
        <v>75</v>
      </c>
      <c r="AH121" s="10"/>
      <c r="AI121" s="10" t="s">
        <v>76</v>
      </c>
      <c r="AJ121" s="2" t="s">
        <v>76</v>
      </c>
      <c r="AK121" s="32">
        <v>1</v>
      </c>
      <c r="AL121" s="2"/>
      <c r="AM121" s="2"/>
      <c r="AN121" s="7">
        <f>HYPERLINK("#Notes!C187", "Go To Notes")</f>
      </c>
      <c r="AO121" s="2">
        <v>0</v>
      </c>
      <c r="AP121" s="2">
        <v>0</v>
      </c>
      <c r="AQ121" s="2">
        <v>18341.73</v>
      </c>
      <c r="AR121" s="26">
        <v>1</v>
      </c>
      <c r="AS121" s="11"/>
      <c r="AT121" s="10"/>
      <c r="AV121" s="10"/>
      <c r="AW121" s="10"/>
      <c r="AX121" s="10"/>
      <c r="AY121" s="10"/>
      <c r="AZ121" s="10"/>
      <c r="BC121" s="10"/>
    </row>
    <row r="122" s="2" customFormat="1">
      <c r="A122" s="2" t="s">
        <v>424</v>
      </c>
      <c r="B122" s="11">
        <v>44102</v>
      </c>
      <c r="C122" s="2" t="s">
        <v>389</v>
      </c>
      <c r="D122" s="2" t="s">
        <v>390</v>
      </c>
      <c r="E122" s="2" t="s">
        <v>391</v>
      </c>
      <c r="F122" s="2" t="s">
        <v>419</v>
      </c>
      <c r="G122" s="2" t="s">
        <v>420</v>
      </c>
      <c r="H122" s="2" t="s">
        <v>421</v>
      </c>
      <c r="I122" s="11">
        <v>44043</v>
      </c>
      <c r="J122" s="11">
        <v>44043</v>
      </c>
      <c r="K122" s="2" t="s">
        <v>62</v>
      </c>
      <c r="L122" s="2" t="s">
        <v>62</v>
      </c>
      <c r="M122" s="2"/>
      <c r="N122" s="2" t="s">
        <v>80</v>
      </c>
      <c r="O122" s="2"/>
      <c r="P122" s="2"/>
      <c r="Q122" s="2" t="s">
        <v>65</v>
      </c>
      <c r="R122" s="2" t="s">
        <v>81</v>
      </c>
      <c r="S122" s="2">
        <v>3201</v>
      </c>
      <c r="T122" s="2" t="s">
        <v>82</v>
      </c>
      <c r="U122" s="2" t="s">
        <v>83</v>
      </c>
      <c r="V122" s="10" t="s">
        <v>69</v>
      </c>
      <c r="W122" s="2"/>
      <c r="X122" s="2">
        <v>12836.01</v>
      </c>
      <c r="Y122" s="26">
        <v>4.995660761E-05</v>
      </c>
      <c r="Z122" s="10" t="s">
        <v>84</v>
      </c>
      <c r="AA122" s="2" t="s">
        <v>85</v>
      </c>
      <c r="AB122" s="10" t="s">
        <v>72</v>
      </c>
      <c r="AC122" s="2" t="s">
        <v>73</v>
      </c>
      <c r="AD122" s="10" t="s">
        <v>74</v>
      </c>
      <c r="AE122" s="10"/>
      <c r="AF122" s="10" t="s">
        <v>86</v>
      </c>
      <c r="AG122" s="10" t="s">
        <v>75</v>
      </c>
      <c r="AH122" s="10"/>
      <c r="AI122" s="10" t="s">
        <v>76</v>
      </c>
      <c r="AJ122" s="2" t="s">
        <v>76</v>
      </c>
      <c r="AK122" s="32">
        <v>1</v>
      </c>
      <c r="AL122" s="2"/>
      <c r="AM122" s="2"/>
      <c r="AN122" s="7">
        <f>HYPERLINK("#Notes!C193", "Go To Notes")</f>
      </c>
      <c r="AO122" s="2">
        <v>0</v>
      </c>
      <c r="AP122" s="2">
        <v>0</v>
      </c>
      <c r="AQ122" s="2">
        <v>12836.01</v>
      </c>
      <c r="AR122" s="26">
        <v>1</v>
      </c>
      <c r="AS122" s="11"/>
      <c r="AT122" s="10"/>
      <c r="AV122" s="10"/>
      <c r="AW122" s="10"/>
      <c r="AX122" s="10"/>
      <c r="AY122" s="10"/>
      <c r="AZ122" s="10"/>
      <c r="BC122" s="10"/>
    </row>
    <row r="123" s="2" customFormat="1">
      <c r="A123" s="2" t="s">
        <v>425</v>
      </c>
      <c r="B123" s="11">
        <v>44193</v>
      </c>
      <c r="C123" s="2" t="s">
        <v>389</v>
      </c>
      <c r="D123" s="2" t="s">
        <v>390</v>
      </c>
      <c r="E123" s="2" t="s">
        <v>391</v>
      </c>
      <c r="F123" s="2" t="s">
        <v>419</v>
      </c>
      <c r="G123" s="2" t="s">
        <v>420</v>
      </c>
      <c r="H123" s="2" t="s">
        <v>421</v>
      </c>
      <c r="I123" s="11">
        <v>44408</v>
      </c>
      <c r="J123" s="11">
        <v>44135</v>
      </c>
      <c r="K123" s="2" t="s">
        <v>62</v>
      </c>
      <c r="L123" s="2" t="s">
        <v>62</v>
      </c>
      <c r="M123" s="2"/>
      <c r="N123" s="2" t="s">
        <v>80</v>
      </c>
      <c r="O123" s="2"/>
      <c r="P123" s="2"/>
      <c r="Q123" s="2" t="s">
        <v>65</v>
      </c>
      <c r="R123" s="2" t="s">
        <v>81</v>
      </c>
      <c r="S123" s="2">
        <v>3543</v>
      </c>
      <c r="T123" s="2" t="s">
        <v>82</v>
      </c>
      <c r="U123" s="2" t="s">
        <v>83</v>
      </c>
      <c r="V123" s="10" t="s">
        <v>69</v>
      </c>
      <c r="W123" s="2"/>
      <c r="X123" s="2">
        <v>37095.21</v>
      </c>
      <c r="Y123" s="26">
        <v>0.00013092856327</v>
      </c>
      <c r="Z123" s="10" t="s">
        <v>84</v>
      </c>
      <c r="AA123" s="2" t="s">
        <v>85</v>
      </c>
      <c r="AB123" s="10" t="s">
        <v>72</v>
      </c>
      <c r="AC123" s="2" t="s">
        <v>73</v>
      </c>
      <c r="AD123" s="10" t="s">
        <v>74</v>
      </c>
      <c r="AE123" s="10"/>
      <c r="AF123" s="10" t="s">
        <v>86</v>
      </c>
      <c r="AG123" s="10" t="s">
        <v>75</v>
      </c>
      <c r="AH123" s="10"/>
      <c r="AI123" s="10" t="s">
        <v>76</v>
      </c>
      <c r="AJ123" s="2" t="s">
        <v>76</v>
      </c>
      <c r="AK123" s="32">
        <v>1</v>
      </c>
      <c r="AL123" s="2"/>
      <c r="AM123" s="2"/>
      <c r="AN123" s="7">
        <f>HYPERLINK("#Notes!C198", "Go To Notes")</f>
      </c>
      <c r="AO123" s="2">
        <v>0</v>
      </c>
      <c r="AP123" s="2">
        <v>0</v>
      </c>
      <c r="AQ123" s="2">
        <v>33106.14</v>
      </c>
      <c r="AR123" s="26">
        <v>0.8924640135478409</v>
      </c>
      <c r="AS123" s="11"/>
      <c r="AT123" s="10"/>
      <c r="AV123" s="10"/>
      <c r="AW123" s="10"/>
      <c r="AX123" s="10"/>
      <c r="AY123" s="10"/>
      <c r="AZ123" s="10"/>
      <c r="BC123" s="10"/>
    </row>
    <row r="124" s="2" customFormat="1">
      <c r="A124" s="2" t="s">
        <v>426</v>
      </c>
      <c r="B124" s="11">
        <v>44286</v>
      </c>
      <c r="C124" s="2" t="s">
        <v>389</v>
      </c>
      <c r="D124" s="2" t="s">
        <v>390</v>
      </c>
      <c r="E124" s="2" t="s">
        <v>391</v>
      </c>
      <c r="F124" s="2" t="s">
        <v>419</v>
      </c>
      <c r="G124" s="2" t="s">
        <v>420</v>
      </c>
      <c r="H124" s="2" t="s">
        <v>421</v>
      </c>
      <c r="I124" s="11">
        <v>44408</v>
      </c>
      <c r="J124" s="11">
        <v>44227</v>
      </c>
      <c r="K124" s="2" t="s">
        <v>62</v>
      </c>
      <c r="L124" s="2" t="s">
        <v>62</v>
      </c>
      <c r="M124" s="2"/>
      <c r="N124" s="2" t="s">
        <v>80</v>
      </c>
      <c r="O124" s="2"/>
      <c r="P124" s="2"/>
      <c r="Q124" s="2" t="s">
        <v>65</v>
      </c>
      <c r="R124" s="2" t="s">
        <v>81</v>
      </c>
      <c r="S124" s="2">
        <v>3905</v>
      </c>
      <c r="T124" s="2" t="s">
        <v>82</v>
      </c>
      <c r="U124" s="2" t="s">
        <v>83</v>
      </c>
      <c r="V124" s="10" t="s">
        <v>69</v>
      </c>
      <c r="W124" s="2"/>
      <c r="X124" s="2">
        <v>1269125</v>
      </c>
      <c r="Y124" s="26">
        <v>0.00340877967712</v>
      </c>
      <c r="Z124" s="10" t="s">
        <v>84</v>
      </c>
      <c r="AA124" s="2" t="s">
        <v>85</v>
      </c>
      <c r="AB124" s="10" t="s">
        <v>72</v>
      </c>
      <c r="AC124" s="2" t="s">
        <v>73</v>
      </c>
      <c r="AD124" s="10" t="s">
        <v>74</v>
      </c>
      <c r="AE124" s="10"/>
      <c r="AF124" s="10" t="s">
        <v>86</v>
      </c>
      <c r="AG124" s="10" t="s">
        <v>75</v>
      </c>
      <c r="AH124" s="10"/>
      <c r="AI124" s="10" t="s">
        <v>76</v>
      </c>
      <c r="AJ124" s="2" t="s">
        <v>76</v>
      </c>
      <c r="AK124" s="32">
        <v>1</v>
      </c>
      <c r="AL124" s="2"/>
      <c r="AM124" s="2"/>
      <c r="AN124" s="7">
        <f>HYPERLINK("#Notes!C203", "Go To Notes")</f>
      </c>
      <c r="AO124" s="2">
        <v>0</v>
      </c>
      <c r="AP124" s="2">
        <v>0</v>
      </c>
      <c r="AQ124" s="2">
        <v>1269125</v>
      </c>
      <c r="AR124" s="26">
        <v>1</v>
      </c>
      <c r="AS124" s="11"/>
      <c r="AT124" s="10"/>
      <c r="AV124" s="10"/>
      <c r="AW124" s="10"/>
      <c r="AX124" s="10"/>
      <c r="AY124" s="10"/>
      <c r="AZ124" s="10"/>
      <c r="BC124" s="10"/>
    </row>
    <row r="125" s="2" customFormat="1">
      <c r="A125" s="2" t="s">
        <v>427</v>
      </c>
      <c r="B125" s="11">
        <v>44375</v>
      </c>
      <c r="C125" s="2" t="s">
        <v>389</v>
      </c>
      <c r="D125" s="2" t="s">
        <v>390</v>
      </c>
      <c r="E125" s="2" t="s">
        <v>391</v>
      </c>
      <c r="F125" s="2" t="s">
        <v>419</v>
      </c>
      <c r="G125" s="2" t="s">
        <v>420</v>
      </c>
      <c r="H125" s="2" t="s">
        <v>421</v>
      </c>
      <c r="I125" s="11">
        <v>44408</v>
      </c>
      <c r="J125" s="11">
        <v>44316</v>
      </c>
      <c r="K125" s="2" t="s">
        <v>62</v>
      </c>
      <c r="L125" s="2" t="s">
        <v>62</v>
      </c>
      <c r="M125" s="2"/>
      <c r="N125" s="2" t="s">
        <v>80</v>
      </c>
      <c r="O125" s="2"/>
      <c r="P125" s="2"/>
      <c r="Q125" s="2" t="s">
        <v>65</v>
      </c>
      <c r="R125" s="2" t="s">
        <v>81</v>
      </c>
      <c r="S125" s="2">
        <v>3875</v>
      </c>
      <c r="T125" s="2" t="s">
        <v>82</v>
      </c>
      <c r="U125" s="2" t="s">
        <v>83</v>
      </c>
      <c r="V125" s="10" t="s">
        <v>69</v>
      </c>
      <c r="W125" s="2"/>
      <c r="X125" s="2">
        <v>672661.25</v>
      </c>
      <c r="Y125" s="26">
        <v>0.00150647275889</v>
      </c>
      <c r="Z125" s="10" t="s">
        <v>84</v>
      </c>
      <c r="AA125" s="2" t="s">
        <v>85</v>
      </c>
      <c r="AB125" s="10" t="s">
        <v>72</v>
      </c>
      <c r="AC125" s="2" t="s">
        <v>73</v>
      </c>
      <c r="AD125" s="10" t="s">
        <v>74</v>
      </c>
      <c r="AE125" s="10"/>
      <c r="AF125" s="10" t="s">
        <v>86</v>
      </c>
      <c r="AG125" s="10" t="s">
        <v>75</v>
      </c>
      <c r="AH125" s="10"/>
      <c r="AI125" s="10" t="s">
        <v>76</v>
      </c>
      <c r="AJ125" s="2" t="s">
        <v>76</v>
      </c>
      <c r="AK125" s="32">
        <v>1</v>
      </c>
      <c r="AL125" s="2"/>
      <c r="AM125" s="2"/>
      <c r="AN125" s="7">
        <f>HYPERLINK("#Notes!C208", "Go To Notes")</f>
      </c>
      <c r="AO125" s="2">
        <v>0</v>
      </c>
      <c r="AP125" s="2">
        <v>0</v>
      </c>
      <c r="AQ125" s="2">
        <v>654781.48</v>
      </c>
      <c r="AR125" s="26">
        <v>0.9734193548387098</v>
      </c>
      <c r="AS125" s="11"/>
      <c r="AT125" s="10"/>
      <c r="AV125" s="10"/>
      <c r="AW125" s="10"/>
      <c r="AX125" s="10"/>
      <c r="AY125" s="10"/>
      <c r="AZ125" s="10"/>
      <c r="BC125" s="10"/>
    </row>
    <row r="126" s="2" customFormat="1">
      <c r="A126" s="2" t="s">
        <v>428</v>
      </c>
      <c r="B126" s="11">
        <v>44467</v>
      </c>
      <c r="C126" s="2" t="s">
        <v>389</v>
      </c>
      <c r="D126" s="2" t="s">
        <v>390</v>
      </c>
      <c r="E126" s="2" t="s">
        <v>391</v>
      </c>
      <c r="F126" s="2" t="s">
        <v>419</v>
      </c>
      <c r="G126" s="2" t="s">
        <v>420</v>
      </c>
      <c r="H126" s="2" t="s">
        <v>421</v>
      </c>
      <c r="I126" s="11">
        <v>44408</v>
      </c>
      <c r="J126" s="11">
        <v>44408</v>
      </c>
      <c r="K126" s="2" t="s">
        <v>62</v>
      </c>
      <c r="L126" s="2" t="s">
        <v>62</v>
      </c>
      <c r="M126" s="2"/>
      <c r="N126" s="2" t="s">
        <v>80</v>
      </c>
      <c r="O126" s="2"/>
      <c r="P126" s="2"/>
      <c r="Q126" s="2" t="s">
        <v>65</v>
      </c>
      <c r="R126" s="2" t="s">
        <v>81</v>
      </c>
      <c r="S126" s="2">
        <v>4051</v>
      </c>
      <c r="T126" s="2" t="s">
        <v>82</v>
      </c>
      <c r="U126" s="2" t="s">
        <v>83</v>
      </c>
      <c r="V126" s="10" t="s">
        <v>69</v>
      </c>
      <c r="W126" s="2"/>
      <c r="X126" s="2">
        <v>652697.12</v>
      </c>
      <c r="Y126" s="26">
        <v>0.00137014283957</v>
      </c>
      <c r="Z126" s="10" t="s">
        <v>84</v>
      </c>
      <c r="AA126" s="2" t="s">
        <v>85</v>
      </c>
      <c r="AB126" s="10" t="s">
        <v>72</v>
      </c>
      <c r="AC126" s="2" t="s">
        <v>73</v>
      </c>
      <c r="AD126" s="10" t="s">
        <v>74</v>
      </c>
      <c r="AE126" s="10"/>
      <c r="AF126" s="10" t="s">
        <v>86</v>
      </c>
      <c r="AG126" s="10" t="s">
        <v>75</v>
      </c>
      <c r="AH126" s="10"/>
      <c r="AI126" s="10" t="s">
        <v>76</v>
      </c>
      <c r="AJ126" s="2" t="s">
        <v>76</v>
      </c>
      <c r="AK126" s="32">
        <v>1</v>
      </c>
      <c r="AL126" s="2"/>
      <c r="AM126" s="2"/>
      <c r="AN126" s="7">
        <f>HYPERLINK("#Notes!C213", "Go To Notes")</f>
      </c>
      <c r="AO126" s="2">
        <v>0</v>
      </c>
      <c r="AP126" s="2">
        <v>0</v>
      </c>
      <c r="AQ126" s="2">
        <v>652697.12</v>
      </c>
      <c r="AR126" s="26">
        <v>1</v>
      </c>
      <c r="AS126" s="11"/>
      <c r="AT126" s="10"/>
      <c r="AV126" s="10"/>
      <c r="AW126" s="10"/>
      <c r="AX126" s="10"/>
      <c r="AY126" s="10"/>
      <c r="AZ126" s="10"/>
      <c r="BC126" s="10"/>
    </row>
    <row r="127" s="2" customFormat="1">
      <c r="A127" s="2" t="s">
        <v>429</v>
      </c>
      <c r="B127" s="11">
        <v>44558</v>
      </c>
      <c r="C127" s="2" t="s">
        <v>389</v>
      </c>
      <c r="D127" s="2" t="s">
        <v>390</v>
      </c>
      <c r="E127" s="2" t="s">
        <v>391</v>
      </c>
      <c r="F127" s="2" t="s">
        <v>419</v>
      </c>
      <c r="G127" s="2" t="s">
        <v>420</v>
      </c>
      <c r="H127" s="2" t="s">
        <v>421</v>
      </c>
      <c r="I127" s="11">
        <v>44773</v>
      </c>
      <c r="J127" s="11">
        <v>44500</v>
      </c>
      <c r="K127" s="2" t="s">
        <v>62</v>
      </c>
      <c r="L127" s="2" t="s">
        <v>62</v>
      </c>
      <c r="M127" s="2"/>
      <c r="N127" s="2" t="s">
        <v>80</v>
      </c>
      <c r="O127" s="2"/>
      <c r="P127" s="2"/>
      <c r="Q127" s="2" t="s">
        <v>65</v>
      </c>
      <c r="R127" s="2" t="s">
        <v>81</v>
      </c>
      <c r="S127" s="2">
        <v>4636</v>
      </c>
      <c r="T127" s="2" t="s">
        <v>82</v>
      </c>
      <c r="U127" s="2" t="s">
        <v>83</v>
      </c>
      <c r="V127" s="10" t="s">
        <v>69</v>
      </c>
      <c r="W127" s="2"/>
      <c r="X127" s="2">
        <v>850752.36</v>
      </c>
      <c r="Y127" s="26">
        <v>0.00164404089404</v>
      </c>
      <c r="Z127" s="10" t="s">
        <v>84</v>
      </c>
      <c r="AA127" s="2" t="s">
        <v>85</v>
      </c>
      <c r="AB127" s="10" t="s">
        <v>72</v>
      </c>
      <c r="AC127" s="2" t="s">
        <v>73</v>
      </c>
      <c r="AD127" s="10" t="s">
        <v>74</v>
      </c>
      <c r="AE127" s="10"/>
      <c r="AF127" s="10" t="s">
        <v>86</v>
      </c>
      <c r="AG127" s="10" t="s">
        <v>75</v>
      </c>
      <c r="AH127" s="10"/>
      <c r="AI127" s="10" t="s">
        <v>76</v>
      </c>
      <c r="AJ127" s="2" t="s">
        <v>76</v>
      </c>
      <c r="AK127" s="32">
        <v>1</v>
      </c>
      <c r="AL127" s="2"/>
      <c r="AM127" s="2"/>
      <c r="AN127" s="7">
        <f>HYPERLINK("#Notes!C218", "Go To Notes")</f>
      </c>
      <c r="AO127" s="2">
        <v>0</v>
      </c>
      <c r="AP127" s="2">
        <v>0</v>
      </c>
      <c r="AQ127" s="2">
        <v>617144.13</v>
      </c>
      <c r="AR127" s="26">
        <v>0.7254098360655739</v>
      </c>
      <c r="AS127" s="11"/>
      <c r="AT127" s="10"/>
      <c r="AV127" s="10"/>
      <c r="AW127" s="10"/>
      <c r="AX127" s="10"/>
      <c r="AY127" s="10"/>
      <c r="AZ127" s="10"/>
      <c r="BC127" s="10"/>
    </row>
    <row r="128" s="2" customFormat="1">
      <c r="A128" s="2" t="s">
        <v>430</v>
      </c>
      <c r="B128" s="11">
        <v>43825</v>
      </c>
      <c r="C128" s="2" t="s">
        <v>389</v>
      </c>
      <c r="D128" s="2" t="s">
        <v>390</v>
      </c>
      <c r="E128" s="2" t="s">
        <v>391</v>
      </c>
      <c r="F128" s="2" t="s">
        <v>431</v>
      </c>
      <c r="G128" s="2" t="s">
        <v>432</v>
      </c>
      <c r="H128" s="2" t="s">
        <v>433</v>
      </c>
      <c r="I128" s="11">
        <v>44043</v>
      </c>
      <c r="J128" s="11">
        <v>43769</v>
      </c>
      <c r="K128" s="2" t="s">
        <v>62</v>
      </c>
      <c r="L128" s="2" t="s">
        <v>62</v>
      </c>
      <c r="M128" s="2"/>
      <c r="N128" s="2" t="s">
        <v>80</v>
      </c>
      <c r="O128" s="2"/>
      <c r="P128" s="2"/>
      <c r="Q128" s="2" t="s">
        <v>65</v>
      </c>
      <c r="R128" s="2" t="s">
        <v>81</v>
      </c>
      <c r="S128" s="2">
        <v>3539</v>
      </c>
      <c r="T128" s="2" t="s">
        <v>82</v>
      </c>
      <c r="U128" s="2" t="s">
        <v>83</v>
      </c>
      <c r="V128" s="10" t="s">
        <v>69</v>
      </c>
      <c r="W128" s="2"/>
      <c r="X128" s="2">
        <v>19252.16</v>
      </c>
      <c r="Y128" s="26">
        <v>1.724616166E-05</v>
      </c>
      <c r="Z128" s="10" t="s">
        <v>84</v>
      </c>
      <c r="AA128" s="2" t="s">
        <v>85</v>
      </c>
      <c r="AB128" s="10" t="s">
        <v>72</v>
      </c>
      <c r="AC128" s="2" t="s">
        <v>73</v>
      </c>
      <c r="AD128" s="10" t="s">
        <v>74</v>
      </c>
      <c r="AE128" s="10"/>
      <c r="AF128" s="10" t="s">
        <v>86</v>
      </c>
      <c r="AG128" s="10" t="s">
        <v>75</v>
      </c>
      <c r="AH128" s="10"/>
      <c r="AI128" s="10" t="s">
        <v>76</v>
      </c>
      <c r="AJ128" s="2" t="s">
        <v>76</v>
      </c>
      <c r="AK128" s="32">
        <v>1</v>
      </c>
      <c r="AL128" s="2"/>
      <c r="AM128" s="2"/>
      <c r="AN128" s="7">
        <f>HYPERLINK("#Notes!C223", "Go To Notes")</f>
      </c>
      <c r="AO128" s="2">
        <v>0</v>
      </c>
      <c r="AP128" s="2">
        <v>0</v>
      </c>
      <c r="AQ128" s="2">
        <v>19252.16</v>
      </c>
      <c r="AR128" s="26">
        <v>1</v>
      </c>
      <c r="AS128" s="11"/>
      <c r="AT128" s="10"/>
      <c r="AV128" s="10"/>
      <c r="AW128" s="10"/>
      <c r="AX128" s="10"/>
      <c r="AY128" s="10"/>
      <c r="AZ128" s="10"/>
      <c r="BC128" s="10"/>
    </row>
    <row r="129" s="2" customFormat="1">
      <c r="A129" s="2" t="s">
        <v>434</v>
      </c>
      <c r="B129" s="11">
        <v>43917</v>
      </c>
      <c r="C129" s="2" t="s">
        <v>389</v>
      </c>
      <c r="D129" s="2" t="s">
        <v>390</v>
      </c>
      <c r="E129" s="2" t="s">
        <v>391</v>
      </c>
      <c r="F129" s="2" t="s">
        <v>431</v>
      </c>
      <c r="G129" s="2" t="s">
        <v>432</v>
      </c>
      <c r="H129" s="2" t="s">
        <v>433</v>
      </c>
      <c r="I129" s="11">
        <v>44043</v>
      </c>
      <c r="J129" s="11">
        <v>43861</v>
      </c>
      <c r="K129" s="2" t="s">
        <v>62</v>
      </c>
      <c r="L129" s="2" t="s">
        <v>62</v>
      </c>
      <c r="M129" s="2"/>
      <c r="N129" s="2" t="s">
        <v>80</v>
      </c>
      <c r="O129" s="2"/>
      <c r="P129" s="2"/>
      <c r="Q129" s="2" t="s">
        <v>65</v>
      </c>
      <c r="R129" s="2" t="s">
        <v>81</v>
      </c>
      <c r="S129" s="2">
        <v>3236</v>
      </c>
      <c r="T129" s="2" t="s">
        <v>82</v>
      </c>
      <c r="U129" s="2" t="s">
        <v>83</v>
      </c>
      <c r="V129" s="10" t="s">
        <v>69</v>
      </c>
      <c r="W129" s="2"/>
      <c r="X129" s="2">
        <v>12426.24</v>
      </c>
      <c r="Y129" s="26">
        <v>1.086737591E-05</v>
      </c>
      <c r="Z129" s="10" t="s">
        <v>84</v>
      </c>
      <c r="AA129" s="2" t="s">
        <v>85</v>
      </c>
      <c r="AB129" s="10" t="s">
        <v>72</v>
      </c>
      <c r="AC129" s="2" t="s">
        <v>73</v>
      </c>
      <c r="AD129" s="10" t="s">
        <v>74</v>
      </c>
      <c r="AE129" s="10"/>
      <c r="AF129" s="10" t="s">
        <v>86</v>
      </c>
      <c r="AG129" s="10" t="s">
        <v>75</v>
      </c>
      <c r="AH129" s="10"/>
      <c r="AI129" s="10" t="s">
        <v>76</v>
      </c>
      <c r="AJ129" s="2" t="s">
        <v>76</v>
      </c>
      <c r="AK129" s="32">
        <v>1</v>
      </c>
      <c r="AL129" s="2"/>
      <c r="AM129" s="2"/>
      <c r="AN129" s="7">
        <f>HYPERLINK("#Notes!C228", "Go To Notes")</f>
      </c>
      <c r="AO129" s="2">
        <v>0</v>
      </c>
      <c r="AP129" s="2">
        <v>0</v>
      </c>
      <c r="AQ129" s="2">
        <v>856.32</v>
      </c>
      <c r="AR129" s="26">
        <v>0.06891223733003708</v>
      </c>
      <c r="AS129" s="11"/>
      <c r="AT129" s="10"/>
      <c r="AV129" s="10"/>
      <c r="AW129" s="10"/>
      <c r="AX129" s="10"/>
      <c r="AY129" s="10"/>
      <c r="AZ129" s="10"/>
      <c r="BC129" s="10"/>
    </row>
    <row r="130" s="4" customFormat="1">
      <c r="A130" s="4" t="s">
        <v>435</v>
      </c>
      <c r="B130" s="17">
        <v>44012</v>
      </c>
      <c r="C130" s="4" t="s">
        <v>389</v>
      </c>
      <c r="D130" s="4" t="s">
        <v>390</v>
      </c>
      <c r="E130" s="4" t="s">
        <v>391</v>
      </c>
      <c r="F130" s="4" t="s">
        <v>431</v>
      </c>
      <c r="G130" s="4" t="s">
        <v>432</v>
      </c>
      <c r="H130" s="4" t="s">
        <v>433</v>
      </c>
      <c r="I130" s="17">
        <v>44043</v>
      </c>
      <c r="J130" s="17">
        <v>43951</v>
      </c>
      <c r="K130" s="4" t="s">
        <v>62</v>
      </c>
      <c r="L130" s="4" t="s">
        <v>62</v>
      </c>
      <c r="M130" s="4"/>
      <c r="N130" s="4" t="s">
        <v>80</v>
      </c>
      <c r="O130" s="4"/>
      <c r="P130" s="4"/>
      <c r="Q130" s="4" t="s">
        <v>65</v>
      </c>
      <c r="R130" s="4" t="s">
        <v>81</v>
      </c>
      <c r="S130" s="4">
        <v>3236</v>
      </c>
      <c r="T130" s="4" t="s">
        <v>82</v>
      </c>
      <c r="U130" s="4" t="s">
        <v>83</v>
      </c>
      <c r="V130" s="22" t="s">
        <v>69</v>
      </c>
      <c r="W130" s="4"/>
      <c r="X130" s="4">
        <v>18542.28</v>
      </c>
      <c r="Y130" s="28">
        <v>1.701832479E-05</v>
      </c>
      <c r="Z130" s="22" t="s">
        <v>84</v>
      </c>
      <c r="AA130" s="4" t="s">
        <v>85</v>
      </c>
      <c r="AB130" s="22" t="s">
        <v>72</v>
      </c>
      <c r="AC130" s="4" t="s">
        <v>73</v>
      </c>
      <c r="AD130" s="22" t="s">
        <v>74</v>
      </c>
      <c r="AE130" s="22"/>
      <c r="AF130" s="22" t="s">
        <v>86</v>
      </c>
      <c r="AG130" s="22" t="s">
        <v>75</v>
      </c>
      <c r="AH130" s="22"/>
      <c r="AI130" s="22" t="s">
        <v>76</v>
      </c>
      <c r="AJ130" s="4" t="s">
        <v>76</v>
      </c>
      <c r="AK130" s="34">
        <v>1</v>
      </c>
      <c r="AL130" s="4"/>
      <c r="AM130" s="4"/>
      <c r="AN130" s="7">
        <f>HYPERLINK("#Notes!C233", "Go To Notes")</f>
      </c>
      <c r="AO130" s="4">
        <v>0</v>
      </c>
      <c r="AP130" s="4">
        <v>0</v>
      </c>
      <c r="AQ130" s="4">
        <v>18542.28</v>
      </c>
      <c r="AR130" s="28">
        <v>1</v>
      </c>
      <c r="AS130" s="17"/>
      <c r="AT130" s="22"/>
      <c r="AV130" s="22"/>
      <c r="AW130" s="22"/>
      <c r="AX130" s="22"/>
      <c r="AY130" s="22"/>
      <c r="AZ130" s="22"/>
      <c r="BC130" s="22"/>
    </row>
    <row r="131" s="2" customFormat="1">
      <c r="A131" s="2" t="s">
        <v>436</v>
      </c>
      <c r="B131" s="11">
        <v>44102</v>
      </c>
      <c r="C131" s="2" t="s">
        <v>389</v>
      </c>
      <c r="D131" s="2" t="s">
        <v>390</v>
      </c>
      <c r="E131" s="2" t="s">
        <v>391</v>
      </c>
      <c r="F131" s="2" t="s">
        <v>431</v>
      </c>
      <c r="G131" s="2" t="s">
        <v>432</v>
      </c>
      <c r="H131" s="2" t="s">
        <v>433</v>
      </c>
      <c r="I131" s="11">
        <v>44043</v>
      </c>
      <c r="J131" s="11">
        <v>44043</v>
      </c>
      <c r="K131" s="2" t="s">
        <v>62</v>
      </c>
      <c r="L131" s="2" t="s">
        <v>62</v>
      </c>
      <c r="M131" s="2"/>
      <c r="N131" s="2" t="s">
        <v>80</v>
      </c>
      <c r="O131" s="2"/>
      <c r="P131" s="2"/>
      <c r="Q131" s="2" t="s">
        <v>65</v>
      </c>
      <c r="R131" s="2" t="s">
        <v>81</v>
      </c>
      <c r="S131" s="2">
        <v>3236</v>
      </c>
      <c r="T131" s="2" t="s">
        <v>82</v>
      </c>
      <c r="U131" s="2" t="s">
        <v>83</v>
      </c>
      <c r="V131" s="10" t="s">
        <v>69</v>
      </c>
      <c r="W131" s="2"/>
      <c r="X131" s="2">
        <v>12976.36</v>
      </c>
      <c r="Y131" s="26">
        <v>1.044430692E-05</v>
      </c>
      <c r="Z131" s="10" t="s">
        <v>84</v>
      </c>
      <c r="AA131" s="2" t="s">
        <v>85</v>
      </c>
      <c r="AB131" s="10" t="s">
        <v>72</v>
      </c>
      <c r="AC131" s="2" t="s">
        <v>73</v>
      </c>
      <c r="AD131" s="10" t="s">
        <v>74</v>
      </c>
      <c r="AE131" s="10"/>
      <c r="AF131" s="10" t="s">
        <v>86</v>
      </c>
      <c r="AG131" s="10" t="s">
        <v>75</v>
      </c>
      <c r="AH131" s="10"/>
      <c r="AI131" s="10" t="s">
        <v>76</v>
      </c>
      <c r="AJ131" s="2" t="s">
        <v>76</v>
      </c>
      <c r="AK131" s="32">
        <v>1</v>
      </c>
      <c r="AL131" s="2"/>
      <c r="AM131" s="2"/>
      <c r="AN131" s="7">
        <f>HYPERLINK("#Notes!C239", "Go To Notes")</f>
      </c>
      <c r="AO131" s="2">
        <v>0</v>
      </c>
      <c r="AP131" s="2">
        <v>0</v>
      </c>
      <c r="AQ131" s="2">
        <v>0</v>
      </c>
      <c r="AR131" s="26">
        <v>0</v>
      </c>
      <c r="AS131" s="11"/>
      <c r="AT131" s="10"/>
      <c r="AV131" s="10"/>
      <c r="AW131" s="10"/>
      <c r="AX131" s="10"/>
      <c r="AY131" s="10"/>
      <c r="AZ131" s="10"/>
      <c r="BC131" s="10"/>
    </row>
    <row r="132" s="2" customFormat="1">
      <c r="A132" s="2" t="s">
        <v>437</v>
      </c>
      <c r="B132" s="11">
        <v>44193</v>
      </c>
      <c r="C132" s="2" t="s">
        <v>389</v>
      </c>
      <c r="D132" s="2" t="s">
        <v>390</v>
      </c>
      <c r="E132" s="2" t="s">
        <v>391</v>
      </c>
      <c r="F132" s="2" t="s">
        <v>431</v>
      </c>
      <c r="G132" s="2" t="s">
        <v>432</v>
      </c>
      <c r="H132" s="2" t="s">
        <v>433</v>
      </c>
      <c r="I132" s="11">
        <v>44408</v>
      </c>
      <c r="J132" s="11">
        <v>44135</v>
      </c>
      <c r="K132" s="2" t="s">
        <v>62</v>
      </c>
      <c r="L132" s="2" t="s">
        <v>62</v>
      </c>
      <c r="M132" s="2"/>
      <c r="N132" s="2" t="s">
        <v>80</v>
      </c>
      <c r="O132" s="2"/>
      <c r="P132" s="2"/>
      <c r="Q132" s="2" t="s">
        <v>65</v>
      </c>
      <c r="R132" s="2" t="s">
        <v>81</v>
      </c>
      <c r="S132" s="2">
        <v>3236</v>
      </c>
      <c r="T132" s="2" t="s">
        <v>82</v>
      </c>
      <c r="U132" s="2" t="s">
        <v>83</v>
      </c>
      <c r="V132" s="10" t="s">
        <v>69</v>
      </c>
      <c r="W132" s="2"/>
      <c r="X132" s="2">
        <v>33880.92</v>
      </c>
      <c r="Y132" s="26">
        <v>2.66413265E-05</v>
      </c>
      <c r="Z132" s="10" t="s">
        <v>84</v>
      </c>
      <c r="AA132" s="2" t="s">
        <v>85</v>
      </c>
      <c r="AB132" s="10" t="s">
        <v>72</v>
      </c>
      <c r="AC132" s="2" t="s">
        <v>73</v>
      </c>
      <c r="AD132" s="10" t="s">
        <v>74</v>
      </c>
      <c r="AE132" s="10"/>
      <c r="AF132" s="10" t="s">
        <v>86</v>
      </c>
      <c r="AG132" s="10" t="s">
        <v>75</v>
      </c>
      <c r="AH132" s="10"/>
      <c r="AI132" s="10" t="s">
        <v>76</v>
      </c>
      <c r="AJ132" s="2" t="s">
        <v>76</v>
      </c>
      <c r="AK132" s="32">
        <v>1</v>
      </c>
      <c r="AL132" s="2"/>
      <c r="AM132" s="2"/>
      <c r="AN132" s="7">
        <f>HYPERLINK("#Notes!C244", "Go To Notes")</f>
      </c>
      <c r="AO132" s="2">
        <v>0</v>
      </c>
      <c r="AP132" s="2">
        <v>0</v>
      </c>
      <c r="AQ132" s="2">
        <v>33880.92</v>
      </c>
      <c r="AR132" s="26">
        <v>1</v>
      </c>
      <c r="AS132" s="11"/>
      <c r="AT132" s="10"/>
      <c r="AV132" s="10"/>
      <c r="AW132" s="10"/>
      <c r="AX132" s="10"/>
      <c r="AY132" s="10"/>
      <c r="AZ132" s="10"/>
      <c r="BC132" s="10"/>
    </row>
    <row r="133" s="2" customFormat="1">
      <c r="A133" s="2" t="s">
        <v>438</v>
      </c>
      <c r="B133" s="11">
        <v>44286</v>
      </c>
      <c r="C133" s="2" t="s">
        <v>389</v>
      </c>
      <c r="D133" s="2" t="s">
        <v>390</v>
      </c>
      <c r="E133" s="2" t="s">
        <v>391</v>
      </c>
      <c r="F133" s="2" t="s">
        <v>431</v>
      </c>
      <c r="G133" s="2" t="s">
        <v>432</v>
      </c>
      <c r="H133" s="2" t="s">
        <v>433</v>
      </c>
      <c r="I133" s="11">
        <v>44408</v>
      </c>
      <c r="J133" s="11">
        <v>44227</v>
      </c>
      <c r="K133" s="2" t="s">
        <v>62</v>
      </c>
      <c r="L133" s="2" t="s">
        <v>62</v>
      </c>
      <c r="M133" s="2"/>
      <c r="N133" s="2" t="s">
        <v>80</v>
      </c>
      <c r="O133" s="2"/>
      <c r="P133" s="2"/>
      <c r="Q133" s="2" t="s">
        <v>65</v>
      </c>
      <c r="R133" s="2" t="s">
        <v>81</v>
      </c>
      <c r="S133" s="2">
        <v>3006</v>
      </c>
      <c r="T133" s="2" t="s">
        <v>82</v>
      </c>
      <c r="U133" s="2" t="s">
        <v>83</v>
      </c>
      <c r="V133" s="10" t="s">
        <v>69</v>
      </c>
      <c r="W133" s="2"/>
      <c r="X133" s="2">
        <v>976950</v>
      </c>
      <c r="Y133" s="26">
        <v>0.0006535870164</v>
      </c>
      <c r="Z133" s="10" t="s">
        <v>84</v>
      </c>
      <c r="AA133" s="2" t="s">
        <v>85</v>
      </c>
      <c r="AB133" s="10" t="s">
        <v>72</v>
      </c>
      <c r="AC133" s="2" t="s">
        <v>73</v>
      </c>
      <c r="AD133" s="10" t="s">
        <v>74</v>
      </c>
      <c r="AE133" s="10"/>
      <c r="AF133" s="10" t="s">
        <v>86</v>
      </c>
      <c r="AG133" s="10" t="s">
        <v>75</v>
      </c>
      <c r="AH133" s="10"/>
      <c r="AI133" s="10" t="s">
        <v>76</v>
      </c>
      <c r="AJ133" s="2" t="s">
        <v>76</v>
      </c>
      <c r="AK133" s="32">
        <v>1</v>
      </c>
      <c r="AL133" s="2"/>
      <c r="AM133" s="2"/>
      <c r="AN133" s="7">
        <f>HYPERLINK("#Notes!C249", "Go To Notes")</f>
      </c>
      <c r="AO133" s="2">
        <v>0</v>
      </c>
      <c r="AP133" s="2">
        <v>0</v>
      </c>
      <c r="AQ133" s="2">
        <v>976950</v>
      </c>
      <c r="AR133" s="26">
        <v>1</v>
      </c>
      <c r="AS133" s="11"/>
      <c r="AT133" s="10"/>
      <c r="AV133" s="10"/>
      <c r="AW133" s="10"/>
      <c r="AX133" s="10"/>
      <c r="AY133" s="10"/>
      <c r="AZ133" s="10"/>
      <c r="BC133" s="10"/>
    </row>
    <row r="134" s="2" customFormat="1">
      <c r="A134" s="2" t="s">
        <v>439</v>
      </c>
      <c r="B134" s="11">
        <v>44375</v>
      </c>
      <c r="C134" s="2" t="s">
        <v>389</v>
      </c>
      <c r="D134" s="2" t="s">
        <v>390</v>
      </c>
      <c r="E134" s="2" t="s">
        <v>391</v>
      </c>
      <c r="F134" s="2" t="s">
        <v>431</v>
      </c>
      <c r="G134" s="2" t="s">
        <v>432</v>
      </c>
      <c r="H134" s="2" t="s">
        <v>433</v>
      </c>
      <c r="I134" s="11">
        <v>44408</v>
      </c>
      <c r="J134" s="11">
        <v>44316</v>
      </c>
      <c r="K134" s="2" t="s">
        <v>62</v>
      </c>
      <c r="L134" s="2" t="s">
        <v>62</v>
      </c>
      <c r="M134" s="2"/>
      <c r="N134" s="2" t="s">
        <v>80</v>
      </c>
      <c r="O134" s="2"/>
      <c r="P134" s="2"/>
      <c r="Q134" s="2" t="s">
        <v>65</v>
      </c>
      <c r="R134" s="2" t="s">
        <v>81</v>
      </c>
      <c r="S134" s="2">
        <v>2427</v>
      </c>
      <c r="T134" s="2" t="s">
        <v>82</v>
      </c>
      <c r="U134" s="2" t="s">
        <v>83</v>
      </c>
      <c r="V134" s="10" t="s">
        <v>69</v>
      </c>
      <c r="W134" s="2"/>
      <c r="X134" s="2">
        <v>421302.93</v>
      </c>
      <c r="Y134" s="26">
        <v>0.00019672962853</v>
      </c>
      <c r="Z134" s="10" t="s">
        <v>84</v>
      </c>
      <c r="AA134" s="2" t="s">
        <v>85</v>
      </c>
      <c r="AB134" s="10" t="s">
        <v>72</v>
      </c>
      <c r="AC134" s="2" t="s">
        <v>73</v>
      </c>
      <c r="AD134" s="10" t="s">
        <v>74</v>
      </c>
      <c r="AE134" s="10"/>
      <c r="AF134" s="10" t="s">
        <v>86</v>
      </c>
      <c r="AG134" s="10" t="s">
        <v>75</v>
      </c>
      <c r="AH134" s="10"/>
      <c r="AI134" s="10" t="s">
        <v>76</v>
      </c>
      <c r="AJ134" s="2" t="s">
        <v>76</v>
      </c>
      <c r="AK134" s="32">
        <v>1</v>
      </c>
      <c r="AL134" s="2"/>
      <c r="AM134" s="2"/>
      <c r="AN134" s="7">
        <f>HYPERLINK("#Notes!C254", "Go To Notes")</f>
      </c>
      <c r="AO134" s="2">
        <v>0</v>
      </c>
      <c r="AP134" s="2">
        <v>0</v>
      </c>
      <c r="AQ134" s="2">
        <v>421302.93</v>
      </c>
      <c r="AR134" s="26">
        <v>1</v>
      </c>
      <c r="AS134" s="11"/>
      <c r="AT134" s="10"/>
      <c r="AV134" s="10"/>
      <c r="AW134" s="10"/>
      <c r="AX134" s="10"/>
      <c r="AY134" s="10"/>
      <c r="AZ134" s="10"/>
      <c r="BC134" s="10"/>
    </row>
    <row r="135" s="2" customFormat="1">
      <c r="A135" s="2" t="s">
        <v>440</v>
      </c>
      <c r="B135" s="11">
        <v>44467</v>
      </c>
      <c r="C135" s="2" t="s">
        <v>389</v>
      </c>
      <c r="D135" s="2" t="s">
        <v>390</v>
      </c>
      <c r="E135" s="2" t="s">
        <v>391</v>
      </c>
      <c r="F135" s="2" t="s">
        <v>431</v>
      </c>
      <c r="G135" s="2" t="s">
        <v>432</v>
      </c>
      <c r="H135" s="2" t="s">
        <v>433</v>
      </c>
      <c r="I135" s="11">
        <v>44408</v>
      </c>
      <c r="J135" s="11">
        <v>44408</v>
      </c>
      <c r="K135" s="2" t="s">
        <v>62</v>
      </c>
      <c r="L135" s="2" t="s">
        <v>62</v>
      </c>
      <c r="M135" s="2"/>
      <c r="N135" s="2" t="s">
        <v>80</v>
      </c>
      <c r="O135" s="2"/>
      <c r="P135" s="2"/>
      <c r="Q135" s="2" t="s">
        <v>65</v>
      </c>
      <c r="R135" s="2" t="s">
        <v>81</v>
      </c>
      <c r="S135" s="2">
        <v>2997</v>
      </c>
      <c r="T135" s="2" t="s">
        <v>82</v>
      </c>
      <c r="U135" s="2" t="s">
        <v>83</v>
      </c>
      <c r="V135" s="10" t="s">
        <v>69</v>
      </c>
      <c r="W135" s="2"/>
      <c r="X135" s="2">
        <v>482876.64</v>
      </c>
      <c r="Y135" s="26">
        <v>0.00020473864895</v>
      </c>
      <c r="Z135" s="10" t="s">
        <v>84</v>
      </c>
      <c r="AA135" s="2" t="s">
        <v>85</v>
      </c>
      <c r="AB135" s="10" t="s">
        <v>72</v>
      </c>
      <c r="AC135" s="2" t="s">
        <v>73</v>
      </c>
      <c r="AD135" s="10" t="s">
        <v>74</v>
      </c>
      <c r="AE135" s="10"/>
      <c r="AF135" s="10" t="s">
        <v>86</v>
      </c>
      <c r="AG135" s="10" t="s">
        <v>75</v>
      </c>
      <c r="AH135" s="10"/>
      <c r="AI135" s="10" t="s">
        <v>76</v>
      </c>
      <c r="AJ135" s="2" t="s">
        <v>76</v>
      </c>
      <c r="AK135" s="32">
        <v>1</v>
      </c>
      <c r="AL135" s="2"/>
      <c r="AM135" s="2"/>
      <c r="AN135" s="7">
        <f>HYPERLINK("#Notes!C259", "Go To Notes")</f>
      </c>
      <c r="AO135" s="2">
        <v>0</v>
      </c>
      <c r="AP135" s="2">
        <v>0</v>
      </c>
      <c r="AQ135" s="2">
        <v>391038.24</v>
      </c>
      <c r="AR135" s="26">
        <v>0.8098098098098099</v>
      </c>
      <c r="AS135" s="11"/>
      <c r="AT135" s="10"/>
      <c r="AV135" s="10"/>
      <c r="AW135" s="10"/>
      <c r="AX135" s="10"/>
      <c r="AY135" s="10"/>
      <c r="AZ135" s="10"/>
      <c r="BC135" s="10"/>
    </row>
    <row r="136" s="2" customFormat="1">
      <c r="A136" s="2" t="s">
        <v>441</v>
      </c>
      <c r="B136" s="11">
        <v>44558</v>
      </c>
      <c r="C136" s="2" t="s">
        <v>389</v>
      </c>
      <c r="D136" s="2" t="s">
        <v>390</v>
      </c>
      <c r="E136" s="2" t="s">
        <v>391</v>
      </c>
      <c r="F136" s="2" t="s">
        <v>431</v>
      </c>
      <c r="G136" s="2" t="s">
        <v>432</v>
      </c>
      <c r="H136" s="2" t="s">
        <v>433</v>
      </c>
      <c r="I136" s="11">
        <v>44773</v>
      </c>
      <c r="J136" s="11">
        <v>44500</v>
      </c>
      <c r="K136" s="2" t="s">
        <v>62</v>
      </c>
      <c r="L136" s="2" t="s">
        <v>62</v>
      </c>
      <c r="M136" s="2"/>
      <c r="N136" s="2" t="s">
        <v>80</v>
      </c>
      <c r="O136" s="2"/>
      <c r="P136" s="2"/>
      <c r="Q136" s="2" t="s">
        <v>65</v>
      </c>
      <c r="R136" s="2" t="s">
        <v>81</v>
      </c>
      <c r="S136" s="2">
        <v>3549</v>
      </c>
      <c r="T136" s="2" t="s">
        <v>82</v>
      </c>
      <c r="U136" s="2" t="s">
        <v>83</v>
      </c>
      <c r="V136" s="10" t="s">
        <v>69</v>
      </c>
      <c r="W136" s="2"/>
      <c r="X136" s="2">
        <v>651276.99</v>
      </c>
      <c r="Y136" s="26">
        <v>0.00024145233155</v>
      </c>
      <c r="Z136" s="10" t="s">
        <v>84</v>
      </c>
      <c r="AA136" s="2" t="s">
        <v>85</v>
      </c>
      <c r="AB136" s="10" t="s">
        <v>72</v>
      </c>
      <c r="AC136" s="2" t="s">
        <v>73</v>
      </c>
      <c r="AD136" s="10" t="s">
        <v>74</v>
      </c>
      <c r="AE136" s="10"/>
      <c r="AF136" s="10" t="s">
        <v>86</v>
      </c>
      <c r="AG136" s="10" t="s">
        <v>75</v>
      </c>
      <c r="AH136" s="10"/>
      <c r="AI136" s="10" t="s">
        <v>76</v>
      </c>
      <c r="AJ136" s="2" t="s">
        <v>76</v>
      </c>
      <c r="AK136" s="32">
        <v>1</v>
      </c>
      <c r="AL136" s="2"/>
      <c r="AM136" s="2"/>
      <c r="AN136" s="7">
        <f>HYPERLINK("#Notes!C264", "Go To Notes")</f>
      </c>
      <c r="AO136" s="2">
        <v>0</v>
      </c>
      <c r="AP136" s="2">
        <v>0</v>
      </c>
      <c r="AQ136" s="2">
        <v>445378.77</v>
      </c>
      <c r="AR136" s="26">
        <v>0.68385460693153</v>
      </c>
      <c r="AS136" s="11"/>
      <c r="AT136" s="10"/>
      <c r="AV136" s="10"/>
      <c r="AW136" s="10"/>
      <c r="AX136" s="10"/>
      <c r="AY136" s="10"/>
      <c r="AZ136" s="10"/>
      <c r="BC136" s="10"/>
    </row>
    <row r="137" s="2" customFormat="1">
      <c r="A137" s="2" t="s">
        <v>442</v>
      </c>
      <c r="B137" s="11">
        <v>43794</v>
      </c>
      <c r="C137" s="2" t="s">
        <v>443</v>
      </c>
      <c r="D137" s="2" t="s">
        <v>444</v>
      </c>
      <c r="E137" s="2" t="s">
        <v>445</v>
      </c>
      <c r="F137" s="2" t="s">
        <v>446</v>
      </c>
      <c r="G137" s="2" t="s">
        <v>447</v>
      </c>
      <c r="H137" s="2" t="s">
        <v>448</v>
      </c>
      <c r="I137" s="11">
        <v>43830</v>
      </c>
      <c r="J137" s="11">
        <v>43738</v>
      </c>
      <c r="K137" s="2" t="s">
        <v>126</v>
      </c>
      <c r="L137" s="2" t="s">
        <v>316</v>
      </c>
      <c r="M137" s="2"/>
      <c r="N137" s="2" t="s">
        <v>80</v>
      </c>
      <c r="O137" s="2"/>
      <c r="P137" s="2"/>
      <c r="Q137" s="2" t="s">
        <v>65</v>
      </c>
      <c r="R137" s="2" t="s">
        <v>81</v>
      </c>
      <c r="S137" s="2">
        <v>11708</v>
      </c>
      <c r="T137" s="2" t="s">
        <v>82</v>
      </c>
      <c r="U137" s="2" t="s">
        <v>83</v>
      </c>
      <c r="V137" s="10" t="s">
        <v>69</v>
      </c>
      <c r="W137" s="2"/>
      <c r="X137" s="2">
        <v>64628.16</v>
      </c>
      <c r="Y137" s="26">
        <v>0.00024503507551</v>
      </c>
      <c r="Z137" s="10" t="s">
        <v>84</v>
      </c>
      <c r="AA137" s="2" t="s">
        <v>85</v>
      </c>
      <c r="AB137" s="10" t="s">
        <v>72</v>
      </c>
      <c r="AC137" s="2" t="s">
        <v>73</v>
      </c>
      <c r="AD137" s="10" t="s">
        <v>74</v>
      </c>
      <c r="AE137" s="10"/>
      <c r="AF137" s="10" t="s">
        <v>86</v>
      </c>
      <c r="AG137" s="10" t="s">
        <v>75</v>
      </c>
      <c r="AH137" s="10"/>
      <c r="AI137" s="10" t="s">
        <v>76</v>
      </c>
      <c r="AJ137" s="2" t="s">
        <v>76</v>
      </c>
      <c r="AK137" s="32">
        <v>1</v>
      </c>
      <c r="AL137" s="2"/>
      <c r="AM137" s="2"/>
      <c r="AN137" s="7">
        <f>HYPERLINK("#Notes!C269", "Go To Notes")</f>
      </c>
      <c r="AO137" s="2">
        <v>0</v>
      </c>
      <c r="AP137" s="2">
        <v>0</v>
      </c>
      <c r="AQ137" s="2">
        <v>43608</v>
      </c>
      <c r="AR137" s="26">
        <v>0.6747523061154767</v>
      </c>
      <c r="AS137" s="11"/>
      <c r="AT137" s="10"/>
      <c r="AV137" s="10"/>
      <c r="AW137" s="10"/>
      <c r="AX137" s="10"/>
      <c r="AY137" s="10"/>
      <c r="AZ137" s="10"/>
      <c r="BC137" s="10"/>
    </row>
    <row r="138" s="2" customFormat="1">
      <c r="A138" s="2" t="s">
        <v>449</v>
      </c>
      <c r="B138" s="11">
        <v>43886</v>
      </c>
      <c r="C138" s="2" t="s">
        <v>443</v>
      </c>
      <c r="D138" s="2" t="s">
        <v>444</v>
      </c>
      <c r="E138" s="2" t="s">
        <v>445</v>
      </c>
      <c r="F138" s="2" t="s">
        <v>446</v>
      </c>
      <c r="G138" s="2" t="s">
        <v>447</v>
      </c>
      <c r="H138" s="2" t="s">
        <v>448</v>
      </c>
      <c r="I138" s="11">
        <v>43830</v>
      </c>
      <c r="J138" s="11">
        <v>43830</v>
      </c>
      <c r="K138" s="2" t="s">
        <v>126</v>
      </c>
      <c r="L138" s="2" t="s">
        <v>316</v>
      </c>
      <c r="M138" s="2"/>
      <c r="N138" s="2" t="s">
        <v>80</v>
      </c>
      <c r="O138" s="2"/>
      <c r="P138" s="2"/>
      <c r="Q138" s="2" t="s">
        <v>65</v>
      </c>
      <c r="R138" s="2" t="s">
        <v>81</v>
      </c>
      <c r="S138" s="2">
        <v>10705</v>
      </c>
      <c r="T138" s="2" t="s">
        <v>82</v>
      </c>
      <c r="U138" s="2" t="s">
        <v>83</v>
      </c>
      <c r="V138" s="10" t="s">
        <v>69</v>
      </c>
      <c r="W138" s="2"/>
      <c r="X138" s="2">
        <v>65086.4</v>
      </c>
      <c r="Y138" s="26">
        <v>0.00022848260953</v>
      </c>
      <c r="Z138" s="10" t="s">
        <v>84</v>
      </c>
      <c r="AA138" s="2" t="s">
        <v>85</v>
      </c>
      <c r="AB138" s="10" t="s">
        <v>72</v>
      </c>
      <c r="AC138" s="2" t="s">
        <v>73</v>
      </c>
      <c r="AD138" s="10" t="s">
        <v>74</v>
      </c>
      <c r="AE138" s="10"/>
      <c r="AF138" s="10" t="s">
        <v>86</v>
      </c>
      <c r="AG138" s="10" t="s">
        <v>75</v>
      </c>
      <c r="AH138" s="10"/>
      <c r="AI138" s="10" t="s">
        <v>76</v>
      </c>
      <c r="AJ138" s="2" t="s">
        <v>76</v>
      </c>
      <c r="AK138" s="32">
        <v>1</v>
      </c>
      <c r="AL138" s="2"/>
      <c r="AM138" s="2"/>
      <c r="AN138" s="7">
        <f>HYPERLINK("#Notes!C274", "Go To Notes")</f>
      </c>
      <c r="AO138" s="2">
        <v>0</v>
      </c>
      <c r="AP138" s="2">
        <v>0</v>
      </c>
      <c r="AQ138" s="2">
        <v>16397.76</v>
      </c>
      <c r="AR138" s="26">
        <v>0.25193834656702474</v>
      </c>
      <c r="AS138" s="11"/>
      <c r="AT138" s="10"/>
      <c r="AV138" s="10"/>
      <c r="AW138" s="10"/>
      <c r="AX138" s="10"/>
      <c r="AY138" s="10"/>
      <c r="AZ138" s="10"/>
      <c r="BC138" s="10"/>
    </row>
    <row r="139" s="2" customFormat="1">
      <c r="A139" s="2" t="s">
        <v>450</v>
      </c>
      <c r="B139" s="11">
        <v>43977</v>
      </c>
      <c r="C139" s="2" t="s">
        <v>443</v>
      </c>
      <c r="D139" s="2" t="s">
        <v>444</v>
      </c>
      <c r="E139" s="2" t="s">
        <v>445</v>
      </c>
      <c r="F139" s="2" t="s">
        <v>446</v>
      </c>
      <c r="G139" s="2" t="s">
        <v>447</v>
      </c>
      <c r="H139" s="2" t="s">
        <v>448</v>
      </c>
      <c r="I139" s="11">
        <v>44196</v>
      </c>
      <c r="J139" s="11">
        <v>43921</v>
      </c>
      <c r="K139" s="2" t="s">
        <v>126</v>
      </c>
      <c r="L139" s="2" t="s">
        <v>316</v>
      </c>
      <c r="M139" s="2"/>
      <c r="N139" s="2" t="s">
        <v>80</v>
      </c>
      <c r="O139" s="2"/>
      <c r="P139" s="2"/>
      <c r="Q139" s="2" t="s">
        <v>65</v>
      </c>
      <c r="R139" s="2" t="s">
        <v>81</v>
      </c>
      <c r="S139" s="2">
        <v>8443</v>
      </c>
      <c r="T139" s="2" t="s">
        <v>82</v>
      </c>
      <c r="U139" s="2" t="s">
        <v>83</v>
      </c>
      <c r="V139" s="10" t="s">
        <v>69</v>
      </c>
      <c r="W139" s="2"/>
      <c r="X139" s="2">
        <v>29550.5</v>
      </c>
      <c r="Y139" s="26">
        <v>0.00015244466994</v>
      </c>
      <c r="Z139" s="10" t="s">
        <v>84</v>
      </c>
      <c r="AA139" s="2" t="s">
        <v>85</v>
      </c>
      <c r="AB139" s="10" t="s">
        <v>72</v>
      </c>
      <c r="AC139" s="2" t="s">
        <v>73</v>
      </c>
      <c r="AD139" s="10" t="s">
        <v>74</v>
      </c>
      <c r="AE139" s="10"/>
      <c r="AF139" s="10" t="s">
        <v>86</v>
      </c>
      <c r="AG139" s="10" t="s">
        <v>75</v>
      </c>
      <c r="AH139" s="10"/>
      <c r="AI139" s="10" t="s">
        <v>76</v>
      </c>
      <c r="AJ139" s="2" t="s">
        <v>76</v>
      </c>
      <c r="AK139" s="32">
        <v>1</v>
      </c>
      <c r="AL139" s="2"/>
      <c r="AM139" s="2"/>
      <c r="AN139" s="7">
        <f>HYPERLINK("#Notes!C279", "Go To Notes")</f>
      </c>
      <c r="AO139" s="2">
        <v>0</v>
      </c>
      <c r="AP139" s="2">
        <v>0</v>
      </c>
      <c r="AQ139" s="2">
        <v>29253</v>
      </c>
      <c r="AR139" s="26">
        <v>0.989932488451972</v>
      </c>
      <c r="AS139" s="11"/>
      <c r="AT139" s="10"/>
      <c r="AV139" s="10"/>
      <c r="AW139" s="10"/>
      <c r="AX139" s="10"/>
      <c r="AY139" s="10"/>
      <c r="AZ139" s="10"/>
      <c r="BC139" s="10"/>
    </row>
    <row r="140" s="2" customFormat="1">
      <c r="A140" s="2" t="s">
        <v>451</v>
      </c>
      <c r="B140" s="11">
        <v>44067</v>
      </c>
      <c r="C140" s="2" t="s">
        <v>443</v>
      </c>
      <c r="D140" s="2" t="s">
        <v>444</v>
      </c>
      <c r="E140" s="2" t="s">
        <v>445</v>
      </c>
      <c r="F140" s="2" t="s">
        <v>446</v>
      </c>
      <c r="G140" s="2" t="s">
        <v>447</v>
      </c>
      <c r="H140" s="2" t="s">
        <v>448</v>
      </c>
      <c r="I140" s="11">
        <v>44196</v>
      </c>
      <c r="J140" s="11">
        <v>44012</v>
      </c>
      <c r="K140" s="2" t="s">
        <v>126</v>
      </c>
      <c r="L140" s="2" t="s">
        <v>316</v>
      </c>
      <c r="M140" s="2"/>
      <c r="N140" s="2" t="s">
        <v>80</v>
      </c>
      <c r="O140" s="2"/>
      <c r="P140" s="2"/>
      <c r="Q140" s="2" t="s">
        <v>65</v>
      </c>
      <c r="R140" s="2" t="s">
        <v>81</v>
      </c>
      <c r="S140" s="2">
        <v>8443</v>
      </c>
      <c r="T140" s="2" t="s">
        <v>82</v>
      </c>
      <c r="U140" s="2" t="s">
        <v>83</v>
      </c>
      <c r="V140" s="10" t="s">
        <v>69</v>
      </c>
      <c r="W140" s="2"/>
      <c r="X140" s="2">
        <v>36642.62</v>
      </c>
      <c r="Y140" s="26">
        <v>0.00015204138848</v>
      </c>
      <c r="Z140" s="10" t="s">
        <v>84</v>
      </c>
      <c r="AA140" s="2" t="s">
        <v>85</v>
      </c>
      <c r="AB140" s="10" t="s">
        <v>72</v>
      </c>
      <c r="AC140" s="2" t="s">
        <v>73</v>
      </c>
      <c r="AD140" s="10" t="s">
        <v>74</v>
      </c>
      <c r="AE140" s="10"/>
      <c r="AF140" s="10" t="s">
        <v>86</v>
      </c>
      <c r="AG140" s="10" t="s">
        <v>75</v>
      </c>
      <c r="AH140" s="10"/>
      <c r="AI140" s="10" t="s">
        <v>76</v>
      </c>
      <c r="AJ140" s="2" t="s">
        <v>76</v>
      </c>
      <c r="AK140" s="32">
        <v>1</v>
      </c>
      <c r="AL140" s="2"/>
      <c r="AM140" s="2"/>
      <c r="AN140" s="7">
        <f>HYPERLINK("#Notes!C284", "Go To Notes")</f>
      </c>
      <c r="AO140" s="2">
        <v>0</v>
      </c>
      <c r="AP140" s="2">
        <v>0</v>
      </c>
      <c r="AQ140" s="2">
        <v>0</v>
      </c>
      <c r="AR140" s="26">
        <v>0</v>
      </c>
      <c r="AS140" s="11"/>
      <c r="AT140" s="10"/>
      <c r="AV140" s="10"/>
      <c r="AW140" s="10"/>
      <c r="AX140" s="10"/>
      <c r="AY140" s="10"/>
      <c r="AZ140" s="10"/>
      <c r="BC140" s="10"/>
    </row>
    <row r="141" s="2" customFormat="1">
      <c r="A141" s="2" t="s">
        <v>452</v>
      </c>
      <c r="B141" s="11">
        <v>44159</v>
      </c>
      <c r="C141" s="2" t="s">
        <v>443</v>
      </c>
      <c r="D141" s="2" t="s">
        <v>444</v>
      </c>
      <c r="E141" s="2" t="s">
        <v>445</v>
      </c>
      <c r="F141" s="2" t="s">
        <v>446</v>
      </c>
      <c r="G141" s="2" t="s">
        <v>447</v>
      </c>
      <c r="H141" s="2" t="s">
        <v>448</v>
      </c>
      <c r="I141" s="11">
        <v>44196</v>
      </c>
      <c r="J141" s="11">
        <v>44104</v>
      </c>
      <c r="K141" s="2" t="s">
        <v>126</v>
      </c>
      <c r="L141" s="2" t="s">
        <v>316</v>
      </c>
      <c r="M141" s="2"/>
      <c r="N141" s="2" t="s">
        <v>80</v>
      </c>
      <c r="O141" s="2"/>
      <c r="P141" s="2" t="s">
        <v>453</v>
      </c>
      <c r="Q141" s="2" t="s">
        <v>65</v>
      </c>
      <c r="R141" s="2" t="s">
        <v>81</v>
      </c>
      <c r="S141" s="2">
        <v>6859</v>
      </c>
      <c r="T141" s="2" t="s">
        <v>82</v>
      </c>
      <c r="U141" s="2" t="s">
        <v>83</v>
      </c>
      <c r="V141" s="10" t="s">
        <v>69</v>
      </c>
      <c r="W141" s="2"/>
      <c r="X141" s="2">
        <v>69961.8</v>
      </c>
      <c r="Y141" s="26">
        <v>0.00028139651429</v>
      </c>
      <c r="Z141" s="10" t="s">
        <v>84</v>
      </c>
      <c r="AA141" s="2" t="s">
        <v>85</v>
      </c>
      <c r="AB141" s="10" t="s">
        <v>72</v>
      </c>
      <c r="AC141" s="2" t="s">
        <v>73</v>
      </c>
      <c r="AD141" s="10" t="s">
        <v>74</v>
      </c>
      <c r="AE141" s="10"/>
      <c r="AF141" s="10" t="s">
        <v>86</v>
      </c>
      <c r="AG141" s="10" t="s">
        <v>75</v>
      </c>
      <c r="AH141" s="10"/>
      <c r="AI141" s="10" t="s">
        <v>76</v>
      </c>
      <c r="AJ141" s="2" t="s">
        <v>76</v>
      </c>
      <c r="AK141" s="32">
        <v>1</v>
      </c>
      <c r="AL141" s="2"/>
      <c r="AM141" s="2"/>
      <c r="AN141" s="7">
        <f>HYPERLINK("#Notes!C289", "Go To Notes")</f>
      </c>
      <c r="AO141" s="2">
        <v>0</v>
      </c>
      <c r="AP141" s="2">
        <v>0</v>
      </c>
      <c r="AQ141" s="2">
        <v>68340</v>
      </c>
      <c r="AR141" s="26">
        <v>0.9768187782475579</v>
      </c>
      <c r="AS141" s="11"/>
      <c r="AT141" s="10"/>
      <c r="AV141" s="10"/>
      <c r="AW141" s="10"/>
      <c r="AX141" s="10"/>
      <c r="AY141" s="10"/>
      <c r="AZ141" s="10"/>
      <c r="BC141" s="10"/>
    </row>
    <row r="142" s="2" customFormat="1">
      <c r="A142" s="2" t="s">
        <v>454</v>
      </c>
      <c r="B142" s="11">
        <v>44251</v>
      </c>
      <c r="C142" s="2" t="s">
        <v>443</v>
      </c>
      <c r="D142" s="2" t="s">
        <v>444</v>
      </c>
      <c r="E142" s="2" t="s">
        <v>445</v>
      </c>
      <c r="F142" s="2" t="s">
        <v>446</v>
      </c>
      <c r="G142" s="2" t="s">
        <v>447</v>
      </c>
      <c r="H142" s="2" t="s">
        <v>448</v>
      </c>
      <c r="I142" s="11">
        <v>44196</v>
      </c>
      <c r="J142" s="11">
        <v>44196</v>
      </c>
      <c r="K142" s="2" t="s">
        <v>126</v>
      </c>
      <c r="L142" s="2" t="s">
        <v>316</v>
      </c>
      <c r="M142" s="2"/>
      <c r="N142" s="2" t="s">
        <v>80</v>
      </c>
      <c r="O142" s="2"/>
      <c r="P142" s="2" t="s">
        <v>453</v>
      </c>
      <c r="Q142" s="2" t="s">
        <v>65</v>
      </c>
      <c r="R142" s="2" t="s">
        <v>81</v>
      </c>
      <c r="S142" s="2">
        <v>6859</v>
      </c>
      <c r="T142" s="2" t="s">
        <v>82</v>
      </c>
      <c r="U142" s="2" t="s">
        <v>83</v>
      </c>
      <c r="V142" s="10" t="s">
        <v>69</v>
      </c>
      <c r="W142" s="2"/>
      <c r="X142" s="2">
        <v>129223.56</v>
      </c>
      <c r="Y142" s="26">
        <v>0.00040164733525</v>
      </c>
      <c r="Z142" s="10" t="s">
        <v>84</v>
      </c>
      <c r="AA142" s="2" t="s">
        <v>85</v>
      </c>
      <c r="AB142" s="10" t="s">
        <v>72</v>
      </c>
      <c r="AC142" s="2" t="s">
        <v>73</v>
      </c>
      <c r="AD142" s="10" t="s">
        <v>74</v>
      </c>
      <c r="AE142" s="10"/>
      <c r="AF142" s="10" t="s">
        <v>86</v>
      </c>
      <c r="AG142" s="10" t="s">
        <v>75</v>
      </c>
      <c r="AH142" s="10"/>
      <c r="AI142" s="10" t="s">
        <v>76</v>
      </c>
      <c r="AJ142" s="2" t="s">
        <v>76</v>
      </c>
      <c r="AK142" s="32">
        <v>1</v>
      </c>
      <c r="AL142" s="2"/>
      <c r="AM142" s="2"/>
      <c r="AN142" s="7">
        <f>HYPERLINK("#Notes!C294", "Go To Notes")</f>
      </c>
      <c r="AO142" s="2">
        <v>0</v>
      </c>
      <c r="AP142" s="2">
        <v>0</v>
      </c>
      <c r="AQ142" s="2">
        <v>0</v>
      </c>
      <c r="AR142" s="26">
        <v>0</v>
      </c>
      <c r="AS142" s="11"/>
      <c r="AT142" s="10"/>
      <c r="AV142" s="10"/>
      <c r="AW142" s="10"/>
      <c r="AX142" s="10"/>
      <c r="AY142" s="10"/>
      <c r="AZ142" s="10"/>
      <c r="BC142" s="10"/>
    </row>
    <row r="143" s="2" customFormat="1">
      <c r="A143" s="2" t="s">
        <v>455</v>
      </c>
      <c r="B143" s="11">
        <v>44341</v>
      </c>
      <c r="C143" s="2" t="s">
        <v>443</v>
      </c>
      <c r="D143" s="2" t="s">
        <v>444</v>
      </c>
      <c r="E143" s="2" t="s">
        <v>445</v>
      </c>
      <c r="F143" s="2" t="s">
        <v>446</v>
      </c>
      <c r="G143" s="2" t="s">
        <v>447</v>
      </c>
      <c r="H143" s="2" t="s">
        <v>448</v>
      </c>
      <c r="I143" s="11">
        <v>44561</v>
      </c>
      <c r="J143" s="11">
        <v>44286</v>
      </c>
      <c r="K143" s="2" t="s">
        <v>126</v>
      </c>
      <c r="L143" s="2" t="s">
        <v>316</v>
      </c>
      <c r="M143" s="2"/>
      <c r="N143" s="2" t="s">
        <v>80</v>
      </c>
      <c r="O143" s="2"/>
      <c r="P143" s="2" t="s">
        <v>453</v>
      </c>
      <c r="Q143" s="2" t="s">
        <v>65</v>
      </c>
      <c r="R143" s="2" t="s">
        <v>81</v>
      </c>
      <c r="S143" s="2">
        <v>7091</v>
      </c>
      <c r="T143" s="2" t="s">
        <v>82</v>
      </c>
      <c r="U143" s="2" t="s">
        <v>83</v>
      </c>
      <c r="V143" s="10" t="s">
        <v>69</v>
      </c>
      <c r="W143" s="2"/>
      <c r="X143" s="2">
        <v>1346013.62</v>
      </c>
      <c r="Y143" s="26">
        <v>0.00378705079315</v>
      </c>
      <c r="Z143" s="10" t="s">
        <v>84</v>
      </c>
      <c r="AA143" s="2" t="s">
        <v>85</v>
      </c>
      <c r="AB143" s="10" t="s">
        <v>72</v>
      </c>
      <c r="AC143" s="2" t="s">
        <v>73</v>
      </c>
      <c r="AD143" s="10" t="s">
        <v>74</v>
      </c>
      <c r="AE143" s="10"/>
      <c r="AF143" s="10" t="s">
        <v>86</v>
      </c>
      <c r="AG143" s="10" t="s">
        <v>75</v>
      </c>
      <c r="AH143" s="10"/>
      <c r="AI143" s="10" t="s">
        <v>76</v>
      </c>
      <c r="AJ143" s="2" t="s">
        <v>76</v>
      </c>
      <c r="AK143" s="32">
        <v>1</v>
      </c>
      <c r="AL143" s="2"/>
      <c r="AM143" s="2"/>
      <c r="AN143" s="7">
        <f>HYPERLINK("#Notes!C299", "Go To Notes")</f>
      </c>
      <c r="AO143" s="2">
        <v>0</v>
      </c>
      <c r="AP143" s="2">
        <v>0</v>
      </c>
      <c r="AQ143" s="2">
        <v>0</v>
      </c>
      <c r="AR143" s="26">
        <v>0</v>
      </c>
      <c r="AS143" s="11"/>
      <c r="AT143" s="10"/>
      <c r="AV143" s="10"/>
      <c r="AW143" s="10"/>
      <c r="AX143" s="10"/>
      <c r="AY143" s="10"/>
      <c r="AZ143" s="10"/>
      <c r="BC143" s="10"/>
    </row>
    <row r="144" s="2" customFormat="1">
      <c r="A144" s="2" t="s">
        <v>456</v>
      </c>
      <c r="B144" s="11">
        <v>43795</v>
      </c>
      <c r="C144" s="2" t="s">
        <v>457</v>
      </c>
      <c r="D144" s="2" t="s">
        <v>458</v>
      </c>
      <c r="E144" s="2" t="s">
        <v>459</v>
      </c>
      <c r="F144" s="2" t="s">
        <v>460</v>
      </c>
      <c r="G144" s="2" t="s">
        <v>461</v>
      </c>
      <c r="H144" s="2" t="s">
        <v>462</v>
      </c>
      <c r="I144" s="11">
        <v>43921</v>
      </c>
      <c r="J144" s="11">
        <v>43738</v>
      </c>
      <c r="K144" s="2" t="s">
        <v>62</v>
      </c>
      <c r="L144" s="2" t="s">
        <v>62</v>
      </c>
      <c r="M144" s="2"/>
      <c r="N144" s="2" t="s">
        <v>80</v>
      </c>
      <c r="O144" s="2"/>
      <c r="P144" s="2"/>
      <c r="Q144" s="2" t="s">
        <v>65</v>
      </c>
      <c r="R144" s="2" t="s">
        <v>81</v>
      </c>
      <c r="S144" s="2">
        <v>-36264</v>
      </c>
      <c r="T144" s="2" t="s">
        <v>82</v>
      </c>
      <c r="U144" s="2" t="s">
        <v>83</v>
      </c>
      <c r="V144" s="10" t="s">
        <v>69</v>
      </c>
      <c r="W144" s="2"/>
      <c r="X144" s="2">
        <v>-200177.28</v>
      </c>
      <c r="Y144" s="26">
        <v>-2.48909243E-05</v>
      </c>
      <c r="Z144" s="10" t="s">
        <v>84</v>
      </c>
      <c r="AA144" s="2" t="s">
        <v>85</v>
      </c>
      <c r="AB144" s="10" t="s">
        <v>72</v>
      </c>
      <c r="AC144" s="2" t="s">
        <v>73</v>
      </c>
      <c r="AD144" s="10" t="s">
        <v>74</v>
      </c>
      <c r="AE144" s="10"/>
      <c r="AF144" s="10" t="s">
        <v>201</v>
      </c>
      <c r="AG144" s="10" t="s">
        <v>75</v>
      </c>
      <c r="AH144" s="10"/>
      <c r="AI144" s="10" t="s">
        <v>76</v>
      </c>
      <c r="AJ144" s="2" t="s">
        <v>76</v>
      </c>
      <c r="AK144" s="32">
        <v>1</v>
      </c>
      <c r="AL144" s="2"/>
      <c r="AM144" s="2"/>
      <c r="AN144" s="7">
        <f>HYPERLINK("#Notes!C304", "Go To Notes")</f>
      </c>
      <c r="AO144" s="2">
        <v>0</v>
      </c>
      <c r="AP144" s="2">
        <v>0</v>
      </c>
      <c r="AQ144" s="2">
        <v>0</v>
      </c>
      <c r="AR144" s="26">
        <v>-0</v>
      </c>
      <c r="AS144" s="11"/>
      <c r="AT144" s="10"/>
      <c r="AV144" s="10"/>
      <c r="AW144" s="10"/>
      <c r="AX144" s="10"/>
      <c r="AY144" s="10"/>
      <c r="AZ144" s="10"/>
      <c r="BC144" s="10"/>
    </row>
    <row r="145" s="2" customFormat="1">
      <c r="A145" s="2" t="s">
        <v>463</v>
      </c>
      <c r="B145" s="11">
        <v>43889</v>
      </c>
      <c r="C145" s="2" t="s">
        <v>457</v>
      </c>
      <c r="D145" s="2" t="s">
        <v>458</v>
      </c>
      <c r="E145" s="2" t="s">
        <v>459</v>
      </c>
      <c r="F145" s="2" t="s">
        <v>460</v>
      </c>
      <c r="G145" s="2" t="s">
        <v>461</v>
      </c>
      <c r="H145" s="2" t="s">
        <v>462</v>
      </c>
      <c r="I145" s="11">
        <v>43921</v>
      </c>
      <c r="J145" s="11">
        <v>43830</v>
      </c>
      <c r="K145" s="2" t="s">
        <v>62</v>
      </c>
      <c r="L145" s="2" t="s">
        <v>62</v>
      </c>
      <c r="M145" s="2"/>
      <c r="N145" s="2" t="s">
        <v>80</v>
      </c>
      <c r="O145" s="2"/>
      <c r="P145" s="2"/>
      <c r="Q145" s="2" t="s">
        <v>65</v>
      </c>
      <c r="R145" s="2" t="s">
        <v>81</v>
      </c>
      <c r="S145" s="2">
        <v>36</v>
      </c>
      <c r="T145" s="2" t="s">
        <v>82</v>
      </c>
      <c r="U145" s="2" t="s">
        <v>83</v>
      </c>
      <c r="V145" s="10" t="s">
        <v>69</v>
      </c>
      <c r="W145" s="2"/>
      <c r="X145" s="2">
        <v>218.88</v>
      </c>
      <c r="Y145" s="26">
        <v>2.687341E-08</v>
      </c>
      <c r="Z145" s="10" t="s">
        <v>84</v>
      </c>
      <c r="AA145" s="2" t="s">
        <v>85</v>
      </c>
      <c r="AB145" s="10" t="s">
        <v>72</v>
      </c>
      <c r="AC145" s="2" t="s">
        <v>73</v>
      </c>
      <c r="AD145" s="10" t="s">
        <v>74</v>
      </c>
      <c r="AE145" s="10"/>
      <c r="AF145" s="10" t="s">
        <v>86</v>
      </c>
      <c r="AG145" s="10" t="s">
        <v>75</v>
      </c>
      <c r="AH145" s="10"/>
      <c r="AI145" s="10" t="s">
        <v>76</v>
      </c>
      <c r="AJ145" s="2" t="s">
        <v>76</v>
      </c>
      <c r="AK145" s="32">
        <v>1</v>
      </c>
      <c r="AL145" s="2"/>
      <c r="AM145" s="2"/>
      <c r="AN145" s="7">
        <f>HYPERLINK("#Notes!C309", "Go To Notes")</f>
      </c>
      <c r="AO145" s="2">
        <v>0</v>
      </c>
      <c r="AP145" s="2">
        <v>0</v>
      </c>
      <c r="AQ145" s="2">
        <v>0</v>
      </c>
      <c r="AR145" s="26">
        <v>0</v>
      </c>
      <c r="AS145" s="11"/>
      <c r="AT145" s="10"/>
      <c r="AV145" s="10"/>
      <c r="AW145" s="10"/>
      <c r="AX145" s="10"/>
      <c r="AY145" s="10"/>
      <c r="AZ145" s="10"/>
      <c r="BC145" s="10"/>
    </row>
    <row r="146" s="2" customFormat="1">
      <c r="A146" s="2" t="s">
        <v>464</v>
      </c>
      <c r="B146" s="11">
        <v>44074</v>
      </c>
      <c r="C146" s="2" t="s">
        <v>457</v>
      </c>
      <c r="D146" s="2" t="s">
        <v>458</v>
      </c>
      <c r="E146" s="2" t="s">
        <v>459</v>
      </c>
      <c r="F146" s="2" t="s">
        <v>460</v>
      </c>
      <c r="G146" s="2" t="s">
        <v>461</v>
      </c>
      <c r="H146" s="2" t="s">
        <v>462</v>
      </c>
      <c r="I146" s="11">
        <v>44286</v>
      </c>
      <c r="J146" s="11">
        <v>44012</v>
      </c>
      <c r="K146" s="2" t="s">
        <v>62</v>
      </c>
      <c r="L146" s="2" t="s">
        <v>62</v>
      </c>
      <c r="M146" s="2"/>
      <c r="N146" s="2" t="s">
        <v>80</v>
      </c>
      <c r="O146" s="2"/>
      <c r="P146" s="2"/>
      <c r="Q146" s="2" t="s">
        <v>65</v>
      </c>
      <c r="R146" s="2" t="s">
        <v>81</v>
      </c>
      <c r="S146" s="2">
        <v>600</v>
      </c>
      <c r="T146" s="2" t="s">
        <v>82</v>
      </c>
      <c r="U146" s="2" t="s">
        <v>83</v>
      </c>
      <c r="V146" s="10" t="s">
        <v>69</v>
      </c>
      <c r="W146" s="2"/>
      <c r="X146" s="2">
        <v>2604</v>
      </c>
      <c r="Y146" s="26">
        <v>4.495389E-07</v>
      </c>
      <c r="Z146" s="10" t="s">
        <v>84</v>
      </c>
      <c r="AA146" s="2" t="s">
        <v>85</v>
      </c>
      <c r="AB146" s="10" t="s">
        <v>72</v>
      </c>
      <c r="AC146" s="2" t="s">
        <v>73</v>
      </c>
      <c r="AD146" s="10" t="s">
        <v>74</v>
      </c>
      <c r="AE146" s="10"/>
      <c r="AF146" s="10" t="s">
        <v>86</v>
      </c>
      <c r="AG146" s="10" t="s">
        <v>75</v>
      </c>
      <c r="AH146" s="10"/>
      <c r="AI146" s="10" t="s">
        <v>76</v>
      </c>
      <c r="AJ146" s="2" t="s">
        <v>76</v>
      </c>
      <c r="AK146" s="32">
        <v>1</v>
      </c>
      <c r="AL146" s="2"/>
      <c r="AM146" s="2"/>
      <c r="AN146" s="7">
        <f>HYPERLINK("#Notes!C314", "Go To Notes")</f>
      </c>
      <c r="AO146" s="2">
        <v>0</v>
      </c>
      <c r="AP146" s="2">
        <v>0</v>
      </c>
      <c r="AQ146" s="2">
        <v>0</v>
      </c>
      <c r="AR146" s="26">
        <v>0</v>
      </c>
      <c r="AS146" s="11"/>
      <c r="AT146" s="10"/>
      <c r="AV146" s="10"/>
      <c r="AW146" s="10"/>
      <c r="AX146" s="10"/>
      <c r="AY146" s="10"/>
      <c r="AZ146" s="10"/>
      <c r="BC146" s="10"/>
    </row>
    <row r="147" s="2" customFormat="1">
      <c r="A147" s="2" t="s">
        <v>465</v>
      </c>
      <c r="B147" s="11">
        <v>44139</v>
      </c>
      <c r="C147" s="2" t="s">
        <v>457</v>
      </c>
      <c r="D147" s="2" t="s">
        <v>458</v>
      </c>
      <c r="E147" s="2" t="s">
        <v>459</v>
      </c>
      <c r="F147" s="2" t="s">
        <v>460</v>
      </c>
      <c r="G147" s="2" t="s">
        <v>461</v>
      </c>
      <c r="H147" s="2" t="s">
        <v>462</v>
      </c>
      <c r="I147" s="11">
        <v>44286</v>
      </c>
      <c r="J147" s="11">
        <v>44104</v>
      </c>
      <c r="K147" s="2" t="s">
        <v>62</v>
      </c>
      <c r="L147" s="2" t="s">
        <v>62</v>
      </c>
      <c r="M147" s="2"/>
      <c r="N147" s="2" t="s">
        <v>80</v>
      </c>
      <c r="O147" s="2"/>
      <c r="P147" s="2"/>
      <c r="Q147" s="2" t="s">
        <v>65</v>
      </c>
      <c r="R147" s="2" t="s">
        <v>81</v>
      </c>
      <c r="S147" s="2">
        <v>-5000</v>
      </c>
      <c r="T147" s="2" t="s">
        <v>82</v>
      </c>
      <c r="U147" s="2" t="s">
        <v>83</v>
      </c>
      <c r="V147" s="10" t="s">
        <v>69</v>
      </c>
      <c r="W147" s="2"/>
      <c r="X147" s="2">
        <v>-51000</v>
      </c>
      <c r="Y147" s="26">
        <v>-9.0966923E-06</v>
      </c>
      <c r="Z147" s="10" t="s">
        <v>84</v>
      </c>
      <c r="AA147" s="2" t="s">
        <v>85</v>
      </c>
      <c r="AB147" s="10" t="s">
        <v>72</v>
      </c>
      <c r="AC147" s="2" t="s">
        <v>73</v>
      </c>
      <c r="AD147" s="10" t="s">
        <v>74</v>
      </c>
      <c r="AE147" s="10"/>
      <c r="AF147" s="10" t="s">
        <v>201</v>
      </c>
      <c r="AG147" s="10" t="s">
        <v>75</v>
      </c>
      <c r="AH147" s="10"/>
      <c r="AI147" s="10" t="s">
        <v>76</v>
      </c>
      <c r="AJ147" s="2" t="s">
        <v>76</v>
      </c>
      <c r="AK147" s="32">
        <v>1</v>
      </c>
      <c r="AL147" s="2"/>
      <c r="AM147" s="2"/>
      <c r="AN147" s="7">
        <f>HYPERLINK("#Notes!C319", "Go To Notes")</f>
      </c>
      <c r="AO147" s="2">
        <v>0</v>
      </c>
      <c r="AP147" s="2">
        <v>0</v>
      </c>
      <c r="AQ147" s="2">
        <v>0</v>
      </c>
      <c r="AR147" s="26">
        <v>-0</v>
      </c>
      <c r="AS147" s="11"/>
      <c r="AT147" s="10"/>
      <c r="AV147" s="10"/>
      <c r="AW147" s="10"/>
      <c r="AX147" s="10"/>
      <c r="AY147" s="10"/>
      <c r="AZ147" s="10"/>
      <c r="BC147" s="10"/>
    </row>
    <row r="148" s="2" customFormat="1">
      <c r="A148" s="2" t="s">
        <v>466</v>
      </c>
      <c r="B148" s="11">
        <v>44256</v>
      </c>
      <c r="C148" s="2" t="s">
        <v>457</v>
      </c>
      <c r="D148" s="2" t="s">
        <v>458</v>
      </c>
      <c r="E148" s="2" t="s">
        <v>459</v>
      </c>
      <c r="F148" s="2" t="s">
        <v>460</v>
      </c>
      <c r="G148" s="2" t="s">
        <v>461</v>
      </c>
      <c r="H148" s="2" t="s">
        <v>462</v>
      </c>
      <c r="I148" s="11">
        <v>44286</v>
      </c>
      <c r="J148" s="11">
        <v>44196</v>
      </c>
      <c r="K148" s="2" t="s">
        <v>62</v>
      </c>
      <c r="L148" s="2" t="s">
        <v>62</v>
      </c>
      <c r="M148" s="2"/>
      <c r="N148" s="2" t="s">
        <v>80</v>
      </c>
      <c r="O148" s="2"/>
      <c r="P148" s="2"/>
      <c r="Q148" s="2" t="s">
        <v>65</v>
      </c>
      <c r="R148" s="2" t="s">
        <v>81</v>
      </c>
      <c r="S148" s="2">
        <v>-21600</v>
      </c>
      <c r="T148" s="2" t="s">
        <v>82</v>
      </c>
      <c r="U148" s="2" t="s">
        <v>83</v>
      </c>
      <c r="V148" s="10" t="s">
        <v>69</v>
      </c>
      <c r="W148" s="2"/>
      <c r="X148" s="2">
        <v>-406944</v>
      </c>
      <c r="Y148" s="26">
        <v>-7.69158893E-05</v>
      </c>
      <c r="Z148" s="10" t="s">
        <v>84</v>
      </c>
      <c r="AA148" s="2" t="s">
        <v>85</v>
      </c>
      <c r="AB148" s="10" t="s">
        <v>72</v>
      </c>
      <c r="AC148" s="2" t="s">
        <v>73</v>
      </c>
      <c r="AD148" s="10" t="s">
        <v>74</v>
      </c>
      <c r="AE148" s="10"/>
      <c r="AF148" s="10" t="s">
        <v>201</v>
      </c>
      <c r="AG148" s="10" t="s">
        <v>75</v>
      </c>
      <c r="AH148" s="10"/>
      <c r="AI148" s="10" t="s">
        <v>76</v>
      </c>
      <c r="AJ148" s="2" t="s">
        <v>76</v>
      </c>
      <c r="AK148" s="32">
        <v>1</v>
      </c>
      <c r="AL148" s="2"/>
      <c r="AM148" s="2"/>
      <c r="AN148" s="7">
        <f>HYPERLINK("#Notes!C324", "Go To Notes")</f>
      </c>
      <c r="AO148" s="2">
        <v>0</v>
      </c>
      <c r="AP148" s="2">
        <v>0</v>
      </c>
      <c r="AQ148" s="2">
        <v>0</v>
      </c>
      <c r="AR148" s="26">
        <v>-0</v>
      </c>
      <c r="AS148" s="11"/>
      <c r="AT148" s="10"/>
      <c r="AV148" s="10"/>
      <c r="AW148" s="10"/>
      <c r="AX148" s="10"/>
      <c r="AY148" s="10"/>
      <c r="AZ148" s="10"/>
      <c r="BC148" s="10"/>
    </row>
    <row r="149" s="2" customFormat="1">
      <c r="A149" s="2" t="s">
        <v>467</v>
      </c>
      <c r="B149" s="11">
        <v>44099</v>
      </c>
      <c r="C149" s="2" t="s">
        <v>468</v>
      </c>
      <c r="D149" s="2" t="s">
        <v>469</v>
      </c>
      <c r="E149" s="2" t="s">
        <v>470</v>
      </c>
      <c r="F149" s="2" t="s">
        <v>471</v>
      </c>
      <c r="G149" s="2" t="s">
        <v>472</v>
      </c>
      <c r="H149" s="2" t="s">
        <v>473</v>
      </c>
      <c r="I149" s="11">
        <v>44135</v>
      </c>
      <c r="J149" s="11">
        <v>44043</v>
      </c>
      <c r="K149" s="2" t="s">
        <v>125</v>
      </c>
      <c r="L149" s="2" t="s">
        <v>62</v>
      </c>
      <c r="M149" s="2"/>
      <c r="N149" s="2" t="s">
        <v>213</v>
      </c>
      <c r="O149" s="2"/>
      <c r="P149" s="2"/>
      <c r="Q149" s="2" t="s">
        <v>65</v>
      </c>
      <c r="R149" s="2" t="s">
        <v>214</v>
      </c>
      <c r="S149" s="2">
        <v>5000</v>
      </c>
      <c r="T149" s="2" t="s">
        <v>129</v>
      </c>
      <c r="U149" s="2" t="s">
        <v>130</v>
      </c>
      <c r="V149" s="10" t="s">
        <v>69</v>
      </c>
      <c r="W149" s="2"/>
      <c r="X149" s="2">
        <v>4450.55</v>
      </c>
      <c r="Y149" s="26">
        <v>9.04572634E-05</v>
      </c>
      <c r="Z149" s="10" t="s">
        <v>131</v>
      </c>
      <c r="AA149" s="2" t="s">
        <v>132</v>
      </c>
      <c r="AB149" s="10" t="s">
        <v>72</v>
      </c>
      <c r="AC149" s="2" t="s">
        <v>73</v>
      </c>
      <c r="AD149" s="10" t="s">
        <v>74</v>
      </c>
      <c r="AE149" s="10"/>
      <c r="AF149" s="10" t="s">
        <v>86</v>
      </c>
      <c r="AG149" s="10" t="s">
        <v>75</v>
      </c>
      <c r="AH149" s="10"/>
      <c r="AI149" s="10" t="s">
        <v>76</v>
      </c>
      <c r="AJ149" s="2" t="s">
        <v>76</v>
      </c>
      <c r="AK149" s="32">
        <v>2</v>
      </c>
      <c r="AL149" s="2"/>
      <c r="AM149" s="2"/>
      <c r="AN149" s="7">
        <f>HYPERLINK("#Notes!C329", "Go To Notes")</f>
      </c>
      <c r="AO149" s="2">
        <v>0</v>
      </c>
      <c r="AP149" s="2">
        <v>0</v>
      </c>
      <c r="AQ149" s="2">
        <v>0</v>
      </c>
      <c r="AR149" s="26">
        <v>0</v>
      </c>
      <c r="AS149" s="11">
        <v>45000</v>
      </c>
      <c r="AT149" s="10" t="s">
        <v>133</v>
      </c>
      <c r="AU149" s="2">
        <v>10</v>
      </c>
      <c r="AV149" s="10" t="s">
        <v>75</v>
      </c>
      <c r="AW149" s="10" t="s">
        <v>75</v>
      </c>
      <c r="AX149" s="10" t="s">
        <v>75</v>
      </c>
      <c r="AY149" s="10"/>
      <c r="AZ149" s="10"/>
      <c r="BA149" s="2"/>
      <c r="BC149" s="10"/>
    </row>
    <row r="150" s="2" customFormat="1">
      <c r="A150" s="2" t="s">
        <v>474</v>
      </c>
      <c r="B150" s="11">
        <v>44187</v>
      </c>
      <c r="C150" s="2" t="s">
        <v>468</v>
      </c>
      <c r="D150" s="2" t="s">
        <v>469</v>
      </c>
      <c r="E150" s="2" t="s">
        <v>470</v>
      </c>
      <c r="F150" s="2" t="s">
        <v>471</v>
      </c>
      <c r="G150" s="2" t="s">
        <v>472</v>
      </c>
      <c r="H150" s="2" t="s">
        <v>473</v>
      </c>
      <c r="I150" s="11">
        <v>44135</v>
      </c>
      <c r="J150" s="11">
        <v>44134</v>
      </c>
      <c r="K150" s="2" t="s">
        <v>125</v>
      </c>
      <c r="L150" s="2" t="s">
        <v>62</v>
      </c>
      <c r="M150" s="2"/>
      <c r="N150" s="2" t="s">
        <v>213</v>
      </c>
      <c r="O150" s="2"/>
      <c r="P150" s="2"/>
      <c r="Q150" s="2" t="s">
        <v>65</v>
      </c>
      <c r="R150" s="2" t="s">
        <v>214</v>
      </c>
      <c r="S150" s="2">
        <v>5000</v>
      </c>
      <c r="T150" s="2" t="s">
        <v>129</v>
      </c>
      <c r="U150" s="2" t="s">
        <v>130</v>
      </c>
      <c r="V150" s="10" t="s">
        <v>69</v>
      </c>
      <c r="W150" s="2"/>
      <c r="X150" s="2">
        <v>4957.89</v>
      </c>
      <c r="Y150" s="26">
        <v>9.170723379E-05</v>
      </c>
      <c r="Z150" s="10" t="s">
        <v>131</v>
      </c>
      <c r="AA150" s="2" t="s">
        <v>132</v>
      </c>
      <c r="AB150" s="10" t="s">
        <v>72</v>
      </c>
      <c r="AC150" s="2" t="s">
        <v>73</v>
      </c>
      <c r="AD150" s="10" t="s">
        <v>74</v>
      </c>
      <c r="AE150" s="10"/>
      <c r="AF150" s="10" t="s">
        <v>86</v>
      </c>
      <c r="AG150" s="10" t="s">
        <v>75</v>
      </c>
      <c r="AH150" s="10"/>
      <c r="AI150" s="10" t="s">
        <v>76</v>
      </c>
      <c r="AJ150" s="2" t="s">
        <v>76</v>
      </c>
      <c r="AK150" s="32">
        <v>2</v>
      </c>
      <c r="AL150" s="2"/>
      <c r="AM150" s="2"/>
      <c r="AN150" s="7">
        <f>HYPERLINK("#Notes!C335", "Go To Notes")</f>
      </c>
      <c r="AO150" s="2">
        <v>0</v>
      </c>
      <c r="AP150" s="2">
        <v>0</v>
      </c>
      <c r="AQ150" s="2">
        <v>0</v>
      </c>
      <c r="AR150" s="26">
        <v>0</v>
      </c>
      <c r="AS150" s="11">
        <v>45000</v>
      </c>
      <c r="AT150" s="10" t="s">
        <v>133</v>
      </c>
      <c r="AU150" s="2">
        <v>10</v>
      </c>
      <c r="AV150" s="10" t="s">
        <v>75</v>
      </c>
      <c r="AW150" s="10" t="s">
        <v>75</v>
      </c>
      <c r="AX150" s="10" t="s">
        <v>75</v>
      </c>
      <c r="AY150" s="10"/>
      <c r="AZ150" s="10"/>
      <c r="BA150" s="2"/>
      <c r="BC150" s="10"/>
    </row>
    <row r="151" s="2" customFormat="1">
      <c r="A151" s="2" t="s">
        <v>475</v>
      </c>
      <c r="B151" s="11">
        <v>44274</v>
      </c>
      <c r="C151" s="2" t="s">
        <v>468</v>
      </c>
      <c r="D151" s="2" t="s">
        <v>469</v>
      </c>
      <c r="E151" s="2" t="s">
        <v>470</v>
      </c>
      <c r="F151" s="2" t="s">
        <v>471</v>
      </c>
      <c r="G151" s="2" t="s">
        <v>472</v>
      </c>
      <c r="H151" s="2" t="s">
        <v>473</v>
      </c>
      <c r="I151" s="11">
        <v>44500</v>
      </c>
      <c r="J151" s="11">
        <v>44225</v>
      </c>
      <c r="K151" s="2" t="s">
        <v>125</v>
      </c>
      <c r="L151" s="2" t="s">
        <v>62</v>
      </c>
      <c r="M151" s="2"/>
      <c r="N151" s="2" t="s">
        <v>213</v>
      </c>
      <c r="O151" s="2"/>
      <c r="P151" s="2" t="s">
        <v>476</v>
      </c>
      <c r="Q151" s="2" t="s">
        <v>65</v>
      </c>
      <c r="R151" s="2" t="s">
        <v>214</v>
      </c>
      <c r="S151" s="2">
        <v>5000</v>
      </c>
      <c r="T151" s="2" t="s">
        <v>129</v>
      </c>
      <c r="U151" s="2" t="s">
        <v>130</v>
      </c>
      <c r="V151" s="10" t="s">
        <v>69</v>
      </c>
      <c r="W151" s="2"/>
      <c r="X151" s="2">
        <v>5240.75</v>
      </c>
      <c r="Y151" s="26">
        <v>0.00013330289592</v>
      </c>
      <c r="Z151" s="10" t="s">
        <v>131</v>
      </c>
      <c r="AA151" s="2" t="s">
        <v>132</v>
      </c>
      <c r="AB151" s="10" t="s">
        <v>72</v>
      </c>
      <c r="AC151" s="2" t="s">
        <v>73</v>
      </c>
      <c r="AD151" s="10" t="s">
        <v>74</v>
      </c>
      <c r="AE151" s="10"/>
      <c r="AF151" s="10" t="s">
        <v>86</v>
      </c>
      <c r="AG151" s="10" t="s">
        <v>75</v>
      </c>
      <c r="AH151" s="10"/>
      <c r="AI151" s="10" t="s">
        <v>76</v>
      </c>
      <c r="AJ151" s="2" t="s">
        <v>76</v>
      </c>
      <c r="AK151" s="32">
        <v>2</v>
      </c>
      <c r="AL151" s="2"/>
      <c r="AM151" s="2"/>
      <c r="AN151" s="2"/>
      <c r="AO151" s="2">
        <v>0</v>
      </c>
      <c r="AP151" s="2">
        <v>0</v>
      </c>
      <c r="AQ151" s="2">
        <v>0</v>
      </c>
      <c r="AR151" s="26">
        <v>0</v>
      </c>
      <c r="AS151" s="11">
        <v>45000</v>
      </c>
      <c r="AT151" s="10" t="s">
        <v>133</v>
      </c>
      <c r="AU151" s="2">
        <v>10</v>
      </c>
      <c r="AV151" s="10" t="s">
        <v>75</v>
      </c>
      <c r="AW151" s="10" t="s">
        <v>75</v>
      </c>
      <c r="AX151" s="10" t="s">
        <v>75</v>
      </c>
      <c r="AY151" s="10"/>
      <c r="AZ151" s="10"/>
      <c r="BA151" s="2"/>
      <c r="BC151" s="10"/>
    </row>
    <row r="152" s="2" customFormat="1">
      <c r="A152" s="2" t="s">
        <v>477</v>
      </c>
      <c r="B152" s="11">
        <v>44466</v>
      </c>
      <c r="C152" s="2" t="s">
        <v>468</v>
      </c>
      <c r="D152" s="2" t="s">
        <v>469</v>
      </c>
      <c r="E152" s="2" t="s">
        <v>470</v>
      </c>
      <c r="F152" s="2" t="s">
        <v>478</v>
      </c>
      <c r="G152" s="2" t="s">
        <v>479</v>
      </c>
      <c r="H152" s="2" t="s">
        <v>480</v>
      </c>
      <c r="I152" s="11">
        <v>44500</v>
      </c>
      <c r="J152" s="11">
        <v>44407</v>
      </c>
      <c r="K152" s="2" t="s">
        <v>62</v>
      </c>
      <c r="L152" s="2" t="s">
        <v>62</v>
      </c>
      <c r="M152" s="2"/>
      <c r="N152" s="2" t="s">
        <v>80</v>
      </c>
      <c r="O152" s="2" t="s">
        <v>95</v>
      </c>
      <c r="P152" s="2"/>
      <c r="Q152" s="2" t="s">
        <v>65</v>
      </c>
      <c r="R152" s="2" t="s">
        <v>81</v>
      </c>
      <c r="S152" s="2">
        <v>674</v>
      </c>
      <c r="T152" s="2" t="s">
        <v>82</v>
      </c>
      <c r="U152" s="2" t="s">
        <v>83</v>
      </c>
      <c r="V152" s="10" t="s">
        <v>69</v>
      </c>
      <c r="W152" s="2"/>
      <c r="X152" s="2">
        <v>108594.88</v>
      </c>
      <c r="Y152" s="26">
        <v>0.00100645366318</v>
      </c>
      <c r="Z152" s="10" t="s">
        <v>84</v>
      </c>
      <c r="AA152" s="2" t="s">
        <v>85</v>
      </c>
      <c r="AB152" s="10" t="s">
        <v>72</v>
      </c>
      <c r="AC152" s="2" t="s">
        <v>73</v>
      </c>
      <c r="AD152" s="10" t="s">
        <v>74</v>
      </c>
      <c r="AE152" s="10"/>
      <c r="AF152" s="10" t="s">
        <v>86</v>
      </c>
      <c r="AG152" s="10" t="s">
        <v>75</v>
      </c>
      <c r="AH152" s="10"/>
      <c r="AI152" s="10" t="s">
        <v>76</v>
      </c>
      <c r="AJ152" s="2" t="s">
        <v>76</v>
      </c>
      <c r="AK152" s="32">
        <v>1</v>
      </c>
      <c r="AL152" s="2"/>
      <c r="AM152" s="2"/>
      <c r="AN152" s="2"/>
      <c r="AO152" s="2">
        <v>0</v>
      </c>
      <c r="AP152" s="2">
        <v>0</v>
      </c>
      <c r="AQ152" s="2">
        <v>107467.04</v>
      </c>
      <c r="AR152" s="26">
        <v>0.9896142433234422</v>
      </c>
      <c r="AS152" s="11"/>
      <c r="AT152" s="10"/>
      <c r="AV152" s="10"/>
      <c r="AW152" s="10"/>
      <c r="AX152" s="10"/>
      <c r="AY152" s="10"/>
      <c r="AZ152" s="10"/>
      <c r="BC152" s="10"/>
    </row>
    <row r="153" s="2" customFormat="1">
      <c r="A153" s="2" t="s">
        <v>481</v>
      </c>
      <c r="B153" s="11">
        <v>44552</v>
      </c>
      <c r="C153" s="2" t="s">
        <v>468</v>
      </c>
      <c r="D153" s="2" t="s">
        <v>469</v>
      </c>
      <c r="E153" s="2" t="s">
        <v>470</v>
      </c>
      <c r="F153" s="2" t="s">
        <v>478</v>
      </c>
      <c r="G153" s="2" t="s">
        <v>479</v>
      </c>
      <c r="H153" s="2" t="s">
        <v>480</v>
      </c>
      <c r="I153" s="11">
        <v>44500</v>
      </c>
      <c r="J153" s="11">
        <v>44498</v>
      </c>
      <c r="K153" s="2" t="s">
        <v>62</v>
      </c>
      <c r="L153" s="2" t="s">
        <v>62</v>
      </c>
      <c r="M153" s="2"/>
      <c r="N153" s="2" t="s">
        <v>80</v>
      </c>
      <c r="O153" s="2" t="s">
        <v>95</v>
      </c>
      <c r="P153" s="2"/>
      <c r="Q153" s="2" t="s">
        <v>65</v>
      </c>
      <c r="R153" s="2" t="s">
        <v>81</v>
      </c>
      <c r="S153" s="2">
        <v>750</v>
      </c>
      <c r="T153" s="2" t="s">
        <v>82</v>
      </c>
      <c r="U153" s="2" t="s">
        <v>83</v>
      </c>
      <c r="V153" s="10" t="s">
        <v>69</v>
      </c>
      <c r="W153" s="2"/>
      <c r="X153" s="2">
        <v>137632.5</v>
      </c>
      <c r="Y153" s="26">
        <v>0.00121969872793</v>
      </c>
      <c r="Z153" s="10" t="s">
        <v>84</v>
      </c>
      <c r="AA153" s="2" t="s">
        <v>85</v>
      </c>
      <c r="AB153" s="10" t="s">
        <v>72</v>
      </c>
      <c r="AC153" s="2" t="s">
        <v>73</v>
      </c>
      <c r="AD153" s="10" t="s">
        <v>74</v>
      </c>
      <c r="AE153" s="10"/>
      <c r="AF153" s="10" t="s">
        <v>86</v>
      </c>
      <c r="AG153" s="10" t="s">
        <v>75</v>
      </c>
      <c r="AH153" s="10"/>
      <c r="AI153" s="10" t="s">
        <v>76</v>
      </c>
      <c r="AJ153" s="2" t="s">
        <v>76</v>
      </c>
      <c r="AK153" s="32">
        <v>1</v>
      </c>
      <c r="AL153" s="2"/>
      <c r="AM153" s="2"/>
      <c r="AN153" s="2"/>
      <c r="AO153" s="2">
        <v>0</v>
      </c>
      <c r="AP153" s="2">
        <v>0</v>
      </c>
      <c r="AQ153" s="2">
        <v>122401.17</v>
      </c>
      <c r="AR153" s="26">
        <v>0.8893333333333334</v>
      </c>
      <c r="AS153" s="11"/>
      <c r="AT153" s="10"/>
      <c r="AV153" s="10"/>
      <c r="AW153" s="10"/>
      <c r="AX153" s="10"/>
      <c r="AY153" s="10"/>
      <c r="AZ153" s="10"/>
      <c r="BC153" s="10"/>
    </row>
    <row r="154" s="2" customFormat="1">
      <c r="A154" s="2" t="s">
        <v>482</v>
      </c>
      <c r="B154" s="11">
        <v>43819</v>
      </c>
      <c r="C154" s="2" t="s">
        <v>483</v>
      </c>
      <c r="D154" s="2" t="s">
        <v>484</v>
      </c>
      <c r="E154" s="2" t="s">
        <v>485</v>
      </c>
      <c r="F154" s="2" t="s">
        <v>486</v>
      </c>
      <c r="G154" s="2" t="s">
        <v>487</v>
      </c>
      <c r="H154" s="2" t="s">
        <v>488</v>
      </c>
      <c r="I154" s="11">
        <v>43769</v>
      </c>
      <c r="J154" s="11">
        <v>43769</v>
      </c>
      <c r="K154" s="2" t="s">
        <v>125</v>
      </c>
      <c r="L154" s="2" t="s">
        <v>125</v>
      </c>
      <c r="M154" s="2"/>
      <c r="N154" s="2" t="s">
        <v>80</v>
      </c>
      <c r="O154" s="2" t="s">
        <v>95</v>
      </c>
      <c r="P154" s="2"/>
      <c r="Q154" s="2" t="s">
        <v>65</v>
      </c>
      <c r="R154" s="2" t="s">
        <v>81</v>
      </c>
      <c r="S154" s="2">
        <v>230765</v>
      </c>
      <c r="T154" s="2" t="s">
        <v>82</v>
      </c>
      <c r="U154" s="2" t="s">
        <v>83</v>
      </c>
      <c r="V154" s="10" t="s">
        <v>69</v>
      </c>
      <c r="W154" s="2"/>
      <c r="X154" s="2">
        <v>1255361.6</v>
      </c>
      <c r="Y154" s="26">
        <v>0.000634926623577</v>
      </c>
      <c r="Z154" s="10" t="s">
        <v>84</v>
      </c>
      <c r="AA154" s="2" t="s">
        <v>85</v>
      </c>
      <c r="AB154" s="10" t="s">
        <v>72</v>
      </c>
      <c r="AC154" s="2" t="s">
        <v>73</v>
      </c>
      <c r="AD154" s="10" t="s">
        <v>74</v>
      </c>
      <c r="AE154" s="10"/>
      <c r="AF154" s="10" t="s">
        <v>86</v>
      </c>
      <c r="AG154" s="10" t="s">
        <v>75</v>
      </c>
      <c r="AH154" s="10"/>
      <c r="AI154" s="10" t="s">
        <v>76</v>
      </c>
      <c r="AJ154" s="2" t="s">
        <v>76</v>
      </c>
      <c r="AK154" s="32">
        <v>1</v>
      </c>
      <c r="AL154" s="2"/>
      <c r="AM154" s="2"/>
      <c r="AN154" s="2"/>
      <c r="AO154" s="2">
        <v>0</v>
      </c>
      <c r="AP154" s="2">
        <v>0</v>
      </c>
      <c r="AQ154" s="2">
        <v>1287972.21</v>
      </c>
      <c r="AR154" s="26">
        <v>1.0259770650942326</v>
      </c>
      <c r="AS154" s="11"/>
      <c r="AT154" s="10"/>
      <c r="AV154" s="10"/>
      <c r="AW154" s="10"/>
      <c r="AX154" s="10"/>
      <c r="AY154" s="10"/>
      <c r="AZ154" s="10"/>
      <c r="BC154" s="10"/>
    </row>
    <row r="155" s="2" customFormat="1">
      <c r="A155" s="2" t="s">
        <v>489</v>
      </c>
      <c r="B155" s="11">
        <v>43910</v>
      </c>
      <c r="C155" s="2" t="s">
        <v>483</v>
      </c>
      <c r="D155" s="2" t="s">
        <v>484</v>
      </c>
      <c r="E155" s="2" t="s">
        <v>485</v>
      </c>
      <c r="F155" s="2" t="s">
        <v>486</v>
      </c>
      <c r="G155" s="2" t="s">
        <v>487</v>
      </c>
      <c r="H155" s="2" t="s">
        <v>488</v>
      </c>
      <c r="I155" s="11">
        <v>44135</v>
      </c>
      <c r="J155" s="11">
        <v>43861</v>
      </c>
      <c r="K155" s="2" t="s">
        <v>125</v>
      </c>
      <c r="L155" s="2" t="s">
        <v>125</v>
      </c>
      <c r="M155" s="2"/>
      <c r="N155" s="2" t="s">
        <v>80</v>
      </c>
      <c r="O155" s="2" t="s">
        <v>95</v>
      </c>
      <c r="P155" s="2"/>
      <c r="Q155" s="2" t="s">
        <v>65</v>
      </c>
      <c r="R155" s="2" t="s">
        <v>81</v>
      </c>
      <c r="S155" s="2">
        <v>169103</v>
      </c>
      <c r="T155" s="2" t="s">
        <v>82</v>
      </c>
      <c r="U155" s="2" t="s">
        <v>83</v>
      </c>
      <c r="V155" s="10" t="s">
        <v>69</v>
      </c>
      <c r="W155" s="2"/>
      <c r="X155" s="2">
        <v>649355.52</v>
      </c>
      <c r="Y155" s="26">
        <v>0.000351835720897</v>
      </c>
      <c r="Z155" s="10" t="s">
        <v>84</v>
      </c>
      <c r="AA155" s="2" t="s">
        <v>85</v>
      </c>
      <c r="AB155" s="10" t="s">
        <v>72</v>
      </c>
      <c r="AC155" s="2" t="s">
        <v>73</v>
      </c>
      <c r="AD155" s="10" t="s">
        <v>74</v>
      </c>
      <c r="AE155" s="10"/>
      <c r="AF155" s="10" t="s">
        <v>86</v>
      </c>
      <c r="AG155" s="10" t="s">
        <v>75</v>
      </c>
      <c r="AH155" s="10"/>
      <c r="AI155" s="10" t="s">
        <v>76</v>
      </c>
      <c r="AJ155" s="2" t="s">
        <v>76</v>
      </c>
      <c r="AK155" s="32">
        <v>1</v>
      </c>
      <c r="AL155" s="2"/>
      <c r="AM155" s="2"/>
      <c r="AN155" s="2"/>
      <c r="AO155" s="2">
        <v>0</v>
      </c>
      <c r="AP155" s="2">
        <v>0</v>
      </c>
      <c r="AQ155" s="2">
        <v>657819.12</v>
      </c>
      <c r="AR155" s="26">
        <v>1.0130338462357262</v>
      </c>
      <c r="AS155" s="11"/>
      <c r="AT155" s="10"/>
      <c r="AV155" s="10"/>
      <c r="AW155" s="10"/>
      <c r="AX155" s="10"/>
      <c r="AY155" s="10"/>
      <c r="AZ155" s="10"/>
      <c r="BC155" s="10"/>
    </row>
    <row r="156" s="2" customFormat="1">
      <c r="A156" s="2" t="s">
        <v>490</v>
      </c>
      <c r="B156" s="11">
        <v>44006</v>
      </c>
      <c r="C156" s="2" t="s">
        <v>483</v>
      </c>
      <c r="D156" s="2" t="s">
        <v>484</v>
      </c>
      <c r="E156" s="2" t="s">
        <v>485</v>
      </c>
      <c r="F156" s="2" t="s">
        <v>486</v>
      </c>
      <c r="G156" s="2" t="s">
        <v>487</v>
      </c>
      <c r="H156" s="2" t="s">
        <v>488</v>
      </c>
      <c r="I156" s="11">
        <v>44135</v>
      </c>
      <c r="J156" s="11">
        <v>43951</v>
      </c>
      <c r="K156" s="2" t="s">
        <v>125</v>
      </c>
      <c r="L156" s="2" t="s">
        <v>125</v>
      </c>
      <c r="M156" s="2"/>
      <c r="N156" s="2" t="s">
        <v>80</v>
      </c>
      <c r="O156" s="2" t="s">
        <v>95</v>
      </c>
      <c r="P156" s="2"/>
      <c r="Q156" s="2" t="s">
        <v>65</v>
      </c>
      <c r="R156" s="2" t="s">
        <v>81</v>
      </c>
      <c r="S156" s="2">
        <v>146067</v>
      </c>
      <c r="T156" s="2" t="s">
        <v>82</v>
      </c>
      <c r="U156" s="2" t="s">
        <v>83</v>
      </c>
      <c r="V156" s="10" t="s">
        <v>69</v>
      </c>
      <c r="W156" s="2"/>
      <c r="X156" s="2">
        <v>836963.91</v>
      </c>
      <c r="Y156" s="26">
        <v>0.00060377131841</v>
      </c>
      <c r="Z156" s="10" t="s">
        <v>84</v>
      </c>
      <c r="AA156" s="2" t="s">
        <v>85</v>
      </c>
      <c r="AB156" s="10" t="s">
        <v>72</v>
      </c>
      <c r="AC156" s="2" t="s">
        <v>73</v>
      </c>
      <c r="AD156" s="10" t="s">
        <v>74</v>
      </c>
      <c r="AE156" s="10"/>
      <c r="AF156" s="10" t="s">
        <v>86</v>
      </c>
      <c r="AG156" s="10" t="s">
        <v>75</v>
      </c>
      <c r="AH156" s="10"/>
      <c r="AI156" s="10" t="s">
        <v>76</v>
      </c>
      <c r="AJ156" s="2" t="s">
        <v>76</v>
      </c>
      <c r="AK156" s="32">
        <v>1</v>
      </c>
      <c r="AL156" s="2"/>
      <c r="AM156" s="2"/>
      <c r="AN156" s="2"/>
      <c r="AO156" s="2">
        <v>0</v>
      </c>
      <c r="AP156" s="2">
        <v>0</v>
      </c>
      <c r="AQ156" s="2">
        <v>0</v>
      </c>
      <c r="AR156" s="26">
        <v>0</v>
      </c>
      <c r="AS156" s="11"/>
      <c r="AT156" s="10"/>
      <c r="AV156" s="10"/>
      <c r="AW156" s="10"/>
      <c r="AX156" s="10"/>
      <c r="AY156" s="10"/>
      <c r="AZ156" s="10"/>
      <c r="BC156" s="10"/>
    </row>
    <row r="157" s="2" customFormat="1">
      <c r="A157" s="2" t="s">
        <v>491</v>
      </c>
      <c r="B157" s="11">
        <v>44099</v>
      </c>
      <c r="C157" s="2" t="s">
        <v>483</v>
      </c>
      <c r="D157" s="2" t="s">
        <v>484</v>
      </c>
      <c r="E157" s="2" t="s">
        <v>485</v>
      </c>
      <c r="F157" s="2" t="s">
        <v>486</v>
      </c>
      <c r="G157" s="2" t="s">
        <v>487</v>
      </c>
      <c r="H157" s="2" t="s">
        <v>488</v>
      </c>
      <c r="I157" s="11">
        <v>44135</v>
      </c>
      <c r="J157" s="11">
        <v>44043</v>
      </c>
      <c r="K157" s="2" t="s">
        <v>125</v>
      </c>
      <c r="L157" s="2" t="s">
        <v>125</v>
      </c>
      <c r="M157" s="2"/>
      <c r="N157" s="2" t="s">
        <v>80</v>
      </c>
      <c r="O157" s="2" t="s">
        <v>95</v>
      </c>
      <c r="P157" s="2"/>
      <c r="Q157" s="2" t="s">
        <v>65</v>
      </c>
      <c r="R157" s="2" t="s">
        <v>81</v>
      </c>
      <c r="S157" s="2">
        <v>146067</v>
      </c>
      <c r="T157" s="2" t="s">
        <v>82</v>
      </c>
      <c r="U157" s="2" t="s">
        <v>83</v>
      </c>
      <c r="V157" s="10" t="s">
        <v>69</v>
      </c>
      <c r="W157" s="2"/>
      <c r="X157" s="2">
        <v>585728.67</v>
      </c>
      <c r="Y157" s="26">
        <v>0.000394393229567</v>
      </c>
      <c r="Z157" s="10" t="s">
        <v>84</v>
      </c>
      <c r="AA157" s="2" t="s">
        <v>85</v>
      </c>
      <c r="AB157" s="10" t="s">
        <v>72</v>
      </c>
      <c r="AC157" s="2" t="s">
        <v>73</v>
      </c>
      <c r="AD157" s="10" t="s">
        <v>74</v>
      </c>
      <c r="AE157" s="10"/>
      <c r="AF157" s="10" t="s">
        <v>86</v>
      </c>
      <c r="AG157" s="10" t="s">
        <v>75</v>
      </c>
      <c r="AH157" s="10"/>
      <c r="AI157" s="10" t="s">
        <v>76</v>
      </c>
      <c r="AJ157" s="2" t="s">
        <v>76</v>
      </c>
      <c r="AK157" s="32">
        <v>1</v>
      </c>
      <c r="AL157" s="2"/>
      <c r="AM157" s="2"/>
      <c r="AN157" s="2"/>
      <c r="AO157" s="2">
        <v>0</v>
      </c>
      <c r="AP157" s="2">
        <v>0</v>
      </c>
      <c r="AQ157" s="2">
        <v>0</v>
      </c>
      <c r="AR157" s="26">
        <v>0</v>
      </c>
      <c r="AS157" s="11"/>
      <c r="AT157" s="10"/>
      <c r="AV157" s="10"/>
      <c r="AW157" s="10"/>
      <c r="AX157" s="10"/>
      <c r="AY157" s="10"/>
      <c r="AZ157" s="10"/>
      <c r="BC157" s="10"/>
    </row>
    <row r="158" s="2" customFormat="1">
      <c r="A158" s="2" t="s">
        <v>492</v>
      </c>
      <c r="B158" s="11">
        <v>44194</v>
      </c>
      <c r="C158" s="2" t="s">
        <v>483</v>
      </c>
      <c r="D158" s="2" t="s">
        <v>484</v>
      </c>
      <c r="E158" s="2" t="s">
        <v>485</v>
      </c>
      <c r="F158" s="2" t="s">
        <v>486</v>
      </c>
      <c r="G158" s="2" t="s">
        <v>487</v>
      </c>
      <c r="H158" s="2" t="s">
        <v>488</v>
      </c>
      <c r="I158" s="11">
        <v>44135</v>
      </c>
      <c r="J158" s="11">
        <v>44135</v>
      </c>
      <c r="K158" s="2" t="s">
        <v>125</v>
      </c>
      <c r="L158" s="2" t="s">
        <v>125</v>
      </c>
      <c r="M158" s="2"/>
      <c r="N158" s="2" t="s">
        <v>80</v>
      </c>
      <c r="O158" s="2" t="s">
        <v>95</v>
      </c>
      <c r="P158" s="2"/>
      <c r="Q158" s="2" t="s">
        <v>65</v>
      </c>
      <c r="R158" s="2" t="s">
        <v>81</v>
      </c>
      <c r="S158" s="2">
        <v>116956</v>
      </c>
      <c r="T158" s="2" t="s">
        <v>82</v>
      </c>
      <c r="U158" s="2" t="s">
        <v>83</v>
      </c>
      <c r="V158" s="10" t="s">
        <v>69</v>
      </c>
      <c r="W158" s="2"/>
      <c r="X158" s="2">
        <v>1224529.32</v>
      </c>
      <c r="Y158" s="26">
        <v>0.000855589470194</v>
      </c>
      <c r="Z158" s="10" t="s">
        <v>84</v>
      </c>
      <c r="AA158" s="2" t="s">
        <v>85</v>
      </c>
      <c r="AB158" s="10" t="s">
        <v>72</v>
      </c>
      <c r="AC158" s="2" t="s">
        <v>73</v>
      </c>
      <c r="AD158" s="10" t="s">
        <v>74</v>
      </c>
      <c r="AE158" s="10"/>
      <c r="AF158" s="10" t="s">
        <v>86</v>
      </c>
      <c r="AG158" s="10" t="s">
        <v>75</v>
      </c>
      <c r="AH158" s="10"/>
      <c r="AI158" s="10" t="s">
        <v>76</v>
      </c>
      <c r="AJ158" s="2" t="s">
        <v>76</v>
      </c>
      <c r="AK158" s="32">
        <v>1</v>
      </c>
      <c r="AL158" s="2"/>
      <c r="AM158" s="2"/>
      <c r="AN158" s="2"/>
      <c r="AO158" s="2">
        <v>0</v>
      </c>
      <c r="AP158" s="2">
        <v>0</v>
      </c>
      <c r="AQ158" s="2">
        <v>0</v>
      </c>
      <c r="AR158" s="26">
        <v>0</v>
      </c>
      <c r="AS158" s="11"/>
      <c r="AT158" s="10"/>
      <c r="AV158" s="10"/>
      <c r="AW158" s="10"/>
      <c r="AX158" s="10"/>
      <c r="AY158" s="10"/>
      <c r="AZ158" s="10"/>
      <c r="BC158" s="10"/>
    </row>
    <row r="159" s="2" customFormat="1">
      <c r="A159" s="2" t="s">
        <v>493</v>
      </c>
      <c r="B159" s="11">
        <v>44280</v>
      </c>
      <c r="C159" s="2" t="s">
        <v>483</v>
      </c>
      <c r="D159" s="2" t="s">
        <v>484</v>
      </c>
      <c r="E159" s="2" t="s">
        <v>485</v>
      </c>
      <c r="F159" s="2" t="s">
        <v>486</v>
      </c>
      <c r="G159" s="2" t="s">
        <v>487</v>
      </c>
      <c r="H159" s="2" t="s">
        <v>488</v>
      </c>
      <c r="I159" s="11">
        <v>44500</v>
      </c>
      <c r="J159" s="11">
        <v>44227</v>
      </c>
      <c r="K159" s="2" t="s">
        <v>125</v>
      </c>
      <c r="L159" s="2" t="s">
        <v>125</v>
      </c>
      <c r="M159" s="2"/>
      <c r="N159" s="2" t="s">
        <v>80</v>
      </c>
      <c r="O159" s="2" t="s">
        <v>95</v>
      </c>
      <c r="P159" s="2"/>
      <c r="Q159" s="2" t="s">
        <v>65</v>
      </c>
      <c r="R159" s="2" t="s">
        <v>81</v>
      </c>
      <c r="S159" s="2">
        <v>104339</v>
      </c>
      <c r="T159" s="2" t="s">
        <v>82</v>
      </c>
      <c r="U159" s="2" t="s">
        <v>83</v>
      </c>
      <c r="V159" s="10" t="s">
        <v>69</v>
      </c>
      <c r="W159" s="2"/>
      <c r="X159" s="2">
        <v>33910175</v>
      </c>
      <c r="Y159" s="26">
        <v>0.019122335728466</v>
      </c>
      <c r="Z159" s="10" t="s">
        <v>84</v>
      </c>
      <c r="AA159" s="2" t="s">
        <v>85</v>
      </c>
      <c r="AB159" s="10" t="s">
        <v>72</v>
      </c>
      <c r="AC159" s="2" t="s">
        <v>73</v>
      </c>
      <c r="AD159" s="10" t="s">
        <v>74</v>
      </c>
      <c r="AE159" s="10"/>
      <c r="AF159" s="10" t="s">
        <v>86</v>
      </c>
      <c r="AG159" s="10" t="s">
        <v>75</v>
      </c>
      <c r="AH159" s="10"/>
      <c r="AI159" s="10" t="s">
        <v>76</v>
      </c>
      <c r="AJ159" s="2" t="s">
        <v>76</v>
      </c>
      <c r="AK159" s="32">
        <v>1</v>
      </c>
      <c r="AL159" s="2"/>
      <c r="AM159" s="2"/>
      <c r="AN159" s="2"/>
      <c r="AO159" s="2">
        <v>0</v>
      </c>
      <c r="AP159" s="2">
        <v>0</v>
      </c>
      <c r="AQ159" s="2">
        <v>4120388.8</v>
      </c>
      <c r="AR159" s="26">
        <v>0.12150892173219395</v>
      </c>
      <c r="AS159" s="11"/>
      <c r="AT159" s="10"/>
      <c r="AV159" s="10"/>
      <c r="AW159" s="10"/>
      <c r="AX159" s="10"/>
      <c r="AY159" s="10"/>
      <c r="AZ159" s="10"/>
      <c r="BC159" s="10"/>
    </row>
    <row r="160" s="3" customFormat="1">
      <c r="A160" s="3" t="s">
        <v>494</v>
      </c>
      <c r="B160" s="16">
        <v>44280</v>
      </c>
      <c r="C160" s="3" t="s">
        <v>483</v>
      </c>
      <c r="D160" s="3" t="s">
        <v>484</v>
      </c>
      <c r="E160" s="3" t="s">
        <v>485</v>
      </c>
      <c r="F160" s="3" t="s">
        <v>486</v>
      </c>
      <c r="G160" s="3" t="s">
        <v>487</v>
      </c>
      <c r="H160" s="3" t="s">
        <v>488</v>
      </c>
      <c r="I160" s="16">
        <v>44500</v>
      </c>
      <c r="J160" s="16">
        <v>44227</v>
      </c>
      <c r="K160" s="3" t="s">
        <v>125</v>
      </c>
      <c r="L160" s="3" t="s">
        <v>125</v>
      </c>
      <c r="M160" s="3"/>
      <c r="N160" s="3" t="s">
        <v>80</v>
      </c>
      <c r="O160" s="3" t="s">
        <v>95</v>
      </c>
      <c r="P160" s="3"/>
      <c r="Q160" s="3" t="s">
        <v>65</v>
      </c>
      <c r="R160" s="3" t="s">
        <v>81</v>
      </c>
      <c r="S160" s="3">
        <v>104339</v>
      </c>
      <c r="T160" s="3" t="s">
        <v>82</v>
      </c>
      <c r="U160" s="3" t="s">
        <v>83</v>
      </c>
      <c r="V160" s="21" t="s">
        <v>69</v>
      </c>
      <c r="W160" s="3"/>
      <c r="X160" s="3">
        <v>33910175</v>
      </c>
      <c r="Y160" s="27">
        <v>0.019122335728466</v>
      </c>
      <c r="Z160" s="21" t="s">
        <v>84</v>
      </c>
      <c r="AA160" s="3" t="s">
        <v>85</v>
      </c>
      <c r="AB160" s="21" t="s">
        <v>72</v>
      </c>
      <c r="AC160" s="3" t="s">
        <v>73</v>
      </c>
      <c r="AD160" s="21" t="s">
        <v>74</v>
      </c>
      <c r="AE160" s="21"/>
      <c r="AF160" s="21" t="s">
        <v>86</v>
      </c>
      <c r="AG160" s="21" t="s">
        <v>75</v>
      </c>
      <c r="AH160" s="21"/>
      <c r="AI160" s="21" t="s">
        <v>76</v>
      </c>
      <c r="AJ160" s="3" t="s">
        <v>76</v>
      </c>
      <c r="AK160" s="33">
        <v>1</v>
      </c>
      <c r="AL160" s="3"/>
      <c r="AM160" s="3"/>
      <c r="AN160" s="3"/>
      <c r="AO160" s="3">
        <v>0</v>
      </c>
      <c r="AP160" s="3">
        <v>0</v>
      </c>
      <c r="AQ160" s="3">
        <v>4120388.8</v>
      </c>
      <c r="AR160" s="27">
        <v>0.12150892173219395</v>
      </c>
      <c r="AS160" s="16"/>
      <c r="AT160" s="21"/>
      <c r="AV160" s="21"/>
      <c r="AW160" s="21"/>
      <c r="AX160" s="21"/>
      <c r="AY160" s="21"/>
      <c r="AZ160" s="21"/>
      <c r="BC160" s="21"/>
    </row>
    <row r="161" s="2" customFormat="1">
      <c r="A161" s="2" t="s">
        <v>495</v>
      </c>
      <c r="B161" s="11">
        <v>44371</v>
      </c>
      <c r="C161" s="2" t="s">
        <v>483</v>
      </c>
      <c r="D161" s="2" t="s">
        <v>484</v>
      </c>
      <c r="E161" s="2" t="s">
        <v>485</v>
      </c>
      <c r="F161" s="2" t="s">
        <v>486</v>
      </c>
      <c r="G161" s="2" t="s">
        <v>487</v>
      </c>
      <c r="H161" s="2" t="s">
        <v>488</v>
      </c>
      <c r="I161" s="11">
        <v>44500</v>
      </c>
      <c r="J161" s="11">
        <v>44316</v>
      </c>
      <c r="K161" s="2" t="s">
        <v>125</v>
      </c>
      <c r="L161" s="2" t="s">
        <v>125</v>
      </c>
      <c r="M161" s="2"/>
      <c r="N161" s="2" t="s">
        <v>80</v>
      </c>
      <c r="O161" s="2" t="s">
        <v>95</v>
      </c>
      <c r="P161" s="2"/>
      <c r="Q161" s="2" t="s">
        <v>65</v>
      </c>
      <c r="R161" s="2" t="s">
        <v>81</v>
      </c>
      <c r="S161" s="2">
        <v>102215</v>
      </c>
      <c r="T161" s="2" t="s">
        <v>82</v>
      </c>
      <c r="U161" s="2" t="s">
        <v>83</v>
      </c>
      <c r="V161" s="10" t="s">
        <v>69</v>
      </c>
      <c r="W161" s="2"/>
      <c r="X161" s="2">
        <v>17743501.85</v>
      </c>
      <c r="Y161" s="26">
        <v>0.009042081150278</v>
      </c>
      <c r="Z161" s="10" t="s">
        <v>84</v>
      </c>
      <c r="AA161" s="2" t="s">
        <v>85</v>
      </c>
      <c r="AB161" s="10" t="s">
        <v>72</v>
      </c>
      <c r="AC161" s="2" t="s">
        <v>73</v>
      </c>
      <c r="AD161" s="10" t="s">
        <v>74</v>
      </c>
      <c r="AE161" s="10"/>
      <c r="AF161" s="10" t="s">
        <v>86</v>
      </c>
      <c r="AG161" s="10" t="s">
        <v>75</v>
      </c>
      <c r="AH161" s="10"/>
      <c r="AI161" s="10" t="s">
        <v>76</v>
      </c>
      <c r="AJ161" s="2" t="s">
        <v>76</v>
      </c>
      <c r="AK161" s="32">
        <v>1</v>
      </c>
      <c r="AL161" s="2"/>
      <c r="AM161" s="2"/>
      <c r="AN161" s="2"/>
      <c r="AO161" s="2">
        <v>0</v>
      </c>
      <c r="AP161" s="2">
        <v>0</v>
      </c>
      <c r="AQ161" s="2">
        <v>6085426.41</v>
      </c>
      <c r="AR161" s="26">
        <v>0.34296648212088976</v>
      </c>
      <c r="AS161" s="11"/>
      <c r="AT161" s="10"/>
      <c r="AV161" s="10"/>
      <c r="AW161" s="10"/>
      <c r="AX161" s="10"/>
      <c r="AY161" s="10"/>
      <c r="AZ161" s="10"/>
      <c r="BC161" s="10"/>
    </row>
    <row r="162" s="2" customFormat="1">
      <c r="A162" s="2" t="s">
        <v>496</v>
      </c>
      <c r="B162" s="11">
        <v>44467</v>
      </c>
      <c r="C162" s="2" t="s">
        <v>483</v>
      </c>
      <c r="D162" s="2" t="s">
        <v>484</v>
      </c>
      <c r="E162" s="2" t="s">
        <v>485</v>
      </c>
      <c r="F162" s="2" t="s">
        <v>486</v>
      </c>
      <c r="G162" s="2" t="s">
        <v>487</v>
      </c>
      <c r="H162" s="2" t="s">
        <v>488</v>
      </c>
      <c r="I162" s="11">
        <v>44500</v>
      </c>
      <c r="J162" s="11">
        <v>44408</v>
      </c>
      <c r="K162" s="2" t="s">
        <v>125</v>
      </c>
      <c r="L162" s="2" t="s">
        <v>125</v>
      </c>
      <c r="M162" s="2"/>
      <c r="N162" s="2" t="s">
        <v>80</v>
      </c>
      <c r="O162" s="2" t="s">
        <v>95</v>
      </c>
      <c r="P162" s="2"/>
      <c r="Q162" s="2" t="s">
        <v>65</v>
      </c>
      <c r="R162" s="2" t="s">
        <v>81</v>
      </c>
      <c r="S162" s="2">
        <v>102994</v>
      </c>
      <c r="T162" s="2" t="s">
        <v>82</v>
      </c>
      <c r="U162" s="2" t="s">
        <v>83</v>
      </c>
      <c r="V162" s="10" t="s">
        <v>69</v>
      </c>
      <c r="W162" s="2"/>
      <c r="X162" s="2">
        <v>16594393.28</v>
      </c>
      <c r="Y162" s="26">
        <v>0.00860246962177</v>
      </c>
      <c r="Z162" s="10" t="s">
        <v>84</v>
      </c>
      <c r="AA162" s="2" t="s">
        <v>85</v>
      </c>
      <c r="AB162" s="10" t="s">
        <v>72</v>
      </c>
      <c r="AC162" s="2" t="s">
        <v>73</v>
      </c>
      <c r="AD162" s="10" t="s">
        <v>74</v>
      </c>
      <c r="AE162" s="10"/>
      <c r="AF162" s="10" t="s">
        <v>86</v>
      </c>
      <c r="AG162" s="10" t="s">
        <v>75</v>
      </c>
      <c r="AH162" s="10"/>
      <c r="AI162" s="10" t="s">
        <v>76</v>
      </c>
      <c r="AJ162" s="2" t="s">
        <v>76</v>
      </c>
      <c r="AK162" s="32">
        <v>1</v>
      </c>
      <c r="AL162" s="2"/>
      <c r="AM162" s="2"/>
      <c r="AN162" s="2"/>
      <c r="AO162" s="2">
        <v>0</v>
      </c>
      <c r="AP162" s="2">
        <v>0</v>
      </c>
      <c r="AQ162" s="2">
        <v>2043274.84</v>
      </c>
      <c r="AR162" s="26">
        <v>0.1231304336063078</v>
      </c>
      <c r="AS162" s="11"/>
      <c r="AT162" s="10"/>
      <c r="AV162" s="10"/>
      <c r="AW162" s="10"/>
      <c r="AX162" s="10"/>
      <c r="AY162" s="10"/>
      <c r="AZ162" s="10"/>
      <c r="BC162" s="10"/>
    </row>
    <row r="163" s="2" customFormat="1">
      <c r="A163" s="2" t="s">
        <v>497</v>
      </c>
      <c r="B163" s="11">
        <v>43791</v>
      </c>
      <c r="C163" s="2" t="s">
        <v>498</v>
      </c>
      <c r="D163" s="2" t="s">
        <v>499</v>
      </c>
      <c r="E163" s="2" t="s">
        <v>500</v>
      </c>
      <c r="F163" s="2" t="s">
        <v>501</v>
      </c>
      <c r="G163" s="2" t="s">
        <v>502</v>
      </c>
      <c r="H163" s="2" t="s">
        <v>503</v>
      </c>
      <c r="I163" s="11">
        <v>43830</v>
      </c>
      <c r="J163" s="11">
        <v>43738</v>
      </c>
      <c r="K163" s="2" t="s">
        <v>125</v>
      </c>
      <c r="L163" s="2" t="s">
        <v>125</v>
      </c>
      <c r="M163" s="2"/>
      <c r="N163" s="2" t="s">
        <v>80</v>
      </c>
      <c r="O163" s="2" t="s">
        <v>95</v>
      </c>
      <c r="P163" s="2"/>
      <c r="Q163" s="2" t="s">
        <v>65</v>
      </c>
      <c r="R163" s="2" t="s">
        <v>81</v>
      </c>
      <c r="S163" s="2">
        <v>63801</v>
      </c>
      <c r="T163" s="2" t="s">
        <v>82</v>
      </c>
      <c r="U163" s="2" t="s">
        <v>83</v>
      </c>
      <c r="V163" s="10" t="s">
        <v>69</v>
      </c>
      <c r="W163" s="2"/>
      <c r="X163" s="2">
        <v>352181.52</v>
      </c>
      <c r="Y163" s="26">
        <v>0.000628613550424</v>
      </c>
      <c r="Z163" s="10" t="s">
        <v>84</v>
      </c>
      <c r="AA163" s="2" t="s">
        <v>85</v>
      </c>
      <c r="AB163" s="10" t="s">
        <v>72</v>
      </c>
      <c r="AC163" s="2" t="s">
        <v>73</v>
      </c>
      <c r="AD163" s="10" t="s">
        <v>74</v>
      </c>
      <c r="AE163" s="10"/>
      <c r="AF163" s="10" t="s">
        <v>86</v>
      </c>
      <c r="AG163" s="10" t="s">
        <v>75</v>
      </c>
      <c r="AH163" s="10"/>
      <c r="AI163" s="10" t="s">
        <v>76</v>
      </c>
      <c r="AJ163" s="2" t="s">
        <v>76</v>
      </c>
      <c r="AK163" s="32">
        <v>1</v>
      </c>
      <c r="AL163" s="2"/>
      <c r="AM163" s="2"/>
      <c r="AN163" s="2"/>
      <c r="AO163" s="2">
        <v>0</v>
      </c>
      <c r="AP163" s="2">
        <v>0</v>
      </c>
      <c r="AQ163" s="2">
        <v>246029.82</v>
      </c>
      <c r="AR163" s="26">
        <v>0.6985881030895659</v>
      </c>
      <c r="AS163" s="11"/>
      <c r="AT163" s="10"/>
      <c r="AV163" s="10"/>
      <c r="AW163" s="10"/>
      <c r="AX163" s="10"/>
      <c r="AY163" s="10"/>
      <c r="AZ163" s="10"/>
      <c r="BC163" s="10"/>
    </row>
    <row r="164" s="2" customFormat="1">
      <c r="A164" s="2" t="s">
        <v>504</v>
      </c>
      <c r="B164" s="11">
        <v>43881</v>
      </c>
      <c r="C164" s="2" t="s">
        <v>498</v>
      </c>
      <c r="D164" s="2" t="s">
        <v>499</v>
      </c>
      <c r="E164" s="2" t="s">
        <v>500</v>
      </c>
      <c r="F164" s="2" t="s">
        <v>501</v>
      </c>
      <c r="G164" s="2" t="s">
        <v>502</v>
      </c>
      <c r="H164" s="2" t="s">
        <v>503</v>
      </c>
      <c r="I164" s="11">
        <v>43830</v>
      </c>
      <c r="J164" s="11">
        <v>43830</v>
      </c>
      <c r="K164" s="2" t="s">
        <v>125</v>
      </c>
      <c r="L164" s="2" t="s">
        <v>125</v>
      </c>
      <c r="M164" s="2"/>
      <c r="N164" s="2" t="s">
        <v>80</v>
      </c>
      <c r="O164" s="2" t="s">
        <v>95</v>
      </c>
      <c r="P164" s="2"/>
      <c r="Q164" s="2" t="s">
        <v>65</v>
      </c>
      <c r="R164" s="2" t="s">
        <v>81</v>
      </c>
      <c r="S164" s="2">
        <v>44236</v>
      </c>
      <c r="T164" s="2" t="s">
        <v>82</v>
      </c>
      <c r="U164" s="2" t="s">
        <v>83</v>
      </c>
      <c r="V164" s="10" t="s">
        <v>69</v>
      </c>
      <c r="W164" s="2"/>
      <c r="X164" s="2">
        <v>268954.88</v>
      </c>
      <c r="Y164" s="26">
        <v>0.000466234903311</v>
      </c>
      <c r="Z164" s="10" t="s">
        <v>84</v>
      </c>
      <c r="AA164" s="2" t="s">
        <v>85</v>
      </c>
      <c r="AB164" s="10" t="s">
        <v>72</v>
      </c>
      <c r="AC164" s="2" t="s">
        <v>73</v>
      </c>
      <c r="AD164" s="10" t="s">
        <v>74</v>
      </c>
      <c r="AE164" s="10"/>
      <c r="AF164" s="10" t="s">
        <v>86</v>
      </c>
      <c r="AG164" s="10" t="s">
        <v>75</v>
      </c>
      <c r="AH164" s="10"/>
      <c r="AI164" s="10" t="s">
        <v>76</v>
      </c>
      <c r="AJ164" s="2" t="s">
        <v>76</v>
      </c>
      <c r="AK164" s="32">
        <v>1</v>
      </c>
      <c r="AL164" s="2"/>
      <c r="AM164" s="2"/>
      <c r="AN164" s="2"/>
      <c r="AO164" s="2">
        <v>0</v>
      </c>
      <c r="AP164" s="2">
        <v>0</v>
      </c>
      <c r="AQ164" s="2">
        <v>313341.08</v>
      </c>
      <c r="AR164" s="26">
        <v>1.1650321421942595</v>
      </c>
      <c r="AS164" s="11"/>
      <c r="AT164" s="10"/>
      <c r="AV164" s="10"/>
      <c r="AW164" s="10"/>
      <c r="AX164" s="10"/>
      <c r="AY164" s="10"/>
      <c r="AZ164" s="10"/>
      <c r="BC164" s="10"/>
    </row>
    <row r="165" s="2" customFormat="1">
      <c r="A165" s="2" t="s">
        <v>505</v>
      </c>
      <c r="B165" s="11">
        <v>43973</v>
      </c>
      <c r="C165" s="2" t="s">
        <v>498</v>
      </c>
      <c r="D165" s="2" t="s">
        <v>499</v>
      </c>
      <c r="E165" s="2" t="s">
        <v>500</v>
      </c>
      <c r="F165" s="2" t="s">
        <v>501</v>
      </c>
      <c r="G165" s="2" t="s">
        <v>502</v>
      </c>
      <c r="H165" s="2" t="s">
        <v>503</v>
      </c>
      <c r="I165" s="11">
        <v>44196</v>
      </c>
      <c r="J165" s="11">
        <v>43921</v>
      </c>
      <c r="K165" s="2" t="s">
        <v>125</v>
      </c>
      <c r="L165" s="2" t="s">
        <v>125</v>
      </c>
      <c r="M165" s="2"/>
      <c r="N165" s="2" t="s">
        <v>80</v>
      </c>
      <c r="O165" s="2" t="s">
        <v>95</v>
      </c>
      <c r="P165" s="2"/>
      <c r="Q165" s="2" t="s">
        <v>65</v>
      </c>
      <c r="R165" s="2" t="s">
        <v>81</v>
      </c>
      <c r="S165" s="2">
        <v>44236</v>
      </c>
      <c r="T165" s="2" t="s">
        <v>82</v>
      </c>
      <c r="U165" s="2" t="s">
        <v>83</v>
      </c>
      <c r="V165" s="10" t="s">
        <v>69</v>
      </c>
      <c r="W165" s="2"/>
      <c r="X165" s="2">
        <v>154826</v>
      </c>
      <c r="Y165" s="26">
        <v>0.000412797768048</v>
      </c>
      <c r="Z165" s="10" t="s">
        <v>84</v>
      </c>
      <c r="AA165" s="2" t="s">
        <v>85</v>
      </c>
      <c r="AB165" s="10" t="s">
        <v>72</v>
      </c>
      <c r="AC165" s="2" t="s">
        <v>73</v>
      </c>
      <c r="AD165" s="10" t="s">
        <v>74</v>
      </c>
      <c r="AE165" s="10"/>
      <c r="AF165" s="10" t="s">
        <v>86</v>
      </c>
      <c r="AG165" s="10" t="s">
        <v>75</v>
      </c>
      <c r="AH165" s="10"/>
      <c r="AI165" s="10" t="s">
        <v>76</v>
      </c>
      <c r="AJ165" s="2" t="s">
        <v>76</v>
      </c>
      <c r="AK165" s="32">
        <v>1</v>
      </c>
      <c r="AL165" s="2"/>
      <c r="AM165" s="2"/>
      <c r="AN165" s="2"/>
      <c r="AO165" s="2">
        <v>0</v>
      </c>
      <c r="AP165" s="2">
        <v>0</v>
      </c>
      <c r="AQ165" s="2">
        <v>159844.45</v>
      </c>
      <c r="AR165" s="26">
        <v>1.0324134835234393</v>
      </c>
      <c r="AS165" s="11"/>
      <c r="AT165" s="10"/>
      <c r="AV165" s="10"/>
      <c r="AW165" s="10"/>
      <c r="AX165" s="10"/>
      <c r="AY165" s="10"/>
      <c r="AZ165" s="10"/>
      <c r="BC165" s="10"/>
    </row>
    <row r="166" s="2" customFormat="1">
      <c r="A166" s="2" t="s">
        <v>506</v>
      </c>
      <c r="B166" s="11">
        <v>44064</v>
      </c>
      <c r="C166" s="2" t="s">
        <v>498</v>
      </c>
      <c r="D166" s="2" t="s">
        <v>499</v>
      </c>
      <c r="E166" s="2" t="s">
        <v>500</v>
      </c>
      <c r="F166" s="2" t="s">
        <v>501</v>
      </c>
      <c r="G166" s="2" t="s">
        <v>502</v>
      </c>
      <c r="H166" s="2" t="s">
        <v>503</v>
      </c>
      <c r="I166" s="11">
        <v>44196</v>
      </c>
      <c r="J166" s="11">
        <v>44012</v>
      </c>
      <c r="K166" s="2" t="s">
        <v>125</v>
      </c>
      <c r="L166" s="2" t="s">
        <v>125</v>
      </c>
      <c r="M166" s="2"/>
      <c r="N166" s="2" t="s">
        <v>80</v>
      </c>
      <c r="O166" s="2" t="s">
        <v>95</v>
      </c>
      <c r="P166" s="2"/>
      <c r="Q166" s="2" t="s">
        <v>65</v>
      </c>
      <c r="R166" s="2" t="s">
        <v>81</v>
      </c>
      <c r="S166" s="2">
        <v>49296</v>
      </c>
      <c r="T166" s="2" t="s">
        <v>82</v>
      </c>
      <c r="U166" s="2" t="s">
        <v>83</v>
      </c>
      <c r="V166" s="10" t="s">
        <v>69</v>
      </c>
      <c r="W166" s="2"/>
      <c r="X166" s="2">
        <v>213944.64</v>
      </c>
      <c r="Y166" s="26">
        <v>0.000448314301919</v>
      </c>
      <c r="Z166" s="10" t="s">
        <v>84</v>
      </c>
      <c r="AA166" s="2" t="s">
        <v>85</v>
      </c>
      <c r="AB166" s="10" t="s">
        <v>72</v>
      </c>
      <c r="AC166" s="2" t="s">
        <v>73</v>
      </c>
      <c r="AD166" s="10" t="s">
        <v>74</v>
      </c>
      <c r="AE166" s="10"/>
      <c r="AF166" s="10" t="s">
        <v>86</v>
      </c>
      <c r="AG166" s="10" t="s">
        <v>75</v>
      </c>
      <c r="AH166" s="10"/>
      <c r="AI166" s="10" t="s">
        <v>76</v>
      </c>
      <c r="AJ166" s="2" t="s">
        <v>76</v>
      </c>
      <c r="AK166" s="32">
        <v>1</v>
      </c>
      <c r="AL166" s="2"/>
      <c r="AM166" s="2"/>
      <c r="AN166" s="2"/>
      <c r="AO166" s="2">
        <v>0</v>
      </c>
      <c r="AP166" s="2">
        <v>0</v>
      </c>
      <c r="AQ166" s="2">
        <v>199539.66</v>
      </c>
      <c r="AR166" s="26">
        <v>0.9326695915354553</v>
      </c>
      <c r="AS166" s="11"/>
      <c r="AT166" s="10"/>
      <c r="AV166" s="10"/>
      <c r="AW166" s="10"/>
      <c r="AX166" s="10"/>
      <c r="AY166" s="10"/>
      <c r="AZ166" s="10"/>
      <c r="BC166" s="10"/>
    </row>
    <row r="167" s="2" customFormat="1">
      <c r="A167" s="2" t="s">
        <v>507</v>
      </c>
      <c r="B167" s="11">
        <v>44159</v>
      </c>
      <c r="C167" s="2" t="s">
        <v>498</v>
      </c>
      <c r="D167" s="2" t="s">
        <v>499</v>
      </c>
      <c r="E167" s="2" t="s">
        <v>500</v>
      </c>
      <c r="F167" s="2" t="s">
        <v>501</v>
      </c>
      <c r="G167" s="2" t="s">
        <v>502</v>
      </c>
      <c r="H167" s="2" t="s">
        <v>503</v>
      </c>
      <c r="I167" s="11">
        <v>44196</v>
      </c>
      <c r="J167" s="11">
        <v>44104</v>
      </c>
      <c r="K167" s="2" t="s">
        <v>125</v>
      </c>
      <c r="L167" s="2" t="s">
        <v>125</v>
      </c>
      <c r="M167" s="2"/>
      <c r="N167" s="2" t="s">
        <v>80</v>
      </c>
      <c r="O167" s="2" t="s">
        <v>95</v>
      </c>
      <c r="P167" s="2"/>
      <c r="Q167" s="2" t="s">
        <v>65</v>
      </c>
      <c r="R167" s="2" t="s">
        <v>81</v>
      </c>
      <c r="S167" s="2">
        <v>37242</v>
      </c>
      <c r="T167" s="2" t="s">
        <v>82</v>
      </c>
      <c r="U167" s="2" t="s">
        <v>83</v>
      </c>
      <c r="V167" s="10" t="s">
        <v>69</v>
      </c>
      <c r="W167" s="2"/>
      <c r="X167" s="2">
        <v>379868.4</v>
      </c>
      <c r="Y167" s="26">
        <v>0.000834126187627</v>
      </c>
      <c r="Z167" s="10" t="s">
        <v>84</v>
      </c>
      <c r="AA167" s="2" t="s">
        <v>85</v>
      </c>
      <c r="AB167" s="10" t="s">
        <v>72</v>
      </c>
      <c r="AC167" s="2" t="s">
        <v>73</v>
      </c>
      <c r="AD167" s="10" t="s">
        <v>74</v>
      </c>
      <c r="AE167" s="10"/>
      <c r="AF167" s="10" t="s">
        <v>86</v>
      </c>
      <c r="AG167" s="10" t="s">
        <v>75</v>
      </c>
      <c r="AH167" s="10"/>
      <c r="AI167" s="10" t="s">
        <v>76</v>
      </c>
      <c r="AJ167" s="2" t="s">
        <v>76</v>
      </c>
      <c r="AK167" s="32">
        <v>1</v>
      </c>
      <c r="AL167" s="2"/>
      <c r="AM167" s="2"/>
      <c r="AN167" s="2"/>
      <c r="AO167" s="2">
        <v>0</v>
      </c>
      <c r="AP167" s="2">
        <v>0</v>
      </c>
      <c r="AQ167" s="2">
        <v>381594.15</v>
      </c>
      <c r="AR167" s="26">
        <v>1.0045430206882173</v>
      </c>
      <c r="AS167" s="11"/>
      <c r="AT167" s="10"/>
      <c r="AV167" s="10"/>
      <c r="AW167" s="10"/>
      <c r="AX167" s="10"/>
      <c r="AY167" s="10"/>
      <c r="AZ167" s="10"/>
      <c r="BC167" s="10"/>
    </row>
    <row r="168" s="3" customFormat="1">
      <c r="A168" s="3" t="s">
        <v>508</v>
      </c>
      <c r="B168" s="16">
        <v>44165</v>
      </c>
      <c r="C168" s="3" t="s">
        <v>498</v>
      </c>
      <c r="D168" s="3" t="s">
        <v>499</v>
      </c>
      <c r="E168" s="3" t="s">
        <v>500</v>
      </c>
      <c r="F168" s="3" t="s">
        <v>501</v>
      </c>
      <c r="G168" s="3" t="s">
        <v>502</v>
      </c>
      <c r="H168" s="3" t="s">
        <v>503</v>
      </c>
      <c r="I168" s="16">
        <v>44196</v>
      </c>
      <c r="J168" s="16">
        <v>44104</v>
      </c>
      <c r="K168" s="3" t="s">
        <v>125</v>
      </c>
      <c r="L168" s="3" t="s">
        <v>125</v>
      </c>
      <c r="M168" s="3"/>
      <c r="N168" s="3" t="s">
        <v>80</v>
      </c>
      <c r="O168" s="3" t="s">
        <v>95</v>
      </c>
      <c r="P168" s="3"/>
      <c r="Q168" s="3" t="s">
        <v>65</v>
      </c>
      <c r="R168" s="3" t="s">
        <v>81</v>
      </c>
      <c r="S168" s="3">
        <v>37242</v>
      </c>
      <c r="T168" s="3" t="s">
        <v>82</v>
      </c>
      <c r="U168" s="3" t="s">
        <v>83</v>
      </c>
      <c r="V168" s="21" t="s">
        <v>69</v>
      </c>
      <c r="W168" s="3"/>
      <c r="X168" s="3">
        <v>379868.4</v>
      </c>
      <c r="Y168" s="27">
        <v>0.000834126187627</v>
      </c>
      <c r="Z168" s="21" t="s">
        <v>84</v>
      </c>
      <c r="AA168" s="3" t="s">
        <v>85</v>
      </c>
      <c r="AB168" s="21" t="s">
        <v>72</v>
      </c>
      <c r="AC168" s="3" t="s">
        <v>73</v>
      </c>
      <c r="AD168" s="21" t="s">
        <v>74</v>
      </c>
      <c r="AE168" s="21"/>
      <c r="AF168" s="21" t="s">
        <v>86</v>
      </c>
      <c r="AG168" s="21" t="s">
        <v>75</v>
      </c>
      <c r="AH168" s="21"/>
      <c r="AI168" s="21" t="s">
        <v>76</v>
      </c>
      <c r="AJ168" s="3" t="s">
        <v>76</v>
      </c>
      <c r="AK168" s="33">
        <v>1</v>
      </c>
      <c r="AL168" s="3"/>
      <c r="AM168" s="3"/>
      <c r="AN168" s="3"/>
      <c r="AO168" s="3">
        <v>0</v>
      </c>
      <c r="AP168" s="3">
        <v>0</v>
      </c>
      <c r="AQ168" s="3">
        <v>381594.15</v>
      </c>
      <c r="AR168" s="27">
        <v>1.0045430206882173</v>
      </c>
      <c r="AS168" s="16"/>
      <c r="AT168" s="21"/>
      <c r="AV168" s="21"/>
      <c r="AW168" s="21"/>
      <c r="AX168" s="21"/>
      <c r="AY168" s="21"/>
      <c r="AZ168" s="21"/>
      <c r="BC168" s="21"/>
    </row>
    <row r="169" s="2" customFormat="1">
      <c r="A169" s="2" t="s">
        <v>509</v>
      </c>
      <c r="B169" s="11">
        <v>44250</v>
      </c>
      <c r="C169" s="2" t="s">
        <v>498</v>
      </c>
      <c r="D169" s="2" t="s">
        <v>499</v>
      </c>
      <c r="E169" s="2" t="s">
        <v>500</v>
      </c>
      <c r="F169" s="2" t="s">
        <v>501</v>
      </c>
      <c r="G169" s="2" t="s">
        <v>502</v>
      </c>
      <c r="H169" s="2" t="s">
        <v>503</v>
      </c>
      <c r="I169" s="11">
        <v>44196</v>
      </c>
      <c r="J169" s="11">
        <v>44196</v>
      </c>
      <c r="K169" s="2" t="s">
        <v>125</v>
      </c>
      <c r="L169" s="2" t="s">
        <v>125</v>
      </c>
      <c r="M169" s="2"/>
      <c r="N169" s="2" t="s">
        <v>80</v>
      </c>
      <c r="O169" s="2" t="s">
        <v>95</v>
      </c>
      <c r="P169" s="2"/>
      <c r="Q169" s="2" t="s">
        <v>65</v>
      </c>
      <c r="R169" s="2" t="s">
        <v>81</v>
      </c>
      <c r="S169" s="2">
        <v>37098</v>
      </c>
      <c r="T169" s="2" t="s">
        <v>82</v>
      </c>
      <c r="U169" s="2" t="s">
        <v>83</v>
      </c>
      <c r="V169" s="10" t="s">
        <v>69</v>
      </c>
      <c r="W169" s="2"/>
      <c r="X169" s="2">
        <v>698926.32</v>
      </c>
      <c r="Y169" s="26">
        <v>0.001199689727551</v>
      </c>
      <c r="Z169" s="10" t="s">
        <v>84</v>
      </c>
      <c r="AA169" s="2" t="s">
        <v>85</v>
      </c>
      <c r="AB169" s="10" t="s">
        <v>72</v>
      </c>
      <c r="AC169" s="2" t="s">
        <v>73</v>
      </c>
      <c r="AD169" s="10" t="s">
        <v>74</v>
      </c>
      <c r="AE169" s="10"/>
      <c r="AF169" s="10" t="s">
        <v>86</v>
      </c>
      <c r="AG169" s="10" t="s">
        <v>75</v>
      </c>
      <c r="AH169" s="10"/>
      <c r="AI169" s="10" t="s">
        <v>76</v>
      </c>
      <c r="AJ169" s="2" t="s">
        <v>76</v>
      </c>
      <c r="AK169" s="32">
        <v>1</v>
      </c>
      <c r="AL169" s="2"/>
      <c r="AM169" s="2"/>
      <c r="AN169" s="2"/>
      <c r="AO169" s="2">
        <v>0</v>
      </c>
      <c r="AP169" s="2">
        <v>0</v>
      </c>
      <c r="AQ169" s="2">
        <v>707362.02</v>
      </c>
      <c r="AR169" s="26">
        <v>1.0120695125632126</v>
      </c>
      <c r="AS169" s="11"/>
      <c r="AT169" s="10"/>
      <c r="AV169" s="10"/>
      <c r="AW169" s="10"/>
      <c r="AX169" s="10"/>
      <c r="AY169" s="10"/>
      <c r="AZ169" s="10"/>
      <c r="BC169" s="10"/>
    </row>
    <row r="170" s="2" customFormat="1">
      <c r="A170" s="2" t="s">
        <v>510</v>
      </c>
      <c r="B170" s="11">
        <v>44342</v>
      </c>
      <c r="C170" s="2" t="s">
        <v>498</v>
      </c>
      <c r="D170" s="2" t="s">
        <v>499</v>
      </c>
      <c r="E170" s="2" t="s">
        <v>500</v>
      </c>
      <c r="F170" s="2" t="s">
        <v>501</v>
      </c>
      <c r="G170" s="2" t="s">
        <v>502</v>
      </c>
      <c r="H170" s="2" t="s">
        <v>503</v>
      </c>
      <c r="I170" s="11">
        <v>44561</v>
      </c>
      <c r="J170" s="11">
        <v>44286</v>
      </c>
      <c r="K170" s="2" t="s">
        <v>125</v>
      </c>
      <c r="L170" s="2" t="s">
        <v>125</v>
      </c>
      <c r="M170" s="2"/>
      <c r="N170" s="2" t="s">
        <v>80</v>
      </c>
      <c r="O170" s="2" t="s">
        <v>95</v>
      </c>
      <c r="P170" s="2"/>
      <c r="Q170" s="2" t="s">
        <v>65</v>
      </c>
      <c r="R170" s="2" t="s">
        <v>81</v>
      </c>
      <c r="S170" s="2">
        <v>38165</v>
      </c>
      <c r="T170" s="2" t="s">
        <v>82</v>
      </c>
      <c r="U170" s="2" t="s">
        <v>83</v>
      </c>
      <c r="V170" s="10" t="s">
        <v>69</v>
      </c>
      <c r="W170" s="2"/>
      <c r="X170" s="2">
        <v>7244480.3</v>
      </c>
      <c r="Y170" s="26">
        <v>0.010091821153277</v>
      </c>
      <c r="Z170" s="10" t="s">
        <v>84</v>
      </c>
      <c r="AA170" s="2" t="s">
        <v>85</v>
      </c>
      <c r="AB170" s="10" t="s">
        <v>72</v>
      </c>
      <c r="AC170" s="2" t="s">
        <v>73</v>
      </c>
      <c r="AD170" s="10" t="s">
        <v>74</v>
      </c>
      <c r="AE170" s="10"/>
      <c r="AF170" s="10" t="s">
        <v>86</v>
      </c>
      <c r="AG170" s="10" t="s">
        <v>75</v>
      </c>
      <c r="AH170" s="10"/>
      <c r="AI170" s="10" t="s">
        <v>76</v>
      </c>
      <c r="AJ170" s="2" t="s">
        <v>76</v>
      </c>
      <c r="AK170" s="32">
        <v>1</v>
      </c>
      <c r="AL170" s="2"/>
      <c r="AM170" s="2"/>
      <c r="AN170" s="2"/>
      <c r="AO170" s="2">
        <v>0</v>
      </c>
      <c r="AP170" s="2">
        <v>0</v>
      </c>
      <c r="AQ170" s="2">
        <v>6820295.58</v>
      </c>
      <c r="AR170" s="26">
        <v>0.9414471842790435</v>
      </c>
      <c r="AS170" s="11"/>
      <c r="AT170" s="10"/>
      <c r="AV170" s="10"/>
      <c r="AW170" s="10"/>
      <c r="AX170" s="10"/>
      <c r="AY170" s="10"/>
      <c r="AZ170" s="10"/>
      <c r="BC170" s="10"/>
    </row>
    <row r="171" s="2" customFormat="1">
      <c r="A171" s="2" t="s">
        <v>511</v>
      </c>
      <c r="B171" s="11">
        <v>44434</v>
      </c>
      <c r="C171" s="2" t="s">
        <v>498</v>
      </c>
      <c r="D171" s="2" t="s">
        <v>499</v>
      </c>
      <c r="E171" s="2" t="s">
        <v>500</v>
      </c>
      <c r="F171" s="2" t="s">
        <v>501</v>
      </c>
      <c r="G171" s="2" t="s">
        <v>502</v>
      </c>
      <c r="H171" s="2" t="s">
        <v>503</v>
      </c>
      <c r="I171" s="11">
        <v>44561</v>
      </c>
      <c r="J171" s="11">
        <v>44377</v>
      </c>
      <c r="K171" s="2" t="s">
        <v>125</v>
      </c>
      <c r="L171" s="2" t="s">
        <v>125</v>
      </c>
      <c r="M171" s="2"/>
      <c r="N171" s="2" t="s">
        <v>80</v>
      </c>
      <c r="O171" s="2" t="s">
        <v>95</v>
      </c>
      <c r="P171" s="2"/>
      <c r="Q171" s="2" t="s">
        <v>65</v>
      </c>
      <c r="R171" s="2" t="s">
        <v>81</v>
      </c>
      <c r="S171" s="2">
        <v>38040</v>
      </c>
      <c r="T171" s="2" t="s">
        <v>82</v>
      </c>
      <c r="U171" s="2" t="s">
        <v>83</v>
      </c>
      <c r="V171" s="10" t="s">
        <v>69</v>
      </c>
      <c r="W171" s="2"/>
      <c r="X171" s="2">
        <v>8145885.6</v>
      </c>
      <c r="Y171" s="26">
        <v>0.011074400153582</v>
      </c>
      <c r="Z171" s="10" t="s">
        <v>84</v>
      </c>
      <c r="AA171" s="2" t="s">
        <v>85</v>
      </c>
      <c r="AB171" s="10" t="s">
        <v>72</v>
      </c>
      <c r="AC171" s="2" t="s">
        <v>73</v>
      </c>
      <c r="AD171" s="10" t="s">
        <v>74</v>
      </c>
      <c r="AE171" s="10"/>
      <c r="AF171" s="10" t="s">
        <v>86</v>
      </c>
      <c r="AG171" s="10" t="s">
        <v>75</v>
      </c>
      <c r="AH171" s="10"/>
      <c r="AI171" s="10" t="s">
        <v>76</v>
      </c>
      <c r="AJ171" s="2" t="s">
        <v>76</v>
      </c>
      <c r="AK171" s="32">
        <v>1</v>
      </c>
      <c r="AL171" s="2"/>
      <c r="AM171" s="2"/>
      <c r="AN171" s="2"/>
      <c r="AO171" s="2">
        <v>0</v>
      </c>
      <c r="AP171" s="2">
        <v>0</v>
      </c>
      <c r="AQ171" s="2">
        <v>0</v>
      </c>
      <c r="AR171" s="26">
        <v>0</v>
      </c>
      <c r="AS171" s="11"/>
      <c r="AT171" s="10"/>
      <c r="AV171" s="10"/>
      <c r="AW171" s="10"/>
      <c r="AX171" s="10"/>
      <c r="AY171" s="10"/>
      <c r="AZ171" s="10"/>
      <c r="BC171" s="10"/>
    </row>
    <row r="172" s="2" customFormat="1">
      <c r="A172" s="2" t="s">
        <v>512</v>
      </c>
      <c r="B172" s="11">
        <v>44551</v>
      </c>
      <c r="C172" s="2" t="s">
        <v>513</v>
      </c>
      <c r="D172" s="2" t="s">
        <v>514</v>
      </c>
      <c r="E172" s="2" t="s">
        <v>515</v>
      </c>
      <c r="F172" s="2" t="s">
        <v>513</v>
      </c>
      <c r="G172" s="2" t="s">
        <v>516</v>
      </c>
      <c r="H172" s="2" t="s">
        <v>515</v>
      </c>
      <c r="I172" s="11">
        <v>44500</v>
      </c>
      <c r="J172" s="11">
        <v>44500</v>
      </c>
      <c r="K172" s="2" t="s">
        <v>125</v>
      </c>
      <c r="L172" s="2" t="s">
        <v>125</v>
      </c>
      <c r="M172" s="2"/>
      <c r="N172" s="2" t="s">
        <v>80</v>
      </c>
      <c r="O172" s="2" t="s">
        <v>95</v>
      </c>
      <c r="P172" s="2"/>
      <c r="Q172" s="2" t="s">
        <v>65</v>
      </c>
      <c r="R172" s="2" t="s">
        <v>81</v>
      </c>
      <c r="S172" s="2">
        <v>61878</v>
      </c>
      <c r="T172" s="2" t="s">
        <v>82</v>
      </c>
      <c r="U172" s="2" t="s">
        <v>83</v>
      </c>
      <c r="V172" s="10" t="s">
        <v>69</v>
      </c>
      <c r="W172" s="2"/>
      <c r="X172" s="2">
        <v>11355231.78</v>
      </c>
      <c r="Y172" s="26">
        <v>0.004630416238636</v>
      </c>
      <c r="Z172" s="10" t="s">
        <v>84</v>
      </c>
      <c r="AA172" s="2" t="s">
        <v>85</v>
      </c>
      <c r="AB172" s="10" t="s">
        <v>72</v>
      </c>
      <c r="AC172" s="2" t="s">
        <v>73</v>
      </c>
      <c r="AD172" s="10" t="s">
        <v>74</v>
      </c>
      <c r="AE172" s="10"/>
      <c r="AF172" s="10" t="s">
        <v>86</v>
      </c>
      <c r="AG172" s="10" t="s">
        <v>75</v>
      </c>
      <c r="AH172" s="10"/>
      <c r="AI172" s="10" t="s">
        <v>76</v>
      </c>
      <c r="AJ172" s="2" t="s">
        <v>76</v>
      </c>
      <c r="AK172" s="32">
        <v>1</v>
      </c>
      <c r="AL172" s="2"/>
      <c r="AM172" s="2"/>
      <c r="AN172" s="2"/>
      <c r="AO172" s="2">
        <v>0</v>
      </c>
      <c r="AP172" s="2">
        <v>0</v>
      </c>
      <c r="AQ172" s="2">
        <v>0</v>
      </c>
      <c r="AR172" s="26">
        <v>0</v>
      </c>
      <c r="AS172" s="11"/>
      <c r="AT172" s="10"/>
      <c r="AV172" s="10"/>
      <c r="AW172" s="10"/>
      <c r="AX172" s="10"/>
      <c r="AY172" s="10"/>
      <c r="AZ172" s="10"/>
      <c r="BC172" s="10"/>
    </row>
    <row r="173" s="2" customFormat="1">
      <c r="A173" s="2" t="s">
        <v>517</v>
      </c>
      <c r="B173" s="11">
        <v>44438</v>
      </c>
      <c r="C173" s="2" t="s">
        <v>518</v>
      </c>
      <c r="D173" s="2" t="s">
        <v>519</v>
      </c>
      <c r="E173" s="2" t="s">
        <v>520</v>
      </c>
      <c r="F173" s="2" t="s">
        <v>521</v>
      </c>
      <c r="G173" s="2" t="s">
        <v>522</v>
      </c>
      <c r="H173" s="2" t="s">
        <v>523</v>
      </c>
      <c r="I173" s="11">
        <v>44377</v>
      </c>
      <c r="J173" s="11">
        <v>44377</v>
      </c>
      <c r="K173" s="2" t="s">
        <v>199</v>
      </c>
      <c r="L173" s="2" t="s">
        <v>200</v>
      </c>
      <c r="M173" s="2"/>
      <c r="N173" s="2" t="s">
        <v>80</v>
      </c>
      <c r="O173" s="2"/>
      <c r="P173" s="2"/>
      <c r="Q173" s="2" t="s">
        <v>65</v>
      </c>
      <c r="R173" s="2" t="s">
        <v>81</v>
      </c>
      <c r="S173" s="2">
        <v>4909</v>
      </c>
      <c r="T173" s="2" t="s">
        <v>82</v>
      </c>
      <c r="U173" s="2" t="s">
        <v>83</v>
      </c>
      <c r="V173" s="10" t="s">
        <v>69</v>
      </c>
      <c r="W173" s="2"/>
      <c r="X173" s="2">
        <v>1051213.26</v>
      </c>
      <c r="Y173" s="26">
        <v>5.972273769E-05</v>
      </c>
      <c r="Z173" s="10" t="s">
        <v>84</v>
      </c>
      <c r="AA173" s="2" t="s">
        <v>85</v>
      </c>
      <c r="AB173" s="10" t="s">
        <v>72</v>
      </c>
      <c r="AC173" s="2" t="s">
        <v>73</v>
      </c>
      <c r="AD173" s="10" t="s">
        <v>74</v>
      </c>
      <c r="AE173" s="10"/>
      <c r="AF173" s="10" t="s">
        <v>86</v>
      </c>
      <c r="AG173" s="10" t="s">
        <v>75</v>
      </c>
      <c r="AH173" s="10"/>
      <c r="AI173" s="10" t="s">
        <v>76</v>
      </c>
      <c r="AJ173" s="2" t="s">
        <v>76</v>
      </c>
      <c r="AK173" s="32">
        <v>1</v>
      </c>
      <c r="AL173" s="2"/>
      <c r="AM173" s="2"/>
      <c r="AN173" s="2"/>
      <c r="AO173" s="2">
        <v>0</v>
      </c>
      <c r="AP173" s="2">
        <v>0</v>
      </c>
      <c r="AQ173" s="2">
        <v>0</v>
      </c>
      <c r="AR173" s="26">
        <v>0</v>
      </c>
      <c r="AS173" s="11"/>
      <c r="AT173" s="10"/>
      <c r="AV173" s="10"/>
      <c r="AW173" s="10"/>
      <c r="AX173" s="10"/>
      <c r="AY173" s="10"/>
      <c r="AZ173" s="10"/>
      <c r="BC173" s="10"/>
    </row>
    <row r="174" s="2" customFormat="1">
      <c r="A174" s="2" t="s">
        <v>524</v>
      </c>
      <c r="B174" s="11">
        <v>44529</v>
      </c>
      <c r="C174" s="2" t="s">
        <v>518</v>
      </c>
      <c r="D174" s="2" t="s">
        <v>519</v>
      </c>
      <c r="E174" s="2" t="s">
        <v>520</v>
      </c>
      <c r="F174" s="2" t="s">
        <v>521</v>
      </c>
      <c r="G174" s="2" t="s">
        <v>522</v>
      </c>
      <c r="H174" s="2" t="s">
        <v>523</v>
      </c>
      <c r="I174" s="11">
        <v>44742</v>
      </c>
      <c r="J174" s="11">
        <v>44469</v>
      </c>
      <c r="K174" s="2" t="s">
        <v>199</v>
      </c>
      <c r="L174" s="2" t="s">
        <v>200</v>
      </c>
      <c r="M174" s="2"/>
      <c r="N174" s="2" t="s">
        <v>80</v>
      </c>
      <c r="O174" s="2"/>
      <c r="P174" s="2"/>
      <c r="Q174" s="2" t="s">
        <v>65</v>
      </c>
      <c r="R174" s="2" t="s">
        <v>81</v>
      </c>
      <c r="S174" s="2">
        <v>5330</v>
      </c>
      <c r="T174" s="2" t="s">
        <v>82</v>
      </c>
      <c r="U174" s="2" t="s">
        <v>83</v>
      </c>
      <c r="V174" s="10" t="s">
        <v>69</v>
      </c>
      <c r="W174" s="2"/>
      <c r="X174" s="2">
        <v>935255.1</v>
      </c>
      <c r="Y174" s="26">
        <v>5.216464793E-05</v>
      </c>
      <c r="Z174" s="10" t="s">
        <v>84</v>
      </c>
      <c r="AA174" s="2" t="s">
        <v>85</v>
      </c>
      <c r="AB174" s="10" t="s">
        <v>72</v>
      </c>
      <c r="AC174" s="2" t="s">
        <v>73</v>
      </c>
      <c r="AD174" s="10" t="s">
        <v>74</v>
      </c>
      <c r="AE174" s="10"/>
      <c r="AF174" s="10" t="s">
        <v>86</v>
      </c>
      <c r="AG174" s="10" t="s">
        <v>75</v>
      </c>
      <c r="AH174" s="10"/>
      <c r="AI174" s="10" t="s">
        <v>76</v>
      </c>
      <c r="AJ174" s="2" t="s">
        <v>76</v>
      </c>
      <c r="AK174" s="32">
        <v>1</v>
      </c>
      <c r="AL174" s="2"/>
      <c r="AM174" s="2"/>
      <c r="AN174" s="2"/>
      <c r="AO174" s="2">
        <v>0</v>
      </c>
      <c r="AP174" s="2">
        <v>0</v>
      </c>
      <c r="AQ174" s="2">
        <v>0</v>
      </c>
      <c r="AR174" s="26">
        <v>0</v>
      </c>
      <c r="AS174" s="11"/>
      <c r="AT174" s="10"/>
      <c r="AV174" s="10"/>
      <c r="AW174" s="10"/>
      <c r="AX174" s="10"/>
      <c r="AY174" s="10"/>
      <c r="AZ174" s="10"/>
      <c r="BC174" s="10"/>
    </row>
    <row r="175" s="2" customFormat="1">
      <c r="A175" s="2" t="s">
        <v>525</v>
      </c>
      <c r="B175" s="11">
        <v>44438</v>
      </c>
      <c r="C175" s="2" t="s">
        <v>518</v>
      </c>
      <c r="D175" s="2" t="s">
        <v>519</v>
      </c>
      <c r="E175" s="2" t="s">
        <v>520</v>
      </c>
      <c r="F175" s="2" t="s">
        <v>526</v>
      </c>
      <c r="G175" s="2" t="s">
        <v>527</v>
      </c>
      <c r="H175" s="2" t="s">
        <v>528</v>
      </c>
      <c r="I175" s="11">
        <v>44377</v>
      </c>
      <c r="J175" s="11">
        <v>44377</v>
      </c>
      <c r="K175" s="2" t="s">
        <v>199</v>
      </c>
      <c r="L175" s="2" t="s">
        <v>200</v>
      </c>
      <c r="M175" s="2"/>
      <c r="N175" s="2" t="s">
        <v>80</v>
      </c>
      <c r="O175" s="2"/>
      <c r="P175" s="2"/>
      <c r="Q175" s="2" t="s">
        <v>65</v>
      </c>
      <c r="R175" s="2" t="s">
        <v>81</v>
      </c>
      <c r="S175" s="2">
        <v>4246</v>
      </c>
      <c r="T175" s="2" t="s">
        <v>82</v>
      </c>
      <c r="U175" s="2" t="s">
        <v>83</v>
      </c>
      <c r="V175" s="10" t="s">
        <v>69</v>
      </c>
      <c r="W175" s="2"/>
      <c r="X175" s="2">
        <v>909238.44</v>
      </c>
      <c r="Y175" s="26">
        <v>0.00015221256319</v>
      </c>
      <c r="Z175" s="10" t="s">
        <v>84</v>
      </c>
      <c r="AA175" s="2" t="s">
        <v>85</v>
      </c>
      <c r="AB175" s="10" t="s">
        <v>72</v>
      </c>
      <c r="AC175" s="2" t="s">
        <v>73</v>
      </c>
      <c r="AD175" s="10" t="s">
        <v>74</v>
      </c>
      <c r="AE175" s="10"/>
      <c r="AF175" s="10" t="s">
        <v>86</v>
      </c>
      <c r="AG175" s="10" t="s">
        <v>75</v>
      </c>
      <c r="AH175" s="10"/>
      <c r="AI175" s="10" t="s">
        <v>76</v>
      </c>
      <c r="AJ175" s="2" t="s">
        <v>76</v>
      </c>
      <c r="AK175" s="32">
        <v>1</v>
      </c>
      <c r="AL175" s="2"/>
      <c r="AM175" s="2"/>
      <c r="AN175" s="2"/>
      <c r="AO175" s="2">
        <v>0</v>
      </c>
      <c r="AP175" s="2">
        <v>0</v>
      </c>
      <c r="AQ175" s="2">
        <v>0</v>
      </c>
      <c r="AR175" s="26">
        <v>0</v>
      </c>
      <c r="AS175" s="11"/>
      <c r="AT175" s="10"/>
      <c r="AV175" s="10"/>
      <c r="AW175" s="10"/>
      <c r="AX175" s="10"/>
      <c r="AY175" s="10"/>
      <c r="AZ175" s="10"/>
      <c r="BC175" s="10"/>
    </row>
    <row r="176" s="2" customFormat="1">
      <c r="A176" s="2" t="s">
        <v>529</v>
      </c>
      <c r="B176" s="11">
        <v>44529</v>
      </c>
      <c r="C176" s="2" t="s">
        <v>518</v>
      </c>
      <c r="D176" s="2" t="s">
        <v>519</v>
      </c>
      <c r="E176" s="2" t="s">
        <v>520</v>
      </c>
      <c r="F176" s="2" t="s">
        <v>526</v>
      </c>
      <c r="G176" s="2" t="s">
        <v>527</v>
      </c>
      <c r="H176" s="2" t="s">
        <v>528</v>
      </c>
      <c r="I176" s="11">
        <v>44742</v>
      </c>
      <c r="J176" s="11">
        <v>44469</v>
      </c>
      <c r="K176" s="2" t="s">
        <v>199</v>
      </c>
      <c r="L176" s="2" t="s">
        <v>200</v>
      </c>
      <c r="M176" s="2"/>
      <c r="N176" s="2" t="s">
        <v>80</v>
      </c>
      <c r="O176" s="2"/>
      <c r="P176" s="2"/>
      <c r="Q176" s="2" t="s">
        <v>65</v>
      </c>
      <c r="R176" s="2" t="s">
        <v>81</v>
      </c>
      <c r="S176" s="2">
        <v>4658</v>
      </c>
      <c r="T176" s="2" t="s">
        <v>82</v>
      </c>
      <c r="U176" s="2" t="s">
        <v>83</v>
      </c>
      <c r="V176" s="10" t="s">
        <v>69</v>
      </c>
      <c r="W176" s="2"/>
      <c r="X176" s="2">
        <v>817339.26</v>
      </c>
      <c r="Y176" s="26">
        <v>0.00013371443032</v>
      </c>
      <c r="Z176" s="10" t="s">
        <v>84</v>
      </c>
      <c r="AA176" s="2" t="s">
        <v>85</v>
      </c>
      <c r="AB176" s="10" t="s">
        <v>72</v>
      </c>
      <c r="AC176" s="2" t="s">
        <v>73</v>
      </c>
      <c r="AD176" s="10" t="s">
        <v>74</v>
      </c>
      <c r="AE176" s="10"/>
      <c r="AF176" s="10" t="s">
        <v>86</v>
      </c>
      <c r="AG176" s="10" t="s">
        <v>75</v>
      </c>
      <c r="AH176" s="10"/>
      <c r="AI176" s="10" t="s">
        <v>76</v>
      </c>
      <c r="AJ176" s="2" t="s">
        <v>76</v>
      </c>
      <c r="AK176" s="32">
        <v>1</v>
      </c>
      <c r="AL176" s="2"/>
      <c r="AM176" s="2"/>
      <c r="AN176" s="2"/>
      <c r="AO176" s="2">
        <v>0</v>
      </c>
      <c r="AP176" s="2">
        <v>0</v>
      </c>
      <c r="AQ176" s="2">
        <v>0</v>
      </c>
      <c r="AR176" s="26">
        <v>0</v>
      </c>
      <c r="AS176" s="11"/>
      <c r="AT176" s="10"/>
      <c r="AV176" s="10"/>
      <c r="AW176" s="10"/>
      <c r="AX176" s="10"/>
      <c r="AY176" s="10"/>
      <c r="AZ176" s="10"/>
      <c r="BC176" s="10"/>
    </row>
    <row r="177" s="2" customFormat="1">
      <c r="A177" s="2" t="s">
        <v>530</v>
      </c>
      <c r="B177" s="11">
        <v>43794</v>
      </c>
      <c r="C177" s="2" t="s">
        <v>518</v>
      </c>
      <c r="D177" s="2" t="s">
        <v>519</v>
      </c>
      <c r="E177" s="2" t="s">
        <v>520</v>
      </c>
      <c r="F177" s="2" t="s">
        <v>531</v>
      </c>
      <c r="G177" s="2" t="s">
        <v>532</v>
      </c>
      <c r="H177" s="2" t="s">
        <v>533</v>
      </c>
      <c r="I177" s="11">
        <v>44012</v>
      </c>
      <c r="J177" s="11">
        <v>43738</v>
      </c>
      <c r="K177" s="2" t="s">
        <v>199</v>
      </c>
      <c r="L177" s="2" t="s">
        <v>200</v>
      </c>
      <c r="M177" s="2"/>
      <c r="N177" s="2" t="s">
        <v>80</v>
      </c>
      <c r="O177" s="2"/>
      <c r="P177" s="2"/>
      <c r="Q177" s="2" t="s">
        <v>65</v>
      </c>
      <c r="R177" s="2" t="s">
        <v>81</v>
      </c>
      <c r="S177" s="2">
        <v>26457</v>
      </c>
      <c r="T177" s="2" t="s">
        <v>82</v>
      </c>
      <c r="U177" s="2" t="s">
        <v>83</v>
      </c>
      <c r="V177" s="10" t="s">
        <v>69</v>
      </c>
      <c r="W177" s="2"/>
      <c r="X177" s="2">
        <v>146042.64</v>
      </c>
      <c r="Y177" s="26">
        <v>2.93550885E-05</v>
      </c>
      <c r="Z177" s="10" t="s">
        <v>84</v>
      </c>
      <c r="AA177" s="2" t="s">
        <v>85</v>
      </c>
      <c r="AB177" s="10" t="s">
        <v>72</v>
      </c>
      <c r="AC177" s="2" t="s">
        <v>73</v>
      </c>
      <c r="AD177" s="10" t="s">
        <v>74</v>
      </c>
      <c r="AE177" s="10"/>
      <c r="AF177" s="10" t="s">
        <v>86</v>
      </c>
      <c r="AG177" s="10" t="s">
        <v>75</v>
      </c>
      <c r="AH177" s="10"/>
      <c r="AI177" s="10" t="s">
        <v>76</v>
      </c>
      <c r="AJ177" s="2" t="s">
        <v>76</v>
      </c>
      <c r="AK177" s="32">
        <v>1</v>
      </c>
      <c r="AL177" s="2"/>
      <c r="AM177" s="2"/>
      <c r="AN177" s="2"/>
      <c r="AO177" s="2">
        <v>0</v>
      </c>
      <c r="AP177" s="2">
        <v>0</v>
      </c>
      <c r="AQ177" s="2">
        <v>0</v>
      </c>
      <c r="AR177" s="26">
        <v>0</v>
      </c>
      <c r="AS177" s="11"/>
      <c r="AT177" s="10"/>
      <c r="AV177" s="10"/>
      <c r="AW177" s="10"/>
      <c r="AX177" s="10"/>
      <c r="AY177" s="10"/>
      <c r="AZ177" s="10"/>
      <c r="BC177" s="10"/>
    </row>
    <row r="178" s="2" customFormat="1">
      <c r="A178" s="2" t="s">
        <v>534</v>
      </c>
      <c r="B178" s="11">
        <v>43888</v>
      </c>
      <c r="C178" s="2" t="s">
        <v>518</v>
      </c>
      <c r="D178" s="2" t="s">
        <v>519</v>
      </c>
      <c r="E178" s="2" t="s">
        <v>520</v>
      </c>
      <c r="F178" s="2" t="s">
        <v>531</v>
      </c>
      <c r="G178" s="2" t="s">
        <v>532</v>
      </c>
      <c r="H178" s="2" t="s">
        <v>533</v>
      </c>
      <c r="I178" s="11">
        <v>44012</v>
      </c>
      <c r="J178" s="11">
        <v>43830</v>
      </c>
      <c r="K178" s="2" t="s">
        <v>199</v>
      </c>
      <c r="L178" s="2" t="s">
        <v>200</v>
      </c>
      <c r="M178" s="2"/>
      <c r="N178" s="2" t="s">
        <v>80</v>
      </c>
      <c r="O178" s="2"/>
      <c r="P178" s="2"/>
      <c r="Q178" s="2" t="s">
        <v>65</v>
      </c>
      <c r="R178" s="2" t="s">
        <v>81</v>
      </c>
      <c r="S178" s="2">
        <v>24190</v>
      </c>
      <c r="T178" s="2" t="s">
        <v>82</v>
      </c>
      <c r="U178" s="2" t="s">
        <v>83</v>
      </c>
      <c r="V178" s="10" t="s">
        <v>69</v>
      </c>
      <c r="W178" s="2"/>
      <c r="X178" s="2">
        <v>147075.2</v>
      </c>
      <c r="Y178" s="26">
        <v>2.74056898E-05</v>
      </c>
      <c r="Z178" s="10" t="s">
        <v>84</v>
      </c>
      <c r="AA178" s="2" t="s">
        <v>85</v>
      </c>
      <c r="AB178" s="10" t="s">
        <v>72</v>
      </c>
      <c r="AC178" s="2" t="s">
        <v>73</v>
      </c>
      <c r="AD178" s="10" t="s">
        <v>74</v>
      </c>
      <c r="AE178" s="10"/>
      <c r="AF178" s="10" t="s">
        <v>86</v>
      </c>
      <c r="AG178" s="10" t="s">
        <v>75</v>
      </c>
      <c r="AH178" s="10"/>
      <c r="AI178" s="10" t="s">
        <v>76</v>
      </c>
      <c r="AJ178" s="2" t="s">
        <v>76</v>
      </c>
      <c r="AK178" s="32">
        <v>1</v>
      </c>
      <c r="AL178" s="2"/>
      <c r="AM178" s="2"/>
      <c r="AN178" s="2"/>
      <c r="AO178" s="2">
        <v>0</v>
      </c>
      <c r="AP178" s="2">
        <v>0</v>
      </c>
      <c r="AQ178" s="2">
        <v>0</v>
      </c>
      <c r="AR178" s="26">
        <v>0</v>
      </c>
      <c r="AS178" s="11"/>
      <c r="AT178" s="10"/>
      <c r="AV178" s="10"/>
      <c r="AW178" s="10"/>
      <c r="AX178" s="10"/>
      <c r="AY178" s="10"/>
      <c r="AZ178" s="10"/>
      <c r="BC178" s="10"/>
    </row>
    <row r="179" s="2" customFormat="1">
      <c r="A179" s="2" t="s">
        <v>535</v>
      </c>
      <c r="B179" s="11">
        <v>43980</v>
      </c>
      <c r="C179" s="2" t="s">
        <v>518</v>
      </c>
      <c r="D179" s="2" t="s">
        <v>519</v>
      </c>
      <c r="E179" s="2" t="s">
        <v>520</v>
      </c>
      <c r="F179" s="2" t="s">
        <v>531</v>
      </c>
      <c r="G179" s="2" t="s">
        <v>532</v>
      </c>
      <c r="H179" s="2" t="s">
        <v>533</v>
      </c>
      <c r="I179" s="11">
        <v>44012</v>
      </c>
      <c r="J179" s="11">
        <v>43921</v>
      </c>
      <c r="K179" s="2" t="s">
        <v>199</v>
      </c>
      <c r="L179" s="2" t="s">
        <v>200</v>
      </c>
      <c r="M179" s="2"/>
      <c r="N179" s="2" t="s">
        <v>80</v>
      </c>
      <c r="O179" s="2"/>
      <c r="P179" s="2"/>
      <c r="Q179" s="2" t="s">
        <v>65</v>
      </c>
      <c r="R179" s="2" t="s">
        <v>81</v>
      </c>
      <c r="S179" s="2">
        <v>23713</v>
      </c>
      <c r="T179" s="2" t="s">
        <v>82</v>
      </c>
      <c r="U179" s="2" t="s">
        <v>83</v>
      </c>
      <c r="V179" s="10" t="s">
        <v>69</v>
      </c>
      <c r="W179" s="2"/>
      <c r="X179" s="2">
        <v>82995.5</v>
      </c>
      <c r="Y179" s="26">
        <v>1.966947226E-05</v>
      </c>
      <c r="Z179" s="10" t="s">
        <v>84</v>
      </c>
      <c r="AA179" s="2" t="s">
        <v>85</v>
      </c>
      <c r="AB179" s="10" t="s">
        <v>72</v>
      </c>
      <c r="AC179" s="2" t="s">
        <v>73</v>
      </c>
      <c r="AD179" s="10" t="s">
        <v>74</v>
      </c>
      <c r="AE179" s="10"/>
      <c r="AF179" s="10" t="s">
        <v>86</v>
      </c>
      <c r="AG179" s="10" t="s">
        <v>75</v>
      </c>
      <c r="AH179" s="10"/>
      <c r="AI179" s="10" t="s">
        <v>76</v>
      </c>
      <c r="AJ179" s="2" t="s">
        <v>76</v>
      </c>
      <c r="AK179" s="32">
        <v>1</v>
      </c>
      <c r="AL179" s="2"/>
      <c r="AM179" s="2"/>
      <c r="AN179" s="2"/>
      <c r="AO179" s="2">
        <v>0</v>
      </c>
      <c r="AP179" s="2">
        <v>0</v>
      </c>
      <c r="AQ179" s="2">
        <v>0</v>
      </c>
      <c r="AR179" s="26">
        <v>0</v>
      </c>
      <c r="AS179" s="11"/>
      <c r="AT179" s="10"/>
      <c r="AV179" s="10"/>
      <c r="AW179" s="10"/>
      <c r="AX179" s="10"/>
      <c r="AY179" s="10"/>
      <c r="AZ179" s="10"/>
      <c r="BC179" s="10"/>
    </row>
    <row r="180" s="2" customFormat="1">
      <c r="A180" s="2" t="s">
        <v>536</v>
      </c>
      <c r="B180" s="11">
        <v>44071</v>
      </c>
      <c r="C180" s="2" t="s">
        <v>518</v>
      </c>
      <c r="D180" s="2" t="s">
        <v>519</v>
      </c>
      <c r="E180" s="2" t="s">
        <v>520</v>
      </c>
      <c r="F180" s="2" t="s">
        <v>531</v>
      </c>
      <c r="G180" s="2" t="s">
        <v>532</v>
      </c>
      <c r="H180" s="2" t="s">
        <v>533</v>
      </c>
      <c r="I180" s="11">
        <v>44012</v>
      </c>
      <c r="J180" s="11">
        <v>44012</v>
      </c>
      <c r="K180" s="2" t="s">
        <v>199</v>
      </c>
      <c r="L180" s="2" t="s">
        <v>200</v>
      </c>
      <c r="M180" s="2"/>
      <c r="N180" s="2" t="s">
        <v>80</v>
      </c>
      <c r="O180" s="2"/>
      <c r="P180" s="2"/>
      <c r="Q180" s="2" t="s">
        <v>65</v>
      </c>
      <c r="R180" s="2" t="s">
        <v>81</v>
      </c>
      <c r="S180" s="2">
        <v>23687</v>
      </c>
      <c r="T180" s="2" t="s">
        <v>82</v>
      </c>
      <c r="U180" s="2" t="s">
        <v>83</v>
      </c>
      <c r="V180" s="10" t="s">
        <v>69</v>
      </c>
      <c r="W180" s="2"/>
      <c r="X180" s="2">
        <v>102801.58</v>
      </c>
      <c r="Y180" s="26">
        <v>2.015314843E-05</v>
      </c>
      <c r="Z180" s="10" t="s">
        <v>84</v>
      </c>
      <c r="AA180" s="2" t="s">
        <v>85</v>
      </c>
      <c r="AB180" s="10" t="s">
        <v>72</v>
      </c>
      <c r="AC180" s="2" t="s">
        <v>73</v>
      </c>
      <c r="AD180" s="10" t="s">
        <v>74</v>
      </c>
      <c r="AE180" s="10"/>
      <c r="AF180" s="10" t="s">
        <v>86</v>
      </c>
      <c r="AG180" s="10" t="s">
        <v>75</v>
      </c>
      <c r="AH180" s="10"/>
      <c r="AI180" s="10" t="s">
        <v>76</v>
      </c>
      <c r="AJ180" s="2" t="s">
        <v>76</v>
      </c>
      <c r="AK180" s="32">
        <v>1</v>
      </c>
      <c r="AL180" s="2"/>
      <c r="AM180" s="2"/>
      <c r="AN180" s="2"/>
      <c r="AO180" s="2">
        <v>0</v>
      </c>
      <c r="AP180" s="2">
        <v>0</v>
      </c>
      <c r="AQ180" s="2">
        <v>0</v>
      </c>
      <c r="AR180" s="26">
        <v>0</v>
      </c>
      <c r="AS180" s="11"/>
      <c r="AT180" s="10"/>
      <c r="AV180" s="10"/>
      <c r="AW180" s="10"/>
      <c r="AX180" s="10"/>
      <c r="AY180" s="10"/>
      <c r="AZ180" s="10"/>
      <c r="BC180" s="10"/>
    </row>
    <row r="181" s="2" customFormat="1">
      <c r="A181" s="2" t="s">
        <v>537</v>
      </c>
      <c r="B181" s="11">
        <v>44165</v>
      </c>
      <c r="C181" s="2" t="s">
        <v>518</v>
      </c>
      <c r="D181" s="2" t="s">
        <v>519</v>
      </c>
      <c r="E181" s="2" t="s">
        <v>520</v>
      </c>
      <c r="F181" s="2" t="s">
        <v>531</v>
      </c>
      <c r="G181" s="2" t="s">
        <v>532</v>
      </c>
      <c r="H181" s="2" t="s">
        <v>533</v>
      </c>
      <c r="I181" s="11">
        <v>44377</v>
      </c>
      <c r="J181" s="11">
        <v>44104</v>
      </c>
      <c r="K181" s="2" t="s">
        <v>199</v>
      </c>
      <c r="L181" s="2" t="s">
        <v>200</v>
      </c>
      <c r="M181" s="2"/>
      <c r="N181" s="2" t="s">
        <v>80</v>
      </c>
      <c r="O181" s="2"/>
      <c r="P181" s="2"/>
      <c r="Q181" s="2" t="s">
        <v>65</v>
      </c>
      <c r="R181" s="2" t="s">
        <v>81</v>
      </c>
      <c r="S181" s="2">
        <v>23687</v>
      </c>
      <c r="T181" s="2" t="s">
        <v>82</v>
      </c>
      <c r="U181" s="2" t="s">
        <v>83</v>
      </c>
      <c r="V181" s="10" t="s">
        <v>69</v>
      </c>
      <c r="W181" s="2"/>
      <c r="X181" s="2">
        <v>241607.4</v>
      </c>
      <c r="Y181" s="26">
        <v>4.641020958E-05</v>
      </c>
      <c r="Z181" s="10" t="s">
        <v>84</v>
      </c>
      <c r="AA181" s="2" t="s">
        <v>85</v>
      </c>
      <c r="AB181" s="10" t="s">
        <v>72</v>
      </c>
      <c r="AC181" s="2" t="s">
        <v>73</v>
      </c>
      <c r="AD181" s="10" t="s">
        <v>74</v>
      </c>
      <c r="AE181" s="10"/>
      <c r="AF181" s="10" t="s">
        <v>86</v>
      </c>
      <c r="AG181" s="10" t="s">
        <v>75</v>
      </c>
      <c r="AH181" s="10"/>
      <c r="AI181" s="10" t="s">
        <v>76</v>
      </c>
      <c r="AJ181" s="2" t="s">
        <v>76</v>
      </c>
      <c r="AK181" s="32">
        <v>1</v>
      </c>
      <c r="AL181" s="2"/>
      <c r="AM181" s="2"/>
      <c r="AN181" s="2"/>
      <c r="AO181" s="2">
        <v>0</v>
      </c>
      <c r="AP181" s="2">
        <v>0</v>
      </c>
      <c r="AQ181" s="2">
        <v>0</v>
      </c>
      <c r="AR181" s="26">
        <v>0</v>
      </c>
      <c r="AS181" s="11"/>
      <c r="AT181" s="10"/>
      <c r="AV181" s="10"/>
      <c r="AW181" s="10"/>
      <c r="AX181" s="10"/>
      <c r="AY181" s="10"/>
      <c r="AZ181" s="10"/>
      <c r="BC181" s="10"/>
    </row>
    <row r="182" s="2" customFormat="1">
      <c r="A182" s="2" t="s">
        <v>538</v>
      </c>
      <c r="B182" s="11">
        <v>44256</v>
      </c>
      <c r="C182" s="2" t="s">
        <v>518</v>
      </c>
      <c r="D182" s="2" t="s">
        <v>519</v>
      </c>
      <c r="E182" s="2" t="s">
        <v>520</v>
      </c>
      <c r="F182" s="2" t="s">
        <v>531</v>
      </c>
      <c r="G182" s="2" t="s">
        <v>532</v>
      </c>
      <c r="H182" s="2" t="s">
        <v>533</v>
      </c>
      <c r="I182" s="11">
        <v>44377</v>
      </c>
      <c r="J182" s="11">
        <v>44196</v>
      </c>
      <c r="K182" s="2" t="s">
        <v>199</v>
      </c>
      <c r="L182" s="2" t="s">
        <v>200</v>
      </c>
      <c r="M182" s="2"/>
      <c r="N182" s="2" t="s">
        <v>80</v>
      </c>
      <c r="O182" s="2"/>
      <c r="P182" s="2"/>
      <c r="Q182" s="2" t="s">
        <v>65</v>
      </c>
      <c r="R182" s="2" t="s">
        <v>81</v>
      </c>
      <c r="S182" s="2">
        <v>22996</v>
      </c>
      <c r="T182" s="2" t="s">
        <v>82</v>
      </c>
      <c r="U182" s="2" t="s">
        <v>83</v>
      </c>
      <c r="V182" s="10" t="s">
        <v>69</v>
      </c>
      <c r="W182" s="2"/>
      <c r="X182" s="2">
        <v>433244.64</v>
      </c>
      <c r="Y182" s="26">
        <v>6.968241982E-05</v>
      </c>
      <c r="Z182" s="10" t="s">
        <v>84</v>
      </c>
      <c r="AA182" s="2" t="s">
        <v>85</v>
      </c>
      <c r="AB182" s="10" t="s">
        <v>72</v>
      </c>
      <c r="AC182" s="2" t="s">
        <v>73</v>
      </c>
      <c r="AD182" s="10" t="s">
        <v>74</v>
      </c>
      <c r="AE182" s="10"/>
      <c r="AF182" s="10" t="s">
        <v>86</v>
      </c>
      <c r="AG182" s="10" t="s">
        <v>75</v>
      </c>
      <c r="AH182" s="10"/>
      <c r="AI182" s="10" t="s">
        <v>76</v>
      </c>
      <c r="AJ182" s="2" t="s">
        <v>76</v>
      </c>
      <c r="AK182" s="32">
        <v>1</v>
      </c>
      <c r="AL182" s="2"/>
      <c r="AM182" s="2"/>
      <c r="AN182" s="2"/>
      <c r="AO182" s="2">
        <v>0</v>
      </c>
      <c r="AP182" s="2">
        <v>0</v>
      </c>
      <c r="AQ182" s="2">
        <v>0</v>
      </c>
      <c r="AR182" s="26">
        <v>0</v>
      </c>
      <c r="AS182" s="11"/>
      <c r="AT182" s="10"/>
      <c r="AV182" s="10"/>
      <c r="AW182" s="10"/>
      <c r="AX182" s="10"/>
      <c r="AY182" s="10"/>
      <c r="AZ182" s="10"/>
      <c r="BC182" s="10"/>
    </row>
    <row r="183" s="2" customFormat="1">
      <c r="A183" s="2" t="s">
        <v>539</v>
      </c>
      <c r="B183" s="11">
        <v>44348</v>
      </c>
      <c r="C183" s="2" t="s">
        <v>518</v>
      </c>
      <c r="D183" s="2" t="s">
        <v>519</v>
      </c>
      <c r="E183" s="2" t="s">
        <v>520</v>
      </c>
      <c r="F183" s="2" t="s">
        <v>531</v>
      </c>
      <c r="G183" s="2" t="s">
        <v>532</v>
      </c>
      <c r="H183" s="2" t="s">
        <v>533</v>
      </c>
      <c r="I183" s="11">
        <v>44377</v>
      </c>
      <c r="J183" s="11">
        <v>44286</v>
      </c>
      <c r="K183" s="2" t="s">
        <v>199</v>
      </c>
      <c r="L183" s="2" t="s">
        <v>200</v>
      </c>
      <c r="M183" s="2"/>
      <c r="N183" s="2" t="s">
        <v>80</v>
      </c>
      <c r="O183" s="2"/>
      <c r="P183" s="2"/>
      <c r="Q183" s="2" t="s">
        <v>65</v>
      </c>
      <c r="R183" s="2" t="s">
        <v>81</v>
      </c>
      <c r="S183" s="2">
        <v>21054</v>
      </c>
      <c r="T183" s="2" t="s">
        <v>82</v>
      </c>
      <c r="U183" s="2" t="s">
        <v>83</v>
      </c>
      <c r="V183" s="10" t="s">
        <v>69</v>
      </c>
      <c r="W183" s="2"/>
      <c r="X183" s="2">
        <v>3996470.28</v>
      </c>
      <c r="Y183" s="26">
        <v>0.00059292568219</v>
      </c>
      <c r="Z183" s="10" t="s">
        <v>84</v>
      </c>
      <c r="AA183" s="2" t="s">
        <v>85</v>
      </c>
      <c r="AB183" s="10" t="s">
        <v>72</v>
      </c>
      <c r="AC183" s="2" t="s">
        <v>73</v>
      </c>
      <c r="AD183" s="10" t="s">
        <v>74</v>
      </c>
      <c r="AE183" s="10"/>
      <c r="AF183" s="10" t="s">
        <v>86</v>
      </c>
      <c r="AG183" s="10" t="s">
        <v>75</v>
      </c>
      <c r="AH183" s="10"/>
      <c r="AI183" s="10" t="s">
        <v>76</v>
      </c>
      <c r="AJ183" s="2" t="s">
        <v>76</v>
      </c>
      <c r="AK183" s="32">
        <v>1</v>
      </c>
      <c r="AL183" s="2"/>
      <c r="AM183" s="2"/>
      <c r="AN183" s="2"/>
      <c r="AO183" s="2">
        <v>0</v>
      </c>
      <c r="AP183" s="2">
        <v>0</v>
      </c>
      <c r="AQ183" s="2">
        <v>0</v>
      </c>
      <c r="AR183" s="26">
        <v>0</v>
      </c>
      <c r="AS183" s="11"/>
      <c r="AT183" s="10"/>
      <c r="AV183" s="10"/>
      <c r="AW183" s="10"/>
      <c r="AX183" s="10"/>
      <c r="AY183" s="10"/>
      <c r="AZ183" s="10"/>
      <c r="BC183" s="10"/>
    </row>
    <row r="184" s="2" customFormat="1">
      <c r="A184" s="2" t="s">
        <v>540</v>
      </c>
      <c r="B184" s="11">
        <v>43798</v>
      </c>
      <c r="C184" s="2" t="s">
        <v>541</v>
      </c>
      <c r="D184" s="2" t="s">
        <v>542</v>
      </c>
      <c r="E184" s="2" t="s">
        <v>543</v>
      </c>
      <c r="F184" s="2" t="s">
        <v>544</v>
      </c>
      <c r="G184" s="2" t="s">
        <v>545</v>
      </c>
      <c r="H184" s="2" t="s">
        <v>546</v>
      </c>
      <c r="I184" s="11">
        <v>44012</v>
      </c>
      <c r="J184" s="11">
        <v>43738</v>
      </c>
      <c r="K184" s="2" t="s">
        <v>62</v>
      </c>
      <c r="L184" s="2" t="s">
        <v>62</v>
      </c>
      <c r="M184" s="2"/>
      <c r="N184" s="2" t="s">
        <v>80</v>
      </c>
      <c r="O184" s="2" t="s">
        <v>95</v>
      </c>
      <c r="P184" s="2"/>
      <c r="Q184" s="2" t="s">
        <v>65</v>
      </c>
      <c r="R184" s="2" t="s">
        <v>81</v>
      </c>
      <c r="S184" s="2">
        <v>350000</v>
      </c>
      <c r="T184" s="2" t="s">
        <v>82</v>
      </c>
      <c r="U184" s="2" t="s">
        <v>83</v>
      </c>
      <c r="V184" s="10" t="s">
        <v>69</v>
      </c>
      <c r="W184" s="2"/>
      <c r="X184" s="2">
        <v>1932000</v>
      </c>
      <c r="Y184" s="26">
        <v>0.00202441346124</v>
      </c>
      <c r="Z184" s="10" t="s">
        <v>84</v>
      </c>
      <c r="AA184" s="2" t="s">
        <v>85</v>
      </c>
      <c r="AB184" s="10" t="s">
        <v>72</v>
      </c>
      <c r="AC184" s="2" t="s">
        <v>73</v>
      </c>
      <c r="AD184" s="10" t="s">
        <v>74</v>
      </c>
      <c r="AE184" s="10"/>
      <c r="AF184" s="10" t="s">
        <v>86</v>
      </c>
      <c r="AG184" s="10" t="s">
        <v>75</v>
      </c>
      <c r="AH184" s="10"/>
      <c r="AI184" s="10" t="s">
        <v>76</v>
      </c>
      <c r="AJ184" s="2" t="s">
        <v>76</v>
      </c>
      <c r="AK184" s="32">
        <v>1</v>
      </c>
      <c r="AL184" s="2"/>
      <c r="AM184" s="2"/>
      <c r="AN184" s="2"/>
      <c r="AO184" s="2">
        <v>0</v>
      </c>
      <c r="AP184" s="2">
        <v>0</v>
      </c>
      <c r="AQ184" s="2">
        <v>1931867.52</v>
      </c>
      <c r="AR184" s="26">
        <v>0.9999314285714287</v>
      </c>
      <c r="AS184" s="11"/>
      <c r="AT184" s="10"/>
      <c r="AV184" s="10"/>
      <c r="AW184" s="10"/>
      <c r="AX184" s="10"/>
      <c r="AY184" s="10"/>
      <c r="AZ184" s="10"/>
      <c r="BC184" s="10"/>
    </row>
    <row r="185" s="2" customFormat="1">
      <c r="A185" s="2" t="s">
        <v>547</v>
      </c>
      <c r="B185" s="11">
        <v>43886</v>
      </c>
      <c r="C185" s="2" t="s">
        <v>541</v>
      </c>
      <c r="D185" s="2" t="s">
        <v>542</v>
      </c>
      <c r="E185" s="2" t="s">
        <v>543</v>
      </c>
      <c r="F185" s="2" t="s">
        <v>544</v>
      </c>
      <c r="G185" s="2" t="s">
        <v>545</v>
      </c>
      <c r="H185" s="2" t="s">
        <v>546</v>
      </c>
      <c r="I185" s="11">
        <v>44012</v>
      </c>
      <c r="J185" s="11">
        <v>43830</v>
      </c>
      <c r="K185" s="2" t="s">
        <v>62</v>
      </c>
      <c r="L185" s="2" t="s">
        <v>62</v>
      </c>
      <c r="M185" s="2"/>
      <c r="N185" s="2" t="s">
        <v>80</v>
      </c>
      <c r="O185" s="2" t="s">
        <v>95</v>
      </c>
      <c r="P185" s="2"/>
      <c r="Q185" s="2" t="s">
        <v>65</v>
      </c>
      <c r="R185" s="2" t="s">
        <v>81</v>
      </c>
      <c r="S185" s="2">
        <v>350000</v>
      </c>
      <c r="T185" s="2" t="s">
        <v>82</v>
      </c>
      <c r="U185" s="2" t="s">
        <v>83</v>
      </c>
      <c r="V185" s="10" t="s">
        <v>69</v>
      </c>
      <c r="W185" s="2"/>
      <c r="X185" s="2">
        <v>2128000</v>
      </c>
      <c r="Y185" s="26">
        <v>0.00204815944423</v>
      </c>
      <c r="Z185" s="10" t="s">
        <v>84</v>
      </c>
      <c r="AA185" s="2" t="s">
        <v>85</v>
      </c>
      <c r="AB185" s="10" t="s">
        <v>72</v>
      </c>
      <c r="AC185" s="2" t="s">
        <v>73</v>
      </c>
      <c r="AD185" s="10" t="s">
        <v>74</v>
      </c>
      <c r="AE185" s="10"/>
      <c r="AF185" s="10" t="s">
        <v>86</v>
      </c>
      <c r="AG185" s="10" t="s">
        <v>75</v>
      </c>
      <c r="AH185" s="10"/>
      <c r="AI185" s="10" t="s">
        <v>76</v>
      </c>
      <c r="AJ185" s="2" t="s">
        <v>76</v>
      </c>
      <c r="AK185" s="32">
        <v>1</v>
      </c>
      <c r="AL185" s="2"/>
      <c r="AM185" s="2"/>
      <c r="AN185" s="2"/>
      <c r="AO185" s="2">
        <v>0</v>
      </c>
      <c r="AP185" s="2">
        <v>0</v>
      </c>
      <c r="AQ185" s="2">
        <v>2108714.24</v>
      </c>
      <c r="AR185" s="26">
        <v>0.990937142857143</v>
      </c>
      <c r="AS185" s="11"/>
      <c r="AT185" s="10"/>
      <c r="AV185" s="10"/>
      <c r="AW185" s="10"/>
      <c r="AX185" s="10"/>
      <c r="AY185" s="10"/>
      <c r="AZ185" s="10"/>
      <c r="BC185" s="10"/>
    </row>
    <row r="186" s="2" customFormat="1">
      <c r="A186" s="2" t="s">
        <v>548</v>
      </c>
      <c r="B186" s="11">
        <v>43977</v>
      </c>
      <c r="C186" s="2" t="s">
        <v>541</v>
      </c>
      <c r="D186" s="2" t="s">
        <v>542</v>
      </c>
      <c r="E186" s="2" t="s">
        <v>543</v>
      </c>
      <c r="F186" s="2" t="s">
        <v>544</v>
      </c>
      <c r="G186" s="2" t="s">
        <v>545</v>
      </c>
      <c r="H186" s="2" t="s">
        <v>546</v>
      </c>
      <c r="I186" s="11">
        <v>44012</v>
      </c>
      <c r="J186" s="11">
        <v>43921</v>
      </c>
      <c r="K186" s="2" t="s">
        <v>62</v>
      </c>
      <c r="L186" s="2" t="s">
        <v>62</v>
      </c>
      <c r="M186" s="2"/>
      <c r="N186" s="2" t="s">
        <v>80</v>
      </c>
      <c r="O186" s="2" t="s">
        <v>95</v>
      </c>
      <c r="P186" s="2"/>
      <c r="Q186" s="2" t="s">
        <v>65</v>
      </c>
      <c r="R186" s="2" t="s">
        <v>81</v>
      </c>
      <c r="S186" s="2">
        <v>200000</v>
      </c>
      <c r="T186" s="2" t="s">
        <v>82</v>
      </c>
      <c r="U186" s="2" t="s">
        <v>83</v>
      </c>
      <c r="V186" s="10" t="s">
        <v>69</v>
      </c>
      <c r="W186" s="2"/>
      <c r="X186" s="2">
        <v>700000</v>
      </c>
      <c r="Y186" s="26">
        <v>0.00098775006381</v>
      </c>
      <c r="Z186" s="10" t="s">
        <v>84</v>
      </c>
      <c r="AA186" s="2" t="s">
        <v>85</v>
      </c>
      <c r="AB186" s="10" t="s">
        <v>72</v>
      </c>
      <c r="AC186" s="2" t="s">
        <v>73</v>
      </c>
      <c r="AD186" s="10" t="s">
        <v>74</v>
      </c>
      <c r="AE186" s="10"/>
      <c r="AF186" s="10" t="s">
        <v>86</v>
      </c>
      <c r="AG186" s="10" t="s">
        <v>75</v>
      </c>
      <c r="AH186" s="10"/>
      <c r="AI186" s="10" t="s">
        <v>76</v>
      </c>
      <c r="AJ186" s="2" t="s">
        <v>76</v>
      </c>
      <c r="AK186" s="32">
        <v>1</v>
      </c>
      <c r="AL186" s="2"/>
      <c r="AM186" s="2"/>
      <c r="AN186" s="2"/>
      <c r="AO186" s="2">
        <v>0</v>
      </c>
      <c r="AP186" s="2">
        <v>0</v>
      </c>
      <c r="AQ186" s="2">
        <v>700000</v>
      </c>
      <c r="AR186" s="26">
        <v>1</v>
      </c>
      <c r="AS186" s="11"/>
      <c r="AT186" s="10"/>
      <c r="AV186" s="10"/>
      <c r="AW186" s="10"/>
      <c r="AX186" s="10"/>
      <c r="AY186" s="10"/>
      <c r="AZ186" s="10"/>
      <c r="BC186" s="10"/>
    </row>
    <row r="187" s="2" customFormat="1">
      <c r="A187" s="2" t="s">
        <v>549</v>
      </c>
      <c r="B187" s="11">
        <v>44158</v>
      </c>
      <c r="C187" s="2" t="s">
        <v>541</v>
      </c>
      <c r="D187" s="2" t="s">
        <v>542</v>
      </c>
      <c r="E187" s="2" t="s">
        <v>543</v>
      </c>
      <c r="F187" s="2" t="s">
        <v>544</v>
      </c>
      <c r="G187" s="2" t="s">
        <v>545</v>
      </c>
      <c r="H187" s="2" t="s">
        <v>546</v>
      </c>
      <c r="I187" s="11">
        <v>44377</v>
      </c>
      <c r="J187" s="11">
        <v>44104</v>
      </c>
      <c r="K187" s="2" t="s">
        <v>62</v>
      </c>
      <c r="L187" s="2" t="s">
        <v>62</v>
      </c>
      <c r="M187" s="2"/>
      <c r="N187" s="2" t="s">
        <v>80</v>
      </c>
      <c r="O187" s="2" t="s">
        <v>95</v>
      </c>
      <c r="P187" s="2"/>
      <c r="Q187" s="2" t="s">
        <v>65</v>
      </c>
      <c r="R187" s="2" t="s">
        <v>81</v>
      </c>
      <c r="S187" s="2">
        <v>50000</v>
      </c>
      <c r="T187" s="2" t="s">
        <v>82</v>
      </c>
      <c r="U187" s="2" t="s">
        <v>83</v>
      </c>
      <c r="V187" s="10" t="s">
        <v>69</v>
      </c>
      <c r="W187" s="2"/>
      <c r="X187" s="2">
        <v>510000</v>
      </c>
      <c r="Y187" s="26">
        <v>0.00058845702239</v>
      </c>
      <c r="Z187" s="10" t="s">
        <v>84</v>
      </c>
      <c r="AA187" s="2" t="s">
        <v>85</v>
      </c>
      <c r="AB187" s="10" t="s">
        <v>72</v>
      </c>
      <c r="AC187" s="2" t="s">
        <v>73</v>
      </c>
      <c r="AD187" s="10" t="s">
        <v>74</v>
      </c>
      <c r="AE187" s="10"/>
      <c r="AF187" s="10" t="s">
        <v>86</v>
      </c>
      <c r="AG187" s="10" t="s">
        <v>75</v>
      </c>
      <c r="AH187" s="10"/>
      <c r="AI187" s="10" t="s">
        <v>76</v>
      </c>
      <c r="AJ187" s="2" t="s">
        <v>76</v>
      </c>
      <c r="AK187" s="32">
        <v>1</v>
      </c>
      <c r="AL187" s="2"/>
      <c r="AM187" s="2"/>
      <c r="AN187" s="2"/>
      <c r="AO187" s="2">
        <v>0</v>
      </c>
      <c r="AP187" s="2">
        <v>0</v>
      </c>
      <c r="AQ187" s="2">
        <v>0</v>
      </c>
      <c r="AR187" s="26">
        <v>0</v>
      </c>
      <c r="AS187" s="11"/>
      <c r="AT187" s="10"/>
      <c r="AV187" s="10"/>
      <c r="AW187" s="10"/>
      <c r="AX187" s="10"/>
      <c r="AY187" s="10"/>
      <c r="AZ187" s="10"/>
      <c r="BC187" s="10"/>
    </row>
    <row r="188" s="2" customFormat="1">
      <c r="A188" s="2" t="s">
        <v>550</v>
      </c>
      <c r="B188" s="11">
        <v>44246</v>
      </c>
      <c r="C188" s="2" t="s">
        <v>541</v>
      </c>
      <c r="D188" s="2" t="s">
        <v>542</v>
      </c>
      <c r="E188" s="2" t="s">
        <v>543</v>
      </c>
      <c r="F188" s="2" t="s">
        <v>544</v>
      </c>
      <c r="G188" s="2" t="s">
        <v>545</v>
      </c>
      <c r="H188" s="2" t="s">
        <v>546</v>
      </c>
      <c r="I188" s="11">
        <v>44377</v>
      </c>
      <c r="J188" s="11">
        <v>44196</v>
      </c>
      <c r="K188" s="2" t="s">
        <v>62</v>
      </c>
      <c r="L188" s="2" t="s">
        <v>62</v>
      </c>
      <c r="M188" s="2"/>
      <c r="N188" s="2" t="s">
        <v>80</v>
      </c>
      <c r="O188" s="2" t="s">
        <v>95</v>
      </c>
      <c r="P188" s="2"/>
      <c r="Q188" s="2" t="s">
        <v>65</v>
      </c>
      <c r="R188" s="2" t="s">
        <v>81</v>
      </c>
      <c r="S188" s="2">
        <v>50000</v>
      </c>
      <c r="T188" s="2" t="s">
        <v>82</v>
      </c>
      <c r="U188" s="2" t="s">
        <v>83</v>
      </c>
      <c r="V188" s="10" t="s">
        <v>69</v>
      </c>
      <c r="W188" s="2"/>
      <c r="X188" s="2">
        <v>942000</v>
      </c>
      <c r="Y188" s="26">
        <v>0.000877709114</v>
      </c>
      <c r="Z188" s="10" t="s">
        <v>84</v>
      </c>
      <c r="AA188" s="2" t="s">
        <v>85</v>
      </c>
      <c r="AB188" s="10" t="s">
        <v>72</v>
      </c>
      <c r="AC188" s="2" t="s">
        <v>73</v>
      </c>
      <c r="AD188" s="10" t="s">
        <v>74</v>
      </c>
      <c r="AE188" s="10"/>
      <c r="AF188" s="10" t="s">
        <v>86</v>
      </c>
      <c r="AG188" s="10" t="s">
        <v>75</v>
      </c>
      <c r="AH188" s="10"/>
      <c r="AI188" s="10" t="s">
        <v>76</v>
      </c>
      <c r="AJ188" s="2" t="s">
        <v>76</v>
      </c>
      <c r="AK188" s="32">
        <v>1</v>
      </c>
      <c r="AL188" s="2"/>
      <c r="AM188" s="2"/>
      <c r="AN188" s="2"/>
      <c r="AO188" s="2">
        <v>0</v>
      </c>
      <c r="AP188" s="2">
        <v>0</v>
      </c>
      <c r="AQ188" s="2">
        <v>942000</v>
      </c>
      <c r="AR188" s="26">
        <v>1</v>
      </c>
      <c r="AS188" s="11"/>
      <c r="AT188" s="10"/>
      <c r="AV188" s="10"/>
      <c r="AW188" s="10"/>
      <c r="AX188" s="10"/>
      <c r="AY188" s="10"/>
      <c r="AZ188" s="10"/>
      <c r="BC188" s="10"/>
    </row>
    <row r="189" s="2" customFormat="1">
      <c r="A189" s="2" t="s">
        <v>551</v>
      </c>
      <c r="B189" s="11">
        <v>44342</v>
      </c>
      <c r="C189" s="2" t="s">
        <v>541</v>
      </c>
      <c r="D189" s="2" t="s">
        <v>542</v>
      </c>
      <c r="E189" s="2" t="s">
        <v>543</v>
      </c>
      <c r="F189" s="2" t="s">
        <v>544</v>
      </c>
      <c r="G189" s="2" t="s">
        <v>545</v>
      </c>
      <c r="H189" s="2" t="s">
        <v>546</v>
      </c>
      <c r="I189" s="11">
        <v>44377</v>
      </c>
      <c r="J189" s="11">
        <v>44286</v>
      </c>
      <c r="K189" s="2" t="s">
        <v>62</v>
      </c>
      <c r="L189" s="2" t="s">
        <v>62</v>
      </c>
      <c r="M189" s="2"/>
      <c r="N189" s="2" t="s">
        <v>80</v>
      </c>
      <c r="O189" s="2" t="s">
        <v>95</v>
      </c>
      <c r="P189" s="2"/>
      <c r="Q189" s="2" t="s">
        <v>65</v>
      </c>
      <c r="R189" s="2" t="s">
        <v>81</v>
      </c>
      <c r="S189" s="2">
        <v>25100</v>
      </c>
      <c r="T189" s="2" t="s">
        <v>82</v>
      </c>
      <c r="U189" s="2" t="s">
        <v>83</v>
      </c>
      <c r="V189" s="10" t="s">
        <v>69</v>
      </c>
      <c r="W189" s="2"/>
      <c r="X189" s="2">
        <v>4764482</v>
      </c>
      <c r="Y189" s="26">
        <v>0.00385294488662</v>
      </c>
      <c r="Z189" s="10" t="s">
        <v>84</v>
      </c>
      <c r="AA189" s="2" t="s">
        <v>85</v>
      </c>
      <c r="AB189" s="10" t="s">
        <v>72</v>
      </c>
      <c r="AC189" s="2" t="s">
        <v>73</v>
      </c>
      <c r="AD189" s="10" t="s">
        <v>74</v>
      </c>
      <c r="AE189" s="10"/>
      <c r="AF189" s="10" t="s">
        <v>86</v>
      </c>
      <c r="AG189" s="10" t="s">
        <v>75</v>
      </c>
      <c r="AH189" s="10"/>
      <c r="AI189" s="10" t="s">
        <v>76</v>
      </c>
      <c r="AJ189" s="2" t="s">
        <v>76</v>
      </c>
      <c r="AK189" s="32">
        <v>1</v>
      </c>
      <c r="AL189" s="2"/>
      <c r="AM189" s="2"/>
      <c r="AN189" s="2"/>
      <c r="AO189" s="2">
        <v>0</v>
      </c>
      <c r="AP189" s="2">
        <v>0</v>
      </c>
      <c r="AQ189" s="2">
        <v>0</v>
      </c>
      <c r="AR189" s="26">
        <v>0</v>
      </c>
      <c r="AS189" s="11"/>
      <c r="AT189" s="10"/>
      <c r="AV189" s="10"/>
      <c r="AW189" s="10"/>
      <c r="AX189" s="10"/>
      <c r="AY189" s="10"/>
      <c r="AZ189" s="10"/>
      <c r="BC189" s="10"/>
    </row>
    <row r="190" s="2" customFormat="1">
      <c r="A190" s="2" t="s">
        <v>552</v>
      </c>
      <c r="B190" s="11">
        <v>44427</v>
      </c>
      <c r="C190" s="2" t="s">
        <v>541</v>
      </c>
      <c r="D190" s="2" t="s">
        <v>542</v>
      </c>
      <c r="E190" s="2" t="s">
        <v>543</v>
      </c>
      <c r="F190" s="2" t="s">
        <v>544</v>
      </c>
      <c r="G190" s="2" t="s">
        <v>545</v>
      </c>
      <c r="H190" s="2" t="s">
        <v>546</v>
      </c>
      <c r="I190" s="11">
        <v>44377</v>
      </c>
      <c r="J190" s="11">
        <v>44377</v>
      </c>
      <c r="K190" s="2" t="s">
        <v>62</v>
      </c>
      <c r="L190" s="2" t="s">
        <v>62</v>
      </c>
      <c r="M190" s="2"/>
      <c r="N190" s="2" t="s">
        <v>80</v>
      </c>
      <c r="O190" s="2" t="s">
        <v>95</v>
      </c>
      <c r="P190" s="2"/>
      <c r="Q190" s="2" t="s">
        <v>65</v>
      </c>
      <c r="R190" s="2" t="s">
        <v>81</v>
      </c>
      <c r="S190" s="2">
        <v>25100</v>
      </c>
      <c r="T190" s="2" t="s">
        <v>82</v>
      </c>
      <c r="U190" s="2" t="s">
        <v>83</v>
      </c>
      <c r="V190" s="10" t="s">
        <v>69</v>
      </c>
      <c r="W190" s="2"/>
      <c r="X190" s="2">
        <v>5374914</v>
      </c>
      <c r="Y190" s="26">
        <v>0.00422511280629</v>
      </c>
      <c r="Z190" s="10" t="s">
        <v>84</v>
      </c>
      <c r="AA190" s="2" t="s">
        <v>85</v>
      </c>
      <c r="AB190" s="10" t="s">
        <v>72</v>
      </c>
      <c r="AC190" s="2" t="s">
        <v>73</v>
      </c>
      <c r="AD190" s="10" t="s">
        <v>74</v>
      </c>
      <c r="AE190" s="10"/>
      <c r="AF190" s="10" t="s">
        <v>86</v>
      </c>
      <c r="AG190" s="10" t="s">
        <v>75</v>
      </c>
      <c r="AH190" s="10"/>
      <c r="AI190" s="10" t="s">
        <v>76</v>
      </c>
      <c r="AJ190" s="2" t="s">
        <v>76</v>
      </c>
      <c r="AK190" s="32">
        <v>1</v>
      </c>
      <c r="AL190" s="2"/>
      <c r="AM190" s="2"/>
      <c r="AN190" s="2"/>
      <c r="AO190" s="2">
        <v>0</v>
      </c>
      <c r="AP190" s="2">
        <v>0</v>
      </c>
      <c r="AQ190" s="2">
        <v>4457109.96</v>
      </c>
      <c r="AR190" s="26">
        <v>0.8292430278884463</v>
      </c>
      <c r="AS190" s="11"/>
      <c r="AT190" s="10"/>
      <c r="AV190" s="10"/>
      <c r="AW190" s="10"/>
      <c r="AX190" s="10"/>
      <c r="AY190" s="10"/>
      <c r="AZ190" s="10"/>
      <c r="BC190" s="10"/>
      <c r="BD190" s="2" t="s">
        <v>553</v>
      </c>
    </row>
    <row r="191" s="2" customFormat="1">
      <c r="A191" s="2" t="s">
        <v>554</v>
      </c>
      <c r="B191" s="11">
        <v>44523</v>
      </c>
      <c r="C191" s="2" t="s">
        <v>541</v>
      </c>
      <c r="D191" s="2" t="s">
        <v>542</v>
      </c>
      <c r="E191" s="2" t="s">
        <v>543</v>
      </c>
      <c r="F191" s="2" t="s">
        <v>544</v>
      </c>
      <c r="G191" s="2" t="s">
        <v>545</v>
      </c>
      <c r="H191" s="2" t="s">
        <v>546</v>
      </c>
      <c r="I191" s="11">
        <v>44742</v>
      </c>
      <c r="J191" s="11">
        <v>44469</v>
      </c>
      <c r="K191" s="2" t="s">
        <v>62</v>
      </c>
      <c r="L191" s="2" t="s">
        <v>62</v>
      </c>
      <c r="M191" s="2"/>
      <c r="N191" s="2" t="s">
        <v>80</v>
      </c>
      <c r="O191" s="2" t="s">
        <v>95</v>
      </c>
      <c r="P191" s="2"/>
      <c r="Q191" s="2" t="s">
        <v>65</v>
      </c>
      <c r="R191" s="2" t="s">
        <v>81</v>
      </c>
      <c r="S191" s="2">
        <v>25100</v>
      </c>
      <c r="T191" s="2" t="s">
        <v>82</v>
      </c>
      <c r="U191" s="2" t="s">
        <v>83</v>
      </c>
      <c r="V191" s="10" t="s">
        <v>69</v>
      </c>
      <c r="W191" s="2"/>
      <c r="X191" s="2">
        <v>4404297</v>
      </c>
      <c r="Y191" s="26">
        <v>0.00344177639541</v>
      </c>
      <c r="Z191" s="10" t="s">
        <v>84</v>
      </c>
      <c r="AA191" s="2" t="s">
        <v>85</v>
      </c>
      <c r="AB191" s="10" t="s">
        <v>72</v>
      </c>
      <c r="AC191" s="2" t="s">
        <v>73</v>
      </c>
      <c r="AD191" s="10" t="s">
        <v>74</v>
      </c>
      <c r="AE191" s="10"/>
      <c r="AF191" s="10" t="s">
        <v>86</v>
      </c>
      <c r="AG191" s="10" t="s">
        <v>75</v>
      </c>
      <c r="AH191" s="10"/>
      <c r="AI191" s="10" t="s">
        <v>76</v>
      </c>
      <c r="AJ191" s="2" t="s">
        <v>76</v>
      </c>
      <c r="AK191" s="32">
        <v>1</v>
      </c>
      <c r="AL191" s="2"/>
      <c r="AM191" s="2"/>
      <c r="AN191" s="2"/>
      <c r="AO191" s="2">
        <v>0</v>
      </c>
      <c r="AP191" s="2">
        <v>0</v>
      </c>
      <c r="AQ191" s="2">
        <v>4404297</v>
      </c>
      <c r="AR191" s="26">
        <v>1</v>
      </c>
      <c r="AS191" s="11"/>
      <c r="AT191" s="10"/>
      <c r="AV191" s="10"/>
      <c r="AW191" s="10"/>
      <c r="AX191" s="10"/>
      <c r="AY191" s="10"/>
      <c r="AZ191" s="10"/>
      <c r="BC191" s="10"/>
    </row>
    <row r="192" s="2" customFormat="1">
      <c r="A192" s="2" t="s">
        <v>555</v>
      </c>
      <c r="B192" s="11">
        <v>43798</v>
      </c>
      <c r="C192" s="2" t="s">
        <v>541</v>
      </c>
      <c r="D192" s="2" t="s">
        <v>542</v>
      </c>
      <c r="E192" s="2" t="s">
        <v>543</v>
      </c>
      <c r="F192" s="2" t="s">
        <v>556</v>
      </c>
      <c r="G192" s="2" t="s">
        <v>557</v>
      </c>
      <c r="H192" s="2" t="s">
        <v>558</v>
      </c>
      <c r="I192" s="11">
        <v>44012</v>
      </c>
      <c r="J192" s="11">
        <v>43738</v>
      </c>
      <c r="K192" s="2" t="s">
        <v>62</v>
      </c>
      <c r="L192" s="2" t="s">
        <v>62</v>
      </c>
      <c r="M192" s="2"/>
      <c r="N192" s="2" t="s">
        <v>80</v>
      </c>
      <c r="O192" s="2" t="s">
        <v>95</v>
      </c>
      <c r="P192" s="2"/>
      <c r="Q192" s="2" t="s">
        <v>65</v>
      </c>
      <c r="R192" s="2" t="s">
        <v>81</v>
      </c>
      <c r="S192" s="2">
        <v>140000</v>
      </c>
      <c r="T192" s="2" t="s">
        <v>82</v>
      </c>
      <c r="U192" s="2" t="s">
        <v>83</v>
      </c>
      <c r="V192" s="10" t="s">
        <v>69</v>
      </c>
      <c r="W192" s="2"/>
      <c r="X192" s="2">
        <v>772800</v>
      </c>
      <c r="Y192" s="26">
        <v>0.0012201813198</v>
      </c>
      <c r="Z192" s="10" t="s">
        <v>84</v>
      </c>
      <c r="AA192" s="2" t="s">
        <v>85</v>
      </c>
      <c r="AB192" s="10" t="s">
        <v>72</v>
      </c>
      <c r="AC192" s="2" t="s">
        <v>73</v>
      </c>
      <c r="AD192" s="10" t="s">
        <v>74</v>
      </c>
      <c r="AE192" s="10"/>
      <c r="AF192" s="10" t="s">
        <v>86</v>
      </c>
      <c r="AG192" s="10" t="s">
        <v>75</v>
      </c>
      <c r="AH192" s="10"/>
      <c r="AI192" s="10" t="s">
        <v>76</v>
      </c>
      <c r="AJ192" s="2" t="s">
        <v>76</v>
      </c>
      <c r="AK192" s="32">
        <v>1</v>
      </c>
      <c r="AL192" s="2"/>
      <c r="AM192" s="2"/>
      <c r="AN192" s="2"/>
      <c r="AO192" s="2">
        <v>0</v>
      </c>
      <c r="AP192" s="2">
        <v>0</v>
      </c>
      <c r="AQ192" s="2">
        <v>772800</v>
      </c>
      <c r="AR192" s="26">
        <v>1</v>
      </c>
      <c r="AS192" s="11"/>
      <c r="AT192" s="10"/>
      <c r="AV192" s="10"/>
      <c r="AW192" s="10"/>
      <c r="AX192" s="10"/>
      <c r="AY192" s="10"/>
      <c r="AZ192" s="10"/>
      <c r="BC192" s="10"/>
    </row>
    <row r="193" s="2" customFormat="1">
      <c r="A193" s="2" t="s">
        <v>559</v>
      </c>
      <c r="B193" s="11">
        <v>43886</v>
      </c>
      <c r="C193" s="2" t="s">
        <v>541</v>
      </c>
      <c r="D193" s="2" t="s">
        <v>542</v>
      </c>
      <c r="E193" s="2" t="s">
        <v>543</v>
      </c>
      <c r="F193" s="2" t="s">
        <v>556</v>
      </c>
      <c r="G193" s="2" t="s">
        <v>557</v>
      </c>
      <c r="H193" s="2" t="s">
        <v>558</v>
      </c>
      <c r="I193" s="11">
        <v>44012</v>
      </c>
      <c r="J193" s="11">
        <v>43830</v>
      </c>
      <c r="K193" s="2" t="s">
        <v>62</v>
      </c>
      <c r="L193" s="2" t="s">
        <v>62</v>
      </c>
      <c r="M193" s="2"/>
      <c r="N193" s="2" t="s">
        <v>80</v>
      </c>
      <c r="O193" s="2" t="s">
        <v>95</v>
      </c>
      <c r="P193" s="2"/>
      <c r="Q193" s="2" t="s">
        <v>65</v>
      </c>
      <c r="R193" s="2" t="s">
        <v>81</v>
      </c>
      <c r="S193" s="2">
        <v>140000</v>
      </c>
      <c r="T193" s="2" t="s">
        <v>82</v>
      </c>
      <c r="U193" s="2" t="s">
        <v>83</v>
      </c>
      <c r="V193" s="10" t="s">
        <v>69</v>
      </c>
      <c r="W193" s="2"/>
      <c r="X193" s="2">
        <v>851200</v>
      </c>
      <c r="Y193" s="26">
        <v>0.00120403428076</v>
      </c>
      <c r="Z193" s="10" t="s">
        <v>84</v>
      </c>
      <c r="AA193" s="2" t="s">
        <v>85</v>
      </c>
      <c r="AB193" s="10" t="s">
        <v>72</v>
      </c>
      <c r="AC193" s="2" t="s">
        <v>73</v>
      </c>
      <c r="AD193" s="10" t="s">
        <v>74</v>
      </c>
      <c r="AE193" s="10"/>
      <c r="AF193" s="10" t="s">
        <v>86</v>
      </c>
      <c r="AG193" s="10" t="s">
        <v>75</v>
      </c>
      <c r="AH193" s="10"/>
      <c r="AI193" s="10" t="s">
        <v>76</v>
      </c>
      <c r="AJ193" s="2" t="s">
        <v>76</v>
      </c>
      <c r="AK193" s="32">
        <v>1</v>
      </c>
      <c r="AL193" s="2"/>
      <c r="AM193" s="2"/>
      <c r="AN193" s="2"/>
      <c r="AO193" s="2">
        <v>0</v>
      </c>
      <c r="AP193" s="2">
        <v>0</v>
      </c>
      <c r="AQ193" s="2">
        <v>851200</v>
      </c>
      <c r="AR193" s="26">
        <v>1</v>
      </c>
      <c r="AS193" s="11"/>
      <c r="AT193" s="10"/>
      <c r="AV193" s="10"/>
      <c r="AW193" s="10"/>
      <c r="AX193" s="10"/>
      <c r="AY193" s="10"/>
      <c r="AZ193" s="10"/>
      <c r="BC193" s="10"/>
    </row>
    <row r="194" s="2" customFormat="1">
      <c r="A194" s="2" t="s">
        <v>560</v>
      </c>
      <c r="B194" s="11">
        <v>43977</v>
      </c>
      <c r="C194" s="2" t="s">
        <v>541</v>
      </c>
      <c r="D194" s="2" t="s">
        <v>542</v>
      </c>
      <c r="E194" s="2" t="s">
        <v>543</v>
      </c>
      <c r="F194" s="2" t="s">
        <v>556</v>
      </c>
      <c r="G194" s="2" t="s">
        <v>557</v>
      </c>
      <c r="H194" s="2" t="s">
        <v>558</v>
      </c>
      <c r="I194" s="11">
        <v>44012</v>
      </c>
      <c r="J194" s="11">
        <v>43921</v>
      </c>
      <c r="K194" s="2" t="s">
        <v>62</v>
      </c>
      <c r="L194" s="2" t="s">
        <v>62</v>
      </c>
      <c r="M194" s="2"/>
      <c r="N194" s="2" t="s">
        <v>80</v>
      </c>
      <c r="O194" s="2" t="s">
        <v>95</v>
      </c>
      <c r="P194" s="2"/>
      <c r="Q194" s="2" t="s">
        <v>65</v>
      </c>
      <c r="R194" s="2" t="s">
        <v>81</v>
      </c>
      <c r="S194" s="2">
        <v>90000</v>
      </c>
      <c r="T194" s="2" t="s">
        <v>82</v>
      </c>
      <c r="U194" s="2" t="s">
        <v>83</v>
      </c>
      <c r="V194" s="10" t="s">
        <v>69</v>
      </c>
      <c r="W194" s="2"/>
      <c r="X194" s="2">
        <v>315000</v>
      </c>
      <c r="Y194" s="26">
        <v>0.00132833099236</v>
      </c>
      <c r="Z194" s="10" t="s">
        <v>84</v>
      </c>
      <c r="AA194" s="2" t="s">
        <v>85</v>
      </c>
      <c r="AB194" s="10" t="s">
        <v>72</v>
      </c>
      <c r="AC194" s="2" t="s">
        <v>73</v>
      </c>
      <c r="AD194" s="10" t="s">
        <v>74</v>
      </c>
      <c r="AE194" s="10"/>
      <c r="AF194" s="10" t="s">
        <v>86</v>
      </c>
      <c r="AG194" s="10" t="s">
        <v>75</v>
      </c>
      <c r="AH194" s="10"/>
      <c r="AI194" s="10" t="s">
        <v>76</v>
      </c>
      <c r="AJ194" s="2" t="s">
        <v>76</v>
      </c>
      <c r="AK194" s="32">
        <v>1</v>
      </c>
      <c r="AL194" s="2"/>
      <c r="AM194" s="2"/>
      <c r="AN194" s="2"/>
      <c r="AO194" s="2">
        <v>0</v>
      </c>
      <c r="AP194" s="2">
        <v>0</v>
      </c>
      <c r="AQ194" s="2">
        <v>315000</v>
      </c>
      <c r="AR194" s="26">
        <v>1</v>
      </c>
      <c r="AS194" s="11"/>
      <c r="AT194" s="10"/>
      <c r="AV194" s="10"/>
      <c r="AW194" s="10"/>
      <c r="AX194" s="10"/>
      <c r="AY194" s="10"/>
      <c r="AZ194" s="10"/>
      <c r="BC194" s="10"/>
    </row>
    <row r="195" s="2" customFormat="1">
      <c r="A195" s="2" t="s">
        <v>561</v>
      </c>
      <c r="B195" s="11">
        <v>44158</v>
      </c>
      <c r="C195" s="2" t="s">
        <v>541</v>
      </c>
      <c r="D195" s="2" t="s">
        <v>542</v>
      </c>
      <c r="E195" s="2" t="s">
        <v>543</v>
      </c>
      <c r="F195" s="2" t="s">
        <v>556</v>
      </c>
      <c r="G195" s="2" t="s">
        <v>557</v>
      </c>
      <c r="H195" s="2" t="s">
        <v>558</v>
      </c>
      <c r="I195" s="11">
        <v>44377</v>
      </c>
      <c r="J195" s="11">
        <v>44104</v>
      </c>
      <c r="K195" s="2" t="s">
        <v>62</v>
      </c>
      <c r="L195" s="2" t="s">
        <v>62</v>
      </c>
      <c r="M195" s="2"/>
      <c r="N195" s="2" t="s">
        <v>80</v>
      </c>
      <c r="O195" s="2" t="s">
        <v>95</v>
      </c>
      <c r="P195" s="2"/>
      <c r="Q195" s="2" t="s">
        <v>65</v>
      </c>
      <c r="R195" s="2" t="s">
        <v>81</v>
      </c>
      <c r="S195" s="2">
        <v>25000</v>
      </c>
      <c r="T195" s="2" t="s">
        <v>82</v>
      </c>
      <c r="U195" s="2" t="s">
        <v>83</v>
      </c>
      <c r="V195" s="10" t="s">
        <v>69</v>
      </c>
      <c r="W195" s="2"/>
      <c r="X195" s="2">
        <v>255000</v>
      </c>
      <c r="Y195" s="26">
        <v>0.00055458473833</v>
      </c>
      <c r="Z195" s="10" t="s">
        <v>84</v>
      </c>
      <c r="AA195" s="2" t="s">
        <v>85</v>
      </c>
      <c r="AB195" s="10" t="s">
        <v>72</v>
      </c>
      <c r="AC195" s="2" t="s">
        <v>73</v>
      </c>
      <c r="AD195" s="10" t="s">
        <v>74</v>
      </c>
      <c r="AE195" s="10"/>
      <c r="AF195" s="10" t="s">
        <v>86</v>
      </c>
      <c r="AG195" s="10" t="s">
        <v>75</v>
      </c>
      <c r="AH195" s="10"/>
      <c r="AI195" s="10" t="s">
        <v>76</v>
      </c>
      <c r="AJ195" s="2" t="s">
        <v>76</v>
      </c>
      <c r="AK195" s="32">
        <v>1</v>
      </c>
      <c r="AL195" s="2"/>
      <c r="AM195" s="2"/>
      <c r="AN195" s="2"/>
      <c r="AO195" s="2">
        <v>0</v>
      </c>
      <c r="AP195" s="2">
        <v>0</v>
      </c>
      <c r="AQ195" s="2">
        <v>0</v>
      </c>
      <c r="AR195" s="26">
        <v>0</v>
      </c>
      <c r="AS195" s="11"/>
      <c r="AT195" s="10"/>
      <c r="AV195" s="10"/>
      <c r="AW195" s="10"/>
      <c r="AX195" s="10"/>
      <c r="AY195" s="10"/>
      <c r="AZ195" s="10"/>
      <c r="BC195" s="10"/>
    </row>
    <row r="196" s="2" customFormat="1">
      <c r="A196" s="2" t="s">
        <v>562</v>
      </c>
      <c r="B196" s="11">
        <v>44246</v>
      </c>
      <c r="C196" s="2" t="s">
        <v>541</v>
      </c>
      <c r="D196" s="2" t="s">
        <v>542</v>
      </c>
      <c r="E196" s="2" t="s">
        <v>543</v>
      </c>
      <c r="F196" s="2" t="s">
        <v>556</v>
      </c>
      <c r="G196" s="2" t="s">
        <v>557</v>
      </c>
      <c r="H196" s="2" t="s">
        <v>558</v>
      </c>
      <c r="I196" s="11">
        <v>44377</v>
      </c>
      <c r="J196" s="11">
        <v>44196</v>
      </c>
      <c r="K196" s="2" t="s">
        <v>62</v>
      </c>
      <c r="L196" s="2" t="s">
        <v>62</v>
      </c>
      <c r="M196" s="2"/>
      <c r="N196" s="2" t="s">
        <v>80</v>
      </c>
      <c r="O196" s="2" t="s">
        <v>95</v>
      </c>
      <c r="P196" s="2"/>
      <c r="Q196" s="2" t="s">
        <v>65</v>
      </c>
      <c r="R196" s="2" t="s">
        <v>81</v>
      </c>
      <c r="S196" s="2">
        <v>25000</v>
      </c>
      <c r="T196" s="2" t="s">
        <v>82</v>
      </c>
      <c r="U196" s="2" t="s">
        <v>83</v>
      </c>
      <c r="V196" s="10" t="s">
        <v>69</v>
      </c>
      <c r="W196" s="2"/>
      <c r="X196" s="2">
        <v>471000</v>
      </c>
      <c r="Y196" s="26">
        <v>0.00074954826442</v>
      </c>
      <c r="Z196" s="10" t="s">
        <v>84</v>
      </c>
      <c r="AA196" s="2" t="s">
        <v>85</v>
      </c>
      <c r="AB196" s="10" t="s">
        <v>72</v>
      </c>
      <c r="AC196" s="2" t="s">
        <v>73</v>
      </c>
      <c r="AD196" s="10" t="s">
        <v>74</v>
      </c>
      <c r="AE196" s="10"/>
      <c r="AF196" s="10" t="s">
        <v>86</v>
      </c>
      <c r="AG196" s="10" t="s">
        <v>75</v>
      </c>
      <c r="AH196" s="10"/>
      <c r="AI196" s="10" t="s">
        <v>76</v>
      </c>
      <c r="AJ196" s="2" t="s">
        <v>76</v>
      </c>
      <c r="AK196" s="32">
        <v>1</v>
      </c>
      <c r="AL196" s="2"/>
      <c r="AM196" s="2"/>
      <c r="AN196" s="2"/>
      <c r="AO196" s="2">
        <v>0</v>
      </c>
      <c r="AP196" s="2">
        <v>0</v>
      </c>
      <c r="AQ196" s="2">
        <v>471000</v>
      </c>
      <c r="AR196" s="26">
        <v>1</v>
      </c>
      <c r="AS196" s="11"/>
      <c r="AT196" s="10"/>
      <c r="AV196" s="10"/>
      <c r="AW196" s="10"/>
      <c r="AX196" s="10"/>
      <c r="AY196" s="10"/>
      <c r="AZ196" s="10"/>
      <c r="BC196" s="10"/>
    </row>
    <row r="197" s="2" customFormat="1">
      <c r="A197" s="2" t="s">
        <v>563</v>
      </c>
      <c r="B197" s="11">
        <v>44342</v>
      </c>
      <c r="C197" s="2" t="s">
        <v>541</v>
      </c>
      <c r="D197" s="2" t="s">
        <v>542</v>
      </c>
      <c r="E197" s="2" t="s">
        <v>543</v>
      </c>
      <c r="F197" s="2" t="s">
        <v>556</v>
      </c>
      <c r="G197" s="2" t="s">
        <v>557</v>
      </c>
      <c r="H197" s="2" t="s">
        <v>558</v>
      </c>
      <c r="I197" s="11">
        <v>44377</v>
      </c>
      <c r="J197" s="11">
        <v>44286</v>
      </c>
      <c r="K197" s="2" t="s">
        <v>62</v>
      </c>
      <c r="L197" s="2" t="s">
        <v>62</v>
      </c>
      <c r="M197" s="2"/>
      <c r="N197" s="2" t="s">
        <v>80</v>
      </c>
      <c r="O197" s="2" t="s">
        <v>95</v>
      </c>
      <c r="P197" s="2"/>
      <c r="Q197" s="2" t="s">
        <v>65</v>
      </c>
      <c r="R197" s="2" t="s">
        <v>81</v>
      </c>
      <c r="S197" s="2">
        <v>15500</v>
      </c>
      <c r="T197" s="2" t="s">
        <v>82</v>
      </c>
      <c r="U197" s="2" t="s">
        <v>83</v>
      </c>
      <c r="V197" s="10" t="s">
        <v>69</v>
      </c>
      <c r="W197" s="2"/>
      <c r="X197" s="2">
        <v>2942210</v>
      </c>
      <c r="Y197" s="26">
        <v>0.00366177055769</v>
      </c>
      <c r="Z197" s="10" t="s">
        <v>84</v>
      </c>
      <c r="AA197" s="2" t="s">
        <v>85</v>
      </c>
      <c r="AB197" s="10" t="s">
        <v>72</v>
      </c>
      <c r="AC197" s="2" t="s">
        <v>73</v>
      </c>
      <c r="AD197" s="10" t="s">
        <v>74</v>
      </c>
      <c r="AE197" s="10"/>
      <c r="AF197" s="10" t="s">
        <v>86</v>
      </c>
      <c r="AG197" s="10" t="s">
        <v>75</v>
      </c>
      <c r="AH197" s="10"/>
      <c r="AI197" s="10" t="s">
        <v>76</v>
      </c>
      <c r="AJ197" s="2" t="s">
        <v>76</v>
      </c>
      <c r="AK197" s="32">
        <v>1</v>
      </c>
      <c r="AL197" s="2"/>
      <c r="AM197" s="2"/>
      <c r="AN197" s="2"/>
      <c r="AO197" s="2">
        <v>0</v>
      </c>
      <c r="AP197" s="2">
        <v>0</v>
      </c>
      <c r="AQ197" s="2">
        <v>863681</v>
      </c>
      <c r="AR197" s="26">
        <v>0.2935483870967742</v>
      </c>
      <c r="AS197" s="11"/>
      <c r="AT197" s="10"/>
      <c r="AV197" s="10"/>
      <c r="AW197" s="10"/>
      <c r="AX197" s="10"/>
      <c r="AY197" s="10"/>
      <c r="AZ197" s="10"/>
      <c r="BC197" s="10"/>
    </row>
    <row r="198" s="2" customFormat="1">
      <c r="A198" s="2" t="s">
        <v>564</v>
      </c>
      <c r="B198" s="11">
        <v>44427</v>
      </c>
      <c r="C198" s="2" t="s">
        <v>541</v>
      </c>
      <c r="D198" s="2" t="s">
        <v>542</v>
      </c>
      <c r="E198" s="2" t="s">
        <v>543</v>
      </c>
      <c r="F198" s="2" t="s">
        <v>556</v>
      </c>
      <c r="G198" s="2" t="s">
        <v>557</v>
      </c>
      <c r="H198" s="2" t="s">
        <v>558</v>
      </c>
      <c r="I198" s="11">
        <v>44377</v>
      </c>
      <c r="J198" s="11">
        <v>44377</v>
      </c>
      <c r="K198" s="2" t="s">
        <v>62</v>
      </c>
      <c r="L198" s="2" t="s">
        <v>62</v>
      </c>
      <c r="M198" s="2"/>
      <c r="N198" s="2" t="s">
        <v>80</v>
      </c>
      <c r="O198" s="2" t="s">
        <v>95</v>
      </c>
      <c r="P198" s="2"/>
      <c r="Q198" s="2" t="s">
        <v>65</v>
      </c>
      <c r="R198" s="2" t="s">
        <v>81</v>
      </c>
      <c r="S198" s="2">
        <v>15500</v>
      </c>
      <c r="T198" s="2" t="s">
        <v>82</v>
      </c>
      <c r="U198" s="2" t="s">
        <v>83</v>
      </c>
      <c r="V198" s="10" t="s">
        <v>69</v>
      </c>
      <c r="W198" s="2"/>
      <c r="X198" s="2">
        <v>3319170</v>
      </c>
      <c r="Y198" s="26">
        <v>0.00388982666838</v>
      </c>
      <c r="Z198" s="10" t="s">
        <v>84</v>
      </c>
      <c r="AA198" s="2" t="s">
        <v>85</v>
      </c>
      <c r="AB198" s="10" t="s">
        <v>72</v>
      </c>
      <c r="AC198" s="2" t="s">
        <v>73</v>
      </c>
      <c r="AD198" s="10" t="s">
        <v>74</v>
      </c>
      <c r="AE198" s="10"/>
      <c r="AF198" s="10" t="s">
        <v>86</v>
      </c>
      <c r="AG198" s="10" t="s">
        <v>75</v>
      </c>
      <c r="AH198" s="10"/>
      <c r="AI198" s="10" t="s">
        <v>76</v>
      </c>
      <c r="AJ198" s="2" t="s">
        <v>76</v>
      </c>
      <c r="AK198" s="32">
        <v>1</v>
      </c>
      <c r="AL198" s="2"/>
      <c r="AM198" s="2"/>
      <c r="AN198" s="2"/>
      <c r="AO198" s="2">
        <v>0</v>
      </c>
      <c r="AP198" s="2">
        <v>0</v>
      </c>
      <c r="AQ198" s="2">
        <v>0</v>
      </c>
      <c r="AR198" s="26">
        <v>0</v>
      </c>
      <c r="AS198" s="11"/>
      <c r="AT198" s="10"/>
      <c r="AV198" s="10"/>
      <c r="AW198" s="10"/>
      <c r="AX198" s="10"/>
      <c r="AY198" s="10"/>
      <c r="AZ198" s="10"/>
      <c r="BC198" s="10"/>
    </row>
    <row r="199" s="2" customFormat="1">
      <c r="A199" s="2" t="s">
        <v>565</v>
      </c>
      <c r="B199" s="11">
        <v>44523</v>
      </c>
      <c r="C199" s="2" t="s">
        <v>541</v>
      </c>
      <c r="D199" s="2" t="s">
        <v>542</v>
      </c>
      <c r="E199" s="2" t="s">
        <v>543</v>
      </c>
      <c r="F199" s="2" t="s">
        <v>556</v>
      </c>
      <c r="G199" s="2" t="s">
        <v>557</v>
      </c>
      <c r="H199" s="2" t="s">
        <v>558</v>
      </c>
      <c r="I199" s="11">
        <v>44742</v>
      </c>
      <c r="J199" s="11">
        <v>44469</v>
      </c>
      <c r="K199" s="2" t="s">
        <v>62</v>
      </c>
      <c r="L199" s="2" t="s">
        <v>62</v>
      </c>
      <c r="M199" s="2"/>
      <c r="N199" s="2" t="s">
        <v>80</v>
      </c>
      <c r="O199" s="2" t="s">
        <v>95</v>
      </c>
      <c r="P199" s="2"/>
      <c r="Q199" s="2" t="s">
        <v>65</v>
      </c>
      <c r="R199" s="2" t="s">
        <v>81</v>
      </c>
      <c r="S199" s="2">
        <v>15500</v>
      </c>
      <c r="T199" s="2" t="s">
        <v>82</v>
      </c>
      <c r="U199" s="2" t="s">
        <v>83</v>
      </c>
      <c r="V199" s="10" t="s">
        <v>69</v>
      </c>
      <c r="W199" s="2"/>
      <c r="X199" s="2">
        <v>2719785</v>
      </c>
      <c r="Y199" s="26">
        <v>0.00313280991509</v>
      </c>
      <c r="Z199" s="10" t="s">
        <v>84</v>
      </c>
      <c r="AA199" s="2" t="s">
        <v>85</v>
      </c>
      <c r="AB199" s="10" t="s">
        <v>72</v>
      </c>
      <c r="AC199" s="2" t="s">
        <v>73</v>
      </c>
      <c r="AD199" s="10" t="s">
        <v>74</v>
      </c>
      <c r="AE199" s="10"/>
      <c r="AF199" s="10" t="s">
        <v>86</v>
      </c>
      <c r="AG199" s="10" t="s">
        <v>75</v>
      </c>
      <c r="AH199" s="10"/>
      <c r="AI199" s="10" t="s">
        <v>76</v>
      </c>
      <c r="AJ199" s="2" t="s">
        <v>76</v>
      </c>
      <c r="AK199" s="32">
        <v>1</v>
      </c>
      <c r="AL199" s="2"/>
      <c r="AM199" s="2"/>
      <c r="AN199" s="2"/>
      <c r="AO199" s="2">
        <v>0</v>
      </c>
      <c r="AP199" s="2">
        <v>0</v>
      </c>
      <c r="AQ199" s="2">
        <v>2719785</v>
      </c>
      <c r="AR199" s="26">
        <v>1</v>
      </c>
      <c r="AS199" s="11"/>
      <c r="AT199" s="10"/>
      <c r="AV199" s="10"/>
      <c r="AW199" s="10"/>
      <c r="AX199" s="10"/>
      <c r="AY199" s="10"/>
      <c r="AZ199" s="10"/>
      <c r="BC199" s="10"/>
      <c r="BD199" s="2" t="s">
        <v>566</v>
      </c>
    </row>
    <row r="200" s="2" customFormat="1">
      <c r="A200" s="2" t="s">
        <v>567</v>
      </c>
      <c r="B200" s="11">
        <v>43798</v>
      </c>
      <c r="C200" s="2" t="s">
        <v>541</v>
      </c>
      <c r="D200" s="2" t="s">
        <v>542</v>
      </c>
      <c r="E200" s="2" t="s">
        <v>543</v>
      </c>
      <c r="F200" s="2" t="s">
        <v>568</v>
      </c>
      <c r="G200" s="2" t="s">
        <v>569</v>
      </c>
      <c r="H200" s="2" t="s">
        <v>570</v>
      </c>
      <c r="I200" s="11">
        <v>44012</v>
      </c>
      <c r="J200" s="11">
        <v>43738</v>
      </c>
      <c r="K200" s="2" t="s">
        <v>62</v>
      </c>
      <c r="L200" s="2" t="s">
        <v>62</v>
      </c>
      <c r="M200" s="2"/>
      <c r="N200" s="2" t="s">
        <v>80</v>
      </c>
      <c r="O200" s="2" t="s">
        <v>95</v>
      </c>
      <c r="P200" s="2"/>
      <c r="Q200" s="2" t="s">
        <v>65</v>
      </c>
      <c r="R200" s="2" t="s">
        <v>81</v>
      </c>
      <c r="S200" s="2">
        <v>40700</v>
      </c>
      <c r="T200" s="2" t="s">
        <v>82</v>
      </c>
      <c r="U200" s="2" t="s">
        <v>83</v>
      </c>
      <c r="V200" s="10" t="s">
        <v>69</v>
      </c>
      <c r="W200" s="2"/>
      <c r="X200" s="2">
        <v>224664</v>
      </c>
      <c r="Y200" s="26">
        <v>0.00465137753435</v>
      </c>
      <c r="Z200" s="10" t="s">
        <v>84</v>
      </c>
      <c r="AA200" s="2" t="s">
        <v>85</v>
      </c>
      <c r="AB200" s="10" t="s">
        <v>72</v>
      </c>
      <c r="AC200" s="2" t="s">
        <v>73</v>
      </c>
      <c r="AD200" s="10" t="s">
        <v>74</v>
      </c>
      <c r="AE200" s="10"/>
      <c r="AF200" s="10" t="s">
        <v>86</v>
      </c>
      <c r="AG200" s="10" t="s">
        <v>75</v>
      </c>
      <c r="AH200" s="10"/>
      <c r="AI200" s="10" t="s">
        <v>76</v>
      </c>
      <c r="AJ200" s="2" t="s">
        <v>76</v>
      </c>
      <c r="AK200" s="32">
        <v>1</v>
      </c>
      <c r="AL200" s="2"/>
      <c r="AM200" s="2"/>
      <c r="AN200" s="2"/>
      <c r="AO200" s="2">
        <v>0</v>
      </c>
      <c r="AP200" s="2">
        <v>0</v>
      </c>
      <c r="AQ200" s="2">
        <v>224664</v>
      </c>
      <c r="AR200" s="26">
        <v>1</v>
      </c>
      <c r="AS200" s="11"/>
      <c r="AT200" s="10"/>
      <c r="AV200" s="10"/>
      <c r="AW200" s="10"/>
      <c r="AX200" s="10"/>
      <c r="AY200" s="10"/>
      <c r="AZ200" s="10"/>
      <c r="BC200" s="10"/>
    </row>
    <row r="201" s="2" customFormat="1">
      <c r="A201" s="2" t="s">
        <v>571</v>
      </c>
      <c r="B201" s="11">
        <v>43886</v>
      </c>
      <c r="C201" s="2" t="s">
        <v>541</v>
      </c>
      <c r="D201" s="2" t="s">
        <v>542</v>
      </c>
      <c r="E201" s="2" t="s">
        <v>543</v>
      </c>
      <c r="F201" s="2" t="s">
        <v>568</v>
      </c>
      <c r="G201" s="2" t="s">
        <v>569</v>
      </c>
      <c r="H201" s="2" t="s">
        <v>570</v>
      </c>
      <c r="I201" s="11">
        <v>44012</v>
      </c>
      <c r="J201" s="11">
        <v>43830</v>
      </c>
      <c r="K201" s="2" t="s">
        <v>62</v>
      </c>
      <c r="L201" s="2" t="s">
        <v>62</v>
      </c>
      <c r="M201" s="2"/>
      <c r="N201" s="2" t="s">
        <v>80</v>
      </c>
      <c r="O201" s="2" t="s">
        <v>95</v>
      </c>
      <c r="P201" s="2"/>
      <c r="Q201" s="2" t="s">
        <v>65</v>
      </c>
      <c r="R201" s="2" t="s">
        <v>81</v>
      </c>
      <c r="S201" s="2">
        <v>40700</v>
      </c>
      <c r="T201" s="2" t="s">
        <v>82</v>
      </c>
      <c r="U201" s="2" t="s">
        <v>83</v>
      </c>
      <c r="V201" s="10" t="s">
        <v>69</v>
      </c>
      <c r="W201" s="2"/>
      <c r="X201" s="2">
        <v>247456</v>
      </c>
      <c r="Y201" s="26">
        <v>0.00560534914979</v>
      </c>
      <c r="Z201" s="10" t="s">
        <v>84</v>
      </c>
      <c r="AA201" s="2" t="s">
        <v>85</v>
      </c>
      <c r="AB201" s="10" t="s">
        <v>72</v>
      </c>
      <c r="AC201" s="2" t="s">
        <v>73</v>
      </c>
      <c r="AD201" s="10" t="s">
        <v>74</v>
      </c>
      <c r="AE201" s="10"/>
      <c r="AF201" s="10" t="s">
        <v>86</v>
      </c>
      <c r="AG201" s="10" t="s">
        <v>75</v>
      </c>
      <c r="AH201" s="10"/>
      <c r="AI201" s="10" t="s">
        <v>76</v>
      </c>
      <c r="AJ201" s="2" t="s">
        <v>76</v>
      </c>
      <c r="AK201" s="32">
        <v>1</v>
      </c>
      <c r="AL201" s="2"/>
      <c r="AM201" s="2"/>
      <c r="AN201" s="2"/>
      <c r="AO201" s="2">
        <v>0</v>
      </c>
      <c r="AP201" s="2">
        <v>0</v>
      </c>
      <c r="AQ201" s="2">
        <v>247456</v>
      </c>
      <c r="AR201" s="26">
        <v>1</v>
      </c>
      <c r="AS201" s="11"/>
      <c r="AT201" s="10"/>
      <c r="AV201" s="10"/>
      <c r="AW201" s="10"/>
      <c r="AX201" s="10"/>
      <c r="AY201" s="10"/>
      <c r="AZ201" s="10"/>
      <c r="BC201" s="10"/>
    </row>
    <row r="202" s="2" customFormat="1">
      <c r="A202" s="2" t="s">
        <v>572</v>
      </c>
      <c r="B202" s="11">
        <v>43977</v>
      </c>
      <c r="C202" s="2" t="s">
        <v>541</v>
      </c>
      <c r="D202" s="2" t="s">
        <v>542</v>
      </c>
      <c r="E202" s="2" t="s">
        <v>543</v>
      </c>
      <c r="F202" s="2" t="s">
        <v>568</v>
      </c>
      <c r="G202" s="2" t="s">
        <v>569</v>
      </c>
      <c r="H202" s="2" t="s">
        <v>570</v>
      </c>
      <c r="I202" s="11">
        <v>44012</v>
      </c>
      <c r="J202" s="11">
        <v>43921</v>
      </c>
      <c r="K202" s="2" t="s">
        <v>62</v>
      </c>
      <c r="L202" s="2" t="s">
        <v>62</v>
      </c>
      <c r="M202" s="2"/>
      <c r="N202" s="2" t="s">
        <v>80</v>
      </c>
      <c r="O202" s="2" t="s">
        <v>95</v>
      </c>
      <c r="P202" s="2"/>
      <c r="Q202" s="2" t="s">
        <v>65</v>
      </c>
      <c r="R202" s="2" t="s">
        <v>81</v>
      </c>
      <c r="S202" s="2">
        <v>40700</v>
      </c>
      <c r="T202" s="2" t="s">
        <v>82</v>
      </c>
      <c r="U202" s="2" t="s">
        <v>83</v>
      </c>
      <c r="V202" s="10" t="s">
        <v>69</v>
      </c>
      <c r="W202" s="2"/>
      <c r="X202" s="2">
        <v>142450</v>
      </c>
      <c r="Y202" s="26">
        <v>0.00545153877548</v>
      </c>
      <c r="Z202" s="10" t="s">
        <v>84</v>
      </c>
      <c r="AA202" s="2" t="s">
        <v>85</v>
      </c>
      <c r="AB202" s="10" t="s">
        <v>72</v>
      </c>
      <c r="AC202" s="2" t="s">
        <v>73</v>
      </c>
      <c r="AD202" s="10" t="s">
        <v>74</v>
      </c>
      <c r="AE202" s="10"/>
      <c r="AF202" s="10" t="s">
        <v>86</v>
      </c>
      <c r="AG202" s="10" t="s">
        <v>75</v>
      </c>
      <c r="AH202" s="10"/>
      <c r="AI202" s="10" t="s">
        <v>76</v>
      </c>
      <c r="AJ202" s="2" t="s">
        <v>76</v>
      </c>
      <c r="AK202" s="32">
        <v>1</v>
      </c>
      <c r="AL202" s="2"/>
      <c r="AM202" s="2"/>
      <c r="AN202" s="2"/>
      <c r="AO202" s="2">
        <v>0</v>
      </c>
      <c r="AP202" s="2">
        <v>0</v>
      </c>
      <c r="AQ202" s="2">
        <v>142450</v>
      </c>
      <c r="AR202" s="26">
        <v>1</v>
      </c>
      <c r="AS202" s="11"/>
      <c r="AT202" s="10"/>
      <c r="AV202" s="10"/>
      <c r="AW202" s="10"/>
      <c r="AX202" s="10"/>
      <c r="AY202" s="10"/>
      <c r="AZ202" s="10"/>
      <c r="BC202" s="10"/>
    </row>
    <row r="203" s="2" customFormat="1">
      <c r="A203" s="2" t="s">
        <v>573</v>
      </c>
      <c r="B203" s="11">
        <v>44067</v>
      </c>
      <c r="C203" s="2" t="s">
        <v>541</v>
      </c>
      <c r="D203" s="2" t="s">
        <v>542</v>
      </c>
      <c r="E203" s="2" t="s">
        <v>543</v>
      </c>
      <c r="F203" s="2" t="s">
        <v>568</v>
      </c>
      <c r="G203" s="2" t="s">
        <v>569</v>
      </c>
      <c r="H203" s="2" t="s">
        <v>570</v>
      </c>
      <c r="I203" s="11">
        <v>44012</v>
      </c>
      <c r="J203" s="11">
        <v>44012</v>
      </c>
      <c r="K203" s="2" t="s">
        <v>62</v>
      </c>
      <c r="L203" s="2" t="s">
        <v>62</v>
      </c>
      <c r="M203" s="2"/>
      <c r="N203" s="2" t="s">
        <v>80</v>
      </c>
      <c r="O203" s="2" t="s">
        <v>95</v>
      </c>
      <c r="P203" s="2"/>
      <c r="Q203" s="2" t="s">
        <v>65</v>
      </c>
      <c r="R203" s="2" t="s">
        <v>81</v>
      </c>
      <c r="S203" s="2">
        <v>76900</v>
      </c>
      <c r="T203" s="2" t="s">
        <v>82</v>
      </c>
      <c r="U203" s="2" t="s">
        <v>83</v>
      </c>
      <c r="V203" s="10" t="s">
        <v>69</v>
      </c>
      <c r="W203" s="2"/>
      <c r="X203" s="2">
        <v>333746</v>
      </c>
      <c r="Y203" s="26">
        <v>0.01109809660749</v>
      </c>
      <c r="Z203" s="10" t="s">
        <v>84</v>
      </c>
      <c r="AA203" s="2" t="s">
        <v>85</v>
      </c>
      <c r="AB203" s="10" t="s">
        <v>72</v>
      </c>
      <c r="AC203" s="2" t="s">
        <v>73</v>
      </c>
      <c r="AD203" s="10" t="s">
        <v>74</v>
      </c>
      <c r="AE203" s="10"/>
      <c r="AF203" s="10" t="s">
        <v>86</v>
      </c>
      <c r="AG203" s="10" t="s">
        <v>75</v>
      </c>
      <c r="AH203" s="10"/>
      <c r="AI203" s="10" t="s">
        <v>76</v>
      </c>
      <c r="AJ203" s="2" t="s">
        <v>76</v>
      </c>
      <c r="AK203" s="32">
        <v>1</v>
      </c>
      <c r="AL203" s="2"/>
      <c r="AM203" s="2"/>
      <c r="AN203" s="2"/>
      <c r="AO203" s="2">
        <v>0</v>
      </c>
      <c r="AP203" s="2">
        <v>0</v>
      </c>
      <c r="AQ203" s="2">
        <v>160731.9</v>
      </c>
      <c r="AR203" s="26">
        <v>0.4815994798439532</v>
      </c>
      <c r="AS203" s="11"/>
      <c r="AT203" s="10"/>
      <c r="AV203" s="10"/>
      <c r="AW203" s="10"/>
      <c r="AX203" s="10"/>
      <c r="AY203" s="10"/>
      <c r="AZ203" s="10"/>
      <c r="BC203" s="10"/>
    </row>
    <row r="204" s="2" customFormat="1">
      <c r="A204" s="2" t="s">
        <v>574</v>
      </c>
      <c r="B204" s="11">
        <v>44158</v>
      </c>
      <c r="C204" s="2" t="s">
        <v>541</v>
      </c>
      <c r="D204" s="2" t="s">
        <v>542</v>
      </c>
      <c r="E204" s="2" t="s">
        <v>543</v>
      </c>
      <c r="F204" s="2" t="s">
        <v>568</v>
      </c>
      <c r="G204" s="2" t="s">
        <v>569</v>
      </c>
      <c r="H204" s="2" t="s">
        <v>570</v>
      </c>
      <c r="I204" s="11">
        <v>44377</v>
      </c>
      <c r="J204" s="11">
        <v>44104</v>
      </c>
      <c r="K204" s="2" t="s">
        <v>62</v>
      </c>
      <c r="L204" s="2" t="s">
        <v>62</v>
      </c>
      <c r="M204" s="2"/>
      <c r="N204" s="2" t="s">
        <v>80</v>
      </c>
      <c r="O204" s="2" t="s">
        <v>95</v>
      </c>
      <c r="P204" s="2"/>
      <c r="Q204" s="2" t="s">
        <v>65</v>
      </c>
      <c r="R204" s="2" t="s">
        <v>81</v>
      </c>
      <c r="S204" s="2">
        <v>64200</v>
      </c>
      <c r="T204" s="2" t="s">
        <v>82</v>
      </c>
      <c r="U204" s="2" t="s">
        <v>83</v>
      </c>
      <c r="V204" s="10" t="s">
        <v>69</v>
      </c>
      <c r="W204" s="2"/>
      <c r="X204" s="2">
        <v>654840</v>
      </c>
      <c r="Y204" s="26">
        <v>0.02079513492769</v>
      </c>
      <c r="Z204" s="10" t="s">
        <v>84</v>
      </c>
      <c r="AA204" s="2" t="s">
        <v>85</v>
      </c>
      <c r="AB204" s="10" t="s">
        <v>72</v>
      </c>
      <c r="AC204" s="2" t="s">
        <v>73</v>
      </c>
      <c r="AD204" s="10" t="s">
        <v>74</v>
      </c>
      <c r="AE204" s="10"/>
      <c r="AF204" s="10" t="s">
        <v>86</v>
      </c>
      <c r="AG204" s="10" t="s">
        <v>75</v>
      </c>
      <c r="AH204" s="10"/>
      <c r="AI204" s="10" t="s">
        <v>76</v>
      </c>
      <c r="AJ204" s="2" t="s">
        <v>76</v>
      </c>
      <c r="AK204" s="32">
        <v>1</v>
      </c>
      <c r="AL204" s="2"/>
      <c r="AM204" s="2"/>
      <c r="AN204" s="2"/>
      <c r="AO204" s="2">
        <v>0</v>
      </c>
      <c r="AP204" s="2">
        <v>0</v>
      </c>
      <c r="AQ204" s="2">
        <v>654840</v>
      </c>
      <c r="AR204" s="26">
        <v>1</v>
      </c>
      <c r="AS204" s="11"/>
      <c r="AT204" s="10"/>
      <c r="AV204" s="10"/>
      <c r="AW204" s="10"/>
      <c r="AX204" s="10"/>
      <c r="AY204" s="10"/>
      <c r="AZ204" s="10"/>
      <c r="BC204" s="10"/>
    </row>
    <row r="205" s="2" customFormat="1">
      <c r="A205" s="2" t="s">
        <v>575</v>
      </c>
      <c r="B205" s="11">
        <v>44246</v>
      </c>
      <c r="C205" s="2" t="s">
        <v>541</v>
      </c>
      <c r="D205" s="2" t="s">
        <v>542</v>
      </c>
      <c r="E205" s="2" t="s">
        <v>543</v>
      </c>
      <c r="F205" s="2" t="s">
        <v>568</v>
      </c>
      <c r="G205" s="2" t="s">
        <v>569</v>
      </c>
      <c r="H205" s="2" t="s">
        <v>570</v>
      </c>
      <c r="I205" s="11">
        <v>44377</v>
      </c>
      <c r="J205" s="11">
        <v>44196</v>
      </c>
      <c r="K205" s="2" t="s">
        <v>62</v>
      </c>
      <c r="L205" s="2" t="s">
        <v>62</v>
      </c>
      <c r="M205" s="2"/>
      <c r="N205" s="2" t="s">
        <v>80</v>
      </c>
      <c r="O205" s="2" t="s">
        <v>95</v>
      </c>
      <c r="P205" s="2"/>
      <c r="Q205" s="2" t="s">
        <v>65</v>
      </c>
      <c r="R205" s="2" t="s">
        <v>81</v>
      </c>
      <c r="S205" s="2">
        <v>42500</v>
      </c>
      <c r="T205" s="2" t="s">
        <v>82</v>
      </c>
      <c r="U205" s="2" t="s">
        <v>83</v>
      </c>
      <c r="V205" s="10" t="s">
        <v>69</v>
      </c>
      <c r="W205" s="2"/>
      <c r="X205" s="2">
        <v>800700</v>
      </c>
      <c r="Y205" s="26">
        <v>0.01964242004872</v>
      </c>
      <c r="Z205" s="10" t="s">
        <v>84</v>
      </c>
      <c r="AA205" s="2" t="s">
        <v>85</v>
      </c>
      <c r="AB205" s="10" t="s">
        <v>72</v>
      </c>
      <c r="AC205" s="2" t="s">
        <v>73</v>
      </c>
      <c r="AD205" s="10" t="s">
        <v>74</v>
      </c>
      <c r="AE205" s="10"/>
      <c r="AF205" s="10" t="s">
        <v>86</v>
      </c>
      <c r="AG205" s="10" t="s">
        <v>75</v>
      </c>
      <c r="AH205" s="10"/>
      <c r="AI205" s="10" t="s">
        <v>76</v>
      </c>
      <c r="AJ205" s="2" t="s">
        <v>76</v>
      </c>
      <c r="AK205" s="32">
        <v>1</v>
      </c>
      <c r="AL205" s="2"/>
      <c r="AM205" s="2"/>
      <c r="AN205" s="2"/>
      <c r="AO205" s="2">
        <v>0</v>
      </c>
      <c r="AP205" s="2">
        <v>0</v>
      </c>
      <c r="AQ205" s="2">
        <v>800700</v>
      </c>
      <c r="AR205" s="26">
        <v>1</v>
      </c>
      <c r="AS205" s="11"/>
      <c r="AT205" s="10"/>
      <c r="AV205" s="10"/>
      <c r="AW205" s="10"/>
      <c r="AX205" s="10"/>
      <c r="AY205" s="10"/>
      <c r="AZ205" s="10"/>
      <c r="BC205" s="10"/>
    </row>
    <row r="206" s="2" customFormat="1">
      <c r="A206" s="2" t="s">
        <v>576</v>
      </c>
      <c r="B206" s="11">
        <v>44524</v>
      </c>
      <c r="C206" s="2" t="s">
        <v>577</v>
      </c>
      <c r="D206" s="2" t="s">
        <v>578</v>
      </c>
      <c r="E206" s="2" t="s">
        <v>579</v>
      </c>
      <c r="F206" s="2" t="s">
        <v>580</v>
      </c>
      <c r="G206" s="2" t="s">
        <v>581</v>
      </c>
      <c r="H206" s="2" t="s">
        <v>582</v>
      </c>
      <c r="I206" s="11">
        <v>44561</v>
      </c>
      <c r="J206" s="11">
        <v>44469</v>
      </c>
      <c r="K206" s="2" t="s">
        <v>62</v>
      </c>
      <c r="L206" s="2" t="s">
        <v>62</v>
      </c>
      <c r="M206" s="2"/>
      <c r="N206" s="2" t="s">
        <v>80</v>
      </c>
      <c r="O206" s="2"/>
      <c r="P206" s="2"/>
      <c r="Q206" s="2" t="s">
        <v>65</v>
      </c>
      <c r="R206" s="2" t="s">
        <v>81</v>
      </c>
      <c r="S206" s="2">
        <v>29891</v>
      </c>
      <c r="T206" s="2" t="s">
        <v>82</v>
      </c>
      <c r="U206" s="2" t="s">
        <v>83</v>
      </c>
      <c r="V206" s="10" t="s">
        <v>69</v>
      </c>
      <c r="W206" s="2"/>
      <c r="X206" s="2">
        <v>5244973.77</v>
      </c>
      <c r="Y206" s="26">
        <v>0.00448775135719</v>
      </c>
      <c r="Z206" s="10" t="s">
        <v>84</v>
      </c>
      <c r="AA206" s="2" t="s">
        <v>85</v>
      </c>
      <c r="AB206" s="10" t="s">
        <v>72</v>
      </c>
      <c r="AC206" s="2" t="s">
        <v>73</v>
      </c>
      <c r="AD206" s="10" t="s">
        <v>74</v>
      </c>
      <c r="AE206" s="10"/>
      <c r="AF206" s="10" t="s">
        <v>86</v>
      </c>
      <c r="AG206" s="10" t="s">
        <v>75</v>
      </c>
      <c r="AH206" s="10"/>
      <c r="AI206" s="10" t="s">
        <v>76</v>
      </c>
      <c r="AJ206" s="2" t="s">
        <v>76</v>
      </c>
      <c r="AK206" s="32">
        <v>1</v>
      </c>
      <c r="AL206" s="2"/>
      <c r="AM206" s="2"/>
      <c r="AN206" s="2"/>
      <c r="AO206" s="2">
        <v>0</v>
      </c>
      <c r="AP206" s="2">
        <v>0</v>
      </c>
      <c r="AQ206" s="2">
        <v>4030151.28</v>
      </c>
      <c r="AR206" s="26">
        <v>0.7683834956528296</v>
      </c>
      <c r="AS206" s="11"/>
      <c r="AT206" s="10"/>
      <c r="AV206" s="10"/>
      <c r="AW206" s="10"/>
      <c r="AX206" s="10"/>
      <c r="AY206" s="10"/>
      <c r="AZ206" s="10"/>
      <c r="BC206" s="10"/>
    </row>
    <row r="207" s="2" customFormat="1">
      <c r="A207" s="2" t="s">
        <v>583</v>
      </c>
      <c r="B207" s="11">
        <v>43794</v>
      </c>
      <c r="C207" s="2" t="s">
        <v>577</v>
      </c>
      <c r="D207" s="2" t="s">
        <v>578</v>
      </c>
      <c r="E207" s="2" t="s">
        <v>579</v>
      </c>
      <c r="F207" s="2" t="s">
        <v>584</v>
      </c>
      <c r="G207" s="2" t="s">
        <v>585</v>
      </c>
      <c r="H207" s="2" t="s">
        <v>586</v>
      </c>
      <c r="I207" s="11">
        <v>43830</v>
      </c>
      <c r="J207" s="11">
        <v>43738</v>
      </c>
      <c r="K207" s="2" t="s">
        <v>62</v>
      </c>
      <c r="L207" s="2" t="s">
        <v>62</v>
      </c>
      <c r="M207" s="2"/>
      <c r="N207" s="2" t="s">
        <v>80</v>
      </c>
      <c r="O207" s="2"/>
      <c r="P207" s="2"/>
      <c r="Q207" s="2" t="s">
        <v>65</v>
      </c>
      <c r="R207" s="2" t="s">
        <v>81</v>
      </c>
      <c r="S207" s="2">
        <v>42222</v>
      </c>
      <c r="T207" s="2" t="s">
        <v>82</v>
      </c>
      <c r="U207" s="2" t="s">
        <v>83</v>
      </c>
      <c r="V207" s="10" t="s">
        <v>69</v>
      </c>
      <c r="W207" s="2"/>
      <c r="X207" s="2">
        <v>233065.44</v>
      </c>
      <c r="Y207" s="26">
        <v>0.00027097690508</v>
      </c>
      <c r="Z207" s="10" t="s">
        <v>84</v>
      </c>
      <c r="AA207" s="2" t="s">
        <v>85</v>
      </c>
      <c r="AB207" s="10" t="s">
        <v>72</v>
      </c>
      <c r="AC207" s="2" t="s">
        <v>73</v>
      </c>
      <c r="AD207" s="10" t="s">
        <v>74</v>
      </c>
      <c r="AE207" s="10"/>
      <c r="AF207" s="10" t="s">
        <v>86</v>
      </c>
      <c r="AG207" s="10" t="s">
        <v>75</v>
      </c>
      <c r="AH207" s="10"/>
      <c r="AI207" s="10" t="s">
        <v>76</v>
      </c>
      <c r="AJ207" s="2" t="s">
        <v>76</v>
      </c>
      <c r="AK207" s="32">
        <v>1</v>
      </c>
      <c r="AL207" s="2"/>
      <c r="AM207" s="2"/>
      <c r="AN207" s="2"/>
      <c r="AO207" s="2">
        <v>0</v>
      </c>
      <c r="AP207" s="2">
        <v>0</v>
      </c>
      <c r="AQ207" s="2">
        <v>225283.92</v>
      </c>
      <c r="AR207" s="26">
        <v>0.9666122956711215</v>
      </c>
      <c r="AS207" s="11"/>
      <c r="AT207" s="10"/>
      <c r="AV207" s="10"/>
      <c r="AW207" s="10"/>
      <c r="AX207" s="10"/>
      <c r="AY207" s="10"/>
      <c r="AZ207" s="10"/>
      <c r="BC207" s="10"/>
    </row>
    <row r="208" s="2" customFormat="1">
      <c r="A208" s="2" t="s">
        <v>587</v>
      </c>
      <c r="B208" s="11">
        <v>43886</v>
      </c>
      <c r="C208" s="2" t="s">
        <v>577</v>
      </c>
      <c r="D208" s="2" t="s">
        <v>578</v>
      </c>
      <c r="E208" s="2" t="s">
        <v>579</v>
      </c>
      <c r="F208" s="2" t="s">
        <v>584</v>
      </c>
      <c r="G208" s="2" t="s">
        <v>585</v>
      </c>
      <c r="H208" s="2" t="s">
        <v>586</v>
      </c>
      <c r="I208" s="11">
        <v>43830</v>
      </c>
      <c r="J208" s="11">
        <v>43830</v>
      </c>
      <c r="K208" s="2" t="s">
        <v>62</v>
      </c>
      <c r="L208" s="2" t="s">
        <v>62</v>
      </c>
      <c r="M208" s="2"/>
      <c r="N208" s="2" t="s">
        <v>80</v>
      </c>
      <c r="O208" s="2"/>
      <c r="P208" s="2"/>
      <c r="Q208" s="2" t="s">
        <v>65</v>
      </c>
      <c r="R208" s="2" t="s">
        <v>81</v>
      </c>
      <c r="S208" s="2">
        <v>26071</v>
      </c>
      <c r="T208" s="2" t="s">
        <v>82</v>
      </c>
      <c r="U208" s="2" t="s">
        <v>83</v>
      </c>
      <c r="V208" s="10" t="s">
        <v>69</v>
      </c>
      <c r="W208" s="2"/>
      <c r="X208" s="2">
        <v>158511.68</v>
      </c>
      <c r="Y208" s="26">
        <v>0.00017170060197</v>
      </c>
      <c r="Z208" s="10" t="s">
        <v>84</v>
      </c>
      <c r="AA208" s="2" t="s">
        <v>85</v>
      </c>
      <c r="AB208" s="10" t="s">
        <v>72</v>
      </c>
      <c r="AC208" s="2" t="s">
        <v>73</v>
      </c>
      <c r="AD208" s="10" t="s">
        <v>74</v>
      </c>
      <c r="AE208" s="10"/>
      <c r="AF208" s="10" t="s">
        <v>86</v>
      </c>
      <c r="AG208" s="10" t="s">
        <v>75</v>
      </c>
      <c r="AH208" s="10"/>
      <c r="AI208" s="10" t="s">
        <v>76</v>
      </c>
      <c r="AJ208" s="2" t="s">
        <v>76</v>
      </c>
      <c r="AK208" s="32">
        <v>1</v>
      </c>
      <c r="AL208" s="2"/>
      <c r="AM208" s="2"/>
      <c r="AN208" s="7">
        <f>HYPERLINK("#Notes!C341", "Go To Notes")</f>
      </c>
      <c r="AO208" s="2">
        <v>0</v>
      </c>
      <c r="AP208" s="2">
        <v>0</v>
      </c>
      <c r="AQ208" s="2">
        <v>143092.59</v>
      </c>
      <c r="AR208" s="26">
        <v>0.9027258432943238</v>
      </c>
      <c r="AS208" s="11"/>
      <c r="AT208" s="10"/>
      <c r="AV208" s="10"/>
      <c r="AW208" s="10"/>
      <c r="AX208" s="10"/>
      <c r="AY208" s="10"/>
      <c r="AZ208" s="10"/>
      <c r="BC208" s="10"/>
    </row>
    <row r="209" s="2" customFormat="1">
      <c r="A209" s="2" t="s">
        <v>588</v>
      </c>
      <c r="B209" s="11">
        <v>43979</v>
      </c>
      <c r="C209" s="2" t="s">
        <v>577</v>
      </c>
      <c r="D209" s="2" t="s">
        <v>578</v>
      </c>
      <c r="E209" s="2" t="s">
        <v>579</v>
      </c>
      <c r="F209" s="2" t="s">
        <v>584</v>
      </c>
      <c r="G209" s="2" t="s">
        <v>585</v>
      </c>
      <c r="H209" s="2" t="s">
        <v>586</v>
      </c>
      <c r="I209" s="11">
        <v>44196</v>
      </c>
      <c r="J209" s="11">
        <v>43921</v>
      </c>
      <c r="K209" s="2" t="s">
        <v>62</v>
      </c>
      <c r="L209" s="2" t="s">
        <v>62</v>
      </c>
      <c r="M209" s="2"/>
      <c r="N209" s="2" t="s">
        <v>80</v>
      </c>
      <c r="O209" s="2"/>
      <c r="P209" s="2"/>
      <c r="Q209" s="2" t="s">
        <v>65</v>
      </c>
      <c r="R209" s="2" t="s">
        <v>81</v>
      </c>
      <c r="S209" s="2">
        <v>26071</v>
      </c>
      <c r="T209" s="2" t="s">
        <v>82</v>
      </c>
      <c r="U209" s="2" t="s">
        <v>83</v>
      </c>
      <c r="V209" s="10" t="s">
        <v>69</v>
      </c>
      <c r="W209" s="2"/>
      <c r="X209" s="2">
        <v>91248.5</v>
      </c>
      <c r="Y209" s="26">
        <v>0.00014372098268</v>
      </c>
      <c r="Z209" s="10" t="s">
        <v>84</v>
      </c>
      <c r="AA209" s="2" t="s">
        <v>85</v>
      </c>
      <c r="AB209" s="10" t="s">
        <v>72</v>
      </c>
      <c r="AC209" s="2" t="s">
        <v>73</v>
      </c>
      <c r="AD209" s="10" t="s">
        <v>74</v>
      </c>
      <c r="AE209" s="10"/>
      <c r="AF209" s="10" t="s">
        <v>86</v>
      </c>
      <c r="AG209" s="10" t="s">
        <v>75</v>
      </c>
      <c r="AH209" s="10"/>
      <c r="AI209" s="10" t="s">
        <v>76</v>
      </c>
      <c r="AJ209" s="2" t="s">
        <v>76</v>
      </c>
      <c r="AK209" s="32">
        <v>1</v>
      </c>
      <c r="AL209" s="2"/>
      <c r="AM209" s="2"/>
      <c r="AN209" s="7">
        <f>HYPERLINK("#Notes!C346", "Go To Notes")</f>
      </c>
      <c r="AO209" s="2">
        <v>0</v>
      </c>
      <c r="AP209" s="2">
        <v>0</v>
      </c>
      <c r="AQ209" s="2">
        <v>92534.8</v>
      </c>
      <c r="AR209" s="26">
        <v>1.0140966700822478</v>
      </c>
      <c r="AS209" s="11"/>
      <c r="AT209" s="10"/>
      <c r="AV209" s="10"/>
      <c r="AW209" s="10"/>
      <c r="AX209" s="10"/>
      <c r="AY209" s="10"/>
      <c r="AZ209" s="10"/>
      <c r="BC209" s="10"/>
    </row>
    <row r="210" s="2" customFormat="1">
      <c r="A210" s="2" t="s">
        <v>589</v>
      </c>
      <c r="B210" s="11">
        <v>44067</v>
      </c>
      <c r="C210" s="2" t="s">
        <v>577</v>
      </c>
      <c r="D210" s="2" t="s">
        <v>578</v>
      </c>
      <c r="E210" s="2" t="s">
        <v>579</v>
      </c>
      <c r="F210" s="2" t="s">
        <v>584</v>
      </c>
      <c r="G210" s="2" t="s">
        <v>585</v>
      </c>
      <c r="H210" s="2" t="s">
        <v>586</v>
      </c>
      <c r="I210" s="11">
        <v>44196</v>
      </c>
      <c r="J210" s="11">
        <v>44012</v>
      </c>
      <c r="K210" s="2" t="s">
        <v>62</v>
      </c>
      <c r="L210" s="2" t="s">
        <v>62</v>
      </c>
      <c r="M210" s="2"/>
      <c r="N210" s="2" t="s">
        <v>80</v>
      </c>
      <c r="O210" s="2"/>
      <c r="P210" s="2"/>
      <c r="Q210" s="2" t="s">
        <v>65</v>
      </c>
      <c r="R210" s="2" t="s">
        <v>81</v>
      </c>
      <c r="S210" s="2">
        <v>26071</v>
      </c>
      <c r="T210" s="2" t="s">
        <v>82</v>
      </c>
      <c r="U210" s="2" t="s">
        <v>83</v>
      </c>
      <c r="V210" s="10" t="s">
        <v>69</v>
      </c>
      <c r="W210" s="2"/>
      <c r="X210" s="2">
        <v>113148.14</v>
      </c>
      <c r="Y210" s="26">
        <v>0.00014065978957</v>
      </c>
      <c r="Z210" s="10" t="s">
        <v>84</v>
      </c>
      <c r="AA210" s="2" t="s">
        <v>85</v>
      </c>
      <c r="AB210" s="10" t="s">
        <v>72</v>
      </c>
      <c r="AC210" s="2" t="s">
        <v>73</v>
      </c>
      <c r="AD210" s="10" t="s">
        <v>74</v>
      </c>
      <c r="AE210" s="10"/>
      <c r="AF210" s="10" t="s">
        <v>86</v>
      </c>
      <c r="AG210" s="10" t="s">
        <v>75</v>
      </c>
      <c r="AH210" s="10"/>
      <c r="AI210" s="10" t="s">
        <v>76</v>
      </c>
      <c r="AJ210" s="2" t="s">
        <v>76</v>
      </c>
      <c r="AK210" s="32">
        <v>1</v>
      </c>
      <c r="AL210" s="2"/>
      <c r="AM210" s="2"/>
      <c r="AN210" s="7">
        <f>HYPERLINK("#Notes!C351", "Go To Notes")</f>
      </c>
      <c r="AO210" s="2">
        <v>0</v>
      </c>
      <c r="AP210" s="2">
        <v>0</v>
      </c>
      <c r="AQ210" s="2">
        <v>114173.46</v>
      </c>
      <c r="AR210" s="26">
        <v>1.009061748606738</v>
      </c>
      <c r="AS210" s="11"/>
      <c r="AT210" s="10"/>
      <c r="AV210" s="10"/>
      <c r="AW210" s="10"/>
      <c r="AX210" s="10"/>
      <c r="AY210" s="10"/>
      <c r="AZ210" s="10"/>
      <c r="BC210" s="10"/>
    </row>
    <row r="211" s="2" customFormat="1">
      <c r="A211" s="2" t="s">
        <v>590</v>
      </c>
      <c r="B211" s="11">
        <v>44160</v>
      </c>
      <c r="C211" s="2" t="s">
        <v>577</v>
      </c>
      <c r="D211" s="2" t="s">
        <v>578</v>
      </c>
      <c r="E211" s="2" t="s">
        <v>579</v>
      </c>
      <c r="F211" s="2" t="s">
        <v>584</v>
      </c>
      <c r="G211" s="2" t="s">
        <v>585</v>
      </c>
      <c r="H211" s="2" t="s">
        <v>586</v>
      </c>
      <c r="I211" s="11">
        <v>44196</v>
      </c>
      <c r="J211" s="11">
        <v>44104</v>
      </c>
      <c r="K211" s="2" t="s">
        <v>62</v>
      </c>
      <c r="L211" s="2" t="s">
        <v>62</v>
      </c>
      <c r="M211" s="2"/>
      <c r="N211" s="2" t="s">
        <v>80</v>
      </c>
      <c r="O211" s="2"/>
      <c r="P211" s="2"/>
      <c r="Q211" s="2" t="s">
        <v>65</v>
      </c>
      <c r="R211" s="2" t="s">
        <v>81</v>
      </c>
      <c r="S211" s="2">
        <v>26071</v>
      </c>
      <c r="T211" s="2" t="s">
        <v>82</v>
      </c>
      <c r="U211" s="2" t="s">
        <v>83</v>
      </c>
      <c r="V211" s="10" t="s">
        <v>69</v>
      </c>
      <c r="W211" s="2"/>
      <c r="X211" s="2">
        <v>265924.2</v>
      </c>
      <c r="Y211" s="26">
        <v>0.00032979777872</v>
      </c>
      <c r="Z211" s="10" t="s">
        <v>84</v>
      </c>
      <c r="AA211" s="2" t="s">
        <v>85</v>
      </c>
      <c r="AB211" s="10" t="s">
        <v>72</v>
      </c>
      <c r="AC211" s="2" t="s">
        <v>73</v>
      </c>
      <c r="AD211" s="10" t="s">
        <v>74</v>
      </c>
      <c r="AE211" s="10"/>
      <c r="AF211" s="10" t="s">
        <v>86</v>
      </c>
      <c r="AG211" s="10" t="s">
        <v>75</v>
      </c>
      <c r="AH211" s="10"/>
      <c r="AI211" s="10" t="s">
        <v>76</v>
      </c>
      <c r="AJ211" s="2" t="s">
        <v>76</v>
      </c>
      <c r="AK211" s="32">
        <v>1</v>
      </c>
      <c r="AL211" s="2"/>
      <c r="AM211" s="2"/>
      <c r="AN211" s="7">
        <f>HYPERLINK("#Notes!C356", "Go To Notes")</f>
      </c>
      <c r="AO211" s="2">
        <v>0</v>
      </c>
      <c r="AP211" s="2">
        <v>0</v>
      </c>
      <c r="AQ211" s="2">
        <v>269731.35</v>
      </c>
      <c r="AR211" s="26">
        <v>1.014316673698746</v>
      </c>
      <c r="AS211" s="11"/>
      <c r="AT211" s="10"/>
      <c r="AV211" s="10"/>
      <c r="AW211" s="10"/>
      <c r="AX211" s="10"/>
      <c r="AY211" s="10"/>
      <c r="AZ211" s="10"/>
      <c r="BC211" s="10"/>
    </row>
    <row r="212" s="2" customFormat="1">
      <c r="A212" s="2" t="s">
        <v>591</v>
      </c>
      <c r="B212" s="11">
        <v>44252</v>
      </c>
      <c r="C212" s="2" t="s">
        <v>577</v>
      </c>
      <c r="D212" s="2" t="s">
        <v>578</v>
      </c>
      <c r="E212" s="2" t="s">
        <v>579</v>
      </c>
      <c r="F212" s="2" t="s">
        <v>584</v>
      </c>
      <c r="G212" s="2" t="s">
        <v>585</v>
      </c>
      <c r="H212" s="2" t="s">
        <v>586</v>
      </c>
      <c r="I212" s="11">
        <v>44196</v>
      </c>
      <c r="J212" s="11">
        <v>44196</v>
      </c>
      <c r="K212" s="2" t="s">
        <v>62</v>
      </c>
      <c r="L212" s="2" t="s">
        <v>62</v>
      </c>
      <c r="M212" s="2"/>
      <c r="N212" s="2" t="s">
        <v>80</v>
      </c>
      <c r="O212" s="2"/>
      <c r="P212" s="2"/>
      <c r="Q212" s="2" t="s">
        <v>65</v>
      </c>
      <c r="R212" s="2" t="s">
        <v>81</v>
      </c>
      <c r="S212" s="2">
        <v>23836</v>
      </c>
      <c r="T212" s="2" t="s">
        <v>82</v>
      </c>
      <c r="U212" s="2" t="s">
        <v>83</v>
      </c>
      <c r="V212" s="10" t="s">
        <v>69</v>
      </c>
      <c r="W212" s="2"/>
      <c r="X212" s="2">
        <v>449070.24</v>
      </c>
      <c r="Y212" s="26">
        <v>0.00044964279238</v>
      </c>
      <c r="Z212" s="10" t="s">
        <v>84</v>
      </c>
      <c r="AA212" s="2" t="s">
        <v>85</v>
      </c>
      <c r="AB212" s="10" t="s">
        <v>72</v>
      </c>
      <c r="AC212" s="2" t="s">
        <v>73</v>
      </c>
      <c r="AD212" s="10" t="s">
        <v>74</v>
      </c>
      <c r="AE212" s="10"/>
      <c r="AF212" s="10" t="s">
        <v>86</v>
      </c>
      <c r="AG212" s="10" t="s">
        <v>75</v>
      </c>
      <c r="AH212" s="10"/>
      <c r="AI212" s="10" t="s">
        <v>76</v>
      </c>
      <c r="AJ212" s="2" t="s">
        <v>76</v>
      </c>
      <c r="AK212" s="32">
        <v>1</v>
      </c>
      <c r="AL212" s="2"/>
      <c r="AM212" s="2"/>
      <c r="AN212" s="7">
        <f>HYPERLINK("#Notes!C361", "Go To Notes")</f>
      </c>
      <c r="AO212" s="2">
        <v>0</v>
      </c>
      <c r="AP212" s="2">
        <v>0</v>
      </c>
      <c r="AQ212" s="2">
        <v>459062.1</v>
      </c>
      <c r="AR212" s="26">
        <v>1.0222501050169792</v>
      </c>
      <c r="AS212" s="11"/>
      <c r="AT212" s="10"/>
      <c r="AV212" s="10"/>
      <c r="AW212" s="10"/>
      <c r="AX212" s="10"/>
      <c r="AY212" s="10"/>
      <c r="AZ212" s="10"/>
      <c r="BC212" s="10"/>
    </row>
    <row r="213" s="2" customFormat="1">
      <c r="A213" s="2" t="s">
        <v>592</v>
      </c>
      <c r="B213" s="11">
        <v>44342</v>
      </c>
      <c r="C213" s="2" t="s">
        <v>577</v>
      </c>
      <c r="D213" s="2" t="s">
        <v>578</v>
      </c>
      <c r="E213" s="2" t="s">
        <v>579</v>
      </c>
      <c r="F213" s="2" t="s">
        <v>584</v>
      </c>
      <c r="G213" s="2" t="s">
        <v>585</v>
      </c>
      <c r="H213" s="2" t="s">
        <v>586</v>
      </c>
      <c r="I213" s="11">
        <v>44561</v>
      </c>
      <c r="J213" s="11">
        <v>44286</v>
      </c>
      <c r="K213" s="2" t="s">
        <v>62</v>
      </c>
      <c r="L213" s="2" t="s">
        <v>62</v>
      </c>
      <c r="M213" s="2"/>
      <c r="N213" s="2" t="s">
        <v>80</v>
      </c>
      <c r="O213" s="2"/>
      <c r="P213" s="2"/>
      <c r="Q213" s="2" t="s">
        <v>65</v>
      </c>
      <c r="R213" s="2" t="s">
        <v>81</v>
      </c>
      <c r="S213" s="2">
        <v>21037</v>
      </c>
      <c r="T213" s="2" t="s">
        <v>82</v>
      </c>
      <c r="U213" s="2" t="s">
        <v>83</v>
      </c>
      <c r="V213" s="10" t="s">
        <v>69</v>
      </c>
      <c r="W213" s="2"/>
      <c r="X213" s="2">
        <v>3993243.34</v>
      </c>
      <c r="Y213" s="26">
        <v>0.00376597383975</v>
      </c>
      <c r="Z213" s="10" t="s">
        <v>84</v>
      </c>
      <c r="AA213" s="2" t="s">
        <v>85</v>
      </c>
      <c r="AB213" s="10" t="s">
        <v>72</v>
      </c>
      <c r="AC213" s="2" t="s">
        <v>73</v>
      </c>
      <c r="AD213" s="10" t="s">
        <v>74</v>
      </c>
      <c r="AE213" s="10"/>
      <c r="AF213" s="10" t="s">
        <v>86</v>
      </c>
      <c r="AG213" s="10" t="s">
        <v>75</v>
      </c>
      <c r="AH213" s="10"/>
      <c r="AI213" s="10" t="s">
        <v>76</v>
      </c>
      <c r="AJ213" s="2" t="s">
        <v>76</v>
      </c>
      <c r="AK213" s="32">
        <v>1</v>
      </c>
      <c r="AL213" s="2"/>
      <c r="AM213" s="2"/>
      <c r="AN213" s="7">
        <f>HYPERLINK("#Notes!C366", "Go To Notes")</f>
      </c>
      <c r="AO213" s="2">
        <v>0</v>
      </c>
      <c r="AP213" s="2">
        <v>0</v>
      </c>
      <c r="AQ213" s="2">
        <v>4090660.56</v>
      </c>
      <c r="AR213" s="26">
        <v>1.0243955130467957</v>
      </c>
      <c r="AS213" s="11"/>
      <c r="AT213" s="10"/>
      <c r="AV213" s="10"/>
      <c r="AW213" s="10"/>
      <c r="AX213" s="10"/>
      <c r="AY213" s="10"/>
      <c r="AZ213" s="10"/>
      <c r="BC213" s="10"/>
    </row>
    <row r="214" s="2" customFormat="1">
      <c r="A214" s="2" t="s">
        <v>593</v>
      </c>
      <c r="B214" s="11">
        <v>44222</v>
      </c>
      <c r="C214" s="2" t="s">
        <v>594</v>
      </c>
      <c r="D214" s="2" t="s">
        <v>595</v>
      </c>
      <c r="E214" s="2" t="s">
        <v>596</v>
      </c>
      <c r="F214" s="2" t="s">
        <v>597</v>
      </c>
      <c r="G214" s="2" t="s">
        <v>598</v>
      </c>
      <c r="H214" s="2" t="s">
        <v>599</v>
      </c>
      <c r="I214" s="11">
        <v>44255</v>
      </c>
      <c r="J214" s="11">
        <v>44165</v>
      </c>
      <c r="K214" s="2" t="s">
        <v>199</v>
      </c>
      <c r="L214" s="2" t="s">
        <v>200</v>
      </c>
      <c r="M214" s="2"/>
      <c r="N214" s="2" t="s">
        <v>80</v>
      </c>
      <c r="O214" s="2"/>
      <c r="P214" s="2"/>
      <c r="Q214" s="2" t="s">
        <v>65</v>
      </c>
      <c r="R214" s="2" t="s">
        <v>81</v>
      </c>
      <c r="S214" s="2">
        <v>134879</v>
      </c>
      <c r="T214" s="2" t="s">
        <v>82</v>
      </c>
      <c r="U214" s="2" t="s">
        <v>83</v>
      </c>
      <c r="V214" s="10" t="s">
        <v>69</v>
      </c>
      <c r="W214" s="2"/>
      <c r="X214" s="2">
        <v>2233596.24</v>
      </c>
      <c r="Y214" s="26">
        <v>0.00203960365758</v>
      </c>
      <c r="Z214" s="10" t="s">
        <v>84</v>
      </c>
      <c r="AA214" s="2" t="s">
        <v>85</v>
      </c>
      <c r="AB214" s="10" t="s">
        <v>72</v>
      </c>
      <c r="AC214" s="2" t="s">
        <v>73</v>
      </c>
      <c r="AD214" s="10" t="s">
        <v>74</v>
      </c>
      <c r="AE214" s="10"/>
      <c r="AF214" s="10" t="s">
        <v>86</v>
      </c>
      <c r="AG214" s="10" t="s">
        <v>75</v>
      </c>
      <c r="AH214" s="10"/>
      <c r="AI214" s="10" t="s">
        <v>76</v>
      </c>
      <c r="AJ214" s="2" t="s">
        <v>76</v>
      </c>
      <c r="AK214" s="32">
        <v>1</v>
      </c>
      <c r="AL214" s="2"/>
      <c r="AM214" s="2"/>
      <c r="AN214" s="7">
        <f>HYPERLINK("#Notes!C371", "Go To Notes")</f>
      </c>
      <c r="AO214" s="2">
        <v>0</v>
      </c>
      <c r="AP214" s="2">
        <v>0</v>
      </c>
      <c r="AQ214" s="2">
        <v>2145136.32</v>
      </c>
      <c r="AR214" s="26">
        <v>0.9603957427865298</v>
      </c>
      <c r="AS214" s="11"/>
      <c r="AT214" s="10"/>
      <c r="AV214" s="10"/>
      <c r="AW214" s="10"/>
      <c r="AX214" s="10"/>
      <c r="AY214" s="10"/>
      <c r="AZ214" s="10"/>
      <c r="BC214" s="10"/>
    </row>
    <row r="215" s="2" customFormat="1">
      <c r="A215" s="2" t="s">
        <v>600</v>
      </c>
      <c r="B215" s="11">
        <v>44434</v>
      </c>
      <c r="C215" s="2" t="s">
        <v>601</v>
      </c>
      <c r="D215" s="2" t="s">
        <v>602</v>
      </c>
      <c r="E215" s="2" t="s">
        <v>603</v>
      </c>
      <c r="F215" s="2" t="s">
        <v>604</v>
      </c>
      <c r="G215" s="2" t="s">
        <v>605</v>
      </c>
      <c r="H215" s="2" t="s">
        <v>606</v>
      </c>
      <c r="I215" s="11">
        <v>44469</v>
      </c>
      <c r="J215" s="11">
        <v>44377</v>
      </c>
      <c r="K215" s="2" t="s">
        <v>62</v>
      </c>
      <c r="L215" s="2" t="s">
        <v>62</v>
      </c>
      <c r="M215" s="2"/>
      <c r="N215" s="2" t="s">
        <v>80</v>
      </c>
      <c r="O215" s="2"/>
      <c r="P215" s="2"/>
      <c r="Q215" s="2" t="s">
        <v>65</v>
      </c>
      <c r="R215" s="2" t="s">
        <v>81</v>
      </c>
      <c r="S215" s="2">
        <v>7870</v>
      </c>
      <c r="T215" s="2" t="s">
        <v>82</v>
      </c>
      <c r="U215" s="2" t="s">
        <v>83</v>
      </c>
      <c r="V215" s="10" t="s">
        <v>69</v>
      </c>
      <c r="W215" s="2"/>
      <c r="X215" s="2">
        <v>1685281.8</v>
      </c>
      <c r="Y215" s="26">
        <v>0.00036866199636</v>
      </c>
      <c r="Z215" s="10" t="s">
        <v>84</v>
      </c>
      <c r="AA215" s="2" t="s">
        <v>85</v>
      </c>
      <c r="AB215" s="10" t="s">
        <v>72</v>
      </c>
      <c r="AC215" s="2" t="s">
        <v>73</v>
      </c>
      <c r="AD215" s="10" t="s">
        <v>74</v>
      </c>
      <c r="AE215" s="10"/>
      <c r="AF215" s="10" t="s">
        <v>86</v>
      </c>
      <c r="AG215" s="10" t="s">
        <v>75</v>
      </c>
      <c r="AH215" s="10"/>
      <c r="AI215" s="10" t="s">
        <v>76</v>
      </c>
      <c r="AJ215" s="2" t="s">
        <v>76</v>
      </c>
      <c r="AK215" s="32">
        <v>1</v>
      </c>
      <c r="AL215" s="2"/>
      <c r="AM215" s="2"/>
      <c r="AN215" s="7">
        <f>HYPERLINK("#Notes!C376", "Go To Notes")</f>
      </c>
      <c r="AO215" s="2">
        <v>0</v>
      </c>
      <c r="AP215" s="2">
        <v>0</v>
      </c>
      <c r="AQ215" s="2">
        <v>202148.16</v>
      </c>
      <c r="AR215" s="26">
        <v>0.11994917407878018</v>
      </c>
      <c r="AS215" s="11"/>
      <c r="AT215" s="10"/>
      <c r="AV215" s="10"/>
      <c r="AW215" s="10"/>
      <c r="AX215" s="10"/>
      <c r="AY215" s="10"/>
      <c r="AZ215" s="10"/>
      <c r="BC215" s="10"/>
      <c r="BD215" s="2" t="s">
        <v>607</v>
      </c>
    </row>
    <row r="216" s="2" customFormat="1">
      <c r="A216" s="2" t="s">
        <v>608</v>
      </c>
      <c r="B216" s="11">
        <v>44524</v>
      </c>
      <c r="C216" s="2" t="s">
        <v>601</v>
      </c>
      <c r="D216" s="2" t="s">
        <v>602</v>
      </c>
      <c r="E216" s="2" t="s">
        <v>603</v>
      </c>
      <c r="F216" s="2" t="s">
        <v>604</v>
      </c>
      <c r="G216" s="2" t="s">
        <v>605</v>
      </c>
      <c r="H216" s="2" t="s">
        <v>606</v>
      </c>
      <c r="I216" s="11">
        <v>44469</v>
      </c>
      <c r="J216" s="11">
        <v>44469</v>
      </c>
      <c r="K216" s="2" t="s">
        <v>62</v>
      </c>
      <c r="L216" s="2" t="s">
        <v>62</v>
      </c>
      <c r="M216" s="2"/>
      <c r="N216" s="2" t="s">
        <v>80</v>
      </c>
      <c r="O216" s="2"/>
      <c r="P216" s="2"/>
      <c r="Q216" s="2" t="s">
        <v>65</v>
      </c>
      <c r="R216" s="2" t="s">
        <v>81</v>
      </c>
      <c r="S216" s="2">
        <v>7870</v>
      </c>
      <c r="T216" s="2" t="s">
        <v>82</v>
      </c>
      <c r="U216" s="2" t="s">
        <v>83</v>
      </c>
      <c r="V216" s="10" t="s">
        <v>69</v>
      </c>
      <c r="W216" s="2"/>
      <c r="X216" s="2">
        <v>1380948.9</v>
      </c>
      <c r="Y216" s="26">
        <v>0.00029418135953</v>
      </c>
      <c r="Z216" s="10" t="s">
        <v>84</v>
      </c>
      <c r="AA216" s="2" t="s">
        <v>85</v>
      </c>
      <c r="AB216" s="10" t="s">
        <v>72</v>
      </c>
      <c r="AC216" s="2" t="s">
        <v>73</v>
      </c>
      <c r="AD216" s="10" t="s">
        <v>74</v>
      </c>
      <c r="AE216" s="10"/>
      <c r="AF216" s="10" t="s">
        <v>86</v>
      </c>
      <c r="AG216" s="10" t="s">
        <v>75</v>
      </c>
      <c r="AH216" s="10"/>
      <c r="AI216" s="10" t="s">
        <v>76</v>
      </c>
      <c r="AJ216" s="2" t="s">
        <v>76</v>
      </c>
      <c r="AK216" s="32">
        <v>1</v>
      </c>
      <c r="AL216" s="2"/>
      <c r="AM216" s="2"/>
      <c r="AN216" s="2"/>
      <c r="AO216" s="2">
        <v>0</v>
      </c>
      <c r="AP216" s="2">
        <v>0</v>
      </c>
      <c r="AQ216" s="2">
        <v>0</v>
      </c>
      <c r="AR216" s="26">
        <v>0</v>
      </c>
      <c r="AS216" s="11"/>
      <c r="AT216" s="10"/>
      <c r="AV216" s="10"/>
      <c r="AW216" s="10"/>
      <c r="AX216" s="10"/>
      <c r="AY216" s="10"/>
      <c r="AZ216" s="10"/>
      <c r="BC216" s="10"/>
    </row>
    <row r="217" s="2" customFormat="1">
      <c r="A217" s="2" t="s">
        <v>609</v>
      </c>
      <c r="B217" s="11">
        <v>44434</v>
      </c>
      <c r="C217" s="2" t="s">
        <v>601</v>
      </c>
      <c r="D217" s="2" t="s">
        <v>602</v>
      </c>
      <c r="E217" s="2" t="s">
        <v>603</v>
      </c>
      <c r="F217" s="2" t="s">
        <v>610</v>
      </c>
      <c r="G217" s="2" t="s">
        <v>611</v>
      </c>
      <c r="H217" s="2" t="s">
        <v>612</v>
      </c>
      <c r="I217" s="11">
        <v>44469</v>
      </c>
      <c r="J217" s="11">
        <v>44377</v>
      </c>
      <c r="K217" s="2" t="s">
        <v>62</v>
      </c>
      <c r="L217" s="2" t="s">
        <v>62</v>
      </c>
      <c r="M217" s="2"/>
      <c r="N217" s="2" t="s">
        <v>80</v>
      </c>
      <c r="O217" s="2"/>
      <c r="P217" s="2"/>
      <c r="Q217" s="2" t="s">
        <v>65</v>
      </c>
      <c r="R217" s="2" t="s">
        <v>81</v>
      </c>
      <c r="S217" s="2">
        <v>144</v>
      </c>
      <c r="T217" s="2" t="s">
        <v>82</v>
      </c>
      <c r="U217" s="2" t="s">
        <v>83</v>
      </c>
      <c r="V217" s="10" t="s">
        <v>69</v>
      </c>
      <c r="W217" s="2"/>
      <c r="X217" s="2">
        <v>30836.16</v>
      </c>
      <c r="Y217" s="26">
        <v>0.00012752687127</v>
      </c>
      <c r="Z217" s="10" t="s">
        <v>84</v>
      </c>
      <c r="AA217" s="2" t="s">
        <v>85</v>
      </c>
      <c r="AB217" s="10" t="s">
        <v>72</v>
      </c>
      <c r="AC217" s="2" t="s">
        <v>73</v>
      </c>
      <c r="AD217" s="10" t="s">
        <v>74</v>
      </c>
      <c r="AE217" s="10"/>
      <c r="AF217" s="10" t="s">
        <v>86</v>
      </c>
      <c r="AG217" s="10" t="s">
        <v>75</v>
      </c>
      <c r="AH217" s="10"/>
      <c r="AI217" s="10" t="s">
        <v>76</v>
      </c>
      <c r="AJ217" s="2" t="s">
        <v>76</v>
      </c>
      <c r="AK217" s="32">
        <v>1</v>
      </c>
      <c r="AL217" s="2"/>
      <c r="AM217" s="2"/>
      <c r="AN217" s="7">
        <f>HYPERLINK("#Notes!C381", "Go To Notes")</f>
      </c>
      <c r="AO217" s="2">
        <v>0</v>
      </c>
      <c r="AP217" s="2">
        <v>0</v>
      </c>
      <c r="AQ217" s="2">
        <v>30407.88</v>
      </c>
      <c r="AR217" s="26">
        <v>0.9861111111111112</v>
      </c>
      <c r="AS217" s="11"/>
      <c r="AT217" s="10"/>
      <c r="AV217" s="10"/>
      <c r="AW217" s="10"/>
      <c r="AX217" s="10"/>
      <c r="AY217" s="10"/>
      <c r="AZ217" s="10"/>
      <c r="BC217" s="10"/>
      <c r="BD217" s="2" t="s">
        <v>607</v>
      </c>
    </row>
    <row r="218" s="2" customFormat="1">
      <c r="A218" s="2" t="s">
        <v>613</v>
      </c>
      <c r="B218" s="11">
        <v>44524</v>
      </c>
      <c r="C218" s="2" t="s">
        <v>601</v>
      </c>
      <c r="D218" s="2" t="s">
        <v>602</v>
      </c>
      <c r="E218" s="2" t="s">
        <v>603</v>
      </c>
      <c r="F218" s="2" t="s">
        <v>610</v>
      </c>
      <c r="G218" s="2" t="s">
        <v>611</v>
      </c>
      <c r="H218" s="2" t="s">
        <v>612</v>
      </c>
      <c r="I218" s="11">
        <v>44469</v>
      </c>
      <c r="J218" s="11">
        <v>44469</v>
      </c>
      <c r="K218" s="2" t="s">
        <v>62</v>
      </c>
      <c r="L218" s="2" t="s">
        <v>62</v>
      </c>
      <c r="M218" s="2"/>
      <c r="N218" s="2" t="s">
        <v>80</v>
      </c>
      <c r="O218" s="2"/>
      <c r="P218" s="2"/>
      <c r="Q218" s="2" t="s">
        <v>65</v>
      </c>
      <c r="R218" s="2" t="s">
        <v>81</v>
      </c>
      <c r="S218" s="2">
        <v>144</v>
      </c>
      <c r="T218" s="2" t="s">
        <v>82</v>
      </c>
      <c r="U218" s="2" t="s">
        <v>83</v>
      </c>
      <c r="V218" s="10" t="s">
        <v>69</v>
      </c>
      <c r="W218" s="2"/>
      <c r="X218" s="2">
        <v>25267.68</v>
      </c>
      <c r="Y218" s="26">
        <v>9.719783757E-05</v>
      </c>
      <c r="Z218" s="10" t="s">
        <v>84</v>
      </c>
      <c r="AA218" s="2" t="s">
        <v>85</v>
      </c>
      <c r="AB218" s="10" t="s">
        <v>72</v>
      </c>
      <c r="AC218" s="2" t="s">
        <v>73</v>
      </c>
      <c r="AD218" s="10" t="s">
        <v>74</v>
      </c>
      <c r="AE218" s="10"/>
      <c r="AF218" s="10" t="s">
        <v>86</v>
      </c>
      <c r="AG218" s="10" t="s">
        <v>75</v>
      </c>
      <c r="AH218" s="10"/>
      <c r="AI218" s="10" t="s">
        <v>76</v>
      </c>
      <c r="AJ218" s="2" t="s">
        <v>76</v>
      </c>
      <c r="AK218" s="32">
        <v>1</v>
      </c>
      <c r="AL218" s="2"/>
      <c r="AM218" s="2"/>
      <c r="AN218" s="7">
        <f>HYPERLINK("#Notes!C386", "Go To Notes")</f>
      </c>
      <c r="AO218" s="2">
        <v>0</v>
      </c>
      <c r="AP218" s="2">
        <v>0</v>
      </c>
      <c r="AQ218" s="2">
        <v>0</v>
      </c>
      <c r="AR218" s="26">
        <v>0</v>
      </c>
      <c r="AS218" s="11"/>
      <c r="AT218" s="10"/>
      <c r="AV218" s="10"/>
      <c r="AW218" s="10"/>
      <c r="AX218" s="10"/>
      <c r="AY218" s="10"/>
      <c r="AZ218" s="10"/>
      <c r="BC218" s="10"/>
    </row>
    <row r="219" s="2" customFormat="1">
      <c r="A219" s="2" t="s">
        <v>614</v>
      </c>
      <c r="B219" s="11">
        <v>44434</v>
      </c>
      <c r="C219" s="2" t="s">
        <v>601</v>
      </c>
      <c r="D219" s="2" t="s">
        <v>602</v>
      </c>
      <c r="E219" s="2" t="s">
        <v>603</v>
      </c>
      <c r="F219" s="2" t="s">
        <v>615</v>
      </c>
      <c r="G219" s="2" t="s">
        <v>616</v>
      </c>
      <c r="H219" s="2" t="s">
        <v>617</v>
      </c>
      <c r="I219" s="11">
        <v>44469</v>
      </c>
      <c r="J219" s="11">
        <v>44377</v>
      </c>
      <c r="K219" s="2" t="s">
        <v>62</v>
      </c>
      <c r="L219" s="2" t="s">
        <v>62</v>
      </c>
      <c r="M219" s="2"/>
      <c r="N219" s="2" t="s">
        <v>80</v>
      </c>
      <c r="O219" s="2"/>
      <c r="P219" s="2"/>
      <c r="Q219" s="2" t="s">
        <v>65</v>
      </c>
      <c r="R219" s="2" t="s">
        <v>81</v>
      </c>
      <c r="S219" s="2">
        <v>6422</v>
      </c>
      <c r="T219" s="2" t="s">
        <v>82</v>
      </c>
      <c r="U219" s="2" t="s">
        <v>83</v>
      </c>
      <c r="V219" s="10" t="s">
        <v>69</v>
      </c>
      <c r="W219" s="2"/>
      <c r="X219" s="2">
        <v>1375207.08</v>
      </c>
      <c r="Y219" s="26">
        <v>0.0009077089446</v>
      </c>
      <c r="Z219" s="10" t="s">
        <v>84</v>
      </c>
      <c r="AA219" s="2" t="s">
        <v>85</v>
      </c>
      <c r="AB219" s="10" t="s">
        <v>72</v>
      </c>
      <c r="AC219" s="2" t="s">
        <v>73</v>
      </c>
      <c r="AD219" s="10" t="s">
        <v>74</v>
      </c>
      <c r="AE219" s="10"/>
      <c r="AF219" s="10" t="s">
        <v>86</v>
      </c>
      <c r="AG219" s="10" t="s">
        <v>75</v>
      </c>
      <c r="AH219" s="10"/>
      <c r="AI219" s="10" t="s">
        <v>76</v>
      </c>
      <c r="AJ219" s="2" t="s">
        <v>76</v>
      </c>
      <c r="AK219" s="32">
        <v>1</v>
      </c>
      <c r="AL219" s="2"/>
      <c r="AM219" s="2"/>
      <c r="AN219" s="7">
        <f>HYPERLINK("#Notes!C391", "Go To Notes")</f>
      </c>
      <c r="AO219" s="2">
        <v>0</v>
      </c>
      <c r="AP219" s="2">
        <v>0</v>
      </c>
      <c r="AQ219" s="2">
        <v>1361287.98</v>
      </c>
      <c r="AR219" s="26">
        <v>0.9898785425101215</v>
      </c>
      <c r="AS219" s="11"/>
      <c r="AT219" s="10"/>
      <c r="AV219" s="10"/>
      <c r="AW219" s="10"/>
      <c r="AX219" s="10"/>
      <c r="AY219" s="10"/>
      <c r="AZ219" s="10"/>
      <c r="BC219" s="10"/>
      <c r="BD219" s="2" t="s">
        <v>607</v>
      </c>
    </row>
    <row r="220" s="2" customFormat="1">
      <c r="A220" s="2" t="s">
        <v>618</v>
      </c>
      <c r="B220" s="11">
        <v>44524</v>
      </c>
      <c r="C220" s="2" t="s">
        <v>601</v>
      </c>
      <c r="D220" s="2" t="s">
        <v>602</v>
      </c>
      <c r="E220" s="2" t="s">
        <v>603</v>
      </c>
      <c r="F220" s="2" t="s">
        <v>615</v>
      </c>
      <c r="G220" s="2" t="s">
        <v>616</v>
      </c>
      <c r="H220" s="2" t="s">
        <v>617</v>
      </c>
      <c r="I220" s="11">
        <v>44469</v>
      </c>
      <c r="J220" s="11">
        <v>44469</v>
      </c>
      <c r="K220" s="2" t="s">
        <v>62</v>
      </c>
      <c r="L220" s="2" t="s">
        <v>62</v>
      </c>
      <c r="M220" s="2"/>
      <c r="N220" s="2" t="s">
        <v>80</v>
      </c>
      <c r="O220" s="2"/>
      <c r="P220" s="2"/>
      <c r="Q220" s="2" t="s">
        <v>65</v>
      </c>
      <c r="R220" s="2" t="s">
        <v>81</v>
      </c>
      <c r="S220" s="2">
        <v>7265</v>
      </c>
      <c r="T220" s="2" t="s">
        <v>82</v>
      </c>
      <c r="U220" s="2" t="s">
        <v>83</v>
      </c>
      <c r="V220" s="10" t="s">
        <v>69</v>
      </c>
      <c r="W220" s="2"/>
      <c r="X220" s="2">
        <v>1274789.55</v>
      </c>
      <c r="Y220" s="26">
        <v>0.00079224006642</v>
      </c>
      <c r="Z220" s="10" t="s">
        <v>84</v>
      </c>
      <c r="AA220" s="2" t="s">
        <v>85</v>
      </c>
      <c r="AB220" s="10" t="s">
        <v>72</v>
      </c>
      <c r="AC220" s="2" t="s">
        <v>73</v>
      </c>
      <c r="AD220" s="10" t="s">
        <v>74</v>
      </c>
      <c r="AE220" s="10"/>
      <c r="AF220" s="10" t="s">
        <v>86</v>
      </c>
      <c r="AG220" s="10" t="s">
        <v>75</v>
      </c>
      <c r="AH220" s="10"/>
      <c r="AI220" s="10" t="s">
        <v>76</v>
      </c>
      <c r="AJ220" s="2" t="s">
        <v>76</v>
      </c>
      <c r="AK220" s="32">
        <v>1</v>
      </c>
      <c r="AL220" s="2"/>
      <c r="AM220" s="2"/>
      <c r="AN220" s="7">
        <f>HYPERLINK("#Notes!C396", "Go To Notes")</f>
      </c>
      <c r="AO220" s="2">
        <v>0</v>
      </c>
      <c r="AP220" s="2">
        <v>0</v>
      </c>
      <c r="AQ220" s="2">
        <v>0</v>
      </c>
      <c r="AR220" s="26">
        <v>0</v>
      </c>
      <c r="AS220" s="11"/>
      <c r="AT220" s="10"/>
      <c r="AV220" s="10"/>
      <c r="AW220" s="10"/>
      <c r="AX220" s="10"/>
      <c r="AY220" s="10"/>
      <c r="AZ220" s="10"/>
      <c r="BC220" s="10"/>
    </row>
    <row r="221" s="2" customFormat="1">
      <c r="A221" s="2" t="s">
        <v>619</v>
      </c>
      <c r="B221" s="11">
        <v>44434</v>
      </c>
      <c r="C221" s="2" t="s">
        <v>601</v>
      </c>
      <c r="D221" s="2" t="s">
        <v>602</v>
      </c>
      <c r="E221" s="2" t="s">
        <v>603</v>
      </c>
      <c r="F221" s="2" t="s">
        <v>620</v>
      </c>
      <c r="G221" s="2" t="s">
        <v>621</v>
      </c>
      <c r="H221" s="2" t="s">
        <v>622</v>
      </c>
      <c r="I221" s="11">
        <v>44469</v>
      </c>
      <c r="J221" s="11">
        <v>44377</v>
      </c>
      <c r="K221" s="2" t="s">
        <v>62</v>
      </c>
      <c r="L221" s="2" t="s">
        <v>62</v>
      </c>
      <c r="M221" s="2"/>
      <c r="N221" s="2" t="s">
        <v>80</v>
      </c>
      <c r="O221" s="2"/>
      <c r="P221" s="2"/>
      <c r="Q221" s="2" t="s">
        <v>65</v>
      </c>
      <c r="R221" s="2" t="s">
        <v>81</v>
      </c>
      <c r="S221" s="2">
        <v>1664</v>
      </c>
      <c r="T221" s="2" t="s">
        <v>82</v>
      </c>
      <c r="U221" s="2" t="s">
        <v>83</v>
      </c>
      <c r="V221" s="10" t="s">
        <v>69</v>
      </c>
      <c r="W221" s="2"/>
      <c r="X221" s="2">
        <v>356328.96</v>
      </c>
      <c r="Y221" s="26">
        <v>0.00139297065263</v>
      </c>
      <c r="Z221" s="10" t="s">
        <v>84</v>
      </c>
      <c r="AA221" s="2" t="s">
        <v>85</v>
      </c>
      <c r="AB221" s="10" t="s">
        <v>72</v>
      </c>
      <c r="AC221" s="2" t="s">
        <v>73</v>
      </c>
      <c r="AD221" s="10" t="s">
        <v>74</v>
      </c>
      <c r="AE221" s="10"/>
      <c r="AF221" s="10" t="s">
        <v>86</v>
      </c>
      <c r="AG221" s="10" t="s">
        <v>75</v>
      </c>
      <c r="AH221" s="10"/>
      <c r="AI221" s="10" t="s">
        <v>76</v>
      </c>
      <c r="AJ221" s="2" t="s">
        <v>76</v>
      </c>
      <c r="AK221" s="32">
        <v>1</v>
      </c>
      <c r="AL221" s="2"/>
      <c r="AM221" s="2"/>
      <c r="AN221" s="7">
        <f>HYPERLINK("#Notes!C401", "Go To Notes")</f>
      </c>
      <c r="AO221" s="2">
        <v>0</v>
      </c>
      <c r="AP221" s="2">
        <v>0</v>
      </c>
      <c r="AQ221" s="2">
        <v>0</v>
      </c>
      <c r="AR221" s="26">
        <v>0</v>
      </c>
      <c r="AS221" s="11"/>
      <c r="AT221" s="10"/>
      <c r="AV221" s="10"/>
      <c r="AW221" s="10"/>
      <c r="AX221" s="10"/>
      <c r="AY221" s="10"/>
      <c r="AZ221" s="10"/>
      <c r="BC221" s="10"/>
    </row>
    <row r="222" s="2" customFormat="1">
      <c r="A222" s="2" t="s">
        <v>623</v>
      </c>
      <c r="B222" s="11">
        <v>44524</v>
      </c>
      <c r="C222" s="2" t="s">
        <v>601</v>
      </c>
      <c r="D222" s="2" t="s">
        <v>602</v>
      </c>
      <c r="E222" s="2" t="s">
        <v>603</v>
      </c>
      <c r="F222" s="2" t="s">
        <v>620</v>
      </c>
      <c r="G222" s="2" t="s">
        <v>621</v>
      </c>
      <c r="H222" s="2" t="s">
        <v>622</v>
      </c>
      <c r="I222" s="11">
        <v>44469</v>
      </c>
      <c r="J222" s="11">
        <v>44469</v>
      </c>
      <c r="K222" s="2" t="s">
        <v>62</v>
      </c>
      <c r="L222" s="2" t="s">
        <v>62</v>
      </c>
      <c r="M222" s="2"/>
      <c r="N222" s="2" t="s">
        <v>80</v>
      </c>
      <c r="O222" s="2"/>
      <c r="P222" s="2"/>
      <c r="Q222" s="2" t="s">
        <v>65</v>
      </c>
      <c r="R222" s="2" t="s">
        <v>81</v>
      </c>
      <c r="S222" s="2">
        <v>2201</v>
      </c>
      <c r="T222" s="2" t="s">
        <v>82</v>
      </c>
      <c r="U222" s="2" t="s">
        <v>83</v>
      </c>
      <c r="V222" s="10" t="s">
        <v>69</v>
      </c>
      <c r="W222" s="2"/>
      <c r="X222" s="2">
        <v>386209.47</v>
      </c>
      <c r="Y222" s="26">
        <v>0.00123411417694</v>
      </c>
      <c r="Z222" s="10" t="s">
        <v>84</v>
      </c>
      <c r="AA222" s="2" t="s">
        <v>85</v>
      </c>
      <c r="AB222" s="10" t="s">
        <v>72</v>
      </c>
      <c r="AC222" s="2" t="s">
        <v>73</v>
      </c>
      <c r="AD222" s="10" t="s">
        <v>74</v>
      </c>
      <c r="AE222" s="10"/>
      <c r="AF222" s="10" t="s">
        <v>86</v>
      </c>
      <c r="AG222" s="10" t="s">
        <v>75</v>
      </c>
      <c r="AH222" s="10"/>
      <c r="AI222" s="10" t="s">
        <v>76</v>
      </c>
      <c r="AJ222" s="2" t="s">
        <v>76</v>
      </c>
      <c r="AK222" s="32">
        <v>1</v>
      </c>
      <c r="AL222" s="2"/>
      <c r="AM222" s="2"/>
      <c r="AN222" s="7">
        <f>HYPERLINK("#Notes!C406", "Go To Notes")</f>
      </c>
      <c r="AO222" s="2">
        <v>0</v>
      </c>
      <c r="AP222" s="2">
        <v>0</v>
      </c>
      <c r="AQ222" s="2">
        <v>0</v>
      </c>
      <c r="AR222" s="26">
        <v>0</v>
      </c>
      <c r="AS222" s="11"/>
      <c r="AT222" s="10"/>
      <c r="AV222" s="10"/>
      <c r="AW222" s="10"/>
      <c r="AX222" s="10"/>
      <c r="AY222" s="10"/>
      <c r="AZ222" s="10"/>
      <c r="BC222" s="10"/>
    </row>
    <row r="223" s="2" customFormat="1">
      <c r="A223" s="2" t="s">
        <v>624</v>
      </c>
      <c r="B223" s="11">
        <v>43796</v>
      </c>
      <c r="C223" s="2" t="s">
        <v>625</v>
      </c>
      <c r="D223" s="2" t="s">
        <v>626</v>
      </c>
      <c r="E223" s="2" t="s">
        <v>627</v>
      </c>
      <c r="F223" s="2" t="s">
        <v>628</v>
      </c>
      <c r="G223" s="2" t="s">
        <v>629</v>
      </c>
      <c r="H223" s="2" t="s">
        <v>630</v>
      </c>
      <c r="I223" s="11">
        <v>43830</v>
      </c>
      <c r="J223" s="11">
        <v>43738</v>
      </c>
      <c r="K223" s="2" t="s">
        <v>62</v>
      </c>
      <c r="L223" s="2" t="s">
        <v>62</v>
      </c>
      <c r="M223" s="2"/>
      <c r="N223" s="2" t="s">
        <v>80</v>
      </c>
      <c r="O223" s="2"/>
      <c r="P223" s="2"/>
      <c r="Q223" s="2" t="s">
        <v>65</v>
      </c>
      <c r="R223" s="2" t="s">
        <v>81</v>
      </c>
      <c r="S223" s="2">
        <v>8361</v>
      </c>
      <c r="T223" s="2" t="s">
        <v>82</v>
      </c>
      <c r="U223" s="2" t="s">
        <v>83</v>
      </c>
      <c r="V223" s="10" t="s">
        <v>69</v>
      </c>
      <c r="W223" s="2"/>
      <c r="X223" s="2">
        <v>46152.72</v>
      </c>
      <c r="Y223" s="26">
        <v>0.00025665891521</v>
      </c>
      <c r="Z223" s="10" t="s">
        <v>84</v>
      </c>
      <c r="AA223" s="2" t="s">
        <v>85</v>
      </c>
      <c r="AB223" s="10" t="s">
        <v>72</v>
      </c>
      <c r="AC223" s="2" t="s">
        <v>73</v>
      </c>
      <c r="AD223" s="10" t="s">
        <v>74</v>
      </c>
      <c r="AE223" s="10"/>
      <c r="AF223" s="10" t="s">
        <v>86</v>
      </c>
      <c r="AG223" s="10" t="s">
        <v>75</v>
      </c>
      <c r="AH223" s="10"/>
      <c r="AI223" s="10" t="s">
        <v>76</v>
      </c>
      <c r="AJ223" s="2" t="s">
        <v>76</v>
      </c>
      <c r="AK223" s="32">
        <v>1</v>
      </c>
      <c r="AL223" s="2"/>
      <c r="AM223" s="2"/>
      <c r="AN223" s="7">
        <f>HYPERLINK("#Notes!C411", "Go To Notes")</f>
      </c>
      <c r="AO223" s="2">
        <v>0</v>
      </c>
      <c r="AP223" s="2">
        <v>0</v>
      </c>
      <c r="AQ223" s="2">
        <v>44838.18</v>
      </c>
      <c r="AR223" s="26">
        <v>0.9715176050295627</v>
      </c>
      <c r="AS223" s="11"/>
      <c r="AT223" s="10"/>
      <c r="AV223" s="10"/>
      <c r="AW223" s="10"/>
      <c r="AX223" s="10"/>
      <c r="AY223" s="10"/>
      <c r="AZ223" s="10"/>
      <c r="BC223" s="10"/>
    </row>
    <row r="224" s="2" customFormat="1">
      <c r="A224" s="2" t="s">
        <v>631</v>
      </c>
      <c r="B224" s="11">
        <v>43885</v>
      </c>
      <c r="C224" s="2" t="s">
        <v>625</v>
      </c>
      <c r="D224" s="2" t="s">
        <v>626</v>
      </c>
      <c r="E224" s="2" t="s">
        <v>627</v>
      </c>
      <c r="F224" s="2" t="s">
        <v>628</v>
      </c>
      <c r="G224" s="2" t="s">
        <v>629</v>
      </c>
      <c r="H224" s="2" t="s">
        <v>630</v>
      </c>
      <c r="I224" s="11">
        <v>43830</v>
      </c>
      <c r="J224" s="11">
        <v>43830</v>
      </c>
      <c r="K224" s="2" t="s">
        <v>62</v>
      </c>
      <c r="L224" s="2" t="s">
        <v>62</v>
      </c>
      <c r="M224" s="2"/>
      <c r="N224" s="2" t="s">
        <v>80</v>
      </c>
      <c r="O224" s="2"/>
      <c r="P224" s="2"/>
      <c r="Q224" s="2" t="s">
        <v>65</v>
      </c>
      <c r="R224" s="2" t="s">
        <v>81</v>
      </c>
      <c r="S224" s="2">
        <v>8361</v>
      </c>
      <c r="T224" s="2" t="s">
        <v>82</v>
      </c>
      <c r="U224" s="2" t="s">
        <v>83</v>
      </c>
      <c r="V224" s="10" t="s">
        <v>69</v>
      </c>
      <c r="W224" s="2"/>
      <c r="X224" s="2">
        <v>50834.88</v>
      </c>
      <c r="Y224" s="26">
        <v>0.00025732776552</v>
      </c>
      <c r="Z224" s="10" t="s">
        <v>84</v>
      </c>
      <c r="AA224" s="2" t="s">
        <v>85</v>
      </c>
      <c r="AB224" s="10" t="s">
        <v>72</v>
      </c>
      <c r="AC224" s="2" t="s">
        <v>73</v>
      </c>
      <c r="AD224" s="10" t="s">
        <v>74</v>
      </c>
      <c r="AE224" s="10"/>
      <c r="AF224" s="10" t="s">
        <v>86</v>
      </c>
      <c r="AG224" s="10" t="s">
        <v>75</v>
      </c>
      <c r="AH224" s="10"/>
      <c r="AI224" s="10" t="s">
        <v>76</v>
      </c>
      <c r="AJ224" s="2" t="s">
        <v>76</v>
      </c>
      <c r="AK224" s="32">
        <v>1</v>
      </c>
      <c r="AL224" s="2"/>
      <c r="AM224" s="2"/>
      <c r="AN224" s="7">
        <f>HYPERLINK("#Notes!C416", "Go To Notes")</f>
      </c>
      <c r="AO224" s="2">
        <v>0</v>
      </c>
      <c r="AP224" s="2">
        <v>0</v>
      </c>
      <c r="AQ224" s="2">
        <v>50560.51</v>
      </c>
      <c r="AR224" s="26">
        <v>0.9946027215958806</v>
      </c>
      <c r="AS224" s="11"/>
      <c r="AT224" s="10"/>
      <c r="AV224" s="10"/>
      <c r="AW224" s="10"/>
      <c r="AX224" s="10"/>
      <c r="AY224" s="10"/>
      <c r="AZ224" s="10"/>
      <c r="BC224" s="10"/>
    </row>
    <row r="225" s="2" customFormat="1">
      <c r="A225" s="2" t="s">
        <v>632</v>
      </c>
      <c r="B225" s="11">
        <v>43980</v>
      </c>
      <c r="C225" s="2" t="s">
        <v>625</v>
      </c>
      <c r="D225" s="2" t="s">
        <v>626</v>
      </c>
      <c r="E225" s="2" t="s">
        <v>627</v>
      </c>
      <c r="F225" s="2" t="s">
        <v>628</v>
      </c>
      <c r="G225" s="2" t="s">
        <v>629</v>
      </c>
      <c r="H225" s="2" t="s">
        <v>630</v>
      </c>
      <c r="I225" s="11">
        <v>44196</v>
      </c>
      <c r="J225" s="11">
        <v>43921</v>
      </c>
      <c r="K225" s="2" t="s">
        <v>62</v>
      </c>
      <c r="L225" s="2" t="s">
        <v>62</v>
      </c>
      <c r="M225" s="2"/>
      <c r="N225" s="2" t="s">
        <v>80</v>
      </c>
      <c r="O225" s="2"/>
      <c r="P225" s="2"/>
      <c r="Q225" s="2" t="s">
        <v>65</v>
      </c>
      <c r="R225" s="2" t="s">
        <v>81</v>
      </c>
      <c r="S225" s="2">
        <v>5711</v>
      </c>
      <c r="T225" s="2" t="s">
        <v>82</v>
      </c>
      <c r="U225" s="2" t="s">
        <v>83</v>
      </c>
      <c r="V225" s="10" t="s">
        <v>69</v>
      </c>
      <c r="W225" s="2"/>
      <c r="X225" s="2">
        <v>19988.5</v>
      </c>
      <c r="Y225" s="26">
        <v>0.00014882858136</v>
      </c>
      <c r="Z225" s="10" t="s">
        <v>84</v>
      </c>
      <c r="AA225" s="2" t="s">
        <v>85</v>
      </c>
      <c r="AB225" s="10" t="s">
        <v>72</v>
      </c>
      <c r="AC225" s="2" t="s">
        <v>73</v>
      </c>
      <c r="AD225" s="10" t="s">
        <v>74</v>
      </c>
      <c r="AE225" s="10"/>
      <c r="AF225" s="10" t="s">
        <v>86</v>
      </c>
      <c r="AG225" s="10" t="s">
        <v>75</v>
      </c>
      <c r="AH225" s="10"/>
      <c r="AI225" s="10" t="s">
        <v>76</v>
      </c>
      <c r="AJ225" s="2" t="s">
        <v>76</v>
      </c>
      <c r="AK225" s="32">
        <v>1</v>
      </c>
      <c r="AL225" s="2"/>
      <c r="AM225" s="2"/>
      <c r="AN225" s="7">
        <f>HYPERLINK("#Notes!C421", "Go To Notes")</f>
      </c>
      <c r="AO225" s="2">
        <v>0</v>
      </c>
      <c r="AP225" s="2">
        <v>0</v>
      </c>
      <c r="AQ225" s="2">
        <v>0</v>
      </c>
      <c r="AR225" s="26">
        <v>0</v>
      </c>
      <c r="AS225" s="11"/>
      <c r="AT225" s="10"/>
      <c r="AV225" s="10"/>
      <c r="AW225" s="10"/>
      <c r="AX225" s="10"/>
      <c r="AY225" s="10"/>
      <c r="AZ225" s="10"/>
      <c r="BC225" s="10"/>
    </row>
    <row r="226" s="2" customFormat="1">
      <c r="A226" s="2" t="s">
        <v>633</v>
      </c>
      <c r="B226" s="11">
        <v>44067</v>
      </c>
      <c r="C226" s="2" t="s">
        <v>625</v>
      </c>
      <c r="D226" s="2" t="s">
        <v>626</v>
      </c>
      <c r="E226" s="2" t="s">
        <v>627</v>
      </c>
      <c r="F226" s="2" t="s">
        <v>628</v>
      </c>
      <c r="G226" s="2" t="s">
        <v>629</v>
      </c>
      <c r="H226" s="2" t="s">
        <v>630</v>
      </c>
      <c r="I226" s="11">
        <v>44196</v>
      </c>
      <c r="J226" s="11">
        <v>44012</v>
      </c>
      <c r="K226" s="2" t="s">
        <v>62</v>
      </c>
      <c r="L226" s="2" t="s">
        <v>62</v>
      </c>
      <c r="M226" s="2"/>
      <c r="N226" s="2" t="s">
        <v>80</v>
      </c>
      <c r="O226" s="2"/>
      <c r="P226" s="2"/>
      <c r="Q226" s="2" t="s">
        <v>65</v>
      </c>
      <c r="R226" s="2" t="s">
        <v>81</v>
      </c>
      <c r="S226" s="2">
        <v>5711</v>
      </c>
      <c r="T226" s="2" t="s">
        <v>82</v>
      </c>
      <c r="U226" s="2" t="s">
        <v>83</v>
      </c>
      <c r="V226" s="10" t="s">
        <v>69</v>
      </c>
      <c r="W226" s="2"/>
      <c r="X226" s="2">
        <v>24785.74</v>
      </c>
      <c r="Y226" s="26">
        <v>0.00014842343452</v>
      </c>
      <c r="Z226" s="10" t="s">
        <v>84</v>
      </c>
      <c r="AA226" s="2" t="s">
        <v>85</v>
      </c>
      <c r="AB226" s="10" t="s">
        <v>72</v>
      </c>
      <c r="AC226" s="2" t="s">
        <v>73</v>
      </c>
      <c r="AD226" s="10" t="s">
        <v>74</v>
      </c>
      <c r="AE226" s="10"/>
      <c r="AF226" s="10" t="s">
        <v>86</v>
      </c>
      <c r="AG226" s="10" t="s">
        <v>75</v>
      </c>
      <c r="AH226" s="10"/>
      <c r="AI226" s="10" t="s">
        <v>76</v>
      </c>
      <c r="AJ226" s="2" t="s">
        <v>76</v>
      </c>
      <c r="AK226" s="32">
        <v>1</v>
      </c>
      <c r="AL226" s="2"/>
      <c r="AM226" s="2"/>
      <c r="AN226" s="7">
        <f>HYPERLINK("#Notes!C426", "Go To Notes")</f>
      </c>
      <c r="AO226" s="2">
        <v>0</v>
      </c>
      <c r="AP226" s="2">
        <v>0</v>
      </c>
      <c r="AQ226" s="2">
        <v>4109.98</v>
      </c>
      <c r="AR226" s="26">
        <v>0.16582034669935214</v>
      </c>
      <c r="AS226" s="11"/>
      <c r="AT226" s="10"/>
      <c r="AV226" s="10"/>
      <c r="AW226" s="10"/>
      <c r="AX226" s="10"/>
      <c r="AY226" s="10"/>
      <c r="AZ226" s="10"/>
      <c r="BC226" s="10"/>
    </row>
    <row r="227" s="2" customFormat="1">
      <c r="A227" s="2" t="s">
        <v>634</v>
      </c>
      <c r="B227" s="11">
        <v>44160</v>
      </c>
      <c r="C227" s="2" t="s">
        <v>625</v>
      </c>
      <c r="D227" s="2" t="s">
        <v>626</v>
      </c>
      <c r="E227" s="2" t="s">
        <v>627</v>
      </c>
      <c r="F227" s="2" t="s">
        <v>628</v>
      </c>
      <c r="G227" s="2" t="s">
        <v>629</v>
      </c>
      <c r="H227" s="2" t="s">
        <v>630</v>
      </c>
      <c r="I227" s="11">
        <v>44196</v>
      </c>
      <c r="J227" s="11">
        <v>44104</v>
      </c>
      <c r="K227" s="2" t="s">
        <v>62</v>
      </c>
      <c r="L227" s="2" t="s">
        <v>62</v>
      </c>
      <c r="M227" s="2"/>
      <c r="N227" s="2" t="s">
        <v>80</v>
      </c>
      <c r="O227" s="2"/>
      <c r="P227" s="2"/>
      <c r="Q227" s="2" t="s">
        <v>65</v>
      </c>
      <c r="R227" s="2" t="s">
        <v>81</v>
      </c>
      <c r="S227" s="2">
        <v>5711</v>
      </c>
      <c r="T227" s="2" t="s">
        <v>82</v>
      </c>
      <c r="U227" s="2" t="s">
        <v>83</v>
      </c>
      <c r="V227" s="10" t="s">
        <v>69</v>
      </c>
      <c r="W227" s="2"/>
      <c r="X227" s="2">
        <v>58252.2</v>
      </c>
      <c r="Y227" s="26">
        <v>0.00034151371157</v>
      </c>
      <c r="Z227" s="10" t="s">
        <v>84</v>
      </c>
      <c r="AA227" s="2" t="s">
        <v>85</v>
      </c>
      <c r="AB227" s="10" t="s">
        <v>72</v>
      </c>
      <c r="AC227" s="2" t="s">
        <v>73</v>
      </c>
      <c r="AD227" s="10" t="s">
        <v>74</v>
      </c>
      <c r="AE227" s="10"/>
      <c r="AF227" s="10" t="s">
        <v>86</v>
      </c>
      <c r="AG227" s="10" t="s">
        <v>75</v>
      </c>
      <c r="AH227" s="10"/>
      <c r="AI227" s="10" t="s">
        <v>76</v>
      </c>
      <c r="AJ227" s="2" t="s">
        <v>76</v>
      </c>
      <c r="AK227" s="32">
        <v>1</v>
      </c>
      <c r="AL227" s="2"/>
      <c r="AM227" s="2"/>
      <c r="AN227" s="7">
        <f>HYPERLINK("#Notes!C431", "Go To Notes")</f>
      </c>
      <c r="AO227" s="2">
        <v>0</v>
      </c>
      <c r="AP227" s="2">
        <v>0</v>
      </c>
      <c r="AQ227" s="2">
        <v>57660.6</v>
      </c>
      <c r="AR227" s="26">
        <v>0.9898441603922256</v>
      </c>
      <c r="AS227" s="11"/>
      <c r="AT227" s="10"/>
      <c r="AV227" s="10"/>
      <c r="AW227" s="10"/>
      <c r="AX227" s="10"/>
      <c r="AY227" s="10"/>
      <c r="AZ227" s="10"/>
      <c r="BC227" s="10"/>
    </row>
    <row r="228" s="2" customFormat="1">
      <c r="A228" s="2" t="s">
        <v>635</v>
      </c>
      <c r="B228" s="11">
        <v>44243</v>
      </c>
      <c r="C228" s="2" t="s">
        <v>625</v>
      </c>
      <c r="D228" s="2" t="s">
        <v>626</v>
      </c>
      <c r="E228" s="2" t="s">
        <v>627</v>
      </c>
      <c r="F228" s="2" t="s">
        <v>628</v>
      </c>
      <c r="G228" s="2" t="s">
        <v>629</v>
      </c>
      <c r="H228" s="2" t="s">
        <v>630</v>
      </c>
      <c r="I228" s="11">
        <v>44196</v>
      </c>
      <c r="J228" s="11">
        <v>44196</v>
      </c>
      <c r="K228" s="2" t="s">
        <v>62</v>
      </c>
      <c r="L228" s="2" t="s">
        <v>62</v>
      </c>
      <c r="M228" s="2"/>
      <c r="N228" s="2" t="s">
        <v>80</v>
      </c>
      <c r="O228" s="2"/>
      <c r="P228" s="2"/>
      <c r="Q228" s="2" t="s">
        <v>65</v>
      </c>
      <c r="R228" s="2" t="s">
        <v>81</v>
      </c>
      <c r="S228" s="2">
        <v>4931</v>
      </c>
      <c r="T228" s="2" t="s">
        <v>82</v>
      </c>
      <c r="U228" s="2" t="s">
        <v>83</v>
      </c>
      <c r="V228" s="10" t="s">
        <v>69</v>
      </c>
      <c r="W228" s="2"/>
      <c r="X228" s="2">
        <v>92900.04</v>
      </c>
      <c r="Y228" s="26">
        <v>0.00042518942037</v>
      </c>
      <c r="Z228" s="10" t="s">
        <v>84</v>
      </c>
      <c r="AA228" s="2" t="s">
        <v>85</v>
      </c>
      <c r="AB228" s="10" t="s">
        <v>72</v>
      </c>
      <c r="AC228" s="2" t="s">
        <v>73</v>
      </c>
      <c r="AD228" s="10" t="s">
        <v>74</v>
      </c>
      <c r="AE228" s="10"/>
      <c r="AF228" s="10" t="s">
        <v>86</v>
      </c>
      <c r="AG228" s="10" t="s">
        <v>75</v>
      </c>
      <c r="AH228" s="10"/>
      <c r="AI228" s="10" t="s">
        <v>76</v>
      </c>
      <c r="AJ228" s="2" t="s">
        <v>76</v>
      </c>
      <c r="AK228" s="32">
        <v>1</v>
      </c>
      <c r="AL228" s="2"/>
      <c r="AM228" s="2"/>
      <c r="AN228" s="7">
        <f>HYPERLINK("#Notes!C436", "Go To Notes")</f>
      </c>
      <c r="AO228" s="2">
        <v>0</v>
      </c>
      <c r="AP228" s="2">
        <v>0</v>
      </c>
      <c r="AQ228" s="2">
        <v>91958.04</v>
      </c>
      <c r="AR228" s="26">
        <v>0.9898600689515312</v>
      </c>
      <c r="AS228" s="11"/>
      <c r="AT228" s="10"/>
      <c r="AV228" s="10"/>
      <c r="AW228" s="10"/>
      <c r="AX228" s="10"/>
      <c r="AY228" s="10"/>
      <c r="AZ228" s="10"/>
      <c r="BC228" s="10"/>
    </row>
    <row r="229" s="2" customFormat="1">
      <c r="A229" s="2" t="s">
        <v>636</v>
      </c>
      <c r="B229" s="11">
        <v>44344</v>
      </c>
      <c r="C229" s="2" t="s">
        <v>625</v>
      </c>
      <c r="D229" s="2" t="s">
        <v>626</v>
      </c>
      <c r="E229" s="2" t="s">
        <v>627</v>
      </c>
      <c r="F229" s="2" t="s">
        <v>628</v>
      </c>
      <c r="G229" s="2" t="s">
        <v>629</v>
      </c>
      <c r="H229" s="2" t="s">
        <v>630</v>
      </c>
      <c r="I229" s="11">
        <v>44561</v>
      </c>
      <c r="J229" s="11">
        <v>44286</v>
      </c>
      <c r="K229" s="2" t="s">
        <v>62</v>
      </c>
      <c r="L229" s="2" t="s">
        <v>62</v>
      </c>
      <c r="M229" s="2"/>
      <c r="N229" s="2" t="s">
        <v>80</v>
      </c>
      <c r="O229" s="2"/>
      <c r="P229" s="2"/>
      <c r="Q229" s="2" t="s">
        <v>65</v>
      </c>
      <c r="R229" s="2" t="s">
        <v>81</v>
      </c>
      <c r="S229" s="2">
        <v>4718</v>
      </c>
      <c r="T229" s="2" t="s">
        <v>82</v>
      </c>
      <c r="U229" s="2" t="s">
        <v>83</v>
      </c>
      <c r="V229" s="10" t="s">
        <v>69</v>
      </c>
      <c r="W229" s="2"/>
      <c r="X229" s="2">
        <v>895570.76</v>
      </c>
      <c r="Y229" s="26">
        <v>0.0036620611263</v>
      </c>
      <c r="Z229" s="10" t="s">
        <v>84</v>
      </c>
      <c r="AA229" s="2" t="s">
        <v>85</v>
      </c>
      <c r="AB229" s="10" t="s">
        <v>72</v>
      </c>
      <c r="AC229" s="2" t="s">
        <v>73</v>
      </c>
      <c r="AD229" s="10" t="s">
        <v>74</v>
      </c>
      <c r="AE229" s="10"/>
      <c r="AF229" s="10" t="s">
        <v>86</v>
      </c>
      <c r="AG229" s="10" t="s">
        <v>75</v>
      </c>
      <c r="AH229" s="10"/>
      <c r="AI229" s="10" t="s">
        <v>76</v>
      </c>
      <c r="AJ229" s="2" t="s">
        <v>76</v>
      </c>
      <c r="AK229" s="32">
        <v>1</v>
      </c>
      <c r="AL229" s="2"/>
      <c r="AM229" s="2"/>
      <c r="AN229" s="7">
        <f>HYPERLINK("#Notes!C441", "Go To Notes")</f>
      </c>
      <c r="AO229" s="2">
        <v>0</v>
      </c>
      <c r="AP229" s="2">
        <v>0</v>
      </c>
      <c r="AQ229" s="2">
        <v>0</v>
      </c>
      <c r="AR229" s="26">
        <v>0</v>
      </c>
      <c r="AS229" s="11"/>
      <c r="AT229" s="10"/>
      <c r="AV229" s="10"/>
      <c r="AW229" s="10"/>
      <c r="AX229" s="10"/>
      <c r="AY229" s="10"/>
      <c r="AZ229" s="10"/>
      <c r="BC229" s="10"/>
    </row>
    <row r="230" s="2" customFormat="1">
      <c r="A230" s="2" t="s">
        <v>637</v>
      </c>
      <c r="B230" s="11">
        <v>44524</v>
      </c>
      <c r="C230" s="2" t="s">
        <v>625</v>
      </c>
      <c r="D230" s="2" t="s">
        <v>626</v>
      </c>
      <c r="E230" s="2" t="s">
        <v>627</v>
      </c>
      <c r="F230" s="2" t="s">
        <v>638</v>
      </c>
      <c r="G230" s="2" t="s">
        <v>639</v>
      </c>
      <c r="H230" s="2" t="s">
        <v>640</v>
      </c>
      <c r="I230" s="11">
        <v>44561</v>
      </c>
      <c r="J230" s="11">
        <v>44469</v>
      </c>
      <c r="K230" s="2" t="s">
        <v>62</v>
      </c>
      <c r="L230" s="2" t="s">
        <v>62</v>
      </c>
      <c r="M230" s="2"/>
      <c r="N230" s="2" t="s">
        <v>80</v>
      </c>
      <c r="O230" s="2"/>
      <c r="P230" s="2"/>
      <c r="Q230" s="2" t="s">
        <v>65</v>
      </c>
      <c r="R230" s="2" t="s">
        <v>81</v>
      </c>
      <c r="S230" s="2">
        <v>16482</v>
      </c>
      <c r="T230" s="2" t="s">
        <v>82</v>
      </c>
      <c r="U230" s="2" t="s">
        <v>83</v>
      </c>
      <c r="V230" s="10" t="s">
        <v>69</v>
      </c>
      <c r="W230" s="2"/>
      <c r="X230" s="2">
        <v>2892096.54</v>
      </c>
      <c r="Y230" s="26">
        <v>0.00453482545529</v>
      </c>
      <c r="Z230" s="10" t="s">
        <v>84</v>
      </c>
      <c r="AA230" s="2" t="s">
        <v>85</v>
      </c>
      <c r="AB230" s="10" t="s">
        <v>72</v>
      </c>
      <c r="AC230" s="2" t="s">
        <v>73</v>
      </c>
      <c r="AD230" s="10" t="s">
        <v>74</v>
      </c>
      <c r="AE230" s="10"/>
      <c r="AF230" s="10" t="s">
        <v>86</v>
      </c>
      <c r="AG230" s="10" t="s">
        <v>75</v>
      </c>
      <c r="AH230" s="10"/>
      <c r="AI230" s="10" t="s">
        <v>76</v>
      </c>
      <c r="AJ230" s="2" t="s">
        <v>76</v>
      </c>
      <c r="AK230" s="32">
        <v>1</v>
      </c>
      <c r="AL230" s="2"/>
      <c r="AM230" s="2"/>
      <c r="AN230" s="7">
        <f>HYPERLINK("#Notes!C446", "Go To Notes")</f>
      </c>
      <c r="AO230" s="2">
        <v>0</v>
      </c>
      <c r="AP230" s="2">
        <v>0</v>
      </c>
      <c r="AQ230" s="2">
        <v>0</v>
      </c>
      <c r="AR230" s="26">
        <v>0</v>
      </c>
      <c r="AS230" s="11"/>
      <c r="AT230" s="10"/>
      <c r="AV230" s="10"/>
      <c r="AW230" s="10"/>
      <c r="AX230" s="10"/>
      <c r="AY230" s="10"/>
      <c r="AZ230" s="10"/>
      <c r="BC230" s="10"/>
    </row>
    <row r="231" s="2" customFormat="1">
      <c r="A231" s="2" t="s">
        <v>641</v>
      </c>
      <c r="B231" s="11">
        <v>44008</v>
      </c>
      <c r="C231" s="2" t="s">
        <v>642</v>
      </c>
      <c r="D231" s="2" t="s">
        <v>643</v>
      </c>
      <c r="E231" s="2" t="s">
        <v>644</v>
      </c>
      <c r="F231" s="2" t="s">
        <v>645</v>
      </c>
      <c r="G231" s="2" t="s">
        <v>646</v>
      </c>
      <c r="H231" s="2" t="s">
        <v>647</v>
      </c>
      <c r="I231" s="11">
        <v>43951</v>
      </c>
      <c r="J231" s="11">
        <v>43951</v>
      </c>
      <c r="K231" s="2" t="s">
        <v>648</v>
      </c>
      <c r="L231" s="2" t="s">
        <v>126</v>
      </c>
      <c r="M231" s="2"/>
      <c r="N231" s="2" t="s">
        <v>80</v>
      </c>
      <c r="O231" s="2"/>
      <c r="P231" s="2"/>
      <c r="Q231" s="2" t="s">
        <v>65</v>
      </c>
      <c r="R231" s="2" t="s">
        <v>81</v>
      </c>
      <c r="S231" s="2">
        <v>139314</v>
      </c>
      <c r="T231" s="2" t="s">
        <v>82</v>
      </c>
      <c r="U231" s="2" t="s">
        <v>83</v>
      </c>
      <c r="V231" s="10" t="s">
        <v>69</v>
      </c>
      <c r="W231" s="2"/>
      <c r="X231" s="2">
        <v>798269.22</v>
      </c>
      <c r="Y231" s="26">
        <v>0.01274827020167</v>
      </c>
      <c r="Z231" s="10" t="s">
        <v>84</v>
      </c>
      <c r="AA231" s="2" t="s">
        <v>85</v>
      </c>
      <c r="AB231" s="10" t="s">
        <v>72</v>
      </c>
      <c r="AC231" s="2" t="s">
        <v>73</v>
      </c>
      <c r="AD231" s="10" t="s">
        <v>74</v>
      </c>
      <c r="AE231" s="10"/>
      <c r="AF231" s="10" t="s">
        <v>86</v>
      </c>
      <c r="AG231" s="10" t="s">
        <v>75</v>
      </c>
      <c r="AH231" s="10"/>
      <c r="AI231" s="10" t="s">
        <v>76</v>
      </c>
      <c r="AJ231" s="2" t="s">
        <v>76</v>
      </c>
      <c r="AK231" s="32">
        <v>1</v>
      </c>
      <c r="AL231" s="2"/>
      <c r="AM231" s="2"/>
      <c r="AN231" s="7">
        <f>HYPERLINK("#Notes!C451", "Go To Notes")</f>
      </c>
      <c r="AO231" s="2">
        <v>0</v>
      </c>
      <c r="AP231" s="2">
        <v>0</v>
      </c>
      <c r="AQ231" s="2">
        <v>646104.84</v>
      </c>
      <c r="AR231" s="26">
        <v>0.8093821279993735</v>
      </c>
      <c r="AS231" s="11"/>
      <c r="AT231" s="10"/>
      <c r="AV231" s="10"/>
      <c r="AW231" s="10"/>
      <c r="AX231" s="10"/>
      <c r="AY231" s="10"/>
      <c r="AZ231" s="10"/>
      <c r="BC231" s="10"/>
    </row>
    <row r="232" s="2" customFormat="1">
      <c r="A232" s="2" t="s">
        <v>649</v>
      </c>
      <c r="B232" s="11">
        <v>44099</v>
      </c>
      <c r="C232" s="2" t="s">
        <v>642</v>
      </c>
      <c r="D232" s="2" t="s">
        <v>643</v>
      </c>
      <c r="E232" s="2" t="s">
        <v>644</v>
      </c>
      <c r="F232" s="2" t="s">
        <v>645</v>
      </c>
      <c r="G232" s="2" t="s">
        <v>646</v>
      </c>
      <c r="H232" s="2" t="s">
        <v>647</v>
      </c>
      <c r="I232" s="11">
        <v>44316</v>
      </c>
      <c r="J232" s="11">
        <v>44043</v>
      </c>
      <c r="K232" s="2" t="s">
        <v>648</v>
      </c>
      <c r="L232" s="2" t="s">
        <v>126</v>
      </c>
      <c r="M232" s="2"/>
      <c r="N232" s="2" t="s">
        <v>80</v>
      </c>
      <c r="O232" s="2"/>
      <c r="P232" s="2"/>
      <c r="Q232" s="2" t="s">
        <v>65</v>
      </c>
      <c r="R232" s="2" t="s">
        <v>81</v>
      </c>
      <c r="S232" s="2">
        <v>122729</v>
      </c>
      <c r="T232" s="2" t="s">
        <v>82</v>
      </c>
      <c r="U232" s="2" t="s">
        <v>83</v>
      </c>
      <c r="V232" s="10" t="s">
        <v>69</v>
      </c>
      <c r="W232" s="2"/>
      <c r="X232" s="2">
        <v>492143.29</v>
      </c>
      <c r="Y232" s="26">
        <v>0.00802374053055</v>
      </c>
      <c r="Z232" s="10" t="s">
        <v>84</v>
      </c>
      <c r="AA232" s="2" t="s">
        <v>85</v>
      </c>
      <c r="AB232" s="10" t="s">
        <v>72</v>
      </c>
      <c r="AC232" s="2" t="s">
        <v>73</v>
      </c>
      <c r="AD232" s="10" t="s">
        <v>74</v>
      </c>
      <c r="AE232" s="10"/>
      <c r="AF232" s="10" t="s">
        <v>86</v>
      </c>
      <c r="AG232" s="10" t="s">
        <v>75</v>
      </c>
      <c r="AH232" s="10"/>
      <c r="AI232" s="10" t="s">
        <v>76</v>
      </c>
      <c r="AJ232" s="2" t="s">
        <v>76</v>
      </c>
      <c r="AK232" s="32">
        <v>1</v>
      </c>
      <c r="AL232" s="2"/>
      <c r="AM232" s="2"/>
      <c r="AN232" s="7">
        <f>HYPERLINK("#Notes!C456", "Go To Notes")</f>
      </c>
      <c r="AO232" s="2">
        <v>0</v>
      </c>
      <c r="AP232" s="2">
        <v>0</v>
      </c>
      <c r="AQ232" s="2">
        <v>0</v>
      </c>
      <c r="AR232" s="26">
        <v>0</v>
      </c>
      <c r="AS232" s="11"/>
      <c r="AT232" s="10"/>
      <c r="AV232" s="10"/>
      <c r="AW232" s="10"/>
      <c r="AX232" s="10"/>
      <c r="AY232" s="10"/>
      <c r="AZ232" s="10"/>
      <c r="BC232" s="10"/>
    </row>
    <row r="233" s="2" customFormat="1">
      <c r="A233" s="2" t="s">
        <v>650</v>
      </c>
      <c r="B233" s="11">
        <v>44187</v>
      </c>
      <c r="C233" s="2" t="s">
        <v>642</v>
      </c>
      <c r="D233" s="2" t="s">
        <v>643</v>
      </c>
      <c r="E233" s="2" t="s">
        <v>644</v>
      </c>
      <c r="F233" s="2" t="s">
        <v>645</v>
      </c>
      <c r="G233" s="2" t="s">
        <v>646</v>
      </c>
      <c r="H233" s="2" t="s">
        <v>647</v>
      </c>
      <c r="I233" s="11">
        <v>44316</v>
      </c>
      <c r="J233" s="11">
        <v>44135</v>
      </c>
      <c r="K233" s="2" t="s">
        <v>648</v>
      </c>
      <c r="L233" s="2" t="s">
        <v>126</v>
      </c>
      <c r="M233" s="2"/>
      <c r="N233" s="2" t="s">
        <v>80</v>
      </c>
      <c r="O233" s="2"/>
      <c r="P233" s="2"/>
      <c r="Q233" s="2" t="s">
        <v>65</v>
      </c>
      <c r="R233" s="2" t="s">
        <v>81</v>
      </c>
      <c r="S233" s="2">
        <v>126046</v>
      </c>
      <c r="T233" s="2" t="s">
        <v>82</v>
      </c>
      <c r="U233" s="2" t="s">
        <v>83</v>
      </c>
      <c r="V233" s="10" t="s">
        <v>69</v>
      </c>
      <c r="W233" s="2"/>
      <c r="X233" s="2">
        <v>1319701.62</v>
      </c>
      <c r="Y233" s="26">
        <v>0.01999243488222</v>
      </c>
      <c r="Z233" s="10" t="s">
        <v>84</v>
      </c>
      <c r="AA233" s="2" t="s">
        <v>85</v>
      </c>
      <c r="AB233" s="10" t="s">
        <v>72</v>
      </c>
      <c r="AC233" s="2" t="s">
        <v>73</v>
      </c>
      <c r="AD233" s="10" t="s">
        <v>74</v>
      </c>
      <c r="AE233" s="10"/>
      <c r="AF233" s="10" t="s">
        <v>86</v>
      </c>
      <c r="AG233" s="10" t="s">
        <v>75</v>
      </c>
      <c r="AH233" s="10"/>
      <c r="AI233" s="10" t="s">
        <v>76</v>
      </c>
      <c r="AJ233" s="2" t="s">
        <v>76</v>
      </c>
      <c r="AK233" s="32">
        <v>1</v>
      </c>
      <c r="AL233" s="2"/>
      <c r="AM233" s="2"/>
      <c r="AN233" s="7">
        <f>HYPERLINK("#Notes!C461", "Go To Notes")</f>
      </c>
      <c r="AO233" s="2">
        <v>0</v>
      </c>
      <c r="AP233" s="2">
        <v>0</v>
      </c>
      <c r="AQ233" s="2">
        <v>1107851.58</v>
      </c>
      <c r="AR233" s="26">
        <v>0.8394712586622421</v>
      </c>
      <c r="AS233" s="11"/>
      <c r="AT233" s="10"/>
      <c r="AV233" s="10"/>
      <c r="AW233" s="10"/>
      <c r="AX233" s="10"/>
      <c r="AY233" s="10"/>
      <c r="AZ233" s="10"/>
      <c r="BC233" s="10"/>
    </row>
    <row r="234" s="2" customFormat="1">
      <c r="A234" s="2" t="s">
        <v>651</v>
      </c>
      <c r="B234" s="11">
        <v>44279</v>
      </c>
      <c r="C234" s="2" t="s">
        <v>642</v>
      </c>
      <c r="D234" s="2" t="s">
        <v>643</v>
      </c>
      <c r="E234" s="2" t="s">
        <v>644</v>
      </c>
      <c r="F234" s="2" t="s">
        <v>645</v>
      </c>
      <c r="G234" s="2" t="s">
        <v>646</v>
      </c>
      <c r="H234" s="2" t="s">
        <v>647</v>
      </c>
      <c r="I234" s="11">
        <v>44316</v>
      </c>
      <c r="J234" s="11">
        <v>44227</v>
      </c>
      <c r="K234" s="2" t="s">
        <v>648</v>
      </c>
      <c r="L234" s="2" t="s">
        <v>126</v>
      </c>
      <c r="M234" s="2"/>
      <c r="N234" s="2" t="s">
        <v>80</v>
      </c>
      <c r="O234" s="2"/>
      <c r="P234" s="2"/>
      <c r="Q234" s="2" t="s">
        <v>65</v>
      </c>
      <c r="R234" s="2" t="s">
        <v>81</v>
      </c>
      <c r="S234" s="2">
        <v>15000</v>
      </c>
      <c r="T234" s="2" t="s">
        <v>82</v>
      </c>
      <c r="U234" s="2" t="s">
        <v>83</v>
      </c>
      <c r="V234" s="10" t="s">
        <v>69</v>
      </c>
      <c r="W234" s="2"/>
      <c r="X234" s="2">
        <v>4875000</v>
      </c>
      <c r="Y234" s="26">
        <v>0.04706678796028</v>
      </c>
      <c r="Z234" s="10" t="s">
        <v>84</v>
      </c>
      <c r="AA234" s="2" t="s">
        <v>85</v>
      </c>
      <c r="AB234" s="10" t="s">
        <v>72</v>
      </c>
      <c r="AC234" s="2" t="s">
        <v>73</v>
      </c>
      <c r="AD234" s="10" t="s">
        <v>74</v>
      </c>
      <c r="AE234" s="10"/>
      <c r="AF234" s="10" t="s">
        <v>86</v>
      </c>
      <c r="AG234" s="10" t="s">
        <v>75</v>
      </c>
      <c r="AH234" s="10"/>
      <c r="AI234" s="10" t="s">
        <v>76</v>
      </c>
      <c r="AJ234" s="2" t="s">
        <v>76</v>
      </c>
      <c r="AK234" s="32">
        <v>1</v>
      </c>
      <c r="AL234" s="2"/>
      <c r="AM234" s="2"/>
      <c r="AN234" s="2"/>
      <c r="AO234" s="2">
        <v>0</v>
      </c>
      <c r="AP234" s="2">
        <v>0</v>
      </c>
      <c r="AQ234" s="2">
        <v>0</v>
      </c>
      <c r="AR234" s="26">
        <v>0</v>
      </c>
      <c r="AS234" s="11"/>
      <c r="AT234" s="10"/>
      <c r="AV234" s="10"/>
      <c r="AW234" s="10"/>
      <c r="AX234" s="10"/>
      <c r="AY234" s="10"/>
      <c r="AZ234" s="10"/>
      <c r="BC234" s="10"/>
    </row>
    <row r="235" s="2" customFormat="1">
      <c r="A235" s="2" t="s">
        <v>652</v>
      </c>
      <c r="B235" s="11">
        <v>43796</v>
      </c>
      <c r="C235" s="2" t="s">
        <v>653</v>
      </c>
      <c r="D235" s="2" t="s">
        <v>654</v>
      </c>
      <c r="E235" s="2" t="s">
        <v>655</v>
      </c>
      <c r="F235" s="2" t="s">
        <v>656</v>
      </c>
      <c r="G235" s="2" t="s">
        <v>657</v>
      </c>
      <c r="H235" s="2" t="s">
        <v>658</v>
      </c>
      <c r="I235" s="11">
        <v>43830</v>
      </c>
      <c r="J235" s="11">
        <v>43738</v>
      </c>
      <c r="K235" s="2" t="s">
        <v>648</v>
      </c>
      <c r="L235" s="2" t="s">
        <v>659</v>
      </c>
      <c r="M235" s="2"/>
      <c r="N235" s="2" t="s">
        <v>80</v>
      </c>
      <c r="O235" s="2" t="s">
        <v>95</v>
      </c>
      <c r="P235" s="2"/>
      <c r="Q235" s="2" t="s">
        <v>65</v>
      </c>
      <c r="R235" s="2" t="s">
        <v>81</v>
      </c>
      <c r="S235" s="2">
        <v>1336</v>
      </c>
      <c r="T235" s="2" t="s">
        <v>82</v>
      </c>
      <c r="U235" s="2" t="s">
        <v>83</v>
      </c>
      <c r="V235" s="10" t="s">
        <v>69</v>
      </c>
      <c r="W235" s="2"/>
      <c r="X235" s="2">
        <v>7374.72</v>
      </c>
      <c r="Y235" s="26">
        <v>1.4435779E-05</v>
      </c>
      <c r="Z235" s="10" t="s">
        <v>84</v>
      </c>
      <c r="AA235" s="2" t="s">
        <v>85</v>
      </c>
      <c r="AB235" s="10" t="s">
        <v>72</v>
      </c>
      <c r="AC235" s="2" t="s">
        <v>73</v>
      </c>
      <c r="AD235" s="10" t="s">
        <v>74</v>
      </c>
      <c r="AE235" s="10"/>
      <c r="AF235" s="10" t="s">
        <v>86</v>
      </c>
      <c r="AG235" s="10" t="s">
        <v>75</v>
      </c>
      <c r="AH235" s="10"/>
      <c r="AI235" s="10" t="s">
        <v>76</v>
      </c>
      <c r="AJ235" s="2" t="s">
        <v>76</v>
      </c>
      <c r="AK235" s="32">
        <v>1</v>
      </c>
      <c r="AL235" s="2"/>
      <c r="AM235" s="2"/>
      <c r="AN235" s="2"/>
      <c r="AO235" s="2">
        <v>0</v>
      </c>
      <c r="AP235" s="2">
        <v>0</v>
      </c>
      <c r="AQ235" s="2">
        <v>0</v>
      </c>
      <c r="AR235" s="26">
        <v>0</v>
      </c>
      <c r="AS235" s="11"/>
      <c r="AT235" s="10"/>
      <c r="AV235" s="10"/>
      <c r="AW235" s="10"/>
      <c r="AX235" s="10"/>
      <c r="AY235" s="10"/>
      <c r="AZ235" s="10"/>
      <c r="BC235" s="10"/>
    </row>
    <row r="236" s="2" customFormat="1">
      <c r="A236" s="2" t="s">
        <v>660</v>
      </c>
      <c r="B236" s="11">
        <v>43887</v>
      </c>
      <c r="C236" s="2" t="s">
        <v>653</v>
      </c>
      <c r="D236" s="2" t="s">
        <v>654</v>
      </c>
      <c r="E236" s="2" t="s">
        <v>655</v>
      </c>
      <c r="F236" s="2" t="s">
        <v>656</v>
      </c>
      <c r="G236" s="2" t="s">
        <v>657</v>
      </c>
      <c r="H236" s="2" t="s">
        <v>658</v>
      </c>
      <c r="I236" s="11">
        <v>43830</v>
      </c>
      <c r="J236" s="11">
        <v>43830</v>
      </c>
      <c r="K236" s="2" t="s">
        <v>648</v>
      </c>
      <c r="L236" s="2" t="s">
        <v>659</v>
      </c>
      <c r="M236" s="2"/>
      <c r="N236" s="2" t="s">
        <v>80</v>
      </c>
      <c r="O236" s="2" t="s">
        <v>95</v>
      </c>
      <c r="P236" s="2"/>
      <c r="Q236" s="2" t="s">
        <v>65</v>
      </c>
      <c r="R236" s="2" t="s">
        <v>81</v>
      </c>
      <c r="S236" s="2">
        <v>1336</v>
      </c>
      <c r="T236" s="2" t="s">
        <v>82</v>
      </c>
      <c r="U236" s="2" t="s">
        <v>83</v>
      </c>
      <c r="V236" s="10" t="s">
        <v>69</v>
      </c>
      <c r="W236" s="2"/>
      <c r="X236" s="2">
        <v>8122.88</v>
      </c>
      <c r="Y236" s="26">
        <v>1.4849157E-05</v>
      </c>
      <c r="Z236" s="10" t="s">
        <v>84</v>
      </c>
      <c r="AA236" s="2" t="s">
        <v>85</v>
      </c>
      <c r="AB236" s="10" t="s">
        <v>72</v>
      </c>
      <c r="AC236" s="2" t="s">
        <v>73</v>
      </c>
      <c r="AD236" s="10" t="s">
        <v>74</v>
      </c>
      <c r="AE236" s="10"/>
      <c r="AF236" s="10" t="s">
        <v>86</v>
      </c>
      <c r="AG236" s="10" t="s">
        <v>75</v>
      </c>
      <c r="AH236" s="10"/>
      <c r="AI236" s="10" t="s">
        <v>76</v>
      </c>
      <c r="AJ236" s="2" t="s">
        <v>76</v>
      </c>
      <c r="AK236" s="32">
        <v>1</v>
      </c>
      <c r="AL236" s="2"/>
      <c r="AM236" s="2"/>
      <c r="AN236" s="2"/>
      <c r="AO236" s="2">
        <v>0</v>
      </c>
      <c r="AP236" s="2">
        <v>0</v>
      </c>
      <c r="AQ236" s="2">
        <v>0</v>
      </c>
      <c r="AR236" s="26">
        <v>0</v>
      </c>
      <c r="AS236" s="11"/>
      <c r="AT236" s="10"/>
      <c r="AV236" s="10"/>
      <c r="AW236" s="10"/>
      <c r="AX236" s="10"/>
      <c r="AY236" s="10"/>
      <c r="AZ236" s="10"/>
      <c r="BC236" s="10"/>
    </row>
    <row r="237" s="2" customFormat="1">
      <c r="A237" s="2" t="s">
        <v>661</v>
      </c>
      <c r="B237" s="11">
        <v>44425</v>
      </c>
      <c r="C237" s="2" t="s">
        <v>653</v>
      </c>
      <c r="D237" s="2" t="s">
        <v>654</v>
      </c>
      <c r="E237" s="2" t="s">
        <v>655</v>
      </c>
      <c r="F237" s="2" t="s">
        <v>656</v>
      </c>
      <c r="G237" s="2" t="s">
        <v>657</v>
      </c>
      <c r="H237" s="2" t="s">
        <v>658</v>
      </c>
      <c r="I237" s="11">
        <v>44561</v>
      </c>
      <c r="J237" s="11">
        <v>44377</v>
      </c>
      <c r="K237" s="2" t="s">
        <v>648</v>
      </c>
      <c r="L237" s="2" t="s">
        <v>662</v>
      </c>
      <c r="M237" s="2"/>
      <c r="N237" s="2" t="s">
        <v>80</v>
      </c>
      <c r="O237" s="2" t="s">
        <v>95</v>
      </c>
      <c r="P237" s="2"/>
      <c r="Q237" s="2" t="s">
        <v>65</v>
      </c>
      <c r="R237" s="2" t="s">
        <v>81</v>
      </c>
      <c r="S237" s="2">
        <v>700</v>
      </c>
      <c r="T237" s="2" t="s">
        <v>82</v>
      </c>
      <c r="U237" s="2" t="s">
        <v>83</v>
      </c>
      <c r="V237" s="10" t="s">
        <v>69</v>
      </c>
      <c r="W237" s="2"/>
      <c r="X237" s="2">
        <v>149898</v>
      </c>
      <c r="Y237" s="26">
        <v>0.000189780189</v>
      </c>
      <c r="Z237" s="10" t="s">
        <v>84</v>
      </c>
      <c r="AA237" s="2" t="s">
        <v>85</v>
      </c>
      <c r="AB237" s="10" t="s">
        <v>72</v>
      </c>
      <c r="AC237" s="2" t="s">
        <v>73</v>
      </c>
      <c r="AD237" s="10" t="s">
        <v>74</v>
      </c>
      <c r="AE237" s="10"/>
      <c r="AF237" s="10" t="s">
        <v>86</v>
      </c>
      <c r="AG237" s="10" t="s">
        <v>75</v>
      </c>
      <c r="AH237" s="10"/>
      <c r="AI237" s="10" t="s">
        <v>76</v>
      </c>
      <c r="AJ237" s="2" t="s">
        <v>76</v>
      </c>
      <c r="AK237" s="32">
        <v>1</v>
      </c>
      <c r="AL237" s="2"/>
      <c r="AM237" s="2"/>
      <c r="AN237" s="2"/>
      <c r="AO237" s="2">
        <v>0</v>
      </c>
      <c r="AP237" s="2">
        <v>0</v>
      </c>
      <c r="AQ237" s="2">
        <v>0</v>
      </c>
      <c r="AR237" s="26">
        <v>0</v>
      </c>
      <c r="AS237" s="11"/>
      <c r="AT237" s="10"/>
      <c r="AV237" s="10"/>
      <c r="AW237" s="10"/>
      <c r="AX237" s="10"/>
      <c r="AY237" s="10"/>
      <c r="AZ237" s="10"/>
      <c r="BC237" s="10"/>
    </row>
    <row r="238" s="2" customFormat="1">
      <c r="A238" s="2" t="s">
        <v>663</v>
      </c>
      <c r="B238" s="11">
        <v>44529</v>
      </c>
      <c r="C238" s="2" t="s">
        <v>653</v>
      </c>
      <c r="D238" s="2" t="s">
        <v>654</v>
      </c>
      <c r="E238" s="2" t="s">
        <v>655</v>
      </c>
      <c r="F238" s="2" t="s">
        <v>656</v>
      </c>
      <c r="G238" s="2" t="s">
        <v>657</v>
      </c>
      <c r="H238" s="2" t="s">
        <v>658</v>
      </c>
      <c r="I238" s="11">
        <v>44561</v>
      </c>
      <c r="J238" s="11">
        <v>44469</v>
      </c>
      <c r="K238" s="2" t="s">
        <v>648</v>
      </c>
      <c r="L238" s="2" t="s">
        <v>662</v>
      </c>
      <c r="M238" s="2"/>
      <c r="N238" s="2" t="s">
        <v>80</v>
      </c>
      <c r="O238" s="2" t="s">
        <v>95</v>
      </c>
      <c r="P238" s="2"/>
      <c r="Q238" s="2" t="s">
        <v>65</v>
      </c>
      <c r="R238" s="2" t="s">
        <v>81</v>
      </c>
      <c r="S238" s="2">
        <v>600</v>
      </c>
      <c r="T238" s="2" t="s">
        <v>82</v>
      </c>
      <c r="U238" s="2" t="s">
        <v>83</v>
      </c>
      <c r="V238" s="10" t="s">
        <v>69</v>
      </c>
      <c r="W238" s="2"/>
      <c r="X238" s="2">
        <v>105282</v>
      </c>
      <c r="Y238" s="26">
        <v>0.000129915324</v>
      </c>
      <c r="Z238" s="10" t="s">
        <v>84</v>
      </c>
      <c r="AA238" s="2" t="s">
        <v>85</v>
      </c>
      <c r="AB238" s="10" t="s">
        <v>72</v>
      </c>
      <c r="AC238" s="2" t="s">
        <v>73</v>
      </c>
      <c r="AD238" s="10" t="s">
        <v>74</v>
      </c>
      <c r="AE238" s="10"/>
      <c r="AF238" s="10" t="s">
        <v>86</v>
      </c>
      <c r="AG238" s="10" t="s">
        <v>75</v>
      </c>
      <c r="AH238" s="10"/>
      <c r="AI238" s="10" t="s">
        <v>76</v>
      </c>
      <c r="AJ238" s="2" t="s">
        <v>76</v>
      </c>
      <c r="AK238" s="32">
        <v>1</v>
      </c>
      <c r="AL238" s="2"/>
      <c r="AM238" s="2"/>
      <c r="AN238" s="2"/>
      <c r="AO238" s="2">
        <v>0</v>
      </c>
      <c r="AP238" s="2">
        <v>0</v>
      </c>
      <c r="AQ238" s="2">
        <v>0</v>
      </c>
      <c r="AR238" s="26">
        <v>0</v>
      </c>
      <c r="AS238" s="11"/>
      <c r="AT238" s="10"/>
      <c r="AV238" s="10"/>
      <c r="AW238" s="10"/>
      <c r="AX238" s="10"/>
      <c r="AY238" s="10"/>
      <c r="AZ238" s="10"/>
      <c r="BC238" s="10"/>
    </row>
    <row r="239" s="2" customFormat="1">
      <c r="A239" s="2" t="s">
        <v>664</v>
      </c>
      <c r="B239" s="11">
        <v>44249</v>
      </c>
      <c r="C239" s="2" t="s">
        <v>653</v>
      </c>
      <c r="D239" s="2" t="s">
        <v>654</v>
      </c>
      <c r="E239" s="2" t="s">
        <v>655</v>
      </c>
      <c r="F239" s="2" t="s">
        <v>665</v>
      </c>
      <c r="G239" s="2" t="s">
        <v>666</v>
      </c>
      <c r="H239" s="2" t="s">
        <v>667</v>
      </c>
      <c r="I239" s="11">
        <v>44196</v>
      </c>
      <c r="J239" s="11">
        <v>44196</v>
      </c>
      <c r="K239" s="2" t="s">
        <v>648</v>
      </c>
      <c r="L239" s="2" t="s">
        <v>659</v>
      </c>
      <c r="M239" s="2"/>
      <c r="N239" s="2" t="s">
        <v>80</v>
      </c>
      <c r="O239" s="2" t="s">
        <v>95</v>
      </c>
      <c r="P239" s="2"/>
      <c r="Q239" s="2" t="s">
        <v>65</v>
      </c>
      <c r="R239" s="2" t="s">
        <v>81</v>
      </c>
      <c r="S239" s="2">
        <v>3969</v>
      </c>
      <c r="T239" s="2" t="s">
        <v>82</v>
      </c>
      <c r="U239" s="2" t="s">
        <v>83</v>
      </c>
      <c r="V239" s="10" t="s">
        <v>69</v>
      </c>
      <c r="W239" s="2"/>
      <c r="X239" s="2">
        <v>74775.96</v>
      </c>
      <c r="Y239" s="26">
        <v>0.000163949422</v>
      </c>
      <c r="Z239" s="10" t="s">
        <v>84</v>
      </c>
      <c r="AA239" s="2" t="s">
        <v>85</v>
      </c>
      <c r="AB239" s="10" t="s">
        <v>72</v>
      </c>
      <c r="AC239" s="2" t="s">
        <v>73</v>
      </c>
      <c r="AD239" s="10" t="s">
        <v>74</v>
      </c>
      <c r="AE239" s="10"/>
      <c r="AF239" s="10" t="s">
        <v>86</v>
      </c>
      <c r="AG239" s="10" t="s">
        <v>75</v>
      </c>
      <c r="AH239" s="10"/>
      <c r="AI239" s="10" t="s">
        <v>76</v>
      </c>
      <c r="AJ239" s="2" t="s">
        <v>76</v>
      </c>
      <c r="AK239" s="32">
        <v>1</v>
      </c>
      <c r="AL239" s="2"/>
      <c r="AM239" s="2"/>
      <c r="AN239" s="2"/>
      <c r="AO239" s="2">
        <v>0</v>
      </c>
      <c r="AP239" s="2">
        <v>0</v>
      </c>
      <c r="AQ239" s="2">
        <v>75114</v>
      </c>
      <c r="AR239" s="26">
        <v>1.0045207042477289</v>
      </c>
      <c r="AS239" s="11"/>
      <c r="AT239" s="10"/>
      <c r="AV239" s="10"/>
      <c r="AW239" s="10"/>
      <c r="AX239" s="10"/>
      <c r="AY239" s="10"/>
      <c r="AZ239" s="10"/>
      <c r="BC239" s="10"/>
    </row>
    <row r="240" s="2" customFormat="1">
      <c r="A240" s="2" t="s">
        <v>668</v>
      </c>
      <c r="B240" s="11">
        <v>44425</v>
      </c>
      <c r="C240" s="2" t="s">
        <v>653</v>
      </c>
      <c r="D240" s="2" t="s">
        <v>654</v>
      </c>
      <c r="E240" s="2" t="s">
        <v>655</v>
      </c>
      <c r="F240" s="2" t="s">
        <v>665</v>
      </c>
      <c r="G240" s="2" t="s">
        <v>666</v>
      </c>
      <c r="H240" s="2" t="s">
        <v>667</v>
      </c>
      <c r="I240" s="11">
        <v>44561</v>
      </c>
      <c r="J240" s="11">
        <v>44377</v>
      </c>
      <c r="K240" s="2" t="s">
        <v>648</v>
      </c>
      <c r="L240" s="2" t="s">
        <v>662</v>
      </c>
      <c r="M240" s="2"/>
      <c r="N240" s="2" t="s">
        <v>80</v>
      </c>
      <c r="O240" s="2" t="s">
        <v>95</v>
      </c>
      <c r="P240" s="2"/>
      <c r="Q240" s="2" t="s">
        <v>65</v>
      </c>
      <c r="R240" s="2" t="s">
        <v>81</v>
      </c>
      <c r="S240" s="2">
        <v>400</v>
      </c>
      <c r="T240" s="2" t="s">
        <v>82</v>
      </c>
      <c r="U240" s="2" t="s">
        <v>83</v>
      </c>
      <c r="V240" s="10" t="s">
        <v>69</v>
      </c>
      <c r="W240" s="2"/>
      <c r="X240" s="2">
        <v>85656</v>
      </c>
      <c r="Y240" s="26">
        <v>0.000156366207</v>
      </c>
      <c r="Z240" s="10" t="s">
        <v>84</v>
      </c>
      <c r="AA240" s="2" t="s">
        <v>85</v>
      </c>
      <c r="AB240" s="10" t="s">
        <v>72</v>
      </c>
      <c r="AC240" s="2" t="s">
        <v>73</v>
      </c>
      <c r="AD240" s="10" t="s">
        <v>74</v>
      </c>
      <c r="AE240" s="10"/>
      <c r="AF240" s="10" t="s">
        <v>86</v>
      </c>
      <c r="AG240" s="10" t="s">
        <v>75</v>
      </c>
      <c r="AH240" s="10"/>
      <c r="AI240" s="10" t="s">
        <v>76</v>
      </c>
      <c r="AJ240" s="2" t="s">
        <v>76</v>
      </c>
      <c r="AK240" s="32">
        <v>1</v>
      </c>
      <c r="AL240" s="2"/>
      <c r="AM240" s="2"/>
      <c r="AN240" s="2"/>
      <c r="AO240" s="2">
        <v>0</v>
      </c>
      <c r="AP240" s="2">
        <v>0</v>
      </c>
      <c r="AQ240" s="2">
        <v>0</v>
      </c>
      <c r="AR240" s="26">
        <v>0</v>
      </c>
      <c r="AS240" s="11"/>
      <c r="AT240" s="10"/>
      <c r="AV240" s="10"/>
      <c r="AW240" s="10"/>
      <c r="AX240" s="10"/>
      <c r="AY240" s="10"/>
      <c r="AZ240" s="10"/>
      <c r="BC240" s="10"/>
    </row>
    <row r="241" s="2" customFormat="1">
      <c r="A241" s="2" t="s">
        <v>668</v>
      </c>
      <c r="B241" s="11">
        <v>44425</v>
      </c>
      <c r="C241" s="2" t="s">
        <v>653</v>
      </c>
      <c r="D241" s="2" t="s">
        <v>654</v>
      </c>
      <c r="E241" s="2" t="s">
        <v>655</v>
      </c>
      <c r="F241" s="2" t="s">
        <v>665</v>
      </c>
      <c r="G241" s="2" t="s">
        <v>666</v>
      </c>
      <c r="H241" s="2" t="s">
        <v>667</v>
      </c>
      <c r="I241" s="11">
        <v>44561</v>
      </c>
      <c r="J241" s="11">
        <v>44377</v>
      </c>
      <c r="K241" s="2" t="s">
        <v>648</v>
      </c>
      <c r="L241" s="2" t="s">
        <v>662</v>
      </c>
      <c r="M241" s="2"/>
      <c r="N241" s="2" t="s">
        <v>80</v>
      </c>
      <c r="O241" s="2" t="s">
        <v>95</v>
      </c>
      <c r="P241" s="2"/>
      <c r="Q241" s="2" t="s">
        <v>65</v>
      </c>
      <c r="R241" s="2" t="s">
        <v>81</v>
      </c>
      <c r="S241" s="2">
        <v>7300</v>
      </c>
      <c r="T241" s="2" t="s">
        <v>82</v>
      </c>
      <c r="U241" s="2" t="s">
        <v>83</v>
      </c>
      <c r="V241" s="10" t="s">
        <v>69</v>
      </c>
      <c r="W241" s="2"/>
      <c r="X241" s="2">
        <v>1563222</v>
      </c>
      <c r="Y241" s="26">
        <v>0.002853683275</v>
      </c>
      <c r="Z241" s="10" t="s">
        <v>84</v>
      </c>
      <c r="AA241" s="2" t="s">
        <v>85</v>
      </c>
      <c r="AB241" s="10" t="s">
        <v>72</v>
      </c>
      <c r="AC241" s="2" t="s">
        <v>73</v>
      </c>
      <c r="AD241" s="10" t="s">
        <v>74</v>
      </c>
      <c r="AE241" s="10"/>
      <c r="AF241" s="10" t="s">
        <v>86</v>
      </c>
      <c r="AG241" s="10" t="s">
        <v>75</v>
      </c>
      <c r="AH241" s="10"/>
      <c r="AI241" s="10" t="s">
        <v>76</v>
      </c>
      <c r="AJ241" s="2" t="s">
        <v>76</v>
      </c>
      <c r="AK241" s="32">
        <v>1</v>
      </c>
      <c r="AL241" s="2"/>
      <c r="AM241" s="2"/>
      <c r="AN241" s="2"/>
      <c r="AO241" s="2">
        <v>0</v>
      </c>
      <c r="AP241" s="2">
        <v>0</v>
      </c>
      <c r="AQ241" s="2">
        <v>0</v>
      </c>
      <c r="AR241" s="26">
        <v>0</v>
      </c>
      <c r="AS241" s="11"/>
      <c r="AT241" s="10"/>
      <c r="AV241" s="10"/>
      <c r="AW241" s="10"/>
      <c r="AX241" s="10"/>
      <c r="AY241" s="10"/>
      <c r="AZ241" s="10"/>
      <c r="BC241" s="10"/>
    </row>
    <row r="242" s="2" customFormat="1">
      <c r="A242" s="2" t="s">
        <v>669</v>
      </c>
      <c r="B242" s="11">
        <v>44154</v>
      </c>
      <c r="C242" s="2" t="s">
        <v>653</v>
      </c>
      <c r="D242" s="2" t="s">
        <v>654</v>
      </c>
      <c r="E242" s="2" t="s">
        <v>655</v>
      </c>
      <c r="F242" s="2" t="s">
        <v>670</v>
      </c>
      <c r="G242" s="2" t="s">
        <v>666</v>
      </c>
      <c r="H242" s="2" t="s">
        <v>667</v>
      </c>
      <c r="I242" s="11">
        <v>44196</v>
      </c>
      <c r="J242" s="11">
        <v>44104</v>
      </c>
      <c r="K242" s="2" t="s">
        <v>648</v>
      </c>
      <c r="L242" s="2" t="s">
        <v>659</v>
      </c>
      <c r="M242" s="2"/>
      <c r="N242" s="2" t="s">
        <v>80</v>
      </c>
      <c r="O242" s="2" t="s">
        <v>95</v>
      </c>
      <c r="P242" s="2"/>
      <c r="Q242" s="2" t="s">
        <v>65</v>
      </c>
      <c r="R242" s="2" t="s">
        <v>81</v>
      </c>
      <c r="S242" s="2">
        <v>3969</v>
      </c>
      <c r="T242" s="2" t="s">
        <v>82</v>
      </c>
      <c r="U242" s="2" t="s">
        <v>83</v>
      </c>
      <c r="V242" s="10" t="s">
        <v>69</v>
      </c>
      <c r="W242" s="2"/>
      <c r="X242" s="2">
        <v>40483.8</v>
      </c>
      <c r="Y242" s="26">
        <v>0.000116893559</v>
      </c>
      <c r="Z242" s="10" t="s">
        <v>84</v>
      </c>
      <c r="AA242" s="2" t="s">
        <v>85</v>
      </c>
      <c r="AB242" s="10" t="s">
        <v>72</v>
      </c>
      <c r="AC242" s="2" t="s">
        <v>73</v>
      </c>
      <c r="AD242" s="10" t="s">
        <v>74</v>
      </c>
      <c r="AE242" s="10"/>
      <c r="AF242" s="10" t="s">
        <v>86</v>
      </c>
      <c r="AG242" s="10" t="s">
        <v>75</v>
      </c>
      <c r="AH242" s="10"/>
      <c r="AI242" s="10" t="s">
        <v>76</v>
      </c>
      <c r="AJ242" s="2" t="s">
        <v>76</v>
      </c>
      <c r="AK242" s="32">
        <v>1</v>
      </c>
      <c r="AL242" s="2"/>
      <c r="AM242" s="2"/>
      <c r="AN242" s="2"/>
      <c r="AO242" s="2">
        <v>0</v>
      </c>
      <c r="AP242" s="2">
        <v>0</v>
      </c>
      <c r="AQ242" s="2">
        <v>40365</v>
      </c>
      <c r="AR242" s="26">
        <v>0.9970654928638123</v>
      </c>
      <c r="AS242" s="11"/>
      <c r="AT242" s="10"/>
      <c r="AV242" s="10"/>
      <c r="AW242" s="10"/>
      <c r="AX242" s="10"/>
      <c r="AY242" s="10"/>
      <c r="AZ242" s="10"/>
      <c r="BC242" s="10"/>
    </row>
    <row r="243" s="2" customFormat="1">
      <c r="A243" s="2" t="s">
        <v>671</v>
      </c>
      <c r="B243" s="11">
        <v>44438</v>
      </c>
      <c r="C243" s="2" t="s">
        <v>672</v>
      </c>
      <c r="D243" s="2" t="s">
        <v>673</v>
      </c>
      <c r="E243" s="2" t="s">
        <v>674</v>
      </c>
      <c r="F243" s="2" t="s">
        <v>675</v>
      </c>
      <c r="G243" s="2" t="s">
        <v>676</v>
      </c>
      <c r="H243" s="2" t="s">
        <v>677</v>
      </c>
      <c r="I243" s="11">
        <v>44651</v>
      </c>
      <c r="J243" s="11">
        <v>44377</v>
      </c>
      <c r="K243" s="2" t="s">
        <v>141</v>
      </c>
      <c r="L243" s="2" t="s">
        <v>141</v>
      </c>
      <c r="M243" s="2"/>
      <c r="N243" s="2" t="s">
        <v>80</v>
      </c>
      <c r="O243" s="2"/>
      <c r="P243" s="2"/>
      <c r="Q243" s="2" t="s">
        <v>65</v>
      </c>
      <c r="R243" s="2" t="s">
        <v>81</v>
      </c>
      <c r="S243" s="2">
        <v>295</v>
      </c>
      <c r="T243" s="2" t="s">
        <v>82</v>
      </c>
      <c r="U243" s="2" t="s">
        <v>83</v>
      </c>
      <c r="V243" s="10" t="s">
        <v>69</v>
      </c>
      <c r="W243" s="2"/>
      <c r="X243" s="2">
        <v>63171.3</v>
      </c>
      <c r="Y243" s="26">
        <v>0.01060273187217</v>
      </c>
      <c r="Z243" s="10" t="s">
        <v>84</v>
      </c>
      <c r="AA243" s="2" t="s">
        <v>85</v>
      </c>
      <c r="AB243" s="10" t="s">
        <v>72</v>
      </c>
      <c r="AC243" s="2" t="s">
        <v>73</v>
      </c>
      <c r="AD243" s="10" t="s">
        <v>74</v>
      </c>
      <c r="AE243" s="10"/>
      <c r="AF243" s="10" t="s">
        <v>86</v>
      </c>
      <c r="AG243" s="10" t="s">
        <v>75</v>
      </c>
      <c r="AH243" s="10"/>
      <c r="AI243" s="10" t="s">
        <v>76</v>
      </c>
      <c r="AJ243" s="2" t="s">
        <v>76</v>
      </c>
      <c r="AK243" s="32">
        <v>1</v>
      </c>
      <c r="AL243" s="2"/>
      <c r="AM243" s="2"/>
      <c r="AN243" s="2"/>
      <c r="AO243" s="2">
        <v>0</v>
      </c>
      <c r="AP243" s="2">
        <v>0</v>
      </c>
      <c r="AQ243" s="2">
        <v>0</v>
      </c>
      <c r="AR243" s="26">
        <v>0</v>
      </c>
      <c r="AS243" s="11"/>
      <c r="AT243" s="10"/>
      <c r="AV243" s="10"/>
      <c r="AW243" s="10"/>
      <c r="AX243" s="10"/>
      <c r="AY243" s="10"/>
      <c r="AZ243" s="10"/>
      <c r="BC243" s="10"/>
    </row>
    <row r="244" s="2" customFormat="1">
      <c r="A244" s="2" t="s">
        <v>678</v>
      </c>
      <c r="B244" s="11">
        <v>44336</v>
      </c>
      <c r="C244" s="2" t="s">
        <v>672</v>
      </c>
      <c r="D244" s="2" t="s">
        <v>673</v>
      </c>
      <c r="E244" s="2" t="s">
        <v>674</v>
      </c>
      <c r="F244" s="2" t="s">
        <v>679</v>
      </c>
      <c r="G244" s="2" t="s">
        <v>680</v>
      </c>
      <c r="H244" s="2" t="s">
        <v>681</v>
      </c>
      <c r="I244" s="11">
        <v>44469</v>
      </c>
      <c r="J244" s="11">
        <v>44286</v>
      </c>
      <c r="K244" s="2" t="s">
        <v>126</v>
      </c>
      <c r="L244" s="2" t="s">
        <v>126</v>
      </c>
      <c r="M244" s="2"/>
      <c r="N244" s="2" t="s">
        <v>80</v>
      </c>
      <c r="O244" s="2"/>
      <c r="P244" s="2"/>
      <c r="Q244" s="2" t="s">
        <v>65</v>
      </c>
      <c r="R244" s="2" t="s">
        <v>81</v>
      </c>
      <c r="S244" s="2">
        <v>-2300</v>
      </c>
      <c r="T244" s="2" t="s">
        <v>82</v>
      </c>
      <c r="U244" s="2" t="s">
        <v>83</v>
      </c>
      <c r="V244" s="10" t="s">
        <v>69</v>
      </c>
      <c r="W244" s="2"/>
      <c r="X244" s="2">
        <v>-436586</v>
      </c>
      <c r="Y244" s="26">
        <v>-0.0184</v>
      </c>
      <c r="Z244" s="10" t="s">
        <v>84</v>
      </c>
      <c r="AA244" s="2" t="s">
        <v>85</v>
      </c>
      <c r="AB244" s="10" t="s">
        <v>72</v>
      </c>
      <c r="AC244" s="2" t="s">
        <v>73</v>
      </c>
      <c r="AD244" s="10" t="s">
        <v>74</v>
      </c>
      <c r="AE244" s="10"/>
      <c r="AF244" s="10" t="s">
        <v>201</v>
      </c>
      <c r="AG244" s="10" t="s">
        <v>75</v>
      </c>
      <c r="AH244" s="10"/>
      <c r="AI244" s="10" t="s">
        <v>76</v>
      </c>
      <c r="AJ244" s="2" t="s">
        <v>76</v>
      </c>
      <c r="AK244" s="32">
        <v>1</v>
      </c>
      <c r="AL244" s="2"/>
      <c r="AM244" s="2"/>
      <c r="AN244" s="2"/>
      <c r="AO244" s="2">
        <v>0</v>
      </c>
      <c r="AP244" s="2">
        <v>0</v>
      </c>
      <c r="AQ244" s="2">
        <v>0</v>
      </c>
      <c r="AR244" s="26">
        <v>-0</v>
      </c>
      <c r="AS244" s="11"/>
      <c r="AT244" s="10"/>
      <c r="AV244" s="10"/>
      <c r="AW244" s="10"/>
      <c r="AX244" s="10"/>
      <c r="AY244" s="10"/>
      <c r="AZ244" s="10"/>
      <c r="BC244" s="10"/>
    </row>
    <row r="245" s="2" customFormat="1">
      <c r="A245" s="2" t="s">
        <v>682</v>
      </c>
      <c r="B245" s="11">
        <v>44417</v>
      </c>
      <c r="C245" s="2" t="s">
        <v>672</v>
      </c>
      <c r="D245" s="2" t="s">
        <v>673</v>
      </c>
      <c r="E245" s="2" t="s">
        <v>674</v>
      </c>
      <c r="F245" s="2" t="s">
        <v>683</v>
      </c>
      <c r="G245" s="2" t="s">
        <v>680</v>
      </c>
      <c r="H245" s="2" t="s">
        <v>681</v>
      </c>
      <c r="I245" s="11">
        <v>44469</v>
      </c>
      <c r="J245" s="11">
        <v>44377</v>
      </c>
      <c r="K245" s="2" t="s">
        <v>126</v>
      </c>
      <c r="L245" s="2" t="s">
        <v>126</v>
      </c>
      <c r="M245" s="2"/>
      <c r="N245" s="2" t="s">
        <v>80</v>
      </c>
      <c r="O245" s="2"/>
      <c r="P245" s="2"/>
      <c r="Q245" s="2" t="s">
        <v>65</v>
      </c>
      <c r="R245" s="2" t="s">
        <v>81</v>
      </c>
      <c r="S245" s="2">
        <v>-2300</v>
      </c>
      <c r="T245" s="2" t="s">
        <v>82</v>
      </c>
      <c r="U245" s="2" t="s">
        <v>83</v>
      </c>
      <c r="V245" s="10" t="s">
        <v>69</v>
      </c>
      <c r="W245" s="2"/>
      <c r="X245" s="2">
        <v>-492522</v>
      </c>
      <c r="Y245" s="26">
        <v>-0.0194</v>
      </c>
      <c r="Z245" s="10" t="s">
        <v>84</v>
      </c>
      <c r="AA245" s="2" t="s">
        <v>85</v>
      </c>
      <c r="AB245" s="10" t="s">
        <v>72</v>
      </c>
      <c r="AC245" s="2" t="s">
        <v>73</v>
      </c>
      <c r="AD245" s="10" t="s">
        <v>74</v>
      </c>
      <c r="AE245" s="10"/>
      <c r="AF245" s="10" t="s">
        <v>201</v>
      </c>
      <c r="AG245" s="10" t="s">
        <v>75</v>
      </c>
      <c r="AH245" s="10"/>
      <c r="AI245" s="10" t="s">
        <v>76</v>
      </c>
      <c r="AJ245" s="2" t="s">
        <v>76</v>
      </c>
      <c r="AK245" s="32">
        <v>1</v>
      </c>
      <c r="AL245" s="2"/>
      <c r="AM245" s="2"/>
      <c r="AN245" s="2"/>
      <c r="AO245" s="2">
        <v>0</v>
      </c>
      <c r="AP245" s="2">
        <v>0</v>
      </c>
      <c r="AQ245" s="2">
        <v>0</v>
      </c>
      <c r="AR245" s="26">
        <v>-0</v>
      </c>
      <c r="AS245" s="11"/>
      <c r="AT245" s="10"/>
      <c r="AV245" s="10"/>
      <c r="AW245" s="10"/>
      <c r="AX245" s="10"/>
      <c r="AY245" s="10"/>
      <c r="AZ245" s="10"/>
      <c r="BC245" s="10"/>
    </row>
    <row r="246" s="2" customFormat="1">
      <c r="A246" s="2" t="s">
        <v>684</v>
      </c>
      <c r="B246" s="11">
        <v>44438</v>
      </c>
      <c r="C246" s="2" t="s">
        <v>672</v>
      </c>
      <c r="D246" s="2" t="s">
        <v>673</v>
      </c>
      <c r="E246" s="2" t="s">
        <v>674</v>
      </c>
      <c r="F246" s="2" t="s">
        <v>685</v>
      </c>
      <c r="G246" s="2" t="s">
        <v>686</v>
      </c>
      <c r="H246" s="2" t="s">
        <v>687</v>
      </c>
      <c r="I246" s="11">
        <v>44651</v>
      </c>
      <c r="J246" s="11">
        <v>44377</v>
      </c>
      <c r="K246" s="2" t="s">
        <v>141</v>
      </c>
      <c r="L246" s="2" t="s">
        <v>141</v>
      </c>
      <c r="M246" s="2"/>
      <c r="N246" s="2" t="s">
        <v>80</v>
      </c>
      <c r="O246" s="2"/>
      <c r="P246" s="2"/>
      <c r="Q246" s="2" t="s">
        <v>65</v>
      </c>
      <c r="R246" s="2" t="s">
        <v>81</v>
      </c>
      <c r="S246" s="2">
        <v>388</v>
      </c>
      <c r="T246" s="2" t="s">
        <v>82</v>
      </c>
      <c r="U246" s="2" t="s">
        <v>83</v>
      </c>
      <c r="V246" s="10" t="s">
        <v>69</v>
      </c>
      <c r="W246" s="2"/>
      <c r="X246" s="2">
        <v>83086.32</v>
      </c>
      <c r="Y246" s="26">
        <v>0.01174222808777</v>
      </c>
      <c r="Z246" s="10" t="s">
        <v>84</v>
      </c>
      <c r="AA246" s="2" t="s">
        <v>85</v>
      </c>
      <c r="AB246" s="10" t="s">
        <v>72</v>
      </c>
      <c r="AC246" s="2" t="s">
        <v>73</v>
      </c>
      <c r="AD246" s="10" t="s">
        <v>74</v>
      </c>
      <c r="AE246" s="10"/>
      <c r="AF246" s="10" t="s">
        <v>86</v>
      </c>
      <c r="AG246" s="10" t="s">
        <v>75</v>
      </c>
      <c r="AH246" s="10"/>
      <c r="AI246" s="10" t="s">
        <v>76</v>
      </c>
      <c r="AJ246" s="2" t="s">
        <v>76</v>
      </c>
      <c r="AK246" s="32">
        <v>1</v>
      </c>
      <c r="AL246" s="2"/>
      <c r="AM246" s="2"/>
      <c r="AN246" s="2"/>
      <c r="AO246" s="2">
        <v>0</v>
      </c>
      <c r="AP246" s="2">
        <v>0</v>
      </c>
      <c r="AQ246" s="2">
        <v>0</v>
      </c>
      <c r="AR246" s="26">
        <v>0</v>
      </c>
      <c r="AS246" s="11"/>
      <c r="AT246" s="10"/>
      <c r="AV246" s="10"/>
      <c r="AW246" s="10"/>
      <c r="AX246" s="10"/>
      <c r="AY246" s="10"/>
      <c r="AZ246" s="10"/>
      <c r="BC246" s="10"/>
    </row>
    <row r="247" s="2" customFormat="1">
      <c r="A247" s="2" t="s">
        <v>688</v>
      </c>
      <c r="B247" s="11">
        <v>44526</v>
      </c>
      <c r="C247" s="2" t="s">
        <v>672</v>
      </c>
      <c r="D247" s="2" t="s">
        <v>673</v>
      </c>
      <c r="E247" s="2" t="s">
        <v>674</v>
      </c>
      <c r="F247" s="2" t="s">
        <v>685</v>
      </c>
      <c r="G247" s="2" t="s">
        <v>686</v>
      </c>
      <c r="H247" s="2" t="s">
        <v>687</v>
      </c>
      <c r="I247" s="11">
        <v>44651</v>
      </c>
      <c r="J247" s="11">
        <v>44469</v>
      </c>
      <c r="K247" s="2" t="s">
        <v>141</v>
      </c>
      <c r="L247" s="2" t="s">
        <v>141</v>
      </c>
      <c r="M247" s="2"/>
      <c r="N247" s="2" t="s">
        <v>80</v>
      </c>
      <c r="O247" s="2"/>
      <c r="P247" s="2"/>
      <c r="Q247" s="2" t="s">
        <v>65</v>
      </c>
      <c r="R247" s="2" t="s">
        <v>81</v>
      </c>
      <c r="S247" s="2">
        <v>242</v>
      </c>
      <c r="T247" s="2" t="s">
        <v>82</v>
      </c>
      <c r="U247" s="2" t="s">
        <v>83</v>
      </c>
      <c r="V247" s="10" t="s">
        <v>69</v>
      </c>
      <c r="W247" s="2"/>
      <c r="X247" s="2">
        <v>42463.74</v>
      </c>
      <c r="Y247" s="26">
        <v>0.02256749143689</v>
      </c>
      <c r="Z247" s="10" t="s">
        <v>84</v>
      </c>
      <c r="AA247" s="2" t="s">
        <v>85</v>
      </c>
      <c r="AB247" s="10" t="s">
        <v>72</v>
      </c>
      <c r="AC247" s="2" t="s">
        <v>73</v>
      </c>
      <c r="AD247" s="10" t="s">
        <v>74</v>
      </c>
      <c r="AE247" s="10"/>
      <c r="AF247" s="10" t="s">
        <v>86</v>
      </c>
      <c r="AG247" s="10" t="s">
        <v>75</v>
      </c>
      <c r="AH247" s="10"/>
      <c r="AI247" s="10" t="s">
        <v>76</v>
      </c>
      <c r="AJ247" s="2" t="s">
        <v>76</v>
      </c>
      <c r="AK247" s="32">
        <v>1</v>
      </c>
      <c r="AL247" s="2"/>
      <c r="AM247" s="2"/>
      <c r="AN247" s="2"/>
      <c r="AO247" s="2">
        <v>0</v>
      </c>
      <c r="AP247" s="2">
        <v>0</v>
      </c>
      <c r="AQ247" s="2">
        <v>0</v>
      </c>
      <c r="AR247" s="26">
        <v>0</v>
      </c>
      <c r="AS247" s="11"/>
      <c r="AT247" s="10"/>
      <c r="AV247" s="10"/>
      <c r="AW247" s="10"/>
      <c r="AX247" s="10"/>
      <c r="AY247" s="10"/>
      <c r="AZ247" s="10"/>
      <c r="BC247" s="10"/>
    </row>
    <row r="248" s="2" customFormat="1">
      <c r="A248" s="2" t="s">
        <v>689</v>
      </c>
      <c r="B248" s="11">
        <v>43795</v>
      </c>
      <c r="C248" s="2" t="s">
        <v>690</v>
      </c>
      <c r="D248" s="2" t="s">
        <v>691</v>
      </c>
      <c r="E248" s="2" t="s">
        <v>692</v>
      </c>
      <c r="F248" s="2" t="s">
        <v>693</v>
      </c>
      <c r="G248" s="2" t="s">
        <v>694</v>
      </c>
      <c r="H248" s="2" t="s">
        <v>695</v>
      </c>
      <c r="I248" s="11">
        <v>43830</v>
      </c>
      <c r="J248" s="11">
        <v>43738</v>
      </c>
      <c r="K248" s="2" t="s">
        <v>62</v>
      </c>
      <c r="L248" s="2" t="s">
        <v>696</v>
      </c>
      <c r="M248" s="2"/>
      <c r="N248" s="2" t="s">
        <v>80</v>
      </c>
      <c r="O248" s="2"/>
      <c r="P248" s="2"/>
      <c r="Q248" s="2" t="s">
        <v>65</v>
      </c>
      <c r="R248" s="2" t="s">
        <v>81</v>
      </c>
      <c r="S248" s="2">
        <v>67461</v>
      </c>
      <c r="T248" s="2" t="s">
        <v>82</v>
      </c>
      <c r="U248" s="2" t="s">
        <v>83</v>
      </c>
      <c r="V248" s="10" t="s">
        <v>69</v>
      </c>
      <c r="W248" s="2"/>
      <c r="X248" s="2">
        <v>372384.72</v>
      </c>
      <c r="Y248" s="26">
        <v>1.961389616E-05</v>
      </c>
      <c r="Z248" s="10" t="s">
        <v>84</v>
      </c>
      <c r="AA248" s="2" t="s">
        <v>85</v>
      </c>
      <c r="AB248" s="10" t="s">
        <v>72</v>
      </c>
      <c r="AC248" s="2" t="s">
        <v>73</v>
      </c>
      <c r="AD248" s="10" t="s">
        <v>74</v>
      </c>
      <c r="AE248" s="10"/>
      <c r="AF248" s="10" t="s">
        <v>86</v>
      </c>
      <c r="AG248" s="10" t="s">
        <v>75</v>
      </c>
      <c r="AH248" s="10"/>
      <c r="AI248" s="10" t="s">
        <v>76</v>
      </c>
      <c r="AJ248" s="2" t="s">
        <v>76</v>
      </c>
      <c r="AK248" s="32">
        <v>1</v>
      </c>
      <c r="AL248" s="2"/>
      <c r="AM248" s="2"/>
      <c r="AN248" s="2"/>
      <c r="AO248" s="2">
        <v>0</v>
      </c>
      <c r="AP248" s="2">
        <v>0</v>
      </c>
      <c r="AQ248" s="2">
        <v>368658.72</v>
      </c>
      <c r="AR248" s="26">
        <v>0.9899942188820208</v>
      </c>
      <c r="AS248" s="11"/>
      <c r="AT248" s="10"/>
      <c r="AV248" s="10"/>
      <c r="AW248" s="10"/>
      <c r="AX248" s="10"/>
      <c r="AY248" s="10"/>
      <c r="AZ248" s="10"/>
      <c r="BC248" s="10"/>
    </row>
    <row r="249" s="2" customFormat="1">
      <c r="A249" s="2" t="s">
        <v>697</v>
      </c>
      <c r="B249" s="11">
        <v>43887</v>
      </c>
      <c r="C249" s="2" t="s">
        <v>690</v>
      </c>
      <c r="D249" s="2" t="s">
        <v>691</v>
      </c>
      <c r="E249" s="2" t="s">
        <v>692</v>
      </c>
      <c r="F249" s="2" t="s">
        <v>693</v>
      </c>
      <c r="G249" s="2" t="s">
        <v>694</v>
      </c>
      <c r="H249" s="2" t="s">
        <v>695</v>
      </c>
      <c r="I249" s="11">
        <v>43830</v>
      </c>
      <c r="J249" s="11">
        <v>43830</v>
      </c>
      <c r="K249" s="2" t="s">
        <v>62</v>
      </c>
      <c r="L249" s="2" t="s">
        <v>696</v>
      </c>
      <c r="M249" s="2"/>
      <c r="N249" s="2" t="s">
        <v>80</v>
      </c>
      <c r="O249" s="2"/>
      <c r="P249" s="2"/>
      <c r="Q249" s="2" t="s">
        <v>65</v>
      </c>
      <c r="R249" s="2" t="s">
        <v>81</v>
      </c>
      <c r="S249" s="2">
        <v>67461</v>
      </c>
      <c r="T249" s="2" t="s">
        <v>82</v>
      </c>
      <c r="U249" s="2" t="s">
        <v>83</v>
      </c>
      <c r="V249" s="10" t="s">
        <v>69</v>
      </c>
      <c r="W249" s="2"/>
      <c r="X249" s="2">
        <v>410162.88</v>
      </c>
      <c r="Y249" s="26">
        <v>2.022621513E-05</v>
      </c>
      <c r="Z249" s="10" t="s">
        <v>84</v>
      </c>
      <c r="AA249" s="2" t="s">
        <v>85</v>
      </c>
      <c r="AB249" s="10" t="s">
        <v>72</v>
      </c>
      <c r="AC249" s="2" t="s">
        <v>73</v>
      </c>
      <c r="AD249" s="10" t="s">
        <v>74</v>
      </c>
      <c r="AE249" s="10"/>
      <c r="AF249" s="10" t="s">
        <v>86</v>
      </c>
      <c r="AG249" s="10" t="s">
        <v>75</v>
      </c>
      <c r="AH249" s="10"/>
      <c r="AI249" s="10" t="s">
        <v>76</v>
      </c>
      <c r="AJ249" s="2" t="s">
        <v>76</v>
      </c>
      <c r="AK249" s="32">
        <v>1</v>
      </c>
      <c r="AL249" s="2"/>
      <c r="AM249" s="2"/>
      <c r="AN249" s="2"/>
      <c r="AO249" s="2">
        <v>0</v>
      </c>
      <c r="AP249" s="2">
        <v>0</v>
      </c>
      <c r="AQ249" s="2">
        <v>406058.88</v>
      </c>
      <c r="AR249" s="26">
        <v>0.9899942188820208</v>
      </c>
      <c r="AS249" s="11"/>
      <c r="AT249" s="10"/>
      <c r="AV249" s="10"/>
      <c r="AW249" s="10"/>
      <c r="AX249" s="10"/>
      <c r="AY249" s="10"/>
      <c r="AZ249" s="10"/>
      <c r="BC249" s="10"/>
    </row>
    <row r="250" s="2" customFormat="1">
      <c r="A250" s="2" t="s">
        <v>698</v>
      </c>
      <c r="B250" s="11">
        <v>43978</v>
      </c>
      <c r="C250" s="2" t="s">
        <v>690</v>
      </c>
      <c r="D250" s="2" t="s">
        <v>691</v>
      </c>
      <c r="E250" s="2" t="s">
        <v>692</v>
      </c>
      <c r="F250" s="2" t="s">
        <v>693</v>
      </c>
      <c r="G250" s="2" t="s">
        <v>694</v>
      </c>
      <c r="H250" s="2" t="s">
        <v>695</v>
      </c>
      <c r="I250" s="11">
        <v>44196</v>
      </c>
      <c r="J250" s="11">
        <v>43921</v>
      </c>
      <c r="K250" s="2" t="s">
        <v>62</v>
      </c>
      <c r="L250" s="2" t="s">
        <v>696</v>
      </c>
      <c r="M250" s="2"/>
      <c r="N250" s="2" t="s">
        <v>80</v>
      </c>
      <c r="O250" s="2"/>
      <c r="P250" s="2"/>
      <c r="Q250" s="2" t="s">
        <v>65</v>
      </c>
      <c r="R250" s="2" t="s">
        <v>81</v>
      </c>
      <c r="S250" s="2">
        <v>67461</v>
      </c>
      <c r="T250" s="2" t="s">
        <v>82</v>
      </c>
      <c r="U250" s="2" t="s">
        <v>83</v>
      </c>
      <c r="V250" s="10" t="s">
        <v>69</v>
      </c>
      <c r="W250" s="2"/>
      <c r="X250" s="2">
        <v>236113.5</v>
      </c>
      <c r="Y250" s="26">
        <v>1.527110829E-05</v>
      </c>
      <c r="Z250" s="10" t="s">
        <v>84</v>
      </c>
      <c r="AA250" s="2" t="s">
        <v>85</v>
      </c>
      <c r="AB250" s="10" t="s">
        <v>72</v>
      </c>
      <c r="AC250" s="2" t="s">
        <v>73</v>
      </c>
      <c r="AD250" s="10" t="s">
        <v>74</v>
      </c>
      <c r="AE250" s="10"/>
      <c r="AF250" s="10" t="s">
        <v>86</v>
      </c>
      <c r="AG250" s="10" t="s">
        <v>75</v>
      </c>
      <c r="AH250" s="10"/>
      <c r="AI250" s="10" t="s">
        <v>76</v>
      </c>
      <c r="AJ250" s="2" t="s">
        <v>76</v>
      </c>
      <c r="AK250" s="32">
        <v>1</v>
      </c>
      <c r="AL250" s="2"/>
      <c r="AM250" s="2"/>
      <c r="AN250" s="2"/>
      <c r="AO250" s="2">
        <v>0</v>
      </c>
      <c r="AP250" s="2">
        <v>0</v>
      </c>
      <c r="AQ250" s="2">
        <v>233751</v>
      </c>
      <c r="AR250" s="26">
        <v>0.9899942188820208</v>
      </c>
      <c r="AS250" s="11"/>
      <c r="AT250" s="10"/>
      <c r="AV250" s="10"/>
      <c r="AW250" s="10"/>
      <c r="AX250" s="10"/>
      <c r="AY250" s="10"/>
      <c r="AZ250" s="10"/>
      <c r="BC250" s="10"/>
    </row>
    <row r="251" s="2" customFormat="1">
      <c r="A251" s="2" t="s">
        <v>699</v>
      </c>
      <c r="B251" s="11">
        <v>44069</v>
      </c>
      <c r="C251" s="2" t="s">
        <v>690</v>
      </c>
      <c r="D251" s="2" t="s">
        <v>691</v>
      </c>
      <c r="E251" s="2" t="s">
        <v>692</v>
      </c>
      <c r="F251" s="2" t="s">
        <v>693</v>
      </c>
      <c r="G251" s="2" t="s">
        <v>694</v>
      </c>
      <c r="H251" s="2" t="s">
        <v>695</v>
      </c>
      <c r="I251" s="11">
        <v>44196</v>
      </c>
      <c r="J251" s="11">
        <v>44012</v>
      </c>
      <c r="K251" s="2" t="s">
        <v>62</v>
      </c>
      <c r="L251" s="2" t="s">
        <v>696</v>
      </c>
      <c r="M251" s="2"/>
      <c r="N251" s="2" t="s">
        <v>80</v>
      </c>
      <c r="O251" s="2"/>
      <c r="P251" s="2"/>
      <c r="Q251" s="2" t="s">
        <v>65</v>
      </c>
      <c r="R251" s="2" t="s">
        <v>81</v>
      </c>
      <c r="S251" s="2">
        <v>67461</v>
      </c>
      <c r="T251" s="2" t="s">
        <v>82</v>
      </c>
      <c r="U251" s="2" t="s">
        <v>83</v>
      </c>
      <c r="V251" s="10" t="s">
        <v>69</v>
      </c>
      <c r="W251" s="2"/>
      <c r="X251" s="2">
        <v>292780.74</v>
      </c>
      <c r="Y251" s="26">
        <v>1.593812798E-05</v>
      </c>
      <c r="Z251" s="10" t="s">
        <v>84</v>
      </c>
      <c r="AA251" s="2" t="s">
        <v>85</v>
      </c>
      <c r="AB251" s="10" t="s">
        <v>72</v>
      </c>
      <c r="AC251" s="2" t="s">
        <v>73</v>
      </c>
      <c r="AD251" s="10" t="s">
        <v>74</v>
      </c>
      <c r="AE251" s="10"/>
      <c r="AF251" s="10" t="s">
        <v>86</v>
      </c>
      <c r="AG251" s="10" t="s">
        <v>75</v>
      </c>
      <c r="AH251" s="10"/>
      <c r="AI251" s="10" t="s">
        <v>76</v>
      </c>
      <c r="AJ251" s="2" t="s">
        <v>76</v>
      </c>
      <c r="AK251" s="32">
        <v>1</v>
      </c>
      <c r="AL251" s="2"/>
      <c r="AM251" s="2"/>
      <c r="AN251" s="2"/>
      <c r="AO251" s="2">
        <v>0</v>
      </c>
      <c r="AP251" s="2">
        <v>0</v>
      </c>
      <c r="AQ251" s="2">
        <v>289851.24</v>
      </c>
      <c r="AR251" s="26">
        <v>0.9899942188820208</v>
      </c>
      <c r="AS251" s="11"/>
      <c r="AT251" s="10"/>
      <c r="AV251" s="10"/>
      <c r="AW251" s="10"/>
      <c r="AX251" s="10"/>
      <c r="AY251" s="10"/>
      <c r="AZ251" s="10"/>
      <c r="BC251" s="10"/>
    </row>
    <row r="252" s="2" customFormat="1">
      <c r="A252" s="2" t="s">
        <v>700</v>
      </c>
      <c r="B252" s="11">
        <v>44158</v>
      </c>
      <c r="C252" s="2" t="s">
        <v>690</v>
      </c>
      <c r="D252" s="2" t="s">
        <v>691</v>
      </c>
      <c r="E252" s="2" t="s">
        <v>692</v>
      </c>
      <c r="F252" s="2" t="s">
        <v>693</v>
      </c>
      <c r="G252" s="2" t="s">
        <v>694</v>
      </c>
      <c r="H252" s="2" t="s">
        <v>695</v>
      </c>
      <c r="I252" s="11">
        <v>44196</v>
      </c>
      <c r="J252" s="11">
        <v>44104</v>
      </c>
      <c r="K252" s="2" t="s">
        <v>62</v>
      </c>
      <c r="L252" s="2" t="s">
        <v>696</v>
      </c>
      <c r="M252" s="2"/>
      <c r="N252" s="2" t="s">
        <v>80</v>
      </c>
      <c r="O252" s="2"/>
      <c r="P252" s="2"/>
      <c r="Q252" s="2" t="s">
        <v>65</v>
      </c>
      <c r="R252" s="2" t="s">
        <v>81</v>
      </c>
      <c r="S252" s="2">
        <v>67461</v>
      </c>
      <c r="T252" s="2" t="s">
        <v>82</v>
      </c>
      <c r="U252" s="2" t="s">
        <v>83</v>
      </c>
      <c r="V252" s="10" t="s">
        <v>69</v>
      </c>
      <c r="W252" s="2"/>
      <c r="X252" s="2">
        <v>688102.2</v>
      </c>
      <c r="Y252" s="26">
        <v>3.549327241E-05</v>
      </c>
      <c r="Z252" s="10" t="s">
        <v>84</v>
      </c>
      <c r="AA252" s="2" t="s">
        <v>85</v>
      </c>
      <c r="AB252" s="10" t="s">
        <v>72</v>
      </c>
      <c r="AC252" s="2" t="s">
        <v>73</v>
      </c>
      <c r="AD252" s="10" t="s">
        <v>74</v>
      </c>
      <c r="AE252" s="10"/>
      <c r="AF252" s="10" t="s">
        <v>86</v>
      </c>
      <c r="AG252" s="10" t="s">
        <v>75</v>
      </c>
      <c r="AH252" s="10"/>
      <c r="AI252" s="10" t="s">
        <v>76</v>
      </c>
      <c r="AJ252" s="2" t="s">
        <v>76</v>
      </c>
      <c r="AK252" s="32">
        <v>1</v>
      </c>
      <c r="AL252" s="2"/>
      <c r="AM252" s="2"/>
      <c r="AN252" s="2"/>
      <c r="AO252" s="2">
        <v>0</v>
      </c>
      <c r="AP252" s="2">
        <v>0</v>
      </c>
      <c r="AQ252" s="2">
        <v>681217.2</v>
      </c>
      <c r="AR252" s="26">
        <v>0.9899942188820208</v>
      </c>
      <c r="AS252" s="11"/>
      <c r="AT252" s="10"/>
      <c r="AV252" s="10"/>
      <c r="AW252" s="10"/>
      <c r="AX252" s="10"/>
      <c r="AY252" s="10"/>
      <c r="AZ252" s="10"/>
      <c r="BC252" s="10"/>
    </row>
    <row r="253" s="2" customFormat="1">
      <c r="A253" s="2" t="s">
        <v>701</v>
      </c>
      <c r="B253" s="11">
        <v>44251</v>
      </c>
      <c r="C253" s="2" t="s">
        <v>690</v>
      </c>
      <c r="D253" s="2" t="s">
        <v>691</v>
      </c>
      <c r="E253" s="2" t="s">
        <v>692</v>
      </c>
      <c r="F253" s="2" t="s">
        <v>693</v>
      </c>
      <c r="G253" s="2" t="s">
        <v>694</v>
      </c>
      <c r="H253" s="2" t="s">
        <v>695</v>
      </c>
      <c r="I253" s="11">
        <v>44196</v>
      </c>
      <c r="J253" s="11">
        <v>44196</v>
      </c>
      <c r="K253" s="2" t="s">
        <v>62</v>
      </c>
      <c r="L253" s="2" t="s">
        <v>696</v>
      </c>
      <c r="M253" s="2"/>
      <c r="N253" s="2" t="s">
        <v>80</v>
      </c>
      <c r="O253" s="2"/>
      <c r="P253" s="2"/>
      <c r="Q253" s="2" t="s">
        <v>65</v>
      </c>
      <c r="R253" s="2" t="s">
        <v>81</v>
      </c>
      <c r="S253" s="2">
        <v>17488</v>
      </c>
      <c r="T253" s="2" t="s">
        <v>82</v>
      </c>
      <c r="U253" s="2" t="s">
        <v>83</v>
      </c>
      <c r="V253" s="10" t="s">
        <v>69</v>
      </c>
      <c r="W253" s="2"/>
      <c r="X253" s="2">
        <v>329473.92</v>
      </c>
      <c r="Y253" s="26">
        <v>1.508869336E-05</v>
      </c>
      <c r="Z253" s="10" t="s">
        <v>84</v>
      </c>
      <c r="AA253" s="2" t="s">
        <v>85</v>
      </c>
      <c r="AB253" s="10" t="s">
        <v>72</v>
      </c>
      <c r="AC253" s="2" t="s">
        <v>73</v>
      </c>
      <c r="AD253" s="10" t="s">
        <v>74</v>
      </c>
      <c r="AE253" s="10"/>
      <c r="AF253" s="10" t="s">
        <v>86</v>
      </c>
      <c r="AG253" s="10" t="s">
        <v>75</v>
      </c>
      <c r="AH253" s="10"/>
      <c r="AI253" s="10" t="s">
        <v>76</v>
      </c>
      <c r="AJ253" s="2" t="s">
        <v>76</v>
      </c>
      <c r="AK253" s="32">
        <v>1</v>
      </c>
      <c r="AL253" s="2"/>
      <c r="AM253" s="2"/>
      <c r="AN253" s="2"/>
      <c r="AO253" s="2">
        <v>0</v>
      </c>
      <c r="AP253" s="2">
        <v>0</v>
      </c>
      <c r="AQ253" s="2">
        <v>326176.92</v>
      </c>
      <c r="AR253" s="26">
        <v>0.9899931381518756</v>
      </c>
      <c r="AS253" s="11"/>
      <c r="AT253" s="10"/>
      <c r="AV253" s="10"/>
      <c r="AW253" s="10"/>
      <c r="AX253" s="10"/>
      <c r="AY253" s="10"/>
      <c r="AZ253" s="10"/>
      <c r="BC253" s="10"/>
    </row>
    <row r="254" s="2" customFormat="1">
      <c r="A254" s="2" t="s">
        <v>702</v>
      </c>
      <c r="B254" s="11">
        <v>44341</v>
      </c>
      <c r="C254" s="2" t="s">
        <v>690</v>
      </c>
      <c r="D254" s="2" t="s">
        <v>691</v>
      </c>
      <c r="E254" s="2" t="s">
        <v>692</v>
      </c>
      <c r="F254" s="2" t="s">
        <v>693</v>
      </c>
      <c r="G254" s="2" t="s">
        <v>694</v>
      </c>
      <c r="H254" s="2" t="s">
        <v>695</v>
      </c>
      <c r="I254" s="11">
        <v>44561</v>
      </c>
      <c r="J254" s="11">
        <v>44286</v>
      </c>
      <c r="K254" s="2" t="s">
        <v>62</v>
      </c>
      <c r="L254" s="2" t="s">
        <v>696</v>
      </c>
      <c r="M254" s="2"/>
      <c r="N254" s="2" t="s">
        <v>80</v>
      </c>
      <c r="O254" s="2"/>
      <c r="P254" s="2"/>
      <c r="Q254" s="2" t="s">
        <v>65</v>
      </c>
      <c r="R254" s="2" t="s">
        <v>81</v>
      </c>
      <c r="S254" s="2">
        <v>32234</v>
      </c>
      <c r="T254" s="2" t="s">
        <v>82</v>
      </c>
      <c r="U254" s="2" t="s">
        <v>83</v>
      </c>
      <c r="V254" s="10" t="s">
        <v>69</v>
      </c>
      <c r="W254" s="2"/>
      <c r="X254" s="2">
        <v>6118657.88</v>
      </c>
      <c r="Y254" s="26">
        <v>0.00026782080262</v>
      </c>
      <c r="Z254" s="10" t="s">
        <v>84</v>
      </c>
      <c r="AA254" s="2" t="s">
        <v>85</v>
      </c>
      <c r="AB254" s="10" t="s">
        <v>72</v>
      </c>
      <c r="AC254" s="2" t="s">
        <v>73</v>
      </c>
      <c r="AD254" s="10" t="s">
        <v>74</v>
      </c>
      <c r="AE254" s="10"/>
      <c r="AF254" s="10" t="s">
        <v>86</v>
      </c>
      <c r="AG254" s="10" t="s">
        <v>75</v>
      </c>
      <c r="AH254" s="10"/>
      <c r="AI254" s="10" t="s">
        <v>76</v>
      </c>
      <c r="AJ254" s="2" t="s">
        <v>76</v>
      </c>
      <c r="AK254" s="32">
        <v>1</v>
      </c>
      <c r="AL254" s="2"/>
      <c r="AM254" s="2"/>
      <c r="AN254" s="2"/>
      <c r="AO254" s="2">
        <v>0</v>
      </c>
      <c r="AP254" s="2">
        <v>0</v>
      </c>
      <c r="AQ254" s="2">
        <v>0</v>
      </c>
      <c r="AR254" s="26">
        <v>0</v>
      </c>
      <c r="AS254" s="11"/>
      <c r="AT254" s="10"/>
      <c r="AV254" s="10"/>
      <c r="AW254" s="10"/>
      <c r="AX254" s="10"/>
      <c r="AY254" s="10"/>
      <c r="AZ254" s="10"/>
      <c r="BC254" s="10"/>
    </row>
    <row r="255" s="2" customFormat="1">
      <c r="A255" s="2" t="s">
        <v>703</v>
      </c>
      <c r="B255" s="11">
        <v>44433</v>
      </c>
      <c r="C255" s="2" t="s">
        <v>690</v>
      </c>
      <c r="D255" s="2" t="s">
        <v>691</v>
      </c>
      <c r="E255" s="2" t="s">
        <v>692</v>
      </c>
      <c r="F255" s="2" t="s">
        <v>693</v>
      </c>
      <c r="G255" s="2" t="s">
        <v>694</v>
      </c>
      <c r="H255" s="2" t="s">
        <v>695</v>
      </c>
      <c r="I255" s="11">
        <v>44561</v>
      </c>
      <c r="J255" s="11">
        <v>44377</v>
      </c>
      <c r="K255" s="2" t="s">
        <v>62</v>
      </c>
      <c r="L255" s="2" t="s">
        <v>696</v>
      </c>
      <c r="M255" s="2"/>
      <c r="N255" s="2" t="s">
        <v>80</v>
      </c>
      <c r="O255" s="2"/>
      <c r="P255" s="2"/>
      <c r="Q255" s="2" t="s">
        <v>65</v>
      </c>
      <c r="R255" s="2" t="s">
        <v>81</v>
      </c>
      <c r="S255" s="2">
        <v>32234</v>
      </c>
      <c r="T255" s="2" t="s">
        <v>82</v>
      </c>
      <c r="U255" s="2" t="s">
        <v>83</v>
      </c>
      <c r="V255" s="10" t="s">
        <v>69</v>
      </c>
      <c r="W255" s="2"/>
      <c r="X255" s="2">
        <v>6902588.76</v>
      </c>
      <c r="Y255" s="26">
        <v>0.00028244423071</v>
      </c>
      <c r="Z255" s="10" t="s">
        <v>84</v>
      </c>
      <c r="AA255" s="2" t="s">
        <v>85</v>
      </c>
      <c r="AB255" s="10" t="s">
        <v>72</v>
      </c>
      <c r="AC255" s="2" t="s">
        <v>73</v>
      </c>
      <c r="AD255" s="10" t="s">
        <v>74</v>
      </c>
      <c r="AE255" s="10"/>
      <c r="AF255" s="10" t="s">
        <v>86</v>
      </c>
      <c r="AG255" s="10" t="s">
        <v>75</v>
      </c>
      <c r="AH255" s="10"/>
      <c r="AI255" s="10" t="s">
        <v>76</v>
      </c>
      <c r="AJ255" s="2" t="s">
        <v>76</v>
      </c>
      <c r="AK255" s="32">
        <v>1</v>
      </c>
      <c r="AL255" s="2"/>
      <c r="AM255" s="2"/>
      <c r="AN255" s="2"/>
      <c r="AO255" s="2">
        <v>0</v>
      </c>
      <c r="AP255" s="2">
        <v>0</v>
      </c>
      <c r="AQ255" s="2">
        <v>6833421.54</v>
      </c>
      <c r="AR255" s="26">
        <v>0.9899795247254453</v>
      </c>
      <c r="AS255" s="11"/>
      <c r="AT255" s="10"/>
      <c r="AV255" s="10"/>
      <c r="AW255" s="10"/>
      <c r="AX255" s="10"/>
      <c r="AY255" s="10"/>
      <c r="AZ255" s="10"/>
      <c r="BC255" s="10"/>
    </row>
    <row r="256" s="2" customFormat="1">
      <c r="A256" s="2" t="s">
        <v>704</v>
      </c>
      <c r="B256" s="11">
        <v>44529</v>
      </c>
      <c r="C256" s="2" t="s">
        <v>690</v>
      </c>
      <c r="D256" s="2" t="s">
        <v>691</v>
      </c>
      <c r="E256" s="2" t="s">
        <v>692</v>
      </c>
      <c r="F256" s="2" t="s">
        <v>693</v>
      </c>
      <c r="G256" s="2" t="s">
        <v>694</v>
      </c>
      <c r="H256" s="2" t="s">
        <v>695</v>
      </c>
      <c r="I256" s="11">
        <v>44561</v>
      </c>
      <c r="J256" s="11">
        <v>44469</v>
      </c>
      <c r="K256" s="2" t="s">
        <v>62</v>
      </c>
      <c r="L256" s="2" t="s">
        <v>696</v>
      </c>
      <c r="M256" s="2"/>
      <c r="N256" s="2" t="s">
        <v>80</v>
      </c>
      <c r="O256" s="2"/>
      <c r="P256" s="2"/>
      <c r="Q256" s="2" t="s">
        <v>65</v>
      </c>
      <c r="R256" s="2" t="s">
        <v>81</v>
      </c>
      <c r="S256" s="2">
        <v>34832</v>
      </c>
      <c r="T256" s="2" t="s">
        <v>82</v>
      </c>
      <c r="U256" s="2" t="s">
        <v>83</v>
      </c>
      <c r="V256" s="10" t="s">
        <v>69</v>
      </c>
      <c r="W256" s="2"/>
      <c r="X256" s="2">
        <v>6111971.04</v>
      </c>
      <c r="Y256" s="26">
        <v>0.00025502724967</v>
      </c>
      <c r="Z256" s="10" t="s">
        <v>84</v>
      </c>
      <c r="AA256" s="2" t="s">
        <v>85</v>
      </c>
      <c r="AB256" s="10" t="s">
        <v>72</v>
      </c>
      <c r="AC256" s="2" t="s">
        <v>73</v>
      </c>
      <c r="AD256" s="10" t="s">
        <v>74</v>
      </c>
      <c r="AE256" s="10"/>
      <c r="AF256" s="10" t="s">
        <v>86</v>
      </c>
      <c r="AG256" s="10" t="s">
        <v>75</v>
      </c>
      <c r="AH256" s="10"/>
      <c r="AI256" s="10" t="s">
        <v>76</v>
      </c>
      <c r="AJ256" s="2" t="s">
        <v>76</v>
      </c>
      <c r="AK256" s="32">
        <v>1</v>
      </c>
      <c r="AL256" s="2"/>
      <c r="AM256" s="2"/>
      <c r="AN256" s="2"/>
      <c r="AO256" s="2">
        <v>0</v>
      </c>
      <c r="AP256" s="2">
        <v>0</v>
      </c>
      <c r="AQ256" s="2">
        <v>0</v>
      </c>
      <c r="AR256" s="26">
        <v>0</v>
      </c>
      <c r="AS256" s="11"/>
      <c r="AT256" s="10"/>
      <c r="AV256" s="10"/>
      <c r="AW256" s="10"/>
      <c r="AX256" s="10"/>
      <c r="AY256" s="10"/>
      <c r="AZ256" s="10"/>
      <c r="BC256" s="10"/>
    </row>
    <row r="257" s="2" customFormat="1">
      <c r="A257" s="2" t="s">
        <v>705</v>
      </c>
      <c r="B257" s="11">
        <v>44433</v>
      </c>
      <c r="C257" s="2" t="s">
        <v>690</v>
      </c>
      <c r="D257" s="2" t="s">
        <v>691</v>
      </c>
      <c r="E257" s="2" t="s">
        <v>692</v>
      </c>
      <c r="F257" s="2" t="s">
        <v>706</v>
      </c>
      <c r="G257" s="2" t="s">
        <v>707</v>
      </c>
      <c r="H257" s="2" t="s">
        <v>708</v>
      </c>
      <c r="I257" s="11">
        <v>44561</v>
      </c>
      <c r="J257" s="11">
        <v>44377</v>
      </c>
      <c r="K257" s="2" t="s">
        <v>62</v>
      </c>
      <c r="L257" s="2" t="s">
        <v>696</v>
      </c>
      <c r="M257" s="2"/>
      <c r="N257" s="2" t="s">
        <v>80</v>
      </c>
      <c r="O257" s="2"/>
      <c r="P257" s="2"/>
      <c r="Q257" s="2" t="s">
        <v>65</v>
      </c>
      <c r="R257" s="2" t="s">
        <v>81</v>
      </c>
      <c r="S257" s="2">
        <v>39306</v>
      </c>
      <c r="T257" s="2" t="s">
        <v>82</v>
      </c>
      <c r="U257" s="2" t="s">
        <v>83</v>
      </c>
      <c r="V257" s="10" t="s">
        <v>69</v>
      </c>
      <c r="W257" s="2"/>
      <c r="X257" s="2">
        <v>8416986.84</v>
      </c>
      <c r="Y257" s="26">
        <v>0.00021660330759</v>
      </c>
      <c r="Z257" s="10" t="s">
        <v>84</v>
      </c>
      <c r="AA257" s="2" t="s">
        <v>85</v>
      </c>
      <c r="AB257" s="10" t="s">
        <v>72</v>
      </c>
      <c r="AC257" s="2" t="s">
        <v>73</v>
      </c>
      <c r="AD257" s="10" t="s">
        <v>74</v>
      </c>
      <c r="AE257" s="10"/>
      <c r="AF257" s="10" t="s">
        <v>86</v>
      </c>
      <c r="AG257" s="10" t="s">
        <v>75</v>
      </c>
      <c r="AH257" s="10"/>
      <c r="AI257" s="10" t="s">
        <v>76</v>
      </c>
      <c r="AJ257" s="2" t="s">
        <v>76</v>
      </c>
      <c r="AK257" s="32">
        <v>1</v>
      </c>
      <c r="AL257" s="2"/>
      <c r="AM257" s="2"/>
      <c r="AN257" s="2"/>
      <c r="AO257" s="2">
        <v>0</v>
      </c>
      <c r="AP257" s="2">
        <v>0</v>
      </c>
      <c r="AQ257" s="2">
        <v>8332615.68</v>
      </c>
      <c r="AR257" s="26">
        <v>0.9899760850760698</v>
      </c>
      <c r="AS257" s="11"/>
      <c r="AT257" s="10"/>
      <c r="AV257" s="10"/>
      <c r="AW257" s="10"/>
      <c r="AX257" s="10"/>
      <c r="AY257" s="10"/>
      <c r="AZ257" s="10"/>
      <c r="BC257" s="10"/>
    </row>
    <row r="258" s="2" customFormat="1">
      <c r="A258" s="2" t="s">
        <v>709</v>
      </c>
      <c r="B258" s="11">
        <v>43795</v>
      </c>
      <c r="C258" s="2" t="s">
        <v>690</v>
      </c>
      <c r="D258" s="2" t="s">
        <v>691</v>
      </c>
      <c r="E258" s="2" t="s">
        <v>692</v>
      </c>
      <c r="F258" s="2" t="s">
        <v>710</v>
      </c>
      <c r="G258" s="2" t="s">
        <v>711</v>
      </c>
      <c r="H258" s="2" t="s">
        <v>712</v>
      </c>
      <c r="I258" s="11">
        <v>43830</v>
      </c>
      <c r="J258" s="11">
        <v>43738</v>
      </c>
      <c r="K258" s="2" t="s">
        <v>62</v>
      </c>
      <c r="L258" s="2" t="s">
        <v>696</v>
      </c>
      <c r="M258" s="2"/>
      <c r="N258" s="2" t="s">
        <v>80</v>
      </c>
      <c r="O258" s="2"/>
      <c r="P258" s="2"/>
      <c r="Q258" s="2" t="s">
        <v>65</v>
      </c>
      <c r="R258" s="2" t="s">
        <v>81</v>
      </c>
      <c r="S258" s="2">
        <v>3480</v>
      </c>
      <c r="T258" s="2" t="s">
        <v>82</v>
      </c>
      <c r="U258" s="2" t="s">
        <v>83</v>
      </c>
      <c r="V258" s="10" t="s">
        <v>69</v>
      </c>
      <c r="W258" s="2"/>
      <c r="X258" s="2">
        <v>19209.6</v>
      </c>
      <c r="Y258" s="26">
        <v>1.33738147E-06</v>
      </c>
      <c r="Z258" s="10" t="s">
        <v>84</v>
      </c>
      <c r="AA258" s="2" t="s">
        <v>85</v>
      </c>
      <c r="AB258" s="10" t="s">
        <v>72</v>
      </c>
      <c r="AC258" s="2" t="s">
        <v>73</v>
      </c>
      <c r="AD258" s="10" t="s">
        <v>74</v>
      </c>
      <c r="AE258" s="10"/>
      <c r="AF258" s="10" t="s">
        <v>86</v>
      </c>
      <c r="AG258" s="10" t="s">
        <v>75</v>
      </c>
      <c r="AH258" s="10"/>
      <c r="AI258" s="10" t="s">
        <v>76</v>
      </c>
      <c r="AJ258" s="2" t="s">
        <v>76</v>
      </c>
      <c r="AK258" s="32">
        <v>1</v>
      </c>
      <c r="AL258" s="2"/>
      <c r="AM258" s="2"/>
      <c r="AN258" s="2"/>
      <c r="AO258" s="2">
        <v>0</v>
      </c>
      <c r="AP258" s="2">
        <v>0</v>
      </c>
      <c r="AQ258" s="2">
        <v>19016.4</v>
      </c>
      <c r="AR258" s="26">
        <v>0.9899425287356322</v>
      </c>
      <c r="AS258" s="11"/>
      <c r="AT258" s="10"/>
      <c r="AV258" s="10"/>
      <c r="AW258" s="10"/>
      <c r="AX258" s="10"/>
      <c r="AY258" s="10"/>
      <c r="AZ258" s="10"/>
      <c r="BC258" s="10"/>
    </row>
    <row r="259" s="2" customFormat="1">
      <c r="A259" s="2" t="s">
        <v>713</v>
      </c>
      <c r="B259" s="11">
        <v>43887</v>
      </c>
      <c r="C259" s="2" t="s">
        <v>690</v>
      </c>
      <c r="D259" s="2" t="s">
        <v>691</v>
      </c>
      <c r="E259" s="2" t="s">
        <v>692</v>
      </c>
      <c r="F259" s="2" t="s">
        <v>710</v>
      </c>
      <c r="G259" s="2" t="s">
        <v>711</v>
      </c>
      <c r="H259" s="2" t="s">
        <v>712</v>
      </c>
      <c r="I259" s="11">
        <v>43830</v>
      </c>
      <c r="J259" s="11">
        <v>43830</v>
      </c>
      <c r="K259" s="2" t="s">
        <v>62</v>
      </c>
      <c r="L259" s="2" t="s">
        <v>696</v>
      </c>
      <c r="M259" s="2"/>
      <c r="N259" s="2" t="s">
        <v>80</v>
      </c>
      <c r="O259" s="2"/>
      <c r="P259" s="2"/>
      <c r="Q259" s="2" t="s">
        <v>65</v>
      </c>
      <c r="R259" s="2" t="s">
        <v>81</v>
      </c>
      <c r="S259" s="2">
        <v>3480</v>
      </c>
      <c r="T259" s="2" t="s">
        <v>82</v>
      </c>
      <c r="U259" s="2" t="s">
        <v>83</v>
      </c>
      <c r="V259" s="10" t="s">
        <v>69</v>
      </c>
      <c r="W259" s="2"/>
      <c r="X259" s="2">
        <v>21158.4</v>
      </c>
      <c r="Y259" s="26">
        <v>1.3961474E-06</v>
      </c>
      <c r="Z259" s="10" t="s">
        <v>84</v>
      </c>
      <c r="AA259" s="2" t="s">
        <v>85</v>
      </c>
      <c r="AB259" s="10" t="s">
        <v>72</v>
      </c>
      <c r="AC259" s="2" t="s">
        <v>73</v>
      </c>
      <c r="AD259" s="10" t="s">
        <v>74</v>
      </c>
      <c r="AE259" s="10"/>
      <c r="AF259" s="10" t="s">
        <v>86</v>
      </c>
      <c r="AG259" s="10" t="s">
        <v>75</v>
      </c>
      <c r="AH259" s="10"/>
      <c r="AI259" s="10" t="s">
        <v>76</v>
      </c>
      <c r="AJ259" s="2" t="s">
        <v>76</v>
      </c>
      <c r="AK259" s="32">
        <v>1</v>
      </c>
      <c r="AL259" s="2"/>
      <c r="AM259" s="2"/>
      <c r="AN259" s="2"/>
      <c r="AO259" s="2">
        <v>0</v>
      </c>
      <c r="AP259" s="2">
        <v>0</v>
      </c>
      <c r="AQ259" s="2">
        <v>20945.6</v>
      </c>
      <c r="AR259" s="26">
        <v>0.9899425287356322</v>
      </c>
      <c r="AS259" s="11"/>
      <c r="AT259" s="10"/>
      <c r="AV259" s="10"/>
      <c r="AW259" s="10"/>
      <c r="AX259" s="10"/>
      <c r="AY259" s="10"/>
      <c r="AZ259" s="10"/>
      <c r="BC259" s="10"/>
    </row>
    <row r="260" s="2" customFormat="1">
      <c r="A260" s="2" t="s">
        <v>714</v>
      </c>
      <c r="B260" s="11">
        <v>43978</v>
      </c>
      <c r="C260" s="2" t="s">
        <v>690</v>
      </c>
      <c r="D260" s="2" t="s">
        <v>691</v>
      </c>
      <c r="E260" s="2" t="s">
        <v>692</v>
      </c>
      <c r="F260" s="2" t="s">
        <v>710</v>
      </c>
      <c r="G260" s="2" t="s">
        <v>711</v>
      </c>
      <c r="H260" s="2" t="s">
        <v>712</v>
      </c>
      <c r="I260" s="11">
        <v>44196</v>
      </c>
      <c r="J260" s="11">
        <v>43921</v>
      </c>
      <c r="K260" s="2" t="s">
        <v>62</v>
      </c>
      <c r="L260" s="2" t="s">
        <v>696</v>
      </c>
      <c r="M260" s="2"/>
      <c r="N260" s="2" t="s">
        <v>80</v>
      </c>
      <c r="O260" s="2"/>
      <c r="P260" s="2"/>
      <c r="Q260" s="2" t="s">
        <v>65</v>
      </c>
      <c r="R260" s="2" t="s">
        <v>81</v>
      </c>
      <c r="S260" s="2">
        <v>32706</v>
      </c>
      <c r="T260" s="2" t="s">
        <v>82</v>
      </c>
      <c r="U260" s="2" t="s">
        <v>83</v>
      </c>
      <c r="V260" s="10" t="s">
        <v>69</v>
      </c>
      <c r="W260" s="2"/>
      <c r="X260" s="2">
        <v>114471</v>
      </c>
      <c r="Y260" s="26">
        <v>8.64078044E-06</v>
      </c>
      <c r="Z260" s="10" t="s">
        <v>84</v>
      </c>
      <c r="AA260" s="2" t="s">
        <v>85</v>
      </c>
      <c r="AB260" s="10" t="s">
        <v>72</v>
      </c>
      <c r="AC260" s="2" t="s">
        <v>73</v>
      </c>
      <c r="AD260" s="10" t="s">
        <v>74</v>
      </c>
      <c r="AE260" s="10"/>
      <c r="AF260" s="10" t="s">
        <v>86</v>
      </c>
      <c r="AG260" s="10" t="s">
        <v>75</v>
      </c>
      <c r="AH260" s="10"/>
      <c r="AI260" s="10" t="s">
        <v>76</v>
      </c>
      <c r="AJ260" s="2" t="s">
        <v>76</v>
      </c>
      <c r="AK260" s="32">
        <v>1</v>
      </c>
      <c r="AL260" s="2"/>
      <c r="AM260" s="2"/>
      <c r="AN260" s="2"/>
      <c r="AO260" s="2">
        <v>0</v>
      </c>
      <c r="AP260" s="2">
        <v>0</v>
      </c>
      <c r="AQ260" s="2">
        <v>113323</v>
      </c>
      <c r="AR260" s="26">
        <v>0.9899712590961903</v>
      </c>
      <c r="AS260" s="11"/>
      <c r="AT260" s="10"/>
      <c r="AV260" s="10"/>
      <c r="AW260" s="10"/>
      <c r="AX260" s="10"/>
      <c r="AY260" s="10"/>
      <c r="AZ260" s="10"/>
      <c r="BC260" s="10"/>
    </row>
    <row r="261" s="2" customFormat="1">
      <c r="A261" s="2" t="s">
        <v>715</v>
      </c>
      <c r="B261" s="11">
        <v>44069</v>
      </c>
      <c r="C261" s="2" t="s">
        <v>690</v>
      </c>
      <c r="D261" s="2" t="s">
        <v>691</v>
      </c>
      <c r="E261" s="2" t="s">
        <v>692</v>
      </c>
      <c r="F261" s="2" t="s">
        <v>710</v>
      </c>
      <c r="G261" s="2" t="s">
        <v>711</v>
      </c>
      <c r="H261" s="2" t="s">
        <v>712</v>
      </c>
      <c r="I261" s="11">
        <v>44196</v>
      </c>
      <c r="J261" s="11">
        <v>44012</v>
      </c>
      <c r="K261" s="2" t="s">
        <v>62</v>
      </c>
      <c r="L261" s="2" t="s">
        <v>696</v>
      </c>
      <c r="M261" s="2"/>
      <c r="N261" s="2" t="s">
        <v>80</v>
      </c>
      <c r="O261" s="2"/>
      <c r="P261" s="2"/>
      <c r="Q261" s="2" t="s">
        <v>65</v>
      </c>
      <c r="R261" s="2" t="s">
        <v>81</v>
      </c>
      <c r="S261" s="2">
        <v>160086</v>
      </c>
      <c r="T261" s="2" t="s">
        <v>82</v>
      </c>
      <c r="U261" s="2" t="s">
        <v>83</v>
      </c>
      <c r="V261" s="10" t="s">
        <v>69</v>
      </c>
      <c r="W261" s="2"/>
      <c r="X261" s="2">
        <v>694773.24</v>
      </c>
      <c r="Y261" s="26">
        <v>4.557333417E-05</v>
      </c>
      <c r="Z261" s="10" t="s">
        <v>84</v>
      </c>
      <c r="AA261" s="2" t="s">
        <v>85</v>
      </c>
      <c r="AB261" s="10" t="s">
        <v>72</v>
      </c>
      <c r="AC261" s="2" t="s">
        <v>73</v>
      </c>
      <c r="AD261" s="10" t="s">
        <v>74</v>
      </c>
      <c r="AE261" s="10"/>
      <c r="AF261" s="10" t="s">
        <v>86</v>
      </c>
      <c r="AG261" s="10" t="s">
        <v>75</v>
      </c>
      <c r="AH261" s="10"/>
      <c r="AI261" s="10" t="s">
        <v>76</v>
      </c>
      <c r="AJ261" s="2" t="s">
        <v>76</v>
      </c>
      <c r="AK261" s="32">
        <v>1</v>
      </c>
      <c r="AL261" s="2"/>
      <c r="AM261" s="2"/>
      <c r="AN261" s="2"/>
      <c r="AO261" s="2">
        <v>0</v>
      </c>
      <c r="AP261" s="2">
        <v>0</v>
      </c>
      <c r="AQ261" s="2">
        <v>687824.9</v>
      </c>
      <c r="AR261" s="26">
        <v>0.9899991254700599</v>
      </c>
      <c r="AS261" s="11"/>
      <c r="AT261" s="10"/>
      <c r="AV261" s="10"/>
      <c r="AW261" s="10"/>
      <c r="AX261" s="10"/>
      <c r="AY261" s="10"/>
      <c r="AZ261" s="10"/>
      <c r="BC261" s="10"/>
    </row>
    <row r="262" s="2" customFormat="1">
      <c r="A262" s="2" t="s">
        <v>716</v>
      </c>
      <c r="B262" s="11">
        <v>44158</v>
      </c>
      <c r="C262" s="2" t="s">
        <v>690</v>
      </c>
      <c r="D262" s="2" t="s">
        <v>691</v>
      </c>
      <c r="E262" s="2" t="s">
        <v>692</v>
      </c>
      <c r="F262" s="2" t="s">
        <v>710</v>
      </c>
      <c r="G262" s="2" t="s">
        <v>711</v>
      </c>
      <c r="H262" s="2" t="s">
        <v>712</v>
      </c>
      <c r="I262" s="11">
        <v>44196</v>
      </c>
      <c r="J262" s="11">
        <v>44104</v>
      </c>
      <c r="K262" s="2" t="s">
        <v>62</v>
      </c>
      <c r="L262" s="2" t="s">
        <v>696</v>
      </c>
      <c r="M262" s="2"/>
      <c r="N262" s="2" t="s">
        <v>80</v>
      </c>
      <c r="O262" s="2"/>
      <c r="P262" s="2"/>
      <c r="Q262" s="2" t="s">
        <v>65</v>
      </c>
      <c r="R262" s="2" t="s">
        <v>81</v>
      </c>
      <c r="S262" s="2">
        <v>136981</v>
      </c>
      <c r="T262" s="2" t="s">
        <v>82</v>
      </c>
      <c r="U262" s="2" t="s">
        <v>83</v>
      </c>
      <c r="V262" s="10" t="s">
        <v>69</v>
      </c>
      <c r="W262" s="2"/>
      <c r="X262" s="2">
        <v>1397206.2</v>
      </c>
      <c r="Y262" s="26">
        <v>8.776969329E-05</v>
      </c>
      <c r="Z262" s="10" t="s">
        <v>84</v>
      </c>
      <c r="AA262" s="2" t="s">
        <v>85</v>
      </c>
      <c r="AB262" s="10" t="s">
        <v>72</v>
      </c>
      <c r="AC262" s="2" t="s">
        <v>73</v>
      </c>
      <c r="AD262" s="10" t="s">
        <v>74</v>
      </c>
      <c r="AE262" s="10"/>
      <c r="AF262" s="10" t="s">
        <v>86</v>
      </c>
      <c r="AG262" s="10" t="s">
        <v>75</v>
      </c>
      <c r="AH262" s="10"/>
      <c r="AI262" s="10" t="s">
        <v>76</v>
      </c>
      <c r="AJ262" s="2" t="s">
        <v>76</v>
      </c>
      <c r="AK262" s="32">
        <v>1</v>
      </c>
      <c r="AL262" s="2"/>
      <c r="AM262" s="2"/>
      <c r="AN262" s="2"/>
      <c r="AO262" s="2">
        <v>0</v>
      </c>
      <c r="AP262" s="2">
        <v>0</v>
      </c>
      <c r="AQ262" s="2">
        <v>1383232.2</v>
      </c>
      <c r="AR262" s="26">
        <v>0.9899986129463211</v>
      </c>
      <c r="AS262" s="11"/>
      <c r="AT262" s="10"/>
      <c r="AV262" s="10"/>
      <c r="AW262" s="10"/>
      <c r="AX262" s="10"/>
      <c r="AY262" s="10"/>
      <c r="AZ262" s="10"/>
      <c r="BC262" s="10"/>
    </row>
    <row r="263" s="2" customFormat="1">
      <c r="A263" s="2" t="s">
        <v>717</v>
      </c>
      <c r="B263" s="11">
        <v>44496</v>
      </c>
      <c r="C263" s="2" t="s">
        <v>718</v>
      </c>
      <c r="D263" s="2" t="s">
        <v>719</v>
      </c>
      <c r="E263" s="2" t="s">
        <v>720</v>
      </c>
      <c r="F263" s="2" t="s">
        <v>721</v>
      </c>
      <c r="G263" s="2" t="s">
        <v>722</v>
      </c>
      <c r="H263" s="2" t="s">
        <v>723</v>
      </c>
      <c r="I263" s="11">
        <v>44620</v>
      </c>
      <c r="J263" s="11">
        <v>44439</v>
      </c>
      <c r="K263" s="2" t="s">
        <v>125</v>
      </c>
      <c r="L263" s="2" t="s">
        <v>62</v>
      </c>
      <c r="M263" s="2"/>
      <c r="N263" s="2" t="s">
        <v>80</v>
      </c>
      <c r="O263" s="2" t="s">
        <v>95</v>
      </c>
      <c r="P263" s="2" t="s">
        <v>724</v>
      </c>
      <c r="Q263" s="2" t="s">
        <v>65</v>
      </c>
      <c r="R263" s="2" t="s">
        <v>81</v>
      </c>
      <c r="S263" s="2">
        <v>77389</v>
      </c>
      <c r="T263" s="2" t="s">
        <v>82</v>
      </c>
      <c r="U263" s="2" t="s">
        <v>83</v>
      </c>
      <c r="V263" s="10" t="s">
        <v>69</v>
      </c>
      <c r="W263" s="2"/>
      <c r="X263" s="2">
        <v>16889375.36</v>
      </c>
      <c r="Y263" s="26">
        <v>0.005008527199</v>
      </c>
      <c r="Z263" s="10" t="s">
        <v>84</v>
      </c>
      <c r="AA263" s="2" t="s">
        <v>85</v>
      </c>
      <c r="AB263" s="10" t="s">
        <v>72</v>
      </c>
      <c r="AC263" s="2" t="s">
        <v>73</v>
      </c>
      <c r="AD263" s="10" t="s">
        <v>74</v>
      </c>
      <c r="AE263" s="10"/>
      <c r="AF263" s="10" t="s">
        <v>86</v>
      </c>
      <c r="AG263" s="10" t="s">
        <v>75</v>
      </c>
      <c r="AH263" s="10"/>
      <c r="AI263" s="10" t="s">
        <v>76</v>
      </c>
      <c r="AJ263" s="2" t="s">
        <v>76</v>
      </c>
      <c r="AK263" s="32">
        <v>1</v>
      </c>
      <c r="AL263" s="2"/>
      <c r="AM263" s="2"/>
      <c r="AN263" s="2"/>
      <c r="AO263" s="2">
        <v>0</v>
      </c>
      <c r="AP263" s="2">
        <v>0</v>
      </c>
      <c r="AQ263" s="2">
        <v>0</v>
      </c>
      <c r="AR263" s="26">
        <v>0</v>
      </c>
      <c r="AS263" s="11"/>
      <c r="AT263" s="10"/>
      <c r="AV263" s="10"/>
      <c r="AW263" s="10"/>
      <c r="AX263" s="10"/>
      <c r="AY263" s="10"/>
      <c r="AZ263" s="10"/>
      <c r="BC263" s="10"/>
    </row>
    <row r="264" s="2" customFormat="1">
      <c r="A264" s="2" t="s">
        <v>725</v>
      </c>
      <c r="B264" s="11">
        <v>43857</v>
      </c>
      <c r="C264" s="2" t="s">
        <v>718</v>
      </c>
      <c r="D264" s="2" t="s">
        <v>719</v>
      </c>
      <c r="E264" s="2" t="s">
        <v>720</v>
      </c>
      <c r="F264" s="2" t="s">
        <v>726</v>
      </c>
      <c r="G264" s="2" t="s">
        <v>727</v>
      </c>
      <c r="H264" s="2" t="s">
        <v>728</v>
      </c>
      <c r="I264" s="11">
        <v>43889</v>
      </c>
      <c r="J264" s="11">
        <v>43799</v>
      </c>
      <c r="K264" s="2" t="s">
        <v>125</v>
      </c>
      <c r="L264" s="2" t="s">
        <v>62</v>
      </c>
      <c r="M264" s="2"/>
      <c r="N264" s="2" t="s">
        <v>80</v>
      </c>
      <c r="O264" s="2" t="s">
        <v>95</v>
      </c>
      <c r="P264" s="2" t="s">
        <v>724</v>
      </c>
      <c r="Q264" s="2" t="s">
        <v>65</v>
      </c>
      <c r="R264" s="2" t="s">
        <v>81</v>
      </c>
      <c r="S264" s="2">
        <v>464860</v>
      </c>
      <c r="T264" s="2" t="s">
        <v>82</v>
      </c>
      <c r="U264" s="2" t="s">
        <v>83</v>
      </c>
      <c r="V264" s="10" t="s">
        <v>69</v>
      </c>
      <c r="W264" s="2"/>
      <c r="X264" s="2">
        <v>2947212.4</v>
      </c>
      <c r="Y264" s="26">
        <v>0.000735102064</v>
      </c>
      <c r="Z264" s="10" t="s">
        <v>84</v>
      </c>
      <c r="AA264" s="2" t="s">
        <v>85</v>
      </c>
      <c r="AB264" s="10" t="s">
        <v>72</v>
      </c>
      <c r="AC264" s="2" t="s">
        <v>73</v>
      </c>
      <c r="AD264" s="10" t="s">
        <v>74</v>
      </c>
      <c r="AE264" s="10"/>
      <c r="AF264" s="10" t="s">
        <v>86</v>
      </c>
      <c r="AG264" s="10" t="s">
        <v>75</v>
      </c>
      <c r="AH264" s="10"/>
      <c r="AI264" s="10" t="s">
        <v>76</v>
      </c>
      <c r="AJ264" s="2" t="s">
        <v>76</v>
      </c>
      <c r="AK264" s="32">
        <v>1</v>
      </c>
      <c r="AL264" s="2"/>
      <c r="AM264" s="2"/>
      <c r="AN264" s="2"/>
      <c r="AO264" s="2">
        <v>0</v>
      </c>
      <c r="AP264" s="2">
        <v>0</v>
      </c>
      <c r="AQ264" s="2">
        <v>0</v>
      </c>
      <c r="AR264" s="26">
        <v>0</v>
      </c>
      <c r="AS264" s="11"/>
      <c r="AT264" s="10"/>
      <c r="AV264" s="10"/>
      <c r="AW264" s="10"/>
      <c r="AX264" s="10"/>
      <c r="AY264" s="10"/>
      <c r="AZ264" s="10"/>
      <c r="BC264" s="10"/>
    </row>
    <row r="265" s="2" customFormat="1">
      <c r="A265" s="2" t="s">
        <v>729</v>
      </c>
      <c r="B265" s="11">
        <v>43945</v>
      </c>
      <c r="C265" s="2" t="s">
        <v>718</v>
      </c>
      <c r="D265" s="2" t="s">
        <v>719</v>
      </c>
      <c r="E265" s="2" t="s">
        <v>720</v>
      </c>
      <c r="F265" s="2" t="s">
        <v>726</v>
      </c>
      <c r="G265" s="2" t="s">
        <v>727</v>
      </c>
      <c r="H265" s="2" t="s">
        <v>728</v>
      </c>
      <c r="I265" s="11">
        <v>43890</v>
      </c>
      <c r="J265" s="11">
        <v>43890</v>
      </c>
      <c r="K265" s="2" t="s">
        <v>125</v>
      </c>
      <c r="L265" s="2" t="s">
        <v>62</v>
      </c>
      <c r="M265" s="2"/>
      <c r="N265" s="2" t="s">
        <v>80</v>
      </c>
      <c r="O265" s="2" t="s">
        <v>95</v>
      </c>
      <c r="P265" s="2" t="s">
        <v>724</v>
      </c>
      <c r="Q265" s="2" t="s">
        <v>65</v>
      </c>
      <c r="R265" s="2" t="s">
        <v>81</v>
      </c>
      <c r="S265" s="2">
        <v>327450</v>
      </c>
      <c r="T265" s="2" t="s">
        <v>82</v>
      </c>
      <c r="U265" s="2" t="s">
        <v>83</v>
      </c>
      <c r="V265" s="10" t="s">
        <v>69</v>
      </c>
      <c r="W265" s="2"/>
      <c r="X265" s="2">
        <v>1178820</v>
      </c>
      <c r="Y265" s="26">
        <v>0.000350453894</v>
      </c>
      <c r="Z265" s="10" t="s">
        <v>84</v>
      </c>
      <c r="AA265" s="2" t="s">
        <v>85</v>
      </c>
      <c r="AB265" s="10" t="s">
        <v>72</v>
      </c>
      <c r="AC265" s="2" t="s">
        <v>73</v>
      </c>
      <c r="AD265" s="10" t="s">
        <v>74</v>
      </c>
      <c r="AE265" s="10"/>
      <c r="AF265" s="10" t="s">
        <v>86</v>
      </c>
      <c r="AG265" s="10" t="s">
        <v>75</v>
      </c>
      <c r="AH265" s="10"/>
      <c r="AI265" s="10" t="s">
        <v>76</v>
      </c>
      <c r="AJ265" s="2" t="s">
        <v>76</v>
      </c>
      <c r="AK265" s="32">
        <v>1</v>
      </c>
      <c r="AL265" s="2"/>
      <c r="AM265" s="2"/>
      <c r="AN265" s="2"/>
      <c r="AO265" s="2">
        <v>0</v>
      </c>
      <c r="AP265" s="2">
        <v>0</v>
      </c>
      <c r="AQ265" s="2">
        <v>0</v>
      </c>
      <c r="AR265" s="26">
        <v>0</v>
      </c>
      <c r="AS265" s="11"/>
      <c r="AT265" s="10"/>
      <c r="AV265" s="10"/>
      <c r="AW265" s="10"/>
      <c r="AX265" s="10"/>
      <c r="AY265" s="10"/>
      <c r="AZ265" s="10"/>
      <c r="BC265" s="10"/>
    </row>
    <row r="266" s="2" customFormat="1">
      <c r="A266" s="2" t="s">
        <v>730</v>
      </c>
      <c r="B266" s="11">
        <v>44040</v>
      </c>
      <c r="C266" s="2" t="s">
        <v>718</v>
      </c>
      <c r="D266" s="2" t="s">
        <v>719</v>
      </c>
      <c r="E266" s="2" t="s">
        <v>720</v>
      </c>
      <c r="F266" s="2" t="s">
        <v>726</v>
      </c>
      <c r="G266" s="2" t="s">
        <v>727</v>
      </c>
      <c r="H266" s="2" t="s">
        <v>728</v>
      </c>
      <c r="I266" s="11">
        <v>44255</v>
      </c>
      <c r="J266" s="11">
        <v>43982</v>
      </c>
      <c r="K266" s="2" t="s">
        <v>125</v>
      </c>
      <c r="L266" s="2" t="s">
        <v>62</v>
      </c>
      <c r="M266" s="2"/>
      <c r="N266" s="2" t="s">
        <v>80</v>
      </c>
      <c r="O266" s="2" t="s">
        <v>95</v>
      </c>
      <c r="P266" s="2" t="s">
        <v>724</v>
      </c>
      <c r="Q266" s="2" t="s">
        <v>65</v>
      </c>
      <c r="R266" s="2" t="s">
        <v>81</v>
      </c>
      <c r="S266" s="2">
        <v>311450</v>
      </c>
      <c r="T266" s="2" t="s">
        <v>82</v>
      </c>
      <c r="U266" s="2" t="s">
        <v>83</v>
      </c>
      <c r="V266" s="10" t="s">
        <v>69</v>
      </c>
      <c r="W266" s="2"/>
      <c r="X266" s="2">
        <v>1264487</v>
      </c>
      <c r="Y266" s="26">
        <v>0.000424457704</v>
      </c>
      <c r="Z266" s="10" t="s">
        <v>84</v>
      </c>
      <c r="AA266" s="2" t="s">
        <v>85</v>
      </c>
      <c r="AB266" s="10" t="s">
        <v>72</v>
      </c>
      <c r="AC266" s="2" t="s">
        <v>73</v>
      </c>
      <c r="AD266" s="10" t="s">
        <v>74</v>
      </c>
      <c r="AE266" s="10"/>
      <c r="AF266" s="10" t="s">
        <v>86</v>
      </c>
      <c r="AG266" s="10" t="s">
        <v>75</v>
      </c>
      <c r="AH266" s="10"/>
      <c r="AI266" s="10" t="s">
        <v>76</v>
      </c>
      <c r="AJ266" s="2" t="s">
        <v>76</v>
      </c>
      <c r="AK266" s="32">
        <v>1</v>
      </c>
      <c r="AL266" s="2"/>
      <c r="AM266" s="2"/>
      <c r="AN266" s="2"/>
      <c r="AO266" s="2">
        <v>0</v>
      </c>
      <c r="AP266" s="2">
        <v>0</v>
      </c>
      <c r="AQ266" s="2">
        <v>0</v>
      </c>
      <c r="AR266" s="26">
        <v>0</v>
      </c>
      <c r="AS266" s="11"/>
      <c r="AT266" s="10"/>
      <c r="AV266" s="10"/>
      <c r="AW266" s="10"/>
      <c r="AX266" s="10"/>
      <c r="AY266" s="10"/>
      <c r="AZ266" s="10"/>
      <c r="BC266" s="10"/>
    </row>
    <row r="267" s="2" customFormat="1">
      <c r="A267" s="2" t="s">
        <v>731</v>
      </c>
      <c r="B267" s="11">
        <v>44131</v>
      </c>
      <c r="C267" s="2" t="s">
        <v>718</v>
      </c>
      <c r="D267" s="2" t="s">
        <v>719</v>
      </c>
      <c r="E267" s="2" t="s">
        <v>720</v>
      </c>
      <c r="F267" s="2" t="s">
        <v>726</v>
      </c>
      <c r="G267" s="2" t="s">
        <v>727</v>
      </c>
      <c r="H267" s="2" t="s">
        <v>728</v>
      </c>
      <c r="I267" s="11">
        <v>44255</v>
      </c>
      <c r="J267" s="11">
        <v>44074</v>
      </c>
      <c r="K267" s="2" t="s">
        <v>125</v>
      </c>
      <c r="L267" s="2" t="s">
        <v>62</v>
      </c>
      <c r="M267" s="2"/>
      <c r="N267" s="2" t="s">
        <v>80</v>
      </c>
      <c r="O267" s="2" t="s">
        <v>95</v>
      </c>
      <c r="P267" s="2" t="s">
        <v>724</v>
      </c>
      <c r="Q267" s="2" t="s">
        <v>65</v>
      </c>
      <c r="R267" s="2" t="s">
        <v>81</v>
      </c>
      <c r="S267" s="2">
        <v>286780</v>
      </c>
      <c r="T267" s="2" t="s">
        <v>82</v>
      </c>
      <c r="U267" s="2" t="s">
        <v>83</v>
      </c>
      <c r="V267" s="10" t="s">
        <v>69</v>
      </c>
      <c r="W267" s="2"/>
      <c r="X267" s="2">
        <v>1915690.4</v>
      </c>
      <c r="Y267" s="26">
        <v>0.000609791734</v>
      </c>
      <c r="Z267" s="10" t="s">
        <v>84</v>
      </c>
      <c r="AA267" s="2" t="s">
        <v>85</v>
      </c>
      <c r="AB267" s="10" t="s">
        <v>72</v>
      </c>
      <c r="AC267" s="2" t="s">
        <v>73</v>
      </c>
      <c r="AD267" s="10" t="s">
        <v>74</v>
      </c>
      <c r="AE267" s="10"/>
      <c r="AF267" s="10" t="s">
        <v>86</v>
      </c>
      <c r="AG267" s="10" t="s">
        <v>75</v>
      </c>
      <c r="AH267" s="10"/>
      <c r="AI267" s="10" t="s">
        <v>76</v>
      </c>
      <c r="AJ267" s="2" t="s">
        <v>76</v>
      </c>
      <c r="AK267" s="32">
        <v>1</v>
      </c>
      <c r="AL267" s="2"/>
      <c r="AM267" s="2"/>
      <c r="AN267" s="2"/>
      <c r="AO267" s="2">
        <v>0</v>
      </c>
      <c r="AP267" s="2">
        <v>0</v>
      </c>
      <c r="AQ267" s="2">
        <v>0</v>
      </c>
      <c r="AR267" s="26">
        <v>0</v>
      </c>
      <c r="AS267" s="11"/>
      <c r="AT267" s="10"/>
      <c r="AV267" s="10"/>
      <c r="AW267" s="10"/>
      <c r="AX267" s="10"/>
      <c r="AY267" s="10"/>
      <c r="AZ267" s="10"/>
      <c r="BC267" s="10"/>
    </row>
    <row r="268" s="2" customFormat="1">
      <c r="A268" s="2" t="s">
        <v>732</v>
      </c>
      <c r="B268" s="11">
        <v>44222</v>
      </c>
      <c r="C268" s="2" t="s">
        <v>718</v>
      </c>
      <c r="D268" s="2" t="s">
        <v>719</v>
      </c>
      <c r="E268" s="2" t="s">
        <v>720</v>
      </c>
      <c r="F268" s="2" t="s">
        <v>726</v>
      </c>
      <c r="G268" s="2" t="s">
        <v>727</v>
      </c>
      <c r="H268" s="2" t="s">
        <v>728</v>
      </c>
      <c r="I268" s="11">
        <v>44255</v>
      </c>
      <c r="J268" s="11">
        <v>44165</v>
      </c>
      <c r="K268" s="2" t="s">
        <v>125</v>
      </c>
      <c r="L268" s="2" t="s">
        <v>62</v>
      </c>
      <c r="M268" s="2"/>
      <c r="N268" s="2" t="s">
        <v>80</v>
      </c>
      <c r="O268" s="2" t="s">
        <v>95</v>
      </c>
      <c r="P268" s="2" t="s">
        <v>724</v>
      </c>
      <c r="Q268" s="2" t="s">
        <v>65</v>
      </c>
      <c r="R268" s="2" t="s">
        <v>81</v>
      </c>
      <c r="S268" s="2">
        <v>232150</v>
      </c>
      <c r="T268" s="2" t="s">
        <v>82</v>
      </c>
      <c r="U268" s="2" t="s">
        <v>83</v>
      </c>
      <c r="V268" s="10" t="s">
        <v>69</v>
      </c>
      <c r="W268" s="2"/>
      <c r="X268" s="2">
        <v>3844404</v>
      </c>
      <c r="Y268" s="26">
        <v>0.001093144812</v>
      </c>
      <c r="Z268" s="10" t="s">
        <v>84</v>
      </c>
      <c r="AA268" s="2" t="s">
        <v>85</v>
      </c>
      <c r="AB268" s="10" t="s">
        <v>72</v>
      </c>
      <c r="AC268" s="2" t="s">
        <v>73</v>
      </c>
      <c r="AD268" s="10" t="s">
        <v>74</v>
      </c>
      <c r="AE268" s="10"/>
      <c r="AF268" s="10" t="s">
        <v>86</v>
      </c>
      <c r="AG268" s="10" t="s">
        <v>75</v>
      </c>
      <c r="AH268" s="10"/>
      <c r="AI268" s="10" t="s">
        <v>76</v>
      </c>
      <c r="AJ268" s="2" t="s">
        <v>76</v>
      </c>
      <c r="AK268" s="32">
        <v>1</v>
      </c>
      <c r="AL268" s="2"/>
      <c r="AM268" s="2"/>
      <c r="AN268" s="2"/>
      <c r="AO268" s="2">
        <v>0</v>
      </c>
      <c r="AP268" s="2">
        <v>0</v>
      </c>
      <c r="AQ268" s="2">
        <v>0</v>
      </c>
      <c r="AR268" s="26">
        <v>0</v>
      </c>
      <c r="AS268" s="11"/>
      <c r="AT268" s="10"/>
      <c r="AV268" s="10"/>
      <c r="AW268" s="10"/>
      <c r="AX268" s="10"/>
      <c r="AY268" s="10"/>
      <c r="AZ268" s="10"/>
      <c r="BC268" s="10"/>
    </row>
    <row r="269" s="2" customFormat="1">
      <c r="A269" s="2" t="s">
        <v>733</v>
      </c>
      <c r="B269" s="11">
        <v>44312</v>
      </c>
      <c r="C269" s="2" t="s">
        <v>718</v>
      </c>
      <c r="D269" s="2" t="s">
        <v>719</v>
      </c>
      <c r="E269" s="2" t="s">
        <v>720</v>
      </c>
      <c r="F269" s="2" t="s">
        <v>726</v>
      </c>
      <c r="G269" s="2" t="s">
        <v>727</v>
      </c>
      <c r="H269" s="2" t="s">
        <v>728</v>
      </c>
      <c r="I269" s="11">
        <v>44255</v>
      </c>
      <c r="J269" s="11">
        <v>44255</v>
      </c>
      <c r="K269" s="2" t="s">
        <v>125</v>
      </c>
      <c r="L269" s="2" t="s">
        <v>62</v>
      </c>
      <c r="M269" s="2"/>
      <c r="N269" s="2" t="s">
        <v>80</v>
      </c>
      <c r="O269" s="2" t="s">
        <v>95</v>
      </c>
      <c r="P269" s="2" t="s">
        <v>724</v>
      </c>
      <c r="Q269" s="2" t="s">
        <v>65</v>
      </c>
      <c r="R269" s="2" t="s">
        <v>81</v>
      </c>
      <c r="S269" s="2">
        <v>239338</v>
      </c>
      <c r="T269" s="2" t="s">
        <v>82</v>
      </c>
      <c r="U269" s="2" t="s">
        <v>83</v>
      </c>
      <c r="V269" s="10" t="s">
        <v>69</v>
      </c>
      <c r="W269" s="2"/>
      <c r="X269" s="2">
        <v>24350248.12</v>
      </c>
      <c r="Y269" s="26">
        <v>0.005520064801</v>
      </c>
      <c r="Z269" s="10" t="s">
        <v>84</v>
      </c>
      <c r="AA269" s="2" t="s">
        <v>85</v>
      </c>
      <c r="AB269" s="10" t="s">
        <v>72</v>
      </c>
      <c r="AC269" s="2" t="s">
        <v>73</v>
      </c>
      <c r="AD269" s="10" t="s">
        <v>74</v>
      </c>
      <c r="AE269" s="10"/>
      <c r="AF269" s="10" t="s">
        <v>86</v>
      </c>
      <c r="AG269" s="10" t="s">
        <v>75</v>
      </c>
      <c r="AH269" s="10"/>
      <c r="AI269" s="10" t="s">
        <v>76</v>
      </c>
      <c r="AJ269" s="2" t="s">
        <v>76</v>
      </c>
      <c r="AK269" s="32">
        <v>1</v>
      </c>
      <c r="AL269" s="2"/>
      <c r="AM269" s="2"/>
      <c r="AN269" s="2"/>
      <c r="AO269" s="2">
        <v>0</v>
      </c>
      <c r="AP269" s="2">
        <v>0</v>
      </c>
      <c r="AQ269" s="2">
        <v>0</v>
      </c>
      <c r="AR269" s="26">
        <v>0</v>
      </c>
      <c r="AS269" s="11"/>
      <c r="AT269" s="10"/>
      <c r="AV269" s="10"/>
      <c r="AW269" s="10"/>
      <c r="AX269" s="10"/>
      <c r="AY269" s="10"/>
      <c r="AZ269" s="10"/>
      <c r="BC269" s="10"/>
    </row>
    <row r="270" s="2" customFormat="1">
      <c r="A270" s="2" t="s">
        <v>734</v>
      </c>
      <c r="B270" s="11">
        <v>44403</v>
      </c>
      <c r="C270" s="2" t="s">
        <v>718</v>
      </c>
      <c r="D270" s="2" t="s">
        <v>719</v>
      </c>
      <c r="E270" s="2" t="s">
        <v>720</v>
      </c>
      <c r="F270" s="2" t="s">
        <v>726</v>
      </c>
      <c r="G270" s="2" t="s">
        <v>727</v>
      </c>
      <c r="H270" s="2" t="s">
        <v>728</v>
      </c>
      <c r="I270" s="11">
        <v>44620</v>
      </c>
      <c r="J270" s="11">
        <v>44347</v>
      </c>
      <c r="K270" s="2" t="s">
        <v>125</v>
      </c>
      <c r="L270" s="2" t="s">
        <v>62</v>
      </c>
      <c r="M270" s="2"/>
      <c r="N270" s="2" t="s">
        <v>80</v>
      </c>
      <c r="O270" s="2" t="s">
        <v>95</v>
      </c>
      <c r="P270" s="2" t="s">
        <v>724</v>
      </c>
      <c r="Q270" s="2" t="s">
        <v>65</v>
      </c>
      <c r="R270" s="2" t="s">
        <v>81</v>
      </c>
      <c r="S270" s="2">
        <v>238796</v>
      </c>
      <c r="T270" s="2" t="s">
        <v>82</v>
      </c>
      <c r="U270" s="2" t="s">
        <v>83</v>
      </c>
      <c r="V270" s="10" t="s">
        <v>69</v>
      </c>
      <c r="W270" s="2"/>
      <c r="X270" s="2">
        <v>53012712</v>
      </c>
      <c r="Y270" s="26">
        <v>0.011285786003</v>
      </c>
      <c r="Z270" s="10" t="s">
        <v>84</v>
      </c>
      <c r="AA270" s="2" t="s">
        <v>85</v>
      </c>
      <c r="AB270" s="10" t="s">
        <v>72</v>
      </c>
      <c r="AC270" s="2" t="s">
        <v>73</v>
      </c>
      <c r="AD270" s="10" t="s">
        <v>74</v>
      </c>
      <c r="AE270" s="10"/>
      <c r="AF270" s="10" t="s">
        <v>86</v>
      </c>
      <c r="AG270" s="10" t="s">
        <v>75</v>
      </c>
      <c r="AH270" s="10"/>
      <c r="AI270" s="10" t="s">
        <v>76</v>
      </c>
      <c r="AJ270" s="2" t="s">
        <v>76</v>
      </c>
      <c r="AK270" s="32">
        <v>1</v>
      </c>
      <c r="AL270" s="2"/>
      <c r="AM270" s="2"/>
      <c r="AN270" s="2"/>
      <c r="AO270" s="2">
        <v>0</v>
      </c>
      <c r="AP270" s="2">
        <v>0</v>
      </c>
      <c r="AQ270" s="2">
        <v>0</v>
      </c>
      <c r="AR270" s="26">
        <v>0</v>
      </c>
      <c r="AS270" s="11"/>
      <c r="AT270" s="10"/>
      <c r="AV270" s="10"/>
      <c r="AW270" s="10"/>
      <c r="AX270" s="10"/>
      <c r="AY270" s="10"/>
      <c r="AZ270" s="10"/>
      <c r="BC270" s="10"/>
    </row>
    <row r="271" s="2" customFormat="1">
      <c r="A271" s="2" t="s">
        <v>735</v>
      </c>
      <c r="B271" s="11">
        <v>44069</v>
      </c>
      <c r="C271" s="2" t="s">
        <v>736</v>
      </c>
      <c r="D271" s="2" t="s">
        <v>737</v>
      </c>
      <c r="E271" s="2" t="s">
        <v>738</v>
      </c>
      <c r="F271" s="2" t="s">
        <v>739</v>
      </c>
      <c r="G271" s="2" t="s">
        <v>740</v>
      </c>
      <c r="H271" s="2" t="s">
        <v>741</v>
      </c>
      <c r="I271" s="11">
        <v>44196</v>
      </c>
      <c r="J271" s="11">
        <v>44012</v>
      </c>
      <c r="K271" s="2" t="s">
        <v>125</v>
      </c>
      <c r="L271" s="2" t="s">
        <v>62</v>
      </c>
      <c r="M271" s="2"/>
      <c r="N271" s="2" t="s">
        <v>80</v>
      </c>
      <c r="O271" s="2" t="s">
        <v>95</v>
      </c>
      <c r="P271" s="2" t="s">
        <v>724</v>
      </c>
      <c r="Q271" s="2" t="s">
        <v>65</v>
      </c>
      <c r="R271" s="2" t="s">
        <v>81</v>
      </c>
      <c r="S271" s="2">
        <v>92489</v>
      </c>
      <c r="T271" s="2" t="s">
        <v>82</v>
      </c>
      <c r="U271" s="2" t="s">
        <v>83</v>
      </c>
      <c r="V271" s="10" t="s">
        <v>69</v>
      </c>
      <c r="W271" s="2"/>
      <c r="X271" s="2">
        <v>401402.26</v>
      </c>
      <c r="Y271" s="26">
        <v>0.00074519711</v>
      </c>
      <c r="Z271" s="10" t="s">
        <v>84</v>
      </c>
      <c r="AA271" s="2" t="s">
        <v>85</v>
      </c>
      <c r="AB271" s="10" t="s">
        <v>72</v>
      </c>
      <c r="AC271" s="2" t="s">
        <v>73</v>
      </c>
      <c r="AD271" s="10" t="s">
        <v>74</v>
      </c>
      <c r="AE271" s="10"/>
      <c r="AF271" s="10" t="s">
        <v>86</v>
      </c>
      <c r="AG271" s="10" t="s">
        <v>75</v>
      </c>
      <c r="AH271" s="10"/>
      <c r="AI271" s="10" t="s">
        <v>76</v>
      </c>
      <c r="AJ271" s="2" t="s">
        <v>76</v>
      </c>
      <c r="AK271" s="32">
        <v>1</v>
      </c>
      <c r="AL271" s="2"/>
      <c r="AM271" s="2"/>
      <c r="AN271" s="2"/>
      <c r="AO271" s="2">
        <v>0</v>
      </c>
      <c r="AP271" s="2">
        <v>0</v>
      </c>
      <c r="AQ271" s="2">
        <v>0</v>
      </c>
      <c r="AR271" s="26">
        <v>0</v>
      </c>
      <c r="AS271" s="11"/>
      <c r="AT271" s="10"/>
      <c r="AV271" s="10"/>
      <c r="AW271" s="10"/>
      <c r="AX271" s="10"/>
      <c r="AY271" s="10"/>
      <c r="AZ271" s="10"/>
      <c r="BC271" s="10"/>
    </row>
    <row r="272" s="2" customFormat="1">
      <c r="A272" s="2" t="s">
        <v>742</v>
      </c>
      <c r="B272" s="11">
        <v>44309</v>
      </c>
      <c r="C272" s="2" t="s">
        <v>743</v>
      </c>
      <c r="D272" s="2" t="s">
        <v>744</v>
      </c>
      <c r="E272" s="2" t="s">
        <v>745</v>
      </c>
      <c r="F272" s="2" t="s">
        <v>746</v>
      </c>
      <c r="G272" s="2" t="s">
        <v>747</v>
      </c>
      <c r="H272" s="2" t="s">
        <v>748</v>
      </c>
      <c r="I272" s="11">
        <v>44439</v>
      </c>
      <c r="J272" s="11">
        <v>44253</v>
      </c>
      <c r="K272" s="2" t="s">
        <v>62</v>
      </c>
      <c r="L272" s="2" t="s">
        <v>62</v>
      </c>
      <c r="M272" s="2"/>
      <c r="N272" s="2" t="s">
        <v>80</v>
      </c>
      <c r="O272" s="2" t="s">
        <v>95</v>
      </c>
      <c r="P272" s="2"/>
      <c r="Q272" s="2" t="s">
        <v>65</v>
      </c>
      <c r="R272" s="2" t="s">
        <v>81</v>
      </c>
      <c r="S272" s="2">
        <v>807</v>
      </c>
      <c r="T272" s="2" t="s">
        <v>82</v>
      </c>
      <c r="U272" s="2" t="s">
        <v>83</v>
      </c>
      <c r="V272" s="10" t="s">
        <v>69</v>
      </c>
      <c r="W272" s="2"/>
      <c r="X272" s="2">
        <v>82104.18</v>
      </c>
      <c r="Y272" s="26">
        <v>0.00827217394769</v>
      </c>
      <c r="Z272" s="10" t="s">
        <v>84</v>
      </c>
      <c r="AA272" s="2" t="s">
        <v>85</v>
      </c>
      <c r="AB272" s="10" t="s">
        <v>72</v>
      </c>
      <c r="AC272" s="2" t="s">
        <v>73</v>
      </c>
      <c r="AD272" s="10" t="s">
        <v>74</v>
      </c>
      <c r="AE272" s="10"/>
      <c r="AF272" s="10" t="s">
        <v>86</v>
      </c>
      <c r="AG272" s="10" t="s">
        <v>75</v>
      </c>
      <c r="AH272" s="10"/>
      <c r="AI272" s="10" t="s">
        <v>76</v>
      </c>
      <c r="AJ272" s="2" t="s">
        <v>76</v>
      </c>
      <c r="AK272" s="32">
        <v>1</v>
      </c>
      <c r="AL272" s="2"/>
      <c r="AM272" s="2"/>
      <c r="AN272" s="2"/>
      <c r="AO272" s="2">
        <v>0</v>
      </c>
      <c r="AP272" s="2">
        <v>0</v>
      </c>
      <c r="AQ272" s="2">
        <v>0</v>
      </c>
      <c r="AR272" s="26">
        <v>0</v>
      </c>
      <c r="AS272" s="11"/>
      <c r="AT272" s="10"/>
      <c r="AV272" s="10"/>
      <c r="AW272" s="10"/>
      <c r="AX272" s="10"/>
      <c r="AY272" s="10"/>
      <c r="AZ272" s="10"/>
      <c r="BC272" s="10"/>
    </row>
    <row r="273" s="2" customFormat="1">
      <c r="A273" s="2" t="s">
        <v>749</v>
      </c>
      <c r="B273" s="11">
        <v>44403</v>
      </c>
      <c r="C273" s="2" t="s">
        <v>743</v>
      </c>
      <c r="D273" s="2" t="s">
        <v>744</v>
      </c>
      <c r="E273" s="2" t="s">
        <v>745</v>
      </c>
      <c r="F273" s="2" t="s">
        <v>746</v>
      </c>
      <c r="G273" s="2" t="s">
        <v>747</v>
      </c>
      <c r="H273" s="2" t="s">
        <v>748</v>
      </c>
      <c r="I273" s="11">
        <v>44439</v>
      </c>
      <c r="J273" s="11">
        <v>44344</v>
      </c>
      <c r="K273" s="2" t="s">
        <v>62</v>
      </c>
      <c r="L273" s="2" t="s">
        <v>62</v>
      </c>
      <c r="M273" s="2"/>
      <c r="N273" s="2" t="s">
        <v>80</v>
      </c>
      <c r="O273" s="2" t="s">
        <v>95</v>
      </c>
      <c r="P273" s="2"/>
      <c r="Q273" s="2" t="s">
        <v>65</v>
      </c>
      <c r="R273" s="2" t="s">
        <v>81</v>
      </c>
      <c r="S273" s="2">
        <v>770</v>
      </c>
      <c r="T273" s="2" t="s">
        <v>82</v>
      </c>
      <c r="U273" s="2" t="s">
        <v>83</v>
      </c>
      <c r="V273" s="10" t="s">
        <v>69</v>
      </c>
      <c r="W273" s="2"/>
      <c r="X273" s="2">
        <v>170940</v>
      </c>
      <c r="Y273" s="26">
        <v>0.01589132588041</v>
      </c>
      <c r="Z273" s="10" t="s">
        <v>84</v>
      </c>
      <c r="AA273" s="2" t="s">
        <v>85</v>
      </c>
      <c r="AB273" s="10" t="s">
        <v>72</v>
      </c>
      <c r="AC273" s="2" t="s">
        <v>73</v>
      </c>
      <c r="AD273" s="10" t="s">
        <v>74</v>
      </c>
      <c r="AE273" s="10"/>
      <c r="AF273" s="10" t="s">
        <v>86</v>
      </c>
      <c r="AG273" s="10" t="s">
        <v>75</v>
      </c>
      <c r="AH273" s="10"/>
      <c r="AI273" s="10" t="s">
        <v>76</v>
      </c>
      <c r="AJ273" s="2" t="s">
        <v>76</v>
      </c>
      <c r="AK273" s="32">
        <v>1</v>
      </c>
      <c r="AL273" s="2"/>
      <c r="AM273" s="2"/>
      <c r="AN273" s="2"/>
      <c r="AO273" s="2">
        <v>0</v>
      </c>
      <c r="AP273" s="2">
        <v>0</v>
      </c>
      <c r="AQ273" s="2">
        <v>160950</v>
      </c>
      <c r="AR273" s="26">
        <v>0.9415584415584416</v>
      </c>
      <c r="AS273" s="11"/>
      <c r="AT273" s="10"/>
      <c r="AV273" s="10"/>
      <c r="AW273" s="10"/>
      <c r="AX273" s="10"/>
      <c r="AY273" s="10"/>
      <c r="AZ273" s="10"/>
      <c r="BC273" s="10"/>
    </row>
    <row r="274" s="2" customFormat="1">
      <c r="A274" s="2" t="s">
        <v>750</v>
      </c>
      <c r="B274" s="11">
        <v>44251</v>
      </c>
      <c r="C274" s="2" t="s">
        <v>751</v>
      </c>
      <c r="D274" s="2" t="s">
        <v>752</v>
      </c>
      <c r="E274" s="2" t="s">
        <v>753</v>
      </c>
      <c r="F274" s="2" t="s">
        <v>754</v>
      </c>
      <c r="G274" s="2" t="s">
        <v>755</v>
      </c>
      <c r="H274" s="2" t="s">
        <v>756</v>
      </c>
      <c r="I274" s="11">
        <v>44469</v>
      </c>
      <c r="J274" s="11">
        <v>44196</v>
      </c>
      <c r="K274" s="2" t="s">
        <v>62</v>
      </c>
      <c r="L274" s="2" t="s">
        <v>62</v>
      </c>
      <c r="M274" s="2"/>
      <c r="N274" s="2" t="s">
        <v>80</v>
      </c>
      <c r="O274" s="2"/>
      <c r="P274" s="2"/>
      <c r="Q274" s="2" t="s">
        <v>65</v>
      </c>
      <c r="R274" s="2" t="s">
        <v>81</v>
      </c>
      <c r="S274" s="2">
        <v>50000</v>
      </c>
      <c r="T274" s="2" t="s">
        <v>82</v>
      </c>
      <c r="U274" s="2" t="s">
        <v>83</v>
      </c>
      <c r="V274" s="10" t="s">
        <v>69</v>
      </c>
      <c r="W274" s="2"/>
      <c r="X274" s="2">
        <v>942000</v>
      </c>
      <c r="Y274" s="26">
        <v>0.00294845163599</v>
      </c>
      <c r="Z274" s="10" t="s">
        <v>84</v>
      </c>
      <c r="AA274" s="2" t="s">
        <v>85</v>
      </c>
      <c r="AB274" s="10" t="s">
        <v>72</v>
      </c>
      <c r="AC274" s="2" t="s">
        <v>73</v>
      </c>
      <c r="AD274" s="10" t="s">
        <v>74</v>
      </c>
      <c r="AE274" s="10"/>
      <c r="AF274" s="10" t="s">
        <v>86</v>
      </c>
      <c r="AG274" s="10" t="s">
        <v>75</v>
      </c>
      <c r="AH274" s="10"/>
      <c r="AI274" s="10" t="s">
        <v>76</v>
      </c>
      <c r="AJ274" s="2" t="s">
        <v>76</v>
      </c>
      <c r="AK274" s="32">
        <v>1</v>
      </c>
      <c r="AL274" s="2"/>
      <c r="AM274" s="2"/>
      <c r="AN274" s="7">
        <f>HYPERLINK("#Notes!C465", "Go To Notes")</f>
      </c>
      <c r="AO274" s="2">
        <v>0</v>
      </c>
      <c r="AP274" s="2">
        <v>0</v>
      </c>
      <c r="AQ274" s="2">
        <v>962980.74</v>
      </c>
      <c r="AR274" s="26">
        <v>1.0222725477707009</v>
      </c>
      <c r="AS274" s="11"/>
      <c r="AT274" s="10"/>
      <c r="AV274" s="10"/>
      <c r="AW274" s="10"/>
      <c r="AX274" s="10"/>
      <c r="AY274" s="10"/>
      <c r="AZ274" s="10"/>
      <c r="BC274" s="10"/>
    </row>
    <row r="275" s="2" customFormat="1">
      <c r="A275" s="2" t="s">
        <v>757</v>
      </c>
      <c r="B275" s="11">
        <v>43795</v>
      </c>
      <c r="C275" s="2" t="s">
        <v>758</v>
      </c>
      <c r="D275" s="2" t="s">
        <v>759</v>
      </c>
      <c r="E275" s="2" t="s">
        <v>760</v>
      </c>
      <c r="F275" s="2" t="s">
        <v>761</v>
      </c>
      <c r="G275" s="2" t="s">
        <v>762</v>
      </c>
      <c r="H275" s="2" t="s">
        <v>763</v>
      </c>
      <c r="I275" s="11">
        <v>43830</v>
      </c>
      <c r="J275" s="11">
        <v>43738</v>
      </c>
      <c r="K275" s="2" t="s">
        <v>62</v>
      </c>
      <c r="L275" s="2" t="s">
        <v>62</v>
      </c>
      <c r="M275" s="2"/>
      <c r="N275" s="2" t="s">
        <v>80</v>
      </c>
      <c r="O275" s="2"/>
      <c r="P275" s="2"/>
      <c r="Q275" s="2" t="s">
        <v>65</v>
      </c>
      <c r="R275" s="2" t="s">
        <v>81</v>
      </c>
      <c r="S275" s="2">
        <v>16225</v>
      </c>
      <c r="T275" s="2" t="s">
        <v>82</v>
      </c>
      <c r="U275" s="2" t="s">
        <v>83</v>
      </c>
      <c r="V275" s="10" t="s">
        <v>69</v>
      </c>
      <c r="W275" s="2"/>
      <c r="X275" s="2">
        <v>89562</v>
      </c>
      <c r="Y275" s="26">
        <v>0.00025349896048</v>
      </c>
      <c r="Z275" s="10" t="s">
        <v>84</v>
      </c>
      <c r="AA275" s="2" t="s">
        <v>85</v>
      </c>
      <c r="AB275" s="10" t="s">
        <v>72</v>
      </c>
      <c r="AC275" s="2" t="s">
        <v>73</v>
      </c>
      <c r="AD275" s="10" t="s">
        <v>74</v>
      </c>
      <c r="AE275" s="10"/>
      <c r="AF275" s="10" t="s">
        <v>86</v>
      </c>
      <c r="AG275" s="10" t="s">
        <v>75</v>
      </c>
      <c r="AH275" s="10"/>
      <c r="AI275" s="10" t="s">
        <v>76</v>
      </c>
      <c r="AJ275" s="2" t="s">
        <v>76</v>
      </c>
      <c r="AK275" s="32">
        <v>1</v>
      </c>
      <c r="AL275" s="2"/>
      <c r="AM275" s="2"/>
      <c r="AN275" s="7">
        <f>HYPERLINK("#Notes!C470", "Go To Notes")</f>
      </c>
      <c r="AO275" s="2">
        <v>0</v>
      </c>
      <c r="AP275" s="2">
        <v>0</v>
      </c>
      <c r="AQ275" s="2">
        <v>85440</v>
      </c>
      <c r="AR275" s="26">
        <v>0.9539760166141891</v>
      </c>
      <c r="AS275" s="11"/>
      <c r="AT275" s="10"/>
      <c r="AV275" s="10"/>
      <c r="AW275" s="10"/>
      <c r="AX275" s="10"/>
      <c r="AY275" s="10"/>
      <c r="AZ275" s="10"/>
      <c r="BC275" s="10"/>
    </row>
    <row r="276" s="2" customFormat="1">
      <c r="A276" s="2" t="s">
        <v>764</v>
      </c>
      <c r="B276" s="11">
        <v>43888</v>
      </c>
      <c r="C276" s="2" t="s">
        <v>758</v>
      </c>
      <c r="D276" s="2" t="s">
        <v>759</v>
      </c>
      <c r="E276" s="2" t="s">
        <v>760</v>
      </c>
      <c r="F276" s="2" t="s">
        <v>761</v>
      </c>
      <c r="G276" s="2" t="s">
        <v>762</v>
      </c>
      <c r="H276" s="2" t="s">
        <v>763</v>
      </c>
      <c r="I276" s="11">
        <v>43830</v>
      </c>
      <c r="J276" s="11">
        <v>43830</v>
      </c>
      <c r="K276" s="2" t="s">
        <v>62</v>
      </c>
      <c r="L276" s="2" t="s">
        <v>62</v>
      </c>
      <c r="M276" s="2"/>
      <c r="N276" s="2" t="s">
        <v>80</v>
      </c>
      <c r="O276" s="2"/>
      <c r="P276" s="2"/>
      <c r="Q276" s="2" t="s">
        <v>65</v>
      </c>
      <c r="R276" s="2" t="s">
        <v>81</v>
      </c>
      <c r="S276" s="2">
        <v>16225</v>
      </c>
      <c r="T276" s="2" t="s">
        <v>82</v>
      </c>
      <c r="U276" s="2" t="s">
        <v>83</v>
      </c>
      <c r="V276" s="10" t="s">
        <v>69</v>
      </c>
      <c r="W276" s="2"/>
      <c r="X276" s="2">
        <v>98648</v>
      </c>
      <c r="Y276" s="26">
        <v>0.00025546164943</v>
      </c>
      <c r="Z276" s="10" t="s">
        <v>84</v>
      </c>
      <c r="AA276" s="2" t="s">
        <v>85</v>
      </c>
      <c r="AB276" s="10" t="s">
        <v>72</v>
      </c>
      <c r="AC276" s="2" t="s">
        <v>73</v>
      </c>
      <c r="AD276" s="10" t="s">
        <v>74</v>
      </c>
      <c r="AE276" s="10"/>
      <c r="AF276" s="10" t="s">
        <v>86</v>
      </c>
      <c r="AG276" s="10" t="s">
        <v>75</v>
      </c>
      <c r="AH276" s="10"/>
      <c r="AI276" s="10" t="s">
        <v>76</v>
      </c>
      <c r="AJ276" s="2" t="s">
        <v>76</v>
      </c>
      <c r="AK276" s="32">
        <v>1</v>
      </c>
      <c r="AL276" s="2"/>
      <c r="AM276" s="2"/>
      <c r="AN276" s="7">
        <f>HYPERLINK("#Notes!C475", "Go To Notes")</f>
      </c>
      <c r="AO276" s="2">
        <v>0</v>
      </c>
      <c r="AP276" s="2">
        <v>0</v>
      </c>
      <c r="AQ276" s="2">
        <v>98080</v>
      </c>
      <c r="AR276" s="26">
        <v>0.994242153921012</v>
      </c>
      <c r="AS276" s="11"/>
      <c r="AT276" s="10"/>
      <c r="AV276" s="10"/>
      <c r="AW276" s="10"/>
      <c r="AX276" s="10"/>
      <c r="AY276" s="10"/>
      <c r="AZ276" s="10"/>
      <c r="BC276" s="10"/>
    </row>
    <row r="277" s="2" customFormat="1">
      <c r="A277" s="2" t="s">
        <v>765</v>
      </c>
      <c r="B277" s="11">
        <v>43978</v>
      </c>
      <c r="C277" s="2" t="s">
        <v>758</v>
      </c>
      <c r="D277" s="2" t="s">
        <v>759</v>
      </c>
      <c r="E277" s="2" t="s">
        <v>760</v>
      </c>
      <c r="F277" s="2" t="s">
        <v>761</v>
      </c>
      <c r="G277" s="2" t="s">
        <v>762</v>
      </c>
      <c r="H277" s="2" t="s">
        <v>763</v>
      </c>
      <c r="I277" s="11">
        <v>44196</v>
      </c>
      <c r="J277" s="11">
        <v>43921</v>
      </c>
      <c r="K277" s="2" t="s">
        <v>62</v>
      </c>
      <c r="L277" s="2" t="s">
        <v>62</v>
      </c>
      <c r="M277" s="2"/>
      <c r="N277" s="2" t="s">
        <v>80</v>
      </c>
      <c r="O277" s="2"/>
      <c r="P277" s="2"/>
      <c r="Q277" s="2" t="s">
        <v>65</v>
      </c>
      <c r="R277" s="2" t="s">
        <v>81</v>
      </c>
      <c r="S277" s="2">
        <v>11030</v>
      </c>
      <c r="T277" s="2" t="s">
        <v>82</v>
      </c>
      <c r="U277" s="2" t="s">
        <v>83</v>
      </c>
      <c r="V277" s="10" t="s">
        <v>69</v>
      </c>
      <c r="W277" s="2"/>
      <c r="X277" s="2">
        <v>38605</v>
      </c>
      <c r="Y277" s="26">
        <v>0.00014895306705</v>
      </c>
      <c r="Z277" s="10" t="s">
        <v>84</v>
      </c>
      <c r="AA277" s="2" t="s">
        <v>85</v>
      </c>
      <c r="AB277" s="10" t="s">
        <v>72</v>
      </c>
      <c r="AC277" s="2" t="s">
        <v>73</v>
      </c>
      <c r="AD277" s="10" t="s">
        <v>74</v>
      </c>
      <c r="AE277" s="10"/>
      <c r="AF277" s="10" t="s">
        <v>86</v>
      </c>
      <c r="AG277" s="10" t="s">
        <v>75</v>
      </c>
      <c r="AH277" s="10"/>
      <c r="AI277" s="10" t="s">
        <v>76</v>
      </c>
      <c r="AJ277" s="2" t="s">
        <v>76</v>
      </c>
      <c r="AK277" s="32">
        <v>1</v>
      </c>
      <c r="AL277" s="2"/>
      <c r="AM277" s="2"/>
      <c r="AN277" s="2"/>
      <c r="AO277" s="2">
        <v>0</v>
      </c>
      <c r="AP277" s="2">
        <v>0</v>
      </c>
      <c r="AQ277" s="2">
        <v>39420</v>
      </c>
      <c r="AR277" s="26">
        <v>1.02111125501878</v>
      </c>
      <c r="AS277" s="11"/>
      <c r="AT277" s="10"/>
      <c r="AV277" s="10"/>
      <c r="AW277" s="10"/>
      <c r="AX277" s="10"/>
      <c r="AY277" s="10"/>
      <c r="AZ277" s="10"/>
      <c r="BC277" s="10"/>
    </row>
    <row r="278" s="2" customFormat="1">
      <c r="A278" s="2" t="s">
        <v>766</v>
      </c>
      <c r="B278" s="11">
        <v>44069</v>
      </c>
      <c r="C278" s="2" t="s">
        <v>758</v>
      </c>
      <c r="D278" s="2" t="s">
        <v>759</v>
      </c>
      <c r="E278" s="2" t="s">
        <v>760</v>
      </c>
      <c r="F278" s="2" t="s">
        <v>761</v>
      </c>
      <c r="G278" s="2" t="s">
        <v>762</v>
      </c>
      <c r="H278" s="2" t="s">
        <v>763</v>
      </c>
      <c r="I278" s="11">
        <v>44196</v>
      </c>
      <c r="J278" s="11">
        <v>44012</v>
      </c>
      <c r="K278" s="2" t="s">
        <v>62</v>
      </c>
      <c r="L278" s="2" t="s">
        <v>62</v>
      </c>
      <c r="M278" s="2"/>
      <c r="N278" s="2" t="s">
        <v>80</v>
      </c>
      <c r="O278" s="2"/>
      <c r="P278" s="2"/>
      <c r="Q278" s="2" t="s">
        <v>65</v>
      </c>
      <c r="R278" s="2" t="s">
        <v>81</v>
      </c>
      <c r="S278" s="2">
        <v>10743</v>
      </c>
      <c r="T278" s="2" t="s">
        <v>82</v>
      </c>
      <c r="U278" s="2" t="s">
        <v>83</v>
      </c>
      <c r="V278" s="10" t="s">
        <v>69</v>
      </c>
      <c r="W278" s="2"/>
      <c r="X278" s="2">
        <v>46624.62</v>
      </c>
      <c r="Y278" s="26">
        <v>0.00013781236284</v>
      </c>
      <c r="Z278" s="10" t="s">
        <v>84</v>
      </c>
      <c r="AA278" s="2" t="s">
        <v>85</v>
      </c>
      <c r="AB278" s="10" t="s">
        <v>72</v>
      </c>
      <c r="AC278" s="2" t="s">
        <v>73</v>
      </c>
      <c r="AD278" s="10" t="s">
        <v>74</v>
      </c>
      <c r="AE278" s="10"/>
      <c r="AF278" s="10" t="s">
        <v>86</v>
      </c>
      <c r="AG278" s="10" t="s">
        <v>75</v>
      </c>
      <c r="AH278" s="10"/>
      <c r="AI278" s="10" t="s">
        <v>76</v>
      </c>
      <c r="AJ278" s="2" t="s">
        <v>76</v>
      </c>
      <c r="AK278" s="32">
        <v>1</v>
      </c>
      <c r="AL278" s="2"/>
      <c r="AM278" s="2"/>
      <c r="AN278" s="2"/>
      <c r="AO278" s="2">
        <v>0</v>
      </c>
      <c r="AP278" s="2">
        <v>0</v>
      </c>
      <c r="AQ278" s="2">
        <v>37234.38</v>
      </c>
      <c r="AR278" s="26">
        <v>0.7985991092259841</v>
      </c>
      <c r="AS278" s="11"/>
      <c r="AT278" s="10"/>
      <c r="AV278" s="10"/>
      <c r="AW278" s="10"/>
      <c r="AX278" s="10"/>
      <c r="AY278" s="10"/>
      <c r="AZ278" s="10"/>
      <c r="BC278" s="10"/>
    </row>
    <row r="279" s="2" customFormat="1">
      <c r="A279" s="2" t="s">
        <v>767</v>
      </c>
      <c r="B279" s="11">
        <v>44158</v>
      </c>
      <c r="C279" s="2" t="s">
        <v>758</v>
      </c>
      <c r="D279" s="2" t="s">
        <v>759</v>
      </c>
      <c r="E279" s="2" t="s">
        <v>760</v>
      </c>
      <c r="F279" s="2" t="s">
        <v>761</v>
      </c>
      <c r="G279" s="2" t="s">
        <v>762</v>
      </c>
      <c r="H279" s="2" t="s">
        <v>763</v>
      </c>
      <c r="I279" s="11">
        <v>44196</v>
      </c>
      <c r="J279" s="11">
        <v>44104</v>
      </c>
      <c r="K279" s="2" t="s">
        <v>62</v>
      </c>
      <c r="L279" s="2" t="s">
        <v>62</v>
      </c>
      <c r="M279" s="2"/>
      <c r="N279" s="2" t="s">
        <v>80</v>
      </c>
      <c r="O279" s="2"/>
      <c r="P279" s="2"/>
      <c r="Q279" s="2" t="s">
        <v>65</v>
      </c>
      <c r="R279" s="2" t="s">
        <v>81</v>
      </c>
      <c r="S279" s="2">
        <v>10094</v>
      </c>
      <c r="T279" s="2" t="s">
        <v>82</v>
      </c>
      <c r="U279" s="2" t="s">
        <v>83</v>
      </c>
      <c r="V279" s="10" t="s">
        <v>69</v>
      </c>
      <c r="W279" s="2"/>
      <c r="X279" s="2">
        <v>102958.8</v>
      </c>
      <c r="Y279" s="26">
        <v>0.00030832373826</v>
      </c>
      <c r="Z279" s="10" t="s">
        <v>84</v>
      </c>
      <c r="AA279" s="2" t="s">
        <v>85</v>
      </c>
      <c r="AB279" s="10" t="s">
        <v>72</v>
      </c>
      <c r="AC279" s="2" t="s">
        <v>73</v>
      </c>
      <c r="AD279" s="10" t="s">
        <v>74</v>
      </c>
      <c r="AE279" s="10"/>
      <c r="AF279" s="10" t="s">
        <v>86</v>
      </c>
      <c r="AG279" s="10" t="s">
        <v>75</v>
      </c>
      <c r="AH279" s="10"/>
      <c r="AI279" s="10" t="s">
        <v>76</v>
      </c>
      <c r="AJ279" s="2" t="s">
        <v>76</v>
      </c>
      <c r="AK279" s="32">
        <v>1</v>
      </c>
      <c r="AL279" s="2"/>
      <c r="AM279" s="2"/>
      <c r="AN279" s="2"/>
      <c r="AO279" s="2">
        <v>0</v>
      </c>
      <c r="AP279" s="2">
        <v>0</v>
      </c>
      <c r="AQ279" s="2">
        <v>102827.25</v>
      </c>
      <c r="AR279" s="26">
        <v>0.998722304455763</v>
      </c>
      <c r="AS279" s="11"/>
      <c r="AT279" s="10"/>
      <c r="AV279" s="10"/>
      <c r="AW279" s="10"/>
      <c r="AX279" s="10"/>
      <c r="AY279" s="10"/>
      <c r="AZ279" s="10"/>
      <c r="BC279" s="10"/>
    </row>
    <row r="280" s="2" customFormat="1">
      <c r="A280" s="2" t="s">
        <v>768</v>
      </c>
      <c r="B280" s="11">
        <v>44251</v>
      </c>
      <c r="C280" s="2" t="s">
        <v>758</v>
      </c>
      <c r="D280" s="2" t="s">
        <v>759</v>
      </c>
      <c r="E280" s="2" t="s">
        <v>760</v>
      </c>
      <c r="F280" s="2" t="s">
        <v>761</v>
      </c>
      <c r="G280" s="2" t="s">
        <v>762</v>
      </c>
      <c r="H280" s="2" t="s">
        <v>763</v>
      </c>
      <c r="I280" s="11">
        <v>44196</v>
      </c>
      <c r="J280" s="11">
        <v>44196</v>
      </c>
      <c r="K280" s="2" t="s">
        <v>62</v>
      </c>
      <c r="L280" s="2" t="s">
        <v>62</v>
      </c>
      <c r="M280" s="2"/>
      <c r="N280" s="2" t="s">
        <v>80</v>
      </c>
      <c r="O280" s="2"/>
      <c r="P280" s="2"/>
      <c r="Q280" s="2" t="s">
        <v>65</v>
      </c>
      <c r="R280" s="2" t="s">
        <v>81</v>
      </c>
      <c r="S280" s="2">
        <v>9623</v>
      </c>
      <c r="T280" s="2" t="s">
        <v>82</v>
      </c>
      <c r="U280" s="2" t="s">
        <v>83</v>
      </c>
      <c r="V280" s="10" t="s">
        <v>69</v>
      </c>
      <c r="W280" s="2"/>
      <c r="X280" s="2">
        <v>181297.32</v>
      </c>
      <c r="Y280" s="26">
        <v>0.00042634863918</v>
      </c>
      <c r="Z280" s="10" t="s">
        <v>84</v>
      </c>
      <c r="AA280" s="2" t="s">
        <v>85</v>
      </c>
      <c r="AB280" s="10" t="s">
        <v>72</v>
      </c>
      <c r="AC280" s="2" t="s">
        <v>73</v>
      </c>
      <c r="AD280" s="10" t="s">
        <v>74</v>
      </c>
      <c r="AE280" s="10"/>
      <c r="AF280" s="10" t="s">
        <v>86</v>
      </c>
      <c r="AG280" s="10" t="s">
        <v>75</v>
      </c>
      <c r="AH280" s="10"/>
      <c r="AI280" s="10" t="s">
        <v>76</v>
      </c>
      <c r="AJ280" s="2" t="s">
        <v>76</v>
      </c>
      <c r="AK280" s="32">
        <v>1</v>
      </c>
      <c r="AL280" s="2"/>
      <c r="AM280" s="2"/>
      <c r="AN280" s="2"/>
      <c r="AO280" s="2">
        <v>0</v>
      </c>
      <c r="AP280" s="2">
        <v>0</v>
      </c>
      <c r="AQ280" s="2">
        <v>182970</v>
      </c>
      <c r="AR280" s="26">
        <v>1.009226170579907</v>
      </c>
      <c r="AS280" s="11"/>
      <c r="AT280" s="10"/>
      <c r="AV280" s="10"/>
      <c r="AW280" s="10"/>
      <c r="AX280" s="10"/>
      <c r="AY280" s="10"/>
      <c r="AZ280" s="10"/>
      <c r="BC280" s="10"/>
    </row>
    <row r="281" s="2" customFormat="1">
      <c r="A281" s="2" t="s">
        <v>769</v>
      </c>
      <c r="B281" s="11">
        <v>44342</v>
      </c>
      <c r="C281" s="2" t="s">
        <v>758</v>
      </c>
      <c r="D281" s="2" t="s">
        <v>759</v>
      </c>
      <c r="E281" s="2" t="s">
        <v>760</v>
      </c>
      <c r="F281" s="2" t="s">
        <v>761</v>
      </c>
      <c r="G281" s="2" t="s">
        <v>762</v>
      </c>
      <c r="H281" s="2" t="s">
        <v>763</v>
      </c>
      <c r="I281" s="11">
        <v>44561</v>
      </c>
      <c r="J281" s="11">
        <v>44286</v>
      </c>
      <c r="K281" s="2" t="s">
        <v>62</v>
      </c>
      <c r="L281" s="2" t="s">
        <v>62</v>
      </c>
      <c r="M281" s="2"/>
      <c r="N281" s="2" t="s">
        <v>80</v>
      </c>
      <c r="O281" s="2"/>
      <c r="P281" s="2"/>
      <c r="Q281" s="2" t="s">
        <v>65</v>
      </c>
      <c r="R281" s="2" t="s">
        <v>81</v>
      </c>
      <c r="S281" s="2">
        <v>9321</v>
      </c>
      <c r="T281" s="2" t="s">
        <v>82</v>
      </c>
      <c r="U281" s="2" t="s">
        <v>83</v>
      </c>
      <c r="V281" s="10" t="s">
        <v>69</v>
      </c>
      <c r="W281" s="2"/>
      <c r="X281" s="2">
        <v>1769312.22</v>
      </c>
      <c r="Y281" s="26">
        <v>0.00380992451763</v>
      </c>
      <c r="Z281" s="10" t="s">
        <v>84</v>
      </c>
      <c r="AA281" s="2" t="s">
        <v>85</v>
      </c>
      <c r="AB281" s="10" t="s">
        <v>72</v>
      </c>
      <c r="AC281" s="2" t="s">
        <v>73</v>
      </c>
      <c r="AD281" s="10" t="s">
        <v>74</v>
      </c>
      <c r="AE281" s="10"/>
      <c r="AF281" s="10" t="s">
        <v>86</v>
      </c>
      <c r="AG281" s="10" t="s">
        <v>75</v>
      </c>
      <c r="AH281" s="10"/>
      <c r="AI281" s="10" t="s">
        <v>76</v>
      </c>
      <c r="AJ281" s="2" t="s">
        <v>76</v>
      </c>
      <c r="AK281" s="32">
        <v>1</v>
      </c>
      <c r="AL281" s="2"/>
      <c r="AM281" s="2"/>
      <c r="AN281" s="2"/>
      <c r="AO281" s="2">
        <v>0</v>
      </c>
      <c r="AP281" s="2">
        <v>0</v>
      </c>
      <c r="AQ281" s="2">
        <v>1789032</v>
      </c>
      <c r="AR281" s="26">
        <v>1.0111454495012757</v>
      </c>
      <c r="AS281" s="11"/>
      <c r="AT281" s="10"/>
      <c r="AV281" s="10"/>
      <c r="AW281" s="10"/>
      <c r="AX281" s="10"/>
      <c r="AY281" s="10"/>
      <c r="AZ281" s="10"/>
      <c r="BC281" s="10"/>
    </row>
    <row r="282" s="2" customFormat="1">
      <c r="A282" s="2" t="s">
        <v>770</v>
      </c>
      <c r="B282" s="11">
        <v>43819</v>
      </c>
      <c r="C282" s="2" t="s">
        <v>771</v>
      </c>
      <c r="D282" s="2" t="s">
        <v>772</v>
      </c>
      <c r="E282" s="2" t="s">
        <v>773</v>
      </c>
      <c r="F282" s="2" t="s">
        <v>774</v>
      </c>
      <c r="G282" s="2" t="s">
        <v>775</v>
      </c>
      <c r="H282" s="2" t="s">
        <v>776</v>
      </c>
      <c r="I282" s="11">
        <v>43769</v>
      </c>
      <c r="J282" s="11">
        <v>43769</v>
      </c>
      <c r="K282" s="2" t="s">
        <v>62</v>
      </c>
      <c r="L282" s="2" t="s">
        <v>62</v>
      </c>
      <c r="M282" s="2"/>
      <c r="N282" s="2" t="s">
        <v>80</v>
      </c>
      <c r="O282" s="2"/>
      <c r="P282" s="2"/>
      <c r="Q282" s="2" t="s">
        <v>65</v>
      </c>
      <c r="R282" s="2" t="s">
        <v>81</v>
      </c>
      <c r="S282" s="2">
        <v>12940</v>
      </c>
      <c r="T282" s="2" t="s">
        <v>82</v>
      </c>
      <c r="U282" s="2" t="s">
        <v>83</v>
      </c>
      <c r="V282" s="10" t="s">
        <v>69</v>
      </c>
      <c r="W282" s="2"/>
      <c r="X282" s="2">
        <v>70393.6</v>
      </c>
      <c r="Y282" s="26">
        <v>1.754976081E-05</v>
      </c>
      <c r="Z282" s="10" t="s">
        <v>84</v>
      </c>
      <c r="AA282" s="2" t="s">
        <v>85</v>
      </c>
      <c r="AB282" s="10" t="s">
        <v>72</v>
      </c>
      <c r="AC282" s="2" t="s">
        <v>73</v>
      </c>
      <c r="AD282" s="10" t="s">
        <v>74</v>
      </c>
      <c r="AE282" s="10"/>
      <c r="AF282" s="10" t="s">
        <v>86</v>
      </c>
      <c r="AG282" s="10" t="s">
        <v>75</v>
      </c>
      <c r="AH282" s="10"/>
      <c r="AI282" s="10" t="s">
        <v>76</v>
      </c>
      <c r="AJ282" s="2" t="s">
        <v>76</v>
      </c>
      <c r="AK282" s="32">
        <v>1</v>
      </c>
      <c r="AL282" s="2"/>
      <c r="AM282" s="2"/>
      <c r="AN282" s="2"/>
      <c r="AO282" s="2">
        <v>0</v>
      </c>
      <c r="AP282" s="2">
        <v>0</v>
      </c>
      <c r="AQ282" s="2">
        <v>70393.6</v>
      </c>
      <c r="AR282" s="26">
        <v>1</v>
      </c>
      <c r="AS282" s="11"/>
      <c r="AT282" s="10"/>
      <c r="AV282" s="10"/>
      <c r="AW282" s="10"/>
      <c r="AX282" s="10"/>
      <c r="AY282" s="10"/>
      <c r="AZ282" s="10"/>
      <c r="BC282" s="10"/>
    </row>
    <row r="283" s="2" customFormat="1">
      <c r="A283" s="2" t="s">
        <v>777</v>
      </c>
      <c r="B283" s="11">
        <v>43921</v>
      </c>
      <c r="C283" s="2" t="s">
        <v>771</v>
      </c>
      <c r="D283" s="2" t="s">
        <v>772</v>
      </c>
      <c r="E283" s="2" t="s">
        <v>773</v>
      </c>
      <c r="F283" s="2" t="s">
        <v>774</v>
      </c>
      <c r="G283" s="2" t="s">
        <v>775</v>
      </c>
      <c r="H283" s="2" t="s">
        <v>776</v>
      </c>
      <c r="I283" s="11">
        <v>44135</v>
      </c>
      <c r="J283" s="11">
        <v>43861</v>
      </c>
      <c r="K283" s="2" t="s">
        <v>62</v>
      </c>
      <c r="L283" s="2" t="s">
        <v>62</v>
      </c>
      <c r="M283" s="2"/>
      <c r="N283" s="2" t="s">
        <v>80</v>
      </c>
      <c r="O283" s="2"/>
      <c r="P283" s="2"/>
      <c r="Q283" s="2" t="s">
        <v>65</v>
      </c>
      <c r="R283" s="2" t="s">
        <v>81</v>
      </c>
      <c r="S283" s="2">
        <v>12940</v>
      </c>
      <c r="T283" s="2" t="s">
        <v>82</v>
      </c>
      <c r="U283" s="2" t="s">
        <v>83</v>
      </c>
      <c r="V283" s="10" t="s">
        <v>69</v>
      </c>
      <c r="W283" s="2"/>
      <c r="X283" s="2">
        <v>49689.6</v>
      </c>
      <c r="Y283" s="26">
        <v>1.173404683E-05</v>
      </c>
      <c r="Z283" s="10" t="s">
        <v>84</v>
      </c>
      <c r="AA283" s="2" t="s">
        <v>85</v>
      </c>
      <c r="AB283" s="10" t="s">
        <v>72</v>
      </c>
      <c r="AC283" s="2" t="s">
        <v>73</v>
      </c>
      <c r="AD283" s="10" t="s">
        <v>74</v>
      </c>
      <c r="AE283" s="10"/>
      <c r="AF283" s="10" t="s">
        <v>86</v>
      </c>
      <c r="AG283" s="10" t="s">
        <v>75</v>
      </c>
      <c r="AH283" s="10"/>
      <c r="AI283" s="10" t="s">
        <v>76</v>
      </c>
      <c r="AJ283" s="2" t="s">
        <v>76</v>
      </c>
      <c r="AK283" s="32">
        <v>1</v>
      </c>
      <c r="AL283" s="2"/>
      <c r="AM283" s="2"/>
      <c r="AN283" s="2"/>
      <c r="AO283" s="2">
        <v>0</v>
      </c>
      <c r="AP283" s="2">
        <v>0</v>
      </c>
      <c r="AQ283" s="2">
        <v>49689.6</v>
      </c>
      <c r="AR283" s="26">
        <v>1</v>
      </c>
      <c r="AS283" s="11"/>
      <c r="AT283" s="10"/>
      <c r="AV283" s="10"/>
      <c r="AW283" s="10"/>
      <c r="AX283" s="10"/>
      <c r="AY283" s="10"/>
      <c r="AZ283" s="10"/>
      <c r="BC283" s="10"/>
    </row>
    <row r="284" s="2" customFormat="1">
      <c r="A284" s="2" t="s">
        <v>778</v>
      </c>
      <c r="B284" s="11">
        <v>44000</v>
      </c>
      <c r="C284" s="2" t="s">
        <v>771</v>
      </c>
      <c r="D284" s="2" t="s">
        <v>772</v>
      </c>
      <c r="E284" s="2" t="s">
        <v>773</v>
      </c>
      <c r="F284" s="2" t="s">
        <v>774</v>
      </c>
      <c r="G284" s="2" t="s">
        <v>775</v>
      </c>
      <c r="H284" s="2" t="s">
        <v>776</v>
      </c>
      <c r="I284" s="11">
        <v>44135</v>
      </c>
      <c r="J284" s="11">
        <v>43951</v>
      </c>
      <c r="K284" s="2" t="s">
        <v>62</v>
      </c>
      <c r="L284" s="2" t="s">
        <v>62</v>
      </c>
      <c r="M284" s="2"/>
      <c r="N284" s="2" t="s">
        <v>80</v>
      </c>
      <c r="O284" s="2"/>
      <c r="P284" s="2"/>
      <c r="Q284" s="2" t="s">
        <v>65</v>
      </c>
      <c r="R284" s="2" t="s">
        <v>81</v>
      </c>
      <c r="S284" s="2">
        <v>12940</v>
      </c>
      <c r="T284" s="2" t="s">
        <v>82</v>
      </c>
      <c r="U284" s="2" t="s">
        <v>83</v>
      </c>
      <c r="V284" s="10" t="s">
        <v>69</v>
      </c>
      <c r="W284" s="2"/>
      <c r="X284" s="2">
        <v>74146.2</v>
      </c>
      <c r="Y284" s="26">
        <v>1.945372888E-05</v>
      </c>
      <c r="Z284" s="10" t="s">
        <v>84</v>
      </c>
      <c r="AA284" s="2" t="s">
        <v>85</v>
      </c>
      <c r="AB284" s="10" t="s">
        <v>72</v>
      </c>
      <c r="AC284" s="2" t="s">
        <v>73</v>
      </c>
      <c r="AD284" s="10" t="s">
        <v>74</v>
      </c>
      <c r="AE284" s="10"/>
      <c r="AF284" s="10" t="s">
        <v>86</v>
      </c>
      <c r="AG284" s="10" t="s">
        <v>75</v>
      </c>
      <c r="AH284" s="10"/>
      <c r="AI284" s="10" t="s">
        <v>76</v>
      </c>
      <c r="AJ284" s="2" t="s">
        <v>76</v>
      </c>
      <c r="AK284" s="32">
        <v>1</v>
      </c>
      <c r="AL284" s="2"/>
      <c r="AM284" s="2"/>
      <c r="AN284" s="7">
        <f>HYPERLINK("#Notes!C480", "Go To Notes")</f>
      </c>
      <c r="AO284" s="2">
        <v>0</v>
      </c>
      <c r="AP284" s="2">
        <v>0</v>
      </c>
      <c r="AQ284" s="2">
        <v>74146.2</v>
      </c>
      <c r="AR284" s="26">
        <v>1</v>
      </c>
      <c r="AS284" s="11"/>
      <c r="AT284" s="10"/>
      <c r="AV284" s="10"/>
      <c r="AW284" s="10"/>
      <c r="AX284" s="10"/>
      <c r="AY284" s="10"/>
      <c r="AZ284" s="10"/>
      <c r="BC284" s="10"/>
    </row>
    <row r="285" s="2" customFormat="1">
      <c r="A285" s="2" t="s">
        <v>779</v>
      </c>
      <c r="B285" s="11">
        <v>44103</v>
      </c>
      <c r="C285" s="2" t="s">
        <v>771</v>
      </c>
      <c r="D285" s="2" t="s">
        <v>772</v>
      </c>
      <c r="E285" s="2" t="s">
        <v>773</v>
      </c>
      <c r="F285" s="2" t="s">
        <v>774</v>
      </c>
      <c r="G285" s="2" t="s">
        <v>775</v>
      </c>
      <c r="H285" s="2" t="s">
        <v>776</v>
      </c>
      <c r="I285" s="11">
        <v>44135</v>
      </c>
      <c r="J285" s="11">
        <v>44043</v>
      </c>
      <c r="K285" s="2" t="s">
        <v>62</v>
      </c>
      <c r="L285" s="2" t="s">
        <v>62</v>
      </c>
      <c r="M285" s="2"/>
      <c r="N285" s="2" t="s">
        <v>80</v>
      </c>
      <c r="O285" s="2"/>
      <c r="P285" s="2"/>
      <c r="Q285" s="2" t="s">
        <v>65</v>
      </c>
      <c r="R285" s="2" t="s">
        <v>81</v>
      </c>
      <c r="S285" s="2">
        <v>3082</v>
      </c>
      <c r="T285" s="2" t="s">
        <v>82</v>
      </c>
      <c r="U285" s="2" t="s">
        <v>83</v>
      </c>
      <c r="V285" s="10" t="s">
        <v>69</v>
      </c>
      <c r="W285" s="2"/>
      <c r="X285" s="2">
        <v>12358.82</v>
      </c>
      <c r="Y285" s="26">
        <v>2.92114705E-06</v>
      </c>
      <c r="Z285" s="10" t="s">
        <v>84</v>
      </c>
      <c r="AA285" s="2" t="s">
        <v>85</v>
      </c>
      <c r="AB285" s="10" t="s">
        <v>72</v>
      </c>
      <c r="AC285" s="2" t="s">
        <v>73</v>
      </c>
      <c r="AD285" s="10" t="s">
        <v>74</v>
      </c>
      <c r="AE285" s="10"/>
      <c r="AF285" s="10" t="s">
        <v>86</v>
      </c>
      <c r="AG285" s="10" t="s">
        <v>75</v>
      </c>
      <c r="AH285" s="10"/>
      <c r="AI285" s="10" t="s">
        <v>76</v>
      </c>
      <c r="AJ285" s="2" t="s">
        <v>76</v>
      </c>
      <c r="AK285" s="32">
        <v>1</v>
      </c>
      <c r="AL285" s="2"/>
      <c r="AM285" s="2"/>
      <c r="AN285" s="7">
        <f>HYPERLINK("#Notes!C485", "Go To Notes")</f>
      </c>
      <c r="AO285" s="2">
        <v>0</v>
      </c>
      <c r="AP285" s="2">
        <v>0</v>
      </c>
      <c r="AQ285" s="2">
        <v>12358.82</v>
      </c>
      <c r="AR285" s="26">
        <v>1</v>
      </c>
      <c r="AS285" s="11"/>
      <c r="AT285" s="10"/>
      <c r="AV285" s="10"/>
      <c r="AW285" s="10"/>
      <c r="AX285" s="10"/>
      <c r="AY285" s="10"/>
      <c r="AZ285" s="10"/>
      <c r="BC285" s="10"/>
    </row>
    <row r="286" s="2" customFormat="1">
      <c r="A286" s="2" t="s">
        <v>780</v>
      </c>
      <c r="B286" s="11">
        <v>44182</v>
      </c>
      <c r="C286" s="2" t="s">
        <v>771</v>
      </c>
      <c r="D286" s="2" t="s">
        <v>772</v>
      </c>
      <c r="E286" s="2" t="s">
        <v>773</v>
      </c>
      <c r="F286" s="2" t="s">
        <v>774</v>
      </c>
      <c r="G286" s="2" t="s">
        <v>775</v>
      </c>
      <c r="H286" s="2" t="s">
        <v>776</v>
      </c>
      <c r="I286" s="11">
        <v>44135</v>
      </c>
      <c r="J286" s="11">
        <v>44135</v>
      </c>
      <c r="K286" s="2" t="s">
        <v>62</v>
      </c>
      <c r="L286" s="2" t="s">
        <v>62</v>
      </c>
      <c r="M286" s="2"/>
      <c r="N286" s="2" t="s">
        <v>80</v>
      </c>
      <c r="O286" s="2"/>
      <c r="P286" s="2"/>
      <c r="Q286" s="2" t="s">
        <v>65</v>
      </c>
      <c r="R286" s="2" t="s">
        <v>81</v>
      </c>
      <c r="S286" s="2">
        <v>3082</v>
      </c>
      <c r="T286" s="2" t="s">
        <v>82</v>
      </c>
      <c r="U286" s="2" t="s">
        <v>83</v>
      </c>
      <c r="V286" s="10" t="s">
        <v>69</v>
      </c>
      <c r="W286" s="2"/>
      <c r="X286" s="2">
        <v>32268.54</v>
      </c>
      <c r="Y286" s="26">
        <v>7.68635423E-06</v>
      </c>
      <c r="Z286" s="10" t="s">
        <v>84</v>
      </c>
      <c r="AA286" s="2" t="s">
        <v>85</v>
      </c>
      <c r="AB286" s="10" t="s">
        <v>72</v>
      </c>
      <c r="AC286" s="2" t="s">
        <v>73</v>
      </c>
      <c r="AD286" s="10" t="s">
        <v>74</v>
      </c>
      <c r="AE286" s="10"/>
      <c r="AF286" s="10" t="s">
        <v>86</v>
      </c>
      <c r="AG286" s="10" t="s">
        <v>75</v>
      </c>
      <c r="AH286" s="10"/>
      <c r="AI286" s="10" t="s">
        <v>76</v>
      </c>
      <c r="AJ286" s="2" t="s">
        <v>76</v>
      </c>
      <c r="AK286" s="32">
        <v>1</v>
      </c>
      <c r="AL286" s="2"/>
      <c r="AM286" s="2"/>
      <c r="AN286" s="7">
        <f>HYPERLINK("#Notes!C490", "Go To Notes")</f>
      </c>
      <c r="AO286" s="2">
        <v>0</v>
      </c>
      <c r="AP286" s="2">
        <v>0</v>
      </c>
      <c r="AQ286" s="2">
        <v>32268.54</v>
      </c>
      <c r="AR286" s="26">
        <v>1</v>
      </c>
      <c r="AS286" s="11"/>
      <c r="AT286" s="10"/>
      <c r="AV286" s="10"/>
      <c r="AW286" s="10"/>
      <c r="AX286" s="10"/>
      <c r="AY286" s="10"/>
      <c r="AZ286" s="10"/>
      <c r="BC286" s="10"/>
    </row>
    <row r="287" s="2" customFormat="1">
      <c r="A287" s="2" t="s">
        <v>781</v>
      </c>
      <c r="B287" s="11">
        <v>44280</v>
      </c>
      <c r="C287" s="2" t="s">
        <v>771</v>
      </c>
      <c r="D287" s="2" t="s">
        <v>772</v>
      </c>
      <c r="E287" s="2" t="s">
        <v>773</v>
      </c>
      <c r="F287" s="2" t="s">
        <v>774</v>
      </c>
      <c r="G287" s="2" t="s">
        <v>775</v>
      </c>
      <c r="H287" s="2" t="s">
        <v>776</v>
      </c>
      <c r="I287" s="11">
        <v>44500</v>
      </c>
      <c r="J287" s="11">
        <v>44227</v>
      </c>
      <c r="K287" s="2" t="s">
        <v>62</v>
      </c>
      <c r="L287" s="2" t="s">
        <v>62</v>
      </c>
      <c r="M287" s="2"/>
      <c r="N287" s="2" t="s">
        <v>80</v>
      </c>
      <c r="O287" s="2"/>
      <c r="P287" s="2"/>
      <c r="Q287" s="2" t="s">
        <v>65</v>
      </c>
      <c r="R287" s="2" t="s">
        <v>81</v>
      </c>
      <c r="S287" s="2">
        <v>3082</v>
      </c>
      <c r="T287" s="2" t="s">
        <v>82</v>
      </c>
      <c r="U287" s="2" t="s">
        <v>83</v>
      </c>
      <c r="V287" s="10" t="s">
        <v>69</v>
      </c>
      <c r="W287" s="2"/>
      <c r="X287" s="2">
        <v>1001650</v>
      </c>
      <c r="Y287" s="26">
        <v>0.0002084235312</v>
      </c>
      <c r="Z287" s="10" t="s">
        <v>84</v>
      </c>
      <c r="AA287" s="2" t="s">
        <v>85</v>
      </c>
      <c r="AB287" s="10" t="s">
        <v>72</v>
      </c>
      <c r="AC287" s="2" t="s">
        <v>73</v>
      </c>
      <c r="AD287" s="10" t="s">
        <v>74</v>
      </c>
      <c r="AE287" s="10"/>
      <c r="AF287" s="10" t="s">
        <v>86</v>
      </c>
      <c r="AG287" s="10" t="s">
        <v>75</v>
      </c>
      <c r="AH287" s="10"/>
      <c r="AI287" s="10" t="s">
        <v>76</v>
      </c>
      <c r="AJ287" s="2" t="s">
        <v>76</v>
      </c>
      <c r="AK287" s="32">
        <v>1</v>
      </c>
      <c r="AL287" s="2"/>
      <c r="AM287" s="2"/>
      <c r="AN287" s="7">
        <f>HYPERLINK("#Notes!C495", "Go To Notes")</f>
      </c>
      <c r="AO287" s="2">
        <v>0</v>
      </c>
      <c r="AP287" s="2">
        <v>0</v>
      </c>
      <c r="AQ287" s="2">
        <v>0</v>
      </c>
      <c r="AR287" s="26">
        <v>0</v>
      </c>
      <c r="AS287" s="11"/>
      <c r="AT287" s="10"/>
      <c r="AV287" s="10"/>
      <c r="AW287" s="10"/>
      <c r="AX287" s="10"/>
      <c r="AY287" s="10"/>
      <c r="AZ287" s="10"/>
      <c r="BC287" s="10"/>
    </row>
    <row r="288" s="2" customFormat="1">
      <c r="A288" s="2" t="s">
        <v>782</v>
      </c>
      <c r="B288" s="11">
        <v>43819</v>
      </c>
      <c r="C288" s="2" t="s">
        <v>771</v>
      </c>
      <c r="D288" s="2" t="s">
        <v>772</v>
      </c>
      <c r="E288" s="2" t="s">
        <v>773</v>
      </c>
      <c r="F288" s="2" t="s">
        <v>783</v>
      </c>
      <c r="G288" s="2" t="s">
        <v>784</v>
      </c>
      <c r="H288" s="2" t="s">
        <v>785</v>
      </c>
      <c r="I288" s="11">
        <v>43769</v>
      </c>
      <c r="J288" s="11">
        <v>43769</v>
      </c>
      <c r="K288" s="2" t="s">
        <v>62</v>
      </c>
      <c r="L288" s="2" t="s">
        <v>62</v>
      </c>
      <c r="M288" s="2"/>
      <c r="N288" s="2" t="s">
        <v>80</v>
      </c>
      <c r="O288" s="2"/>
      <c r="P288" s="2"/>
      <c r="Q288" s="2" t="s">
        <v>65</v>
      </c>
      <c r="R288" s="2" t="s">
        <v>81</v>
      </c>
      <c r="S288" s="2">
        <v>199659</v>
      </c>
      <c r="T288" s="2" t="s">
        <v>82</v>
      </c>
      <c r="U288" s="2" t="s">
        <v>83</v>
      </c>
      <c r="V288" s="10" t="s">
        <v>69</v>
      </c>
      <c r="W288" s="2"/>
      <c r="X288" s="2">
        <v>1086144.96</v>
      </c>
      <c r="Y288" s="26">
        <v>0.00034852668778</v>
      </c>
      <c r="Z288" s="10" t="s">
        <v>84</v>
      </c>
      <c r="AA288" s="2" t="s">
        <v>85</v>
      </c>
      <c r="AB288" s="10" t="s">
        <v>72</v>
      </c>
      <c r="AC288" s="2" t="s">
        <v>73</v>
      </c>
      <c r="AD288" s="10" t="s">
        <v>74</v>
      </c>
      <c r="AE288" s="10"/>
      <c r="AF288" s="10" t="s">
        <v>86</v>
      </c>
      <c r="AG288" s="10" t="s">
        <v>75</v>
      </c>
      <c r="AH288" s="10"/>
      <c r="AI288" s="10" t="s">
        <v>76</v>
      </c>
      <c r="AJ288" s="2" t="s">
        <v>76</v>
      </c>
      <c r="AK288" s="32">
        <v>1</v>
      </c>
      <c r="AL288" s="2"/>
      <c r="AM288" s="2"/>
      <c r="AN288" s="7">
        <f>HYPERLINK("#Notes!C500", "Go To Notes")</f>
      </c>
      <c r="AO288" s="2">
        <v>0</v>
      </c>
      <c r="AP288" s="2">
        <v>0</v>
      </c>
      <c r="AQ288" s="2">
        <v>1086144.96</v>
      </c>
      <c r="AR288" s="26">
        <v>1</v>
      </c>
      <c r="AS288" s="11"/>
      <c r="AT288" s="10"/>
      <c r="AV288" s="10"/>
      <c r="AW288" s="10"/>
      <c r="AX288" s="10"/>
      <c r="AY288" s="10"/>
      <c r="AZ288" s="10"/>
      <c r="BC288" s="10"/>
    </row>
    <row r="289" s="2" customFormat="1">
      <c r="A289" s="2" t="s">
        <v>786</v>
      </c>
      <c r="B289" s="11">
        <v>43921</v>
      </c>
      <c r="C289" s="2" t="s">
        <v>771</v>
      </c>
      <c r="D289" s="2" t="s">
        <v>772</v>
      </c>
      <c r="E289" s="2" t="s">
        <v>773</v>
      </c>
      <c r="F289" s="2" t="s">
        <v>783</v>
      </c>
      <c r="G289" s="2" t="s">
        <v>784</v>
      </c>
      <c r="H289" s="2" t="s">
        <v>785</v>
      </c>
      <c r="I289" s="11">
        <v>44135</v>
      </c>
      <c r="J289" s="11">
        <v>43861</v>
      </c>
      <c r="K289" s="2" t="s">
        <v>62</v>
      </c>
      <c r="L289" s="2" t="s">
        <v>62</v>
      </c>
      <c r="M289" s="2"/>
      <c r="N289" s="2" t="s">
        <v>80</v>
      </c>
      <c r="O289" s="2"/>
      <c r="P289" s="2"/>
      <c r="Q289" s="2" t="s">
        <v>65</v>
      </c>
      <c r="R289" s="2" t="s">
        <v>81</v>
      </c>
      <c r="S289" s="2">
        <v>199659</v>
      </c>
      <c r="T289" s="2" t="s">
        <v>82</v>
      </c>
      <c r="U289" s="2" t="s">
        <v>83</v>
      </c>
      <c r="V289" s="10" t="s">
        <v>69</v>
      </c>
      <c r="W289" s="2"/>
      <c r="X289" s="2">
        <v>766690.56</v>
      </c>
      <c r="Y289" s="26">
        <v>0.00024403559999</v>
      </c>
      <c r="Z289" s="10" t="s">
        <v>84</v>
      </c>
      <c r="AA289" s="2" t="s">
        <v>85</v>
      </c>
      <c r="AB289" s="10" t="s">
        <v>72</v>
      </c>
      <c r="AC289" s="2" t="s">
        <v>73</v>
      </c>
      <c r="AD289" s="10" t="s">
        <v>74</v>
      </c>
      <c r="AE289" s="10"/>
      <c r="AF289" s="10" t="s">
        <v>86</v>
      </c>
      <c r="AG289" s="10" t="s">
        <v>75</v>
      </c>
      <c r="AH289" s="10"/>
      <c r="AI289" s="10" t="s">
        <v>76</v>
      </c>
      <c r="AJ289" s="2" t="s">
        <v>76</v>
      </c>
      <c r="AK289" s="32">
        <v>1</v>
      </c>
      <c r="AL289" s="2"/>
      <c r="AM289" s="2"/>
      <c r="AN289" s="7">
        <f>HYPERLINK("#Notes!C505", "Go To Notes")</f>
      </c>
      <c r="AO289" s="2">
        <v>0</v>
      </c>
      <c r="AP289" s="2">
        <v>0</v>
      </c>
      <c r="AQ289" s="2">
        <v>766690.56</v>
      </c>
      <c r="AR289" s="26">
        <v>1</v>
      </c>
      <c r="AS289" s="11"/>
      <c r="AT289" s="10"/>
      <c r="AV289" s="10"/>
      <c r="AW289" s="10"/>
      <c r="AX289" s="10"/>
      <c r="AY289" s="10"/>
      <c r="AZ289" s="10"/>
      <c r="BC289" s="10"/>
    </row>
    <row r="290" s="2" customFormat="1">
      <c r="A290" s="2" t="s">
        <v>787</v>
      </c>
      <c r="B290" s="11">
        <v>44000</v>
      </c>
      <c r="C290" s="2" t="s">
        <v>771</v>
      </c>
      <c r="D290" s="2" t="s">
        <v>772</v>
      </c>
      <c r="E290" s="2" t="s">
        <v>773</v>
      </c>
      <c r="F290" s="2" t="s">
        <v>783</v>
      </c>
      <c r="G290" s="2" t="s">
        <v>784</v>
      </c>
      <c r="H290" s="2" t="s">
        <v>785</v>
      </c>
      <c r="I290" s="11">
        <v>44135</v>
      </c>
      <c r="J290" s="11">
        <v>43951</v>
      </c>
      <c r="K290" s="2" t="s">
        <v>62</v>
      </c>
      <c r="L290" s="2" t="s">
        <v>62</v>
      </c>
      <c r="M290" s="2"/>
      <c r="N290" s="2" t="s">
        <v>80</v>
      </c>
      <c r="O290" s="2"/>
      <c r="P290" s="2"/>
      <c r="Q290" s="2" t="s">
        <v>65</v>
      </c>
      <c r="R290" s="2" t="s">
        <v>81</v>
      </c>
      <c r="S290" s="2">
        <v>93075</v>
      </c>
      <c r="T290" s="2" t="s">
        <v>82</v>
      </c>
      <c r="U290" s="2" t="s">
        <v>83</v>
      </c>
      <c r="V290" s="10" t="s">
        <v>69</v>
      </c>
      <c r="W290" s="2"/>
      <c r="X290" s="2">
        <v>533319.75</v>
      </c>
      <c r="Y290" s="26">
        <v>0.00021568291347</v>
      </c>
      <c r="Z290" s="10" t="s">
        <v>84</v>
      </c>
      <c r="AA290" s="2" t="s">
        <v>85</v>
      </c>
      <c r="AB290" s="10" t="s">
        <v>72</v>
      </c>
      <c r="AC290" s="2" t="s">
        <v>73</v>
      </c>
      <c r="AD290" s="10" t="s">
        <v>74</v>
      </c>
      <c r="AE290" s="10"/>
      <c r="AF290" s="10" t="s">
        <v>86</v>
      </c>
      <c r="AG290" s="10" t="s">
        <v>75</v>
      </c>
      <c r="AH290" s="10"/>
      <c r="AI290" s="10" t="s">
        <v>76</v>
      </c>
      <c r="AJ290" s="2" t="s">
        <v>76</v>
      </c>
      <c r="AK290" s="32">
        <v>1</v>
      </c>
      <c r="AL290" s="2"/>
      <c r="AM290" s="2"/>
      <c r="AN290" s="7">
        <f>HYPERLINK("#Notes!C510", "Go To Notes")</f>
      </c>
      <c r="AO290" s="2">
        <v>0</v>
      </c>
      <c r="AP290" s="2">
        <v>0</v>
      </c>
      <c r="AQ290" s="2">
        <v>533319.75</v>
      </c>
      <c r="AR290" s="26">
        <v>1</v>
      </c>
      <c r="AS290" s="11"/>
      <c r="AT290" s="10"/>
      <c r="AV290" s="10"/>
      <c r="AW290" s="10"/>
      <c r="AX290" s="10"/>
      <c r="AY290" s="10"/>
      <c r="AZ290" s="10"/>
      <c r="BC290" s="10"/>
    </row>
    <row r="291" s="2" customFormat="1">
      <c r="A291" s="2" t="s">
        <v>788</v>
      </c>
      <c r="B291" s="11">
        <v>44103</v>
      </c>
      <c r="C291" s="2" t="s">
        <v>771</v>
      </c>
      <c r="D291" s="2" t="s">
        <v>772</v>
      </c>
      <c r="E291" s="2" t="s">
        <v>773</v>
      </c>
      <c r="F291" s="2" t="s">
        <v>783</v>
      </c>
      <c r="G291" s="2" t="s">
        <v>784</v>
      </c>
      <c r="H291" s="2" t="s">
        <v>785</v>
      </c>
      <c r="I291" s="11">
        <v>44135</v>
      </c>
      <c r="J291" s="11">
        <v>44043</v>
      </c>
      <c r="K291" s="2" t="s">
        <v>62</v>
      </c>
      <c r="L291" s="2" t="s">
        <v>62</v>
      </c>
      <c r="M291" s="2"/>
      <c r="N291" s="2" t="s">
        <v>80</v>
      </c>
      <c r="O291" s="2"/>
      <c r="P291" s="2"/>
      <c r="Q291" s="2" t="s">
        <v>65</v>
      </c>
      <c r="R291" s="2" t="s">
        <v>81</v>
      </c>
      <c r="S291" s="2">
        <v>93075</v>
      </c>
      <c r="T291" s="2" t="s">
        <v>82</v>
      </c>
      <c r="U291" s="2" t="s">
        <v>83</v>
      </c>
      <c r="V291" s="10" t="s">
        <v>69</v>
      </c>
      <c r="W291" s="2"/>
      <c r="X291" s="2">
        <v>373230.75</v>
      </c>
      <c r="Y291" s="26">
        <v>0.00013931522996</v>
      </c>
      <c r="Z291" s="10" t="s">
        <v>84</v>
      </c>
      <c r="AA291" s="2" t="s">
        <v>85</v>
      </c>
      <c r="AB291" s="10" t="s">
        <v>72</v>
      </c>
      <c r="AC291" s="2" t="s">
        <v>73</v>
      </c>
      <c r="AD291" s="10" t="s">
        <v>74</v>
      </c>
      <c r="AE291" s="10"/>
      <c r="AF291" s="10" t="s">
        <v>86</v>
      </c>
      <c r="AG291" s="10" t="s">
        <v>75</v>
      </c>
      <c r="AH291" s="10"/>
      <c r="AI291" s="10" t="s">
        <v>76</v>
      </c>
      <c r="AJ291" s="2" t="s">
        <v>76</v>
      </c>
      <c r="AK291" s="32">
        <v>1</v>
      </c>
      <c r="AL291" s="2"/>
      <c r="AM291" s="2"/>
      <c r="AN291" s="7">
        <f>HYPERLINK("#Notes!C515", "Go To Notes")</f>
      </c>
      <c r="AO291" s="2">
        <v>0</v>
      </c>
      <c r="AP291" s="2">
        <v>0</v>
      </c>
      <c r="AQ291" s="2">
        <v>319933.84</v>
      </c>
      <c r="AR291" s="26">
        <v>0.8572011818426001</v>
      </c>
      <c r="AS291" s="11"/>
      <c r="AT291" s="10"/>
      <c r="AV291" s="10"/>
      <c r="AW291" s="10"/>
      <c r="AX291" s="10"/>
      <c r="AY291" s="10"/>
      <c r="AZ291" s="10"/>
      <c r="BC291" s="10"/>
    </row>
    <row r="292" s="2" customFormat="1">
      <c r="A292" s="2" t="s">
        <v>789</v>
      </c>
      <c r="B292" s="11">
        <v>44182</v>
      </c>
      <c r="C292" s="2" t="s">
        <v>771</v>
      </c>
      <c r="D292" s="2" t="s">
        <v>772</v>
      </c>
      <c r="E292" s="2" t="s">
        <v>773</v>
      </c>
      <c r="F292" s="2" t="s">
        <v>783</v>
      </c>
      <c r="G292" s="2" t="s">
        <v>784</v>
      </c>
      <c r="H292" s="2" t="s">
        <v>785</v>
      </c>
      <c r="I292" s="11">
        <v>44135</v>
      </c>
      <c r="J292" s="11">
        <v>44135</v>
      </c>
      <c r="K292" s="2" t="s">
        <v>62</v>
      </c>
      <c r="L292" s="2" t="s">
        <v>62</v>
      </c>
      <c r="M292" s="2"/>
      <c r="N292" s="2" t="s">
        <v>80</v>
      </c>
      <c r="O292" s="2"/>
      <c r="P292" s="2"/>
      <c r="Q292" s="2" t="s">
        <v>65</v>
      </c>
      <c r="R292" s="2" t="s">
        <v>81</v>
      </c>
      <c r="S292" s="2">
        <v>93075</v>
      </c>
      <c r="T292" s="2" t="s">
        <v>82</v>
      </c>
      <c r="U292" s="2" t="s">
        <v>83</v>
      </c>
      <c r="V292" s="10" t="s">
        <v>69</v>
      </c>
      <c r="W292" s="2"/>
      <c r="X292" s="2">
        <v>974495.25</v>
      </c>
      <c r="Y292" s="26">
        <v>0.00035861797879</v>
      </c>
      <c r="Z292" s="10" t="s">
        <v>84</v>
      </c>
      <c r="AA292" s="2" t="s">
        <v>85</v>
      </c>
      <c r="AB292" s="10" t="s">
        <v>72</v>
      </c>
      <c r="AC292" s="2" t="s">
        <v>73</v>
      </c>
      <c r="AD292" s="10" t="s">
        <v>74</v>
      </c>
      <c r="AE292" s="10"/>
      <c r="AF292" s="10" t="s">
        <v>86</v>
      </c>
      <c r="AG292" s="10" t="s">
        <v>75</v>
      </c>
      <c r="AH292" s="10"/>
      <c r="AI292" s="10" t="s">
        <v>76</v>
      </c>
      <c r="AJ292" s="2" t="s">
        <v>76</v>
      </c>
      <c r="AK292" s="32">
        <v>1</v>
      </c>
      <c r="AL292" s="2"/>
      <c r="AM292" s="2"/>
      <c r="AN292" s="7">
        <f>HYPERLINK("#Notes!C520", "Go To Notes")</f>
      </c>
      <c r="AO292" s="2">
        <v>0</v>
      </c>
      <c r="AP292" s="2">
        <v>0</v>
      </c>
      <c r="AQ292" s="2">
        <v>970307.25</v>
      </c>
      <c r="AR292" s="26">
        <v>0.9957023905452592</v>
      </c>
      <c r="AS292" s="11"/>
      <c r="AT292" s="10"/>
      <c r="AV292" s="10"/>
      <c r="AW292" s="10"/>
      <c r="AX292" s="10"/>
      <c r="AY292" s="10"/>
      <c r="AZ292" s="10"/>
      <c r="BC292" s="10"/>
    </row>
    <row r="293" s="2" customFormat="1">
      <c r="A293" s="2" t="s">
        <v>790</v>
      </c>
      <c r="B293" s="11">
        <v>44280</v>
      </c>
      <c r="C293" s="2" t="s">
        <v>771</v>
      </c>
      <c r="D293" s="2" t="s">
        <v>772</v>
      </c>
      <c r="E293" s="2" t="s">
        <v>773</v>
      </c>
      <c r="F293" s="2" t="s">
        <v>783</v>
      </c>
      <c r="G293" s="2" t="s">
        <v>784</v>
      </c>
      <c r="H293" s="2" t="s">
        <v>785</v>
      </c>
      <c r="I293" s="11">
        <v>44500</v>
      </c>
      <c r="J293" s="11">
        <v>44227</v>
      </c>
      <c r="K293" s="2" t="s">
        <v>62</v>
      </c>
      <c r="L293" s="2" t="s">
        <v>62</v>
      </c>
      <c r="M293" s="2"/>
      <c r="N293" s="2" t="s">
        <v>80</v>
      </c>
      <c r="O293" s="2"/>
      <c r="P293" s="2"/>
      <c r="Q293" s="2" t="s">
        <v>65</v>
      </c>
      <c r="R293" s="2" t="s">
        <v>81</v>
      </c>
      <c r="S293" s="2">
        <v>10790</v>
      </c>
      <c r="T293" s="2" t="s">
        <v>82</v>
      </c>
      <c r="U293" s="2" t="s">
        <v>83</v>
      </c>
      <c r="V293" s="10" t="s">
        <v>69</v>
      </c>
      <c r="W293" s="2"/>
      <c r="X293" s="2">
        <v>3506750</v>
      </c>
      <c r="Y293" s="26">
        <v>0.00102611491164</v>
      </c>
      <c r="Z293" s="10" t="s">
        <v>84</v>
      </c>
      <c r="AA293" s="2" t="s">
        <v>85</v>
      </c>
      <c r="AB293" s="10" t="s">
        <v>72</v>
      </c>
      <c r="AC293" s="2" t="s">
        <v>73</v>
      </c>
      <c r="AD293" s="10" t="s">
        <v>74</v>
      </c>
      <c r="AE293" s="10"/>
      <c r="AF293" s="10" t="s">
        <v>86</v>
      </c>
      <c r="AG293" s="10" t="s">
        <v>75</v>
      </c>
      <c r="AH293" s="10"/>
      <c r="AI293" s="10" t="s">
        <v>76</v>
      </c>
      <c r="AJ293" s="2" t="s">
        <v>76</v>
      </c>
      <c r="AK293" s="32">
        <v>1</v>
      </c>
      <c r="AL293" s="2"/>
      <c r="AM293" s="2"/>
      <c r="AN293" s="7">
        <f>HYPERLINK("#Notes!C525", "Go To Notes")</f>
      </c>
      <c r="AO293" s="2">
        <v>0</v>
      </c>
      <c r="AP293" s="2">
        <v>0</v>
      </c>
      <c r="AQ293" s="2">
        <v>0</v>
      </c>
      <c r="AR293" s="26">
        <v>0</v>
      </c>
      <c r="AS293" s="11"/>
      <c r="AT293" s="10"/>
      <c r="AV293" s="10"/>
      <c r="AW293" s="10"/>
      <c r="AX293" s="10"/>
      <c r="AY293" s="10"/>
      <c r="AZ293" s="10"/>
      <c r="BC293" s="10"/>
    </row>
    <row r="294" s="2" customFormat="1">
      <c r="A294" s="2" t="s">
        <v>791</v>
      </c>
      <c r="B294" s="11">
        <v>43819</v>
      </c>
      <c r="C294" s="2" t="s">
        <v>771</v>
      </c>
      <c r="D294" s="2" t="s">
        <v>772</v>
      </c>
      <c r="E294" s="2" t="s">
        <v>773</v>
      </c>
      <c r="F294" s="2" t="s">
        <v>792</v>
      </c>
      <c r="G294" s="2" t="s">
        <v>793</v>
      </c>
      <c r="H294" s="2" t="s">
        <v>794</v>
      </c>
      <c r="I294" s="11">
        <v>43769</v>
      </c>
      <c r="J294" s="11">
        <v>43769</v>
      </c>
      <c r="K294" s="2" t="s">
        <v>62</v>
      </c>
      <c r="L294" s="2" t="s">
        <v>62</v>
      </c>
      <c r="M294" s="2"/>
      <c r="N294" s="2" t="s">
        <v>80</v>
      </c>
      <c r="O294" s="2"/>
      <c r="P294" s="2"/>
      <c r="Q294" s="2" t="s">
        <v>65</v>
      </c>
      <c r="R294" s="2" t="s">
        <v>81</v>
      </c>
      <c r="S294" s="2">
        <v>58831</v>
      </c>
      <c r="T294" s="2" t="s">
        <v>82</v>
      </c>
      <c r="U294" s="2" t="s">
        <v>83</v>
      </c>
      <c r="V294" s="10" t="s">
        <v>69</v>
      </c>
      <c r="W294" s="2"/>
      <c r="X294" s="2">
        <v>320040.64</v>
      </c>
      <c r="Y294" s="26">
        <v>6.746006577E-05</v>
      </c>
      <c r="Z294" s="10" t="s">
        <v>84</v>
      </c>
      <c r="AA294" s="2" t="s">
        <v>85</v>
      </c>
      <c r="AB294" s="10" t="s">
        <v>72</v>
      </c>
      <c r="AC294" s="2" t="s">
        <v>73</v>
      </c>
      <c r="AD294" s="10" t="s">
        <v>74</v>
      </c>
      <c r="AE294" s="10"/>
      <c r="AF294" s="10" t="s">
        <v>86</v>
      </c>
      <c r="AG294" s="10" t="s">
        <v>75</v>
      </c>
      <c r="AH294" s="10"/>
      <c r="AI294" s="10" t="s">
        <v>76</v>
      </c>
      <c r="AJ294" s="2" t="s">
        <v>76</v>
      </c>
      <c r="AK294" s="32">
        <v>1</v>
      </c>
      <c r="AL294" s="2"/>
      <c r="AM294" s="2"/>
      <c r="AN294" s="7">
        <f>HYPERLINK("#Notes!C530", "Go To Notes")</f>
      </c>
      <c r="AO294" s="2">
        <v>0</v>
      </c>
      <c r="AP294" s="2">
        <v>0</v>
      </c>
      <c r="AQ294" s="2">
        <v>320040.64</v>
      </c>
      <c r="AR294" s="26">
        <v>1</v>
      </c>
      <c r="AS294" s="11"/>
      <c r="AT294" s="10"/>
      <c r="AV294" s="10"/>
      <c r="AW294" s="10"/>
      <c r="AX294" s="10"/>
      <c r="AY294" s="10"/>
      <c r="AZ294" s="10"/>
      <c r="BC294" s="10"/>
    </row>
    <row r="295" s="2" customFormat="1">
      <c r="A295" s="2" t="s">
        <v>795</v>
      </c>
      <c r="B295" s="11">
        <v>43921</v>
      </c>
      <c r="C295" s="2" t="s">
        <v>771</v>
      </c>
      <c r="D295" s="2" t="s">
        <v>772</v>
      </c>
      <c r="E295" s="2" t="s">
        <v>773</v>
      </c>
      <c r="F295" s="2" t="s">
        <v>792</v>
      </c>
      <c r="G295" s="2" t="s">
        <v>793</v>
      </c>
      <c r="H295" s="2" t="s">
        <v>794</v>
      </c>
      <c r="I295" s="11">
        <v>44135</v>
      </c>
      <c r="J295" s="11">
        <v>43861</v>
      </c>
      <c r="K295" s="2" t="s">
        <v>62</v>
      </c>
      <c r="L295" s="2" t="s">
        <v>62</v>
      </c>
      <c r="M295" s="2"/>
      <c r="N295" s="2" t="s">
        <v>80</v>
      </c>
      <c r="O295" s="2"/>
      <c r="P295" s="2"/>
      <c r="Q295" s="2" t="s">
        <v>65</v>
      </c>
      <c r="R295" s="2" t="s">
        <v>81</v>
      </c>
      <c r="S295" s="2">
        <v>58831</v>
      </c>
      <c r="T295" s="2" t="s">
        <v>82</v>
      </c>
      <c r="U295" s="2" t="s">
        <v>83</v>
      </c>
      <c r="V295" s="10" t="s">
        <v>69</v>
      </c>
      <c r="W295" s="2"/>
      <c r="X295" s="2">
        <v>225911.04</v>
      </c>
      <c r="Y295" s="26">
        <v>4.782067563E-05</v>
      </c>
      <c r="Z295" s="10" t="s">
        <v>84</v>
      </c>
      <c r="AA295" s="2" t="s">
        <v>85</v>
      </c>
      <c r="AB295" s="10" t="s">
        <v>72</v>
      </c>
      <c r="AC295" s="2" t="s">
        <v>73</v>
      </c>
      <c r="AD295" s="10" t="s">
        <v>74</v>
      </c>
      <c r="AE295" s="10"/>
      <c r="AF295" s="10" t="s">
        <v>86</v>
      </c>
      <c r="AG295" s="10" t="s">
        <v>75</v>
      </c>
      <c r="AH295" s="10"/>
      <c r="AI295" s="10" t="s">
        <v>76</v>
      </c>
      <c r="AJ295" s="2" t="s">
        <v>76</v>
      </c>
      <c r="AK295" s="32">
        <v>1</v>
      </c>
      <c r="AL295" s="2"/>
      <c r="AM295" s="2"/>
      <c r="AN295" s="7">
        <f>HYPERLINK("#Notes!C535", "Go To Notes")</f>
      </c>
      <c r="AO295" s="2">
        <v>0</v>
      </c>
      <c r="AP295" s="2">
        <v>0</v>
      </c>
      <c r="AQ295" s="2">
        <v>225911.04</v>
      </c>
      <c r="AR295" s="26">
        <v>1</v>
      </c>
      <c r="AS295" s="11"/>
      <c r="AT295" s="10"/>
      <c r="AV295" s="10"/>
      <c r="AW295" s="10"/>
      <c r="AX295" s="10"/>
      <c r="AY295" s="10"/>
      <c r="AZ295" s="10"/>
      <c r="BC295" s="10"/>
    </row>
    <row r="296" s="2" customFormat="1">
      <c r="A296" s="2" t="s">
        <v>796</v>
      </c>
      <c r="B296" s="11">
        <v>44000</v>
      </c>
      <c r="C296" s="2" t="s">
        <v>771</v>
      </c>
      <c r="D296" s="2" t="s">
        <v>772</v>
      </c>
      <c r="E296" s="2" t="s">
        <v>773</v>
      </c>
      <c r="F296" s="2" t="s">
        <v>792</v>
      </c>
      <c r="G296" s="2" t="s">
        <v>793</v>
      </c>
      <c r="H296" s="2" t="s">
        <v>794</v>
      </c>
      <c r="I296" s="11">
        <v>44135</v>
      </c>
      <c r="J296" s="11">
        <v>43951</v>
      </c>
      <c r="K296" s="2" t="s">
        <v>62</v>
      </c>
      <c r="L296" s="2" t="s">
        <v>62</v>
      </c>
      <c r="M296" s="2"/>
      <c r="N296" s="2" t="s">
        <v>80</v>
      </c>
      <c r="O296" s="2"/>
      <c r="P296" s="2"/>
      <c r="Q296" s="2" t="s">
        <v>65</v>
      </c>
      <c r="R296" s="2" t="s">
        <v>81</v>
      </c>
      <c r="S296" s="2">
        <v>58831</v>
      </c>
      <c r="T296" s="2" t="s">
        <v>82</v>
      </c>
      <c r="U296" s="2" t="s">
        <v>83</v>
      </c>
      <c r="V296" s="10" t="s">
        <v>69</v>
      </c>
      <c r="W296" s="2"/>
      <c r="X296" s="2">
        <v>337101.63</v>
      </c>
      <c r="Y296" s="26">
        <v>9.450218668E-05</v>
      </c>
      <c r="Z296" s="10" t="s">
        <v>84</v>
      </c>
      <c r="AA296" s="2" t="s">
        <v>85</v>
      </c>
      <c r="AB296" s="10" t="s">
        <v>72</v>
      </c>
      <c r="AC296" s="2" t="s">
        <v>73</v>
      </c>
      <c r="AD296" s="10" t="s">
        <v>74</v>
      </c>
      <c r="AE296" s="10"/>
      <c r="AF296" s="10" t="s">
        <v>86</v>
      </c>
      <c r="AG296" s="10" t="s">
        <v>75</v>
      </c>
      <c r="AH296" s="10"/>
      <c r="AI296" s="10" t="s">
        <v>76</v>
      </c>
      <c r="AJ296" s="2" t="s">
        <v>76</v>
      </c>
      <c r="AK296" s="32">
        <v>1</v>
      </c>
      <c r="AL296" s="2"/>
      <c r="AM296" s="2"/>
      <c r="AN296" s="7">
        <f>HYPERLINK("#Notes!C540", "Go To Notes")</f>
      </c>
      <c r="AO296" s="2">
        <v>0</v>
      </c>
      <c r="AP296" s="2">
        <v>0</v>
      </c>
      <c r="AQ296" s="2">
        <v>337101.63</v>
      </c>
      <c r="AR296" s="26">
        <v>1</v>
      </c>
      <c r="AS296" s="11"/>
      <c r="AT296" s="10"/>
      <c r="AV296" s="10"/>
      <c r="AW296" s="10"/>
      <c r="AX296" s="10"/>
      <c r="AY296" s="10"/>
      <c r="AZ296" s="10"/>
      <c r="BC296" s="10"/>
    </row>
    <row r="297" s="2" customFormat="1">
      <c r="A297" s="2" t="s">
        <v>797</v>
      </c>
      <c r="B297" s="11">
        <v>44103</v>
      </c>
      <c r="C297" s="2" t="s">
        <v>771</v>
      </c>
      <c r="D297" s="2" t="s">
        <v>772</v>
      </c>
      <c r="E297" s="2" t="s">
        <v>773</v>
      </c>
      <c r="F297" s="2" t="s">
        <v>792</v>
      </c>
      <c r="G297" s="2" t="s">
        <v>793</v>
      </c>
      <c r="H297" s="2" t="s">
        <v>794</v>
      </c>
      <c r="I297" s="11">
        <v>44135</v>
      </c>
      <c r="J297" s="11">
        <v>44043</v>
      </c>
      <c r="K297" s="2" t="s">
        <v>62</v>
      </c>
      <c r="L297" s="2" t="s">
        <v>62</v>
      </c>
      <c r="M297" s="2"/>
      <c r="N297" s="2" t="s">
        <v>80</v>
      </c>
      <c r="O297" s="2"/>
      <c r="P297" s="2"/>
      <c r="Q297" s="2" t="s">
        <v>65</v>
      </c>
      <c r="R297" s="2" t="s">
        <v>81</v>
      </c>
      <c r="S297" s="2">
        <v>58831</v>
      </c>
      <c r="T297" s="2" t="s">
        <v>82</v>
      </c>
      <c r="U297" s="2" t="s">
        <v>83</v>
      </c>
      <c r="V297" s="10" t="s">
        <v>69</v>
      </c>
      <c r="W297" s="2"/>
      <c r="X297" s="2">
        <v>235912.31</v>
      </c>
      <c r="Y297" s="26">
        <v>6.244010819E-05</v>
      </c>
      <c r="Z297" s="10" t="s">
        <v>84</v>
      </c>
      <c r="AA297" s="2" t="s">
        <v>85</v>
      </c>
      <c r="AB297" s="10" t="s">
        <v>72</v>
      </c>
      <c r="AC297" s="2" t="s">
        <v>73</v>
      </c>
      <c r="AD297" s="10" t="s">
        <v>74</v>
      </c>
      <c r="AE297" s="10"/>
      <c r="AF297" s="10" t="s">
        <v>86</v>
      </c>
      <c r="AG297" s="10" t="s">
        <v>75</v>
      </c>
      <c r="AH297" s="10"/>
      <c r="AI297" s="10" t="s">
        <v>76</v>
      </c>
      <c r="AJ297" s="2" t="s">
        <v>76</v>
      </c>
      <c r="AK297" s="32">
        <v>1</v>
      </c>
      <c r="AL297" s="2"/>
      <c r="AM297" s="2"/>
      <c r="AN297" s="7">
        <f>HYPERLINK("#Notes!C545", "Go To Notes")</f>
      </c>
      <c r="AO297" s="2">
        <v>0</v>
      </c>
      <c r="AP297" s="2">
        <v>0</v>
      </c>
      <c r="AQ297" s="2">
        <v>235912.31</v>
      </c>
      <c r="AR297" s="26">
        <v>1</v>
      </c>
      <c r="AS297" s="11"/>
      <c r="AT297" s="10"/>
      <c r="AV297" s="10"/>
      <c r="AW297" s="10"/>
      <c r="AX297" s="10"/>
      <c r="AY297" s="10"/>
      <c r="AZ297" s="10"/>
      <c r="BC297" s="10"/>
    </row>
    <row r="298" s="2" customFormat="1">
      <c r="A298" s="2" t="s">
        <v>798</v>
      </c>
      <c r="B298" s="11">
        <v>44182</v>
      </c>
      <c r="C298" s="2" t="s">
        <v>771</v>
      </c>
      <c r="D298" s="2" t="s">
        <v>772</v>
      </c>
      <c r="E298" s="2" t="s">
        <v>773</v>
      </c>
      <c r="F298" s="2" t="s">
        <v>792</v>
      </c>
      <c r="G298" s="2" t="s">
        <v>793</v>
      </c>
      <c r="H298" s="2" t="s">
        <v>794</v>
      </c>
      <c r="I298" s="11">
        <v>44135</v>
      </c>
      <c r="J298" s="11">
        <v>44135</v>
      </c>
      <c r="K298" s="2" t="s">
        <v>62</v>
      </c>
      <c r="L298" s="2" t="s">
        <v>62</v>
      </c>
      <c r="M298" s="2"/>
      <c r="N298" s="2" t="s">
        <v>80</v>
      </c>
      <c r="O298" s="2"/>
      <c r="P298" s="2"/>
      <c r="Q298" s="2" t="s">
        <v>65</v>
      </c>
      <c r="R298" s="2" t="s">
        <v>81</v>
      </c>
      <c r="S298" s="2">
        <v>58831</v>
      </c>
      <c r="T298" s="2" t="s">
        <v>82</v>
      </c>
      <c r="U298" s="2" t="s">
        <v>83</v>
      </c>
      <c r="V298" s="10" t="s">
        <v>69</v>
      </c>
      <c r="W298" s="2"/>
      <c r="X298" s="2">
        <v>615960.57</v>
      </c>
      <c r="Y298" s="26">
        <v>0.00015923143942</v>
      </c>
      <c r="Z298" s="10" t="s">
        <v>84</v>
      </c>
      <c r="AA298" s="2" t="s">
        <v>85</v>
      </c>
      <c r="AB298" s="10" t="s">
        <v>72</v>
      </c>
      <c r="AC298" s="2" t="s">
        <v>73</v>
      </c>
      <c r="AD298" s="10" t="s">
        <v>74</v>
      </c>
      <c r="AE298" s="10"/>
      <c r="AF298" s="10" t="s">
        <v>86</v>
      </c>
      <c r="AG298" s="10" t="s">
        <v>75</v>
      </c>
      <c r="AH298" s="10"/>
      <c r="AI298" s="10" t="s">
        <v>76</v>
      </c>
      <c r="AJ298" s="2" t="s">
        <v>76</v>
      </c>
      <c r="AK298" s="32">
        <v>1</v>
      </c>
      <c r="AL298" s="2"/>
      <c r="AM298" s="2"/>
      <c r="AN298" s="7">
        <f>HYPERLINK("#Notes!C550", "Go To Notes")</f>
      </c>
      <c r="AO298" s="2">
        <v>0</v>
      </c>
      <c r="AP298" s="2">
        <v>0</v>
      </c>
      <c r="AQ298" s="2">
        <v>615960.57</v>
      </c>
      <c r="AR298" s="26">
        <v>1</v>
      </c>
      <c r="AS298" s="11"/>
      <c r="AT298" s="10"/>
      <c r="AV298" s="10"/>
      <c r="AW298" s="10"/>
      <c r="AX298" s="10"/>
      <c r="AY298" s="10"/>
      <c r="AZ298" s="10"/>
      <c r="BC298" s="10"/>
    </row>
    <row r="299" s="2" customFormat="1">
      <c r="A299" s="2" t="s">
        <v>799</v>
      </c>
      <c r="B299" s="11">
        <v>44280</v>
      </c>
      <c r="C299" s="2" t="s">
        <v>771</v>
      </c>
      <c r="D299" s="2" t="s">
        <v>772</v>
      </c>
      <c r="E299" s="2" t="s">
        <v>773</v>
      </c>
      <c r="F299" s="2" t="s">
        <v>792</v>
      </c>
      <c r="G299" s="2" t="s">
        <v>793</v>
      </c>
      <c r="H299" s="2" t="s">
        <v>794</v>
      </c>
      <c r="I299" s="11">
        <v>44500</v>
      </c>
      <c r="J299" s="11">
        <v>44227</v>
      </c>
      <c r="K299" s="2" t="s">
        <v>62</v>
      </c>
      <c r="L299" s="2" t="s">
        <v>62</v>
      </c>
      <c r="M299" s="2"/>
      <c r="N299" s="2" t="s">
        <v>80</v>
      </c>
      <c r="O299" s="2"/>
      <c r="P299" s="2"/>
      <c r="Q299" s="2" t="s">
        <v>65</v>
      </c>
      <c r="R299" s="2" t="s">
        <v>81</v>
      </c>
      <c r="S299" s="2">
        <v>5388</v>
      </c>
      <c r="T299" s="2" t="s">
        <v>82</v>
      </c>
      <c r="U299" s="2" t="s">
        <v>83</v>
      </c>
      <c r="V299" s="10" t="s">
        <v>69</v>
      </c>
      <c r="W299" s="2"/>
      <c r="X299" s="2">
        <v>1751100</v>
      </c>
      <c r="Y299" s="26">
        <v>0.00035860109221</v>
      </c>
      <c r="Z299" s="10" t="s">
        <v>84</v>
      </c>
      <c r="AA299" s="2" t="s">
        <v>85</v>
      </c>
      <c r="AB299" s="10" t="s">
        <v>72</v>
      </c>
      <c r="AC299" s="2" t="s">
        <v>73</v>
      </c>
      <c r="AD299" s="10" t="s">
        <v>74</v>
      </c>
      <c r="AE299" s="10"/>
      <c r="AF299" s="10" t="s">
        <v>86</v>
      </c>
      <c r="AG299" s="10" t="s">
        <v>75</v>
      </c>
      <c r="AH299" s="10"/>
      <c r="AI299" s="10" t="s">
        <v>76</v>
      </c>
      <c r="AJ299" s="2" t="s">
        <v>76</v>
      </c>
      <c r="AK299" s="32">
        <v>1</v>
      </c>
      <c r="AL299" s="2"/>
      <c r="AM299" s="2"/>
      <c r="AN299" s="7">
        <f>HYPERLINK("#Notes!C555", "Go To Notes")</f>
      </c>
      <c r="AO299" s="2">
        <v>0</v>
      </c>
      <c r="AP299" s="2">
        <v>0</v>
      </c>
      <c r="AQ299" s="2">
        <v>0</v>
      </c>
      <c r="AR299" s="26">
        <v>0</v>
      </c>
      <c r="AS299" s="11"/>
      <c r="AT299" s="10"/>
      <c r="AV299" s="10"/>
      <c r="AW299" s="10"/>
      <c r="AX299" s="10"/>
      <c r="AY299" s="10"/>
      <c r="AZ299" s="10"/>
      <c r="BC299" s="10"/>
    </row>
    <row r="300" s="2" customFormat="1">
      <c r="A300" s="2" t="s">
        <v>800</v>
      </c>
      <c r="B300" s="11">
        <v>43819</v>
      </c>
      <c r="C300" s="2" t="s">
        <v>771</v>
      </c>
      <c r="D300" s="2" t="s">
        <v>772</v>
      </c>
      <c r="E300" s="2" t="s">
        <v>773</v>
      </c>
      <c r="F300" s="2" t="s">
        <v>801</v>
      </c>
      <c r="G300" s="2" t="s">
        <v>802</v>
      </c>
      <c r="H300" s="2" t="s">
        <v>803</v>
      </c>
      <c r="I300" s="11">
        <v>43769</v>
      </c>
      <c r="J300" s="11">
        <v>43769</v>
      </c>
      <c r="K300" s="2" t="s">
        <v>62</v>
      </c>
      <c r="L300" s="2" t="s">
        <v>62</v>
      </c>
      <c r="M300" s="2"/>
      <c r="N300" s="2" t="s">
        <v>80</v>
      </c>
      <c r="O300" s="2"/>
      <c r="P300" s="2"/>
      <c r="Q300" s="2" t="s">
        <v>65</v>
      </c>
      <c r="R300" s="2" t="s">
        <v>81</v>
      </c>
      <c r="S300" s="2">
        <v>830826</v>
      </c>
      <c r="T300" s="2" t="s">
        <v>82</v>
      </c>
      <c r="U300" s="2" t="s">
        <v>83</v>
      </c>
      <c r="V300" s="10" t="s">
        <v>69</v>
      </c>
      <c r="W300" s="2"/>
      <c r="X300" s="2">
        <v>4519693.44</v>
      </c>
      <c r="Y300" s="26">
        <v>0.00017004417863</v>
      </c>
      <c r="Z300" s="10" t="s">
        <v>84</v>
      </c>
      <c r="AA300" s="2" t="s">
        <v>85</v>
      </c>
      <c r="AB300" s="10" t="s">
        <v>72</v>
      </c>
      <c r="AC300" s="2" t="s">
        <v>73</v>
      </c>
      <c r="AD300" s="10" t="s">
        <v>74</v>
      </c>
      <c r="AE300" s="10"/>
      <c r="AF300" s="10" t="s">
        <v>86</v>
      </c>
      <c r="AG300" s="10" t="s">
        <v>75</v>
      </c>
      <c r="AH300" s="10"/>
      <c r="AI300" s="10" t="s">
        <v>76</v>
      </c>
      <c r="AJ300" s="2" t="s">
        <v>76</v>
      </c>
      <c r="AK300" s="32">
        <v>1</v>
      </c>
      <c r="AL300" s="2"/>
      <c r="AM300" s="2"/>
      <c r="AN300" s="7">
        <f>HYPERLINK("#Notes!C560", "Go To Notes")</f>
      </c>
      <c r="AO300" s="2">
        <v>0</v>
      </c>
      <c r="AP300" s="2">
        <v>0</v>
      </c>
      <c r="AQ300" s="2">
        <v>4519693.44</v>
      </c>
      <c r="AR300" s="26">
        <v>1</v>
      </c>
      <c r="AS300" s="11"/>
      <c r="AT300" s="10"/>
      <c r="AV300" s="10"/>
      <c r="AW300" s="10"/>
      <c r="AX300" s="10"/>
      <c r="AY300" s="10"/>
      <c r="AZ300" s="10"/>
      <c r="BC300" s="10"/>
    </row>
    <row r="301" s="2" customFormat="1">
      <c r="A301" s="2" t="s">
        <v>804</v>
      </c>
      <c r="B301" s="11">
        <v>43921</v>
      </c>
      <c r="C301" s="2" t="s">
        <v>771</v>
      </c>
      <c r="D301" s="2" t="s">
        <v>772</v>
      </c>
      <c r="E301" s="2" t="s">
        <v>773</v>
      </c>
      <c r="F301" s="2" t="s">
        <v>801</v>
      </c>
      <c r="G301" s="2" t="s">
        <v>802</v>
      </c>
      <c r="H301" s="2" t="s">
        <v>803</v>
      </c>
      <c r="I301" s="11">
        <v>44135</v>
      </c>
      <c r="J301" s="11">
        <v>43861</v>
      </c>
      <c r="K301" s="2" t="s">
        <v>62</v>
      </c>
      <c r="L301" s="2" t="s">
        <v>62</v>
      </c>
      <c r="M301" s="2"/>
      <c r="N301" s="2" t="s">
        <v>80</v>
      </c>
      <c r="O301" s="2"/>
      <c r="P301" s="2"/>
      <c r="Q301" s="2" t="s">
        <v>65</v>
      </c>
      <c r="R301" s="2" t="s">
        <v>81</v>
      </c>
      <c r="S301" s="2">
        <v>830826</v>
      </c>
      <c r="T301" s="2" t="s">
        <v>82</v>
      </c>
      <c r="U301" s="2" t="s">
        <v>83</v>
      </c>
      <c r="V301" s="10" t="s">
        <v>69</v>
      </c>
      <c r="W301" s="2"/>
      <c r="X301" s="2">
        <v>3190371.84</v>
      </c>
      <c r="Y301" s="26">
        <v>0.00011549396567</v>
      </c>
      <c r="Z301" s="10" t="s">
        <v>84</v>
      </c>
      <c r="AA301" s="2" t="s">
        <v>85</v>
      </c>
      <c r="AB301" s="10" t="s">
        <v>72</v>
      </c>
      <c r="AC301" s="2" t="s">
        <v>73</v>
      </c>
      <c r="AD301" s="10" t="s">
        <v>74</v>
      </c>
      <c r="AE301" s="10"/>
      <c r="AF301" s="10" t="s">
        <v>86</v>
      </c>
      <c r="AG301" s="10" t="s">
        <v>75</v>
      </c>
      <c r="AH301" s="10"/>
      <c r="AI301" s="10" t="s">
        <v>76</v>
      </c>
      <c r="AJ301" s="2" t="s">
        <v>76</v>
      </c>
      <c r="AK301" s="32">
        <v>1</v>
      </c>
      <c r="AL301" s="2"/>
      <c r="AM301" s="2"/>
      <c r="AN301" s="7">
        <f>HYPERLINK("#Notes!C565", "Go To Notes")</f>
      </c>
      <c r="AO301" s="2">
        <v>0</v>
      </c>
      <c r="AP301" s="2">
        <v>0</v>
      </c>
      <c r="AQ301" s="2">
        <v>3190371.84</v>
      </c>
      <c r="AR301" s="26">
        <v>1</v>
      </c>
      <c r="AS301" s="11"/>
      <c r="AT301" s="10"/>
      <c r="AV301" s="10"/>
      <c r="AW301" s="10"/>
      <c r="AX301" s="10"/>
      <c r="AY301" s="10"/>
      <c r="AZ301" s="10"/>
      <c r="BC301" s="10"/>
    </row>
    <row r="302" s="2" customFormat="1">
      <c r="A302" s="2" t="s">
        <v>805</v>
      </c>
      <c r="B302" s="11">
        <v>44000</v>
      </c>
      <c r="C302" s="2" t="s">
        <v>771</v>
      </c>
      <c r="D302" s="2" t="s">
        <v>772</v>
      </c>
      <c r="E302" s="2" t="s">
        <v>773</v>
      </c>
      <c r="F302" s="2" t="s">
        <v>801</v>
      </c>
      <c r="G302" s="2" t="s">
        <v>802</v>
      </c>
      <c r="H302" s="2" t="s">
        <v>803</v>
      </c>
      <c r="I302" s="11">
        <v>44135</v>
      </c>
      <c r="J302" s="11">
        <v>43951</v>
      </c>
      <c r="K302" s="2" t="s">
        <v>62</v>
      </c>
      <c r="L302" s="2" t="s">
        <v>62</v>
      </c>
      <c r="M302" s="2"/>
      <c r="N302" s="2" t="s">
        <v>80</v>
      </c>
      <c r="O302" s="2"/>
      <c r="P302" s="2"/>
      <c r="Q302" s="2" t="s">
        <v>65</v>
      </c>
      <c r="R302" s="2" t="s">
        <v>81</v>
      </c>
      <c r="S302" s="2">
        <v>626191</v>
      </c>
      <c r="T302" s="2" t="s">
        <v>82</v>
      </c>
      <c r="U302" s="2" t="s">
        <v>83</v>
      </c>
      <c r="V302" s="10" t="s">
        <v>69</v>
      </c>
      <c r="W302" s="2"/>
      <c r="X302" s="2">
        <v>3588074.43</v>
      </c>
      <c r="Y302" s="26">
        <v>0.00015487519853</v>
      </c>
      <c r="Z302" s="10" t="s">
        <v>84</v>
      </c>
      <c r="AA302" s="2" t="s">
        <v>85</v>
      </c>
      <c r="AB302" s="10" t="s">
        <v>72</v>
      </c>
      <c r="AC302" s="2" t="s">
        <v>73</v>
      </c>
      <c r="AD302" s="10" t="s">
        <v>74</v>
      </c>
      <c r="AE302" s="10"/>
      <c r="AF302" s="10" t="s">
        <v>86</v>
      </c>
      <c r="AG302" s="10" t="s">
        <v>75</v>
      </c>
      <c r="AH302" s="10"/>
      <c r="AI302" s="10" t="s">
        <v>76</v>
      </c>
      <c r="AJ302" s="2" t="s">
        <v>76</v>
      </c>
      <c r="AK302" s="32">
        <v>1</v>
      </c>
      <c r="AL302" s="2"/>
      <c r="AM302" s="2"/>
      <c r="AN302" s="7">
        <f>HYPERLINK("#Notes!C570", "Go To Notes")</f>
      </c>
      <c r="AO302" s="2">
        <v>0</v>
      </c>
      <c r="AP302" s="2">
        <v>0</v>
      </c>
      <c r="AQ302" s="2">
        <v>4075771.92</v>
      </c>
      <c r="AR302" s="26">
        <v>1.1359217874418508</v>
      </c>
      <c r="AS302" s="11"/>
      <c r="AT302" s="10"/>
      <c r="AV302" s="10"/>
      <c r="AW302" s="10"/>
      <c r="AX302" s="10"/>
      <c r="AY302" s="10"/>
      <c r="AZ302" s="10"/>
      <c r="BC302" s="10"/>
    </row>
    <row r="303" s="2" customFormat="1">
      <c r="A303" s="2" t="s">
        <v>806</v>
      </c>
      <c r="B303" s="11">
        <v>44103</v>
      </c>
      <c r="C303" s="2" t="s">
        <v>771</v>
      </c>
      <c r="D303" s="2" t="s">
        <v>772</v>
      </c>
      <c r="E303" s="2" t="s">
        <v>773</v>
      </c>
      <c r="F303" s="2" t="s">
        <v>801</v>
      </c>
      <c r="G303" s="2" t="s">
        <v>802</v>
      </c>
      <c r="H303" s="2" t="s">
        <v>803</v>
      </c>
      <c r="I303" s="11">
        <v>44135</v>
      </c>
      <c r="J303" s="11">
        <v>44043</v>
      </c>
      <c r="K303" s="2" t="s">
        <v>62</v>
      </c>
      <c r="L303" s="2" t="s">
        <v>62</v>
      </c>
      <c r="M303" s="2"/>
      <c r="N303" s="2" t="s">
        <v>80</v>
      </c>
      <c r="O303" s="2"/>
      <c r="P303" s="2"/>
      <c r="Q303" s="2" t="s">
        <v>65</v>
      </c>
      <c r="R303" s="2" t="s">
        <v>81</v>
      </c>
      <c r="S303" s="2">
        <v>122799</v>
      </c>
      <c r="T303" s="2" t="s">
        <v>82</v>
      </c>
      <c r="U303" s="2" t="s">
        <v>83</v>
      </c>
      <c r="V303" s="10" t="s">
        <v>69</v>
      </c>
      <c r="W303" s="2"/>
      <c r="X303" s="2">
        <v>492423.99</v>
      </c>
      <c r="Y303" s="26">
        <v>1.969114579E-05</v>
      </c>
      <c r="Z303" s="10" t="s">
        <v>84</v>
      </c>
      <c r="AA303" s="2" t="s">
        <v>85</v>
      </c>
      <c r="AB303" s="10" t="s">
        <v>72</v>
      </c>
      <c r="AC303" s="2" t="s">
        <v>73</v>
      </c>
      <c r="AD303" s="10" t="s">
        <v>74</v>
      </c>
      <c r="AE303" s="10"/>
      <c r="AF303" s="10" t="s">
        <v>86</v>
      </c>
      <c r="AG303" s="10" t="s">
        <v>75</v>
      </c>
      <c r="AH303" s="10"/>
      <c r="AI303" s="10" t="s">
        <v>76</v>
      </c>
      <c r="AJ303" s="2" t="s">
        <v>76</v>
      </c>
      <c r="AK303" s="32">
        <v>1</v>
      </c>
      <c r="AL303" s="2"/>
      <c r="AM303" s="2"/>
      <c r="AN303" s="7">
        <f>HYPERLINK("#Notes!C576", "Go To Notes")</f>
      </c>
      <c r="AO303" s="2">
        <v>0</v>
      </c>
      <c r="AP303" s="2">
        <v>0</v>
      </c>
      <c r="AQ303" s="2">
        <v>141492.85</v>
      </c>
      <c r="AR303" s="26">
        <v>0.2873394734484808</v>
      </c>
      <c r="AS303" s="11"/>
      <c r="AT303" s="10"/>
      <c r="AV303" s="10"/>
      <c r="AW303" s="10"/>
      <c r="AX303" s="10"/>
      <c r="AY303" s="10"/>
      <c r="AZ303" s="10"/>
      <c r="BC303" s="10"/>
    </row>
    <row r="304" s="2" customFormat="1">
      <c r="A304" s="2" t="s">
        <v>807</v>
      </c>
      <c r="B304" s="11">
        <v>44182</v>
      </c>
      <c r="C304" s="2" t="s">
        <v>771</v>
      </c>
      <c r="D304" s="2" t="s">
        <v>772</v>
      </c>
      <c r="E304" s="2" t="s">
        <v>773</v>
      </c>
      <c r="F304" s="2" t="s">
        <v>801</v>
      </c>
      <c r="G304" s="2" t="s">
        <v>802</v>
      </c>
      <c r="H304" s="2" t="s">
        <v>803</v>
      </c>
      <c r="I304" s="11">
        <v>44135</v>
      </c>
      <c r="J304" s="11">
        <v>44135</v>
      </c>
      <c r="K304" s="2" t="s">
        <v>62</v>
      </c>
      <c r="L304" s="2" t="s">
        <v>62</v>
      </c>
      <c r="M304" s="2"/>
      <c r="N304" s="2" t="s">
        <v>80</v>
      </c>
      <c r="O304" s="2"/>
      <c r="P304" s="2"/>
      <c r="Q304" s="2" t="s">
        <v>65</v>
      </c>
      <c r="R304" s="2" t="s">
        <v>81</v>
      </c>
      <c r="S304" s="2">
        <v>121821</v>
      </c>
      <c r="T304" s="2" t="s">
        <v>82</v>
      </c>
      <c r="U304" s="2" t="s">
        <v>83</v>
      </c>
      <c r="V304" s="10" t="s">
        <v>69</v>
      </c>
      <c r="W304" s="2"/>
      <c r="X304" s="2">
        <v>1275465.87</v>
      </c>
      <c r="Y304" s="26">
        <v>5.220623292E-05</v>
      </c>
      <c r="Z304" s="10" t="s">
        <v>84</v>
      </c>
      <c r="AA304" s="2" t="s">
        <v>85</v>
      </c>
      <c r="AB304" s="10" t="s">
        <v>72</v>
      </c>
      <c r="AC304" s="2" t="s">
        <v>73</v>
      </c>
      <c r="AD304" s="10" t="s">
        <v>74</v>
      </c>
      <c r="AE304" s="10"/>
      <c r="AF304" s="10" t="s">
        <v>86</v>
      </c>
      <c r="AG304" s="10" t="s">
        <v>75</v>
      </c>
      <c r="AH304" s="10"/>
      <c r="AI304" s="10" t="s">
        <v>76</v>
      </c>
      <c r="AJ304" s="2" t="s">
        <v>76</v>
      </c>
      <c r="AK304" s="32">
        <v>1</v>
      </c>
      <c r="AL304" s="2"/>
      <c r="AM304" s="2"/>
      <c r="AN304" s="7">
        <f>HYPERLINK("#Notes!C581", "Go To Notes")</f>
      </c>
      <c r="AO304" s="2">
        <v>0</v>
      </c>
      <c r="AP304" s="2">
        <v>0</v>
      </c>
      <c r="AQ304" s="2">
        <v>1275465.87</v>
      </c>
      <c r="AR304" s="26">
        <v>1</v>
      </c>
      <c r="AS304" s="11"/>
      <c r="AT304" s="10"/>
      <c r="AV304" s="10"/>
      <c r="AW304" s="10"/>
      <c r="AX304" s="10"/>
      <c r="AY304" s="10"/>
      <c r="AZ304" s="10"/>
      <c r="BC304" s="10"/>
    </row>
    <row r="305" s="2" customFormat="1">
      <c r="A305" s="2" t="s">
        <v>808</v>
      </c>
      <c r="B305" s="11">
        <v>44280</v>
      </c>
      <c r="C305" s="2" t="s">
        <v>771</v>
      </c>
      <c r="D305" s="2" t="s">
        <v>772</v>
      </c>
      <c r="E305" s="2" t="s">
        <v>773</v>
      </c>
      <c r="F305" s="2" t="s">
        <v>801</v>
      </c>
      <c r="G305" s="2" t="s">
        <v>802</v>
      </c>
      <c r="H305" s="2" t="s">
        <v>803</v>
      </c>
      <c r="I305" s="11">
        <v>44500</v>
      </c>
      <c r="J305" s="11">
        <v>44227</v>
      </c>
      <c r="K305" s="2" t="s">
        <v>62</v>
      </c>
      <c r="L305" s="2" t="s">
        <v>62</v>
      </c>
      <c r="M305" s="2"/>
      <c r="N305" s="2" t="s">
        <v>80</v>
      </c>
      <c r="O305" s="2"/>
      <c r="P305" s="2"/>
      <c r="Q305" s="2" t="s">
        <v>65</v>
      </c>
      <c r="R305" s="2" t="s">
        <v>81</v>
      </c>
      <c r="S305" s="2">
        <v>22300</v>
      </c>
      <c r="T305" s="2" t="s">
        <v>82</v>
      </c>
      <c r="U305" s="2" t="s">
        <v>83</v>
      </c>
      <c r="V305" s="10" t="s">
        <v>69</v>
      </c>
      <c r="W305" s="2"/>
      <c r="X305" s="2">
        <v>7247500</v>
      </c>
      <c r="Y305" s="26">
        <v>0.00025721840497</v>
      </c>
      <c r="Z305" s="10" t="s">
        <v>84</v>
      </c>
      <c r="AA305" s="2" t="s">
        <v>85</v>
      </c>
      <c r="AB305" s="10" t="s">
        <v>72</v>
      </c>
      <c r="AC305" s="2" t="s">
        <v>73</v>
      </c>
      <c r="AD305" s="10" t="s">
        <v>74</v>
      </c>
      <c r="AE305" s="10"/>
      <c r="AF305" s="10" t="s">
        <v>86</v>
      </c>
      <c r="AG305" s="10" t="s">
        <v>75</v>
      </c>
      <c r="AH305" s="10"/>
      <c r="AI305" s="10" t="s">
        <v>76</v>
      </c>
      <c r="AJ305" s="2" t="s">
        <v>76</v>
      </c>
      <c r="AK305" s="32">
        <v>1</v>
      </c>
      <c r="AL305" s="2"/>
      <c r="AM305" s="2"/>
      <c r="AN305" s="7">
        <f>HYPERLINK("#Notes!C586", "Go To Notes")</f>
      </c>
      <c r="AO305" s="2">
        <v>0</v>
      </c>
      <c r="AP305" s="2">
        <v>0</v>
      </c>
      <c r="AQ305" s="2">
        <v>0</v>
      </c>
      <c r="AR305" s="26">
        <v>0</v>
      </c>
      <c r="AS305" s="11"/>
      <c r="AT305" s="10"/>
      <c r="AV305" s="10"/>
      <c r="AW305" s="10"/>
      <c r="AX305" s="10"/>
      <c r="AY305" s="10"/>
      <c r="AZ305" s="10"/>
      <c r="BC305" s="10"/>
    </row>
    <row r="306" s="2" customFormat="1">
      <c r="A306" s="2" t="s">
        <v>809</v>
      </c>
      <c r="B306" s="11">
        <v>43819</v>
      </c>
      <c r="C306" s="2" t="s">
        <v>771</v>
      </c>
      <c r="D306" s="2" t="s">
        <v>772</v>
      </c>
      <c r="E306" s="2" t="s">
        <v>773</v>
      </c>
      <c r="F306" s="2" t="s">
        <v>810</v>
      </c>
      <c r="G306" s="2" t="s">
        <v>811</v>
      </c>
      <c r="H306" s="2" t="s">
        <v>812</v>
      </c>
      <c r="I306" s="11">
        <v>43769</v>
      </c>
      <c r="J306" s="11">
        <v>43769</v>
      </c>
      <c r="K306" s="2" t="s">
        <v>62</v>
      </c>
      <c r="L306" s="2" t="s">
        <v>62</v>
      </c>
      <c r="M306" s="2"/>
      <c r="N306" s="2" t="s">
        <v>80</v>
      </c>
      <c r="O306" s="2"/>
      <c r="P306" s="2"/>
      <c r="Q306" s="2" t="s">
        <v>65</v>
      </c>
      <c r="R306" s="2" t="s">
        <v>81</v>
      </c>
      <c r="S306" s="2">
        <v>1028502</v>
      </c>
      <c r="T306" s="2" t="s">
        <v>82</v>
      </c>
      <c r="U306" s="2" t="s">
        <v>83</v>
      </c>
      <c r="V306" s="10" t="s">
        <v>69</v>
      </c>
      <c r="W306" s="2"/>
      <c r="X306" s="2">
        <v>5595050.88</v>
      </c>
      <c r="Y306" s="26">
        <v>0.00020094705462</v>
      </c>
      <c r="Z306" s="10" t="s">
        <v>84</v>
      </c>
      <c r="AA306" s="2" t="s">
        <v>85</v>
      </c>
      <c r="AB306" s="10" t="s">
        <v>72</v>
      </c>
      <c r="AC306" s="2" t="s">
        <v>73</v>
      </c>
      <c r="AD306" s="10" t="s">
        <v>74</v>
      </c>
      <c r="AE306" s="10"/>
      <c r="AF306" s="10" t="s">
        <v>86</v>
      </c>
      <c r="AG306" s="10" t="s">
        <v>75</v>
      </c>
      <c r="AH306" s="10"/>
      <c r="AI306" s="10" t="s">
        <v>76</v>
      </c>
      <c r="AJ306" s="2" t="s">
        <v>76</v>
      </c>
      <c r="AK306" s="32">
        <v>1</v>
      </c>
      <c r="AL306" s="2"/>
      <c r="AM306" s="2"/>
      <c r="AN306" s="7">
        <f>HYPERLINK("#Notes!C591", "Go To Notes")</f>
      </c>
      <c r="AO306" s="2">
        <v>0</v>
      </c>
      <c r="AP306" s="2">
        <v>0</v>
      </c>
      <c r="AQ306" s="2">
        <v>5578861.44</v>
      </c>
      <c r="AR306" s="26">
        <v>0.997106471353483</v>
      </c>
      <c r="AS306" s="11"/>
      <c r="AT306" s="10"/>
      <c r="AV306" s="10"/>
      <c r="AW306" s="10"/>
      <c r="AX306" s="10"/>
      <c r="AY306" s="10"/>
      <c r="AZ306" s="10"/>
      <c r="BC306" s="10"/>
    </row>
    <row r="307" s="2" customFormat="1">
      <c r="A307" s="2" t="s">
        <v>813</v>
      </c>
      <c r="B307" s="11">
        <v>43921</v>
      </c>
      <c r="C307" s="2" t="s">
        <v>771</v>
      </c>
      <c r="D307" s="2" t="s">
        <v>772</v>
      </c>
      <c r="E307" s="2" t="s">
        <v>773</v>
      </c>
      <c r="F307" s="2" t="s">
        <v>810</v>
      </c>
      <c r="G307" s="2" t="s">
        <v>811</v>
      </c>
      <c r="H307" s="2" t="s">
        <v>812</v>
      </c>
      <c r="I307" s="11">
        <v>44135</v>
      </c>
      <c r="J307" s="11">
        <v>43861</v>
      </c>
      <c r="K307" s="2" t="s">
        <v>62</v>
      </c>
      <c r="L307" s="2" t="s">
        <v>62</v>
      </c>
      <c r="M307" s="2"/>
      <c r="N307" s="2" t="s">
        <v>80</v>
      </c>
      <c r="O307" s="2"/>
      <c r="P307" s="2"/>
      <c r="Q307" s="2" t="s">
        <v>65</v>
      </c>
      <c r="R307" s="2" t="s">
        <v>81</v>
      </c>
      <c r="S307" s="2">
        <v>1004796</v>
      </c>
      <c r="T307" s="2" t="s">
        <v>82</v>
      </c>
      <c r="U307" s="2" t="s">
        <v>83</v>
      </c>
      <c r="V307" s="10" t="s">
        <v>69</v>
      </c>
      <c r="W307" s="2"/>
      <c r="X307" s="2">
        <v>3858416.64</v>
      </c>
      <c r="Y307" s="26">
        <v>0.00013507962517</v>
      </c>
      <c r="Z307" s="10" t="s">
        <v>84</v>
      </c>
      <c r="AA307" s="2" t="s">
        <v>85</v>
      </c>
      <c r="AB307" s="10" t="s">
        <v>72</v>
      </c>
      <c r="AC307" s="2" t="s">
        <v>73</v>
      </c>
      <c r="AD307" s="10" t="s">
        <v>74</v>
      </c>
      <c r="AE307" s="10"/>
      <c r="AF307" s="10" t="s">
        <v>86</v>
      </c>
      <c r="AG307" s="10" t="s">
        <v>75</v>
      </c>
      <c r="AH307" s="10"/>
      <c r="AI307" s="10" t="s">
        <v>76</v>
      </c>
      <c r="AJ307" s="2" t="s">
        <v>76</v>
      </c>
      <c r="AK307" s="32">
        <v>1</v>
      </c>
      <c r="AL307" s="2"/>
      <c r="AM307" s="2"/>
      <c r="AN307" s="7">
        <f>HYPERLINK("#Notes!C596", "Go To Notes")</f>
      </c>
      <c r="AO307" s="2">
        <v>0</v>
      </c>
      <c r="AP307" s="2">
        <v>0</v>
      </c>
      <c r="AQ307" s="2">
        <v>3858416.64</v>
      </c>
      <c r="AR307" s="26">
        <v>1</v>
      </c>
      <c r="AS307" s="11"/>
      <c r="AT307" s="10"/>
      <c r="AV307" s="10"/>
      <c r="AW307" s="10"/>
      <c r="AX307" s="10"/>
      <c r="AY307" s="10"/>
      <c r="AZ307" s="10"/>
      <c r="BC307" s="10"/>
    </row>
    <row r="308" s="2" customFormat="1">
      <c r="A308" s="2" t="s">
        <v>814</v>
      </c>
      <c r="B308" s="11">
        <v>44000</v>
      </c>
      <c r="C308" s="2" t="s">
        <v>771</v>
      </c>
      <c r="D308" s="2" t="s">
        <v>772</v>
      </c>
      <c r="E308" s="2" t="s">
        <v>773</v>
      </c>
      <c r="F308" s="2" t="s">
        <v>810</v>
      </c>
      <c r="G308" s="2" t="s">
        <v>811</v>
      </c>
      <c r="H308" s="2" t="s">
        <v>812</v>
      </c>
      <c r="I308" s="11">
        <v>44135</v>
      </c>
      <c r="J308" s="11">
        <v>43951</v>
      </c>
      <c r="K308" s="2" t="s">
        <v>62</v>
      </c>
      <c r="L308" s="2" t="s">
        <v>62</v>
      </c>
      <c r="M308" s="2"/>
      <c r="N308" s="2" t="s">
        <v>80</v>
      </c>
      <c r="O308" s="2"/>
      <c r="P308" s="2"/>
      <c r="Q308" s="2" t="s">
        <v>65</v>
      </c>
      <c r="R308" s="2" t="s">
        <v>81</v>
      </c>
      <c r="S308" s="2">
        <v>667002</v>
      </c>
      <c r="T308" s="2" t="s">
        <v>82</v>
      </c>
      <c r="U308" s="2" t="s">
        <v>83</v>
      </c>
      <c r="V308" s="10" t="s">
        <v>69</v>
      </c>
      <c r="W308" s="2"/>
      <c r="X308" s="2">
        <v>3821921.46</v>
      </c>
      <c r="Y308" s="26">
        <v>0.00015586538372</v>
      </c>
      <c r="Z308" s="10" t="s">
        <v>84</v>
      </c>
      <c r="AA308" s="2" t="s">
        <v>85</v>
      </c>
      <c r="AB308" s="10" t="s">
        <v>72</v>
      </c>
      <c r="AC308" s="2" t="s">
        <v>73</v>
      </c>
      <c r="AD308" s="10" t="s">
        <v>74</v>
      </c>
      <c r="AE308" s="10"/>
      <c r="AF308" s="10" t="s">
        <v>86</v>
      </c>
      <c r="AG308" s="10" t="s">
        <v>75</v>
      </c>
      <c r="AH308" s="10"/>
      <c r="AI308" s="10" t="s">
        <v>76</v>
      </c>
      <c r="AJ308" s="2" t="s">
        <v>76</v>
      </c>
      <c r="AK308" s="32">
        <v>1</v>
      </c>
      <c r="AL308" s="2"/>
      <c r="AM308" s="2"/>
      <c r="AN308" s="7">
        <f>HYPERLINK("#Notes!C601", "Go To Notes")</f>
      </c>
      <c r="AO308" s="2">
        <v>0</v>
      </c>
      <c r="AP308" s="2">
        <v>0</v>
      </c>
      <c r="AQ308" s="2">
        <v>4813142.7</v>
      </c>
      <c r="AR308" s="26">
        <v>1.2593515461722753</v>
      </c>
      <c r="AS308" s="11"/>
      <c r="AT308" s="10"/>
      <c r="AV308" s="10"/>
      <c r="AW308" s="10"/>
      <c r="AX308" s="10"/>
      <c r="AY308" s="10"/>
      <c r="AZ308" s="10"/>
      <c r="BC308" s="10"/>
    </row>
    <row r="309" s="2" customFormat="1">
      <c r="A309" s="2" t="s">
        <v>815</v>
      </c>
      <c r="B309" s="11">
        <v>44103</v>
      </c>
      <c r="C309" s="2" t="s">
        <v>771</v>
      </c>
      <c r="D309" s="2" t="s">
        <v>772</v>
      </c>
      <c r="E309" s="2" t="s">
        <v>773</v>
      </c>
      <c r="F309" s="2" t="s">
        <v>810</v>
      </c>
      <c r="G309" s="2" t="s">
        <v>811</v>
      </c>
      <c r="H309" s="2" t="s">
        <v>812</v>
      </c>
      <c r="I309" s="11">
        <v>44135</v>
      </c>
      <c r="J309" s="11">
        <v>44043</v>
      </c>
      <c r="K309" s="2" t="s">
        <v>62</v>
      </c>
      <c r="L309" s="2" t="s">
        <v>62</v>
      </c>
      <c r="M309" s="2"/>
      <c r="N309" s="2" t="s">
        <v>80</v>
      </c>
      <c r="O309" s="2"/>
      <c r="P309" s="2"/>
      <c r="Q309" s="2" t="s">
        <v>65</v>
      </c>
      <c r="R309" s="2" t="s">
        <v>81</v>
      </c>
      <c r="S309" s="2">
        <v>606574</v>
      </c>
      <c r="T309" s="2" t="s">
        <v>82</v>
      </c>
      <c r="U309" s="2" t="s">
        <v>83</v>
      </c>
      <c r="V309" s="10" t="s">
        <v>69</v>
      </c>
      <c r="W309" s="2"/>
      <c r="X309" s="2">
        <v>2432361.74</v>
      </c>
      <c r="Y309" s="26">
        <v>9.20810352E-05</v>
      </c>
      <c r="Z309" s="10" t="s">
        <v>84</v>
      </c>
      <c r="AA309" s="2" t="s">
        <v>85</v>
      </c>
      <c r="AB309" s="10" t="s">
        <v>72</v>
      </c>
      <c r="AC309" s="2" t="s">
        <v>73</v>
      </c>
      <c r="AD309" s="10" t="s">
        <v>74</v>
      </c>
      <c r="AE309" s="10"/>
      <c r="AF309" s="10" t="s">
        <v>86</v>
      </c>
      <c r="AG309" s="10" t="s">
        <v>75</v>
      </c>
      <c r="AH309" s="10"/>
      <c r="AI309" s="10" t="s">
        <v>76</v>
      </c>
      <c r="AJ309" s="2" t="s">
        <v>76</v>
      </c>
      <c r="AK309" s="32">
        <v>1</v>
      </c>
      <c r="AL309" s="2"/>
      <c r="AM309" s="2"/>
      <c r="AN309" s="7">
        <f>HYPERLINK("#Notes!C607", "Go To Notes")</f>
      </c>
      <c r="AO309" s="2">
        <v>0</v>
      </c>
      <c r="AP309" s="2">
        <v>0</v>
      </c>
      <c r="AQ309" s="2">
        <v>2432361.74</v>
      </c>
      <c r="AR309" s="26">
        <v>1</v>
      </c>
      <c r="AS309" s="11"/>
      <c r="AT309" s="10"/>
      <c r="AV309" s="10"/>
      <c r="AW309" s="10"/>
      <c r="AX309" s="10"/>
      <c r="AY309" s="10"/>
      <c r="AZ309" s="10"/>
      <c r="BC309" s="10"/>
    </row>
    <row r="310" s="2" customFormat="1">
      <c r="A310" s="2" t="s">
        <v>816</v>
      </c>
      <c r="B310" s="11">
        <v>44182</v>
      </c>
      <c r="C310" s="2" t="s">
        <v>771</v>
      </c>
      <c r="D310" s="2" t="s">
        <v>772</v>
      </c>
      <c r="E310" s="2" t="s">
        <v>773</v>
      </c>
      <c r="F310" s="2" t="s">
        <v>810</v>
      </c>
      <c r="G310" s="2" t="s">
        <v>811</v>
      </c>
      <c r="H310" s="2" t="s">
        <v>812</v>
      </c>
      <c r="I310" s="11">
        <v>44135</v>
      </c>
      <c r="J310" s="11">
        <v>44135</v>
      </c>
      <c r="K310" s="2" t="s">
        <v>62</v>
      </c>
      <c r="L310" s="2" t="s">
        <v>62</v>
      </c>
      <c r="M310" s="2"/>
      <c r="N310" s="2" t="s">
        <v>80</v>
      </c>
      <c r="O310" s="2"/>
      <c r="P310" s="2"/>
      <c r="Q310" s="2" t="s">
        <v>65</v>
      </c>
      <c r="R310" s="2" t="s">
        <v>81</v>
      </c>
      <c r="S310" s="2">
        <v>349261</v>
      </c>
      <c r="T310" s="2" t="s">
        <v>82</v>
      </c>
      <c r="U310" s="2" t="s">
        <v>83</v>
      </c>
      <c r="V310" s="10" t="s">
        <v>69</v>
      </c>
      <c r="W310" s="2"/>
      <c r="X310" s="2">
        <v>3656762.67</v>
      </c>
      <c r="Y310" s="26">
        <v>0.00014243581731</v>
      </c>
      <c r="Z310" s="10" t="s">
        <v>84</v>
      </c>
      <c r="AA310" s="2" t="s">
        <v>85</v>
      </c>
      <c r="AB310" s="10" t="s">
        <v>72</v>
      </c>
      <c r="AC310" s="2" t="s">
        <v>73</v>
      </c>
      <c r="AD310" s="10" t="s">
        <v>74</v>
      </c>
      <c r="AE310" s="10"/>
      <c r="AF310" s="10" t="s">
        <v>86</v>
      </c>
      <c r="AG310" s="10" t="s">
        <v>75</v>
      </c>
      <c r="AH310" s="10"/>
      <c r="AI310" s="10" t="s">
        <v>76</v>
      </c>
      <c r="AJ310" s="2" t="s">
        <v>76</v>
      </c>
      <c r="AK310" s="32">
        <v>1</v>
      </c>
      <c r="AL310" s="2"/>
      <c r="AM310" s="2"/>
      <c r="AN310" s="7">
        <f>HYPERLINK("#Notes!C612", "Go To Notes")</f>
      </c>
      <c r="AO310" s="2">
        <v>0</v>
      </c>
      <c r="AP310" s="2">
        <v>0</v>
      </c>
      <c r="AQ310" s="2">
        <v>3656762.67</v>
      </c>
      <c r="AR310" s="26">
        <v>1</v>
      </c>
      <c r="AS310" s="11"/>
      <c r="AT310" s="10"/>
      <c r="AV310" s="10"/>
      <c r="AW310" s="10"/>
      <c r="AX310" s="10"/>
      <c r="AY310" s="10"/>
      <c r="AZ310" s="10"/>
      <c r="BC310" s="10"/>
    </row>
    <row r="311" s="2" customFormat="1">
      <c r="A311" s="2" t="s">
        <v>817</v>
      </c>
      <c r="B311" s="11">
        <v>44280</v>
      </c>
      <c r="C311" s="2" t="s">
        <v>771</v>
      </c>
      <c r="D311" s="2" t="s">
        <v>772</v>
      </c>
      <c r="E311" s="2" t="s">
        <v>773</v>
      </c>
      <c r="F311" s="2" t="s">
        <v>810</v>
      </c>
      <c r="G311" s="2" t="s">
        <v>811</v>
      </c>
      <c r="H311" s="2" t="s">
        <v>812</v>
      </c>
      <c r="I311" s="11">
        <v>44500</v>
      </c>
      <c r="J311" s="11">
        <v>44227</v>
      </c>
      <c r="K311" s="2" t="s">
        <v>62</v>
      </c>
      <c r="L311" s="2" t="s">
        <v>62</v>
      </c>
      <c r="M311" s="2"/>
      <c r="N311" s="2" t="s">
        <v>80</v>
      </c>
      <c r="O311" s="2"/>
      <c r="P311" s="2"/>
      <c r="Q311" s="2" t="s">
        <v>65</v>
      </c>
      <c r="R311" s="2" t="s">
        <v>81</v>
      </c>
      <c r="S311" s="2">
        <v>20353</v>
      </c>
      <c r="T311" s="2" t="s">
        <v>82</v>
      </c>
      <c r="U311" s="2" t="s">
        <v>83</v>
      </c>
      <c r="V311" s="10" t="s">
        <v>69</v>
      </c>
      <c r="W311" s="2"/>
      <c r="X311" s="2">
        <v>6614725</v>
      </c>
      <c r="Y311" s="26">
        <v>0.00022413810115</v>
      </c>
      <c r="Z311" s="10" t="s">
        <v>84</v>
      </c>
      <c r="AA311" s="2" t="s">
        <v>85</v>
      </c>
      <c r="AB311" s="10" t="s">
        <v>72</v>
      </c>
      <c r="AC311" s="2" t="s">
        <v>73</v>
      </c>
      <c r="AD311" s="10" t="s">
        <v>74</v>
      </c>
      <c r="AE311" s="10"/>
      <c r="AF311" s="10" t="s">
        <v>86</v>
      </c>
      <c r="AG311" s="10" t="s">
        <v>75</v>
      </c>
      <c r="AH311" s="10"/>
      <c r="AI311" s="10" t="s">
        <v>76</v>
      </c>
      <c r="AJ311" s="2" t="s">
        <v>76</v>
      </c>
      <c r="AK311" s="32">
        <v>1</v>
      </c>
      <c r="AL311" s="2"/>
      <c r="AM311" s="2"/>
      <c r="AN311" s="7">
        <f>HYPERLINK("#Notes!C617", "Go To Notes")</f>
      </c>
      <c r="AO311" s="2">
        <v>0</v>
      </c>
      <c r="AP311" s="2">
        <v>0</v>
      </c>
      <c r="AQ311" s="2">
        <v>787047</v>
      </c>
      <c r="AR311" s="26">
        <v>0.11898408475031087</v>
      </c>
      <c r="AS311" s="11"/>
      <c r="AT311" s="10"/>
      <c r="AV311" s="10"/>
      <c r="AW311" s="10"/>
      <c r="AX311" s="10"/>
      <c r="AY311" s="10"/>
      <c r="AZ311" s="10"/>
      <c r="BC311" s="10"/>
    </row>
    <row r="312" s="2" customFormat="1">
      <c r="A312" s="2" t="s">
        <v>818</v>
      </c>
      <c r="B312" s="11">
        <v>43819</v>
      </c>
      <c r="C312" s="2" t="s">
        <v>771</v>
      </c>
      <c r="D312" s="2" t="s">
        <v>772</v>
      </c>
      <c r="E312" s="2" t="s">
        <v>773</v>
      </c>
      <c r="F312" s="2" t="s">
        <v>819</v>
      </c>
      <c r="G312" s="2" t="s">
        <v>820</v>
      </c>
      <c r="H312" s="2" t="s">
        <v>821</v>
      </c>
      <c r="I312" s="11">
        <v>43769</v>
      </c>
      <c r="J312" s="11">
        <v>43769</v>
      </c>
      <c r="K312" s="2" t="s">
        <v>62</v>
      </c>
      <c r="L312" s="2" t="s">
        <v>62</v>
      </c>
      <c r="M312" s="2"/>
      <c r="N312" s="2" t="s">
        <v>80</v>
      </c>
      <c r="O312" s="2"/>
      <c r="P312" s="2"/>
      <c r="Q312" s="2" t="s">
        <v>65</v>
      </c>
      <c r="R312" s="2" t="s">
        <v>81</v>
      </c>
      <c r="S312" s="2">
        <v>351012</v>
      </c>
      <c r="T312" s="2" t="s">
        <v>82</v>
      </c>
      <c r="U312" s="2" t="s">
        <v>83</v>
      </c>
      <c r="V312" s="10" t="s">
        <v>69</v>
      </c>
      <c r="W312" s="2"/>
      <c r="X312" s="2">
        <v>1909505.28</v>
      </c>
      <c r="Y312" s="26">
        <v>0.00030074564996</v>
      </c>
      <c r="Z312" s="10" t="s">
        <v>84</v>
      </c>
      <c r="AA312" s="2" t="s">
        <v>85</v>
      </c>
      <c r="AB312" s="10" t="s">
        <v>72</v>
      </c>
      <c r="AC312" s="2" t="s">
        <v>73</v>
      </c>
      <c r="AD312" s="10" t="s">
        <v>74</v>
      </c>
      <c r="AE312" s="10"/>
      <c r="AF312" s="10" t="s">
        <v>86</v>
      </c>
      <c r="AG312" s="10" t="s">
        <v>75</v>
      </c>
      <c r="AH312" s="10"/>
      <c r="AI312" s="10" t="s">
        <v>76</v>
      </c>
      <c r="AJ312" s="2" t="s">
        <v>76</v>
      </c>
      <c r="AK312" s="32">
        <v>1</v>
      </c>
      <c r="AL312" s="2"/>
      <c r="AM312" s="2"/>
      <c r="AN312" s="7">
        <f>HYPERLINK("#Notes!C622", "Go To Notes")</f>
      </c>
      <c r="AO312" s="2">
        <v>0</v>
      </c>
      <c r="AP312" s="2">
        <v>0</v>
      </c>
      <c r="AQ312" s="2">
        <v>1909505.28</v>
      </c>
      <c r="AR312" s="26">
        <v>1</v>
      </c>
      <c r="AS312" s="11"/>
      <c r="AT312" s="10"/>
      <c r="AV312" s="10"/>
      <c r="AW312" s="10"/>
      <c r="AX312" s="10"/>
      <c r="AY312" s="10"/>
      <c r="AZ312" s="10"/>
      <c r="BC312" s="10"/>
    </row>
    <row r="313" s="2" customFormat="1">
      <c r="A313" s="2" t="s">
        <v>822</v>
      </c>
      <c r="B313" s="11">
        <v>43921</v>
      </c>
      <c r="C313" s="2" t="s">
        <v>771</v>
      </c>
      <c r="D313" s="2" t="s">
        <v>772</v>
      </c>
      <c r="E313" s="2" t="s">
        <v>773</v>
      </c>
      <c r="F313" s="2" t="s">
        <v>819</v>
      </c>
      <c r="G313" s="2" t="s">
        <v>820</v>
      </c>
      <c r="H313" s="2" t="s">
        <v>821</v>
      </c>
      <c r="I313" s="11">
        <v>44135</v>
      </c>
      <c r="J313" s="11">
        <v>43861</v>
      </c>
      <c r="K313" s="2" t="s">
        <v>62</v>
      </c>
      <c r="L313" s="2" t="s">
        <v>62</v>
      </c>
      <c r="M313" s="2"/>
      <c r="N313" s="2" t="s">
        <v>80</v>
      </c>
      <c r="O313" s="2"/>
      <c r="P313" s="2"/>
      <c r="Q313" s="2" t="s">
        <v>65</v>
      </c>
      <c r="R313" s="2" t="s">
        <v>81</v>
      </c>
      <c r="S313" s="2">
        <v>351012</v>
      </c>
      <c r="T313" s="2" t="s">
        <v>82</v>
      </c>
      <c r="U313" s="2" t="s">
        <v>83</v>
      </c>
      <c r="V313" s="10" t="s">
        <v>69</v>
      </c>
      <c r="W313" s="2"/>
      <c r="X313" s="2">
        <v>1347886.08</v>
      </c>
      <c r="Y313" s="26">
        <v>0.00021087864834</v>
      </c>
      <c r="Z313" s="10" t="s">
        <v>84</v>
      </c>
      <c r="AA313" s="2" t="s">
        <v>85</v>
      </c>
      <c r="AB313" s="10" t="s">
        <v>72</v>
      </c>
      <c r="AC313" s="2" t="s">
        <v>73</v>
      </c>
      <c r="AD313" s="10" t="s">
        <v>74</v>
      </c>
      <c r="AE313" s="10"/>
      <c r="AF313" s="10" t="s">
        <v>86</v>
      </c>
      <c r="AG313" s="10" t="s">
        <v>75</v>
      </c>
      <c r="AH313" s="10"/>
      <c r="AI313" s="10" t="s">
        <v>76</v>
      </c>
      <c r="AJ313" s="2" t="s">
        <v>76</v>
      </c>
      <c r="AK313" s="32">
        <v>1</v>
      </c>
      <c r="AL313" s="2"/>
      <c r="AM313" s="2"/>
      <c r="AN313" s="7">
        <f>HYPERLINK("#Notes!C627", "Go To Notes")</f>
      </c>
      <c r="AO313" s="2">
        <v>0</v>
      </c>
      <c r="AP313" s="2">
        <v>0</v>
      </c>
      <c r="AQ313" s="2">
        <v>1347886.08</v>
      </c>
      <c r="AR313" s="26">
        <v>1</v>
      </c>
      <c r="AS313" s="11"/>
      <c r="AT313" s="10"/>
      <c r="AV313" s="10"/>
      <c r="AW313" s="10"/>
      <c r="AX313" s="10"/>
      <c r="AY313" s="10"/>
      <c r="AZ313" s="10"/>
      <c r="BC313" s="10"/>
    </row>
    <row r="314" s="2" customFormat="1">
      <c r="A314" s="2" t="s">
        <v>823</v>
      </c>
      <c r="B314" s="11">
        <v>44000</v>
      </c>
      <c r="C314" s="2" t="s">
        <v>771</v>
      </c>
      <c r="D314" s="2" t="s">
        <v>772</v>
      </c>
      <c r="E314" s="2" t="s">
        <v>773</v>
      </c>
      <c r="F314" s="2" t="s">
        <v>819</v>
      </c>
      <c r="G314" s="2" t="s">
        <v>820</v>
      </c>
      <c r="H314" s="2" t="s">
        <v>821</v>
      </c>
      <c r="I314" s="11">
        <v>44135</v>
      </c>
      <c r="J314" s="11">
        <v>43951</v>
      </c>
      <c r="K314" s="2" t="s">
        <v>62</v>
      </c>
      <c r="L314" s="2" t="s">
        <v>62</v>
      </c>
      <c r="M314" s="2"/>
      <c r="N314" s="2" t="s">
        <v>80</v>
      </c>
      <c r="O314" s="2"/>
      <c r="P314" s="2"/>
      <c r="Q314" s="2" t="s">
        <v>65</v>
      </c>
      <c r="R314" s="2" t="s">
        <v>81</v>
      </c>
      <c r="S314" s="2">
        <v>341035</v>
      </c>
      <c r="T314" s="2" t="s">
        <v>82</v>
      </c>
      <c r="U314" s="2" t="s">
        <v>83</v>
      </c>
      <c r="V314" s="10" t="s">
        <v>69</v>
      </c>
      <c r="W314" s="2"/>
      <c r="X314" s="2">
        <v>1954130.55</v>
      </c>
      <c r="Y314" s="26">
        <v>0.000399774766</v>
      </c>
      <c r="Z314" s="10" t="s">
        <v>84</v>
      </c>
      <c r="AA314" s="2" t="s">
        <v>85</v>
      </c>
      <c r="AB314" s="10" t="s">
        <v>72</v>
      </c>
      <c r="AC314" s="2" t="s">
        <v>73</v>
      </c>
      <c r="AD314" s="10" t="s">
        <v>74</v>
      </c>
      <c r="AE314" s="10"/>
      <c r="AF314" s="10" t="s">
        <v>86</v>
      </c>
      <c r="AG314" s="10" t="s">
        <v>75</v>
      </c>
      <c r="AH314" s="10"/>
      <c r="AI314" s="10" t="s">
        <v>76</v>
      </c>
      <c r="AJ314" s="2" t="s">
        <v>76</v>
      </c>
      <c r="AK314" s="32">
        <v>1</v>
      </c>
      <c r="AL314" s="2"/>
      <c r="AM314" s="2"/>
      <c r="AN314" s="7">
        <f>HYPERLINK("#Notes!C632", "Go To Notes")</f>
      </c>
      <c r="AO314" s="2">
        <v>0</v>
      </c>
      <c r="AP314" s="2">
        <v>0</v>
      </c>
      <c r="AQ314" s="2">
        <v>1954130.55</v>
      </c>
      <c r="AR314" s="26">
        <v>1</v>
      </c>
      <c r="AS314" s="11"/>
      <c r="AT314" s="10"/>
      <c r="AV314" s="10"/>
      <c r="AW314" s="10"/>
      <c r="AX314" s="10"/>
      <c r="AY314" s="10"/>
      <c r="AZ314" s="10"/>
      <c r="BC314" s="10"/>
    </row>
    <row r="315" s="2" customFormat="1">
      <c r="A315" s="2" t="s">
        <v>824</v>
      </c>
      <c r="B315" s="11">
        <v>44103</v>
      </c>
      <c r="C315" s="2" t="s">
        <v>771</v>
      </c>
      <c r="D315" s="2" t="s">
        <v>772</v>
      </c>
      <c r="E315" s="2" t="s">
        <v>773</v>
      </c>
      <c r="F315" s="2" t="s">
        <v>819</v>
      </c>
      <c r="G315" s="2" t="s">
        <v>820</v>
      </c>
      <c r="H315" s="2" t="s">
        <v>821</v>
      </c>
      <c r="I315" s="11">
        <v>44135</v>
      </c>
      <c r="J315" s="11">
        <v>44043</v>
      </c>
      <c r="K315" s="2" t="s">
        <v>62</v>
      </c>
      <c r="L315" s="2" t="s">
        <v>62</v>
      </c>
      <c r="M315" s="2"/>
      <c r="N315" s="2" t="s">
        <v>80</v>
      </c>
      <c r="O315" s="2"/>
      <c r="P315" s="2"/>
      <c r="Q315" s="2" t="s">
        <v>65</v>
      </c>
      <c r="R315" s="2" t="s">
        <v>81</v>
      </c>
      <c r="S315" s="2">
        <v>341035</v>
      </c>
      <c r="T315" s="2" t="s">
        <v>82</v>
      </c>
      <c r="U315" s="2" t="s">
        <v>83</v>
      </c>
      <c r="V315" s="10" t="s">
        <v>69</v>
      </c>
      <c r="W315" s="2"/>
      <c r="X315" s="2">
        <v>1367550.35</v>
      </c>
      <c r="Y315" s="26">
        <v>0.00026132085762</v>
      </c>
      <c r="Z315" s="10" t="s">
        <v>84</v>
      </c>
      <c r="AA315" s="2" t="s">
        <v>85</v>
      </c>
      <c r="AB315" s="10" t="s">
        <v>72</v>
      </c>
      <c r="AC315" s="2" t="s">
        <v>73</v>
      </c>
      <c r="AD315" s="10" t="s">
        <v>74</v>
      </c>
      <c r="AE315" s="10"/>
      <c r="AF315" s="10" t="s">
        <v>86</v>
      </c>
      <c r="AG315" s="10" t="s">
        <v>75</v>
      </c>
      <c r="AH315" s="10"/>
      <c r="AI315" s="10" t="s">
        <v>76</v>
      </c>
      <c r="AJ315" s="2" t="s">
        <v>76</v>
      </c>
      <c r="AK315" s="32">
        <v>1</v>
      </c>
      <c r="AL315" s="2"/>
      <c r="AM315" s="2"/>
      <c r="AN315" s="7">
        <f>HYPERLINK("#Notes!C638", "Go To Notes")</f>
      </c>
      <c r="AO315" s="2">
        <v>0</v>
      </c>
      <c r="AP315" s="2">
        <v>0</v>
      </c>
      <c r="AQ315" s="2">
        <v>937153.04</v>
      </c>
      <c r="AR315" s="26">
        <v>0.6852786370900348</v>
      </c>
      <c r="AS315" s="11"/>
      <c r="AT315" s="10"/>
      <c r="AV315" s="10"/>
      <c r="AW315" s="10"/>
      <c r="AX315" s="10"/>
      <c r="AY315" s="10"/>
      <c r="AZ315" s="10"/>
      <c r="BC315" s="10"/>
    </row>
    <row r="316" s="2" customFormat="1">
      <c r="A316" s="2" t="s">
        <v>825</v>
      </c>
      <c r="B316" s="11">
        <v>44182</v>
      </c>
      <c r="C316" s="2" t="s">
        <v>771</v>
      </c>
      <c r="D316" s="2" t="s">
        <v>772</v>
      </c>
      <c r="E316" s="2" t="s">
        <v>773</v>
      </c>
      <c r="F316" s="2" t="s">
        <v>819</v>
      </c>
      <c r="G316" s="2" t="s">
        <v>820</v>
      </c>
      <c r="H316" s="2" t="s">
        <v>821</v>
      </c>
      <c r="I316" s="11">
        <v>44135</v>
      </c>
      <c r="J316" s="11">
        <v>44135</v>
      </c>
      <c r="K316" s="2" t="s">
        <v>62</v>
      </c>
      <c r="L316" s="2" t="s">
        <v>62</v>
      </c>
      <c r="M316" s="2"/>
      <c r="N316" s="2" t="s">
        <v>80</v>
      </c>
      <c r="O316" s="2"/>
      <c r="P316" s="2"/>
      <c r="Q316" s="2" t="s">
        <v>65</v>
      </c>
      <c r="R316" s="2" t="s">
        <v>81</v>
      </c>
      <c r="S316" s="2">
        <v>341035</v>
      </c>
      <c r="T316" s="2" t="s">
        <v>82</v>
      </c>
      <c r="U316" s="2" t="s">
        <v>83</v>
      </c>
      <c r="V316" s="10" t="s">
        <v>69</v>
      </c>
      <c r="W316" s="2"/>
      <c r="X316" s="2">
        <v>3570636.45</v>
      </c>
      <c r="Y316" s="26">
        <v>0.00069503182279</v>
      </c>
      <c r="Z316" s="10" t="s">
        <v>84</v>
      </c>
      <c r="AA316" s="2" t="s">
        <v>85</v>
      </c>
      <c r="AB316" s="10" t="s">
        <v>72</v>
      </c>
      <c r="AC316" s="2" t="s">
        <v>73</v>
      </c>
      <c r="AD316" s="10" t="s">
        <v>74</v>
      </c>
      <c r="AE316" s="10"/>
      <c r="AF316" s="10" t="s">
        <v>86</v>
      </c>
      <c r="AG316" s="10" t="s">
        <v>75</v>
      </c>
      <c r="AH316" s="10"/>
      <c r="AI316" s="10" t="s">
        <v>76</v>
      </c>
      <c r="AJ316" s="2" t="s">
        <v>76</v>
      </c>
      <c r="AK316" s="32">
        <v>1</v>
      </c>
      <c r="AL316" s="2"/>
      <c r="AM316" s="2"/>
      <c r="AN316" s="7">
        <f>HYPERLINK("#Notes!C643", "Go To Notes")</f>
      </c>
      <c r="AO316" s="2">
        <v>0</v>
      </c>
      <c r="AP316" s="2">
        <v>0</v>
      </c>
      <c r="AQ316" s="2">
        <v>2681660.16</v>
      </c>
      <c r="AR316" s="26">
        <v>0.7510314190625595</v>
      </c>
      <c r="AS316" s="11"/>
      <c r="AT316" s="10"/>
      <c r="AV316" s="10"/>
      <c r="AW316" s="10"/>
      <c r="AX316" s="10"/>
      <c r="AY316" s="10"/>
      <c r="AZ316" s="10"/>
      <c r="BC316" s="10"/>
    </row>
    <row r="317" s="2" customFormat="1">
      <c r="A317" s="2" t="s">
        <v>826</v>
      </c>
      <c r="B317" s="11">
        <v>44280</v>
      </c>
      <c r="C317" s="2" t="s">
        <v>771</v>
      </c>
      <c r="D317" s="2" t="s">
        <v>772</v>
      </c>
      <c r="E317" s="2" t="s">
        <v>773</v>
      </c>
      <c r="F317" s="2" t="s">
        <v>819</v>
      </c>
      <c r="G317" s="2" t="s">
        <v>820</v>
      </c>
      <c r="H317" s="2" t="s">
        <v>821</v>
      </c>
      <c r="I317" s="11">
        <v>44500</v>
      </c>
      <c r="J317" s="11">
        <v>44227</v>
      </c>
      <c r="K317" s="2" t="s">
        <v>62</v>
      </c>
      <c r="L317" s="2" t="s">
        <v>62</v>
      </c>
      <c r="M317" s="2"/>
      <c r="N317" s="2" t="s">
        <v>80</v>
      </c>
      <c r="O317" s="2"/>
      <c r="P317" s="2"/>
      <c r="Q317" s="2" t="s">
        <v>65</v>
      </c>
      <c r="R317" s="2" t="s">
        <v>81</v>
      </c>
      <c r="S317" s="2">
        <v>26527</v>
      </c>
      <c r="T317" s="2" t="s">
        <v>82</v>
      </c>
      <c r="U317" s="2" t="s">
        <v>83</v>
      </c>
      <c r="V317" s="10" t="s">
        <v>69</v>
      </c>
      <c r="W317" s="2"/>
      <c r="X317" s="2">
        <v>8621275</v>
      </c>
      <c r="Y317" s="26">
        <v>0.00134143813456</v>
      </c>
      <c r="Z317" s="10" t="s">
        <v>84</v>
      </c>
      <c r="AA317" s="2" t="s">
        <v>85</v>
      </c>
      <c r="AB317" s="10" t="s">
        <v>72</v>
      </c>
      <c r="AC317" s="2" t="s">
        <v>73</v>
      </c>
      <c r="AD317" s="10" t="s">
        <v>74</v>
      </c>
      <c r="AE317" s="10"/>
      <c r="AF317" s="10" t="s">
        <v>86</v>
      </c>
      <c r="AG317" s="10" t="s">
        <v>75</v>
      </c>
      <c r="AH317" s="10"/>
      <c r="AI317" s="10" t="s">
        <v>76</v>
      </c>
      <c r="AJ317" s="2" t="s">
        <v>76</v>
      </c>
      <c r="AK317" s="32">
        <v>1</v>
      </c>
      <c r="AL317" s="2"/>
      <c r="AM317" s="2"/>
      <c r="AN317" s="7">
        <f>HYPERLINK("#Notes!C648", "Go To Notes")</f>
      </c>
      <c r="AO317" s="2">
        <v>0</v>
      </c>
      <c r="AP317" s="2">
        <v>0</v>
      </c>
      <c r="AQ317" s="2">
        <v>0</v>
      </c>
      <c r="AR317" s="26">
        <v>0</v>
      </c>
      <c r="AS317" s="11"/>
      <c r="AT317" s="10"/>
      <c r="AV317" s="10"/>
      <c r="AW317" s="10"/>
      <c r="AX317" s="10"/>
      <c r="AY317" s="10"/>
      <c r="AZ317" s="10"/>
      <c r="BC317" s="10"/>
    </row>
    <row r="318" s="2" customFormat="1">
      <c r="A318" s="2" t="s">
        <v>827</v>
      </c>
      <c r="B318" s="11">
        <v>43819</v>
      </c>
      <c r="C318" s="2" t="s">
        <v>771</v>
      </c>
      <c r="D318" s="2" t="s">
        <v>772</v>
      </c>
      <c r="E318" s="2" t="s">
        <v>773</v>
      </c>
      <c r="F318" s="2" t="s">
        <v>828</v>
      </c>
      <c r="G318" s="2" t="s">
        <v>829</v>
      </c>
      <c r="H318" s="2" t="s">
        <v>830</v>
      </c>
      <c r="I318" s="11">
        <v>43769</v>
      </c>
      <c r="J318" s="11">
        <v>43769</v>
      </c>
      <c r="K318" s="2" t="s">
        <v>62</v>
      </c>
      <c r="L318" s="2" t="s">
        <v>62</v>
      </c>
      <c r="M318" s="2"/>
      <c r="N318" s="2" t="s">
        <v>80</v>
      </c>
      <c r="O318" s="2"/>
      <c r="P318" s="2"/>
      <c r="Q318" s="2" t="s">
        <v>65</v>
      </c>
      <c r="R318" s="2" t="s">
        <v>81</v>
      </c>
      <c r="S318" s="2">
        <v>1230739</v>
      </c>
      <c r="T318" s="2" t="s">
        <v>82</v>
      </c>
      <c r="U318" s="2" t="s">
        <v>83</v>
      </c>
      <c r="V318" s="10" t="s">
        <v>69</v>
      </c>
      <c r="W318" s="2"/>
      <c r="X318" s="2">
        <v>6695220.16</v>
      </c>
      <c r="Y318" s="26">
        <v>0.00038481557079</v>
      </c>
      <c r="Z318" s="10" t="s">
        <v>84</v>
      </c>
      <c r="AA318" s="2" t="s">
        <v>85</v>
      </c>
      <c r="AB318" s="10" t="s">
        <v>72</v>
      </c>
      <c r="AC318" s="2" t="s">
        <v>73</v>
      </c>
      <c r="AD318" s="10" t="s">
        <v>74</v>
      </c>
      <c r="AE318" s="10"/>
      <c r="AF318" s="10" t="s">
        <v>86</v>
      </c>
      <c r="AG318" s="10" t="s">
        <v>75</v>
      </c>
      <c r="AH318" s="10"/>
      <c r="AI318" s="10" t="s">
        <v>76</v>
      </c>
      <c r="AJ318" s="2" t="s">
        <v>76</v>
      </c>
      <c r="AK318" s="32">
        <v>1</v>
      </c>
      <c r="AL318" s="2"/>
      <c r="AM318" s="2"/>
      <c r="AN318" s="7">
        <f>HYPERLINK("#Notes!C653", "Go To Notes")</f>
      </c>
      <c r="AO318" s="2">
        <v>0</v>
      </c>
      <c r="AP318" s="2">
        <v>0</v>
      </c>
      <c r="AQ318" s="2">
        <v>6697797.82</v>
      </c>
      <c r="AR318" s="26">
        <v>1.0003850000356076</v>
      </c>
      <c r="AS318" s="11"/>
      <c r="AT318" s="10"/>
      <c r="AV318" s="10"/>
      <c r="AW318" s="10"/>
      <c r="AX318" s="10"/>
      <c r="AY318" s="10"/>
      <c r="AZ318" s="10"/>
      <c r="BC318" s="10"/>
    </row>
    <row r="319" s="2" customFormat="1">
      <c r="A319" s="2" t="s">
        <v>831</v>
      </c>
      <c r="B319" s="11">
        <v>43921</v>
      </c>
      <c r="C319" s="2" t="s">
        <v>771</v>
      </c>
      <c r="D319" s="2" t="s">
        <v>772</v>
      </c>
      <c r="E319" s="2" t="s">
        <v>773</v>
      </c>
      <c r="F319" s="2" t="s">
        <v>828</v>
      </c>
      <c r="G319" s="2" t="s">
        <v>829</v>
      </c>
      <c r="H319" s="2" t="s">
        <v>830</v>
      </c>
      <c r="I319" s="11">
        <v>44135</v>
      </c>
      <c r="J319" s="11">
        <v>43861</v>
      </c>
      <c r="K319" s="2" t="s">
        <v>62</v>
      </c>
      <c r="L319" s="2" t="s">
        <v>62</v>
      </c>
      <c r="M319" s="2"/>
      <c r="N319" s="2" t="s">
        <v>80</v>
      </c>
      <c r="O319" s="2"/>
      <c r="P319" s="2"/>
      <c r="Q319" s="2" t="s">
        <v>65</v>
      </c>
      <c r="R319" s="2" t="s">
        <v>81</v>
      </c>
      <c r="S319" s="2">
        <v>743737</v>
      </c>
      <c r="T319" s="2" t="s">
        <v>82</v>
      </c>
      <c r="U319" s="2" t="s">
        <v>83</v>
      </c>
      <c r="V319" s="10" t="s">
        <v>69</v>
      </c>
      <c r="W319" s="2"/>
      <c r="X319" s="2">
        <v>2855950.08</v>
      </c>
      <c r="Y319" s="26">
        <v>0.00016843418646</v>
      </c>
      <c r="Z319" s="10" t="s">
        <v>84</v>
      </c>
      <c r="AA319" s="2" t="s">
        <v>85</v>
      </c>
      <c r="AB319" s="10" t="s">
        <v>72</v>
      </c>
      <c r="AC319" s="2" t="s">
        <v>73</v>
      </c>
      <c r="AD319" s="10" t="s">
        <v>74</v>
      </c>
      <c r="AE319" s="10"/>
      <c r="AF319" s="10" t="s">
        <v>86</v>
      </c>
      <c r="AG319" s="10" t="s">
        <v>75</v>
      </c>
      <c r="AH319" s="10"/>
      <c r="AI319" s="10" t="s">
        <v>76</v>
      </c>
      <c r="AJ319" s="2" t="s">
        <v>76</v>
      </c>
      <c r="AK319" s="32">
        <v>1</v>
      </c>
      <c r="AL319" s="2"/>
      <c r="AM319" s="2"/>
      <c r="AN319" s="7">
        <f>HYPERLINK("#Notes!C658", "Go To Notes")</f>
      </c>
      <c r="AO319" s="2">
        <v>0</v>
      </c>
      <c r="AP319" s="2">
        <v>0</v>
      </c>
      <c r="AQ319" s="2">
        <v>2855950.08</v>
      </c>
      <c r="AR319" s="26">
        <v>1</v>
      </c>
      <c r="AS319" s="11"/>
      <c r="AT319" s="10"/>
      <c r="AV319" s="10"/>
      <c r="AW319" s="10"/>
      <c r="AX319" s="10"/>
      <c r="AY319" s="10"/>
      <c r="AZ319" s="10"/>
      <c r="BC319" s="10"/>
    </row>
    <row r="320" s="2" customFormat="1">
      <c r="A320" s="2" t="s">
        <v>832</v>
      </c>
      <c r="B320" s="11">
        <v>44000</v>
      </c>
      <c r="C320" s="2" t="s">
        <v>771</v>
      </c>
      <c r="D320" s="2" t="s">
        <v>772</v>
      </c>
      <c r="E320" s="2" t="s">
        <v>773</v>
      </c>
      <c r="F320" s="2" t="s">
        <v>828</v>
      </c>
      <c r="G320" s="2" t="s">
        <v>829</v>
      </c>
      <c r="H320" s="2" t="s">
        <v>830</v>
      </c>
      <c r="I320" s="11">
        <v>44135</v>
      </c>
      <c r="J320" s="11">
        <v>43951</v>
      </c>
      <c r="K320" s="2" t="s">
        <v>62</v>
      </c>
      <c r="L320" s="2" t="s">
        <v>62</v>
      </c>
      <c r="M320" s="2"/>
      <c r="N320" s="2" t="s">
        <v>80</v>
      </c>
      <c r="O320" s="2"/>
      <c r="P320" s="2"/>
      <c r="Q320" s="2" t="s">
        <v>65</v>
      </c>
      <c r="R320" s="2" t="s">
        <v>81</v>
      </c>
      <c r="S320" s="2">
        <v>469932</v>
      </c>
      <c r="T320" s="2" t="s">
        <v>82</v>
      </c>
      <c r="U320" s="2" t="s">
        <v>83</v>
      </c>
      <c r="V320" s="10" t="s">
        <v>69</v>
      </c>
      <c r="W320" s="2"/>
      <c r="X320" s="2">
        <v>2692710.36</v>
      </c>
      <c r="Y320" s="26">
        <v>0.00020680874071</v>
      </c>
      <c r="Z320" s="10" t="s">
        <v>84</v>
      </c>
      <c r="AA320" s="2" t="s">
        <v>85</v>
      </c>
      <c r="AB320" s="10" t="s">
        <v>72</v>
      </c>
      <c r="AC320" s="2" t="s">
        <v>73</v>
      </c>
      <c r="AD320" s="10" t="s">
        <v>74</v>
      </c>
      <c r="AE320" s="10"/>
      <c r="AF320" s="10" t="s">
        <v>86</v>
      </c>
      <c r="AG320" s="10" t="s">
        <v>75</v>
      </c>
      <c r="AH320" s="10"/>
      <c r="AI320" s="10" t="s">
        <v>76</v>
      </c>
      <c r="AJ320" s="2" t="s">
        <v>76</v>
      </c>
      <c r="AK320" s="32">
        <v>1</v>
      </c>
      <c r="AL320" s="2"/>
      <c r="AM320" s="2"/>
      <c r="AN320" s="7">
        <f>HYPERLINK("#Notes!C663", "Go To Notes")</f>
      </c>
      <c r="AO320" s="2">
        <v>0</v>
      </c>
      <c r="AP320" s="2">
        <v>0</v>
      </c>
      <c r="AQ320" s="2">
        <v>2692710.36</v>
      </c>
      <c r="AR320" s="26">
        <v>1</v>
      </c>
      <c r="AS320" s="11"/>
      <c r="AT320" s="10"/>
      <c r="AV320" s="10"/>
      <c r="AW320" s="10"/>
      <c r="AX320" s="10"/>
      <c r="AY320" s="10"/>
      <c r="AZ320" s="10"/>
      <c r="BC320" s="10"/>
    </row>
    <row r="321" s="2" customFormat="1">
      <c r="A321" s="2" t="s">
        <v>833</v>
      </c>
      <c r="B321" s="11">
        <v>44103</v>
      </c>
      <c r="C321" s="2" t="s">
        <v>771</v>
      </c>
      <c r="D321" s="2" t="s">
        <v>772</v>
      </c>
      <c r="E321" s="2" t="s">
        <v>773</v>
      </c>
      <c r="F321" s="2" t="s">
        <v>828</v>
      </c>
      <c r="G321" s="2" t="s">
        <v>829</v>
      </c>
      <c r="H321" s="2" t="s">
        <v>830</v>
      </c>
      <c r="I321" s="11">
        <v>44135</v>
      </c>
      <c r="J321" s="11">
        <v>44043</v>
      </c>
      <c r="K321" s="2" t="s">
        <v>62</v>
      </c>
      <c r="L321" s="2" t="s">
        <v>62</v>
      </c>
      <c r="M321" s="2"/>
      <c r="N321" s="2" t="s">
        <v>80</v>
      </c>
      <c r="O321" s="2"/>
      <c r="P321" s="2"/>
      <c r="Q321" s="2" t="s">
        <v>65</v>
      </c>
      <c r="R321" s="2" t="s">
        <v>81</v>
      </c>
      <c r="S321" s="2">
        <v>466262</v>
      </c>
      <c r="T321" s="2" t="s">
        <v>82</v>
      </c>
      <c r="U321" s="2" t="s">
        <v>83</v>
      </c>
      <c r="V321" s="10" t="s">
        <v>69</v>
      </c>
      <c r="W321" s="2"/>
      <c r="X321" s="2">
        <v>1869710.62</v>
      </c>
      <c r="Y321" s="26">
        <v>0.00013505624979</v>
      </c>
      <c r="Z321" s="10" t="s">
        <v>84</v>
      </c>
      <c r="AA321" s="2" t="s">
        <v>85</v>
      </c>
      <c r="AB321" s="10" t="s">
        <v>72</v>
      </c>
      <c r="AC321" s="2" t="s">
        <v>73</v>
      </c>
      <c r="AD321" s="10" t="s">
        <v>74</v>
      </c>
      <c r="AE321" s="10"/>
      <c r="AF321" s="10" t="s">
        <v>86</v>
      </c>
      <c r="AG321" s="10" t="s">
        <v>75</v>
      </c>
      <c r="AH321" s="10"/>
      <c r="AI321" s="10" t="s">
        <v>76</v>
      </c>
      <c r="AJ321" s="2" t="s">
        <v>76</v>
      </c>
      <c r="AK321" s="32">
        <v>1</v>
      </c>
      <c r="AL321" s="2"/>
      <c r="AM321" s="2"/>
      <c r="AN321" s="7">
        <f>HYPERLINK("#Notes!C669", "Go To Notes")</f>
      </c>
      <c r="AO321" s="2">
        <v>0</v>
      </c>
      <c r="AP321" s="2">
        <v>0</v>
      </c>
      <c r="AQ321" s="2">
        <v>1226546.72</v>
      </c>
      <c r="AR321" s="26">
        <v>0.6560088533914409</v>
      </c>
      <c r="AS321" s="11"/>
      <c r="AT321" s="10"/>
      <c r="AV321" s="10"/>
      <c r="AW321" s="10"/>
      <c r="AX321" s="10"/>
      <c r="AY321" s="10"/>
      <c r="AZ321" s="10"/>
      <c r="BC321" s="10"/>
    </row>
    <row r="322" s="2" customFormat="1">
      <c r="A322" s="2" t="s">
        <v>834</v>
      </c>
      <c r="B322" s="11">
        <v>44182</v>
      </c>
      <c r="C322" s="2" t="s">
        <v>771</v>
      </c>
      <c r="D322" s="2" t="s">
        <v>772</v>
      </c>
      <c r="E322" s="2" t="s">
        <v>773</v>
      </c>
      <c r="F322" s="2" t="s">
        <v>828</v>
      </c>
      <c r="G322" s="2" t="s">
        <v>829</v>
      </c>
      <c r="H322" s="2" t="s">
        <v>830</v>
      </c>
      <c r="I322" s="11">
        <v>44135</v>
      </c>
      <c r="J322" s="11">
        <v>44135</v>
      </c>
      <c r="K322" s="2" t="s">
        <v>62</v>
      </c>
      <c r="L322" s="2" t="s">
        <v>62</v>
      </c>
      <c r="M322" s="2"/>
      <c r="N322" s="2" t="s">
        <v>80</v>
      </c>
      <c r="O322" s="2"/>
      <c r="P322" s="2"/>
      <c r="Q322" s="2" t="s">
        <v>65</v>
      </c>
      <c r="R322" s="2" t="s">
        <v>81</v>
      </c>
      <c r="S322" s="2">
        <v>452337</v>
      </c>
      <c r="T322" s="2" t="s">
        <v>82</v>
      </c>
      <c r="U322" s="2" t="s">
        <v>83</v>
      </c>
      <c r="V322" s="10" t="s">
        <v>69</v>
      </c>
      <c r="W322" s="2"/>
      <c r="X322" s="2">
        <v>4735968.39</v>
      </c>
      <c r="Y322" s="26">
        <v>0.00035846303031</v>
      </c>
      <c r="Z322" s="10" t="s">
        <v>84</v>
      </c>
      <c r="AA322" s="2" t="s">
        <v>85</v>
      </c>
      <c r="AB322" s="10" t="s">
        <v>72</v>
      </c>
      <c r="AC322" s="2" t="s">
        <v>73</v>
      </c>
      <c r="AD322" s="10" t="s">
        <v>74</v>
      </c>
      <c r="AE322" s="10"/>
      <c r="AF322" s="10" t="s">
        <v>86</v>
      </c>
      <c r="AG322" s="10" t="s">
        <v>75</v>
      </c>
      <c r="AH322" s="10"/>
      <c r="AI322" s="10" t="s">
        <v>76</v>
      </c>
      <c r="AJ322" s="2" t="s">
        <v>76</v>
      </c>
      <c r="AK322" s="32">
        <v>1</v>
      </c>
      <c r="AL322" s="2"/>
      <c r="AM322" s="2"/>
      <c r="AN322" s="7">
        <f>HYPERLINK("#Notes!C674", "Go To Notes")</f>
      </c>
      <c r="AO322" s="2">
        <v>0</v>
      </c>
      <c r="AP322" s="2">
        <v>0</v>
      </c>
      <c r="AQ322" s="2">
        <v>4405629.42</v>
      </c>
      <c r="AR322" s="26">
        <v>0.930248907341208</v>
      </c>
      <c r="AS322" s="11"/>
      <c r="AT322" s="10"/>
      <c r="AV322" s="10"/>
      <c r="AW322" s="10"/>
      <c r="AX322" s="10"/>
      <c r="AY322" s="10"/>
      <c r="AZ322" s="10"/>
      <c r="BC322" s="10"/>
    </row>
    <row r="323" s="2" customFormat="1">
      <c r="A323" s="2" t="s">
        <v>835</v>
      </c>
      <c r="B323" s="11">
        <v>44280</v>
      </c>
      <c r="C323" s="2" t="s">
        <v>771</v>
      </c>
      <c r="D323" s="2" t="s">
        <v>772</v>
      </c>
      <c r="E323" s="2" t="s">
        <v>773</v>
      </c>
      <c r="F323" s="2" t="s">
        <v>828</v>
      </c>
      <c r="G323" s="2" t="s">
        <v>829</v>
      </c>
      <c r="H323" s="2" t="s">
        <v>830</v>
      </c>
      <c r="I323" s="11">
        <v>44500</v>
      </c>
      <c r="J323" s="11">
        <v>44227</v>
      </c>
      <c r="K323" s="2" t="s">
        <v>62</v>
      </c>
      <c r="L323" s="2" t="s">
        <v>62</v>
      </c>
      <c r="M323" s="2"/>
      <c r="N323" s="2" t="s">
        <v>80</v>
      </c>
      <c r="O323" s="2"/>
      <c r="P323" s="2"/>
      <c r="Q323" s="2" t="s">
        <v>65</v>
      </c>
      <c r="R323" s="2" t="s">
        <v>81</v>
      </c>
      <c r="S323" s="2">
        <v>50420</v>
      </c>
      <c r="T323" s="2" t="s">
        <v>82</v>
      </c>
      <c r="U323" s="2" t="s">
        <v>83</v>
      </c>
      <c r="V323" s="10" t="s">
        <v>69</v>
      </c>
      <c r="W323" s="2"/>
      <c r="X323" s="2">
        <v>16386500</v>
      </c>
      <c r="Y323" s="26">
        <v>0.00104215951253</v>
      </c>
      <c r="Z323" s="10" t="s">
        <v>84</v>
      </c>
      <c r="AA323" s="2" t="s">
        <v>85</v>
      </c>
      <c r="AB323" s="10" t="s">
        <v>72</v>
      </c>
      <c r="AC323" s="2" t="s">
        <v>73</v>
      </c>
      <c r="AD323" s="10" t="s">
        <v>74</v>
      </c>
      <c r="AE323" s="10"/>
      <c r="AF323" s="10" t="s">
        <v>86</v>
      </c>
      <c r="AG323" s="10" t="s">
        <v>75</v>
      </c>
      <c r="AH323" s="10"/>
      <c r="AI323" s="10" t="s">
        <v>76</v>
      </c>
      <c r="AJ323" s="2" t="s">
        <v>76</v>
      </c>
      <c r="AK323" s="32">
        <v>1</v>
      </c>
      <c r="AL323" s="2"/>
      <c r="AM323" s="2"/>
      <c r="AN323" s="7">
        <f>HYPERLINK("#Notes!C679", "Go To Notes")</f>
      </c>
      <c r="AO323" s="2">
        <v>0</v>
      </c>
      <c r="AP323" s="2">
        <v>0</v>
      </c>
      <c r="AQ323" s="2">
        <v>0</v>
      </c>
      <c r="AR323" s="26">
        <v>0</v>
      </c>
      <c r="AS323" s="11"/>
      <c r="AT323" s="10"/>
      <c r="AV323" s="10"/>
      <c r="AW323" s="10"/>
      <c r="AX323" s="10"/>
      <c r="AY323" s="10"/>
      <c r="AZ323" s="10"/>
      <c r="BC323" s="10"/>
    </row>
    <row r="324" s="2" customFormat="1">
      <c r="A324" s="2" t="s">
        <v>836</v>
      </c>
      <c r="B324" s="11">
        <v>43819</v>
      </c>
      <c r="C324" s="2" t="s">
        <v>771</v>
      </c>
      <c r="D324" s="2" t="s">
        <v>772</v>
      </c>
      <c r="E324" s="2" t="s">
        <v>773</v>
      </c>
      <c r="F324" s="2" t="s">
        <v>837</v>
      </c>
      <c r="G324" s="2" t="s">
        <v>838</v>
      </c>
      <c r="H324" s="2" t="s">
        <v>839</v>
      </c>
      <c r="I324" s="11">
        <v>43769</v>
      </c>
      <c r="J324" s="11">
        <v>43769</v>
      </c>
      <c r="K324" s="2" t="s">
        <v>62</v>
      </c>
      <c r="L324" s="2" t="s">
        <v>62</v>
      </c>
      <c r="M324" s="2"/>
      <c r="N324" s="2" t="s">
        <v>80</v>
      </c>
      <c r="O324" s="2"/>
      <c r="P324" s="2"/>
      <c r="Q324" s="2" t="s">
        <v>65</v>
      </c>
      <c r="R324" s="2" t="s">
        <v>81</v>
      </c>
      <c r="S324" s="2">
        <v>1135647</v>
      </c>
      <c r="T324" s="2" t="s">
        <v>82</v>
      </c>
      <c r="U324" s="2" t="s">
        <v>83</v>
      </c>
      <c r="V324" s="10" t="s">
        <v>69</v>
      </c>
      <c r="W324" s="2"/>
      <c r="X324" s="2">
        <v>6177919.68</v>
      </c>
      <c r="Y324" s="26">
        <v>0.00044430602305</v>
      </c>
      <c r="Z324" s="10" t="s">
        <v>84</v>
      </c>
      <c r="AA324" s="2" t="s">
        <v>85</v>
      </c>
      <c r="AB324" s="10" t="s">
        <v>72</v>
      </c>
      <c r="AC324" s="2" t="s">
        <v>73</v>
      </c>
      <c r="AD324" s="10" t="s">
        <v>74</v>
      </c>
      <c r="AE324" s="10"/>
      <c r="AF324" s="10" t="s">
        <v>86</v>
      </c>
      <c r="AG324" s="10" t="s">
        <v>75</v>
      </c>
      <c r="AH324" s="10"/>
      <c r="AI324" s="10" t="s">
        <v>76</v>
      </c>
      <c r="AJ324" s="2" t="s">
        <v>76</v>
      </c>
      <c r="AK324" s="32">
        <v>1</v>
      </c>
      <c r="AL324" s="2"/>
      <c r="AM324" s="2"/>
      <c r="AN324" s="7">
        <f>HYPERLINK("#Notes!C684", "Go To Notes")</f>
      </c>
      <c r="AO324" s="2">
        <v>0</v>
      </c>
      <c r="AP324" s="2">
        <v>0</v>
      </c>
      <c r="AQ324" s="2">
        <v>5952384.48</v>
      </c>
      <c r="AR324" s="26">
        <v>0.9634933421471741</v>
      </c>
      <c r="AS324" s="11"/>
      <c r="AT324" s="10"/>
      <c r="AV324" s="10"/>
      <c r="AW324" s="10"/>
      <c r="AX324" s="10"/>
      <c r="AY324" s="10"/>
      <c r="AZ324" s="10"/>
      <c r="BC324" s="10"/>
    </row>
    <row r="325" s="2" customFormat="1">
      <c r="A325" s="2" t="s">
        <v>840</v>
      </c>
      <c r="B325" s="11">
        <v>43921</v>
      </c>
      <c r="C325" s="2" t="s">
        <v>771</v>
      </c>
      <c r="D325" s="2" t="s">
        <v>772</v>
      </c>
      <c r="E325" s="2" t="s">
        <v>773</v>
      </c>
      <c r="F325" s="2" t="s">
        <v>837</v>
      </c>
      <c r="G325" s="2" t="s">
        <v>838</v>
      </c>
      <c r="H325" s="2" t="s">
        <v>839</v>
      </c>
      <c r="I325" s="11">
        <v>44135</v>
      </c>
      <c r="J325" s="11">
        <v>43861</v>
      </c>
      <c r="K325" s="2" t="s">
        <v>62</v>
      </c>
      <c r="L325" s="2" t="s">
        <v>62</v>
      </c>
      <c r="M325" s="2"/>
      <c r="N325" s="2" t="s">
        <v>80</v>
      </c>
      <c r="O325" s="2"/>
      <c r="P325" s="2"/>
      <c r="Q325" s="2" t="s">
        <v>65</v>
      </c>
      <c r="R325" s="2" t="s">
        <v>81</v>
      </c>
      <c r="S325" s="2">
        <v>1135647</v>
      </c>
      <c r="T325" s="2" t="s">
        <v>82</v>
      </c>
      <c r="U325" s="2" t="s">
        <v>83</v>
      </c>
      <c r="V325" s="10" t="s">
        <v>69</v>
      </c>
      <c r="W325" s="2"/>
      <c r="X325" s="2">
        <v>4360884.48</v>
      </c>
      <c r="Y325" s="26">
        <v>0.00032514098201</v>
      </c>
      <c r="Z325" s="10" t="s">
        <v>84</v>
      </c>
      <c r="AA325" s="2" t="s">
        <v>85</v>
      </c>
      <c r="AB325" s="10" t="s">
        <v>72</v>
      </c>
      <c r="AC325" s="2" t="s">
        <v>73</v>
      </c>
      <c r="AD325" s="10" t="s">
        <v>74</v>
      </c>
      <c r="AE325" s="10"/>
      <c r="AF325" s="10" t="s">
        <v>86</v>
      </c>
      <c r="AG325" s="10" t="s">
        <v>75</v>
      </c>
      <c r="AH325" s="10"/>
      <c r="AI325" s="10" t="s">
        <v>76</v>
      </c>
      <c r="AJ325" s="2" t="s">
        <v>76</v>
      </c>
      <c r="AK325" s="32">
        <v>1</v>
      </c>
      <c r="AL325" s="2"/>
      <c r="AM325" s="2"/>
      <c r="AN325" s="7">
        <f>HYPERLINK("#Notes!C689", "Go To Notes")</f>
      </c>
      <c r="AO325" s="2">
        <v>0</v>
      </c>
      <c r="AP325" s="2">
        <v>0</v>
      </c>
      <c r="AQ325" s="2">
        <v>4360884.48</v>
      </c>
      <c r="AR325" s="26">
        <v>1</v>
      </c>
      <c r="AS325" s="11"/>
      <c r="AT325" s="10"/>
      <c r="AV325" s="10"/>
      <c r="AW325" s="10"/>
      <c r="AX325" s="10"/>
      <c r="AY325" s="10"/>
      <c r="AZ325" s="10"/>
      <c r="BC325" s="10"/>
    </row>
    <row r="326" s="2" customFormat="1">
      <c r="A326" s="2" t="s">
        <v>841</v>
      </c>
      <c r="B326" s="11">
        <v>44000</v>
      </c>
      <c r="C326" s="2" t="s">
        <v>771</v>
      </c>
      <c r="D326" s="2" t="s">
        <v>772</v>
      </c>
      <c r="E326" s="2" t="s">
        <v>773</v>
      </c>
      <c r="F326" s="2" t="s">
        <v>837</v>
      </c>
      <c r="G326" s="2" t="s">
        <v>838</v>
      </c>
      <c r="H326" s="2" t="s">
        <v>839</v>
      </c>
      <c r="I326" s="11">
        <v>44135</v>
      </c>
      <c r="J326" s="11">
        <v>43951</v>
      </c>
      <c r="K326" s="2" t="s">
        <v>62</v>
      </c>
      <c r="L326" s="2" t="s">
        <v>62</v>
      </c>
      <c r="M326" s="2"/>
      <c r="N326" s="2" t="s">
        <v>80</v>
      </c>
      <c r="O326" s="2"/>
      <c r="P326" s="2"/>
      <c r="Q326" s="2" t="s">
        <v>65</v>
      </c>
      <c r="R326" s="2" t="s">
        <v>81</v>
      </c>
      <c r="S326" s="2">
        <v>1121503</v>
      </c>
      <c r="T326" s="2" t="s">
        <v>82</v>
      </c>
      <c r="U326" s="2" t="s">
        <v>83</v>
      </c>
      <c r="V326" s="10" t="s">
        <v>69</v>
      </c>
      <c r="W326" s="2"/>
      <c r="X326" s="2">
        <v>6426212.19</v>
      </c>
      <c r="Y326" s="26">
        <v>0.00061643231626</v>
      </c>
      <c r="Z326" s="10" t="s">
        <v>84</v>
      </c>
      <c r="AA326" s="2" t="s">
        <v>85</v>
      </c>
      <c r="AB326" s="10" t="s">
        <v>72</v>
      </c>
      <c r="AC326" s="2" t="s">
        <v>73</v>
      </c>
      <c r="AD326" s="10" t="s">
        <v>74</v>
      </c>
      <c r="AE326" s="10"/>
      <c r="AF326" s="10" t="s">
        <v>86</v>
      </c>
      <c r="AG326" s="10" t="s">
        <v>75</v>
      </c>
      <c r="AH326" s="10"/>
      <c r="AI326" s="10" t="s">
        <v>76</v>
      </c>
      <c r="AJ326" s="2" t="s">
        <v>76</v>
      </c>
      <c r="AK326" s="32">
        <v>1</v>
      </c>
      <c r="AL326" s="2"/>
      <c r="AM326" s="2"/>
      <c r="AN326" s="7">
        <f>HYPERLINK("#Notes!C694", "Go To Notes")</f>
      </c>
      <c r="AO326" s="2">
        <v>0</v>
      </c>
      <c r="AP326" s="2">
        <v>0</v>
      </c>
      <c r="AQ326" s="2">
        <v>6426212.19</v>
      </c>
      <c r="AR326" s="26">
        <v>1</v>
      </c>
      <c r="AS326" s="11"/>
      <c r="AT326" s="10"/>
      <c r="AV326" s="10"/>
      <c r="AW326" s="10"/>
      <c r="AX326" s="10"/>
      <c r="AY326" s="10"/>
      <c r="AZ326" s="10"/>
      <c r="BC326" s="10"/>
    </row>
    <row r="327" s="2" customFormat="1">
      <c r="A327" s="2" t="s">
        <v>842</v>
      </c>
      <c r="B327" s="11">
        <v>44103</v>
      </c>
      <c r="C327" s="2" t="s">
        <v>771</v>
      </c>
      <c r="D327" s="2" t="s">
        <v>772</v>
      </c>
      <c r="E327" s="2" t="s">
        <v>773</v>
      </c>
      <c r="F327" s="2" t="s">
        <v>837</v>
      </c>
      <c r="G327" s="2" t="s">
        <v>838</v>
      </c>
      <c r="H327" s="2" t="s">
        <v>839</v>
      </c>
      <c r="I327" s="11">
        <v>44135</v>
      </c>
      <c r="J327" s="11">
        <v>44043</v>
      </c>
      <c r="K327" s="2" t="s">
        <v>62</v>
      </c>
      <c r="L327" s="2" t="s">
        <v>62</v>
      </c>
      <c r="M327" s="2"/>
      <c r="N327" s="2" t="s">
        <v>80</v>
      </c>
      <c r="O327" s="2"/>
      <c r="P327" s="2"/>
      <c r="Q327" s="2" t="s">
        <v>65</v>
      </c>
      <c r="R327" s="2" t="s">
        <v>81</v>
      </c>
      <c r="S327" s="2">
        <v>1121503</v>
      </c>
      <c r="T327" s="2" t="s">
        <v>82</v>
      </c>
      <c r="U327" s="2" t="s">
        <v>83</v>
      </c>
      <c r="V327" s="10" t="s">
        <v>69</v>
      </c>
      <c r="W327" s="2"/>
      <c r="X327" s="2">
        <v>4497227.03</v>
      </c>
      <c r="Y327" s="26">
        <v>0.00041880955796</v>
      </c>
      <c r="Z327" s="10" t="s">
        <v>84</v>
      </c>
      <c r="AA327" s="2" t="s">
        <v>85</v>
      </c>
      <c r="AB327" s="10" t="s">
        <v>72</v>
      </c>
      <c r="AC327" s="2" t="s">
        <v>73</v>
      </c>
      <c r="AD327" s="10" t="s">
        <v>74</v>
      </c>
      <c r="AE327" s="10"/>
      <c r="AF327" s="10" t="s">
        <v>86</v>
      </c>
      <c r="AG327" s="10" t="s">
        <v>75</v>
      </c>
      <c r="AH327" s="10"/>
      <c r="AI327" s="10" t="s">
        <v>76</v>
      </c>
      <c r="AJ327" s="2" t="s">
        <v>76</v>
      </c>
      <c r="AK327" s="32">
        <v>1</v>
      </c>
      <c r="AL327" s="2"/>
      <c r="AM327" s="2"/>
      <c r="AN327" s="7">
        <f>HYPERLINK("#Notes!C700", "Go To Notes")</f>
      </c>
      <c r="AO327" s="2">
        <v>0</v>
      </c>
      <c r="AP327" s="2">
        <v>0</v>
      </c>
      <c r="AQ327" s="2">
        <v>3719944.67</v>
      </c>
      <c r="AR327" s="26">
        <v>0.8271640824857357</v>
      </c>
      <c r="AS327" s="11"/>
      <c r="AT327" s="10"/>
      <c r="AV327" s="10"/>
      <c r="AW327" s="10"/>
      <c r="AX327" s="10"/>
      <c r="AY327" s="10"/>
      <c r="AZ327" s="10"/>
      <c r="BC327" s="10"/>
    </row>
    <row r="328" s="2" customFormat="1">
      <c r="A328" s="2" t="s">
        <v>843</v>
      </c>
      <c r="B328" s="11">
        <v>44182</v>
      </c>
      <c r="C328" s="2" t="s">
        <v>771</v>
      </c>
      <c r="D328" s="2" t="s">
        <v>772</v>
      </c>
      <c r="E328" s="2" t="s">
        <v>773</v>
      </c>
      <c r="F328" s="2" t="s">
        <v>837</v>
      </c>
      <c r="G328" s="2" t="s">
        <v>838</v>
      </c>
      <c r="H328" s="2" t="s">
        <v>839</v>
      </c>
      <c r="I328" s="11">
        <v>44135</v>
      </c>
      <c r="J328" s="11">
        <v>44135</v>
      </c>
      <c r="K328" s="2" t="s">
        <v>62</v>
      </c>
      <c r="L328" s="2" t="s">
        <v>62</v>
      </c>
      <c r="M328" s="2"/>
      <c r="N328" s="2" t="s">
        <v>80</v>
      </c>
      <c r="O328" s="2"/>
      <c r="P328" s="2"/>
      <c r="Q328" s="2" t="s">
        <v>65</v>
      </c>
      <c r="R328" s="2" t="s">
        <v>81</v>
      </c>
      <c r="S328" s="2">
        <v>1121503</v>
      </c>
      <c r="T328" s="2" t="s">
        <v>82</v>
      </c>
      <c r="U328" s="2" t="s">
        <v>83</v>
      </c>
      <c r="V328" s="10" t="s">
        <v>69</v>
      </c>
      <c r="W328" s="2"/>
      <c r="X328" s="2">
        <v>11742136.41</v>
      </c>
      <c r="Y328" s="26">
        <v>0.0011201314265</v>
      </c>
      <c r="Z328" s="10" t="s">
        <v>84</v>
      </c>
      <c r="AA328" s="2" t="s">
        <v>85</v>
      </c>
      <c r="AB328" s="10" t="s">
        <v>72</v>
      </c>
      <c r="AC328" s="2" t="s">
        <v>73</v>
      </c>
      <c r="AD328" s="10" t="s">
        <v>74</v>
      </c>
      <c r="AE328" s="10"/>
      <c r="AF328" s="10" t="s">
        <v>86</v>
      </c>
      <c r="AG328" s="10" t="s">
        <v>75</v>
      </c>
      <c r="AH328" s="10"/>
      <c r="AI328" s="10" t="s">
        <v>76</v>
      </c>
      <c r="AJ328" s="2" t="s">
        <v>76</v>
      </c>
      <c r="AK328" s="32">
        <v>1</v>
      </c>
      <c r="AL328" s="2"/>
      <c r="AM328" s="2"/>
      <c r="AN328" s="7">
        <f>HYPERLINK("#Notes!C705", "Go To Notes")</f>
      </c>
      <c r="AO328" s="2">
        <v>0</v>
      </c>
      <c r="AP328" s="2">
        <v>0</v>
      </c>
      <c r="AQ328" s="2">
        <v>10932292.38</v>
      </c>
      <c r="AR328" s="26">
        <v>0.9310309468632719</v>
      </c>
      <c r="AS328" s="11"/>
      <c r="AT328" s="10"/>
      <c r="AV328" s="10"/>
      <c r="AW328" s="10"/>
      <c r="AX328" s="10"/>
      <c r="AY328" s="10"/>
      <c r="AZ328" s="10"/>
      <c r="BC328" s="10"/>
    </row>
    <row r="329" s="2" customFormat="1">
      <c r="A329" s="2" t="s">
        <v>844</v>
      </c>
      <c r="B329" s="11">
        <v>44280</v>
      </c>
      <c r="C329" s="2" t="s">
        <v>771</v>
      </c>
      <c r="D329" s="2" t="s">
        <v>772</v>
      </c>
      <c r="E329" s="2" t="s">
        <v>773</v>
      </c>
      <c r="F329" s="2" t="s">
        <v>837</v>
      </c>
      <c r="G329" s="2" t="s">
        <v>838</v>
      </c>
      <c r="H329" s="2" t="s">
        <v>839</v>
      </c>
      <c r="I329" s="11">
        <v>44500</v>
      </c>
      <c r="J329" s="11">
        <v>44227</v>
      </c>
      <c r="K329" s="2" t="s">
        <v>62</v>
      </c>
      <c r="L329" s="2" t="s">
        <v>62</v>
      </c>
      <c r="M329" s="2"/>
      <c r="N329" s="2" t="s">
        <v>80</v>
      </c>
      <c r="O329" s="2"/>
      <c r="P329" s="2"/>
      <c r="Q329" s="2" t="s">
        <v>65</v>
      </c>
      <c r="R329" s="2" t="s">
        <v>81</v>
      </c>
      <c r="S329" s="2">
        <v>57683</v>
      </c>
      <c r="T329" s="2" t="s">
        <v>82</v>
      </c>
      <c r="U329" s="2" t="s">
        <v>83</v>
      </c>
      <c r="V329" s="10" t="s">
        <v>69</v>
      </c>
      <c r="W329" s="2"/>
      <c r="X329" s="2">
        <v>18746975</v>
      </c>
      <c r="Y329" s="26">
        <v>0.00141670654666</v>
      </c>
      <c r="Z329" s="10" t="s">
        <v>84</v>
      </c>
      <c r="AA329" s="2" t="s">
        <v>85</v>
      </c>
      <c r="AB329" s="10" t="s">
        <v>72</v>
      </c>
      <c r="AC329" s="2" t="s">
        <v>73</v>
      </c>
      <c r="AD329" s="10" t="s">
        <v>74</v>
      </c>
      <c r="AE329" s="10"/>
      <c r="AF329" s="10" t="s">
        <v>86</v>
      </c>
      <c r="AG329" s="10" t="s">
        <v>75</v>
      </c>
      <c r="AH329" s="10"/>
      <c r="AI329" s="10" t="s">
        <v>76</v>
      </c>
      <c r="AJ329" s="2" t="s">
        <v>76</v>
      </c>
      <c r="AK329" s="32">
        <v>1</v>
      </c>
      <c r="AL329" s="2"/>
      <c r="AM329" s="2"/>
      <c r="AN329" s="7">
        <f>HYPERLINK("#Notes!C710", "Go To Notes")</f>
      </c>
      <c r="AO329" s="2">
        <v>0</v>
      </c>
      <c r="AP329" s="2">
        <v>0</v>
      </c>
      <c r="AQ329" s="2">
        <v>0</v>
      </c>
      <c r="AR329" s="26">
        <v>0</v>
      </c>
      <c r="AS329" s="11"/>
      <c r="AT329" s="10"/>
      <c r="AV329" s="10"/>
      <c r="AW329" s="10"/>
      <c r="AX329" s="10"/>
      <c r="AY329" s="10"/>
      <c r="AZ329" s="10"/>
      <c r="BC329" s="10"/>
    </row>
    <row r="330" s="2" customFormat="1">
      <c r="A330" s="2" t="s">
        <v>845</v>
      </c>
      <c r="B330" s="11">
        <v>43819</v>
      </c>
      <c r="C330" s="2" t="s">
        <v>771</v>
      </c>
      <c r="D330" s="2" t="s">
        <v>772</v>
      </c>
      <c r="E330" s="2" t="s">
        <v>773</v>
      </c>
      <c r="F330" s="2" t="s">
        <v>846</v>
      </c>
      <c r="G330" s="2" t="s">
        <v>847</v>
      </c>
      <c r="H330" s="2" t="s">
        <v>848</v>
      </c>
      <c r="I330" s="11">
        <v>43769</v>
      </c>
      <c r="J330" s="11">
        <v>43769</v>
      </c>
      <c r="K330" s="2" t="s">
        <v>62</v>
      </c>
      <c r="L330" s="2" t="s">
        <v>62</v>
      </c>
      <c r="M330" s="2"/>
      <c r="N330" s="2" t="s">
        <v>80</v>
      </c>
      <c r="O330" s="2"/>
      <c r="P330" s="2"/>
      <c r="Q330" s="2" t="s">
        <v>65</v>
      </c>
      <c r="R330" s="2" t="s">
        <v>81</v>
      </c>
      <c r="S330" s="2">
        <v>16305</v>
      </c>
      <c r="T330" s="2" t="s">
        <v>82</v>
      </c>
      <c r="U330" s="2" t="s">
        <v>83</v>
      </c>
      <c r="V330" s="10" t="s">
        <v>69</v>
      </c>
      <c r="W330" s="2"/>
      <c r="X330" s="2">
        <v>88699.2</v>
      </c>
      <c r="Y330" s="26">
        <v>7.106905319E-05</v>
      </c>
      <c r="Z330" s="10" t="s">
        <v>84</v>
      </c>
      <c r="AA330" s="2" t="s">
        <v>85</v>
      </c>
      <c r="AB330" s="10" t="s">
        <v>72</v>
      </c>
      <c r="AC330" s="2" t="s">
        <v>73</v>
      </c>
      <c r="AD330" s="10" t="s">
        <v>74</v>
      </c>
      <c r="AE330" s="10"/>
      <c r="AF330" s="10" t="s">
        <v>86</v>
      </c>
      <c r="AG330" s="10" t="s">
        <v>75</v>
      </c>
      <c r="AH330" s="10"/>
      <c r="AI330" s="10" t="s">
        <v>76</v>
      </c>
      <c r="AJ330" s="2" t="s">
        <v>76</v>
      </c>
      <c r="AK330" s="32">
        <v>1</v>
      </c>
      <c r="AL330" s="2"/>
      <c r="AM330" s="2"/>
      <c r="AN330" s="7">
        <f>HYPERLINK("#Notes!C715", "Go To Notes")</f>
      </c>
      <c r="AO330" s="2">
        <v>0</v>
      </c>
      <c r="AP330" s="2">
        <v>0</v>
      </c>
      <c r="AQ330" s="2">
        <v>89077.65</v>
      </c>
      <c r="AR330" s="26">
        <v>1.0042666675685914</v>
      </c>
      <c r="AS330" s="11"/>
      <c r="AT330" s="10"/>
      <c r="AV330" s="10"/>
      <c r="AW330" s="10"/>
      <c r="AX330" s="10"/>
      <c r="AY330" s="10"/>
      <c r="AZ330" s="10"/>
      <c r="BC330" s="10"/>
    </row>
    <row r="331" s="2" customFormat="1">
      <c r="A331" s="2" t="s">
        <v>849</v>
      </c>
      <c r="B331" s="11">
        <v>43921</v>
      </c>
      <c r="C331" s="2" t="s">
        <v>771</v>
      </c>
      <c r="D331" s="2" t="s">
        <v>772</v>
      </c>
      <c r="E331" s="2" t="s">
        <v>773</v>
      </c>
      <c r="F331" s="2" t="s">
        <v>846</v>
      </c>
      <c r="G331" s="2" t="s">
        <v>847</v>
      </c>
      <c r="H331" s="2" t="s">
        <v>848</v>
      </c>
      <c r="I331" s="11">
        <v>44135</v>
      </c>
      <c r="J331" s="11">
        <v>43861</v>
      </c>
      <c r="K331" s="2" t="s">
        <v>62</v>
      </c>
      <c r="L331" s="2" t="s">
        <v>62</v>
      </c>
      <c r="M331" s="2"/>
      <c r="N331" s="2" t="s">
        <v>80</v>
      </c>
      <c r="O331" s="2"/>
      <c r="P331" s="2"/>
      <c r="Q331" s="2" t="s">
        <v>65</v>
      </c>
      <c r="R331" s="2" t="s">
        <v>81</v>
      </c>
      <c r="S331" s="2">
        <v>16305</v>
      </c>
      <c r="T331" s="2" t="s">
        <v>82</v>
      </c>
      <c r="U331" s="2" t="s">
        <v>83</v>
      </c>
      <c r="V331" s="10" t="s">
        <v>69</v>
      </c>
      <c r="W331" s="2"/>
      <c r="X331" s="2">
        <v>62611.2</v>
      </c>
      <c r="Y331" s="26">
        <v>4.810682043E-05</v>
      </c>
      <c r="Z331" s="10" t="s">
        <v>84</v>
      </c>
      <c r="AA331" s="2" t="s">
        <v>85</v>
      </c>
      <c r="AB331" s="10" t="s">
        <v>72</v>
      </c>
      <c r="AC331" s="2" t="s">
        <v>73</v>
      </c>
      <c r="AD331" s="10" t="s">
        <v>74</v>
      </c>
      <c r="AE331" s="10"/>
      <c r="AF331" s="10" t="s">
        <v>86</v>
      </c>
      <c r="AG331" s="10" t="s">
        <v>75</v>
      </c>
      <c r="AH331" s="10"/>
      <c r="AI331" s="10" t="s">
        <v>76</v>
      </c>
      <c r="AJ331" s="2" t="s">
        <v>76</v>
      </c>
      <c r="AK331" s="32">
        <v>1</v>
      </c>
      <c r="AL331" s="2"/>
      <c r="AM331" s="2"/>
      <c r="AN331" s="7">
        <f>HYPERLINK("#Notes!C720", "Go To Notes")</f>
      </c>
      <c r="AO331" s="2">
        <v>0</v>
      </c>
      <c r="AP331" s="2">
        <v>0</v>
      </c>
      <c r="AQ331" s="2">
        <v>62611.2</v>
      </c>
      <c r="AR331" s="26">
        <v>1</v>
      </c>
      <c r="AS331" s="11"/>
      <c r="AT331" s="10"/>
      <c r="AV331" s="10"/>
      <c r="AW331" s="10"/>
      <c r="AX331" s="10"/>
      <c r="AY331" s="10"/>
      <c r="AZ331" s="10"/>
      <c r="BC331" s="10"/>
    </row>
    <row r="332" s="2" customFormat="1">
      <c r="A332" s="2" t="s">
        <v>850</v>
      </c>
      <c r="B332" s="11">
        <v>43819</v>
      </c>
      <c r="C332" s="2" t="s">
        <v>771</v>
      </c>
      <c r="D332" s="2" t="s">
        <v>772</v>
      </c>
      <c r="E332" s="2" t="s">
        <v>773</v>
      </c>
      <c r="F332" s="2" t="s">
        <v>851</v>
      </c>
      <c r="G332" s="2" t="s">
        <v>852</v>
      </c>
      <c r="H332" s="2" t="s">
        <v>853</v>
      </c>
      <c r="I332" s="11">
        <v>43769</v>
      </c>
      <c r="J332" s="11">
        <v>43769</v>
      </c>
      <c r="K332" s="2" t="s">
        <v>62</v>
      </c>
      <c r="L332" s="2" t="s">
        <v>62</v>
      </c>
      <c r="M332" s="2"/>
      <c r="N332" s="2" t="s">
        <v>80</v>
      </c>
      <c r="O332" s="2"/>
      <c r="P332" s="2"/>
      <c r="Q332" s="2" t="s">
        <v>65</v>
      </c>
      <c r="R332" s="2" t="s">
        <v>81</v>
      </c>
      <c r="S332" s="2">
        <v>50730</v>
      </c>
      <c r="T332" s="2" t="s">
        <v>82</v>
      </c>
      <c r="U332" s="2" t="s">
        <v>83</v>
      </c>
      <c r="V332" s="10" t="s">
        <v>69</v>
      </c>
      <c r="W332" s="2"/>
      <c r="X332" s="2">
        <v>275971.2</v>
      </c>
      <c r="Y332" s="26">
        <v>0.00013148012105</v>
      </c>
      <c r="Z332" s="10" t="s">
        <v>84</v>
      </c>
      <c r="AA332" s="2" t="s">
        <v>85</v>
      </c>
      <c r="AB332" s="10" t="s">
        <v>72</v>
      </c>
      <c r="AC332" s="2" t="s">
        <v>73</v>
      </c>
      <c r="AD332" s="10" t="s">
        <v>74</v>
      </c>
      <c r="AE332" s="10"/>
      <c r="AF332" s="10" t="s">
        <v>86</v>
      </c>
      <c r="AG332" s="10" t="s">
        <v>75</v>
      </c>
      <c r="AH332" s="10"/>
      <c r="AI332" s="10" t="s">
        <v>76</v>
      </c>
      <c r="AJ332" s="2" t="s">
        <v>76</v>
      </c>
      <c r="AK332" s="32">
        <v>1</v>
      </c>
      <c r="AL332" s="2"/>
      <c r="AM332" s="2"/>
      <c r="AN332" s="7">
        <f>HYPERLINK("#Notes!C725", "Go To Notes")</f>
      </c>
      <c r="AO332" s="2">
        <v>0</v>
      </c>
      <c r="AP332" s="2">
        <v>0</v>
      </c>
      <c r="AQ332" s="2">
        <v>275971.2</v>
      </c>
      <c r="AR332" s="26">
        <v>1</v>
      </c>
      <c r="AS332" s="11"/>
      <c r="AT332" s="10"/>
      <c r="AV332" s="10"/>
      <c r="AW332" s="10"/>
      <c r="AX332" s="10"/>
      <c r="AY332" s="10"/>
      <c r="AZ332" s="10"/>
      <c r="BC332" s="10"/>
    </row>
    <row r="333" s="2" customFormat="1">
      <c r="A333" s="2" t="s">
        <v>854</v>
      </c>
      <c r="B333" s="11">
        <v>43921</v>
      </c>
      <c r="C333" s="2" t="s">
        <v>771</v>
      </c>
      <c r="D333" s="2" t="s">
        <v>772</v>
      </c>
      <c r="E333" s="2" t="s">
        <v>773</v>
      </c>
      <c r="F333" s="2" t="s">
        <v>851</v>
      </c>
      <c r="G333" s="2" t="s">
        <v>852</v>
      </c>
      <c r="H333" s="2" t="s">
        <v>853</v>
      </c>
      <c r="I333" s="11">
        <v>44135</v>
      </c>
      <c r="J333" s="11">
        <v>43861</v>
      </c>
      <c r="K333" s="2" t="s">
        <v>62</v>
      </c>
      <c r="L333" s="2" t="s">
        <v>62</v>
      </c>
      <c r="M333" s="2"/>
      <c r="N333" s="2" t="s">
        <v>80</v>
      </c>
      <c r="O333" s="2"/>
      <c r="P333" s="2"/>
      <c r="Q333" s="2" t="s">
        <v>65</v>
      </c>
      <c r="R333" s="2" t="s">
        <v>81</v>
      </c>
      <c r="S333" s="2">
        <v>50730</v>
      </c>
      <c r="T333" s="2" t="s">
        <v>82</v>
      </c>
      <c r="U333" s="2" t="s">
        <v>83</v>
      </c>
      <c r="V333" s="10" t="s">
        <v>69</v>
      </c>
      <c r="W333" s="2"/>
      <c r="X333" s="2">
        <v>194803.2</v>
      </c>
      <c r="Y333" s="26">
        <v>8.25508515E-05</v>
      </c>
      <c r="Z333" s="10" t="s">
        <v>84</v>
      </c>
      <c r="AA333" s="2" t="s">
        <v>85</v>
      </c>
      <c r="AB333" s="10" t="s">
        <v>72</v>
      </c>
      <c r="AC333" s="2" t="s">
        <v>73</v>
      </c>
      <c r="AD333" s="10" t="s">
        <v>74</v>
      </c>
      <c r="AE333" s="10"/>
      <c r="AF333" s="10" t="s">
        <v>86</v>
      </c>
      <c r="AG333" s="10" t="s">
        <v>75</v>
      </c>
      <c r="AH333" s="10"/>
      <c r="AI333" s="10" t="s">
        <v>76</v>
      </c>
      <c r="AJ333" s="2" t="s">
        <v>76</v>
      </c>
      <c r="AK333" s="32">
        <v>1</v>
      </c>
      <c r="AL333" s="2"/>
      <c r="AM333" s="2"/>
      <c r="AN333" s="7">
        <f>HYPERLINK("#Notes!C730", "Go To Notes")</f>
      </c>
      <c r="AO333" s="2">
        <v>0</v>
      </c>
      <c r="AP333" s="2">
        <v>0</v>
      </c>
      <c r="AQ333" s="2">
        <v>194803.2</v>
      </c>
      <c r="AR333" s="26">
        <v>1</v>
      </c>
      <c r="AS333" s="11"/>
      <c r="AT333" s="10"/>
      <c r="AV333" s="10"/>
      <c r="AW333" s="10"/>
      <c r="AX333" s="10"/>
      <c r="AY333" s="10"/>
      <c r="AZ333" s="10"/>
      <c r="BC333" s="10"/>
    </row>
    <row r="334" s="2" customFormat="1">
      <c r="A334" s="2" t="s">
        <v>855</v>
      </c>
      <c r="B334" s="11">
        <v>44000</v>
      </c>
      <c r="C334" s="2" t="s">
        <v>771</v>
      </c>
      <c r="D334" s="2" t="s">
        <v>772</v>
      </c>
      <c r="E334" s="2" t="s">
        <v>773</v>
      </c>
      <c r="F334" s="2" t="s">
        <v>851</v>
      </c>
      <c r="G334" s="2" t="s">
        <v>852</v>
      </c>
      <c r="H334" s="2" t="s">
        <v>853</v>
      </c>
      <c r="I334" s="11">
        <v>44135</v>
      </c>
      <c r="J334" s="11">
        <v>43951</v>
      </c>
      <c r="K334" s="2" t="s">
        <v>62</v>
      </c>
      <c r="L334" s="2" t="s">
        <v>62</v>
      </c>
      <c r="M334" s="2"/>
      <c r="N334" s="2" t="s">
        <v>80</v>
      </c>
      <c r="O334" s="2"/>
      <c r="P334" s="2"/>
      <c r="Q334" s="2" t="s">
        <v>65</v>
      </c>
      <c r="R334" s="2" t="s">
        <v>81</v>
      </c>
      <c r="S334" s="2">
        <v>50730</v>
      </c>
      <c r="T334" s="2" t="s">
        <v>82</v>
      </c>
      <c r="U334" s="2" t="s">
        <v>83</v>
      </c>
      <c r="V334" s="10" t="s">
        <v>69</v>
      </c>
      <c r="W334" s="2"/>
      <c r="X334" s="2">
        <v>290682.9</v>
      </c>
      <c r="Y334" s="26">
        <v>0.00011436321874</v>
      </c>
      <c r="Z334" s="10" t="s">
        <v>84</v>
      </c>
      <c r="AA334" s="2" t="s">
        <v>85</v>
      </c>
      <c r="AB334" s="10" t="s">
        <v>72</v>
      </c>
      <c r="AC334" s="2" t="s">
        <v>73</v>
      </c>
      <c r="AD334" s="10" t="s">
        <v>74</v>
      </c>
      <c r="AE334" s="10"/>
      <c r="AF334" s="10" t="s">
        <v>86</v>
      </c>
      <c r="AG334" s="10" t="s">
        <v>75</v>
      </c>
      <c r="AH334" s="10"/>
      <c r="AI334" s="10" t="s">
        <v>76</v>
      </c>
      <c r="AJ334" s="2" t="s">
        <v>76</v>
      </c>
      <c r="AK334" s="32">
        <v>1</v>
      </c>
      <c r="AL334" s="2"/>
      <c r="AM334" s="2"/>
      <c r="AN334" s="7">
        <f>HYPERLINK("#Notes!C735", "Go To Notes")</f>
      </c>
      <c r="AO334" s="2">
        <v>0</v>
      </c>
      <c r="AP334" s="2">
        <v>0</v>
      </c>
      <c r="AQ334" s="2">
        <v>290682.9</v>
      </c>
      <c r="AR334" s="26">
        <v>1</v>
      </c>
      <c r="AS334" s="11"/>
      <c r="AT334" s="10"/>
      <c r="AV334" s="10"/>
      <c r="AW334" s="10"/>
      <c r="AX334" s="10"/>
      <c r="AY334" s="10"/>
      <c r="AZ334" s="10"/>
      <c r="BC334" s="10"/>
    </row>
    <row r="335" s="2" customFormat="1">
      <c r="A335" s="2" t="s">
        <v>856</v>
      </c>
      <c r="B335" s="11">
        <v>44103</v>
      </c>
      <c r="C335" s="2" t="s">
        <v>771</v>
      </c>
      <c r="D335" s="2" t="s">
        <v>772</v>
      </c>
      <c r="E335" s="2" t="s">
        <v>773</v>
      </c>
      <c r="F335" s="2" t="s">
        <v>851</v>
      </c>
      <c r="G335" s="2" t="s">
        <v>852</v>
      </c>
      <c r="H335" s="2" t="s">
        <v>853</v>
      </c>
      <c r="I335" s="11">
        <v>44135</v>
      </c>
      <c r="J335" s="11">
        <v>44043</v>
      </c>
      <c r="K335" s="2" t="s">
        <v>62</v>
      </c>
      <c r="L335" s="2" t="s">
        <v>62</v>
      </c>
      <c r="M335" s="2"/>
      <c r="N335" s="2" t="s">
        <v>80</v>
      </c>
      <c r="O335" s="2"/>
      <c r="P335" s="2"/>
      <c r="Q335" s="2" t="s">
        <v>65</v>
      </c>
      <c r="R335" s="2" t="s">
        <v>81</v>
      </c>
      <c r="S335" s="2">
        <v>32100</v>
      </c>
      <c r="T335" s="2" t="s">
        <v>82</v>
      </c>
      <c r="U335" s="2" t="s">
        <v>83</v>
      </c>
      <c r="V335" s="10" t="s">
        <v>69</v>
      </c>
      <c r="W335" s="2"/>
      <c r="X335" s="2">
        <v>128721</v>
      </c>
      <c r="Y335" s="26">
        <v>4.24502452E-05</v>
      </c>
      <c r="Z335" s="10" t="s">
        <v>84</v>
      </c>
      <c r="AA335" s="2" t="s">
        <v>85</v>
      </c>
      <c r="AB335" s="10" t="s">
        <v>72</v>
      </c>
      <c r="AC335" s="2" t="s">
        <v>73</v>
      </c>
      <c r="AD335" s="10" t="s">
        <v>74</v>
      </c>
      <c r="AE335" s="10"/>
      <c r="AF335" s="10" t="s">
        <v>86</v>
      </c>
      <c r="AG335" s="10" t="s">
        <v>75</v>
      </c>
      <c r="AH335" s="10"/>
      <c r="AI335" s="10" t="s">
        <v>76</v>
      </c>
      <c r="AJ335" s="2" t="s">
        <v>76</v>
      </c>
      <c r="AK335" s="32">
        <v>1</v>
      </c>
      <c r="AL335" s="2"/>
      <c r="AM335" s="2"/>
      <c r="AN335" s="7">
        <f>HYPERLINK("#Notes!C740", "Go To Notes")</f>
      </c>
      <c r="AO335" s="2">
        <v>0</v>
      </c>
      <c r="AP335" s="2">
        <v>0</v>
      </c>
      <c r="AQ335" s="2">
        <v>85364.88</v>
      </c>
      <c r="AR335" s="26">
        <v>0.6631775700934579</v>
      </c>
      <c r="AS335" s="11"/>
      <c r="AT335" s="10"/>
      <c r="AV335" s="10"/>
      <c r="AW335" s="10"/>
      <c r="AX335" s="10"/>
      <c r="AY335" s="10"/>
      <c r="AZ335" s="10"/>
      <c r="BC335" s="10"/>
    </row>
    <row r="336" s="2" customFormat="1">
      <c r="A336" s="2" t="s">
        <v>857</v>
      </c>
      <c r="B336" s="11">
        <v>44182</v>
      </c>
      <c r="C336" s="2" t="s">
        <v>771</v>
      </c>
      <c r="D336" s="2" t="s">
        <v>772</v>
      </c>
      <c r="E336" s="2" t="s">
        <v>773</v>
      </c>
      <c r="F336" s="2" t="s">
        <v>851</v>
      </c>
      <c r="G336" s="2" t="s">
        <v>852</v>
      </c>
      <c r="H336" s="2" t="s">
        <v>853</v>
      </c>
      <c r="I336" s="11">
        <v>44135</v>
      </c>
      <c r="J336" s="11">
        <v>44135</v>
      </c>
      <c r="K336" s="2" t="s">
        <v>62</v>
      </c>
      <c r="L336" s="2" t="s">
        <v>62</v>
      </c>
      <c r="M336" s="2"/>
      <c r="N336" s="2" t="s">
        <v>80</v>
      </c>
      <c r="O336" s="2"/>
      <c r="P336" s="2"/>
      <c r="Q336" s="2" t="s">
        <v>65</v>
      </c>
      <c r="R336" s="2" t="s">
        <v>81</v>
      </c>
      <c r="S336" s="2">
        <v>32100</v>
      </c>
      <c r="T336" s="2" t="s">
        <v>82</v>
      </c>
      <c r="U336" s="2" t="s">
        <v>83</v>
      </c>
      <c r="V336" s="10" t="s">
        <v>69</v>
      </c>
      <c r="W336" s="2"/>
      <c r="X336" s="2">
        <v>336087</v>
      </c>
      <c r="Y336" s="26">
        <v>0.0001039263108</v>
      </c>
      <c r="Z336" s="10" t="s">
        <v>84</v>
      </c>
      <c r="AA336" s="2" t="s">
        <v>85</v>
      </c>
      <c r="AB336" s="10" t="s">
        <v>72</v>
      </c>
      <c r="AC336" s="2" t="s">
        <v>73</v>
      </c>
      <c r="AD336" s="10" t="s">
        <v>74</v>
      </c>
      <c r="AE336" s="10"/>
      <c r="AF336" s="10" t="s">
        <v>86</v>
      </c>
      <c r="AG336" s="10" t="s">
        <v>75</v>
      </c>
      <c r="AH336" s="10"/>
      <c r="AI336" s="10" t="s">
        <v>76</v>
      </c>
      <c r="AJ336" s="2" t="s">
        <v>76</v>
      </c>
      <c r="AK336" s="32">
        <v>1</v>
      </c>
      <c r="AL336" s="2"/>
      <c r="AM336" s="2"/>
      <c r="AN336" s="7">
        <f>HYPERLINK("#Notes!C745", "Go To Notes")</f>
      </c>
      <c r="AO336" s="2">
        <v>0</v>
      </c>
      <c r="AP336" s="2">
        <v>0</v>
      </c>
      <c r="AQ336" s="2">
        <v>210111.96</v>
      </c>
      <c r="AR336" s="26">
        <v>0.625171339563863</v>
      </c>
      <c r="AS336" s="11"/>
      <c r="AT336" s="10"/>
      <c r="AV336" s="10"/>
      <c r="AW336" s="10"/>
      <c r="AX336" s="10"/>
      <c r="AY336" s="10"/>
      <c r="AZ336" s="10"/>
      <c r="BC336" s="10"/>
    </row>
    <row r="337" s="2" customFormat="1">
      <c r="A337" s="2" t="s">
        <v>858</v>
      </c>
      <c r="B337" s="11">
        <v>44280</v>
      </c>
      <c r="C337" s="2" t="s">
        <v>771</v>
      </c>
      <c r="D337" s="2" t="s">
        <v>772</v>
      </c>
      <c r="E337" s="2" t="s">
        <v>773</v>
      </c>
      <c r="F337" s="2" t="s">
        <v>851</v>
      </c>
      <c r="G337" s="2" t="s">
        <v>852</v>
      </c>
      <c r="H337" s="2" t="s">
        <v>853</v>
      </c>
      <c r="I337" s="11">
        <v>44500</v>
      </c>
      <c r="J337" s="11">
        <v>44227</v>
      </c>
      <c r="K337" s="2" t="s">
        <v>62</v>
      </c>
      <c r="L337" s="2" t="s">
        <v>62</v>
      </c>
      <c r="M337" s="2"/>
      <c r="N337" s="2" t="s">
        <v>80</v>
      </c>
      <c r="O337" s="2"/>
      <c r="P337" s="2"/>
      <c r="Q337" s="2" t="s">
        <v>65</v>
      </c>
      <c r="R337" s="2" t="s">
        <v>81</v>
      </c>
      <c r="S337" s="2">
        <v>1562</v>
      </c>
      <c r="T337" s="2" t="s">
        <v>82</v>
      </c>
      <c r="U337" s="2" t="s">
        <v>83</v>
      </c>
      <c r="V337" s="10" t="s">
        <v>69</v>
      </c>
      <c r="W337" s="2"/>
      <c r="X337" s="2">
        <v>507650</v>
      </c>
      <c r="Y337" s="26">
        <v>0.00013025273832</v>
      </c>
      <c r="Z337" s="10" t="s">
        <v>84</v>
      </c>
      <c r="AA337" s="2" t="s">
        <v>85</v>
      </c>
      <c r="AB337" s="10" t="s">
        <v>72</v>
      </c>
      <c r="AC337" s="2" t="s">
        <v>73</v>
      </c>
      <c r="AD337" s="10" t="s">
        <v>74</v>
      </c>
      <c r="AE337" s="10"/>
      <c r="AF337" s="10" t="s">
        <v>86</v>
      </c>
      <c r="AG337" s="10" t="s">
        <v>75</v>
      </c>
      <c r="AH337" s="10"/>
      <c r="AI337" s="10" t="s">
        <v>76</v>
      </c>
      <c r="AJ337" s="2" t="s">
        <v>76</v>
      </c>
      <c r="AK337" s="32">
        <v>1</v>
      </c>
      <c r="AL337" s="2"/>
      <c r="AM337" s="2"/>
      <c r="AN337" s="7">
        <f>HYPERLINK("#Notes!C750", "Go To Notes")</f>
      </c>
      <c r="AO337" s="2">
        <v>0</v>
      </c>
      <c r="AP337" s="2">
        <v>0</v>
      </c>
      <c r="AQ337" s="2">
        <v>0</v>
      </c>
      <c r="AR337" s="26">
        <v>0</v>
      </c>
      <c r="AS337" s="11"/>
      <c r="AT337" s="10"/>
      <c r="AV337" s="10"/>
      <c r="AW337" s="10"/>
      <c r="AX337" s="10"/>
      <c r="AY337" s="10"/>
      <c r="AZ337" s="10"/>
      <c r="BC337" s="10"/>
    </row>
    <row r="338" s="2" customFormat="1">
      <c r="A338" s="2" t="s">
        <v>859</v>
      </c>
      <c r="B338" s="11">
        <v>43819</v>
      </c>
      <c r="C338" s="2" t="s">
        <v>771</v>
      </c>
      <c r="D338" s="2" t="s">
        <v>772</v>
      </c>
      <c r="E338" s="2" t="s">
        <v>773</v>
      </c>
      <c r="F338" s="2" t="s">
        <v>860</v>
      </c>
      <c r="G338" s="2" t="s">
        <v>861</v>
      </c>
      <c r="H338" s="2" t="s">
        <v>862</v>
      </c>
      <c r="I338" s="11">
        <v>43769</v>
      </c>
      <c r="J338" s="11">
        <v>43769</v>
      </c>
      <c r="K338" s="2" t="s">
        <v>62</v>
      </c>
      <c r="L338" s="2" t="s">
        <v>62</v>
      </c>
      <c r="M338" s="2"/>
      <c r="N338" s="2" t="s">
        <v>80</v>
      </c>
      <c r="O338" s="2"/>
      <c r="P338" s="2"/>
      <c r="Q338" s="2" t="s">
        <v>65</v>
      </c>
      <c r="R338" s="2" t="s">
        <v>81</v>
      </c>
      <c r="S338" s="2">
        <v>1165412</v>
      </c>
      <c r="T338" s="2" t="s">
        <v>82</v>
      </c>
      <c r="U338" s="2" t="s">
        <v>83</v>
      </c>
      <c r="V338" s="10" t="s">
        <v>69</v>
      </c>
      <c r="W338" s="2"/>
      <c r="X338" s="2">
        <v>6339841.28</v>
      </c>
      <c r="Y338" s="26">
        <v>0.00058766609586</v>
      </c>
      <c r="Z338" s="10" t="s">
        <v>84</v>
      </c>
      <c r="AA338" s="2" t="s">
        <v>85</v>
      </c>
      <c r="AB338" s="10" t="s">
        <v>72</v>
      </c>
      <c r="AC338" s="2" t="s">
        <v>73</v>
      </c>
      <c r="AD338" s="10" t="s">
        <v>74</v>
      </c>
      <c r="AE338" s="10"/>
      <c r="AF338" s="10" t="s">
        <v>86</v>
      </c>
      <c r="AG338" s="10" t="s">
        <v>75</v>
      </c>
      <c r="AH338" s="10"/>
      <c r="AI338" s="10" t="s">
        <v>76</v>
      </c>
      <c r="AJ338" s="2" t="s">
        <v>76</v>
      </c>
      <c r="AK338" s="32">
        <v>1</v>
      </c>
      <c r="AL338" s="2"/>
      <c r="AM338" s="2"/>
      <c r="AN338" s="7">
        <f>HYPERLINK("#Notes!C755", "Go To Notes")</f>
      </c>
      <c r="AO338" s="2">
        <v>0</v>
      </c>
      <c r="AP338" s="2">
        <v>0</v>
      </c>
      <c r="AQ338" s="2">
        <v>6340324.13</v>
      </c>
      <c r="AR338" s="26">
        <v>1.000076161212667</v>
      </c>
      <c r="AS338" s="11"/>
      <c r="AT338" s="10"/>
      <c r="AV338" s="10"/>
      <c r="AW338" s="10"/>
      <c r="AX338" s="10"/>
      <c r="AY338" s="10"/>
      <c r="AZ338" s="10"/>
      <c r="BC338" s="10"/>
    </row>
    <row r="339" s="2" customFormat="1">
      <c r="A339" s="2" t="s">
        <v>863</v>
      </c>
      <c r="B339" s="11">
        <v>43921</v>
      </c>
      <c r="C339" s="2" t="s">
        <v>771</v>
      </c>
      <c r="D339" s="2" t="s">
        <v>772</v>
      </c>
      <c r="E339" s="2" t="s">
        <v>773</v>
      </c>
      <c r="F339" s="2" t="s">
        <v>860</v>
      </c>
      <c r="G339" s="2" t="s">
        <v>861</v>
      </c>
      <c r="H339" s="2" t="s">
        <v>862</v>
      </c>
      <c r="I339" s="11">
        <v>44135</v>
      </c>
      <c r="J339" s="11">
        <v>43861</v>
      </c>
      <c r="K339" s="2" t="s">
        <v>62</v>
      </c>
      <c r="L339" s="2" t="s">
        <v>62</v>
      </c>
      <c r="M339" s="2"/>
      <c r="N339" s="2" t="s">
        <v>80</v>
      </c>
      <c r="O339" s="2"/>
      <c r="P339" s="2"/>
      <c r="Q339" s="2" t="s">
        <v>65</v>
      </c>
      <c r="R339" s="2" t="s">
        <v>81</v>
      </c>
      <c r="S339" s="2">
        <v>1082266</v>
      </c>
      <c r="T339" s="2" t="s">
        <v>82</v>
      </c>
      <c r="U339" s="2" t="s">
        <v>83</v>
      </c>
      <c r="V339" s="10" t="s">
        <v>69</v>
      </c>
      <c r="W339" s="2"/>
      <c r="X339" s="2">
        <v>4155901.44</v>
      </c>
      <c r="Y339" s="26">
        <v>0.00039147773499</v>
      </c>
      <c r="Z339" s="10" t="s">
        <v>84</v>
      </c>
      <c r="AA339" s="2" t="s">
        <v>85</v>
      </c>
      <c r="AB339" s="10" t="s">
        <v>72</v>
      </c>
      <c r="AC339" s="2" t="s">
        <v>73</v>
      </c>
      <c r="AD339" s="10" t="s">
        <v>74</v>
      </c>
      <c r="AE339" s="10"/>
      <c r="AF339" s="10" t="s">
        <v>86</v>
      </c>
      <c r="AG339" s="10" t="s">
        <v>75</v>
      </c>
      <c r="AH339" s="10"/>
      <c r="AI339" s="10" t="s">
        <v>76</v>
      </c>
      <c r="AJ339" s="2" t="s">
        <v>76</v>
      </c>
      <c r="AK339" s="32">
        <v>1</v>
      </c>
      <c r="AL339" s="2"/>
      <c r="AM339" s="2"/>
      <c r="AN339" s="7">
        <f>HYPERLINK("#Notes!C760", "Go To Notes")</f>
      </c>
      <c r="AO339" s="2">
        <v>0</v>
      </c>
      <c r="AP339" s="2">
        <v>0</v>
      </c>
      <c r="AQ339" s="2">
        <v>4155901.44</v>
      </c>
      <c r="AR339" s="26">
        <v>1</v>
      </c>
      <c r="AS339" s="11"/>
      <c r="AT339" s="10"/>
      <c r="AV339" s="10"/>
      <c r="AW339" s="10"/>
      <c r="AX339" s="10"/>
      <c r="AY339" s="10"/>
      <c r="AZ339" s="10"/>
      <c r="BC339" s="10"/>
    </row>
    <row r="340" s="2" customFormat="1">
      <c r="A340" s="2" t="s">
        <v>864</v>
      </c>
      <c r="B340" s="11">
        <v>44000</v>
      </c>
      <c r="C340" s="2" t="s">
        <v>771</v>
      </c>
      <c r="D340" s="2" t="s">
        <v>772</v>
      </c>
      <c r="E340" s="2" t="s">
        <v>773</v>
      </c>
      <c r="F340" s="2" t="s">
        <v>860</v>
      </c>
      <c r="G340" s="2" t="s">
        <v>861</v>
      </c>
      <c r="H340" s="2" t="s">
        <v>862</v>
      </c>
      <c r="I340" s="11">
        <v>44135</v>
      </c>
      <c r="J340" s="11">
        <v>43951</v>
      </c>
      <c r="K340" s="2" t="s">
        <v>62</v>
      </c>
      <c r="L340" s="2" t="s">
        <v>62</v>
      </c>
      <c r="M340" s="2"/>
      <c r="N340" s="2" t="s">
        <v>80</v>
      </c>
      <c r="O340" s="2"/>
      <c r="P340" s="2"/>
      <c r="Q340" s="2" t="s">
        <v>65</v>
      </c>
      <c r="R340" s="2" t="s">
        <v>81</v>
      </c>
      <c r="S340" s="2">
        <v>559288</v>
      </c>
      <c r="T340" s="2" t="s">
        <v>82</v>
      </c>
      <c r="U340" s="2" t="s">
        <v>83</v>
      </c>
      <c r="V340" s="10" t="s">
        <v>69</v>
      </c>
      <c r="W340" s="2"/>
      <c r="X340" s="2">
        <v>3204720.24</v>
      </c>
      <c r="Y340" s="26">
        <v>0.00038131653037</v>
      </c>
      <c r="Z340" s="10" t="s">
        <v>84</v>
      </c>
      <c r="AA340" s="2" t="s">
        <v>85</v>
      </c>
      <c r="AB340" s="10" t="s">
        <v>72</v>
      </c>
      <c r="AC340" s="2" t="s">
        <v>73</v>
      </c>
      <c r="AD340" s="10" t="s">
        <v>74</v>
      </c>
      <c r="AE340" s="10"/>
      <c r="AF340" s="10" t="s">
        <v>86</v>
      </c>
      <c r="AG340" s="10" t="s">
        <v>75</v>
      </c>
      <c r="AH340" s="10"/>
      <c r="AI340" s="10" t="s">
        <v>76</v>
      </c>
      <c r="AJ340" s="2" t="s">
        <v>76</v>
      </c>
      <c r="AK340" s="32">
        <v>1</v>
      </c>
      <c r="AL340" s="2"/>
      <c r="AM340" s="2"/>
      <c r="AN340" s="7">
        <f>HYPERLINK("#Notes!C765", "Go To Notes")</f>
      </c>
      <c r="AO340" s="2">
        <v>0</v>
      </c>
      <c r="AP340" s="2">
        <v>0</v>
      </c>
      <c r="AQ340" s="2">
        <v>3204720.24</v>
      </c>
      <c r="AR340" s="26">
        <v>1</v>
      </c>
      <c r="AS340" s="11"/>
      <c r="AT340" s="10"/>
      <c r="AV340" s="10"/>
      <c r="AW340" s="10"/>
      <c r="AX340" s="10"/>
      <c r="AY340" s="10"/>
      <c r="AZ340" s="10"/>
      <c r="BC340" s="10"/>
    </row>
    <row r="341" s="2" customFormat="1">
      <c r="A341" s="2" t="s">
        <v>865</v>
      </c>
      <c r="B341" s="11">
        <v>44103</v>
      </c>
      <c r="C341" s="2" t="s">
        <v>771</v>
      </c>
      <c r="D341" s="2" t="s">
        <v>772</v>
      </c>
      <c r="E341" s="2" t="s">
        <v>773</v>
      </c>
      <c r="F341" s="2" t="s">
        <v>860</v>
      </c>
      <c r="G341" s="2" t="s">
        <v>861</v>
      </c>
      <c r="H341" s="2" t="s">
        <v>862</v>
      </c>
      <c r="I341" s="11">
        <v>44135</v>
      </c>
      <c r="J341" s="11">
        <v>44043</v>
      </c>
      <c r="K341" s="2" t="s">
        <v>62</v>
      </c>
      <c r="L341" s="2" t="s">
        <v>62</v>
      </c>
      <c r="M341" s="2"/>
      <c r="N341" s="2" t="s">
        <v>80</v>
      </c>
      <c r="O341" s="2"/>
      <c r="P341" s="2"/>
      <c r="Q341" s="2" t="s">
        <v>65</v>
      </c>
      <c r="R341" s="2" t="s">
        <v>81</v>
      </c>
      <c r="S341" s="2">
        <v>559288</v>
      </c>
      <c r="T341" s="2" t="s">
        <v>82</v>
      </c>
      <c r="U341" s="2" t="s">
        <v>83</v>
      </c>
      <c r="V341" s="10" t="s">
        <v>69</v>
      </c>
      <c r="W341" s="2"/>
      <c r="X341" s="2">
        <v>2242744.88</v>
      </c>
      <c r="Y341" s="26">
        <v>0.00025152705306</v>
      </c>
      <c r="Z341" s="10" t="s">
        <v>84</v>
      </c>
      <c r="AA341" s="2" t="s">
        <v>85</v>
      </c>
      <c r="AB341" s="10" t="s">
        <v>72</v>
      </c>
      <c r="AC341" s="2" t="s">
        <v>73</v>
      </c>
      <c r="AD341" s="10" t="s">
        <v>74</v>
      </c>
      <c r="AE341" s="10"/>
      <c r="AF341" s="10" t="s">
        <v>86</v>
      </c>
      <c r="AG341" s="10" t="s">
        <v>75</v>
      </c>
      <c r="AH341" s="10"/>
      <c r="AI341" s="10" t="s">
        <v>76</v>
      </c>
      <c r="AJ341" s="2" t="s">
        <v>76</v>
      </c>
      <c r="AK341" s="32">
        <v>1</v>
      </c>
      <c r="AL341" s="2"/>
      <c r="AM341" s="2"/>
      <c r="AN341" s="7">
        <f>HYPERLINK("#Notes!C771", "Go To Notes")</f>
      </c>
      <c r="AO341" s="2">
        <v>0</v>
      </c>
      <c r="AP341" s="2">
        <v>0</v>
      </c>
      <c r="AQ341" s="2">
        <v>2242744.88</v>
      </c>
      <c r="AR341" s="26">
        <v>1</v>
      </c>
      <c r="AS341" s="11"/>
      <c r="AT341" s="10"/>
      <c r="AV341" s="10"/>
      <c r="AW341" s="10"/>
      <c r="AX341" s="10"/>
      <c r="AY341" s="10"/>
      <c r="AZ341" s="10"/>
      <c r="BC341" s="10"/>
    </row>
    <row r="342" s="2" customFormat="1">
      <c r="A342" s="2" t="s">
        <v>866</v>
      </c>
      <c r="B342" s="11">
        <v>44182</v>
      </c>
      <c r="C342" s="2" t="s">
        <v>771</v>
      </c>
      <c r="D342" s="2" t="s">
        <v>772</v>
      </c>
      <c r="E342" s="2" t="s">
        <v>773</v>
      </c>
      <c r="F342" s="2" t="s">
        <v>860</v>
      </c>
      <c r="G342" s="2" t="s">
        <v>861</v>
      </c>
      <c r="H342" s="2" t="s">
        <v>862</v>
      </c>
      <c r="I342" s="11">
        <v>44135</v>
      </c>
      <c r="J342" s="11">
        <v>44135</v>
      </c>
      <c r="K342" s="2" t="s">
        <v>62</v>
      </c>
      <c r="L342" s="2" t="s">
        <v>62</v>
      </c>
      <c r="M342" s="2"/>
      <c r="N342" s="2" t="s">
        <v>80</v>
      </c>
      <c r="O342" s="2"/>
      <c r="P342" s="2"/>
      <c r="Q342" s="2" t="s">
        <v>65</v>
      </c>
      <c r="R342" s="2" t="s">
        <v>81</v>
      </c>
      <c r="S342" s="2">
        <v>559288</v>
      </c>
      <c r="T342" s="2" t="s">
        <v>82</v>
      </c>
      <c r="U342" s="2" t="s">
        <v>83</v>
      </c>
      <c r="V342" s="10" t="s">
        <v>69</v>
      </c>
      <c r="W342" s="2"/>
      <c r="X342" s="2">
        <v>5855745.36</v>
      </c>
      <c r="Y342" s="26">
        <v>0.00066524473576</v>
      </c>
      <c r="Z342" s="10" t="s">
        <v>84</v>
      </c>
      <c r="AA342" s="2" t="s">
        <v>85</v>
      </c>
      <c r="AB342" s="10" t="s">
        <v>72</v>
      </c>
      <c r="AC342" s="2" t="s">
        <v>73</v>
      </c>
      <c r="AD342" s="10" t="s">
        <v>74</v>
      </c>
      <c r="AE342" s="10"/>
      <c r="AF342" s="10" t="s">
        <v>86</v>
      </c>
      <c r="AG342" s="10" t="s">
        <v>75</v>
      </c>
      <c r="AH342" s="10"/>
      <c r="AI342" s="10" t="s">
        <v>76</v>
      </c>
      <c r="AJ342" s="2" t="s">
        <v>76</v>
      </c>
      <c r="AK342" s="32">
        <v>1</v>
      </c>
      <c r="AL342" s="2"/>
      <c r="AM342" s="2"/>
      <c r="AN342" s="7">
        <f>HYPERLINK("#Notes!C776", "Go To Notes")</f>
      </c>
      <c r="AO342" s="2">
        <v>0</v>
      </c>
      <c r="AP342" s="2">
        <v>0</v>
      </c>
      <c r="AQ342" s="2">
        <v>5684937.78</v>
      </c>
      <c r="AR342" s="26">
        <v>0.9708307705511294</v>
      </c>
      <c r="AS342" s="11"/>
      <c r="AT342" s="10"/>
      <c r="AV342" s="10"/>
      <c r="AW342" s="10"/>
      <c r="AX342" s="10"/>
      <c r="AY342" s="10"/>
      <c r="AZ342" s="10"/>
      <c r="BC342" s="10"/>
    </row>
    <row r="343" s="2" customFormat="1">
      <c r="A343" s="2" t="s">
        <v>867</v>
      </c>
      <c r="B343" s="11">
        <v>44280</v>
      </c>
      <c r="C343" s="2" t="s">
        <v>771</v>
      </c>
      <c r="D343" s="2" t="s">
        <v>772</v>
      </c>
      <c r="E343" s="2" t="s">
        <v>773</v>
      </c>
      <c r="F343" s="2" t="s">
        <v>860</v>
      </c>
      <c r="G343" s="2" t="s">
        <v>861</v>
      </c>
      <c r="H343" s="2" t="s">
        <v>862</v>
      </c>
      <c r="I343" s="11">
        <v>44500</v>
      </c>
      <c r="J343" s="11">
        <v>44227</v>
      </c>
      <c r="K343" s="2" t="s">
        <v>62</v>
      </c>
      <c r="L343" s="2" t="s">
        <v>62</v>
      </c>
      <c r="M343" s="2"/>
      <c r="N343" s="2" t="s">
        <v>80</v>
      </c>
      <c r="O343" s="2"/>
      <c r="P343" s="2"/>
      <c r="Q343" s="2" t="s">
        <v>65</v>
      </c>
      <c r="R343" s="2" t="s">
        <v>81</v>
      </c>
      <c r="S343" s="2">
        <v>25369</v>
      </c>
      <c r="T343" s="2" t="s">
        <v>82</v>
      </c>
      <c r="U343" s="2" t="s">
        <v>83</v>
      </c>
      <c r="V343" s="10" t="s">
        <v>69</v>
      </c>
      <c r="W343" s="2"/>
      <c r="X343" s="2">
        <v>8244925</v>
      </c>
      <c r="Y343" s="26">
        <v>0.00075623405704</v>
      </c>
      <c r="Z343" s="10" t="s">
        <v>84</v>
      </c>
      <c r="AA343" s="2" t="s">
        <v>85</v>
      </c>
      <c r="AB343" s="10" t="s">
        <v>72</v>
      </c>
      <c r="AC343" s="2" t="s">
        <v>73</v>
      </c>
      <c r="AD343" s="10" t="s">
        <v>74</v>
      </c>
      <c r="AE343" s="10"/>
      <c r="AF343" s="10" t="s">
        <v>86</v>
      </c>
      <c r="AG343" s="10" t="s">
        <v>75</v>
      </c>
      <c r="AH343" s="10"/>
      <c r="AI343" s="10" t="s">
        <v>76</v>
      </c>
      <c r="AJ343" s="2" t="s">
        <v>76</v>
      </c>
      <c r="AK343" s="32">
        <v>1</v>
      </c>
      <c r="AL343" s="2"/>
      <c r="AM343" s="2"/>
      <c r="AN343" s="7">
        <f>HYPERLINK("#Notes!C781", "Go To Notes")</f>
      </c>
      <c r="AO343" s="2">
        <v>0</v>
      </c>
      <c r="AP343" s="2">
        <v>0</v>
      </c>
      <c r="AQ343" s="2">
        <v>0</v>
      </c>
      <c r="AR343" s="26">
        <v>0</v>
      </c>
      <c r="AS343" s="11"/>
      <c r="AT343" s="10"/>
      <c r="AV343" s="10"/>
      <c r="AW343" s="10"/>
      <c r="AX343" s="10"/>
      <c r="AY343" s="10"/>
      <c r="AZ343" s="10"/>
      <c r="BC343" s="10"/>
    </row>
    <row r="344" s="2" customFormat="1">
      <c r="A344" s="2" t="s">
        <v>868</v>
      </c>
      <c r="B344" s="11">
        <v>43819</v>
      </c>
      <c r="C344" s="2" t="s">
        <v>771</v>
      </c>
      <c r="D344" s="2" t="s">
        <v>772</v>
      </c>
      <c r="E344" s="2" t="s">
        <v>773</v>
      </c>
      <c r="F344" s="2" t="s">
        <v>869</v>
      </c>
      <c r="G344" s="2" t="s">
        <v>870</v>
      </c>
      <c r="H344" s="2" t="s">
        <v>871</v>
      </c>
      <c r="I344" s="11">
        <v>43769</v>
      </c>
      <c r="J344" s="11">
        <v>43769</v>
      </c>
      <c r="K344" s="2" t="s">
        <v>62</v>
      </c>
      <c r="L344" s="2" t="s">
        <v>62</v>
      </c>
      <c r="M344" s="2"/>
      <c r="N344" s="2" t="s">
        <v>80</v>
      </c>
      <c r="O344" s="2"/>
      <c r="P344" s="2"/>
      <c r="Q344" s="2" t="s">
        <v>65</v>
      </c>
      <c r="R344" s="2" t="s">
        <v>81</v>
      </c>
      <c r="S344" s="2">
        <v>208806</v>
      </c>
      <c r="T344" s="2" t="s">
        <v>82</v>
      </c>
      <c r="U344" s="2" t="s">
        <v>83</v>
      </c>
      <c r="V344" s="10" t="s">
        <v>69</v>
      </c>
      <c r="W344" s="2"/>
      <c r="X344" s="2">
        <v>1135904.64</v>
      </c>
      <c r="Y344" s="26">
        <v>0.0002475827566</v>
      </c>
      <c r="Z344" s="10" t="s">
        <v>84</v>
      </c>
      <c r="AA344" s="2" t="s">
        <v>85</v>
      </c>
      <c r="AB344" s="10" t="s">
        <v>72</v>
      </c>
      <c r="AC344" s="2" t="s">
        <v>73</v>
      </c>
      <c r="AD344" s="10" t="s">
        <v>74</v>
      </c>
      <c r="AE344" s="10"/>
      <c r="AF344" s="10" t="s">
        <v>86</v>
      </c>
      <c r="AG344" s="10" t="s">
        <v>75</v>
      </c>
      <c r="AH344" s="10"/>
      <c r="AI344" s="10" t="s">
        <v>76</v>
      </c>
      <c r="AJ344" s="2" t="s">
        <v>76</v>
      </c>
      <c r="AK344" s="32">
        <v>1</v>
      </c>
      <c r="AL344" s="2"/>
      <c r="AM344" s="2"/>
      <c r="AN344" s="7">
        <f>HYPERLINK("#Notes!C786", "Go To Notes")</f>
      </c>
      <c r="AO344" s="2">
        <v>0</v>
      </c>
      <c r="AP344" s="2">
        <v>0</v>
      </c>
      <c r="AQ344" s="2">
        <v>1154424.33</v>
      </c>
      <c r="AR344" s="26">
        <v>1.0163039126242146</v>
      </c>
      <c r="AS344" s="11"/>
      <c r="AT344" s="10"/>
      <c r="AV344" s="10"/>
      <c r="AW344" s="10"/>
      <c r="AX344" s="10"/>
      <c r="AY344" s="10"/>
      <c r="AZ344" s="10"/>
      <c r="BC344" s="10"/>
    </row>
    <row r="345" s="2" customFormat="1">
      <c r="A345" s="2" t="s">
        <v>872</v>
      </c>
      <c r="B345" s="11">
        <v>43921</v>
      </c>
      <c r="C345" s="2" t="s">
        <v>771</v>
      </c>
      <c r="D345" s="2" t="s">
        <v>772</v>
      </c>
      <c r="E345" s="2" t="s">
        <v>773</v>
      </c>
      <c r="F345" s="2" t="s">
        <v>869</v>
      </c>
      <c r="G345" s="2" t="s">
        <v>870</v>
      </c>
      <c r="H345" s="2" t="s">
        <v>871</v>
      </c>
      <c r="I345" s="11">
        <v>44135</v>
      </c>
      <c r="J345" s="11">
        <v>43861</v>
      </c>
      <c r="K345" s="2" t="s">
        <v>62</v>
      </c>
      <c r="L345" s="2" t="s">
        <v>62</v>
      </c>
      <c r="M345" s="2"/>
      <c r="N345" s="2" t="s">
        <v>80</v>
      </c>
      <c r="O345" s="2"/>
      <c r="P345" s="2"/>
      <c r="Q345" s="2" t="s">
        <v>65</v>
      </c>
      <c r="R345" s="2" t="s">
        <v>81</v>
      </c>
      <c r="S345" s="2">
        <v>208806</v>
      </c>
      <c r="T345" s="2" t="s">
        <v>82</v>
      </c>
      <c r="U345" s="2" t="s">
        <v>83</v>
      </c>
      <c r="V345" s="10" t="s">
        <v>69</v>
      </c>
      <c r="W345" s="2"/>
      <c r="X345" s="2">
        <v>801815.04</v>
      </c>
      <c r="Y345" s="26">
        <v>0.00017541527593</v>
      </c>
      <c r="Z345" s="10" t="s">
        <v>84</v>
      </c>
      <c r="AA345" s="2" t="s">
        <v>85</v>
      </c>
      <c r="AB345" s="10" t="s">
        <v>72</v>
      </c>
      <c r="AC345" s="2" t="s">
        <v>73</v>
      </c>
      <c r="AD345" s="10" t="s">
        <v>74</v>
      </c>
      <c r="AE345" s="10"/>
      <c r="AF345" s="10" t="s">
        <v>86</v>
      </c>
      <c r="AG345" s="10" t="s">
        <v>75</v>
      </c>
      <c r="AH345" s="10"/>
      <c r="AI345" s="10" t="s">
        <v>76</v>
      </c>
      <c r="AJ345" s="2" t="s">
        <v>76</v>
      </c>
      <c r="AK345" s="32">
        <v>1</v>
      </c>
      <c r="AL345" s="2"/>
      <c r="AM345" s="2"/>
      <c r="AN345" s="7">
        <f>HYPERLINK("#Notes!C791", "Go To Notes")</f>
      </c>
      <c r="AO345" s="2">
        <v>0</v>
      </c>
      <c r="AP345" s="2">
        <v>0</v>
      </c>
      <c r="AQ345" s="2">
        <v>801815.04</v>
      </c>
      <c r="AR345" s="26">
        <v>1</v>
      </c>
      <c r="AS345" s="11"/>
      <c r="AT345" s="10"/>
      <c r="AV345" s="10"/>
      <c r="AW345" s="10"/>
      <c r="AX345" s="10"/>
      <c r="AY345" s="10"/>
      <c r="AZ345" s="10"/>
      <c r="BC345" s="10"/>
    </row>
    <row r="346" s="2" customFormat="1">
      <c r="A346" s="2" t="s">
        <v>873</v>
      </c>
      <c r="B346" s="11">
        <v>44000</v>
      </c>
      <c r="C346" s="2" t="s">
        <v>771</v>
      </c>
      <c r="D346" s="2" t="s">
        <v>772</v>
      </c>
      <c r="E346" s="2" t="s">
        <v>773</v>
      </c>
      <c r="F346" s="2" t="s">
        <v>869</v>
      </c>
      <c r="G346" s="2" t="s">
        <v>870</v>
      </c>
      <c r="H346" s="2" t="s">
        <v>871</v>
      </c>
      <c r="I346" s="11">
        <v>44135</v>
      </c>
      <c r="J346" s="11">
        <v>43951</v>
      </c>
      <c r="K346" s="2" t="s">
        <v>62</v>
      </c>
      <c r="L346" s="2" t="s">
        <v>62</v>
      </c>
      <c r="M346" s="2"/>
      <c r="N346" s="2" t="s">
        <v>80</v>
      </c>
      <c r="O346" s="2"/>
      <c r="P346" s="2"/>
      <c r="Q346" s="2" t="s">
        <v>65</v>
      </c>
      <c r="R346" s="2" t="s">
        <v>81</v>
      </c>
      <c r="S346" s="2">
        <v>76274</v>
      </c>
      <c r="T346" s="2" t="s">
        <v>82</v>
      </c>
      <c r="U346" s="2" t="s">
        <v>83</v>
      </c>
      <c r="V346" s="10" t="s">
        <v>69</v>
      </c>
      <c r="W346" s="2"/>
      <c r="X346" s="2">
        <v>437050.02</v>
      </c>
      <c r="Y346" s="26">
        <v>0.00012274671352</v>
      </c>
      <c r="Z346" s="10" t="s">
        <v>84</v>
      </c>
      <c r="AA346" s="2" t="s">
        <v>85</v>
      </c>
      <c r="AB346" s="10" t="s">
        <v>72</v>
      </c>
      <c r="AC346" s="2" t="s">
        <v>73</v>
      </c>
      <c r="AD346" s="10" t="s">
        <v>74</v>
      </c>
      <c r="AE346" s="10"/>
      <c r="AF346" s="10" t="s">
        <v>86</v>
      </c>
      <c r="AG346" s="10" t="s">
        <v>75</v>
      </c>
      <c r="AH346" s="10"/>
      <c r="AI346" s="10" t="s">
        <v>76</v>
      </c>
      <c r="AJ346" s="2" t="s">
        <v>76</v>
      </c>
      <c r="AK346" s="32">
        <v>1</v>
      </c>
      <c r="AL346" s="2"/>
      <c r="AM346" s="2"/>
      <c r="AN346" s="7">
        <f>HYPERLINK("#Notes!C796", "Go To Notes")</f>
      </c>
      <c r="AO346" s="2">
        <v>0</v>
      </c>
      <c r="AP346" s="2">
        <v>0</v>
      </c>
      <c r="AQ346" s="2">
        <v>437050.02</v>
      </c>
      <c r="AR346" s="26">
        <v>1</v>
      </c>
      <c r="AS346" s="11"/>
      <c r="AT346" s="10"/>
      <c r="AV346" s="10"/>
      <c r="AW346" s="10"/>
      <c r="AX346" s="10"/>
      <c r="AY346" s="10"/>
      <c r="AZ346" s="10"/>
      <c r="BC346" s="10"/>
    </row>
    <row r="347" s="2" customFormat="1">
      <c r="A347" s="2" t="s">
        <v>874</v>
      </c>
      <c r="B347" s="11">
        <v>44103</v>
      </c>
      <c r="C347" s="2" t="s">
        <v>771</v>
      </c>
      <c r="D347" s="2" t="s">
        <v>772</v>
      </c>
      <c r="E347" s="2" t="s">
        <v>773</v>
      </c>
      <c r="F347" s="2" t="s">
        <v>869</v>
      </c>
      <c r="G347" s="2" t="s">
        <v>870</v>
      </c>
      <c r="H347" s="2" t="s">
        <v>871</v>
      </c>
      <c r="I347" s="11">
        <v>44135</v>
      </c>
      <c r="J347" s="11">
        <v>44043</v>
      </c>
      <c r="K347" s="2" t="s">
        <v>62</v>
      </c>
      <c r="L347" s="2" t="s">
        <v>62</v>
      </c>
      <c r="M347" s="2"/>
      <c r="N347" s="2" t="s">
        <v>80</v>
      </c>
      <c r="O347" s="2"/>
      <c r="P347" s="2"/>
      <c r="Q347" s="2" t="s">
        <v>65</v>
      </c>
      <c r="R347" s="2" t="s">
        <v>81</v>
      </c>
      <c r="S347" s="2">
        <v>58430</v>
      </c>
      <c r="T347" s="2" t="s">
        <v>82</v>
      </c>
      <c r="U347" s="2" t="s">
        <v>83</v>
      </c>
      <c r="V347" s="10" t="s">
        <v>69</v>
      </c>
      <c r="W347" s="2"/>
      <c r="X347" s="2">
        <v>234304.3</v>
      </c>
      <c r="Y347" s="26">
        <v>6.420386091E-05</v>
      </c>
      <c r="Z347" s="10" t="s">
        <v>84</v>
      </c>
      <c r="AA347" s="2" t="s">
        <v>85</v>
      </c>
      <c r="AB347" s="10" t="s">
        <v>72</v>
      </c>
      <c r="AC347" s="2" t="s">
        <v>73</v>
      </c>
      <c r="AD347" s="10" t="s">
        <v>74</v>
      </c>
      <c r="AE347" s="10"/>
      <c r="AF347" s="10" t="s">
        <v>86</v>
      </c>
      <c r="AG347" s="10" t="s">
        <v>75</v>
      </c>
      <c r="AH347" s="10"/>
      <c r="AI347" s="10" t="s">
        <v>76</v>
      </c>
      <c r="AJ347" s="2" t="s">
        <v>76</v>
      </c>
      <c r="AK347" s="32">
        <v>1</v>
      </c>
      <c r="AL347" s="2"/>
      <c r="AM347" s="2"/>
      <c r="AN347" s="7">
        <f>HYPERLINK("#Notes!C802", "Go To Notes")</f>
      </c>
      <c r="AO347" s="2">
        <v>0</v>
      </c>
      <c r="AP347" s="2">
        <v>0</v>
      </c>
      <c r="AQ347" s="2">
        <v>234304.3</v>
      </c>
      <c r="AR347" s="26">
        <v>1</v>
      </c>
      <c r="AS347" s="11"/>
      <c r="AT347" s="10"/>
      <c r="AV347" s="10"/>
      <c r="AW347" s="10"/>
      <c r="AX347" s="10"/>
      <c r="AY347" s="10"/>
      <c r="AZ347" s="10"/>
      <c r="BC347" s="10"/>
    </row>
    <row r="348" s="2" customFormat="1">
      <c r="A348" s="2" t="s">
        <v>875</v>
      </c>
      <c r="B348" s="11">
        <v>44182</v>
      </c>
      <c r="C348" s="2" t="s">
        <v>771</v>
      </c>
      <c r="D348" s="2" t="s">
        <v>772</v>
      </c>
      <c r="E348" s="2" t="s">
        <v>773</v>
      </c>
      <c r="F348" s="2" t="s">
        <v>869</v>
      </c>
      <c r="G348" s="2" t="s">
        <v>870</v>
      </c>
      <c r="H348" s="2" t="s">
        <v>871</v>
      </c>
      <c r="I348" s="11">
        <v>44135</v>
      </c>
      <c r="J348" s="11">
        <v>44135</v>
      </c>
      <c r="K348" s="2" t="s">
        <v>62</v>
      </c>
      <c r="L348" s="2" t="s">
        <v>62</v>
      </c>
      <c r="M348" s="2"/>
      <c r="N348" s="2" t="s">
        <v>80</v>
      </c>
      <c r="O348" s="2"/>
      <c r="P348" s="2"/>
      <c r="Q348" s="2" t="s">
        <v>65</v>
      </c>
      <c r="R348" s="2" t="s">
        <v>81</v>
      </c>
      <c r="S348" s="2">
        <v>58430</v>
      </c>
      <c r="T348" s="2" t="s">
        <v>82</v>
      </c>
      <c r="U348" s="2" t="s">
        <v>83</v>
      </c>
      <c r="V348" s="10" t="s">
        <v>69</v>
      </c>
      <c r="W348" s="2"/>
      <c r="X348" s="2">
        <v>611762.1</v>
      </c>
      <c r="Y348" s="26">
        <v>0.00016915812816</v>
      </c>
      <c r="Z348" s="10" t="s">
        <v>84</v>
      </c>
      <c r="AA348" s="2" t="s">
        <v>85</v>
      </c>
      <c r="AB348" s="10" t="s">
        <v>72</v>
      </c>
      <c r="AC348" s="2" t="s">
        <v>73</v>
      </c>
      <c r="AD348" s="10" t="s">
        <v>74</v>
      </c>
      <c r="AE348" s="10"/>
      <c r="AF348" s="10" t="s">
        <v>86</v>
      </c>
      <c r="AG348" s="10" t="s">
        <v>75</v>
      </c>
      <c r="AH348" s="10"/>
      <c r="AI348" s="10" t="s">
        <v>76</v>
      </c>
      <c r="AJ348" s="2" t="s">
        <v>76</v>
      </c>
      <c r="AK348" s="32">
        <v>1</v>
      </c>
      <c r="AL348" s="2"/>
      <c r="AM348" s="2"/>
      <c r="AN348" s="7">
        <f>HYPERLINK("#Notes!C807", "Go To Notes")</f>
      </c>
      <c r="AO348" s="2">
        <v>0</v>
      </c>
      <c r="AP348" s="2">
        <v>0</v>
      </c>
      <c r="AQ348" s="2">
        <v>611762.1</v>
      </c>
      <c r="AR348" s="26">
        <v>1</v>
      </c>
      <c r="AS348" s="11"/>
      <c r="AT348" s="10"/>
      <c r="AV348" s="10"/>
      <c r="AW348" s="10"/>
      <c r="AX348" s="10"/>
      <c r="AY348" s="10"/>
      <c r="AZ348" s="10"/>
      <c r="BC348" s="10"/>
    </row>
    <row r="349" s="2" customFormat="1">
      <c r="A349" s="2" t="s">
        <v>876</v>
      </c>
      <c r="B349" s="11">
        <v>44280</v>
      </c>
      <c r="C349" s="2" t="s">
        <v>771</v>
      </c>
      <c r="D349" s="2" t="s">
        <v>772</v>
      </c>
      <c r="E349" s="2" t="s">
        <v>773</v>
      </c>
      <c r="F349" s="2" t="s">
        <v>869</v>
      </c>
      <c r="G349" s="2" t="s">
        <v>870</v>
      </c>
      <c r="H349" s="2" t="s">
        <v>871</v>
      </c>
      <c r="I349" s="11">
        <v>44500</v>
      </c>
      <c r="J349" s="11">
        <v>44227</v>
      </c>
      <c r="K349" s="2" t="s">
        <v>62</v>
      </c>
      <c r="L349" s="2" t="s">
        <v>62</v>
      </c>
      <c r="M349" s="2"/>
      <c r="N349" s="2" t="s">
        <v>80</v>
      </c>
      <c r="O349" s="2"/>
      <c r="P349" s="2"/>
      <c r="Q349" s="2" t="s">
        <v>65</v>
      </c>
      <c r="R349" s="2" t="s">
        <v>81</v>
      </c>
      <c r="S349" s="2">
        <v>7764</v>
      </c>
      <c r="T349" s="2" t="s">
        <v>82</v>
      </c>
      <c r="U349" s="2" t="s">
        <v>83</v>
      </c>
      <c r="V349" s="10" t="s">
        <v>69</v>
      </c>
      <c r="W349" s="2"/>
      <c r="X349" s="2">
        <v>2523300</v>
      </c>
      <c r="Y349" s="26">
        <v>0.00057728830864</v>
      </c>
      <c r="Z349" s="10" t="s">
        <v>84</v>
      </c>
      <c r="AA349" s="2" t="s">
        <v>85</v>
      </c>
      <c r="AB349" s="10" t="s">
        <v>72</v>
      </c>
      <c r="AC349" s="2" t="s">
        <v>73</v>
      </c>
      <c r="AD349" s="10" t="s">
        <v>74</v>
      </c>
      <c r="AE349" s="10"/>
      <c r="AF349" s="10" t="s">
        <v>86</v>
      </c>
      <c r="AG349" s="10" t="s">
        <v>75</v>
      </c>
      <c r="AH349" s="10"/>
      <c r="AI349" s="10" t="s">
        <v>76</v>
      </c>
      <c r="AJ349" s="2" t="s">
        <v>76</v>
      </c>
      <c r="AK349" s="32">
        <v>1</v>
      </c>
      <c r="AL349" s="2"/>
      <c r="AM349" s="2"/>
      <c r="AN349" s="7">
        <f>HYPERLINK("#Notes!C812", "Go To Notes")</f>
      </c>
      <c r="AO349" s="2">
        <v>0</v>
      </c>
      <c r="AP349" s="2">
        <v>0</v>
      </c>
      <c r="AQ349" s="2">
        <v>0</v>
      </c>
      <c r="AR349" s="26">
        <v>0</v>
      </c>
      <c r="AS349" s="11"/>
      <c r="AT349" s="10"/>
      <c r="AV349" s="10"/>
      <c r="AW349" s="10"/>
      <c r="AX349" s="10"/>
      <c r="AY349" s="10"/>
      <c r="AZ349" s="10"/>
      <c r="BC349" s="10"/>
    </row>
    <row r="350" s="2" customFormat="1">
      <c r="A350" s="2" t="s">
        <v>877</v>
      </c>
      <c r="B350" s="11">
        <v>43819</v>
      </c>
      <c r="C350" s="2" t="s">
        <v>771</v>
      </c>
      <c r="D350" s="2" t="s">
        <v>772</v>
      </c>
      <c r="E350" s="2" t="s">
        <v>773</v>
      </c>
      <c r="F350" s="2" t="s">
        <v>878</v>
      </c>
      <c r="G350" s="2" t="s">
        <v>879</v>
      </c>
      <c r="H350" s="2" t="s">
        <v>880</v>
      </c>
      <c r="I350" s="11">
        <v>43769</v>
      </c>
      <c r="J350" s="11">
        <v>43769</v>
      </c>
      <c r="K350" s="2" t="s">
        <v>62</v>
      </c>
      <c r="L350" s="2" t="s">
        <v>62</v>
      </c>
      <c r="M350" s="2"/>
      <c r="N350" s="2" t="s">
        <v>80</v>
      </c>
      <c r="O350" s="2"/>
      <c r="P350" s="2"/>
      <c r="Q350" s="2" t="s">
        <v>65</v>
      </c>
      <c r="R350" s="2" t="s">
        <v>81</v>
      </c>
      <c r="S350" s="2">
        <v>23664</v>
      </c>
      <c r="T350" s="2" t="s">
        <v>82</v>
      </c>
      <c r="U350" s="2" t="s">
        <v>83</v>
      </c>
      <c r="V350" s="10" t="s">
        <v>69</v>
      </c>
      <c r="W350" s="2"/>
      <c r="X350" s="2">
        <v>128732.16</v>
      </c>
      <c r="Y350" s="26">
        <v>0.00037769966125</v>
      </c>
      <c r="Z350" s="10" t="s">
        <v>84</v>
      </c>
      <c r="AA350" s="2" t="s">
        <v>85</v>
      </c>
      <c r="AB350" s="10" t="s">
        <v>72</v>
      </c>
      <c r="AC350" s="2" t="s">
        <v>73</v>
      </c>
      <c r="AD350" s="10" t="s">
        <v>74</v>
      </c>
      <c r="AE350" s="10"/>
      <c r="AF350" s="10" t="s">
        <v>86</v>
      </c>
      <c r="AG350" s="10" t="s">
        <v>75</v>
      </c>
      <c r="AH350" s="10"/>
      <c r="AI350" s="10" t="s">
        <v>76</v>
      </c>
      <c r="AJ350" s="2" t="s">
        <v>76</v>
      </c>
      <c r="AK350" s="32">
        <v>1</v>
      </c>
      <c r="AL350" s="2"/>
      <c r="AM350" s="2"/>
      <c r="AN350" s="7">
        <f>HYPERLINK("#Notes!C817", "Go To Notes")</f>
      </c>
      <c r="AO350" s="2">
        <v>0</v>
      </c>
      <c r="AP350" s="2">
        <v>0</v>
      </c>
      <c r="AQ350" s="2">
        <v>128732.16</v>
      </c>
      <c r="AR350" s="26">
        <v>1</v>
      </c>
      <c r="AS350" s="11"/>
      <c r="AT350" s="10"/>
      <c r="AV350" s="10"/>
      <c r="AW350" s="10"/>
      <c r="AX350" s="10"/>
      <c r="AY350" s="10"/>
      <c r="AZ350" s="10"/>
      <c r="BC350" s="10"/>
    </row>
    <row r="351" s="2" customFormat="1">
      <c r="A351" s="2" t="s">
        <v>881</v>
      </c>
      <c r="B351" s="11">
        <v>43921</v>
      </c>
      <c r="C351" s="2" t="s">
        <v>771</v>
      </c>
      <c r="D351" s="2" t="s">
        <v>772</v>
      </c>
      <c r="E351" s="2" t="s">
        <v>773</v>
      </c>
      <c r="F351" s="2" t="s">
        <v>878</v>
      </c>
      <c r="G351" s="2" t="s">
        <v>879</v>
      </c>
      <c r="H351" s="2" t="s">
        <v>880</v>
      </c>
      <c r="I351" s="11">
        <v>44135</v>
      </c>
      <c r="J351" s="11">
        <v>43861</v>
      </c>
      <c r="K351" s="2" t="s">
        <v>62</v>
      </c>
      <c r="L351" s="2" t="s">
        <v>62</v>
      </c>
      <c r="M351" s="2"/>
      <c r="N351" s="2" t="s">
        <v>80</v>
      </c>
      <c r="O351" s="2"/>
      <c r="P351" s="2"/>
      <c r="Q351" s="2" t="s">
        <v>65</v>
      </c>
      <c r="R351" s="2" t="s">
        <v>81</v>
      </c>
      <c r="S351" s="2">
        <v>21614</v>
      </c>
      <c r="T351" s="2" t="s">
        <v>82</v>
      </c>
      <c r="U351" s="2" t="s">
        <v>83</v>
      </c>
      <c r="V351" s="10" t="s">
        <v>69</v>
      </c>
      <c r="W351" s="2"/>
      <c r="X351" s="2">
        <v>82997.76</v>
      </c>
      <c r="Y351" s="26">
        <v>0.00023702373481</v>
      </c>
      <c r="Z351" s="10" t="s">
        <v>84</v>
      </c>
      <c r="AA351" s="2" t="s">
        <v>85</v>
      </c>
      <c r="AB351" s="10" t="s">
        <v>72</v>
      </c>
      <c r="AC351" s="2" t="s">
        <v>73</v>
      </c>
      <c r="AD351" s="10" t="s">
        <v>74</v>
      </c>
      <c r="AE351" s="10"/>
      <c r="AF351" s="10" t="s">
        <v>86</v>
      </c>
      <c r="AG351" s="10" t="s">
        <v>75</v>
      </c>
      <c r="AH351" s="10"/>
      <c r="AI351" s="10" t="s">
        <v>76</v>
      </c>
      <c r="AJ351" s="2" t="s">
        <v>76</v>
      </c>
      <c r="AK351" s="32">
        <v>1</v>
      </c>
      <c r="AL351" s="2"/>
      <c r="AM351" s="2"/>
      <c r="AN351" s="7">
        <f>HYPERLINK("#Notes!C822", "Go To Notes")</f>
      </c>
      <c r="AO351" s="2">
        <v>0</v>
      </c>
      <c r="AP351" s="2">
        <v>0</v>
      </c>
      <c r="AQ351" s="2">
        <v>82997.76</v>
      </c>
      <c r="AR351" s="26">
        <v>1</v>
      </c>
      <c r="AS351" s="11"/>
      <c r="AT351" s="10"/>
      <c r="AV351" s="10"/>
      <c r="AW351" s="10"/>
      <c r="AX351" s="10"/>
      <c r="AY351" s="10"/>
      <c r="AZ351" s="10"/>
      <c r="BC351" s="10"/>
    </row>
    <row r="352" s="2" customFormat="1">
      <c r="A352" s="2" t="s">
        <v>882</v>
      </c>
      <c r="B352" s="11">
        <v>44000</v>
      </c>
      <c r="C352" s="2" t="s">
        <v>771</v>
      </c>
      <c r="D352" s="2" t="s">
        <v>772</v>
      </c>
      <c r="E352" s="2" t="s">
        <v>773</v>
      </c>
      <c r="F352" s="2" t="s">
        <v>878</v>
      </c>
      <c r="G352" s="2" t="s">
        <v>879</v>
      </c>
      <c r="H352" s="2" t="s">
        <v>880</v>
      </c>
      <c r="I352" s="11">
        <v>44135</v>
      </c>
      <c r="J352" s="11">
        <v>43951</v>
      </c>
      <c r="K352" s="2" t="s">
        <v>62</v>
      </c>
      <c r="L352" s="2" t="s">
        <v>62</v>
      </c>
      <c r="M352" s="2"/>
      <c r="N352" s="2" t="s">
        <v>80</v>
      </c>
      <c r="O352" s="2"/>
      <c r="P352" s="2"/>
      <c r="Q352" s="2" t="s">
        <v>65</v>
      </c>
      <c r="R352" s="2" t="s">
        <v>81</v>
      </c>
      <c r="S352" s="2">
        <v>21614</v>
      </c>
      <c r="T352" s="2" t="s">
        <v>82</v>
      </c>
      <c r="U352" s="2" t="s">
        <v>83</v>
      </c>
      <c r="V352" s="10" t="s">
        <v>69</v>
      </c>
      <c r="W352" s="2"/>
      <c r="X352" s="2">
        <v>123848.22</v>
      </c>
      <c r="Y352" s="26">
        <v>0.00043497793372</v>
      </c>
      <c r="Z352" s="10" t="s">
        <v>84</v>
      </c>
      <c r="AA352" s="2" t="s">
        <v>85</v>
      </c>
      <c r="AB352" s="10" t="s">
        <v>72</v>
      </c>
      <c r="AC352" s="2" t="s">
        <v>73</v>
      </c>
      <c r="AD352" s="10" t="s">
        <v>74</v>
      </c>
      <c r="AE352" s="10"/>
      <c r="AF352" s="10" t="s">
        <v>86</v>
      </c>
      <c r="AG352" s="10" t="s">
        <v>75</v>
      </c>
      <c r="AH352" s="10"/>
      <c r="AI352" s="10" t="s">
        <v>76</v>
      </c>
      <c r="AJ352" s="2" t="s">
        <v>76</v>
      </c>
      <c r="AK352" s="32">
        <v>1</v>
      </c>
      <c r="AL352" s="2"/>
      <c r="AM352" s="2"/>
      <c r="AN352" s="7">
        <f>HYPERLINK("#Notes!C827", "Go To Notes")</f>
      </c>
      <c r="AO352" s="2">
        <v>0</v>
      </c>
      <c r="AP352" s="2">
        <v>0</v>
      </c>
      <c r="AQ352" s="2">
        <v>123848.22</v>
      </c>
      <c r="AR352" s="26">
        <v>1</v>
      </c>
      <c r="AS352" s="11"/>
      <c r="AT352" s="10"/>
      <c r="AV352" s="10"/>
      <c r="AW352" s="10"/>
      <c r="AX352" s="10"/>
      <c r="AY352" s="10"/>
      <c r="AZ352" s="10"/>
      <c r="BC352" s="10"/>
    </row>
    <row r="353" s="2" customFormat="1">
      <c r="A353" s="2" t="s">
        <v>883</v>
      </c>
      <c r="B353" s="11">
        <v>44103</v>
      </c>
      <c r="C353" s="2" t="s">
        <v>771</v>
      </c>
      <c r="D353" s="2" t="s">
        <v>772</v>
      </c>
      <c r="E353" s="2" t="s">
        <v>773</v>
      </c>
      <c r="F353" s="2" t="s">
        <v>878</v>
      </c>
      <c r="G353" s="2" t="s">
        <v>879</v>
      </c>
      <c r="H353" s="2" t="s">
        <v>880</v>
      </c>
      <c r="I353" s="11">
        <v>44135</v>
      </c>
      <c r="J353" s="11">
        <v>44043</v>
      </c>
      <c r="K353" s="2" t="s">
        <v>62</v>
      </c>
      <c r="L353" s="2" t="s">
        <v>62</v>
      </c>
      <c r="M353" s="2"/>
      <c r="N353" s="2" t="s">
        <v>80</v>
      </c>
      <c r="O353" s="2"/>
      <c r="P353" s="2"/>
      <c r="Q353" s="2" t="s">
        <v>65</v>
      </c>
      <c r="R353" s="2" t="s">
        <v>81</v>
      </c>
      <c r="S353" s="2">
        <v>21614</v>
      </c>
      <c r="T353" s="2" t="s">
        <v>82</v>
      </c>
      <c r="U353" s="2" t="s">
        <v>83</v>
      </c>
      <c r="V353" s="10" t="s">
        <v>69</v>
      </c>
      <c r="W353" s="2"/>
      <c r="X353" s="2">
        <v>86672.14</v>
      </c>
      <c r="Y353" s="26">
        <v>0.00027988413139</v>
      </c>
      <c r="Z353" s="10" t="s">
        <v>84</v>
      </c>
      <c r="AA353" s="2" t="s">
        <v>85</v>
      </c>
      <c r="AB353" s="10" t="s">
        <v>72</v>
      </c>
      <c r="AC353" s="2" t="s">
        <v>73</v>
      </c>
      <c r="AD353" s="10" t="s">
        <v>74</v>
      </c>
      <c r="AE353" s="10"/>
      <c r="AF353" s="10" t="s">
        <v>86</v>
      </c>
      <c r="AG353" s="10" t="s">
        <v>75</v>
      </c>
      <c r="AH353" s="10"/>
      <c r="AI353" s="10" t="s">
        <v>76</v>
      </c>
      <c r="AJ353" s="2" t="s">
        <v>76</v>
      </c>
      <c r="AK353" s="32">
        <v>1</v>
      </c>
      <c r="AL353" s="2"/>
      <c r="AM353" s="2"/>
      <c r="AN353" s="7">
        <f>HYPERLINK("#Notes!C832", "Go To Notes")</f>
      </c>
      <c r="AO353" s="2">
        <v>0</v>
      </c>
      <c r="AP353" s="2">
        <v>0</v>
      </c>
      <c r="AQ353" s="2">
        <v>27809.35</v>
      </c>
      <c r="AR353" s="26">
        <v>0.32085685204034425</v>
      </c>
      <c r="AS353" s="11"/>
      <c r="AT353" s="10"/>
      <c r="AV353" s="10"/>
      <c r="AW353" s="10"/>
      <c r="AX353" s="10"/>
      <c r="AY353" s="10"/>
      <c r="AZ353" s="10"/>
      <c r="BC353" s="10"/>
    </row>
    <row r="354" s="2" customFormat="1">
      <c r="A354" s="2" t="s">
        <v>884</v>
      </c>
      <c r="B354" s="11">
        <v>44182</v>
      </c>
      <c r="C354" s="2" t="s">
        <v>771</v>
      </c>
      <c r="D354" s="2" t="s">
        <v>772</v>
      </c>
      <c r="E354" s="2" t="s">
        <v>773</v>
      </c>
      <c r="F354" s="2" t="s">
        <v>878</v>
      </c>
      <c r="G354" s="2" t="s">
        <v>879</v>
      </c>
      <c r="H354" s="2" t="s">
        <v>880</v>
      </c>
      <c r="I354" s="11">
        <v>44135</v>
      </c>
      <c r="J354" s="11">
        <v>44135</v>
      </c>
      <c r="K354" s="2" t="s">
        <v>62</v>
      </c>
      <c r="L354" s="2" t="s">
        <v>62</v>
      </c>
      <c r="M354" s="2"/>
      <c r="N354" s="2" t="s">
        <v>80</v>
      </c>
      <c r="O354" s="2"/>
      <c r="P354" s="2"/>
      <c r="Q354" s="2" t="s">
        <v>65</v>
      </c>
      <c r="R354" s="2" t="s">
        <v>81</v>
      </c>
      <c r="S354" s="2">
        <v>21614</v>
      </c>
      <c r="T354" s="2" t="s">
        <v>82</v>
      </c>
      <c r="U354" s="2" t="s">
        <v>83</v>
      </c>
      <c r="V354" s="10" t="s">
        <v>69</v>
      </c>
      <c r="W354" s="2"/>
      <c r="X354" s="2">
        <v>226298.58</v>
      </c>
      <c r="Y354" s="26">
        <v>0.00071150214618</v>
      </c>
      <c r="Z354" s="10" t="s">
        <v>84</v>
      </c>
      <c r="AA354" s="2" t="s">
        <v>85</v>
      </c>
      <c r="AB354" s="10" t="s">
        <v>72</v>
      </c>
      <c r="AC354" s="2" t="s">
        <v>73</v>
      </c>
      <c r="AD354" s="10" t="s">
        <v>74</v>
      </c>
      <c r="AE354" s="10"/>
      <c r="AF354" s="10" t="s">
        <v>86</v>
      </c>
      <c r="AG354" s="10" t="s">
        <v>75</v>
      </c>
      <c r="AH354" s="10"/>
      <c r="AI354" s="10" t="s">
        <v>76</v>
      </c>
      <c r="AJ354" s="2" t="s">
        <v>76</v>
      </c>
      <c r="AK354" s="32">
        <v>1</v>
      </c>
      <c r="AL354" s="2"/>
      <c r="AM354" s="2"/>
      <c r="AN354" s="7">
        <f>HYPERLINK("#Notes!C837", "Go To Notes")</f>
      </c>
      <c r="AO354" s="2">
        <v>0</v>
      </c>
      <c r="AP354" s="2">
        <v>0</v>
      </c>
      <c r="AQ354" s="2">
        <v>226298.58</v>
      </c>
      <c r="AR354" s="26">
        <v>1</v>
      </c>
      <c r="AS354" s="11"/>
      <c r="AT354" s="10"/>
      <c r="AV354" s="10"/>
      <c r="AW354" s="10"/>
      <c r="AX354" s="10"/>
      <c r="AY354" s="10"/>
      <c r="AZ354" s="10"/>
      <c r="BC354" s="10"/>
    </row>
    <row r="355" s="2" customFormat="1">
      <c r="A355" s="2" t="s">
        <v>885</v>
      </c>
      <c r="B355" s="11">
        <v>44280</v>
      </c>
      <c r="C355" s="2" t="s">
        <v>771</v>
      </c>
      <c r="D355" s="2" t="s">
        <v>772</v>
      </c>
      <c r="E355" s="2" t="s">
        <v>773</v>
      </c>
      <c r="F355" s="2" t="s">
        <v>878</v>
      </c>
      <c r="G355" s="2" t="s">
        <v>879</v>
      </c>
      <c r="H355" s="2" t="s">
        <v>880</v>
      </c>
      <c r="I355" s="11">
        <v>44500</v>
      </c>
      <c r="J355" s="11">
        <v>44227</v>
      </c>
      <c r="K355" s="2" t="s">
        <v>62</v>
      </c>
      <c r="L355" s="2" t="s">
        <v>62</v>
      </c>
      <c r="M355" s="2"/>
      <c r="N355" s="2" t="s">
        <v>80</v>
      </c>
      <c r="O355" s="2"/>
      <c r="P355" s="2"/>
      <c r="Q355" s="2" t="s">
        <v>65</v>
      </c>
      <c r="R355" s="2" t="s">
        <v>81</v>
      </c>
      <c r="S355" s="2">
        <v>1097</v>
      </c>
      <c r="T355" s="2" t="s">
        <v>82</v>
      </c>
      <c r="U355" s="2" t="s">
        <v>83</v>
      </c>
      <c r="V355" s="10" t="s">
        <v>69</v>
      </c>
      <c r="W355" s="2"/>
      <c r="X355" s="2">
        <v>356525</v>
      </c>
      <c r="Y355" s="26">
        <v>0.00086677857894</v>
      </c>
      <c r="Z355" s="10" t="s">
        <v>84</v>
      </c>
      <c r="AA355" s="2" t="s">
        <v>85</v>
      </c>
      <c r="AB355" s="10" t="s">
        <v>72</v>
      </c>
      <c r="AC355" s="2" t="s">
        <v>73</v>
      </c>
      <c r="AD355" s="10" t="s">
        <v>74</v>
      </c>
      <c r="AE355" s="10"/>
      <c r="AF355" s="10" t="s">
        <v>86</v>
      </c>
      <c r="AG355" s="10" t="s">
        <v>75</v>
      </c>
      <c r="AH355" s="10"/>
      <c r="AI355" s="10" t="s">
        <v>76</v>
      </c>
      <c r="AJ355" s="2" t="s">
        <v>76</v>
      </c>
      <c r="AK355" s="32">
        <v>1</v>
      </c>
      <c r="AL355" s="2"/>
      <c r="AM355" s="2"/>
      <c r="AN355" s="7">
        <f>HYPERLINK("#Notes!C842", "Go To Notes")</f>
      </c>
      <c r="AO355" s="2">
        <v>0</v>
      </c>
      <c r="AP355" s="2">
        <v>0</v>
      </c>
      <c r="AQ355" s="2">
        <v>0</v>
      </c>
      <c r="AR355" s="26">
        <v>0</v>
      </c>
      <c r="AS355" s="11"/>
      <c r="AT355" s="10"/>
      <c r="AV355" s="10"/>
      <c r="AW355" s="10"/>
      <c r="AX355" s="10"/>
      <c r="AY355" s="10"/>
      <c r="AZ355" s="10"/>
      <c r="BC355" s="10"/>
    </row>
    <row r="356" s="2" customFormat="1">
      <c r="A356" s="2" t="s">
        <v>886</v>
      </c>
      <c r="B356" s="11">
        <v>43819</v>
      </c>
      <c r="C356" s="2" t="s">
        <v>887</v>
      </c>
      <c r="D356" s="2" t="s">
        <v>888</v>
      </c>
      <c r="E356" s="2" t="s">
        <v>889</v>
      </c>
      <c r="F356" s="2" t="s">
        <v>890</v>
      </c>
      <c r="G356" s="2" t="s">
        <v>891</v>
      </c>
      <c r="H356" s="2" t="s">
        <v>892</v>
      </c>
      <c r="I356" s="11">
        <v>43769</v>
      </c>
      <c r="J356" s="11">
        <v>43769</v>
      </c>
      <c r="K356" s="2" t="s">
        <v>62</v>
      </c>
      <c r="L356" s="2" t="s">
        <v>62</v>
      </c>
      <c r="M356" s="2"/>
      <c r="N356" s="2" t="s">
        <v>80</v>
      </c>
      <c r="O356" s="2"/>
      <c r="P356" s="2"/>
      <c r="Q356" s="2" t="s">
        <v>65</v>
      </c>
      <c r="R356" s="2" t="s">
        <v>81</v>
      </c>
      <c r="S356" s="2">
        <v>104752</v>
      </c>
      <c r="T356" s="2" t="s">
        <v>82</v>
      </c>
      <c r="U356" s="2" t="s">
        <v>83</v>
      </c>
      <c r="V356" s="10" t="s">
        <v>69</v>
      </c>
      <c r="W356" s="2"/>
      <c r="X356" s="2">
        <v>569850.88</v>
      </c>
      <c r="Y356" s="26">
        <v>7.830040946E-05</v>
      </c>
      <c r="Z356" s="10" t="s">
        <v>84</v>
      </c>
      <c r="AA356" s="2" t="s">
        <v>85</v>
      </c>
      <c r="AB356" s="10" t="s">
        <v>72</v>
      </c>
      <c r="AC356" s="2" t="s">
        <v>73</v>
      </c>
      <c r="AD356" s="10" t="s">
        <v>74</v>
      </c>
      <c r="AE356" s="10"/>
      <c r="AF356" s="10" t="s">
        <v>86</v>
      </c>
      <c r="AG356" s="10" t="s">
        <v>75</v>
      </c>
      <c r="AH356" s="10"/>
      <c r="AI356" s="10" t="s">
        <v>76</v>
      </c>
      <c r="AJ356" s="2" t="s">
        <v>76</v>
      </c>
      <c r="AK356" s="32">
        <v>1</v>
      </c>
      <c r="AL356" s="2"/>
      <c r="AM356" s="2"/>
      <c r="AN356" s="7">
        <f>HYPERLINK("#Notes!C847", "Go To Notes")</f>
      </c>
      <c r="AO356" s="2">
        <v>0</v>
      </c>
      <c r="AP356" s="2">
        <v>0</v>
      </c>
      <c r="AQ356" s="2">
        <v>569850.88</v>
      </c>
      <c r="AR356" s="26">
        <v>1</v>
      </c>
      <c r="AS356" s="11"/>
      <c r="AT356" s="10"/>
      <c r="AV356" s="10"/>
      <c r="AW356" s="10"/>
      <c r="AX356" s="10"/>
      <c r="AY356" s="10"/>
      <c r="AZ356" s="10"/>
      <c r="BC356" s="10"/>
    </row>
    <row r="357" s="2" customFormat="1">
      <c r="A357" s="2" t="s">
        <v>893</v>
      </c>
      <c r="B357" s="11">
        <v>43921</v>
      </c>
      <c r="C357" s="2" t="s">
        <v>887</v>
      </c>
      <c r="D357" s="2" t="s">
        <v>888</v>
      </c>
      <c r="E357" s="2" t="s">
        <v>889</v>
      </c>
      <c r="F357" s="2" t="s">
        <v>890</v>
      </c>
      <c r="G357" s="2" t="s">
        <v>891</v>
      </c>
      <c r="H357" s="2" t="s">
        <v>892</v>
      </c>
      <c r="I357" s="11">
        <v>44135</v>
      </c>
      <c r="J357" s="11">
        <v>43861</v>
      </c>
      <c r="K357" s="2" t="s">
        <v>62</v>
      </c>
      <c r="L357" s="2" t="s">
        <v>62</v>
      </c>
      <c r="M357" s="2"/>
      <c r="N357" s="2" t="s">
        <v>80</v>
      </c>
      <c r="O357" s="2"/>
      <c r="P357" s="2"/>
      <c r="Q357" s="2" t="s">
        <v>65</v>
      </c>
      <c r="R357" s="2" t="s">
        <v>81</v>
      </c>
      <c r="S357" s="2">
        <v>104752</v>
      </c>
      <c r="T357" s="2" t="s">
        <v>82</v>
      </c>
      <c r="U357" s="2" t="s">
        <v>83</v>
      </c>
      <c r="V357" s="10" t="s">
        <v>69</v>
      </c>
      <c r="W357" s="2"/>
      <c r="X357" s="2">
        <v>402247.68</v>
      </c>
      <c r="Y357" s="26">
        <v>5.504006862E-05</v>
      </c>
      <c r="Z357" s="10" t="s">
        <v>84</v>
      </c>
      <c r="AA357" s="2" t="s">
        <v>85</v>
      </c>
      <c r="AB357" s="10" t="s">
        <v>72</v>
      </c>
      <c r="AC357" s="2" t="s">
        <v>73</v>
      </c>
      <c r="AD357" s="10" t="s">
        <v>74</v>
      </c>
      <c r="AE357" s="10"/>
      <c r="AF357" s="10" t="s">
        <v>86</v>
      </c>
      <c r="AG357" s="10" t="s">
        <v>75</v>
      </c>
      <c r="AH357" s="10"/>
      <c r="AI357" s="10" t="s">
        <v>76</v>
      </c>
      <c r="AJ357" s="2" t="s">
        <v>76</v>
      </c>
      <c r="AK357" s="32">
        <v>1</v>
      </c>
      <c r="AL357" s="2"/>
      <c r="AM357" s="2"/>
      <c r="AN357" s="7">
        <f>HYPERLINK("#Notes!C852", "Go To Notes")</f>
      </c>
      <c r="AO357" s="2">
        <v>0</v>
      </c>
      <c r="AP357" s="2">
        <v>0</v>
      </c>
      <c r="AQ357" s="2">
        <v>402247.68</v>
      </c>
      <c r="AR357" s="26">
        <v>1</v>
      </c>
      <c r="AS357" s="11"/>
      <c r="AT357" s="10"/>
      <c r="AV357" s="10"/>
      <c r="AW357" s="10"/>
      <c r="AX357" s="10"/>
      <c r="AY357" s="10"/>
      <c r="AZ357" s="10"/>
      <c r="BC357" s="10"/>
    </row>
    <row r="358" s="2" customFormat="1">
      <c r="A358" s="2" t="s">
        <v>894</v>
      </c>
      <c r="B358" s="11">
        <v>44000</v>
      </c>
      <c r="C358" s="2" t="s">
        <v>887</v>
      </c>
      <c r="D358" s="2" t="s">
        <v>888</v>
      </c>
      <c r="E358" s="2" t="s">
        <v>889</v>
      </c>
      <c r="F358" s="2" t="s">
        <v>890</v>
      </c>
      <c r="G358" s="2" t="s">
        <v>891</v>
      </c>
      <c r="H358" s="2" t="s">
        <v>892</v>
      </c>
      <c r="I358" s="11">
        <v>44135</v>
      </c>
      <c r="J358" s="11">
        <v>43951</v>
      </c>
      <c r="K358" s="2" t="s">
        <v>62</v>
      </c>
      <c r="L358" s="2" t="s">
        <v>62</v>
      </c>
      <c r="M358" s="2"/>
      <c r="N358" s="2" t="s">
        <v>80</v>
      </c>
      <c r="O358" s="2"/>
      <c r="P358" s="2"/>
      <c r="Q358" s="2" t="s">
        <v>65</v>
      </c>
      <c r="R358" s="2" t="s">
        <v>81</v>
      </c>
      <c r="S358" s="2">
        <v>104752</v>
      </c>
      <c r="T358" s="2" t="s">
        <v>82</v>
      </c>
      <c r="U358" s="2" t="s">
        <v>83</v>
      </c>
      <c r="V358" s="10" t="s">
        <v>69</v>
      </c>
      <c r="W358" s="2"/>
      <c r="X358" s="2">
        <v>600228.96</v>
      </c>
      <c r="Y358" s="26">
        <v>0.00010615016484</v>
      </c>
      <c r="Z358" s="10" t="s">
        <v>84</v>
      </c>
      <c r="AA358" s="2" t="s">
        <v>85</v>
      </c>
      <c r="AB358" s="10" t="s">
        <v>72</v>
      </c>
      <c r="AC358" s="2" t="s">
        <v>73</v>
      </c>
      <c r="AD358" s="10" t="s">
        <v>74</v>
      </c>
      <c r="AE358" s="10"/>
      <c r="AF358" s="10" t="s">
        <v>86</v>
      </c>
      <c r="AG358" s="10" t="s">
        <v>75</v>
      </c>
      <c r="AH358" s="10"/>
      <c r="AI358" s="10" t="s">
        <v>76</v>
      </c>
      <c r="AJ358" s="2" t="s">
        <v>76</v>
      </c>
      <c r="AK358" s="32">
        <v>1</v>
      </c>
      <c r="AL358" s="2"/>
      <c r="AM358" s="2"/>
      <c r="AN358" s="7">
        <f>HYPERLINK("#Notes!C857", "Go To Notes")</f>
      </c>
      <c r="AO358" s="2">
        <v>0</v>
      </c>
      <c r="AP358" s="2">
        <v>0</v>
      </c>
      <c r="AQ358" s="2">
        <v>600228.96</v>
      </c>
      <c r="AR358" s="26">
        <v>1</v>
      </c>
      <c r="AS358" s="11"/>
      <c r="AT358" s="10"/>
      <c r="AV358" s="10"/>
      <c r="AW358" s="10"/>
      <c r="AX358" s="10"/>
      <c r="AY358" s="10"/>
      <c r="AZ358" s="10"/>
      <c r="BC358" s="10"/>
    </row>
    <row r="359" s="2" customFormat="1">
      <c r="A359" s="2" t="s">
        <v>895</v>
      </c>
      <c r="B359" s="11">
        <v>44103</v>
      </c>
      <c r="C359" s="2" t="s">
        <v>887</v>
      </c>
      <c r="D359" s="2" t="s">
        <v>888</v>
      </c>
      <c r="E359" s="2" t="s">
        <v>889</v>
      </c>
      <c r="F359" s="2" t="s">
        <v>890</v>
      </c>
      <c r="G359" s="2" t="s">
        <v>891</v>
      </c>
      <c r="H359" s="2" t="s">
        <v>892</v>
      </c>
      <c r="I359" s="11">
        <v>44135</v>
      </c>
      <c r="J359" s="11">
        <v>44043</v>
      </c>
      <c r="K359" s="2" t="s">
        <v>62</v>
      </c>
      <c r="L359" s="2" t="s">
        <v>62</v>
      </c>
      <c r="M359" s="2"/>
      <c r="N359" s="2" t="s">
        <v>80</v>
      </c>
      <c r="O359" s="2"/>
      <c r="P359" s="2"/>
      <c r="Q359" s="2" t="s">
        <v>65</v>
      </c>
      <c r="R359" s="2" t="s">
        <v>81</v>
      </c>
      <c r="S359" s="2">
        <v>53372</v>
      </c>
      <c r="T359" s="2" t="s">
        <v>82</v>
      </c>
      <c r="U359" s="2" t="s">
        <v>83</v>
      </c>
      <c r="V359" s="10" t="s">
        <v>69</v>
      </c>
      <c r="W359" s="2"/>
      <c r="X359" s="2">
        <v>214021.72</v>
      </c>
      <c r="Y359" s="26">
        <v>3.72660597E-05</v>
      </c>
      <c r="Z359" s="10" t="s">
        <v>84</v>
      </c>
      <c r="AA359" s="2" t="s">
        <v>85</v>
      </c>
      <c r="AB359" s="10" t="s">
        <v>72</v>
      </c>
      <c r="AC359" s="2" t="s">
        <v>73</v>
      </c>
      <c r="AD359" s="10" t="s">
        <v>74</v>
      </c>
      <c r="AE359" s="10"/>
      <c r="AF359" s="10" t="s">
        <v>86</v>
      </c>
      <c r="AG359" s="10" t="s">
        <v>75</v>
      </c>
      <c r="AH359" s="10"/>
      <c r="AI359" s="10" t="s">
        <v>76</v>
      </c>
      <c r="AJ359" s="2" t="s">
        <v>76</v>
      </c>
      <c r="AK359" s="32">
        <v>1</v>
      </c>
      <c r="AL359" s="2"/>
      <c r="AM359" s="2"/>
      <c r="AN359" s="7">
        <f>HYPERLINK("#Notes!C862", "Go To Notes")</f>
      </c>
      <c r="AO359" s="2">
        <v>0</v>
      </c>
      <c r="AP359" s="2">
        <v>0</v>
      </c>
      <c r="AQ359" s="2">
        <v>214021.72</v>
      </c>
      <c r="AR359" s="26">
        <v>1</v>
      </c>
      <c r="AS359" s="11"/>
      <c r="AT359" s="10"/>
      <c r="AV359" s="10"/>
      <c r="AW359" s="10"/>
      <c r="AX359" s="10"/>
      <c r="AY359" s="10"/>
      <c r="AZ359" s="10"/>
      <c r="BC359" s="10"/>
    </row>
    <row r="360" s="2" customFormat="1">
      <c r="A360" s="2" t="s">
        <v>896</v>
      </c>
      <c r="B360" s="11">
        <v>44286</v>
      </c>
      <c r="C360" s="2" t="s">
        <v>897</v>
      </c>
      <c r="D360" s="2" t="s">
        <v>898</v>
      </c>
      <c r="E360" s="2" t="s">
        <v>899</v>
      </c>
      <c r="F360" s="2" t="s">
        <v>900</v>
      </c>
      <c r="G360" s="2" t="s">
        <v>901</v>
      </c>
      <c r="H360" s="2" t="s">
        <v>902</v>
      </c>
      <c r="I360" s="11">
        <v>44500</v>
      </c>
      <c r="J360" s="11">
        <v>44227</v>
      </c>
      <c r="K360" s="2" t="s">
        <v>141</v>
      </c>
      <c r="L360" s="2" t="s">
        <v>141</v>
      </c>
      <c r="M360" s="2"/>
      <c r="N360" s="2" t="s">
        <v>80</v>
      </c>
      <c r="O360" s="2"/>
      <c r="P360" s="2"/>
      <c r="Q360" s="2" t="s">
        <v>65</v>
      </c>
      <c r="R360" s="2" t="s">
        <v>81</v>
      </c>
      <c r="S360" s="2">
        <v>24</v>
      </c>
      <c r="T360" s="2" t="s">
        <v>82</v>
      </c>
      <c r="U360" s="2" t="s">
        <v>83</v>
      </c>
      <c r="V360" s="10" t="s">
        <v>69</v>
      </c>
      <c r="W360" s="2"/>
      <c r="X360" s="2">
        <v>7800</v>
      </c>
      <c r="Y360" s="26">
        <v>2.494859313E-05</v>
      </c>
      <c r="Z360" s="10" t="s">
        <v>84</v>
      </c>
      <c r="AA360" s="2" t="s">
        <v>85</v>
      </c>
      <c r="AB360" s="10" t="s">
        <v>72</v>
      </c>
      <c r="AC360" s="2" t="s">
        <v>73</v>
      </c>
      <c r="AD360" s="10" t="s">
        <v>74</v>
      </c>
      <c r="AE360" s="10"/>
      <c r="AF360" s="10" t="s">
        <v>86</v>
      </c>
      <c r="AG360" s="10" t="s">
        <v>75</v>
      </c>
      <c r="AH360" s="10"/>
      <c r="AI360" s="10" t="s">
        <v>76</v>
      </c>
      <c r="AJ360" s="2" t="s">
        <v>76</v>
      </c>
      <c r="AK360" s="32">
        <v>1</v>
      </c>
      <c r="AL360" s="2"/>
      <c r="AM360" s="2"/>
      <c r="AN360" s="7">
        <f>HYPERLINK("#Notes!C867", "Go To Notes")</f>
      </c>
      <c r="AO360" s="2">
        <v>0</v>
      </c>
      <c r="AP360" s="2">
        <v>0</v>
      </c>
      <c r="AQ360" s="2">
        <v>3872</v>
      </c>
      <c r="AR360" s="26">
        <v>0.49641025641025643</v>
      </c>
      <c r="AS360" s="11"/>
      <c r="AT360" s="10"/>
      <c r="AV360" s="10"/>
      <c r="AW360" s="10"/>
      <c r="AX360" s="10"/>
      <c r="AY360" s="10"/>
      <c r="AZ360" s="10"/>
      <c r="BC360" s="10"/>
    </row>
    <row r="361" s="2" customFormat="1">
      <c r="A361" s="2" t="s">
        <v>903</v>
      </c>
      <c r="B361" s="11">
        <v>43825</v>
      </c>
      <c r="C361" s="2" t="s">
        <v>904</v>
      </c>
      <c r="D361" s="2" t="s">
        <v>905</v>
      </c>
      <c r="E361" s="2" t="s">
        <v>906</v>
      </c>
      <c r="F361" s="2" t="s">
        <v>907</v>
      </c>
      <c r="G361" s="2" t="s">
        <v>908</v>
      </c>
      <c r="H361" s="2" t="s">
        <v>909</v>
      </c>
      <c r="I361" s="11">
        <v>43769</v>
      </c>
      <c r="J361" s="11">
        <v>43769</v>
      </c>
      <c r="K361" s="2" t="s">
        <v>648</v>
      </c>
      <c r="L361" s="2" t="s">
        <v>125</v>
      </c>
      <c r="M361" s="2"/>
      <c r="N361" s="2" t="s">
        <v>80</v>
      </c>
      <c r="O361" s="2" t="s">
        <v>95</v>
      </c>
      <c r="P361" s="2"/>
      <c r="Q361" s="2" t="s">
        <v>65</v>
      </c>
      <c r="R361" s="2" t="s">
        <v>81</v>
      </c>
      <c r="S361" s="2">
        <v>31508</v>
      </c>
      <c r="T361" s="2" t="s">
        <v>82</v>
      </c>
      <c r="U361" s="2" t="s">
        <v>83</v>
      </c>
      <c r="V361" s="10" t="s">
        <v>69</v>
      </c>
      <c r="W361" s="2"/>
      <c r="X361" s="2">
        <v>171403.52</v>
      </c>
      <c r="Y361" s="26">
        <v>0.013217834168</v>
      </c>
      <c r="Z361" s="10" t="s">
        <v>84</v>
      </c>
      <c r="AA361" s="2" t="s">
        <v>85</v>
      </c>
      <c r="AB361" s="10" t="s">
        <v>72</v>
      </c>
      <c r="AC361" s="2" t="s">
        <v>73</v>
      </c>
      <c r="AD361" s="10" t="s">
        <v>74</v>
      </c>
      <c r="AE361" s="10"/>
      <c r="AF361" s="10" t="s">
        <v>86</v>
      </c>
      <c r="AG361" s="10" t="s">
        <v>75</v>
      </c>
      <c r="AH361" s="10"/>
      <c r="AI361" s="10" t="s">
        <v>76</v>
      </c>
      <c r="AJ361" s="2" t="s">
        <v>76</v>
      </c>
      <c r="AK361" s="32">
        <v>1</v>
      </c>
      <c r="AL361" s="2"/>
      <c r="AM361" s="2"/>
      <c r="AN361" s="7">
        <f>HYPERLINK("#Notes!C872", "Go To Notes")</f>
      </c>
      <c r="AO361" s="2">
        <v>0</v>
      </c>
      <c r="AP361" s="2">
        <v>0</v>
      </c>
      <c r="AQ361" s="2">
        <v>174392.55</v>
      </c>
      <c r="AR361" s="26">
        <v>1.0174385566877509</v>
      </c>
      <c r="AS361" s="11"/>
      <c r="AT361" s="10"/>
      <c r="AV361" s="10"/>
      <c r="AW361" s="10"/>
      <c r="AX361" s="10"/>
      <c r="AY361" s="10"/>
      <c r="AZ361" s="10"/>
      <c r="BC361" s="10"/>
    </row>
    <row r="362" s="2" customFormat="1">
      <c r="A362" s="2" t="s">
        <v>910</v>
      </c>
      <c r="B362" s="11">
        <v>43920</v>
      </c>
      <c r="C362" s="2" t="s">
        <v>904</v>
      </c>
      <c r="D362" s="2" t="s">
        <v>905</v>
      </c>
      <c r="E362" s="2" t="s">
        <v>906</v>
      </c>
      <c r="F362" s="2" t="s">
        <v>907</v>
      </c>
      <c r="G362" s="2" t="s">
        <v>908</v>
      </c>
      <c r="H362" s="2" t="s">
        <v>909</v>
      </c>
      <c r="I362" s="11">
        <v>44135</v>
      </c>
      <c r="J362" s="11">
        <v>43861</v>
      </c>
      <c r="K362" s="2" t="s">
        <v>648</v>
      </c>
      <c r="L362" s="2" t="s">
        <v>125</v>
      </c>
      <c r="M362" s="2"/>
      <c r="N362" s="2" t="s">
        <v>80</v>
      </c>
      <c r="O362" s="2" t="s">
        <v>95</v>
      </c>
      <c r="P362" s="2"/>
      <c r="Q362" s="2" t="s">
        <v>65</v>
      </c>
      <c r="R362" s="2" t="s">
        <v>81</v>
      </c>
      <c r="S362" s="2">
        <v>21281</v>
      </c>
      <c r="T362" s="2" t="s">
        <v>82</v>
      </c>
      <c r="U362" s="2" t="s">
        <v>83</v>
      </c>
      <c r="V362" s="10" t="s">
        <v>69</v>
      </c>
      <c r="W362" s="2"/>
      <c r="X362" s="2">
        <v>81719.04</v>
      </c>
      <c r="Y362" s="26">
        <v>0.007914830105</v>
      </c>
      <c r="Z362" s="10" t="s">
        <v>84</v>
      </c>
      <c r="AA362" s="2" t="s">
        <v>85</v>
      </c>
      <c r="AB362" s="10" t="s">
        <v>72</v>
      </c>
      <c r="AC362" s="2" t="s">
        <v>73</v>
      </c>
      <c r="AD362" s="10" t="s">
        <v>74</v>
      </c>
      <c r="AE362" s="10"/>
      <c r="AF362" s="10" t="s">
        <v>86</v>
      </c>
      <c r="AG362" s="10" t="s">
        <v>75</v>
      </c>
      <c r="AH362" s="10"/>
      <c r="AI362" s="10" t="s">
        <v>76</v>
      </c>
      <c r="AJ362" s="2" t="s">
        <v>76</v>
      </c>
      <c r="AK362" s="32">
        <v>1</v>
      </c>
      <c r="AL362" s="2"/>
      <c r="AM362" s="2"/>
      <c r="AN362" s="7">
        <f>HYPERLINK("#Notes!C877", "Go To Notes")</f>
      </c>
      <c r="AO362" s="2">
        <v>0</v>
      </c>
      <c r="AP362" s="2">
        <v>0</v>
      </c>
      <c r="AQ362" s="2">
        <v>81960.15</v>
      </c>
      <c r="AR362" s="26">
        <v>1.0029504751891358</v>
      </c>
      <c r="AS362" s="11"/>
      <c r="AT362" s="10"/>
      <c r="AV362" s="10"/>
      <c r="AW362" s="10"/>
      <c r="AX362" s="10"/>
      <c r="AY362" s="10"/>
      <c r="AZ362" s="10"/>
      <c r="BC362" s="10"/>
    </row>
    <row r="363" s="2" customFormat="1">
      <c r="A363" s="2" t="s">
        <v>911</v>
      </c>
      <c r="B363" s="11">
        <v>44007</v>
      </c>
      <c r="C363" s="2" t="s">
        <v>904</v>
      </c>
      <c r="D363" s="2" t="s">
        <v>905</v>
      </c>
      <c r="E363" s="2" t="s">
        <v>906</v>
      </c>
      <c r="F363" s="2" t="s">
        <v>907</v>
      </c>
      <c r="G363" s="2" t="s">
        <v>908</v>
      </c>
      <c r="H363" s="2" t="s">
        <v>909</v>
      </c>
      <c r="I363" s="11">
        <v>44135</v>
      </c>
      <c r="J363" s="11">
        <v>43951</v>
      </c>
      <c r="K363" s="2" t="s">
        <v>648</v>
      </c>
      <c r="L363" s="2" t="s">
        <v>659</v>
      </c>
      <c r="M363" s="2"/>
      <c r="N363" s="2" t="s">
        <v>80</v>
      </c>
      <c r="O363" s="2" t="s">
        <v>95</v>
      </c>
      <c r="P363" s="2"/>
      <c r="Q363" s="2" t="s">
        <v>65</v>
      </c>
      <c r="R363" s="2" t="s">
        <v>81</v>
      </c>
      <c r="S363" s="2">
        <v>15954</v>
      </c>
      <c r="T363" s="2" t="s">
        <v>82</v>
      </c>
      <c r="U363" s="2" t="s">
        <v>83</v>
      </c>
      <c r="V363" s="10" t="s">
        <v>69</v>
      </c>
      <c r="W363" s="2"/>
      <c r="X363" s="2">
        <v>91416.42</v>
      </c>
      <c r="Y363" s="26">
        <v>0.008976217651</v>
      </c>
      <c r="Z363" s="10" t="s">
        <v>84</v>
      </c>
      <c r="AA363" s="2" t="s">
        <v>85</v>
      </c>
      <c r="AB363" s="10" t="s">
        <v>72</v>
      </c>
      <c r="AC363" s="2" t="s">
        <v>73</v>
      </c>
      <c r="AD363" s="10" t="s">
        <v>74</v>
      </c>
      <c r="AE363" s="10"/>
      <c r="AF363" s="10" t="s">
        <v>86</v>
      </c>
      <c r="AG363" s="10" t="s">
        <v>75</v>
      </c>
      <c r="AH363" s="10"/>
      <c r="AI363" s="10" t="s">
        <v>76</v>
      </c>
      <c r="AJ363" s="2" t="s">
        <v>76</v>
      </c>
      <c r="AK363" s="32">
        <v>1</v>
      </c>
      <c r="AL363" s="2"/>
      <c r="AM363" s="2"/>
      <c r="AN363" s="2"/>
      <c r="AO363" s="2">
        <v>0</v>
      </c>
      <c r="AP363" s="2">
        <v>0</v>
      </c>
      <c r="AQ363" s="2">
        <v>92979.76</v>
      </c>
      <c r="AR363" s="26">
        <v>1.0171013041202008</v>
      </c>
      <c r="AS363" s="11"/>
      <c r="AT363" s="10"/>
      <c r="AV363" s="10"/>
      <c r="AW363" s="10"/>
      <c r="AX363" s="10"/>
      <c r="AY363" s="10"/>
      <c r="AZ363" s="10"/>
      <c r="BC363" s="10"/>
    </row>
    <row r="364" s="2" customFormat="1">
      <c r="A364" s="2" t="s">
        <v>912</v>
      </c>
      <c r="B364" s="11">
        <v>44193</v>
      </c>
      <c r="C364" s="2" t="s">
        <v>904</v>
      </c>
      <c r="D364" s="2" t="s">
        <v>905</v>
      </c>
      <c r="E364" s="2" t="s">
        <v>906</v>
      </c>
      <c r="F364" s="2" t="s">
        <v>907</v>
      </c>
      <c r="G364" s="2" t="s">
        <v>908</v>
      </c>
      <c r="H364" s="2" t="s">
        <v>909</v>
      </c>
      <c r="I364" s="11">
        <v>44135</v>
      </c>
      <c r="J364" s="11">
        <v>44135</v>
      </c>
      <c r="K364" s="2" t="s">
        <v>648</v>
      </c>
      <c r="L364" s="2" t="s">
        <v>659</v>
      </c>
      <c r="M364" s="2"/>
      <c r="N364" s="2" t="s">
        <v>80</v>
      </c>
      <c r="O364" s="2" t="s">
        <v>95</v>
      </c>
      <c r="P364" s="2"/>
      <c r="Q364" s="2" t="s">
        <v>65</v>
      </c>
      <c r="R364" s="2" t="s">
        <v>81</v>
      </c>
      <c r="S364" s="2">
        <v>19058</v>
      </c>
      <c r="T364" s="2" t="s">
        <v>82</v>
      </c>
      <c r="U364" s="2" t="s">
        <v>83</v>
      </c>
      <c r="V364" s="10" t="s">
        <v>69</v>
      </c>
      <c r="W364" s="2"/>
      <c r="X364" s="2">
        <v>199537.26</v>
      </c>
      <c r="Y364" s="26">
        <v>0.00887369919</v>
      </c>
      <c r="Z364" s="10" t="s">
        <v>84</v>
      </c>
      <c r="AA364" s="2" t="s">
        <v>85</v>
      </c>
      <c r="AB364" s="10" t="s">
        <v>72</v>
      </c>
      <c r="AC364" s="2" t="s">
        <v>73</v>
      </c>
      <c r="AD364" s="10" t="s">
        <v>74</v>
      </c>
      <c r="AE364" s="10"/>
      <c r="AF364" s="10" t="s">
        <v>86</v>
      </c>
      <c r="AG364" s="10" t="s">
        <v>75</v>
      </c>
      <c r="AH364" s="10"/>
      <c r="AI364" s="10" t="s">
        <v>76</v>
      </c>
      <c r="AJ364" s="2" t="s">
        <v>76</v>
      </c>
      <c r="AK364" s="32">
        <v>1</v>
      </c>
      <c r="AL364" s="2"/>
      <c r="AM364" s="2"/>
      <c r="AN364" s="2"/>
      <c r="AO364" s="2">
        <v>0</v>
      </c>
      <c r="AP364" s="2">
        <v>0</v>
      </c>
      <c r="AQ364" s="2">
        <v>0</v>
      </c>
      <c r="AR364" s="26">
        <v>0</v>
      </c>
      <c r="AS364" s="11"/>
      <c r="AT364" s="10"/>
      <c r="AV364" s="10"/>
      <c r="AW364" s="10"/>
      <c r="AX364" s="10"/>
      <c r="AY364" s="10"/>
      <c r="AZ364" s="10"/>
      <c r="BC364" s="10"/>
    </row>
    <row r="365" s="2" customFormat="1">
      <c r="A365" s="2" t="s">
        <v>913</v>
      </c>
      <c r="B365" s="11">
        <v>44286</v>
      </c>
      <c r="C365" s="2" t="s">
        <v>904</v>
      </c>
      <c r="D365" s="2" t="s">
        <v>905</v>
      </c>
      <c r="E365" s="2" t="s">
        <v>906</v>
      </c>
      <c r="F365" s="2" t="s">
        <v>907</v>
      </c>
      <c r="G365" s="2" t="s">
        <v>908</v>
      </c>
      <c r="H365" s="2" t="s">
        <v>909</v>
      </c>
      <c r="I365" s="11">
        <v>44500</v>
      </c>
      <c r="J365" s="11">
        <v>44227</v>
      </c>
      <c r="K365" s="2" t="s">
        <v>648</v>
      </c>
      <c r="L365" s="2" t="s">
        <v>125</v>
      </c>
      <c r="M365" s="2"/>
      <c r="N365" s="2" t="s">
        <v>80</v>
      </c>
      <c r="O365" s="2" t="s">
        <v>95</v>
      </c>
      <c r="P365" s="2"/>
      <c r="Q365" s="2" t="s">
        <v>65</v>
      </c>
      <c r="R365" s="2" t="s">
        <v>81</v>
      </c>
      <c r="S365" s="2">
        <v>59468</v>
      </c>
      <c r="T365" s="2" t="s">
        <v>82</v>
      </c>
      <c r="U365" s="2" t="s">
        <v>83</v>
      </c>
      <c r="V365" s="10" t="s">
        <v>69</v>
      </c>
      <c r="W365" s="2"/>
      <c r="X365" s="2">
        <v>19327100</v>
      </c>
      <c r="Y365" s="26">
        <v>0.151957856501</v>
      </c>
      <c r="Z365" s="10" t="s">
        <v>84</v>
      </c>
      <c r="AA365" s="2" t="s">
        <v>85</v>
      </c>
      <c r="AB365" s="10" t="s">
        <v>72</v>
      </c>
      <c r="AC365" s="2" t="s">
        <v>73</v>
      </c>
      <c r="AD365" s="10" t="s">
        <v>74</v>
      </c>
      <c r="AE365" s="10"/>
      <c r="AF365" s="10" t="s">
        <v>86</v>
      </c>
      <c r="AG365" s="10" t="s">
        <v>75</v>
      </c>
      <c r="AH365" s="10"/>
      <c r="AI365" s="10" t="s">
        <v>76</v>
      </c>
      <c r="AJ365" s="2" t="s">
        <v>76</v>
      </c>
      <c r="AK365" s="32">
        <v>1</v>
      </c>
      <c r="AL365" s="2"/>
      <c r="AM365" s="2"/>
      <c r="AN365" s="2"/>
      <c r="AO365" s="2">
        <v>0</v>
      </c>
      <c r="AP365" s="2">
        <v>0</v>
      </c>
      <c r="AQ365" s="2">
        <v>3390710.4</v>
      </c>
      <c r="AR365" s="26">
        <v>0.17543813608870448</v>
      </c>
      <c r="AS365" s="11"/>
      <c r="AT365" s="10"/>
      <c r="AV365" s="10"/>
      <c r="AW365" s="10"/>
      <c r="AX365" s="10"/>
      <c r="AY365" s="10"/>
      <c r="AZ365" s="10"/>
      <c r="BC365" s="10"/>
    </row>
    <row r="366" s="2" customFormat="1">
      <c r="A366" s="2" t="s">
        <v>914</v>
      </c>
      <c r="B366" s="11">
        <v>44375</v>
      </c>
      <c r="C366" s="2" t="s">
        <v>904</v>
      </c>
      <c r="D366" s="2" t="s">
        <v>905</v>
      </c>
      <c r="E366" s="2" t="s">
        <v>906</v>
      </c>
      <c r="F366" s="2" t="s">
        <v>907</v>
      </c>
      <c r="G366" s="2" t="s">
        <v>908</v>
      </c>
      <c r="H366" s="2" t="s">
        <v>909</v>
      </c>
      <c r="I366" s="11">
        <v>44500</v>
      </c>
      <c r="J366" s="11">
        <v>44316</v>
      </c>
      <c r="K366" s="2" t="s">
        <v>648</v>
      </c>
      <c r="L366" s="2" t="s">
        <v>125</v>
      </c>
      <c r="M366" s="2"/>
      <c r="N366" s="2" t="s">
        <v>80</v>
      </c>
      <c r="O366" s="2" t="s">
        <v>95</v>
      </c>
      <c r="P366" s="2"/>
      <c r="Q366" s="2" t="s">
        <v>65</v>
      </c>
      <c r="R366" s="2" t="s">
        <v>81</v>
      </c>
      <c r="S366" s="2">
        <v>3568</v>
      </c>
      <c r="T366" s="2" t="s">
        <v>82</v>
      </c>
      <c r="U366" s="2" t="s">
        <v>83</v>
      </c>
      <c r="V366" s="10" t="s">
        <v>69</v>
      </c>
      <c r="W366" s="2"/>
      <c r="X366" s="2">
        <v>619369.12</v>
      </c>
      <c r="Y366" s="26">
        <v>0.004553633005</v>
      </c>
      <c r="Z366" s="10" t="s">
        <v>84</v>
      </c>
      <c r="AA366" s="2" t="s">
        <v>85</v>
      </c>
      <c r="AB366" s="10" t="s">
        <v>72</v>
      </c>
      <c r="AC366" s="2" t="s">
        <v>73</v>
      </c>
      <c r="AD366" s="10" t="s">
        <v>74</v>
      </c>
      <c r="AE366" s="10"/>
      <c r="AF366" s="10" t="s">
        <v>86</v>
      </c>
      <c r="AG366" s="10" t="s">
        <v>75</v>
      </c>
      <c r="AH366" s="10"/>
      <c r="AI366" s="10" t="s">
        <v>76</v>
      </c>
      <c r="AJ366" s="2" t="s">
        <v>76</v>
      </c>
      <c r="AK366" s="32">
        <v>1</v>
      </c>
      <c r="AL366" s="2"/>
      <c r="AM366" s="2"/>
      <c r="AN366" s="2"/>
      <c r="AO366" s="2">
        <v>0</v>
      </c>
      <c r="AP366" s="2">
        <v>0</v>
      </c>
      <c r="AQ366" s="2">
        <v>152932.92</v>
      </c>
      <c r="AR366" s="26">
        <v>0.246917250249738</v>
      </c>
      <c r="AS366" s="11"/>
      <c r="AT366" s="10"/>
      <c r="AV366" s="10"/>
      <c r="AW366" s="10"/>
      <c r="AX366" s="10"/>
      <c r="AY366" s="10"/>
      <c r="AZ366" s="10"/>
      <c r="BC366" s="10"/>
    </row>
    <row r="367" s="2" customFormat="1">
      <c r="A367" s="2" t="s">
        <v>915</v>
      </c>
      <c r="B367" s="11">
        <v>44466</v>
      </c>
      <c r="C367" s="2" t="s">
        <v>904</v>
      </c>
      <c r="D367" s="2" t="s">
        <v>905</v>
      </c>
      <c r="E367" s="2" t="s">
        <v>906</v>
      </c>
      <c r="F367" s="2" t="s">
        <v>907</v>
      </c>
      <c r="G367" s="2" t="s">
        <v>908</v>
      </c>
      <c r="H367" s="2" t="s">
        <v>909</v>
      </c>
      <c r="I367" s="11">
        <v>44500</v>
      </c>
      <c r="J367" s="11">
        <v>44408</v>
      </c>
      <c r="K367" s="2" t="s">
        <v>648</v>
      </c>
      <c r="L367" s="2" t="s">
        <v>662</v>
      </c>
      <c r="M367" s="2"/>
      <c r="N367" s="2" t="s">
        <v>80</v>
      </c>
      <c r="O367" s="2" t="s">
        <v>95</v>
      </c>
      <c r="P367" s="2"/>
      <c r="Q367" s="2" t="s">
        <v>65</v>
      </c>
      <c r="R367" s="2" t="s">
        <v>81</v>
      </c>
      <c r="S367" s="2">
        <v>4336</v>
      </c>
      <c r="T367" s="2" t="s">
        <v>82</v>
      </c>
      <c r="U367" s="2" t="s">
        <v>83</v>
      </c>
      <c r="V367" s="10" t="s">
        <v>69</v>
      </c>
      <c r="W367" s="2"/>
      <c r="X367" s="2">
        <v>698616.32</v>
      </c>
      <c r="Y367" s="26">
        <v>0.004973752132</v>
      </c>
      <c r="Z367" s="10" t="s">
        <v>84</v>
      </c>
      <c r="AA367" s="2" t="s">
        <v>85</v>
      </c>
      <c r="AB367" s="10" t="s">
        <v>72</v>
      </c>
      <c r="AC367" s="2" t="s">
        <v>73</v>
      </c>
      <c r="AD367" s="10" t="s">
        <v>74</v>
      </c>
      <c r="AE367" s="10"/>
      <c r="AF367" s="10" t="s">
        <v>86</v>
      </c>
      <c r="AG367" s="10" t="s">
        <v>75</v>
      </c>
      <c r="AH367" s="10"/>
      <c r="AI367" s="10" t="s">
        <v>76</v>
      </c>
      <c r="AJ367" s="2" t="s">
        <v>76</v>
      </c>
      <c r="AK367" s="32">
        <v>1</v>
      </c>
      <c r="AL367" s="2"/>
      <c r="AM367" s="2"/>
      <c r="AN367" s="2"/>
      <c r="AO367" s="2">
        <v>0</v>
      </c>
      <c r="AP367" s="2">
        <v>0</v>
      </c>
      <c r="AQ367" s="2">
        <v>323455.32</v>
      </c>
      <c r="AR367" s="26">
        <v>0.46299422263711215</v>
      </c>
      <c r="AS367" s="11"/>
      <c r="AT367" s="10"/>
      <c r="AV367" s="10"/>
      <c r="AW367" s="10"/>
      <c r="AX367" s="10"/>
      <c r="AY367" s="10"/>
      <c r="AZ367" s="10"/>
      <c r="BC367" s="10"/>
    </row>
    <row r="368" s="2" customFormat="1">
      <c r="A368" s="2" t="s">
        <v>916</v>
      </c>
      <c r="B368" s="11">
        <v>44558</v>
      </c>
      <c r="C368" s="2" t="s">
        <v>904</v>
      </c>
      <c r="D368" s="2" t="s">
        <v>905</v>
      </c>
      <c r="E368" s="2" t="s">
        <v>906</v>
      </c>
      <c r="F368" s="2" t="s">
        <v>907</v>
      </c>
      <c r="G368" s="2" t="s">
        <v>908</v>
      </c>
      <c r="H368" s="2" t="s">
        <v>909</v>
      </c>
      <c r="I368" s="11">
        <v>44500</v>
      </c>
      <c r="J368" s="11">
        <v>44500</v>
      </c>
      <c r="K368" s="2" t="s">
        <v>648</v>
      </c>
      <c r="L368" s="2" t="s">
        <v>125</v>
      </c>
      <c r="M368" s="2"/>
      <c r="N368" s="2" t="s">
        <v>80</v>
      </c>
      <c r="O368" s="2" t="s">
        <v>95</v>
      </c>
      <c r="P368" s="2"/>
      <c r="Q368" s="2" t="s">
        <v>65</v>
      </c>
      <c r="R368" s="2" t="s">
        <v>81</v>
      </c>
      <c r="S368" s="2">
        <v>4766</v>
      </c>
      <c r="T368" s="2" t="s">
        <v>82</v>
      </c>
      <c r="U368" s="2" t="s">
        <v>83</v>
      </c>
      <c r="V368" s="10" t="s">
        <v>69</v>
      </c>
      <c r="W368" s="2"/>
      <c r="X368" s="2">
        <v>874608.66</v>
      </c>
      <c r="Y368" s="26">
        <v>0.006788331271</v>
      </c>
      <c r="Z368" s="10" t="s">
        <v>84</v>
      </c>
      <c r="AA368" s="2" t="s">
        <v>85</v>
      </c>
      <c r="AB368" s="10" t="s">
        <v>72</v>
      </c>
      <c r="AC368" s="2" t="s">
        <v>73</v>
      </c>
      <c r="AD368" s="10" t="s">
        <v>74</v>
      </c>
      <c r="AE368" s="10"/>
      <c r="AF368" s="10" t="s">
        <v>86</v>
      </c>
      <c r="AG368" s="10" t="s">
        <v>75</v>
      </c>
      <c r="AH368" s="10"/>
      <c r="AI368" s="10" t="s">
        <v>76</v>
      </c>
      <c r="AJ368" s="2" t="s">
        <v>76</v>
      </c>
      <c r="AK368" s="32">
        <v>1</v>
      </c>
      <c r="AL368" s="2"/>
      <c r="AM368" s="2"/>
      <c r="AN368" s="2"/>
      <c r="AO368" s="2">
        <v>0</v>
      </c>
      <c r="AP368" s="2">
        <v>0</v>
      </c>
      <c r="AQ368" s="2">
        <v>405378.45</v>
      </c>
      <c r="AR368" s="26">
        <v>0.46349695416919384</v>
      </c>
      <c r="AS368" s="11"/>
      <c r="AT368" s="10"/>
      <c r="AV368" s="10"/>
      <c r="AW368" s="10"/>
      <c r="AX368" s="10"/>
      <c r="AY368" s="10"/>
      <c r="AZ368" s="10"/>
      <c r="BC368" s="10"/>
    </row>
    <row r="369" s="2" customFormat="1">
      <c r="A369" s="2" t="s">
        <v>917</v>
      </c>
      <c r="B369" s="11">
        <v>44160</v>
      </c>
      <c r="C369" s="2" t="s">
        <v>918</v>
      </c>
      <c r="D369" s="2" t="s">
        <v>919</v>
      </c>
      <c r="E369" s="2" t="s">
        <v>920</v>
      </c>
      <c r="F369" s="2" t="s">
        <v>921</v>
      </c>
      <c r="G369" s="2" t="s">
        <v>922</v>
      </c>
      <c r="H369" s="2" t="s">
        <v>923</v>
      </c>
      <c r="I369" s="11">
        <v>44196</v>
      </c>
      <c r="J369" s="11">
        <v>44104</v>
      </c>
      <c r="K369" s="2" t="s">
        <v>648</v>
      </c>
      <c r="L369" s="2" t="s">
        <v>659</v>
      </c>
      <c r="M369" s="2"/>
      <c r="N369" s="2" t="s">
        <v>80</v>
      </c>
      <c r="O369" s="2" t="s">
        <v>95</v>
      </c>
      <c r="P369" s="2"/>
      <c r="Q369" s="2" t="s">
        <v>65</v>
      </c>
      <c r="R369" s="2" t="s">
        <v>81</v>
      </c>
      <c r="S369" s="2">
        <v>144894</v>
      </c>
      <c r="T369" s="2" t="s">
        <v>82</v>
      </c>
      <c r="U369" s="2" t="s">
        <v>83</v>
      </c>
      <c r="V369" s="10" t="s">
        <v>69</v>
      </c>
      <c r="W369" s="2"/>
      <c r="X369" s="2">
        <v>1477918.8</v>
      </c>
      <c r="Y369" s="26">
        <v>0.005760104575</v>
      </c>
      <c r="Z369" s="10" t="s">
        <v>84</v>
      </c>
      <c r="AA369" s="2" t="s">
        <v>85</v>
      </c>
      <c r="AB369" s="10" t="s">
        <v>72</v>
      </c>
      <c r="AC369" s="2" t="s">
        <v>73</v>
      </c>
      <c r="AD369" s="10" t="s">
        <v>74</v>
      </c>
      <c r="AE369" s="10"/>
      <c r="AF369" s="10" t="s">
        <v>86</v>
      </c>
      <c r="AG369" s="10" t="s">
        <v>75</v>
      </c>
      <c r="AH369" s="10"/>
      <c r="AI369" s="10" t="s">
        <v>76</v>
      </c>
      <c r="AJ369" s="2" t="s">
        <v>76</v>
      </c>
      <c r="AK369" s="32">
        <v>1</v>
      </c>
      <c r="AL369" s="2"/>
      <c r="AM369" s="2"/>
      <c r="AN369" s="2"/>
      <c r="AO369" s="2">
        <v>0</v>
      </c>
      <c r="AP369" s="2">
        <v>0</v>
      </c>
      <c r="AQ369" s="2">
        <v>0</v>
      </c>
      <c r="AR369" s="26">
        <v>0</v>
      </c>
      <c r="AS369" s="11"/>
      <c r="AT369" s="10"/>
      <c r="AV369" s="10"/>
      <c r="AW369" s="10"/>
      <c r="AX369" s="10"/>
      <c r="AY369" s="10"/>
      <c r="AZ369" s="10"/>
      <c r="BC369" s="10"/>
    </row>
    <row r="370" s="2" customFormat="1">
      <c r="A370" s="2" t="s">
        <v>924</v>
      </c>
      <c r="B370" s="11">
        <v>43795</v>
      </c>
      <c r="C370" s="2" t="s">
        <v>925</v>
      </c>
      <c r="D370" s="2" t="s">
        <v>919</v>
      </c>
      <c r="E370" s="2" t="s">
        <v>920</v>
      </c>
      <c r="F370" s="2" t="s">
        <v>926</v>
      </c>
      <c r="G370" s="2" t="s">
        <v>927</v>
      </c>
      <c r="H370" s="2" t="s">
        <v>928</v>
      </c>
      <c r="I370" s="11">
        <v>43830</v>
      </c>
      <c r="J370" s="11">
        <v>43738</v>
      </c>
      <c r="K370" s="2" t="s">
        <v>125</v>
      </c>
      <c r="L370" s="2" t="s">
        <v>126</v>
      </c>
      <c r="M370" s="2"/>
      <c r="N370" s="2" t="s">
        <v>127</v>
      </c>
      <c r="O370" s="2" t="s">
        <v>929</v>
      </c>
      <c r="P370" s="2"/>
      <c r="Q370" s="2" t="s">
        <v>65</v>
      </c>
      <c r="R370" s="2" t="s">
        <v>128</v>
      </c>
      <c r="S370" s="2">
        <v>3650000</v>
      </c>
      <c r="T370" s="2" t="s">
        <v>129</v>
      </c>
      <c r="U370" s="2" t="s">
        <v>130</v>
      </c>
      <c r="V370" s="10" t="s">
        <v>69</v>
      </c>
      <c r="W370" s="2"/>
      <c r="X370" s="2">
        <v>3577000</v>
      </c>
      <c r="Y370" s="26">
        <v>0.009581588915</v>
      </c>
      <c r="Z370" s="10" t="s">
        <v>131</v>
      </c>
      <c r="AA370" s="2" t="s">
        <v>132</v>
      </c>
      <c r="AB370" s="10" t="s">
        <v>72</v>
      </c>
      <c r="AC370" s="2" t="s">
        <v>73</v>
      </c>
      <c r="AD370" s="10" t="s">
        <v>74</v>
      </c>
      <c r="AE370" s="10"/>
      <c r="AF370" s="10" t="s">
        <v>86</v>
      </c>
      <c r="AG370" s="10" t="s">
        <v>184</v>
      </c>
      <c r="AH370" s="10"/>
      <c r="AI370" s="10" t="s">
        <v>76</v>
      </c>
      <c r="AJ370" s="2" t="s">
        <v>76</v>
      </c>
      <c r="AK370" s="32">
        <v>2</v>
      </c>
      <c r="AL370" s="2"/>
      <c r="AM370" s="2"/>
      <c r="AN370" s="2"/>
      <c r="AO370" s="2">
        <v>0</v>
      </c>
      <c r="AP370" s="2">
        <v>0</v>
      </c>
      <c r="AQ370" s="2">
        <v>0</v>
      </c>
      <c r="AR370" s="26">
        <v>0</v>
      </c>
      <c r="AS370" s="11">
        <v>44270</v>
      </c>
      <c r="AT370" s="10" t="s">
        <v>133</v>
      </c>
      <c r="AU370" s="2">
        <v>6.75</v>
      </c>
      <c r="AV370" s="10" t="s">
        <v>75</v>
      </c>
      <c r="AW370" s="10" t="s">
        <v>75</v>
      </c>
      <c r="AX370" s="10" t="s">
        <v>75</v>
      </c>
      <c r="AY370" s="10"/>
      <c r="AZ370" s="10"/>
      <c r="BA370" s="2"/>
      <c r="BC370" s="10"/>
    </row>
    <row r="371" s="2" customFormat="1">
      <c r="A371" s="2" t="s">
        <v>930</v>
      </c>
      <c r="B371" s="11">
        <v>44068</v>
      </c>
      <c r="C371" s="2" t="s">
        <v>931</v>
      </c>
      <c r="D371" s="2" t="s">
        <v>932</v>
      </c>
      <c r="E371" s="2" t="s">
        <v>933</v>
      </c>
      <c r="F371" s="2" t="s">
        <v>934</v>
      </c>
      <c r="G371" s="2" t="s">
        <v>935</v>
      </c>
      <c r="H371" s="2" t="s">
        <v>936</v>
      </c>
      <c r="I371" s="11">
        <v>44196</v>
      </c>
      <c r="J371" s="11">
        <v>44012</v>
      </c>
      <c r="K371" s="2" t="s">
        <v>126</v>
      </c>
      <c r="L371" s="2" t="s">
        <v>316</v>
      </c>
      <c r="M371" s="2"/>
      <c r="N371" s="2" t="s">
        <v>80</v>
      </c>
      <c r="O371" s="2"/>
      <c r="P371" s="2"/>
      <c r="Q371" s="2" t="s">
        <v>65</v>
      </c>
      <c r="R371" s="2" t="s">
        <v>81</v>
      </c>
      <c r="S371" s="2">
        <v>13165</v>
      </c>
      <c r="T371" s="2" t="s">
        <v>82</v>
      </c>
      <c r="U371" s="2" t="s">
        <v>83</v>
      </c>
      <c r="V371" s="10" t="s">
        <v>69</v>
      </c>
      <c r="W371" s="2"/>
      <c r="X371" s="2">
        <v>57136.1</v>
      </c>
      <c r="Y371" s="26">
        <v>0.00040436593114</v>
      </c>
      <c r="Z371" s="10" t="s">
        <v>84</v>
      </c>
      <c r="AA371" s="2" t="s">
        <v>85</v>
      </c>
      <c r="AB371" s="10" t="s">
        <v>72</v>
      </c>
      <c r="AC371" s="2" t="s">
        <v>73</v>
      </c>
      <c r="AD371" s="10" t="s">
        <v>74</v>
      </c>
      <c r="AE371" s="10"/>
      <c r="AF371" s="10" t="s">
        <v>86</v>
      </c>
      <c r="AG371" s="10" t="s">
        <v>75</v>
      </c>
      <c r="AH371" s="10"/>
      <c r="AI371" s="10" t="s">
        <v>76</v>
      </c>
      <c r="AJ371" s="2" t="s">
        <v>76</v>
      </c>
      <c r="AK371" s="32">
        <v>1</v>
      </c>
      <c r="AL371" s="2"/>
      <c r="AM371" s="2"/>
      <c r="AN371" s="2"/>
      <c r="AO371" s="2">
        <v>0</v>
      </c>
      <c r="AP371" s="2">
        <v>0</v>
      </c>
      <c r="AQ371" s="2">
        <v>51732.18</v>
      </c>
      <c r="AR371" s="26">
        <v>0.905420215940535</v>
      </c>
      <c r="AS371" s="11"/>
      <c r="AT371" s="10"/>
      <c r="AV371" s="10"/>
      <c r="AW371" s="10"/>
      <c r="AX371" s="10"/>
      <c r="AY371" s="10"/>
      <c r="AZ371" s="10"/>
      <c r="BC371" s="10"/>
    </row>
    <row r="372" s="2" customFormat="1">
      <c r="A372" s="2" t="s">
        <v>937</v>
      </c>
      <c r="B372" s="11">
        <v>44162</v>
      </c>
      <c r="C372" s="2" t="s">
        <v>931</v>
      </c>
      <c r="D372" s="2" t="s">
        <v>932</v>
      </c>
      <c r="E372" s="2" t="s">
        <v>933</v>
      </c>
      <c r="F372" s="2" t="s">
        <v>934</v>
      </c>
      <c r="G372" s="2" t="s">
        <v>935</v>
      </c>
      <c r="H372" s="2" t="s">
        <v>936</v>
      </c>
      <c r="I372" s="11">
        <v>44196</v>
      </c>
      <c r="J372" s="11">
        <v>44104</v>
      </c>
      <c r="K372" s="2" t="s">
        <v>126</v>
      </c>
      <c r="L372" s="2" t="s">
        <v>316</v>
      </c>
      <c r="M372" s="2"/>
      <c r="N372" s="2" t="s">
        <v>80</v>
      </c>
      <c r="O372" s="2"/>
      <c r="P372" s="2"/>
      <c r="Q372" s="2" t="s">
        <v>65</v>
      </c>
      <c r="R372" s="2" t="s">
        <v>81</v>
      </c>
      <c r="S372" s="2">
        <v>13213</v>
      </c>
      <c r="T372" s="2" t="s">
        <v>82</v>
      </c>
      <c r="U372" s="2" t="s">
        <v>83</v>
      </c>
      <c r="V372" s="10" t="s">
        <v>69</v>
      </c>
      <c r="W372" s="2"/>
      <c r="X372" s="2">
        <v>134772.6</v>
      </c>
      <c r="Y372" s="26">
        <v>0.00087798201297</v>
      </c>
      <c r="Z372" s="10" t="s">
        <v>84</v>
      </c>
      <c r="AA372" s="2" t="s">
        <v>85</v>
      </c>
      <c r="AB372" s="10" t="s">
        <v>72</v>
      </c>
      <c r="AC372" s="2" t="s">
        <v>73</v>
      </c>
      <c r="AD372" s="10" t="s">
        <v>74</v>
      </c>
      <c r="AE372" s="10"/>
      <c r="AF372" s="10" t="s">
        <v>86</v>
      </c>
      <c r="AG372" s="10" t="s">
        <v>75</v>
      </c>
      <c r="AH372" s="10"/>
      <c r="AI372" s="10" t="s">
        <v>76</v>
      </c>
      <c r="AJ372" s="2" t="s">
        <v>76</v>
      </c>
      <c r="AK372" s="32">
        <v>1</v>
      </c>
      <c r="AL372" s="2"/>
      <c r="AM372" s="2"/>
      <c r="AN372" s="7">
        <f>HYPERLINK("#Notes!C882", "Go To Notes")</f>
      </c>
      <c r="AO372" s="2">
        <v>0</v>
      </c>
      <c r="AP372" s="2">
        <v>0</v>
      </c>
      <c r="AQ372" s="2">
        <v>123071.85</v>
      </c>
      <c r="AR372" s="26">
        <v>0.9131815368999336</v>
      </c>
      <c r="AS372" s="11"/>
      <c r="AT372" s="10"/>
      <c r="AV372" s="10"/>
      <c r="AW372" s="10"/>
      <c r="AX372" s="10"/>
      <c r="AY372" s="10"/>
      <c r="AZ372" s="10"/>
      <c r="BC372" s="10"/>
    </row>
    <row r="373" s="2" customFormat="1">
      <c r="A373" s="2" t="s">
        <v>938</v>
      </c>
      <c r="B373" s="11">
        <v>44251</v>
      </c>
      <c r="C373" s="2" t="s">
        <v>931</v>
      </c>
      <c r="D373" s="2" t="s">
        <v>932</v>
      </c>
      <c r="E373" s="2" t="s">
        <v>933</v>
      </c>
      <c r="F373" s="2" t="s">
        <v>934</v>
      </c>
      <c r="G373" s="2" t="s">
        <v>935</v>
      </c>
      <c r="H373" s="2" t="s">
        <v>936</v>
      </c>
      <c r="I373" s="11">
        <v>44196</v>
      </c>
      <c r="J373" s="11">
        <v>44196</v>
      </c>
      <c r="K373" s="2" t="s">
        <v>126</v>
      </c>
      <c r="L373" s="2" t="s">
        <v>316</v>
      </c>
      <c r="M373" s="2"/>
      <c r="N373" s="2" t="s">
        <v>80</v>
      </c>
      <c r="O373" s="2"/>
      <c r="P373" s="2"/>
      <c r="Q373" s="2" t="s">
        <v>65</v>
      </c>
      <c r="R373" s="2" t="s">
        <v>81</v>
      </c>
      <c r="S373" s="2">
        <v>13489</v>
      </c>
      <c r="T373" s="2" t="s">
        <v>82</v>
      </c>
      <c r="U373" s="2" t="s">
        <v>83</v>
      </c>
      <c r="V373" s="10" t="s">
        <v>69</v>
      </c>
      <c r="W373" s="2"/>
      <c r="X373" s="2">
        <v>254132.76</v>
      </c>
      <c r="Y373" s="26">
        <v>0.00127287058368</v>
      </c>
      <c r="Z373" s="10" t="s">
        <v>84</v>
      </c>
      <c r="AA373" s="2" t="s">
        <v>85</v>
      </c>
      <c r="AB373" s="10" t="s">
        <v>72</v>
      </c>
      <c r="AC373" s="2" t="s">
        <v>73</v>
      </c>
      <c r="AD373" s="10" t="s">
        <v>74</v>
      </c>
      <c r="AE373" s="10"/>
      <c r="AF373" s="10" t="s">
        <v>86</v>
      </c>
      <c r="AG373" s="10" t="s">
        <v>75</v>
      </c>
      <c r="AH373" s="10"/>
      <c r="AI373" s="10" t="s">
        <v>76</v>
      </c>
      <c r="AJ373" s="2" t="s">
        <v>76</v>
      </c>
      <c r="AK373" s="32">
        <v>1</v>
      </c>
      <c r="AL373" s="2"/>
      <c r="AM373" s="2"/>
      <c r="AN373" s="2"/>
      <c r="AO373" s="2">
        <v>0</v>
      </c>
      <c r="AP373" s="2">
        <v>0</v>
      </c>
      <c r="AQ373" s="2">
        <v>233816.4</v>
      </c>
      <c r="AR373" s="26">
        <v>0.9200561155515724</v>
      </c>
      <c r="AS373" s="11"/>
      <c r="AT373" s="10"/>
      <c r="AV373" s="10"/>
      <c r="AW373" s="10"/>
      <c r="AX373" s="10"/>
      <c r="AY373" s="10"/>
      <c r="AZ373" s="10"/>
      <c r="BC373" s="10"/>
    </row>
    <row r="374" s="2" customFormat="1">
      <c r="A374" s="2" t="s">
        <v>939</v>
      </c>
      <c r="B374" s="11">
        <v>44344</v>
      </c>
      <c r="C374" s="2" t="s">
        <v>931</v>
      </c>
      <c r="D374" s="2" t="s">
        <v>932</v>
      </c>
      <c r="E374" s="2" t="s">
        <v>933</v>
      </c>
      <c r="F374" s="2" t="s">
        <v>934</v>
      </c>
      <c r="G374" s="2" t="s">
        <v>935</v>
      </c>
      <c r="H374" s="2" t="s">
        <v>936</v>
      </c>
      <c r="I374" s="11">
        <v>44561</v>
      </c>
      <c r="J374" s="11">
        <v>44286</v>
      </c>
      <c r="K374" s="2" t="s">
        <v>126</v>
      </c>
      <c r="L374" s="2" t="s">
        <v>316</v>
      </c>
      <c r="M374" s="2"/>
      <c r="N374" s="2" t="s">
        <v>80</v>
      </c>
      <c r="O374" s="2"/>
      <c r="P374" s="2"/>
      <c r="Q374" s="2" t="s">
        <v>65</v>
      </c>
      <c r="R374" s="2" t="s">
        <v>81</v>
      </c>
      <c r="S374" s="2">
        <v>13250</v>
      </c>
      <c r="T374" s="2" t="s">
        <v>82</v>
      </c>
      <c r="U374" s="2" t="s">
        <v>83</v>
      </c>
      <c r="V374" s="10" t="s">
        <v>69</v>
      </c>
      <c r="W374" s="2"/>
      <c r="X374" s="2">
        <v>2515115</v>
      </c>
      <c r="Y374" s="26">
        <v>0.01070858539347</v>
      </c>
      <c r="Z374" s="10" t="s">
        <v>84</v>
      </c>
      <c r="AA374" s="2" t="s">
        <v>85</v>
      </c>
      <c r="AB374" s="10" t="s">
        <v>72</v>
      </c>
      <c r="AC374" s="2" t="s">
        <v>73</v>
      </c>
      <c r="AD374" s="10" t="s">
        <v>74</v>
      </c>
      <c r="AE374" s="10"/>
      <c r="AF374" s="10" t="s">
        <v>86</v>
      </c>
      <c r="AG374" s="10" t="s">
        <v>75</v>
      </c>
      <c r="AH374" s="10"/>
      <c r="AI374" s="10" t="s">
        <v>76</v>
      </c>
      <c r="AJ374" s="2" t="s">
        <v>76</v>
      </c>
      <c r="AK374" s="32">
        <v>1</v>
      </c>
      <c r="AL374" s="2"/>
      <c r="AM374" s="2"/>
      <c r="AN374" s="2"/>
      <c r="AO374" s="2">
        <v>0</v>
      </c>
      <c r="AP374" s="2">
        <v>0</v>
      </c>
      <c r="AQ374" s="2">
        <v>2327102.82</v>
      </c>
      <c r="AR374" s="26">
        <v>0.925247084129354</v>
      </c>
      <c r="AS374" s="11"/>
      <c r="AT374" s="10"/>
      <c r="AV374" s="10"/>
      <c r="AW374" s="10"/>
      <c r="AX374" s="10"/>
      <c r="AY374" s="10"/>
      <c r="AZ374" s="10"/>
      <c r="BC374" s="10"/>
    </row>
    <row r="375" s="2" customFormat="1">
      <c r="A375" s="2" t="s">
        <v>940</v>
      </c>
      <c r="B375" s="11">
        <v>43796</v>
      </c>
      <c r="C375" s="2" t="s">
        <v>931</v>
      </c>
      <c r="D375" s="2" t="s">
        <v>932</v>
      </c>
      <c r="E375" s="2" t="s">
        <v>933</v>
      </c>
      <c r="F375" s="2" t="s">
        <v>941</v>
      </c>
      <c r="G375" s="2" t="s">
        <v>942</v>
      </c>
      <c r="H375" s="2" t="s">
        <v>943</v>
      </c>
      <c r="I375" s="11">
        <v>43830</v>
      </c>
      <c r="J375" s="11">
        <v>43738</v>
      </c>
      <c r="K375" s="2" t="s">
        <v>126</v>
      </c>
      <c r="L375" s="2" t="s">
        <v>316</v>
      </c>
      <c r="M375" s="2"/>
      <c r="N375" s="2" t="s">
        <v>80</v>
      </c>
      <c r="O375" s="2"/>
      <c r="P375" s="2"/>
      <c r="Q375" s="2" t="s">
        <v>65</v>
      </c>
      <c r="R375" s="2" t="s">
        <v>81</v>
      </c>
      <c r="S375" s="2">
        <v>12651</v>
      </c>
      <c r="T375" s="2" t="s">
        <v>82</v>
      </c>
      <c r="U375" s="2" t="s">
        <v>83</v>
      </c>
      <c r="V375" s="10" t="s">
        <v>69</v>
      </c>
      <c r="W375" s="2"/>
      <c r="X375" s="2">
        <v>69833.52</v>
      </c>
      <c r="Y375" s="26">
        <v>0.0002534214231</v>
      </c>
      <c r="Z375" s="10" t="s">
        <v>84</v>
      </c>
      <c r="AA375" s="2" t="s">
        <v>85</v>
      </c>
      <c r="AB375" s="10" t="s">
        <v>72</v>
      </c>
      <c r="AC375" s="2" t="s">
        <v>73</v>
      </c>
      <c r="AD375" s="10" t="s">
        <v>74</v>
      </c>
      <c r="AE375" s="10"/>
      <c r="AF375" s="10" t="s">
        <v>86</v>
      </c>
      <c r="AG375" s="10" t="s">
        <v>75</v>
      </c>
      <c r="AH375" s="10"/>
      <c r="AI375" s="10" t="s">
        <v>76</v>
      </c>
      <c r="AJ375" s="2" t="s">
        <v>76</v>
      </c>
      <c r="AK375" s="32">
        <v>1</v>
      </c>
      <c r="AL375" s="2"/>
      <c r="AM375" s="2"/>
      <c r="AN375" s="2"/>
      <c r="AO375" s="2">
        <v>0</v>
      </c>
      <c r="AP375" s="2">
        <v>0</v>
      </c>
      <c r="AQ375" s="2">
        <v>60795.9</v>
      </c>
      <c r="AR375" s="26">
        <v>0.8705833530946171</v>
      </c>
      <c r="AS375" s="11"/>
      <c r="AT375" s="10"/>
      <c r="AV375" s="10"/>
      <c r="AW375" s="10"/>
      <c r="AX375" s="10"/>
      <c r="AY375" s="10"/>
      <c r="AZ375" s="10"/>
      <c r="BC375" s="10"/>
    </row>
    <row r="376" s="2" customFormat="1">
      <c r="A376" s="2" t="s">
        <v>944</v>
      </c>
      <c r="B376" s="11">
        <v>43885</v>
      </c>
      <c r="C376" s="2" t="s">
        <v>931</v>
      </c>
      <c r="D376" s="2" t="s">
        <v>932</v>
      </c>
      <c r="E376" s="2" t="s">
        <v>933</v>
      </c>
      <c r="F376" s="2" t="s">
        <v>941</v>
      </c>
      <c r="G376" s="2" t="s">
        <v>942</v>
      </c>
      <c r="H376" s="2" t="s">
        <v>943</v>
      </c>
      <c r="I376" s="11">
        <v>43830</v>
      </c>
      <c r="J376" s="11">
        <v>43830</v>
      </c>
      <c r="K376" s="2" t="s">
        <v>126</v>
      </c>
      <c r="L376" s="2" t="s">
        <v>316</v>
      </c>
      <c r="M376" s="2"/>
      <c r="N376" s="2" t="s">
        <v>80</v>
      </c>
      <c r="O376" s="2"/>
      <c r="P376" s="2"/>
      <c r="Q376" s="2" t="s">
        <v>65</v>
      </c>
      <c r="R376" s="2" t="s">
        <v>81</v>
      </c>
      <c r="S376" s="2">
        <v>11567</v>
      </c>
      <c r="T376" s="2" t="s">
        <v>82</v>
      </c>
      <c r="U376" s="2" t="s">
        <v>83</v>
      </c>
      <c r="V376" s="10" t="s">
        <v>69</v>
      </c>
      <c r="W376" s="2"/>
      <c r="X376" s="2">
        <v>70327.36</v>
      </c>
      <c r="Y376" s="26">
        <v>0.00023776616474</v>
      </c>
      <c r="Z376" s="10" t="s">
        <v>84</v>
      </c>
      <c r="AA376" s="2" t="s">
        <v>85</v>
      </c>
      <c r="AB376" s="10" t="s">
        <v>72</v>
      </c>
      <c r="AC376" s="2" t="s">
        <v>73</v>
      </c>
      <c r="AD376" s="10" t="s">
        <v>74</v>
      </c>
      <c r="AE376" s="10"/>
      <c r="AF376" s="10" t="s">
        <v>86</v>
      </c>
      <c r="AG376" s="10" t="s">
        <v>75</v>
      </c>
      <c r="AH376" s="10"/>
      <c r="AI376" s="10" t="s">
        <v>76</v>
      </c>
      <c r="AJ376" s="2" t="s">
        <v>76</v>
      </c>
      <c r="AK376" s="32">
        <v>1</v>
      </c>
      <c r="AL376" s="2"/>
      <c r="AM376" s="2"/>
      <c r="AN376" s="2"/>
      <c r="AO376" s="2">
        <v>0</v>
      </c>
      <c r="AP376" s="2">
        <v>0</v>
      </c>
      <c r="AQ376" s="2">
        <v>63813.3</v>
      </c>
      <c r="AR376" s="26">
        <v>0.9073751666492245</v>
      </c>
      <c r="AS376" s="11"/>
      <c r="AT376" s="10"/>
      <c r="AV376" s="10"/>
      <c r="AW376" s="10"/>
      <c r="AX376" s="10"/>
      <c r="AY376" s="10"/>
      <c r="AZ376" s="10"/>
      <c r="BC376" s="10"/>
    </row>
    <row r="377" s="2" customFormat="1">
      <c r="A377" s="2" t="s">
        <v>945</v>
      </c>
      <c r="B377" s="11">
        <v>43979</v>
      </c>
      <c r="C377" s="2" t="s">
        <v>931</v>
      </c>
      <c r="D377" s="2" t="s">
        <v>932</v>
      </c>
      <c r="E377" s="2" t="s">
        <v>933</v>
      </c>
      <c r="F377" s="2" t="s">
        <v>941</v>
      </c>
      <c r="G377" s="2" t="s">
        <v>942</v>
      </c>
      <c r="H377" s="2" t="s">
        <v>943</v>
      </c>
      <c r="I377" s="11">
        <v>44196</v>
      </c>
      <c r="J377" s="11">
        <v>43921</v>
      </c>
      <c r="K377" s="2" t="s">
        <v>126</v>
      </c>
      <c r="L377" s="2" t="s">
        <v>316</v>
      </c>
      <c r="M377" s="2"/>
      <c r="N377" s="2" t="s">
        <v>80</v>
      </c>
      <c r="O377" s="2"/>
      <c r="P377" s="2"/>
      <c r="Q377" s="2" t="s">
        <v>65</v>
      </c>
      <c r="R377" s="2" t="s">
        <v>81</v>
      </c>
      <c r="S377" s="2">
        <v>10248</v>
      </c>
      <c r="T377" s="2" t="s">
        <v>82</v>
      </c>
      <c r="U377" s="2" t="s">
        <v>83</v>
      </c>
      <c r="V377" s="10" t="s">
        <v>69</v>
      </c>
      <c r="W377" s="2"/>
      <c r="X377" s="2">
        <v>35868</v>
      </c>
      <c r="Y377" s="26">
        <v>0.00017227453898</v>
      </c>
      <c r="Z377" s="10" t="s">
        <v>84</v>
      </c>
      <c r="AA377" s="2" t="s">
        <v>85</v>
      </c>
      <c r="AB377" s="10" t="s">
        <v>72</v>
      </c>
      <c r="AC377" s="2" t="s">
        <v>73</v>
      </c>
      <c r="AD377" s="10" t="s">
        <v>74</v>
      </c>
      <c r="AE377" s="10"/>
      <c r="AF377" s="10" t="s">
        <v>86</v>
      </c>
      <c r="AG377" s="10" t="s">
        <v>75</v>
      </c>
      <c r="AH377" s="10"/>
      <c r="AI377" s="10" t="s">
        <v>76</v>
      </c>
      <c r="AJ377" s="2" t="s">
        <v>76</v>
      </c>
      <c r="AK377" s="32">
        <v>1</v>
      </c>
      <c r="AL377" s="2"/>
      <c r="AM377" s="2"/>
      <c r="AN377" s="2"/>
      <c r="AO377" s="2">
        <v>0</v>
      </c>
      <c r="AP377" s="2">
        <v>0</v>
      </c>
      <c r="AQ377" s="2">
        <v>32203.95</v>
      </c>
      <c r="AR377" s="26">
        <v>0.8978462696554032</v>
      </c>
      <c r="AS377" s="11"/>
      <c r="AT377" s="10"/>
      <c r="AV377" s="10"/>
      <c r="AW377" s="10"/>
      <c r="AX377" s="10"/>
      <c r="AY377" s="10"/>
      <c r="AZ377" s="10"/>
      <c r="BC377" s="10"/>
    </row>
    <row r="378" s="2" customFormat="1">
      <c r="A378" s="2" t="s">
        <v>946</v>
      </c>
      <c r="B378" s="11">
        <v>44068</v>
      </c>
      <c r="C378" s="2" t="s">
        <v>931</v>
      </c>
      <c r="D378" s="2" t="s">
        <v>932</v>
      </c>
      <c r="E378" s="2" t="s">
        <v>933</v>
      </c>
      <c r="F378" s="2" t="s">
        <v>941</v>
      </c>
      <c r="G378" s="2" t="s">
        <v>942</v>
      </c>
      <c r="H378" s="2" t="s">
        <v>943</v>
      </c>
      <c r="I378" s="11">
        <v>44196</v>
      </c>
      <c r="J378" s="11">
        <v>44012</v>
      </c>
      <c r="K378" s="2" t="s">
        <v>126</v>
      </c>
      <c r="L378" s="2" t="s">
        <v>316</v>
      </c>
      <c r="M378" s="2"/>
      <c r="N378" s="2" t="s">
        <v>80</v>
      </c>
      <c r="O378" s="2"/>
      <c r="P378" s="2"/>
      <c r="Q378" s="2" t="s">
        <v>65</v>
      </c>
      <c r="R378" s="2" t="s">
        <v>81</v>
      </c>
      <c r="S378" s="2">
        <v>9878</v>
      </c>
      <c r="T378" s="2" t="s">
        <v>82</v>
      </c>
      <c r="U378" s="2" t="s">
        <v>83</v>
      </c>
      <c r="V378" s="10" t="s">
        <v>69</v>
      </c>
      <c r="W378" s="2"/>
      <c r="X378" s="2">
        <v>42870.52</v>
      </c>
      <c r="Y378" s="26">
        <v>0.00014974706764</v>
      </c>
      <c r="Z378" s="10" t="s">
        <v>84</v>
      </c>
      <c r="AA378" s="2" t="s">
        <v>85</v>
      </c>
      <c r="AB378" s="10" t="s">
        <v>72</v>
      </c>
      <c r="AC378" s="2" t="s">
        <v>73</v>
      </c>
      <c r="AD378" s="10" t="s">
        <v>74</v>
      </c>
      <c r="AE378" s="10"/>
      <c r="AF378" s="10" t="s">
        <v>86</v>
      </c>
      <c r="AG378" s="10" t="s">
        <v>75</v>
      </c>
      <c r="AH378" s="10"/>
      <c r="AI378" s="10" t="s">
        <v>76</v>
      </c>
      <c r="AJ378" s="2" t="s">
        <v>76</v>
      </c>
      <c r="AK378" s="32">
        <v>1</v>
      </c>
      <c r="AL378" s="2"/>
      <c r="AM378" s="2"/>
      <c r="AN378" s="2"/>
      <c r="AO378" s="2">
        <v>0</v>
      </c>
      <c r="AP378" s="2">
        <v>0</v>
      </c>
      <c r="AQ378" s="2">
        <v>43265.64</v>
      </c>
      <c r="AR378" s="26">
        <v>1.0092165898617511</v>
      </c>
      <c r="AS378" s="11"/>
      <c r="AT378" s="10"/>
      <c r="AV378" s="10"/>
      <c r="AW378" s="10"/>
      <c r="AX378" s="10"/>
      <c r="AY378" s="10"/>
      <c r="AZ378" s="10"/>
      <c r="BC378" s="10"/>
    </row>
    <row r="379" s="2" customFormat="1">
      <c r="A379" s="2" t="s">
        <v>947</v>
      </c>
      <c r="B379" s="11">
        <v>44162</v>
      </c>
      <c r="C379" s="2" t="s">
        <v>931</v>
      </c>
      <c r="D379" s="2" t="s">
        <v>932</v>
      </c>
      <c r="E379" s="2" t="s">
        <v>933</v>
      </c>
      <c r="F379" s="2" t="s">
        <v>941</v>
      </c>
      <c r="G379" s="2" t="s">
        <v>942</v>
      </c>
      <c r="H379" s="2" t="s">
        <v>943</v>
      </c>
      <c r="I379" s="11">
        <v>44196</v>
      </c>
      <c r="J379" s="11">
        <v>44104</v>
      </c>
      <c r="K379" s="2" t="s">
        <v>126</v>
      </c>
      <c r="L379" s="2" t="s">
        <v>316</v>
      </c>
      <c r="M379" s="2"/>
      <c r="N379" s="2" t="s">
        <v>80</v>
      </c>
      <c r="O379" s="2"/>
      <c r="P379" s="2"/>
      <c r="Q379" s="2" t="s">
        <v>65</v>
      </c>
      <c r="R379" s="2" t="s">
        <v>81</v>
      </c>
      <c r="S379" s="2">
        <v>9146</v>
      </c>
      <c r="T379" s="2" t="s">
        <v>82</v>
      </c>
      <c r="U379" s="2" t="s">
        <v>83</v>
      </c>
      <c r="V379" s="10" t="s">
        <v>69</v>
      </c>
      <c r="W379" s="2"/>
      <c r="X379" s="2">
        <v>93289.2</v>
      </c>
      <c r="Y379" s="26">
        <v>0.00033618800341</v>
      </c>
      <c r="Z379" s="10" t="s">
        <v>84</v>
      </c>
      <c r="AA379" s="2" t="s">
        <v>85</v>
      </c>
      <c r="AB379" s="10" t="s">
        <v>72</v>
      </c>
      <c r="AC379" s="2" t="s">
        <v>73</v>
      </c>
      <c r="AD379" s="10" t="s">
        <v>74</v>
      </c>
      <c r="AE379" s="10"/>
      <c r="AF379" s="10" t="s">
        <v>86</v>
      </c>
      <c r="AG379" s="10" t="s">
        <v>75</v>
      </c>
      <c r="AH379" s="10"/>
      <c r="AI379" s="10" t="s">
        <v>76</v>
      </c>
      <c r="AJ379" s="2" t="s">
        <v>76</v>
      </c>
      <c r="AK379" s="32">
        <v>1</v>
      </c>
      <c r="AL379" s="2"/>
      <c r="AM379" s="2"/>
      <c r="AN379" s="2"/>
      <c r="AO379" s="2">
        <v>0</v>
      </c>
      <c r="AP379" s="2">
        <v>0</v>
      </c>
      <c r="AQ379" s="2">
        <v>85190.85</v>
      </c>
      <c r="AR379" s="26">
        <v>0.9131909159902755</v>
      </c>
      <c r="AS379" s="11"/>
      <c r="AT379" s="10"/>
      <c r="AV379" s="10"/>
      <c r="AW379" s="10"/>
      <c r="AX379" s="10"/>
      <c r="AY379" s="10"/>
      <c r="AZ379" s="10"/>
      <c r="BC379" s="10"/>
    </row>
    <row r="380" s="2" customFormat="1">
      <c r="A380" s="2" t="s">
        <v>948</v>
      </c>
      <c r="B380" s="11">
        <v>44251</v>
      </c>
      <c r="C380" s="2" t="s">
        <v>931</v>
      </c>
      <c r="D380" s="2" t="s">
        <v>932</v>
      </c>
      <c r="E380" s="2" t="s">
        <v>933</v>
      </c>
      <c r="F380" s="2" t="s">
        <v>941</v>
      </c>
      <c r="G380" s="2" t="s">
        <v>942</v>
      </c>
      <c r="H380" s="2" t="s">
        <v>943</v>
      </c>
      <c r="I380" s="11">
        <v>44196</v>
      </c>
      <c r="J380" s="11">
        <v>44196</v>
      </c>
      <c r="K380" s="2" t="s">
        <v>126</v>
      </c>
      <c r="L380" s="2" t="s">
        <v>316</v>
      </c>
      <c r="M380" s="2"/>
      <c r="N380" s="2" t="s">
        <v>80</v>
      </c>
      <c r="O380" s="2"/>
      <c r="P380" s="2"/>
      <c r="Q380" s="2" t="s">
        <v>65</v>
      </c>
      <c r="R380" s="2" t="s">
        <v>81</v>
      </c>
      <c r="S380" s="2">
        <v>8674</v>
      </c>
      <c r="T380" s="2" t="s">
        <v>82</v>
      </c>
      <c r="U380" s="2" t="s">
        <v>83</v>
      </c>
      <c r="V380" s="10" t="s">
        <v>69</v>
      </c>
      <c r="W380" s="2"/>
      <c r="X380" s="2">
        <v>163418.16</v>
      </c>
      <c r="Y380" s="26">
        <v>0.0004601747914</v>
      </c>
      <c r="Z380" s="10" t="s">
        <v>84</v>
      </c>
      <c r="AA380" s="2" t="s">
        <v>85</v>
      </c>
      <c r="AB380" s="10" t="s">
        <v>72</v>
      </c>
      <c r="AC380" s="2" t="s">
        <v>73</v>
      </c>
      <c r="AD380" s="10" t="s">
        <v>74</v>
      </c>
      <c r="AE380" s="10"/>
      <c r="AF380" s="10" t="s">
        <v>86</v>
      </c>
      <c r="AG380" s="10" t="s">
        <v>75</v>
      </c>
      <c r="AH380" s="10"/>
      <c r="AI380" s="10" t="s">
        <v>76</v>
      </c>
      <c r="AJ380" s="2" t="s">
        <v>76</v>
      </c>
      <c r="AK380" s="32">
        <v>1</v>
      </c>
      <c r="AL380" s="2"/>
      <c r="AM380" s="2"/>
      <c r="AN380" s="2"/>
      <c r="AO380" s="2">
        <v>0</v>
      </c>
      <c r="AP380" s="2">
        <v>0</v>
      </c>
      <c r="AQ380" s="2">
        <v>150343.56</v>
      </c>
      <c r="AR380" s="26">
        <v>0.9199929799723605</v>
      </c>
      <c r="AS380" s="11"/>
      <c r="AT380" s="10"/>
      <c r="AV380" s="10"/>
      <c r="AW380" s="10"/>
      <c r="AX380" s="10"/>
      <c r="AY380" s="10"/>
      <c r="AZ380" s="10"/>
      <c r="BC380" s="10"/>
    </row>
    <row r="381" s="2" customFormat="1">
      <c r="A381" s="2" t="s">
        <v>949</v>
      </c>
      <c r="B381" s="11">
        <v>44344</v>
      </c>
      <c r="C381" s="2" t="s">
        <v>931</v>
      </c>
      <c r="D381" s="2" t="s">
        <v>932</v>
      </c>
      <c r="E381" s="2" t="s">
        <v>933</v>
      </c>
      <c r="F381" s="2" t="s">
        <v>941</v>
      </c>
      <c r="G381" s="2" t="s">
        <v>942</v>
      </c>
      <c r="H381" s="2" t="s">
        <v>943</v>
      </c>
      <c r="I381" s="11">
        <v>44561</v>
      </c>
      <c r="J381" s="11">
        <v>44286</v>
      </c>
      <c r="K381" s="2" t="s">
        <v>126</v>
      </c>
      <c r="L381" s="2" t="s">
        <v>316</v>
      </c>
      <c r="M381" s="2"/>
      <c r="N381" s="2" t="s">
        <v>80</v>
      </c>
      <c r="O381" s="2"/>
      <c r="P381" s="2"/>
      <c r="Q381" s="2" t="s">
        <v>65</v>
      </c>
      <c r="R381" s="2" t="s">
        <v>81</v>
      </c>
      <c r="S381" s="2">
        <v>8168</v>
      </c>
      <c r="T381" s="2" t="s">
        <v>82</v>
      </c>
      <c r="U381" s="2" t="s">
        <v>83</v>
      </c>
      <c r="V381" s="10" t="s">
        <v>69</v>
      </c>
      <c r="W381" s="2"/>
      <c r="X381" s="2">
        <v>1550449.76</v>
      </c>
      <c r="Y381" s="26">
        <v>0.00352484601427</v>
      </c>
      <c r="Z381" s="10" t="s">
        <v>84</v>
      </c>
      <c r="AA381" s="2" t="s">
        <v>85</v>
      </c>
      <c r="AB381" s="10" t="s">
        <v>72</v>
      </c>
      <c r="AC381" s="2" t="s">
        <v>73</v>
      </c>
      <c r="AD381" s="10" t="s">
        <v>74</v>
      </c>
      <c r="AE381" s="10"/>
      <c r="AF381" s="10" t="s">
        <v>86</v>
      </c>
      <c r="AG381" s="10" t="s">
        <v>75</v>
      </c>
      <c r="AH381" s="10"/>
      <c r="AI381" s="10" t="s">
        <v>76</v>
      </c>
      <c r="AJ381" s="2" t="s">
        <v>76</v>
      </c>
      <c r="AK381" s="32">
        <v>1</v>
      </c>
      <c r="AL381" s="2"/>
      <c r="AM381" s="2"/>
      <c r="AN381" s="2"/>
      <c r="AO381" s="2">
        <v>0</v>
      </c>
      <c r="AP381" s="2">
        <v>0</v>
      </c>
      <c r="AQ381" s="2">
        <v>1429475.46</v>
      </c>
      <c r="AR381" s="26">
        <v>0.9219747049398106</v>
      </c>
      <c r="AS381" s="11"/>
      <c r="AT381" s="10"/>
      <c r="AV381" s="10"/>
      <c r="AW381" s="10"/>
      <c r="AX381" s="10"/>
      <c r="AY381" s="10"/>
      <c r="AZ381" s="10"/>
      <c r="BC381" s="10"/>
    </row>
    <row r="382" s="2" customFormat="1">
      <c r="A382" s="2" t="s">
        <v>950</v>
      </c>
      <c r="B382" s="11">
        <v>43796</v>
      </c>
      <c r="C382" s="2" t="s">
        <v>931</v>
      </c>
      <c r="D382" s="2" t="s">
        <v>932</v>
      </c>
      <c r="E382" s="2" t="s">
        <v>933</v>
      </c>
      <c r="F382" s="2" t="s">
        <v>951</v>
      </c>
      <c r="G382" s="2" t="s">
        <v>952</v>
      </c>
      <c r="H382" s="2" t="s">
        <v>953</v>
      </c>
      <c r="I382" s="11">
        <v>43830</v>
      </c>
      <c r="J382" s="11">
        <v>43738</v>
      </c>
      <c r="K382" s="2" t="s">
        <v>126</v>
      </c>
      <c r="L382" s="2" t="s">
        <v>316</v>
      </c>
      <c r="M382" s="2"/>
      <c r="N382" s="2" t="s">
        <v>80</v>
      </c>
      <c r="O382" s="2"/>
      <c r="P382" s="2"/>
      <c r="Q382" s="2" t="s">
        <v>65</v>
      </c>
      <c r="R382" s="2" t="s">
        <v>81</v>
      </c>
      <c r="S382" s="2">
        <v>1133</v>
      </c>
      <c r="T382" s="2" t="s">
        <v>82</v>
      </c>
      <c r="U382" s="2" t="s">
        <v>83</v>
      </c>
      <c r="V382" s="10" t="s">
        <v>69</v>
      </c>
      <c r="W382" s="2"/>
      <c r="X382" s="2">
        <v>6254.16</v>
      </c>
      <c r="Y382" s="26">
        <v>3.749830056E-05</v>
      </c>
      <c r="Z382" s="10" t="s">
        <v>84</v>
      </c>
      <c r="AA382" s="2" t="s">
        <v>85</v>
      </c>
      <c r="AB382" s="10" t="s">
        <v>72</v>
      </c>
      <c r="AC382" s="2" t="s">
        <v>73</v>
      </c>
      <c r="AD382" s="10" t="s">
        <v>74</v>
      </c>
      <c r="AE382" s="10"/>
      <c r="AF382" s="10" t="s">
        <v>86</v>
      </c>
      <c r="AG382" s="10" t="s">
        <v>75</v>
      </c>
      <c r="AH382" s="10"/>
      <c r="AI382" s="10" t="s">
        <v>76</v>
      </c>
      <c r="AJ382" s="2" t="s">
        <v>76</v>
      </c>
      <c r="AK382" s="32">
        <v>1</v>
      </c>
      <c r="AL382" s="2"/>
      <c r="AM382" s="2"/>
      <c r="AN382" s="2"/>
      <c r="AO382" s="2">
        <v>0</v>
      </c>
      <c r="AP382" s="2">
        <v>0</v>
      </c>
      <c r="AQ382" s="2">
        <v>6050.22</v>
      </c>
      <c r="AR382" s="26">
        <v>0.967391304347826</v>
      </c>
      <c r="AS382" s="11"/>
      <c r="AT382" s="10"/>
      <c r="AV382" s="10"/>
      <c r="AW382" s="10"/>
      <c r="AX382" s="10"/>
      <c r="AY382" s="10"/>
      <c r="AZ382" s="10"/>
      <c r="BC382" s="10"/>
    </row>
    <row r="383" s="2" customFormat="1">
      <c r="A383" s="2" t="s">
        <v>954</v>
      </c>
      <c r="B383" s="11">
        <v>43885</v>
      </c>
      <c r="C383" s="2" t="s">
        <v>931</v>
      </c>
      <c r="D383" s="2" t="s">
        <v>932</v>
      </c>
      <c r="E383" s="2" t="s">
        <v>933</v>
      </c>
      <c r="F383" s="2" t="s">
        <v>951</v>
      </c>
      <c r="G383" s="2" t="s">
        <v>952</v>
      </c>
      <c r="H383" s="2" t="s">
        <v>953</v>
      </c>
      <c r="I383" s="11">
        <v>43830</v>
      </c>
      <c r="J383" s="11">
        <v>43830</v>
      </c>
      <c r="K383" s="2" t="s">
        <v>126</v>
      </c>
      <c r="L383" s="2" t="s">
        <v>316</v>
      </c>
      <c r="M383" s="2"/>
      <c r="N383" s="2" t="s">
        <v>80</v>
      </c>
      <c r="O383" s="2"/>
      <c r="P383" s="2"/>
      <c r="Q383" s="2" t="s">
        <v>65</v>
      </c>
      <c r="R383" s="2" t="s">
        <v>81</v>
      </c>
      <c r="S383" s="2">
        <v>1036</v>
      </c>
      <c r="T383" s="2" t="s">
        <v>82</v>
      </c>
      <c r="U383" s="2" t="s">
        <v>83</v>
      </c>
      <c r="V383" s="10" t="s">
        <v>69</v>
      </c>
      <c r="W383" s="2"/>
      <c r="X383" s="2">
        <v>6298.88</v>
      </c>
      <c r="Y383" s="26">
        <v>3.515291782E-05</v>
      </c>
      <c r="Z383" s="10" t="s">
        <v>84</v>
      </c>
      <c r="AA383" s="2" t="s">
        <v>85</v>
      </c>
      <c r="AB383" s="10" t="s">
        <v>72</v>
      </c>
      <c r="AC383" s="2" t="s">
        <v>73</v>
      </c>
      <c r="AD383" s="10" t="s">
        <v>74</v>
      </c>
      <c r="AE383" s="10"/>
      <c r="AF383" s="10" t="s">
        <v>86</v>
      </c>
      <c r="AG383" s="10" t="s">
        <v>75</v>
      </c>
      <c r="AH383" s="10"/>
      <c r="AI383" s="10" t="s">
        <v>76</v>
      </c>
      <c r="AJ383" s="2" t="s">
        <v>76</v>
      </c>
      <c r="AK383" s="32">
        <v>1</v>
      </c>
      <c r="AL383" s="2"/>
      <c r="AM383" s="2"/>
      <c r="AN383" s="2"/>
      <c r="AO383" s="2">
        <v>0</v>
      </c>
      <c r="AP383" s="2">
        <v>0</v>
      </c>
      <c r="AQ383" s="2">
        <v>5713.16</v>
      </c>
      <c r="AR383" s="26">
        <v>0.9070120402357245</v>
      </c>
      <c r="AS383" s="11"/>
      <c r="AT383" s="10"/>
      <c r="AV383" s="10"/>
      <c r="AW383" s="10"/>
      <c r="AX383" s="10"/>
      <c r="AY383" s="10"/>
      <c r="AZ383" s="10"/>
      <c r="BC383" s="10"/>
    </row>
    <row r="384" s="2" customFormat="1">
      <c r="A384" s="2" t="s">
        <v>955</v>
      </c>
      <c r="B384" s="11">
        <v>43979</v>
      </c>
      <c r="C384" s="2" t="s">
        <v>931</v>
      </c>
      <c r="D384" s="2" t="s">
        <v>932</v>
      </c>
      <c r="E384" s="2" t="s">
        <v>933</v>
      </c>
      <c r="F384" s="2" t="s">
        <v>951</v>
      </c>
      <c r="G384" s="2" t="s">
        <v>952</v>
      </c>
      <c r="H384" s="2" t="s">
        <v>953</v>
      </c>
      <c r="I384" s="11">
        <v>44196</v>
      </c>
      <c r="J384" s="11">
        <v>43921</v>
      </c>
      <c r="K384" s="2" t="s">
        <v>126</v>
      </c>
      <c r="L384" s="2" t="s">
        <v>316</v>
      </c>
      <c r="M384" s="2"/>
      <c r="N384" s="2" t="s">
        <v>80</v>
      </c>
      <c r="O384" s="2"/>
      <c r="P384" s="2"/>
      <c r="Q384" s="2" t="s">
        <v>65</v>
      </c>
      <c r="R384" s="2" t="s">
        <v>81</v>
      </c>
      <c r="S384" s="2">
        <v>1036</v>
      </c>
      <c r="T384" s="2" t="s">
        <v>82</v>
      </c>
      <c r="U384" s="2" t="s">
        <v>83</v>
      </c>
      <c r="V384" s="10" t="s">
        <v>69</v>
      </c>
      <c r="W384" s="2"/>
      <c r="X384" s="2">
        <v>3626</v>
      </c>
      <c r="Y384" s="26">
        <v>2.622232343E-05</v>
      </c>
      <c r="Z384" s="10" t="s">
        <v>84</v>
      </c>
      <c r="AA384" s="2" t="s">
        <v>85</v>
      </c>
      <c r="AB384" s="10" t="s">
        <v>72</v>
      </c>
      <c r="AC384" s="2" t="s">
        <v>73</v>
      </c>
      <c r="AD384" s="10" t="s">
        <v>74</v>
      </c>
      <c r="AE384" s="10"/>
      <c r="AF384" s="10" t="s">
        <v>86</v>
      </c>
      <c r="AG384" s="10" t="s">
        <v>75</v>
      </c>
      <c r="AH384" s="10"/>
      <c r="AI384" s="10" t="s">
        <v>76</v>
      </c>
      <c r="AJ384" s="2" t="s">
        <v>76</v>
      </c>
      <c r="AK384" s="32">
        <v>1</v>
      </c>
      <c r="AL384" s="2"/>
      <c r="AM384" s="2"/>
      <c r="AN384" s="2"/>
      <c r="AO384" s="2">
        <v>0</v>
      </c>
      <c r="AP384" s="2">
        <v>0</v>
      </c>
      <c r="AQ384" s="2">
        <v>3401.8</v>
      </c>
      <c r="AR384" s="26">
        <v>0.9381687810259239</v>
      </c>
      <c r="AS384" s="11"/>
      <c r="AT384" s="10"/>
      <c r="AV384" s="10"/>
      <c r="AW384" s="10"/>
      <c r="AX384" s="10"/>
      <c r="AY384" s="10"/>
      <c r="AZ384" s="10"/>
      <c r="BC384" s="10"/>
    </row>
    <row r="385" s="2" customFormat="1">
      <c r="A385" s="2" t="s">
        <v>956</v>
      </c>
      <c r="B385" s="11">
        <v>44068</v>
      </c>
      <c r="C385" s="2" t="s">
        <v>931</v>
      </c>
      <c r="D385" s="2" t="s">
        <v>932</v>
      </c>
      <c r="E385" s="2" t="s">
        <v>933</v>
      </c>
      <c r="F385" s="2" t="s">
        <v>951</v>
      </c>
      <c r="G385" s="2" t="s">
        <v>952</v>
      </c>
      <c r="H385" s="2" t="s">
        <v>953</v>
      </c>
      <c r="I385" s="11">
        <v>44196</v>
      </c>
      <c r="J385" s="11">
        <v>44012</v>
      </c>
      <c r="K385" s="2" t="s">
        <v>126</v>
      </c>
      <c r="L385" s="2" t="s">
        <v>316</v>
      </c>
      <c r="M385" s="2"/>
      <c r="N385" s="2" t="s">
        <v>80</v>
      </c>
      <c r="O385" s="2"/>
      <c r="P385" s="2"/>
      <c r="Q385" s="2" t="s">
        <v>65</v>
      </c>
      <c r="R385" s="2" t="s">
        <v>81</v>
      </c>
      <c r="S385" s="2">
        <v>1036</v>
      </c>
      <c r="T385" s="2" t="s">
        <v>82</v>
      </c>
      <c r="U385" s="2" t="s">
        <v>83</v>
      </c>
      <c r="V385" s="10" t="s">
        <v>69</v>
      </c>
      <c r="W385" s="2"/>
      <c r="X385" s="2">
        <v>4496.24</v>
      </c>
      <c r="Y385" s="26">
        <v>2.696413793E-05</v>
      </c>
      <c r="Z385" s="10" t="s">
        <v>84</v>
      </c>
      <c r="AA385" s="2" t="s">
        <v>85</v>
      </c>
      <c r="AB385" s="10" t="s">
        <v>72</v>
      </c>
      <c r="AC385" s="2" t="s">
        <v>73</v>
      </c>
      <c r="AD385" s="10" t="s">
        <v>74</v>
      </c>
      <c r="AE385" s="10"/>
      <c r="AF385" s="10" t="s">
        <v>86</v>
      </c>
      <c r="AG385" s="10" t="s">
        <v>75</v>
      </c>
      <c r="AH385" s="10"/>
      <c r="AI385" s="10" t="s">
        <v>76</v>
      </c>
      <c r="AJ385" s="2" t="s">
        <v>76</v>
      </c>
      <c r="AK385" s="32">
        <v>1</v>
      </c>
      <c r="AL385" s="2"/>
      <c r="AM385" s="2"/>
      <c r="AN385" s="2"/>
      <c r="AO385" s="2">
        <v>0</v>
      </c>
      <c r="AP385" s="2">
        <v>0</v>
      </c>
      <c r="AQ385" s="2">
        <v>4082.16</v>
      </c>
      <c r="AR385" s="26">
        <v>0.9079052719605716</v>
      </c>
      <c r="AS385" s="11"/>
      <c r="AT385" s="10"/>
      <c r="AV385" s="10"/>
      <c r="AW385" s="10"/>
      <c r="AX385" s="10"/>
      <c r="AY385" s="10"/>
      <c r="AZ385" s="10"/>
      <c r="BC385" s="10"/>
    </row>
    <row r="386" s="2" customFormat="1">
      <c r="A386" s="2" t="s">
        <v>957</v>
      </c>
      <c r="B386" s="11">
        <v>44162</v>
      </c>
      <c r="C386" s="2" t="s">
        <v>931</v>
      </c>
      <c r="D386" s="2" t="s">
        <v>932</v>
      </c>
      <c r="E386" s="2" t="s">
        <v>933</v>
      </c>
      <c r="F386" s="2" t="s">
        <v>951</v>
      </c>
      <c r="G386" s="2" t="s">
        <v>952</v>
      </c>
      <c r="H386" s="2" t="s">
        <v>953</v>
      </c>
      <c r="I386" s="11">
        <v>44196</v>
      </c>
      <c r="J386" s="11">
        <v>44104</v>
      </c>
      <c r="K386" s="2" t="s">
        <v>126</v>
      </c>
      <c r="L386" s="2" t="s">
        <v>316</v>
      </c>
      <c r="M386" s="2"/>
      <c r="N386" s="2" t="s">
        <v>80</v>
      </c>
      <c r="O386" s="2"/>
      <c r="P386" s="2"/>
      <c r="Q386" s="2" t="s">
        <v>65</v>
      </c>
      <c r="R386" s="2" t="s">
        <v>81</v>
      </c>
      <c r="S386" s="2">
        <v>604</v>
      </c>
      <c r="T386" s="2" t="s">
        <v>82</v>
      </c>
      <c r="U386" s="2" t="s">
        <v>83</v>
      </c>
      <c r="V386" s="10" t="s">
        <v>69</v>
      </c>
      <c r="W386" s="2"/>
      <c r="X386" s="2">
        <v>6160.8</v>
      </c>
      <c r="Y386" s="26">
        <v>3.43889963E-05</v>
      </c>
      <c r="Z386" s="10" t="s">
        <v>84</v>
      </c>
      <c r="AA386" s="2" t="s">
        <v>85</v>
      </c>
      <c r="AB386" s="10" t="s">
        <v>72</v>
      </c>
      <c r="AC386" s="2" t="s">
        <v>73</v>
      </c>
      <c r="AD386" s="10" t="s">
        <v>74</v>
      </c>
      <c r="AE386" s="10"/>
      <c r="AF386" s="10" t="s">
        <v>86</v>
      </c>
      <c r="AG386" s="10" t="s">
        <v>75</v>
      </c>
      <c r="AH386" s="10"/>
      <c r="AI386" s="10" t="s">
        <v>76</v>
      </c>
      <c r="AJ386" s="2" t="s">
        <v>76</v>
      </c>
      <c r="AK386" s="32">
        <v>1</v>
      </c>
      <c r="AL386" s="2"/>
      <c r="AM386" s="2"/>
      <c r="AN386" s="2"/>
      <c r="AO386" s="2">
        <v>0</v>
      </c>
      <c r="AP386" s="2">
        <v>0</v>
      </c>
      <c r="AQ386" s="2">
        <v>5620.05</v>
      </c>
      <c r="AR386" s="26">
        <v>0.9122273081417999</v>
      </c>
      <c r="AS386" s="11"/>
      <c r="AT386" s="10"/>
      <c r="AV386" s="10"/>
      <c r="AW386" s="10"/>
      <c r="AX386" s="10"/>
      <c r="AY386" s="10"/>
      <c r="AZ386" s="10"/>
      <c r="BC386" s="10"/>
    </row>
    <row r="387" s="2" customFormat="1">
      <c r="A387" s="2" t="s">
        <v>958</v>
      </c>
      <c r="B387" s="11">
        <v>44251</v>
      </c>
      <c r="C387" s="2" t="s">
        <v>931</v>
      </c>
      <c r="D387" s="2" t="s">
        <v>932</v>
      </c>
      <c r="E387" s="2" t="s">
        <v>933</v>
      </c>
      <c r="F387" s="2" t="s">
        <v>951</v>
      </c>
      <c r="G387" s="2" t="s">
        <v>952</v>
      </c>
      <c r="H387" s="2" t="s">
        <v>953</v>
      </c>
      <c r="I387" s="11">
        <v>44196</v>
      </c>
      <c r="J387" s="11">
        <v>44196</v>
      </c>
      <c r="K387" s="2" t="s">
        <v>126</v>
      </c>
      <c r="L387" s="2" t="s">
        <v>316</v>
      </c>
      <c r="M387" s="2"/>
      <c r="N387" s="2" t="s">
        <v>80</v>
      </c>
      <c r="O387" s="2"/>
      <c r="P387" s="2"/>
      <c r="Q387" s="2" t="s">
        <v>65</v>
      </c>
      <c r="R387" s="2" t="s">
        <v>81</v>
      </c>
      <c r="S387" s="2">
        <v>604</v>
      </c>
      <c r="T387" s="2" t="s">
        <v>82</v>
      </c>
      <c r="U387" s="2" t="s">
        <v>83</v>
      </c>
      <c r="V387" s="10" t="s">
        <v>69</v>
      </c>
      <c r="W387" s="2"/>
      <c r="X387" s="2">
        <v>11379.36</v>
      </c>
      <c r="Y387" s="26">
        <v>5.65992954E-05</v>
      </c>
      <c r="Z387" s="10" t="s">
        <v>84</v>
      </c>
      <c r="AA387" s="2" t="s">
        <v>85</v>
      </c>
      <c r="AB387" s="10" t="s">
        <v>72</v>
      </c>
      <c r="AC387" s="2" t="s">
        <v>73</v>
      </c>
      <c r="AD387" s="10" t="s">
        <v>74</v>
      </c>
      <c r="AE387" s="10"/>
      <c r="AF387" s="10" t="s">
        <v>86</v>
      </c>
      <c r="AG387" s="10" t="s">
        <v>75</v>
      </c>
      <c r="AH387" s="10"/>
      <c r="AI387" s="10" t="s">
        <v>76</v>
      </c>
      <c r="AJ387" s="2" t="s">
        <v>76</v>
      </c>
      <c r="AK387" s="32">
        <v>1</v>
      </c>
      <c r="AL387" s="2"/>
      <c r="AM387" s="2"/>
      <c r="AN387" s="2"/>
      <c r="AO387" s="2">
        <v>0</v>
      </c>
      <c r="AP387" s="2">
        <v>0</v>
      </c>
      <c r="AQ387" s="2">
        <v>10458.18</v>
      </c>
      <c r="AR387" s="26">
        <v>0.9190481714261611</v>
      </c>
      <c r="AS387" s="11"/>
      <c r="AT387" s="10"/>
      <c r="AV387" s="10"/>
      <c r="AW387" s="10"/>
      <c r="AX387" s="10"/>
      <c r="AY387" s="10"/>
      <c r="AZ387" s="10"/>
      <c r="BC387" s="10"/>
    </row>
    <row r="388" s="2" customFormat="1">
      <c r="A388" s="2" t="s">
        <v>959</v>
      </c>
      <c r="B388" s="11">
        <v>44344</v>
      </c>
      <c r="C388" s="2" t="s">
        <v>931</v>
      </c>
      <c r="D388" s="2" t="s">
        <v>932</v>
      </c>
      <c r="E388" s="2" t="s">
        <v>933</v>
      </c>
      <c r="F388" s="2" t="s">
        <v>951</v>
      </c>
      <c r="G388" s="2" t="s">
        <v>952</v>
      </c>
      <c r="H388" s="2" t="s">
        <v>953</v>
      </c>
      <c r="I388" s="11">
        <v>44561</v>
      </c>
      <c r="J388" s="11">
        <v>44286</v>
      </c>
      <c r="K388" s="2" t="s">
        <v>126</v>
      </c>
      <c r="L388" s="2" t="s">
        <v>316</v>
      </c>
      <c r="M388" s="2"/>
      <c r="N388" s="2" t="s">
        <v>80</v>
      </c>
      <c r="O388" s="2"/>
      <c r="P388" s="2"/>
      <c r="Q388" s="2" t="s">
        <v>65</v>
      </c>
      <c r="R388" s="2" t="s">
        <v>81</v>
      </c>
      <c r="S388" s="2">
        <v>662</v>
      </c>
      <c r="T388" s="2" t="s">
        <v>82</v>
      </c>
      <c r="U388" s="2" t="s">
        <v>83</v>
      </c>
      <c r="V388" s="10" t="s">
        <v>69</v>
      </c>
      <c r="W388" s="2"/>
      <c r="X388" s="2">
        <v>125660.84</v>
      </c>
      <c r="Y388" s="26">
        <v>0.00058309304608</v>
      </c>
      <c r="Z388" s="10" t="s">
        <v>84</v>
      </c>
      <c r="AA388" s="2" t="s">
        <v>85</v>
      </c>
      <c r="AB388" s="10" t="s">
        <v>72</v>
      </c>
      <c r="AC388" s="2" t="s">
        <v>73</v>
      </c>
      <c r="AD388" s="10" t="s">
        <v>74</v>
      </c>
      <c r="AE388" s="10"/>
      <c r="AF388" s="10" t="s">
        <v>86</v>
      </c>
      <c r="AG388" s="10" t="s">
        <v>75</v>
      </c>
      <c r="AH388" s="10"/>
      <c r="AI388" s="10" t="s">
        <v>76</v>
      </c>
      <c r="AJ388" s="2" t="s">
        <v>76</v>
      </c>
      <c r="AK388" s="32">
        <v>1</v>
      </c>
      <c r="AL388" s="2"/>
      <c r="AM388" s="2"/>
      <c r="AN388" s="2"/>
      <c r="AO388" s="2">
        <v>0</v>
      </c>
      <c r="AP388" s="2">
        <v>0</v>
      </c>
      <c r="AQ388" s="2">
        <v>115703.7</v>
      </c>
      <c r="AR388" s="26">
        <v>0.9207617902283639</v>
      </c>
      <c r="AS388" s="11"/>
      <c r="AT388" s="10"/>
      <c r="AV388" s="10"/>
      <c r="AW388" s="10"/>
      <c r="AX388" s="10"/>
      <c r="AY388" s="10"/>
      <c r="AZ388" s="10"/>
      <c r="BC388" s="10"/>
    </row>
    <row r="389" s="2" customFormat="1">
      <c r="A389" s="2" t="s">
        <v>960</v>
      </c>
      <c r="B389" s="11">
        <v>44433</v>
      </c>
      <c r="C389" s="2" t="s">
        <v>931</v>
      </c>
      <c r="D389" s="2" t="s">
        <v>932</v>
      </c>
      <c r="E389" s="2" t="s">
        <v>933</v>
      </c>
      <c r="F389" s="2" t="s">
        <v>951</v>
      </c>
      <c r="G389" s="2" t="s">
        <v>952</v>
      </c>
      <c r="H389" s="2" t="s">
        <v>953</v>
      </c>
      <c r="I389" s="11">
        <v>44561</v>
      </c>
      <c r="J389" s="11">
        <v>44377</v>
      </c>
      <c r="K389" s="2" t="s">
        <v>126</v>
      </c>
      <c r="L389" s="2" t="s">
        <v>316</v>
      </c>
      <c r="M389" s="2"/>
      <c r="N389" s="2" t="s">
        <v>80</v>
      </c>
      <c r="O389" s="2"/>
      <c r="P389" s="2"/>
      <c r="Q389" s="2" t="s">
        <v>65</v>
      </c>
      <c r="R389" s="2" t="s">
        <v>81</v>
      </c>
      <c r="S389" s="2">
        <v>662</v>
      </c>
      <c r="T389" s="2" t="s">
        <v>82</v>
      </c>
      <c r="U389" s="2" t="s">
        <v>83</v>
      </c>
      <c r="V389" s="10" t="s">
        <v>69</v>
      </c>
      <c r="W389" s="2"/>
      <c r="X389" s="2">
        <v>141760.68</v>
      </c>
      <c r="Y389" s="26">
        <v>0.00059642071329</v>
      </c>
      <c r="Z389" s="10" t="s">
        <v>84</v>
      </c>
      <c r="AA389" s="2" t="s">
        <v>85</v>
      </c>
      <c r="AB389" s="10" t="s">
        <v>72</v>
      </c>
      <c r="AC389" s="2" t="s">
        <v>73</v>
      </c>
      <c r="AD389" s="10" t="s">
        <v>74</v>
      </c>
      <c r="AE389" s="10"/>
      <c r="AF389" s="10" t="s">
        <v>86</v>
      </c>
      <c r="AG389" s="10" t="s">
        <v>75</v>
      </c>
      <c r="AH389" s="10"/>
      <c r="AI389" s="10" t="s">
        <v>76</v>
      </c>
      <c r="AJ389" s="2" t="s">
        <v>76</v>
      </c>
      <c r="AK389" s="32">
        <v>1</v>
      </c>
      <c r="AL389" s="2"/>
      <c r="AM389" s="2"/>
      <c r="AN389" s="2"/>
      <c r="AO389" s="2">
        <v>0</v>
      </c>
      <c r="AP389" s="2">
        <v>0</v>
      </c>
      <c r="AQ389" s="2">
        <v>0</v>
      </c>
      <c r="AR389" s="26">
        <v>0</v>
      </c>
      <c r="AS389" s="11"/>
      <c r="AT389" s="10"/>
      <c r="AV389" s="10"/>
      <c r="AW389" s="10"/>
      <c r="AX389" s="10"/>
      <c r="AY389" s="10"/>
      <c r="AZ389" s="10"/>
      <c r="BC389" s="10"/>
    </row>
    <row r="390" s="2" customFormat="1">
      <c r="A390" s="2" t="s">
        <v>961</v>
      </c>
      <c r="B390" s="11">
        <v>44526</v>
      </c>
      <c r="C390" s="2" t="s">
        <v>931</v>
      </c>
      <c r="D390" s="2" t="s">
        <v>932</v>
      </c>
      <c r="E390" s="2" t="s">
        <v>933</v>
      </c>
      <c r="F390" s="2" t="s">
        <v>951</v>
      </c>
      <c r="G390" s="2" t="s">
        <v>952</v>
      </c>
      <c r="H390" s="2" t="s">
        <v>953</v>
      </c>
      <c r="I390" s="11">
        <v>44561</v>
      </c>
      <c r="J390" s="11">
        <v>44469</v>
      </c>
      <c r="K390" s="2" t="s">
        <v>126</v>
      </c>
      <c r="L390" s="2" t="s">
        <v>316</v>
      </c>
      <c r="M390" s="2"/>
      <c r="N390" s="2" t="s">
        <v>80</v>
      </c>
      <c r="O390" s="2"/>
      <c r="P390" s="2"/>
      <c r="Q390" s="2" t="s">
        <v>65</v>
      </c>
      <c r="R390" s="2" t="s">
        <v>81</v>
      </c>
      <c r="S390" s="2">
        <v>776</v>
      </c>
      <c r="T390" s="2" t="s">
        <v>82</v>
      </c>
      <c r="U390" s="2" t="s">
        <v>83</v>
      </c>
      <c r="V390" s="10" t="s">
        <v>69</v>
      </c>
      <c r="W390" s="2"/>
      <c r="X390" s="2">
        <v>136164.72</v>
      </c>
      <c r="Y390" s="26">
        <v>0.00055496364987</v>
      </c>
      <c r="Z390" s="10" t="s">
        <v>84</v>
      </c>
      <c r="AA390" s="2" t="s">
        <v>85</v>
      </c>
      <c r="AB390" s="10" t="s">
        <v>72</v>
      </c>
      <c r="AC390" s="2" t="s">
        <v>73</v>
      </c>
      <c r="AD390" s="10" t="s">
        <v>74</v>
      </c>
      <c r="AE390" s="10"/>
      <c r="AF390" s="10" t="s">
        <v>86</v>
      </c>
      <c r="AG390" s="10" t="s">
        <v>75</v>
      </c>
      <c r="AH390" s="10"/>
      <c r="AI390" s="10" t="s">
        <v>76</v>
      </c>
      <c r="AJ390" s="2" t="s">
        <v>76</v>
      </c>
      <c r="AK390" s="32">
        <v>1</v>
      </c>
      <c r="AL390" s="2"/>
      <c r="AM390" s="2"/>
      <c r="AN390" s="2"/>
      <c r="AO390" s="2">
        <v>0</v>
      </c>
      <c r="AP390" s="2">
        <v>0</v>
      </c>
      <c r="AQ390" s="2">
        <v>122792.16</v>
      </c>
      <c r="AR390" s="26">
        <v>0.9017913010066044</v>
      </c>
      <c r="AS390" s="11"/>
      <c r="AT390" s="10"/>
      <c r="AV390" s="10"/>
      <c r="AW390" s="10"/>
      <c r="AX390" s="10"/>
      <c r="AY390" s="10"/>
      <c r="AZ390" s="10"/>
      <c r="BC390" s="10"/>
    </row>
    <row r="391" s="2" customFormat="1">
      <c r="A391" s="2" t="s">
        <v>962</v>
      </c>
      <c r="B391" s="11">
        <v>44526</v>
      </c>
      <c r="C391" s="2" t="s">
        <v>931</v>
      </c>
      <c r="D391" s="2" t="s">
        <v>932</v>
      </c>
      <c r="E391" s="2" t="s">
        <v>933</v>
      </c>
      <c r="F391" s="2" t="s">
        <v>963</v>
      </c>
      <c r="G391" s="2" t="s">
        <v>964</v>
      </c>
      <c r="H391" s="2" t="s">
        <v>965</v>
      </c>
      <c r="I391" s="11">
        <v>44561</v>
      </c>
      <c r="J391" s="11">
        <v>44469</v>
      </c>
      <c r="K391" s="2" t="s">
        <v>126</v>
      </c>
      <c r="L391" s="2" t="s">
        <v>316</v>
      </c>
      <c r="M391" s="2"/>
      <c r="N391" s="2" t="s">
        <v>80</v>
      </c>
      <c r="O391" s="2"/>
      <c r="P391" s="2"/>
      <c r="Q391" s="2" t="s">
        <v>65</v>
      </c>
      <c r="R391" s="2" t="s">
        <v>81</v>
      </c>
      <c r="S391" s="2">
        <v>7265</v>
      </c>
      <c r="T391" s="2" t="s">
        <v>82</v>
      </c>
      <c r="U391" s="2" t="s">
        <v>83</v>
      </c>
      <c r="V391" s="10" t="s">
        <v>69</v>
      </c>
      <c r="W391" s="2"/>
      <c r="X391" s="2">
        <v>1274789.55</v>
      </c>
      <c r="Y391" s="26">
        <v>0.00421782340701</v>
      </c>
      <c r="Z391" s="10" t="s">
        <v>84</v>
      </c>
      <c r="AA391" s="2" t="s">
        <v>85</v>
      </c>
      <c r="AB391" s="10" t="s">
        <v>72</v>
      </c>
      <c r="AC391" s="2" t="s">
        <v>73</v>
      </c>
      <c r="AD391" s="10" t="s">
        <v>74</v>
      </c>
      <c r="AE391" s="10"/>
      <c r="AF391" s="10" t="s">
        <v>86</v>
      </c>
      <c r="AG391" s="10" t="s">
        <v>75</v>
      </c>
      <c r="AH391" s="10"/>
      <c r="AI391" s="10" t="s">
        <v>76</v>
      </c>
      <c r="AJ391" s="2" t="s">
        <v>76</v>
      </c>
      <c r="AK391" s="32">
        <v>1</v>
      </c>
      <c r="AL391" s="2"/>
      <c r="AM391" s="2"/>
      <c r="AN391" s="2"/>
      <c r="AO391" s="2">
        <v>0</v>
      </c>
      <c r="AP391" s="2">
        <v>0</v>
      </c>
      <c r="AQ391" s="2">
        <v>343044</v>
      </c>
      <c r="AR391" s="26">
        <v>0.26909853473461565</v>
      </c>
      <c r="AS391" s="11"/>
      <c r="AT391" s="10"/>
      <c r="AV391" s="10"/>
      <c r="AW391" s="10"/>
      <c r="AX391" s="10"/>
      <c r="AY391" s="10"/>
      <c r="AZ391" s="10"/>
      <c r="BC391" s="10"/>
    </row>
    <row r="392" s="2" customFormat="1">
      <c r="A392" s="2" t="s">
        <v>966</v>
      </c>
      <c r="B392" s="11">
        <v>43796</v>
      </c>
      <c r="C392" s="2" t="s">
        <v>931</v>
      </c>
      <c r="D392" s="2" t="s">
        <v>932</v>
      </c>
      <c r="E392" s="2" t="s">
        <v>933</v>
      </c>
      <c r="F392" s="2" t="s">
        <v>967</v>
      </c>
      <c r="G392" s="2" t="s">
        <v>968</v>
      </c>
      <c r="H392" s="2" t="s">
        <v>969</v>
      </c>
      <c r="I392" s="11">
        <v>43830</v>
      </c>
      <c r="J392" s="11">
        <v>43738</v>
      </c>
      <c r="K392" s="2" t="s">
        <v>126</v>
      </c>
      <c r="L392" s="2" t="s">
        <v>316</v>
      </c>
      <c r="M392" s="2"/>
      <c r="N392" s="2" t="s">
        <v>80</v>
      </c>
      <c r="O392" s="2"/>
      <c r="P392" s="2"/>
      <c r="Q392" s="2" t="s">
        <v>65</v>
      </c>
      <c r="R392" s="2" t="s">
        <v>81</v>
      </c>
      <c r="S392" s="2">
        <v>46316</v>
      </c>
      <c r="T392" s="2" t="s">
        <v>82</v>
      </c>
      <c r="U392" s="2" t="s">
        <v>83</v>
      </c>
      <c r="V392" s="10" t="s">
        <v>69</v>
      </c>
      <c r="W392" s="2"/>
      <c r="X392" s="2">
        <v>255664.32</v>
      </c>
      <c r="Y392" s="26">
        <v>0.00022605362147</v>
      </c>
      <c r="Z392" s="10" t="s">
        <v>84</v>
      </c>
      <c r="AA392" s="2" t="s">
        <v>85</v>
      </c>
      <c r="AB392" s="10" t="s">
        <v>72</v>
      </c>
      <c r="AC392" s="2" t="s">
        <v>73</v>
      </c>
      <c r="AD392" s="10" t="s">
        <v>74</v>
      </c>
      <c r="AE392" s="10"/>
      <c r="AF392" s="10" t="s">
        <v>86</v>
      </c>
      <c r="AG392" s="10" t="s">
        <v>75</v>
      </c>
      <c r="AH392" s="10"/>
      <c r="AI392" s="10" t="s">
        <v>76</v>
      </c>
      <c r="AJ392" s="2" t="s">
        <v>76</v>
      </c>
      <c r="AK392" s="32">
        <v>1</v>
      </c>
      <c r="AL392" s="2"/>
      <c r="AM392" s="2"/>
      <c r="AN392" s="2"/>
      <c r="AO392" s="2">
        <v>0</v>
      </c>
      <c r="AP392" s="2">
        <v>0</v>
      </c>
      <c r="AQ392" s="2">
        <v>240919.44</v>
      </c>
      <c r="AR392" s="26">
        <v>0.9423271890266112</v>
      </c>
      <c r="AS392" s="11"/>
      <c r="AT392" s="10"/>
      <c r="AV392" s="10"/>
      <c r="AW392" s="10"/>
      <c r="AX392" s="10"/>
      <c r="AY392" s="10"/>
      <c r="AZ392" s="10"/>
      <c r="BC392" s="10"/>
    </row>
    <row r="393" s="2" customFormat="1">
      <c r="A393" s="2" t="s">
        <v>970</v>
      </c>
      <c r="B393" s="11">
        <v>43885</v>
      </c>
      <c r="C393" s="2" t="s">
        <v>931</v>
      </c>
      <c r="D393" s="2" t="s">
        <v>932</v>
      </c>
      <c r="E393" s="2" t="s">
        <v>933</v>
      </c>
      <c r="F393" s="2" t="s">
        <v>967</v>
      </c>
      <c r="G393" s="2" t="s">
        <v>968</v>
      </c>
      <c r="H393" s="2" t="s">
        <v>969</v>
      </c>
      <c r="I393" s="11">
        <v>43830</v>
      </c>
      <c r="J393" s="11">
        <v>43830</v>
      </c>
      <c r="K393" s="2" t="s">
        <v>126</v>
      </c>
      <c r="L393" s="2" t="s">
        <v>316</v>
      </c>
      <c r="M393" s="2"/>
      <c r="N393" s="2" t="s">
        <v>80</v>
      </c>
      <c r="O393" s="2"/>
      <c r="P393" s="2"/>
      <c r="Q393" s="2" t="s">
        <v>65</v>
      </c>
      <c r="R393" s="2" t="s">
        <v>81</v>
      </c>
      <c r="S393" s="2">
        <v>31376</v>
      </c>
      <c r="T393" s="2" t="s">
        <v>82</v>
      </c>
      <c r="U393" s="2" t="s">
        <v>83</v>
      </c>
      <c r="V393" s="10" t="s">
        <v>69</v>
      </c>
      <c r="W393" s="2"/>
      <c r="X393" s="2">
        <v>190766.08</v>
      </c>
      <c r="Y393" s="26">
        <v>0.00015740540112</v>
      </c>
      <c r="Z393" s="10" t="s">
        <v>84</v>
      </c>
      <c r="AA393" s="2" t="s">
        <v>85</v>
      </c>
      <c r="AB393" s="10" t="s">
        <v>72</v>
      </c>
      <c r="AC393" s="2" t="s">
        <v>73</v>
      </c>
      <c r="AD393" s="10" t="s">
        <v>74</v>
      </c>
      <c r="AE393" s="10"/>
      <c r="AF393" s="10" t="s">
        <v>86</v>
      </c>
      <c r="AG393" s="10" t="s">
        <v>75</v>
      </c>
      <c r="AH393" s="10"/>
      <c r="AI393" s="10" t="s">
        <v>76</v>
      </c>
      <c r="AJ393" s="2" t="s">
        <v>76</v>
      </c>
      <c r="AK393" s="32">
        <v>1</v>
      </c>
      <c r="AL393" s="2"/>
      <c r="AM393" s="2"/>
      <c r="AN393" s="2"/>
      <c r="AO393" s="2">
        <v>0</v>
      </c>
      <c r="AP393" s="2">
        <v>0</v>
      </c>
      <c r="AQ393" s="2">
        <v>173098.94</v>
      </c>
      <c r="AR393" s="26">
        <v>0.9073884623513782</v>
      </c>
      <c r="AS393" s="11"/>
      <c r="AT393" s="10"/>
      <c r="AV393" s="10"/>
      <c r="AW393" s="10"/>
      <c r="AX393" s="10"/>
      <c r="AY393" s="10"/>
      <c r="AZ393" s="10"/>
      <c r="BC393" s="10"/>
    </row>
    <row r="394" s="2" customFormat="1">
      <c r="A394" s="2" t="s">
        <v>971</v>
      </c>
      <c r="B394" s="11">
        <v>43979</v>
      </c>
      <c r="C394" s="2" t="s">
        <v>931</v>
      </c>
      <c r="D394" s="2" t="s">
        <v>932</v>
      </c>
      <c r="E394" s="2" t="s">
        <v>933</v>
      </c>
      <c r="F394" s="2" t="s">
        <v>967</v>
      </c>
      <c r="G394" s="2" t="s">
        <v>968</v>
      </c>
      <c r="H394" s="2" t="s">
        <v>969</v>
      </c>
      <c r="I394" s="11">
        <v>44196</v>
      </c>
      <c r="J394" s="11">
        <v>43921</v>
      </c>
      <c r="K394" s="2" t="s">
        <v>126</v>
      </c>
      <c r="L394" s="2" t="s">
        <v>316</v>
      </c>
      <c r="M394" s="2"/>
      <c r="N394" s="2" t="s">
        <v>80</v>
      </c>
      <c r="O394" s="2"/>
      <c r="P394" s="2"/>
      <c r="Q394" s="2" t="s">
        <v>65</v>
      </c>
      <c r="R394" s="2" t="s">
        <v>81</v>
      </c>
      <c r="S394" s="2">
        <v>38585</v>
      </c>
      <c r="T394" s="2" t="s">
        <v>82</v>
      </c>
      <c r="U394" s="2" t="s">
        <v>83</v>
      </c>
      <c r="V394" s="10" t="s">
        <v>69</v>
      </c>
      <c r="W394" s="2"/>
      <c r="X394" s="2">
        <v>135047.5</v>
      </c>
      <c r="Y394" s="26">
        <v>0.00012960672198</v>
      </c>
      <c r="Z394" s="10" t="s">
        <v>84</v>
      </c>
      <c r="AA394" s="2" t="s">
        <v>85</v>
      </c>
      <c r="AB394" s="10" t="s">
        <v>72</v>
      </c>
      <c r="AC394" s="2" t="s">
        <v>73</v>
      </c>
      <c r="AD394" s="10" t="s">
        <v>74</v>
      </c>
      <c r="AE394" s="10"/>
      <c r="AF394" s="10" t="s">
        <v>86</v>
      </c>
      <c r="AG394" s="10" t="s">
        <v>75</v>
      </c>
      <c r="AH394" s="10"/>
      <c r="AI394" s="10" t="s">
        <v>76</v>
      </c>
      <c r="AJ394" s="2" t="s">
        <v>76</v>
      </c>
      <c r="AK394" s="32">
        <v>1</v>
      </c>
      <c r="AL394" s="2"/>
      <c r="AM394" s="2"/>
      <c r="AN394" s="2"/>
      <c r="AO394" s="2">
        <v>0</v>
      </c>
      <c r="AP394" s="2">
        <v>0</v>
      </c>
      <c r="AQ394" s="2">
        <v>68247.7</v>
      </c>
      <c r="AR394" s="26">
        <v>0.5053607064181121</v>
      </c>
      <c r="AS394" s="11"/>
      <c r="AT394" s="10"/>
      <c r="AV394" s="10"/>
      <c r="AW394" s="10"/>
      <c r="AX394" s="10"/>
      <c r="AY394" s="10"/>
      <c r="AZ394" s="10"/>
      <c r="BC394" s="10"/>
    </row>
    <row r="395" s="2" customFormat="1">
      <c r="A395" s="2" t="s">
        <v>972</v>
      </c>
      <c r="B395" s="11">
        <v>44068</v>
      </c>
      <c r="C395" s="2" t="s">
        <v>931</v>
      </c>
      <c r="D395" s="2" t="s">
        <v>932</v>
      </c>
      <c r="E395" s="2" t="s">
        <v>933</v>
      </c>
      <c r="F395" s="2" t="s">
        <v>967</v>
      </c>
      <c r="G395" s="2" t="s">
        <v>968</v>
      </c>
      <c r="H395" s="2" t="s">
        <v>969</v>
      </c>
      <c r="I395" s="11">
        <v>44196</v>
      </c>
      <c r="J395" s="11">
        <v>44012</v>
      </c>
      <c r="K395" s="2" t="s">
        <v>126</v>
      </c>
      <c r="L395" s="2" t="s">
        <v>316</v>
      </c>
      <c r="M395" s="2"/>
      <c r="N395" s="2" t="s">
        <v>80</v>
      </c>
      <c r="O395" s="2"/>
      <c r="P395" s="2"/>
      <c r="Q395" s="2" t="s">
        <v>65</v>
      </c>
      <c r="R395" s="2" t="s">
        <v>81</v>
      </c>
      <c r="S395" s="2">
        <v>42991</v>
      </c>
      <c r="T395" s="2" t="s">
        <v>82</v>
      </c>
      <c r="U395" s="2" t="s">
        <v>83</v>
      </c>
      <c r="V395" s="10" t="s">
        <v>69</v>
      </c>
      <c r="W395" s="2"/>
      <c r="X395" s="2">
        <v>186580.94</v>
      </c>
      <c r="Y395" s="26">
        <v>0.00016538948565</v>
      </c>
      <c r="Z395" s="10" t="s">
        <v>84</v>
      </c>
      <c r="AA395" s="2" t="s">
        <v>85</v>
      </c>
      <c r="AB395" s="10" t="s">
        <v>72</v>
      </c>
      <c r="AC395" s="2" t="s">
        <v>73</v>
      </c>
      <c r="AD395" s="10" t="s">
        <v>74</v>
      </c>
      <c r="AE395" s="10"/>
      <c r="AF395" s="10" t="s">
        <v>86</v>
      </c>
      <c r="AG395" s="10" t="s">
        <v>75</v>
      </c>
      <c r="AH395" s="10"/>
      <c r="AI395" s="10" t="s">
        <v>76</v>
      </c>
      <c r="AJ395" s="2" t="s">
        <v>76</v>
      </c>
      <c r="AK395" s="32">
        <v>1</v>
      </c>
      <c r="AL395" s="2"/>
      <c r="AM395" s="2"/>
      <c r="AN395" s="2"/>
      <c r="AO395" s="2">
        <v>0</v>
      </c>
      <c r="AP395" s="2">
        <v>0</v>
      </c>
      <c r="AQ395" s="2">
        <v>169466.58</v>
      </c>
      <c r="AR395" s="26">
        <v>0.9082738033156013</v>
      </c>
      <c r="AS395" s="11"/>
      <c r="AT395" s="10"/>
      <c r="AV395" s="10"/>
      <c r="AW395" s="10"/>
      <c r="AX395" s="10"/>
      <c r="AY395" s="10"/>
      <c r="AZ395" s="10"/>
      <c r="BC395" s="10"/>
    </row>
    <row r="396" s="2" customFormat="1">
      <c r="A396" s="2" t="s">
        <v>973</v>
      </c>
      <c r="B396" s="11">
        <v>44162</v>
      </c>
      <c r="C396" s="2" t="s">
        <v>931</v>
      </c>
      <c r="D396" s="2" t="s">
        <v>932</v>
      </c>
      <c r="E396" s="2" t="s">
        <v>933</v>
      </c>
      <c r="F396" s="2" t="s">
        <v>967</v>
      </c>
      <c r="G396" s="2" t="s">
        <v>968</v>
      </c>
      <c r="H396" s="2" t="s">
        <v>969</v>
      </c>
      <c r="I396" s="11">
        <v>44196</v>
      </c>
      <c r="J396" s="11">
        <v>44104</v>
      </c>
      <c r="K396" s="2" t="s">
        <v>126</v>
      </c>
      <c r="L396" s="2" t="s">
        <v>316</v>
      </c>
      <c r="M396" s="2"/>
      <c r="N396" s="2" t="s">
        <v>80</v>
      </c>
      <c r="O396" s="2"/>
      <c r="P396" s="2"/>
      <c r="Q396" s="2" t="s">
        <v>65</v>
      </c>
      <c r="R396" s="2" t="s">
        <v>81</v>
      </c>
      <c r="S396" s="2">
        <v>21908</v>
      </c>
      <c r="T396" s="2" t="s">
        <v>82</v>
      </c>
      <c r="U396" s="2" t="s">
        <v>83</v>
      </c>
      <c r="V396" s="10" t="s">
        <v>69</v>
      </c>
      <c r="W396" s="2"/>
      <c r="X396" s="2">
        <v>223461.6</v>
      </c>
      <c r="Y396" s="26">
        <v>0.00019516608733</v>
      </c>
      <c r="Z396" s="10" t="s">
        <v>84</v>
      </c>
      <c r="AA396" s="2" t="s">
        <v>85</v>
      </c>
      <c r="AB396" s="10" t="s">
        <v>72</v>
      </c>
      <c r="AC396" s="2" t="s">
        <v>73</v>
      </c>
      <c r="AD396" s="10" t="s">
        <v>74</v>
      </c>
      <c r="AE396" s="10"/>
      <c r="AF396" s="10" t="s">
        <v>86</v>
      </c>
      <c r="AG396" s="10" t="s">
        <v>75</v>
      </c>
      <c r="AH396" s="10"/>
      <c r="AI396" s="10" t="s">
        <v>76</v>
      </c>
      <c r="AJ396" s="2" t="s">
        <v>76</v>
      </c>
      <c r="AK396" s="32">
        <v>1</v>
      </c>
      <c r="AL396" s="2"/>
      <c r="AM396" s="2"/>
      <c r="AN396" s="2"/>
      <c r="AO396" s="2">
        <v>0</v>
      </c>
      <c r="AP396" s="2">
        <v>0</v>
      </c>
      <c r="AQ396" s="2">
        <v>204070.95</v>
      </c>
      <c r="AR396" s="26">
        <v>0.9132260307811275</v>
      </c>
      <c r="AS396" s="11"/>
      <c r="AT396" s="10"/>
      <c r="AV396" s="10"/>
      <c r="AW396" s="10"/>
      <c r="AX396" s="10"/>
      <c r="AY396" s="10"/>
      <c r="AZ396" s="10"/>
      <c r="BC396" s="10"/>
    </row>
    <row r="397" s="2" customFormat="1">
      <c r="A397" s="2" t="s">
        <v>974</v>
      </c>
      <c r="B397" s="11">
        <v>44251</v>
      </c>
      <c r="C397" s="2" t="s">
        <v>931</v>
      </c>
      <c r="D397" s="2" t="s">
        <v>932</v>
      </c>
      <c r="E397" s="2" t="s">
        <v>933</v>
      </c>
      <c r="F397" s="2" t="s">
        <v>967</v>
      </c>
      <c r="G397" s="2" t="s">
        <v>968</v>
      </c>
      <c r="H397" s="2" t="s">
        <v>969</v>
      </c>
      <c r="I397" s="11">
        <v>44196</v>
      </c>
      <c r="J397" s="11">
        <v>44196</v>
      </c>
      <c r="K397" s="2" t="s">
        <v>126</v>
      </c>
      <c r="L397" s="2" t="s">
        <v>316</v>
      </c>
      <c r="M397" s="2"/>
      <c r="N397" s="2" t="s">
        <v>80</v>
      </c>
      <c r="O397" s="2"/>
      <c r="P397" s="2"/>
      <c r="Q397" s="2" t="s">
        <v>65</v>
      </c>
      <c r="R397" s="2" t="s">
        <v>81</v>
      </c>
      <c r="S397" s="2">
        <v>28646</v>
      </c>
      <c r="T397" s="2" t="s">
        <v>82</v>
      </c>
      <c r="U397" s="2" t="s">
        <v>83</v>
      </c>
      <c r="V397" s="10" t="s">
        <v>69</v>
      </c>
      <c r="W397" s="2"/>
      <c r="X397" s="2">
        <v>539690.64</v>
      </c>
      <c r="Y397" s="26">
        <v>0.00038493939467</v>
      </c>
      <c r="Z397" s="10" t="s">
        <v>84</v>
      </c>
      <c r="AA397" s="2" t="s">
        <v>85</v>
      </c>
      <c r="AB397" s="10" t="s">
        <v>72</v>
      </c>
      <c r="AC397" s="2" t="s">
        <v>73</v>
      </c>
      <c r="AD397" s="10" t="s">
        <v>74</v>
      </c>
      <c r="AE397" s="10"/>
      <c r="AF397" s="10" t="s">
        <v>86</v>
      </c>
      <c r="AG397" s="10" t="s">
        <v>75</v>
      </c>
      <c r="AH397" s="10"/>
      <c r="AI397" s="10" t="s">
        <v>76</v>
      </c>
      <c r="AJ397" s="2" t="s">
        <v>76</v>
      </c>
      <c r="AK397" s="32">
        <v>1</v>
      </c>
      <c r="AL397" s="2"/>
      <c r="AM397" s="2"/>
      <c r="AN397" s="2"/>
      <c r="AO397" s="2">
        <v>0</v>
      </c>
      <c r="AP397" s="2">
        <v>0</v>
      </c>
      <c r="AQ397" s="2">
        <v>496542.06</v>
      </c>
      <c r="AR397" s="26">
        <v>0.9200494194229494</v>
      </c>
      <c r="AS397" s="11"/>
      <c r="AT397" s="10"/>
      <c r="AV397" s="10"/>
      <c r="AW397" s="10"/>
      <c r="AX397" s="10"/>
      <c r="AY397" s="10"/>
      <c r="AZ397" s="10"/>
      <c r="BC397" s="10"/>
    </row>
    <row r="398" s="2" customFormat="1">
      <c r="A398" s="2" t="s">
        <v>975</v>
      </c>
      <c r="B398" s="11">
        <v>44344</v>
      </c>
      <c r="C398" s="2" t="s">
        <v>931</v>
      </c>
      <c r="D398" s="2" t="s">
        <v>932</v>
      </c>
      <c r="E398" s="2" t="s">
        <v>933</v>
      </c>
      <c r="F398" s="2" t="s">
        <v>967</v>
      </c>
      <c r="G398" s="2" t="s">
        <v>968</v>
      </c>
      <c r="H398" s="2" t="s">
        <v>969</v>
      </c>
      <c r="I398" s="11">
        <v>44561</v>
      </c>
      <c r="J398" s="11">
        <v>44286</v>
      </c>
      <c r="K398" s="2" t="s">
        <v>126</v>
      </c>
      <c r="L398" s="2" t="s">
        <v>316</v>
      </c>
      <c r="M398" s="2"/>
      <c r="N398" s="2" t="s">
        <v>80</v>
      </c>
      <c r="O398" s="2"/>
      <c r="P398" s="2"/>
      <c r="Q398" s="2" t="s">
        <v>65</v>
      </c>
      <c r="R398" s="2" t="s">
        <v>81</v>
      </c>
      <c r="S398" s="2">
        <v>26123</v>
      </c>
      <c r="T398" s="2" t="s">
        <v>82</v>
      </c>
      <c r="U398" s="2" t="s">
        <v>83</v>
      </c>
      <c r="V398" s="10" t="s">
        <v>69</v>
      </c>
      <c r="W398" s="2"/>
      <c r="X398" s="2">
        <v>4958667.86</v>
      </c>
      <c r="Y398" s="26">
        <v>0.00345240778222</v>
      </c>
      <c r="Z398" s="10" t="s">
        <v>84</v>
      </c>
      <c r="AA398" s="2" t="s">
        <v>85</v>
      </c>
      <c r="AB398" s="10" t="s">
        <v>72</v>
      </c>
      <c r="AC398" s="2" t="s">
        <v>73</v>
      </c>
      <c r="AD398" s="10" t="s">
        <v>74</v>
      </c>
      <c r="AE398" s="10"/>
      <c r="AF398" s="10" t="s">
        <v>86</v>
      </c>
      <c r="AG398" s="10" t="s">
        <v>75</v>
      </c>
      <c r="AH398" s="10"/>
      <c r="AI398" s="10" t="s">
        <v>76</v>
      </c>
      <c r="AJ398" s="2" t="s">
        <v>76</v>
      </c>
      <c r="AK398" s="32">
        <v>1</v>
      </c>
      <c r="AL398" s="2"/>
      <c r="AM398" s="2"/>
      <c r="AN398" s="2"/>
      <c r="AO398" s="2">
        <v>0</v>
      </c>
      <c r="AP398" s="2">
        <v>0</v>
      </c>
      <c r="AQ398" s="2">
        <v>888293.28</v>
      </c>
      <c r="AR398" s="26">
        <v>0.17913949977686147</v>
      </c>
      <c r="AS398" s="11"/>
      <c r="AT398" s="10"/>
      <c r="AV398" s="10"/>
      <c r="AW398" s="10"/>
      <c r="AX398" s="10"/>
      <c r="AY398" s="10"/>
      <c r="AZ398" s="10"/>
      <c r="BC398" s="10"/>
    </row>
    <row r="399" s="2" customFormat="1">
      <c r="A399" s="2" t="s">
        <v>976</v>
      </c>
      <c r="B399" s="11">
        <v>43796</v>
      </c>
      <c r="C399" s="2" t="s">
        <v>931</v>
      </c>
      <c r="D399" s="2" t="s">
        <v>932</v>
      </c>
      <c r="E399" s="2" t="s">
        <v>933</v>
      </c>
      <c r="F399" s="2" t="s">
        <v>977</v>
      </c>
      <c r="G399" s="2" t="s">
        <v>978</v>
      </c>
      <c r="H399" s="2" t="s">
        <v>979</v>
      </c>
      <c r="I399" s="11">
        <v>43830</v>
      </c>
      <c r="J399" s="11">
        <v>43738</v>
      </c>
      <c r="K399" s="2" t="s">
        <v>126</v>
      </c>
      <c r="L399" s="2" t="s">
        <v>316</v>
      </c>
      <c r="M399" s="2"/>
      <c r="N399" s="2" t="s">
        <v>80</v>
      </c>
      <c r="O399" s="2"/>
      <c r="P399" s="2"/>
      <c r="Q399" s="2" t="s">
        <v>65</v>
      </c>
      <c r="R399" s="2" t="s">
        <v>81</v>
      </c>
      <c r="S399" s="2">
        <v>151708</v>
      </c>
      <c r="T399" s="2" t="s">
        <v>82</v>
      </c>
      <c r="U399" s="2" t="s">
        <v>83</v>
      </c>
      <c r="V399" s="10" t="s">
        <v>69</v>
      </c>
      <c r="W399" s="2"/>
      <c r="X399" s="2">
        <v>837428.16</v>
      </c>
      <c r="Y399" s="26">
        <v>0.00023355133925</v>
      </c>
      <c r="Z399" s="10" t="s">
        <v>84</v>
      </c>
      <c r="AA399" s="2" t="s">
        <v>85</v>
      </c>
      <c r="AB399" s="10" t="s">
        <v>72</v>
      </c>
      <c r="AC399" s="2" t="s">
        <v>73</v>
      </c>
      <c r="AD399" s="10" t="s">
        <v>74</v>
      </c>
      <c r="AE399" s="10"/>
      <c r="AF399" s="10" t="s">
        <v>86</v>
      </c>
      <c r="AG399" s="10" t="s">
        <v>75</v>
      </c>
      <c r="AH399" s="10"/>
      <c r="AI399" s="10" t="s">
        <v>76</v>
      </c>
      <c r="AJ399" s="2" t="s">
        <v>76</v>
      </c>
      <c r="AK399" s="32">
        <v>1</v>
      </c>
      <c r="AL399" s="2"/>
      <c r="AM399" s="2"/>
      <c r="AN399" s="2"/>
      <c r="AO399" s="2">
        <v>0</v>
      </c>
      <c r="AP399" s="2">
        <v>0</v>
      </c>
      <c r="AQ399" s="2">
        <v>810120.72</v>
      </c>
      <c r="AR399" s="26">
        <v>0.967391304347826</v>
      </c>
      <c r="AS399" s="11"/>
      <c r="AT399" s="10"/>
      <c r="AV399" s="10"/>
      <c r="AW399" s="10"/>
      <c r="AX399" s="10"/>
      <c r="AY399" s="10"/>
      <c r="AZ399" s="10"/>
      <c r="BC399" s="10"/>
    </row>
    <row r="400" s="2" customFormat="1">
      <c r="A400" s="2" t="s">
        <v>980</v>
      </c>
      <c r="B400" s="11">
        <v>43885</v>
      </c>
      <c r="C400" s="2" t="s">
        <v>931</v>
      </c>
      <c r="D400" s="2" t="s">
        <v>932</v>
      </c>
      <c r="E400" s="2" t="s">
        <v>933</v>
      </c>
      <c r="F400" s="2" t="s">
        <v>977</v>
      </c>
      <c r="G400" s="2" t="s">
        <v>978</v>
      </c>
      <c r="H400" s="2" t="s">
        <v>979</v>
      </c>
      <c r="I400" s="11">
        <v>43830</v>
      </c>
      <c r="J400" s="11">
        <v>43830</v>
      </c>
      <c r="K400" s="2" t="s">
        <v>126</v>
      </c>
      <c r="L400" s="2" t="s">
        <v>316</v>
      </c>
      <c r="M400" s="2"/>
      <c r="N400" s="2" t="s">
        <v>80</v>
      </c>
      <c r="O400" s="2"/>
      <c r="P400" s="2"/>
      <c r="Q400" s="2" t="s">
        <v>65</v>
      </c>
      <c r="R400" s="2" t="s">
        <v>81</v>
      </c>
      <c r="S400" s="2">
        <v>138708</v>
      </c>
      <c r="T400" s="2" t="s">
        <v>82</v>
      </c>
      <c r="U400" s="2" t="s">
        <v>83</v>
      </c>
      <c r="V400" s="10" t="s">
        <v>69</v>
      </c>
      <c r="W400" s="2"/>
      <c r="X400" s="2">
        <v>843344.64</v>
      </c>
      <c r="Y400" s="26">
        <v>0.00021786789179</v>
      </c>
      <c r="Z400" s="10" t="s">
        <v>84</v>
      </c>
      <c r="AA400" s="2" t="s">
        <v>85</v>
      </c>
      <c r="AB400" s="10" t="s">
        <v>72</v>
      </c>
      <c r="AC400" s="2" t="s">
        <v>73</v>
      </c>
      <c r="AD400" s="10" t="s">
        <v>74</v>
      </c>
      <c r="AE400" s="10"/>
      <c r="AF400" s="10" t="s">
        <v>86</v>
      </c>
      <c r="AG400" s="10" t="s">
        <v>75</v>
      </c>
      <c r="AH400" s="10"/>
      <c r="AI400" s="10" t="s">
        <v>76</v>
      </c>
      <c r="AJ400" s="2" t="s">
        <v>76</v>
      </c>
      <c r="AK400" s="32">
        <v>1</v>
      </c>
      <c r="AL400" s="2"/>
      <c r="AM400" s="2"/>
      <c r="AN400" s="2"/>
      <c r="AO400" s="2">
        <v>0</v>
      </c>
      <c r="AP400" s="2">
        <v>0</v>
      </c>
      <c r="AQ400" s="2">
        <v>765250.81</v>
      </c>
      <c r="AR400" s="26">
        <v>0.9073998620540235</v>
      </c>
      <c r="AS400" s="11"/>
      <c r="AT400" s="10"/>
      <c r="AV400" s="10"/>
      <c r="AW400" s="10"/>
      <c r="AX400" s="10"/>
      <c r="AY400" s="10"/>
      <c r="AZ400" s="10"/>
      <c r="BC400" s="10"/>
    </row>
    <row r="401" s="2" customFormat="1">
      <c r="A401" s="2" t="s">
        <v>981</v>
      </c>
      <c r="B401" s="11">
        <v>43979</v>
      </c>
      <c r="C401" s="2" t="s">
        <v>931</v>
      </c>
      <c r="D401" s="2" t="s">
        <v>932</v>
      </c>
      <c r="E401" s="2" t="s">
        <v>933</v>
      </c>
      <c r="F401" s="2" t="s">
        <v>977</v>
      </c>
      <c r="G401" s="2" t="s">
        <v>978</v>
      </c>
      <c r="H401" s="2" t="s">
        <v>979</v>
      </c>
      <c r="I401" s="11">
        <v>44196</v>
      </c>
      <c r="J401" s="11">
        <v>43921</v>
      </c>
      <c r="K401" s="2" t="s">
        <v>126</v>
      </c>
      <c r="L401" s="2" t="s">
        <v>316</v>
      </c>
      <c r="M401" s="2"/>
      <c r="N401" s="2" t="s">
        <v>80</v>
      </c>
      <c r="O401" s="2"/>
      <c r="P401" s="2"/>
      <c r="Q401" s="2" t="s">
        <v>65</v>
      </c>
      <c r="R401" s="2" t="s">
        <v>81</v>
      </c>
      <c r="S401" s="2">
        <v>105002</v>
      </c>
      <c r="T401" s="2" t="s">
        <v>82</v>
      </c>
      <c r="U401" s="2" t="s">
        <v>83</v>
      </c>
      <c r="V401" s="10" t="s">
        <v>69</v>
      </c>
      <c r="W401" s="2"/>
      <c r="X401" s="2">
        <v>367507</v>
      </c>
      <c r="Y401" s="26">
        <v>0.00011698557839</v>
      </c>
      <c r="Z401" s="10" t="s">
        <v>84</v>
      </c>
      <c r="AA401" s="2" t="s">
        <v>85</v>
      </c>
      <c r="AB401" s="10" t="s">
        <v>72</v>
      </c>
      <c r="AC401" s="2" t="s">
        <v>73</v>
      </c>
      <c r="AD401" s="10" t="s">
        <v>74</v>
      </c>
      <c r="AE401" s="10"/>
      <c r="AF401" s="10" t="s">
        <v>86</v>
      </c>
      <c r="AG401" s="10" t="s">
        <v>75</v>
      </c>
      <c r="AH401" s="10"/>
      <c r="AI401" s="10" t="s">
        <v>76</v>
      </c>
      <c r="AJ401" s="2" t="s">
        <v>76</v>
      </c>
      <c r="AK401" s="32">
        <v>1</v>
      </c>
      <c r="AL401" s="2"/>
      <c r="AM401" s="2"/>
      <c r="AN401" s="2"/>
      <c r="AO401" s="2">
        <v>0</v>
      </c>
      <c r="AP401" s="2">
        <v>0</v>
      </c>
      <c r="AQ401" s="2">
        <v>343486.9</v>
      </c>
      <c r="AR401" s="26">
        <v>0.9346404286176861</v>
      </c>
      <c r="AS401" s="11"/>
      <c r="AT401" s="10"/>
      <c r="AV401" s="10"/>
      <c r="AW401" s="10"/>
      <c r="AX401" s="10"/>
      <c r="AY401" s="10"/>
      <c r="AZ401" s="10"/>
      <c r="BC401" s="10"/>
    </row>
    <row r="402" s="2" customFormat="1">
      <c r="A402" s="2" t="s">
        <v>982</v>
      </c>
      <c r="B402" s="11">
        <v>44068</v>
      </c>
      <c r="C402" s="2" t="s">
        <v>931</v>
      </c>
      <c r="D402" s="2" t="s">
        <v>932</v>
      </c>
      <c r="E402" s="2" t="s">
        <v>933</v>
      </c>
      <c r="F402" s="2" t="s">
        <v>977</v>
      </c>
      <c r="G402" s="2" t="s">
        <v>978</v>
      </c>
      <c r="H402" s="2" t="s">
        <v>979</v>
      </c>
      <c r="I402" s="11">
        <v>44196</v>
      </c>
      <c r="J402" s="11">
        <v>44012</v>
      </c>
      <c r="K402" s="2" t="s">
        <v>126</v>
      </c>
      <c r="L402" s="2" t="s">
        <v>316</v>
      </c>
      <c r="M402" s="2"/>
      <c r="N402" s="2" t="s">
        <v>80</v>
      </c>
      <c r="O402" s="2"/>
      <c r="P402" s="2"/>
      <c r="Q402" s="2" t="s">
        <v>65</v>
      </c>
      <c r="R402" s="2" t="s">
        <v>81</v>
      </c>
      <c r="S402" s="2">
        <v>122877</v>
      </c>
      <c r="T402" s="2" t="s">
        <v>82</v>
      </c>
      <c r="U402" s="2" t="s">
        <v>83</v>
      </c>
      <c r="V402" s="10" t="s">
        <v>69</v>
      </c>
      <c r="W402" s="2"/>
      <c r="X402" s="2">
        <v>533286.18</v>
      </c>
      <c r="Y402" s="26">
        <v>0.00013852391924</v>
      </c>
      <c r="Z402" s="10" t="s">
        <v>84</v>
      </c>
      <c r="AA402" s="2" t="s">
        <v>85</v>
      </c>
      <c r="AB402" s="10" t="s">
        <v>72</v>
      </c>
      <c r="AC402" s="2" t="s">
        <v>73</v>
      </c>
      <c r="AD402" s="10" t="s">
        <v>74</v>
      </c>
      <c r="AE402" s="10"/>
      <c r="AF402" s="10" t="s">
        <v>86</v>
      </c>
      <c r="AG402" s="10" t="s">
        <v>75</v>
      </c>
      <c r="AH402" s="10"/>
      <c r="AI402" s="10" t="s">
        <v>76</v>
      </c>
      <c r="AJ402" s="2" t="s">
        <v>76</v>
      </c>
      <c r="AK402" s="32">
        <v>1</v>
      </c>
      <c r="AL402" s="2"/>
      <c r="AM402" s="2"/>
      <c r="AN402" s="2"/>
      <c r="AO402" s="2">
        <v>0</v>
      </c>
      <c r="AP402" s="2">
        <v>0</v>
      </c>
      <c r="AQ402" s="2">
        <v>484379.82</v>
      </c>
      <c r="AR402" s="26">
        <v>0.9082924669077305</v>
      </c>
      <c r="AS402" s="11"/>
      <c r="AT402" s="10"/>
      <c r="AV402" s="10"/>
      <c r="AW402" s="10"/>
      <c r="AX402" s="10"/>
      <c r="AY402" s="10"/>
      <c r="AZ402" s="10"/>
      <c r="BC402" s="10"/>
    </row>
    <row r="403" s="2" customFormat="1">
      <c r="A403" s="2" t="s">
        <v>983</v>
      </c>
      <c r="B403" s="11">
        <v>44162</v>
      </c>
      <c r="C403" s="2" t="s">
        <v>931</v>
      </c>
      <c r="D403" s="2" t="s">
        <v>932</v>
      </c>
      <c r="E403" s="2" t="s">
        <v>933</v>
      </c>
      <c r="F403" s="2" t="s">
        <v>977</v>
      </c>
      <c r="G403" s="2" t="s">
        <v>978</v>
      </c>
      <c r="H403" s="2" t="s">
        <v>979</v>
      </c>
      <c r="I403" s="11">
        <v>44196</v>
      </c>
      <c r="J403" s="11">
        <v>44104</v>
      </c>
      <c r="K403" s="2" t="s">
        <v>126</v>
      </c>
      <c r="L403" s="2" t="s">
        <v>316</v>
      </c>
      <c r="M403" s="2"/>
      <c r="N403" s="2" t="s">
        <v>80</v>
      </c>
      <c r="O403" s="2"/>
      <c r="P403" s="2"/>
      <c r="Q403" s="2" t="s">
        <v>65</v>
      </c>
      <c r="R403" s="2" t="s">
        <v>81</v>
      </c>
      <c r="S403" s="2">
        <v>104455</v>
      </c>
      <c r="T403" s="2" t="s">
        <v>82</v>
      </c>
      <c r="U403" s="2" t="s">
        <v>83</v>
      </c>
      <c r="V403" s="10" t="s">
        <v>69</v>
      </c>
      <c r="W403" s="2"/>
      <c r="X403" s="2">
        <v>1065441</v>
      </c>
      <c r="Y403" s="26">
        <v>0.00027864550506</v>
      </c>
      <c r="Z403" s="10" t="s">
        <v>84</v>
      </c>
      <c r="AA403" s="2" t="s">
        <v>85</v>
      </c>
      <c r="AB403" s="10" t="s">
        <v>72</v>
      </c>
      <c r="AC403" s="2" t="s">
        <v>73</v>
      </c>
      <c r="AD403" s="10" t="s">
        <v>74</v>
      </c>
      <c r="AE403" s="10"/>
      <c r="AF403" s="10" t="s">
        <v>86</v>
      </c>
      <c r="AG403" s="10" t="s">
        <v>75</v>
      </c>
      <c r="AH403" s="10"/>
      <c r="AI403" s="10" t="s">
        <v>76</v>
      </c>
      <c r="AJ403" s="2" t="s">
        <v>76</v>
      </c>
      <c r="AK403" s="32">
        <v>1</v>
      </c>
      <c r="AL403" s="2"/>
      <c r="AM403" s="2"/>
      <c r="AN403" s="2"/>
      <c r="AO403" s="2">
        <v>0</v>
      </c>
      <c r="AP403" s="2">
        <v>0</v>
      </c>
      <c r="AQ403" s="2">
        <v>865705.05</v>
      </c>
      <c r="AR403" s="26">
        <v>0.8125321345808919</v>
      </c>
      <c r="AS403" s="11"/>
      <c r="AT403" s="10"/>
      <c r="AV403" s="10"/>
      <c r="AW403" s="10"/>
      <c r="AX403" s="10"/>
      <c r="AY403" s="10"/>
      <c r="AZ403" s="10"/>
      <c r="BC403" s="10"/>
    </row>
    <row r="404" s="2" customFormat="1">
      <c r="A404" s="2" t="s">
        <v>984</v>
      </c>
      <c r="B404" s="11">
        <v>44251</v>
      </c>
      <c r="C404" s="2" t="s">
        <v>931</v>
      </c>
      <c r="D404" s="2" t="s">
        <v>932</v>
      </c>
      <c r="E404" s="2" t="s">
        <v>933</v>
      </c>
      <c r="F404" s="2" t="s">
        <v>977</v>
      </c>
      <c r="G404" s="2" t="s">
        <v>978</v>
      </c>
      <c r="H404" s="2" t="s">
        <v>979</v>
      </c>
      <c r="I404" s="11">
        <v>44196</v>
      </c>
      <c r="J404" s="11">
        <v>44196</v>
      </c>
      <c r="K404" s="2" t="s">
        <v>126</v>
      </c>
      <c r="L404" s="2" t="s">
        <v>316</v>
      </c>
      <c r="M404" s="2"/>
      <c r="N404" s="2" t="s">
        <v>80</v>
      </c>
      <c r="O404" s="2"/>
      <c r="P404" s="2"/>
      <c r="Q404" s="2" t="s">
        <v>65</v>
      </c>
      <c r="R404" s="2" t="s">
        <v>81</v>
      </c>
      <c r="S404" s="2">
        <v>104455</v>
      </c>
      <c r="T404" s="2" t="s">
        <v>82</v>
      </c>
      <c r="U404" s="2" t="s">
        <v>83</v>
      </c>
      <c r="V404" s="10" t="s">
        <v>69</v>
      </c>
      <c r="W404" s="2"/>
      <c r="X404" s="2">
        <v>1967932.2</v>
      </c>
      <c r="Y404" s="26">
        <v>0.00041882752991</v>
      </c>
      <c r="Z404" s="10" t="s">
        <v>84</v>
      </c>
      <c r="AA404" s="2" t="s">
        <v>85</v>
      </c>
      <c r="AB404" s="10" t="s">
        <v>72</v>
      </c>
      <c r="AC404" s="2" t="s">
        <v>73</v>
      </c>
      <c r="AD404" s="10" t="s">
        <v>74</v>
      </c>
      <c r="AE404" s="10"/>
      <c r="AF404" s="10" t="s">
        <v>86</v>
      </c>
      <c r="AG404" s="10" t="s">
        <v>75</v>
      </c>
      <c r="AH404" s="10"/>
      <c r="AI404" s="10" t="s">
        <v>76</v>
      </c>
      <c r="AJ404" s="2" t="s">
        <v>76</v>
      </c>
      <c r="AK404" s="32">
        <v>1</v>
      </c>
      <c r="AL404" s="2"/>
      <c r="AM404" s="2"/>
      <c r="AN404" s="2"/>
      <c r="AO404" s="2">
        <v>0</v>
      </c>
      <c r="AP404" s="2">
        <v>0</v>
      </c>
      <c r="AQ404" s="2">
        <v>1566184.68</v>
      </c>
      <c r="AR404" s="26">
        <v>0.7958529668857495</v>
      </c>
      <c r="AS404" s="11"/>
      <c r="AT404" s="10"/>
      <c r="AV404" s="10"/>
      <c r="AW404" s="10"/>
      <c r="AX404" s="10"/>
      <c r="AY404" s="10"/>
      <c r="AZ404" s="10"/>
      <c r="BC404" s="10"/>
    </row>
    <row r="405" s="2" customFormat="1">
      <c r="A405" s="2" t="s">
        <v>985</v>
      </c>
      <c r="B405" s="11">
        <v>44344</v>
      </c>
      <c r="C405" s="2" t="s">
        <v>931</v>
      </c>
      <c r="D405" s="2" t="s">
        <v>932</v>
      </c>
      <c r="E405" s="2" t="s">
        <v>933</v>
      </c>
      <c r="F405" s="2" t="s">
        <v>977</v>
      </c>
      <c r="G405" s="2" t="s">
        <v>978</v>
      </c>
      <c r="H405" s="2" t="s">
        <v>979</v>
      </c>
      <c r="I405" s="11">
        <v>44561</v>
      </c>
      <c r="J405" s="11">
        <v>44286</v>
      </c>
      <c r="K405" s="2" t="s">
        <v>126</v>
      </c>
      <c r="L405" s="2" t="s">
        <v>316</v>
      </c>
      <c r="M405" s="2"/>
      <c r="N405" s="2" t="s">
        <v>80</v>
      </c>
      <c r="O405" s="2"/>
      <c r="P405" s="2"/>
      <c r="Q405" s="2" t="s">
        <v>65</v>
      </c>
      <c r="R405" s="2" t="s">
        <v>81</v>
      </c>
      <c r="S405" s="2">
        <v>85759</v>
      </c>
      <c r="T405" s="2" t="s">
        <v>82</v>
      </c>
      <c r="U405" s="2" t="s">
        <v>83</v>
      </c>
      <c r="V405" s="10" t="s">
        <v>69</v>
      </c>
      <c r="W405" s="2"/>
      <c r="X405" s="2">
        <v>16278773.38</v>
      </c>
      <c r="Y405" s="26">
        <v>0.00344130482072</v>
      </c>
      <c r="Z405" s="10" t="s">
        <v>84</v>
      </c>
      <c r="AA405" s="2" t="s">
        <v>85</v>
      </c>
      <c r="AB405" s="10" t="s">
        <v>72</v>
      </c>
      <c r="AC405" s="2" t="s">
        <v>73</v>
      </c>
      <c r="AD405" s="10" t="s">
        <v>74</v>
      </c>
      <c r="AE405" s="10"/>
      <c r="AF405" s="10" t="s">
        <v>86</v>
      </c>
      <c r="AG405" s="10" t="s">
        <v>75</v>
      </c>
      <c r="AH405" s="10"/>
      <c r="AI405" s="10" t="s">
        <v>76</v>
      </c>
      <c r="AJ405" s="2" t="s">
        <v>76</v>
      </c>
      <c r="AK405" s="32">
        <v>1</v>
      </c>
      <c r="AL405" s="2"/>
      <c r="AM405" s="2"/>
      <c r="AN405" s="2"/>
      <c r="AO405" s="2">
        <v>0</v>
      </c>
      <c r="AP405" s="2">
        <v>0</v>
      </c>
      <c r="AQ405" s="2">
        <v>13729653.84</v>
      </c>
      <c r="AR405" s="26">
        <v>0.843408377247156</v>
      </c>
      <c r="AS405" s="11"/>
      <c r="AT405" s="10"/>
      <c r="AV405" s="10"/>
      <c r="AW405" s="10"/>
      <c r="AX405" s="10"/>
      <c r="AY405" s="10"/>
      <c r="AZ405" s="10"/>
      <c r="BC405" s="10"/>
    </row>
    <row r="406" s="2" customFormat="1">
      <c r="A406" s="2" t="s">
        <v>986</v>
      </c>
      <c r="B406" s="11">
        <v>44526</v>
      </c>
      <c r="C406" s="2" t="s">
        <v>931</v>
      </c>
      <c r="D406" s="2" t="s">
        <v>932</v>
      </c>
      <c r="E406" s="2" t="s">
        <v>933</v>
      </c>
      <c r="F406" s="2" t="s">
        <v>987</v>
      </c>
      <c r="G406" s="2" t="s">
        <v>988</v>
      </c>
      <c r="H406" s="2" t="s">
        <v>989</v>
      </c>
      <c r="I406" s="11">
        <v>44561</v>
      </c>
      <c r="J406" s="11">
        <v>44469</v>
      </c>
      <c r="K406" s="2" t="s">
        <v>126</v>
      </c>
      <c r="L406" s="2" t="s">
        <v>316</v>
      </c>
      <c r="M406" s="2"/>
      <c r="N406" s="2" t="s">
        <v>80</v>
      </c>
      <c r="O406" s="2"/>
      <c r="P406" s="2"/>
      <c r="Q406" s="2" t="s">
        <v>65</v>
      </c>
      <c r="R406" s="2" t="s">
        <v>81</v>
      </c>
      <c r="S406" s="2">
        <v>21440</v>
      </c>
      <c r="T406" s="2" t="s">
        <v>82</v>
      </c>
      <c r="U406" s="2" t="s">
        <v>83</v>
      </c>
      <c r="V406" s="10" t="s">
        <v>69</v>
      </c>
      <c r="W406" s="2"/>
      <c r="X406" s="2">
        <v>3762076.8</v>
      </c>
      <c r="Y406" s="26">
        <v>0.00424488218701</v>
      </c>
      <c r="Z406" s="10" t="s">
        <v>84</v>
      </c>
      <c r="AA406" s="2" t="s">
        <v>85</v>
      </c>
      <c r="AB406" s="10" t="s">
        <v>72</v>
      </c>
      <c r="AC406" s="2" t="s">
        <v>73</v>
      </c>
      <c r="AD406" s="10" t="s">
        <v>74</v>
      </c>
      <c r="AE406" s="10"/>
      <c r="AF406" s="10" t="s">
        <v>86</v>
      </c>
      <c r="AG406" s="10" t="s">
        <v>75</v>
      </c>
      <c r="AH406" s="10"/>
      <c r="AI406" s="10" t="s">
        <v>76</v>
      </c>
      <c r="AJ406" s="2" t="s">
        <v>76</v>
      </c>
      <c r="AK406" s="32">
        <v>1</v>
      </c>
      <c r="AL406" s="2"/>
      <c r="AM406" s="2"/>
      <c r="AN406" s="2"/>
      <c r="AO406" s="2">
        <v>0</v>
      </c>
      <c r="AP406" s="2">
        <v>0</v>
      </c>
      <c r="AQ406" s="2">
        <v>1717858.8</v>
      </c>
      <c r="AR406" s="26">
        <v>0.4566251279080746</v>
      </c>
      <c r="AS406" s="11"/>
      <c r="AT406" s="10"/>
      <c r="AV406" s="10"/>
      <c r="AW406" s="10"/>
      <c r="AX406" s="10"/>
      <c r="AY406" s="10"/>
      <c r="AZ406" s="10"/>
      <c r="BC406" s="10"/>
    </row>
    <row r="407" s="2" customFormat="1">
      <c r="A407" s="2" t="s">
        <v>990</v>
      </c>
      <c r="B407" s="11">
        <v>43796</v>
      </c>
      <c r="C407" s="2" t="s">
        <v>931</v>
      </c>
      <c r="D407" s="2" t="s">
        <v>932</v>
      </c>
      <c r="E407" s="2" t="s">
        <v>933</v>
      </c>
      <c r="F407" s="2" t="s">
        <v>991</v>
      </c>
      <c r="G407" s="2" t="s">
        <v>992</v>
      </c>
      <c r="H407" s="2" t="s">
        <v>993</v>
      </c>
      <c r="I407" s="11">
        <v>43830</v>
      </c>
      <c r="J407" s="11">
        <v>43738</v>
      </c>
      <c r="K407" s="2" t="s">
        <v>126</v>
      </c>
      <c r="L407" s="2" t="s">
        <v>316</v>
      </c>
      <c r="M407" s="2"/>
      <c r="N407" s="2" t="s">
        <v>80</v>
      </c>
      <c r="O407" s="2"/>
      <c r="P407" s="2"/>
      <c r="Q407" s="2" t="s">
        <v>65</v>
      </c>
      <c r="R407" s="2" t="s">
        <v>81</v>
      </c>
      <c r="S407" s="2">
        <v>47300</v>
      </c>
      <c r="T407" s="2" t="s">
        <v>82</v>
      </c>
      <c r="U407" s="2" t="s">
        <v>83</v>
      </c>
      <c r="V407" s="10" t="s">
        <v>69</v>
      </c>
      <c r="W407" s="2"/>
      <c r="X407" s="2">
        <v>261096</v>
      </c>
      <c r="Y407" s="26">
        <v>0.00014418123141</v>
      </c>
      <c r="Z407" s="10" t="s">
        <v>84</v>
      </c>
      <c r="AA407" s="2" t="s">
        <v>85</v>
      </c>
      <c r="AB407" s="10" t="s">
        <v>72</v>
      </c>
      <c r="AC407" s="2" t="s">
        <v>73</v>
      </c>
      <c r="AD407" s="10" t="s">
        <v>74</v>
      </c>
      <c r="AE407" s="10"/>
      <c r="AF407" s="10" t="s">
        <v>86</v>
      </c>
      <c r="AG407" s="10" t="s">
        <v>75</v>
      </c>
      <c r="AH407" s="10"/>
      <c r="AI407" s="10" t="s">
        <v>76</v>
      </c>
      <c r="AJ407" s="2" t="s">
        <v>76</v>
      </c>
      <c r="AK407" s="32">
        <v>1</v>
      </c>
      <c r="AL407" s="2"/>
      <c r="AM407" s="2"/>
      <c r="AN407" s="2"/>
      <c r="AO407" s="2">
        <v>0</v>
      </c>
      <c r="AP407" s="2">
        <v>0</v>
      </c>
      <c r="AQ407" s="2">
        <v>227323.8</v>
      </c>
      <c r="AR407" s="26">
        <v>0.8706521739130435</v>
      </c>
      <c r="AS407" s="11"/>
      <c r="AT407" s="10"/>
      <c r="AV407" s="10"/>
      <c r="AW407" s="10"/>
      <c r="AX407" s="10"/>
      <c r="AY407" s="10"/>
      <c r="AZ407" s="10"/>
      <c r="BC407" s="10"/>
    </row>
    <row r="408" s="2" customFormat="1">
      <c r="A408" s="2" t="s">
        <v>994</v>
      </c>
      <c r="B408" s="11">
        <v>43979</v>
      </c>
      <c r="C408" s="2" t="s">
        <v>931</v>
      </c>
      <c r="D408" s="2" t="s">
        <v>932</v>
      </c>
      <c r="E408" s="2" t="s">
        <v>933</v>
      </c>
      <c r="F408" s="2" t="s">
        <v>991</v>
      </c>
      <c r="G408" s="2" t="s">
        <v>992</v>
      </c>
      <c r="H408" s="2" t="s">
        <v>993</v>
      </c>
      <c r="I408" s="11">
        <v>44196</v>
      </c>
      <c r="J408" s="11">
        <v>43921</v>
      </c>
      <c r="K408" s="2" t="s">
        <v>126</v>
      </c>
      <c r="L408" s="2" t="s">
        <v>316</v>
      </c>
      <c r="M408" s="2"/>
      <c r="N408" s="2" t="s">
        <v>80</v>
      </c>
      <c r="O408" s="2"/>
      <c r="P408" s="2"/>
      <c r="Q408" s="2" t="s">
        <v>65</v>
      </c>
      <c r="R408" s="2" t="s">
        <v>81</v>
      </c>
      <c r="S408" s="2">
        <v>47500</v>
      </c>
      <c r="T408" s="2" t="s">
        <v>82</v>
      </c>
      <c r="U408" s="2" t="s">
        <v>83</v>
      </c>
      <c r="V408" s="10" t="s">
        <v>69</v>
      </c>
      <c r="W408" s="2"/>
      <c r="X408" s="2">
        <v>166250</v>
      </c>
      <c r="Y408" s="26">
        <v>0.00010971250647</v>
      </c>
      <c r="Z408" s="10" t="s">
        <v>84</v>
      </c>
      <c r="AA408" s="2" t="s">
        <v>85</v>
      </c>
      <c r="AB408" s="10" t="s">
        <v>72</v>
      </c>
      <c r="AC408" s="2" t="s">
        <v>73</v>
      </c>
      <c r="AD408" s="10" t="s">
        <v>74</v>
      </c>
      <c r="AE408" s="10"/>
      <c r="AF408" s="10" t="s">
        <v>86</v>
      </c>
      <c r="AG408" s="10" t="s">
        <v>75</v>
      </c>
      <c r="AH408" s="10"/>
      <c r="AI408" s="10" t="s">
        <v>76</v>
      </c>
      <c r="AJ408" s="2" t="s">
        <v>76</v>
      </c>
      <c r="AK408" s="32">
        <v>1</v>
      </c>
      <c r="AL408" s="2"/>
      <c r="AM408" s="2"/>
      <c r="AN408" s="2"/>
      <c r="AO408" s="2">
        <v>0</v>
      </c>
      <c r="AP408" s="2">
        <v>0</v>
      </c>
      <c r="AQ408" s="2">
        <v>0</v>
      </c>
      <c r="AR408" s="26">
        <v>0</v>
      </c>
      <c r="AS408" s="11"/>
      <c r="AT408" s="10"/>
      <c r="AV408" s="10"/>
      <c r="AW408" s="10"/>
      <c r="AX408" s="10"/>
      <c r="AY408" s="10"/>
      <c r="AZ408" s="10"/>
      <c r="BC408" s="10"/>
    </row>
    <row r="409" s="2" customFormat="1">
      <c r="A409" s="2" t="s">
        <v>995</v>
      </c>
      <c r="B409" s="11">
        <v>44068</v>
      </c>
      <c r="C409" s="2" t="s">
        <v>931</v>
      </c>
      <c r="D409" s="2" t="s">
        <v>932</v>
      </c>
      <c r="E409" s="2" t="s">
        <v>933</v>
      </c>
      <c r="F409" s="2" t="s">
        <v>991</v>
      </c>
      <c r="G409" s="2" t="s">
        <v>992</v>
      </c>
      <c r="H409" s="2" t="s">
        <v>993</v>
      </c>
      <c r="I409" s="11">
        <v>44196</v>
      </c>
      <c r="J409" s="11">
        <v>44012</v>
      </c>
      <c r="K409" s="2" t="s">
        <v>126</v>
      </c>
      <c r="L409" s="2" t="s">
        <v>316</v>
      </c>
      <c r="M409" s="2"/>
      <c r="N409" s="2" t="s">
        <v>80</v>
      </c>
      <c r="O409" s="2"/>
      <c r="P409" s="2"/>
      <c r="Q409" s="2" t="s">
        <v>65</v>
      </c>
      <c r="R409" s="2" t="s">
        <v>81</v>
      </c>
      <c r="S409" s="2">
        <v>47500</v>
      </c>
      <c r="T409" s="2" t="s">
        <v>82</v>
      </c>
      <c r="U409" s="2" t="s">
        <v>83</v>
      </c>
      <c r="V409" s="10" t="s">
        <v>69</v>
      </c>
      <c r="W409" s="2"/>
      <c r="X409" s="2">
        <v>206150</v>
      </c>
      <c r="Y409" s="26">
        <v>0.00010791660895</v>
      </c>
      <c r="Z409" s="10" t="s">
        <v>84</v>
      </c>
      <c r="AA409" s="2" t="s">
        <v>85</v>
      </c>
      <c r="AB409" s="10" t="s">
        <v>72</v>
      </c>
      <c r="AC409" s="2" t="s">
        <v>73</v>
      </c>
      <c r="AD409" s="10" t="s">
        <v>74</v>
      </c>
      <c r="AE409" s="10"/>
      <c r="AF409" s="10" t="s">
        <v>86</v>
      </c>
      <c r="AG409" s="10" t="s">
        <v>75</v>
      </c>
      <c r="AH409" s="10"/>
      <c r="AI409" s="10" t="s">
        <v>76</v>
      </c>
      <c r="AJ409" s="2" t="s">
        <v>76</v>
      </c>
      <c r="AK409" s="32">
        <v>1</v>
      </c>
      <c r="AL409" s="2"/>
      <c r="AM409" s="2"/>
      <c r="AN409" s="2"/>
      <c r="AO409" s="2">
        <v>0</v>
      </c>
      <c r="AP409" s="2">
        <v>0</v>
      </c>
      <c r="AQ409" s="2">
        <v>187245</v>
      </c>
      <c r="AR409" s="26">
        <v>0.908294930875576</v>
      </c>
      <c r="AS409" s="11"/>
      <c r="AT409" s="10"/>
      <c r="AV409" s="10"/>
      <c r="AW409" s="10"/>
      <c r="AX409" s="10"/>
      <c r="AY409" s="10"/>
      <c r="AZ409" s="10"/>
      <c r="BC409" s="10"/>
    </row>
    <row r="410" s="2" customFormat="1">
      <c r="A410" s="2" t="s">
        <v>996</v>
      </c>
      <c r="B410" s="11">
        <v>44251</v>
      </c>
      <c r="C410" s="2" t="s">
        <v>931</v>
      </c>
      <c r="D410" s="2" t="s">
        <v>932</v>
      </c>
      <c r="E410" s="2" t="s">
        <v>933</v>
      </c>
      <c r="F410" s="2" t="s">
        <v>991</v>
      </c>
      <c r="G410" s="2" t="s">
        <v>992</v>
      </c>
      <c r="H410" s="2" t="s">
        <v>993</v>
      </c>
      <c r="I410" s="11">
        <v>44196</v>
      </c>
      <c r="J410" s="11">
        <v>44196</v>
      </c>
      <c r="K410" s="2" t="s">
        <v>126</v>
      </c>
      <c r="L410" s="2" t="s">
        <v>316</v>
      </c>
      <c r="M410" s="2"/>
      <c r="N410" s="2" t="s">
        <v>80</v>
      </c>
      <c r="O410" s="2"/>
      <c r="P410" s="2"/>
      <c r="Q410" s="2" t="s">
        <v>65</v>
      </c>
      <c r="R410" s="2" t="s">
        <v>81</v>
      </c>
      <c r="S410" s="2">
        <v>27700</v>
      </c>
      <c r="T410" s="2" t="s">
        <v>82</v>
      </c>
      <c r="U410" s="2" t="s">
        <v>83</v>
      </c>
      <c r="V410" s="10" t="s">
        <v>69</v>
      </c>
      <c r="W410" s="2"/>
      <c r="X410" s="2">
        <v>521868</v>
      </c>
      <c r="Y410" s="26">
        <v>0.00022324183102</v>
      </c>
      <c r="Z410" s="10" t="s">
        <v>84</v>
      </c>
      <c r="AA410" s="2" t="s">
        <v>85</v>
      </c>
      <c r="AB410" s="10" t="s">
        <v>72</v>
      </c>
      <c r="AC410" s="2" t="s">
        <v>73</v>
      </c>
      <c r="AD410" s="10" t="s">
        <v>74</v>
      </c>
      <c r="AE410" s="10"/>
      <c r="AF410" s="10" t="s">
        <v>86</v>
      </c>
      <c r="AG410" s="10" t="s">
        <v>75</v>
      </c>
      <c r="AH410" s="10"/>
      <c r="AI410" s="10" t="s">
        <v>76</v>
      </c>
      <c r="AJ410" s="2" t="s">
        <v>76</v>
      </c>
      <c r="AK410" s="32">
        <v>1</v>
      </c>
      <c r="AL410" s="2"/>
      <c r="AM410" s="2"/>
      <c r="AN410" s="2"/>
      <c r="AO410" s="2">
        <v>0</v>
      </c>
      <c r="AP410" s="2">
        <v>0</v>
      </c>
      <c r="AQ410" s="2">
        <v>480151.8</v>
      </c>
      <c r="AR410" s="26">
        <v>0.9200636942675159</v>
      </c>
      <c r="AS410" s="11"/>
      <c r="AT410" s="10"/>
      <c r="AV410" s="10"/>
      <c r="AW410" s="10"/>
      <c r="AX410" s="10"/>
      <c r="AY410" s="10"/>
      <c r="AZ410" s="10"/>
      <c r="BC410" s="10"/>
    </row>
    <row r="411" s="2" customFormat="1">
      <c r="A411" s="2" t="s">
        <v>997</v>
      </c>
      <c r="B411" s="11">
        <v>44344</v>
      </c>
      <c r="C411" s="2" t="s">
        <v>931</v>
      </c>
      <c r="D411" s="2" t="s">
        <v>932</v>
      </c>
      <c r="E411" s="2" t="s">
        <v>933</v>
      </c>
      <c r="F411" s="2" t="s">
        <v>991</v>
      </c>
      <c r="G411" s="2" t="s">
        <v>992</v>
      </c>
      <c r="H411" s="2" t="s">
        <v>993</v>
      </c>
      <c r="I411" s="11">
        <v>44561</v>
      </c>
      <c r="J411" s="11">
        <v>44286</v>
      </c>
      <c r="K411" s="2" t="s">
        <v>126</v>
      </c>
      <c r="L411" s="2" t="s">
        <v>316</v>
      </c>
      <c r="M411" s="2"/>
      <c r="N411" s="2" t="s">
        <v>80</v>
      </c>
      <c r="O411" s="2"/>
      <c r="P411" s="2"/>
      <c r="Q411" s="2" t="s">
        <v>65</v>
      </c>
      <c r="R411" s="2" t="s">
        <v>81</v>
      </c>
      <c r="S411" s="2">
        <v>25000</v>
      </c>
      <c r="T411" s="2" t="s">
        <v>82</v>
      </c>
      <c r="U411" s="2" t="s">
        <v>83</v>
      </c>
      <c r="V411" s="10" t="s">
        <v>69</v>
      </c>
      <c r="W411" s="2"/>
      <c r="X411" s="2">
        <v>4745500</v>
      </c>
      <c r="Y411" s="26">
        <v>0.00199147221733</v>
      </c>
      <c r="Z411" s="10" t="s">
        <v>84</v>
      </c>
      <c r="AA411" s="2" t="s">
        <v>85</v>
      </c>
      <c r="AB411" s="10" t="s">
        <v>72</v>
      </c>
      <c r="AC411" s="2" t="s">
        <v>73</v>
      </c>
      <c r="AD411" s="10" t="s">
        <v>74</v>
      </c>
      <c r="AE411" s="10"/>
      <c r="AF411" s="10" t="s">
        <v>86</v>
      </c>
      <c r="AG411" s="10" t="s">
        <v>75</v>
      </c>
      <c r="AH411" s="10"/>
      <c r="AI411" s="10" t="s">
        <v>76</v>
      </c>
      <c r="AJ411" s="2" t="s">
        <v>76</v>
      </c>
      <c r="AK411" s="32">
        <v>1</v>
      </c>
      <c r="AL411" s="2"/>
      <c r="AM411" s="2"/>
      <c r="AN411" s="2"/>
      <c r="AO411" s="2">
        <v>0</v>
      </c>
      <c r="AP411" s="2">
        <v>0</v>
      </c>
      <c r="AQ411" s="2">
        <v>551877.48</v>
      </c>
      <c r="AR411" s="26">
        <v>0.11629490675376673</v>
      </c>
      <c r="AS411" s="11"/>
      <c r="AT411" s="10"/>
      <c r="AV411" s="10"/>
      <c r="AW411" s="10"/>
      <c r="AX411" s="10"/>
      <c r="AY411" s="10"/>
      <c r="AZ411" s="10"/>
      <c r="BC411" s="10"/>
    </row>
    <row r="412" s="2" customFormat="1">
      <c r="A412" s="2" t="s">
        <v>998</v>
      </c>
      <c r="B412" s="11">
        <v>44344</v>
      </c>
      <c r="C412" s="2" t="s">
        <v>931</v>
      </c>
      <c r="D412" s="2" t="s">
        <v>932</v>
      </c>
      <c r="E412" s="2" t="s">
        <v>933</v>
      </c>
      <c r="F412" s="2" t="s">
        <v>999</v>
      </c>
      <c r="G412" s="2" t="s">
        <v>1000</v>
      </c>
      <c r="H412" s="2" t="s">
        <v>1001</v>
      </c>
      <c r="I412" s="11">
        <v>44561</v>
      </c>
      <c r="J412" s="11">
        <v>44286</v>
      </c>
      <c r="K412" s="2" t="s">
        <v>126</v>
      </c>
      <c r="L412" s="2" t="s">
        <v>316</v>
      </c>
      <c r="M412" s="2"/>
      <c r="N412" s="2" t="s">
        <v>80</v>
      </c>
      <c r="O412" s="2"/>
      <c r="P412" s="2"/>
      <c r="Q412" s="2" t="s">
        <v>65</v>
      </c>
      <c r="R412" s="2" t="s">
        <v>81</v>
      </c>
      <c r="S412" s="2">
        <v>9800</v>
      </c>
      <c r="T412" s="2" t="s">
        <v>82</v>
      </c>
      <c r="U412" s="2" t="s">
        <v>83</v>
      </c>
      <c r="V412" s="10" t="s">
        <v>69</v>
      </c>
      <c r="W412" s="2"/>
      <c r="X412" s="2">
        <v>1860236</v>
      </c>
      <c r="Y412" s="26">
        <v>0.00026679792966</v>
      </c>
      <c r="Z412" s="10" t="s">
        <v>84</v>
      </c>
      <c r="AA412" s="2" t="s">
        <v>85</v>
      </c>
      <c r="AB412" s="10" t="s">
        <v>72</v>
      </c>
      <c r="AC412" s="2" t="s">
        <v>73</v>
      </c>
      <c r="AD412" s="10" t="s">
        <v>74</v>
      </c>
      <c r="AE412" s="10"/>
      <c r="AF412" s="10" t="s">
        <v>86</v>
      </c>
      <c r="AG412" s="10" t="s">
        <v>75</v>
      </c>
      <c r="AH412" s="10"/>
      <c r="AI412" s="10" t="s">
        <v>76</v>
      </c>
      <c r="AJ412" s="2" t="s">
        <v>76</v>
      </c>
      <c r="AK412" s="32">
        <v>1</v>
      </c>
      <c r="AL412" s="2"/>
      <c r="AM412" s="2"/>
      <c r="AN412" s="2"/>
      <c r="AO412" s="2">
        <v>0</v>
      </c>
      <c r="AP412" s="2">
        <v>0</v>
      </c>
      <c r="AQ412" s="2">
        <v>1715137.2</v>
      </c>
      <c r="AR412" s="26">
        <v>0.9219997892740491</v>
      </c>
      <c r="AS412" s="11"/>
      <c r="AT412" s="10"/>
      <c r="AV412" s="10"/>
      <c r="AW412" s="10"/>
      <c r="AX412" s="10"/>
      <c r="AY412" s="10"/>
      <c r="AZ412" s="10"/>
      <c r="BC412" s="10"/>
    </row>
    <row r="413" s="2" customFormat="1">
      <c r="A413" s="2" t="s">
        <v>1002</v>
      </c>
      <c r="B413" s="11">
        <v>44433</v>
      </c>
      <c r="C413" s="2" t="s">
        <v>931</v>
      </c>
      <c r="D413" s="2" t="s">
        <v>932</v>
      </c>
      <c r="E413" s="2" t="s">
        <v>933</v>
      </c>
      <c r="F413" s="2" t="s">
        <v>999</v>
      </c>
      <c r="G413" s="2" t="s">
        <v>1000</v>
      </c>
      <c r="H413" s="2" t="s">
        <v>1001</v>
      </c>
      <c r="I413" s="11">
        <v>44561</v>
      </c>
      <c r="J413" s="11">
        <v>44377</v>
      </c>
      <c r="K413" s="2" t="s">
        <v>126</v>
      </c>
      <c r="L413" s="2" t="s">
        <v>316</v>
      </c>
      <c r="M413" s="2"/>
      <c r="N413" s="2" t="s">
        <v>80</v>
      </c>
      <c r="O413" s="2"/>
      <c r="P413" s="2"/>
      <c r="Q413" s="2" t="s">
        <v>65</v>
      </c>
      <c r="R413" s="2" t="s">
        <v>81</v>
      </c>
      <c r="S413" s="2">
        <v>9800</v>
      </c>
      <c r="T413" s="2" t="s">
        <v>82</v>
      </c>
      <c r="U413" s="2" t="s">
        <v>83</v>
      </c>
      <c r="V413" s="10" t="s">
        <v>69</v>
      </c>
      <c r="W413" s="2"/>
      <c r="X413" s="2">
        <v>2098572</v>
      </c>
      <c r="Y413" s="26">
        <v>0.00028318700714</v>
      </c>
      <c r="Z413" s="10" t="s">
        <v>84</v>
      </c>
      <c r="AA413" s="2" t="s">
        <v>85</v>
      </c>
      <c r="AB413" s="10" t="s">
        <v>72</v>
      </c>
      <c r="AC413" s="2" t="s">
        <v>73</v>
      </c>
      <c r="AD413" s="10" t="s">
        <v>74</v>
      </c>
      <c r="AE413" s="10"/>
      <c r="AF413" s="10" t="s">
        <v>86</v>
      </c>
      <c r="AG413" s="10" t="s">
        <v>75</v>
      </c>
      <c r="AH413" s="10"/>
      <c r="AI413" s="10" t="s">
        <v>76</v>
      </c>
      <c r="AJ413" s="2" t="s">
        <v>76</v>
      </c>
      <c r="AK413" s="32">
        <v>1</v>
      </c>
      <c r="AL413" s="2"/>
      <c r="AM413" s="2"/>
      <c r="AN413" s="2"/>
      <c r="AO413" s="2">
        <v>0</v>
      </c>
      <c r="AP413" s="2">
        <v>0</v>
      </c>
      <c r="AQ413" s="2">
        <v>0</v>
      </c>
      <c r="AR413" s="26">
        <v>0</v>
      </c>
      <c r="AS413" s="11"/>
      <c r="AT413" s="10"/>
      <c r="AV413" s="10"/>
      <c r="AW413" s="10"/>
      <c r="AX413" s="10"/>
      <c r="AY413" s="10"/>
      <c r="AZ413" s="10"/>
      <c r="BC413" s="10"/>
    </row>
    <row r="414" s="2" customFormat="1">
      <c r="A414" s="2" t="s">
        <v>1003</v>
      </c>
      <c r="B414" s="11">
        <v>44526</v>
      </c>
      <c r="C414" s="2" t="s">
        <v>931</v>
      </c>
      <c r="D414" s="2" t="s">
        <v>932</v>
      </c>
      <c r="E414" s="2" t="s">
        <v>933</v>
      </c>
      <c r="F414" s="2" t="s">
        <v>999</v>
      </c>
      <c r="G414" s="2" t="s">
        <v>1000</v>
      </c>
      <c r="H414" s="2" t="s">
        <v>1001</v>
      </c>
      <c r="I414" s="11">
        <v>44561</v>
      </c>
      <c r="J414" s="11">
        <v>44469</v>
      </c>
      <c r="K414" s="2" t="s">
        <v>126</v>
      </c>
      <c r="L414" s="2" t="s">
        <v>316</v>
      </c>
      <c r="M414" s="2"/>
      <c r="N414" s="2" t="s">
        <v>80</v>
      </c>
      <c r="O414" s="2"/>
      <c r="P414" s="2"/>
      <c r="Q414" s="2" t="s">
        <v>65</v>
      </c>
      <c r="R414" s="2" t="s">
        <v>81</v>
      </c>
      <c r="S414" s="2">
        <v>9800</v>
      </c>
      <c r="T414" s="2" t="s">
        <v>82</v>
      </c>
      <c r="U414" s="2" t="s">
        <v>83</v>
      </c>
      <c r="V414" s="10" t="s">
        <v>69</v>
      </c>
      <c r="W414" s="2"/>
      <c r="X414" s="2">
        <v>1719606</v>
      </c>
      <c r="Y414" s="26">
        <v>0.00023687224312</v>
      </c>
      <c r="Z414" s="10" t="s">
        <v>84</v>
      </c>
      <c r="AA414" s="2" t="s">
        <v>85</v>
      </c>
      <c r="AB414" s="10" t="s">
        <v>72</v>
      </c>
      <c r="AC414" s="2" t="s">
        <v>73</v>
      </c>
      <c r="AD414" s="10" t="s">
        <v>74</v>
      </c>
      <c r="AE414" s="10"/>
      <c r="AF414" s="10" t="s">
        <v>86</v>
      </c>
      <c r="AG414" s="10" t="s">
        <v>75</v>
      </c>
      <c r="AH414" s="10"/>
      <c r="AI414" s="10" t="s">
        <v>76</v>
      </c>
      <c r="AJ414" s="2" t="s">
        <v>76</v>
      </c>
      <c r="AK414" s="32">
        <v>1</v>
      </c>
      <c r="AL414" s="2"/>
      <c r="AM414" s="2"/>
      <c r="AN414" s="2"/>
      <c r="AO414" s="2">
        <v>0</v>
      </c>
      <c r="AP414" s="2">
        <v>0</v>
      </c>
      <c r="AQ414" s="2">
        <v>1551614.4</v>
      </c>
      <c r="AR414" s="26">
        <v>0.9023080868524535</v>
      </c>
      <c r="AS414" s="11"/>
      <c r="AT414" s="10"/>
      <c r="AV414" s="10"/>
      <c r="AW414" s="10"/>
      <c r="AX414" s="10"/>
      <c r="AY414" s="10"/>
      <c r="AZ414" s="10"/>
      <c r="BC414" s="10"/>
    </row>
    <row r="415" s="2" customFormat="1">
      <c r="A415" s="2" t="s">
        <v>1004</v>
      </c>
      <c r="B415" s="11">
        <v>43796</v>
      </c>
      <c r="C415" s="2" t="s">
        <v>931</v>
      </c>
      <c r="D415" s="2" t="s">
        <v>932</v>
      </c>
      <c r="E415" s="2" t="s">
        <v>933</v>
      </c>
      <c r="F415" s="2" t="s">
        <v>1005</v>
      </c>
      <c r="G415" s="2" t="s">
        <v>1006</v>
      </c>
      <c r="H415" s="2" t="s">
        <v>1007</v>
      </c>
      <c r="I415" s="11">
        <v>43830</v>
      </c>
      <c r="J415" s="11">
        <v>43738</v>
      </c>
      <c r="K415" s="2" t="s">
        <v>126</v>
      </c>
      <c r="L415" s="2" t="s">
        <v>316</v>
      </c>
      <c r="M415" s="2"/>
      <c r="N415" s="2" t="s">
        <v>80</v>
      </c>
      <c r="O415" s="2"/>
      <c r="P415" s="2"/>
      <c r="Q415" s="2" t="s">
        <v>65</v>
      </c>
      <c r="R415" s="2" t="s">
        <v>81</v>
      </c>
      <c r="S415" s="2">
        <v>5459</v>
      </c>
      <c r="T415" s="2" t="s">
        <v>82</v>
      </c>
      <c r="U415" s="2" t="s">
        <v>83</v>
      </c>
      <c r="V415" s="10" t="s">
        <v>69</v>
      </c>
      <c r="W415" s="2"/>
      <c r="X415" s="2">
        <v>30133.68</v>
      </c>
      <c r="Y415" s="26">
        <v>0.00010041158462</v>
      </c>
      <c r="Z415" s="10" t="s">
        <v>84</v>
      </c>
      <c r="AA415" s="2" t="s">
        <v>85</v>
      </c>
      <c r="AB415" s="10" t="s">
        <v>72</v>
      </c>
      <c r="AC415" s="2" t="s">
        <v>73</v>
      </c>
      <c r="AD415" s="10" t="s">
        <v>74</v>
      </c>
      <c r="AE415" s="10"/>
      <c r="AF415" s="10" t="s">
        <v>86</v>
      </c>
      <c r="AG415" s="10" t="s">
        <v>75</v>
      </c>
      <c r="AH415" s="10"/>
      <c r="AI415" s="10" t="s">
        <v>76</v>
      </c>
      <c r="AJ415" s="2" t="s">
        <v>76</v>
      </c>
      <c r="AK415" s="32">
        <v>1</v>
      </c>
      <c r="AL415" s="2"/>
      <c r="AM415" s="2"/>
      <c r="AN415" s="2"/>
      <c r="AO415" s="2">
        <v>0</v>
      </c>
      <c r="AP415" s="2">
        <v>0</v>
      </c>
      <c r="AQ415" s="2">
        <v>10781.46</v>
      </c>
      <c r="AR415" s="26">
        <v>0.35778769801763344</v>
      </c>
      <c r="AS415" s="11"/>
      <c r="AT415" s="10"/>
      <c r="AV415" s="10"/>
      <c r="AW415" s="10"/>
      <c r="AX415" s="10"/>
      <c r="AY415" s="10"/>
      <c r="AZ415" s="10"/>
      <c r="BC415" s="10"/>
    </row>
    <row r="416" s="2" customFormat="1">
      <c r="A416" s="2" t="s">
        <v>1008</v>
      </c>
      <c r="B416" s="11">
        <v>43885</v>
      </c>
      <c r="C416" s="2" t="s">
        <v>931</v>
      </c>
      <c r="D416" s="2" t="s">
        <v>932</v>
      </c>
      <c r="E416" s="2" t="s">
        <v>933</v>
      </c>
      <c r="F416" s="2" t="s">
        <v>1005</v>
      </c>
      <c r="G416" s="2" t="s">
        <v>1006</v>
      </c>
      <c r="H416" s="2" t="s">
        <v>1007</v>
      </c>
      <c r="I416" s="11">
        <v>43830</v>
      </c>
      <c r="J416" s="11">
        <v>43830</v>
      </c>
      <c r="K416" s="2" t="s">
        <v>126</v>
      </c>
      <c r="L416" s="2" t="s">
        <v>316</v>
      </c>
      <c r="M416" s="2"/>
      <c r="N416" s="2" t="s">
        <v>80</v>
      </c>
      <c r="O416" s="2"/>
      <c r="P416" s="2"/>
      <c r="Q416" s="2" t="s">
        <v>65</v>
      </c>
      <c r="R416" s="2" t="s">
        <v>81</v>
      </c>
      <c r="S416" s="2">
        <v>4992</v>
      </c>
      <c r="T416" s="2" t="s">
        <v>82</v>
      </c>
      <c r="U416" s="2" t="s">
        <v>83</v>
      </c>
      <c r="V416" s="10" t="s">
        <v>69</v>
      </c>
      <c r="W416" s="2"/>
      <c r="X416" s="2">
        <v>30351.36</v>
      </c>
      <c r="Y416" s="26">
        <v>9.485080657E-05</v>
      </c>
      <c r="Z416" s="10" t="s">
        <v>84</v>
      </c>
      <c r="AA416" s="2" t="s">
        <v>85</v>
      </c>
      <c r="AB416" s="10" t="s">
        <v>72</v>
      </c>
      <c r="AC416" s="2" t="s">
        <v>73</v>
      </c>
      <c r="AD416" s="10" t="s">
        <v>74</v>
      </c>
      <c r="AE416" s="10"/>
      <c r="AF416" s="10" t="s">
        <v>86</v>
      </c>
      <c r="AG416" s="10" t="s">
        <v>75</v>
      </c>
      <c r="AH416" s="10"/>
      <c r="AI416" s="10" t="s">
        <v>76</v>
      </c>
      <c r="AJ416" s="2" t="s">
        <v>76</v>
      </c>
      <c r="AK416" s="32">
        <v>1</v>
      </c>
      <c r="AL416" s="2"/>
      <c r="AM416" s="2"/>
      <c r="AN416" s="2"/>
      <c r="AO416" s="2">
        <v>0</v>
      </c>
      <c r="AP416" s="2">
        <v>0</v>
      </c>
      <c r="AQ416" s="2">
        <v>27535.96</v>
      </c>
      <c r="AR416" s="26">
        <v>0.9072397414811066</v>
      </c>
      <c r="AS416" s="11"/>
      <c r="AT416" s="10"/>
      <c r="AV416" s="10"/>
      <c r="AW416" s="10"/>
      <c r="AX416" s="10"/>
      <c r="AY416" s="10"/>
      <c r="AZ416" s="10"/>
      <c r="BC416" s="10"/>
    </row>
    <row r="417" s="2" customFormat="1">
      <c r="A417" s="2" t="s">
        <v>1009</v>
      </c>
      <c r="B417" s="11">
        <v>43979</v>
      </c>
      <c r="C417" s="2" t="s">
        <v>931</v>
      </c>
      <c r="D417" s="2" t="s">
        <v>932</v>
      </c>
      <c r="E417" s="2" t="s">
        <v>933</v>
      </c>
      <c r="F417" s="2" t="s">
        <v>1005</v>
      </c>
      <c r="G417" s="2" t="s">
        <v>1006</v>
      </c>
      <c r="H417" s="2" t="s">
        <v>1007</v>
      </c>
      <c r="I417" s="11">
        <v>44196</v>
      </c>
      <c r="J417" s="11">
        <v>43921</v>
      </c>
      <c r="K417" s="2" t="s">
        <v>126</v>
      </c>
      <c r="L417" s="2" t="s">
        <v>316</v>
      </c>
      <c r="M417" s="2"/>
      <c r="N417" s="2" t="s">
        <v>80</v>
      </c>
      <c r="O417" s="2"/>
      <c r="P417" s="2"/>
      <c r="Q417" s="2" t="s">
        <v>65</v>
      </c>
      <c r="R417" s="2" t="s">
        <v>81</v>
      </c>
      <c r="S417" s="2">
        <v>3825</v>
      </c>
      <c r="T417" s="2" t="s">
        <v>82</v>
      </c>
      <c r="U417" s="2" t="s">
        <v>83</v>
      </c>
      <c r="V417" s="10" t="s">
        <v>69</v>
      </c>
      <c r="W417" s="2"/>
      <c r="X417" s="2">
        <v>13387.5</v>
      </c>
      <c r="Y417" s="26">
        <v>5.104464755E-05</v>
      </c>
      <c r="Z417" s="10" t="s">
        <v>84</v>
      </c>
      <c r="AA417" s="2" t="s">
        <v>85</v>
      </c>
      <c r="AB417" s="10" t="s">
        <v>72</v>
      </c>
      <c r="AC417" s="2" t="s">
        <v>73</v>
      </c>
      <c r="AD417" s="10" t="s">
        <v>74</v>
      </c>
      <c r="AE417" s="10"/>
      <c r="AF417" s="10" t="s">
        <v>86</v>
      </c>
      <c r="AG417" s="10" t="s">
        <v>75</v>
      </c>
      <c r="AH417" s="10"/>
      <c r="AI417" s="10" t="s">
        <v>76</v>
      </c>
      <c r="AJ417" s="2" t="s">
        <v>76</v>
      </c>
      <c r="AK417" s="32">
        <v>1</v>
      </c>
      <c r="AL417" s="2"/>
      <c r="AM417" s="2"/>
      <c r="AN417" s="2"/>
      <c r="AO417" s="2">
        <v>0</v>
      </c>
      <c r="AP417" s="2">
        <v>0</v>
      </c>
      <c r="AQ417" s="2">
        <v>12563.3</v>
      </c>
      <c r="AR417" s="26">
        <v>0.9384351073762839</v>
      </c>
      <c r="AS417" s="11"/>
      <c r="AT417" s="10"/>
      <c r="AV417" s="10"/>
      <c r="AW417" s="10"/>
      <c r="AX417" s="10"/>
      <c r="AY417" s="10"/>
      <c r="AZ417" s="10"/>
      <c r="BC417" s="10"/>
    </row>
    <row r="418" s="2" customFormat="1">
      <c r="A418" s="2" t="s">
        <v>1010</v>
      </c>
      <c r="B418" s="11">
        <v>44068</v>
      </c>
      <c r="C418" s="2" t="s">
        <v>931</v>
      </c>
      <c r="D418" s="2" t="s">
        <v>932</v>
      </c>
      <c r="E418" s="2" t="s">
        <v>933</v>
      </c>
      <c r="F418" s="2" t="s">
        <v>1005</v>
      </c>
      <c r="G418" s="2" t="s">
        <v>1006</v>
      </c>
      <c r="H418" s="2" t="s">
        <v>1007</v>
      </c>
      <c r="I418" s="11">
        <v>44196</v>
      </c>
      <c r="J418" s="11">
        <v>44012</v>
      </c>
      <c r="K418" s="2" t="s">
        <v>126</v>
      </c>
      <c r="L418" s="2" t="s">
        <v>316</v>
      </c>
      <c r="M418" s="2"/>
      <c r="N418" s="2" t="s">
        <v>80</v>
      </c>
      <c r="O418" s="2"/>
      <c r="P418" s="2"/>
      <c r="Q418" s="2" t="s">
        <v>65</v>
      </c>
      <c r="R418" s="2" t="s">
        <v>81</v>
      </c>
      <c r="S418" s="2">
        <v>3927</v>
      </c>
      <c r="T418" s="2" t="s">
        <v>82</v>
      </c>
      <c r="U418" s="2" t="s">
        <v>83</v>
      </c>
      <c r="V418" s="10" t="s">
        <v>69</v>
      </c>
      <c r="W418" s="2"/>
      <c r="X418" s="2">
        <v>17043.18</v>
      </c>
      <c r="Y418" s="26">
        <v>5.665705844E-05</v>
      </c>
      <c r="Z418" s="10" t="s">
        <v>84</v>
      </c>
      <c r="AA418" s="2" t="s">
        <v>85</v>
      </c>
      <c r="AB418" s="10" t="s">
        <v>72</v>
      </c>
      <c r="AC418" s="2" t="s">
        <v>73</v>
      </c>
      <c r="AD418" s="10" t="s">
        <v>74</v>
      </c>
      <c r="AE418" s="10"/>
      <c r="AF418" s="10" t="s">
        <v>86</v>
      </c>
      <c r="AG418" s="10" t="s">
        <v>75</v>
      </c>
      <c r="AH418" s="10"/>
      <c r="AI418" s="10" t="s">
        <v>76</v>
      </c>
      <c r="AJ418" s="2" t="s">
        <v>76</v>
      </c>
      <c r="AK418" s="32">
        <v>1</v>
      </c>
      <c r="AL418" s="2"/>
      <c r="AM418" s="2"/>
      <c r="AN418" s="2"/>
      <c r="AO418" s="2">
        <v>0</v>
      </c>
      <c r="AP418" s="2">
        <v>0</v>
      </c>
      <c r="AQ418" s="2">
        <v>15478.92</v>
      </c>
      <c r="AR418" s="26">
        <v>0.9082178325875806</v>
      </c>
      <c r="AS418" s="11"/>
      <c r="AT418" s="10"/>
      <c r="AV418" s="10"/>
      <c r="AW418" s="10"/>
      <c r="AX418" s="10"/>
      <c r="AY418" s="10"/>
      <c r="AZ418" s="10"/>
      <c r="BC418" s="10"/>
    </row>
    <row r="419" s="2" customFormat="1">
      <c r="A419" s="2" t="s">
        <v>1011</v>
      </c>
      <c r="B419" s="11">
        <v>44162</v>
      </c>
      <c r="C419" s="2" t="s">
        <v>931</v>
      </c>
      <c r="D419" s="2" t="s">
        <v>932</v>
      </c>
      <c r="E419" s="2" t="s">
        <v>933</v>
      </c>
      <c r="F419" s="2" t="s">
        <v>1005</v>
      </c>
      <c r="G419" s="2" t="s">
        <v>1006</v>
      </c>
      <c r="H419" s="2" t="s">
        <v>1007</v>
      </c>
      <c r="I419" s="11">
        <v>44196</v>
      </c>
      <c r="J419" s="11">
        <v>44104</v>
      </c>
      <c r="K419" s="2" t="s">
        <v>126</v>
      </c>
      <c r="L419" s="2" t="s">
        <v>316</v>
      </c>
      <c r="M419" s="2"/>
      <c r="N419" s="2" t="s">
        <v>80</v>
      </c>
      <c r="O419" s="2"/>
      <c r="P419" s="2"/>
      <c r="Q419" s="2" t="s">
        <v>65</v>
      </c>
      <c r="R419" s="2" t="s">
        <v>81</v>
      </c>
      <c r="S419" s="2">
        <v>3927</v>
      </c>
      <c r="T419" s="2" t="s">
        <v>82</v>
      </c>
      <c r="U419" s="2" t="s">
        <v>83</v>
      </c>
      <c r="V419" s="10" t="s">
        <v>69</v>
      </c>
      <c r="W419" s="2"/>
      <c r="X419" s="2">
        <v>40055.4</v>
      </c>
      <c r="Y419" s="26">
        <v>0.00013534551721</v>
      </c>
      <c r="Z419" s="10" t="s">
        <v>84</v>
      </c>
      <c r="AA419" s="2" t="s">
        <v>85</v>
      </c>
      <c r="AB419" s="10" t="s">
        <v>72</v>
      </c>
      <c r="AC419" s="2" t="s">
        <v>73</v>
      </c>
      <c r="AD419" s="10" t="s">
        <v>74</v>
      </c>
      <c r="AE419" s="10"/>
      <c r="AF419" s="10" t="s">
        <v>86</v>
      </c>
      <c r="AG419" s="10" t="s">
        <v>75</v>
      </c>
      <c r="AH419" s="10"/>
      <c r="AI419" s="10" t="s">
        <v>76</v>
      </c>
      <c r="AJ419" s="2" t="s">
        <v>76</v>
      </c>
      <c r="AK419" s="32">
        <v>1</v>
      </c>
      <c r="AL419" s="2"/>
      <c r="AM419" s="2"/>
      <c r="AN419" s="2"/>
      <c r="AO419" s="2">
        <v>0</v>
      </c>
      <c r="AP419" s="2">
        <v>0</v>
      </c>
      <c r="AQ419" s="2">
        <v>36576.9</v>
      </c>
      <c r="AR419" s="26">
        <v>0.9131577764795757</v>
      </c>
      <c r="AS419" s="11"/>
      <c r="AT419" s="10"/>
      <c r="AV419" s="10"/>
      <c r="AW419" s="10"/>
      <c r="AX419" s="10"/>
      <c r="AY419" s="10"/>
      <c r="AZ419" s="10"/>
      <c r="BC419" s="10"/>
    </row>
    <row r="420" s="2" customFormat="1">
      <c r="A420" s="2" t="s">
        <v>1012</v>
      </c>
      <c r="B420" s="11">
        <v>44251</v>
      </c>
      <c r="C420" s="2" t="s">
        <v>931</v>
      </c>
      <c r="D420" s="2" t="s">
        <v>932</v>
      </c>
      <c r="E420" s="2" t="s">
        <v>933</v>
      </c>
      <c r="F420" s="2" t="s">
        <v>1005</v>
      </c>
      <c r="G420" s="2" t="s">
        <v>1006</v>
      </c>
      <c r="H420" s="2" t="s">
        <v>1007</v>
      </c>
      <c r="I420" s="11">
        <v>44196</v>
      </c>
      <c r="J420" s="11">
        <v>44196</v>
      </c>
      <c r="K420" s="2" t="s">
        <v>126</v>
      </c>
      <c r="L420" s="2" t="s">
        <v>316</v>
      </c>
      <c r="M420" s="2"/>
      <c r="N420" s="2" t="s">
        <v>80</v>
      </c>
      <c r="O420" s="2"/>
      <c r="P420" s="2"/>
      <c r="Q420" s="2" t="s">
        <v>65</v>
      </c>
      <c r="R420" s="2" t="s">
        <v>81</v>
      </c>
      <c r="S420" s="2">
        <v>3409</v>
      </c>
      <c r="T420" s="2" t="s">
        <v>82</v>
      </c>
      <c r="U420" s="2" t="s">
        <v>83</v>
      </c>
      <c r="V420" s="10" t="s">
        <v>69</v>
      </c>
      <c r="W420" s="2"/>
      <c r="X420" s="2">
        <v>64225.56</v>
      </c>
      <c r="Y420" s="26">
        <v>0.00017811182195</v>
      </c>
      <c r="Z420" s="10" t="s">
        <v>84</v>
      </c>
      <c r="AA420" s="2" t="s">
        <v>85</v>
      </c>
      <c r="AB420" s="10" t="s">
        <v>72</v>
      </c>
      <c r="AC420" s="2" t="s">
        <v>73</v>
      </c>
      <c r="AD420" s="10" t="s">
        <v>74</v>
      </c>
      <c r="AE420" s="10"/>
      <c r="AF420" s="10" t="s">
        <v>86</v>
      </c>
      <c r="AG420" s="10" t="s">
        <v>75</v>
      </c>
      <c r="AH420" s="10"/>
      <c r="AI420" s="10" t="s">
        <v>76</v>
      </c>
      <c r="AJ420" s="2" t="s">
        <v>76</v>
      </c>
      <c r="AK420" s="32">
        <v>1</v>
      </c>
      <c r="AL420" s="2"/>
      <c r="AM420" s="2"/>
      <c r="AN420" s="2"/>
      <c r="AO420" s="2">
        <v>0</v>
      </c>
      <c r="AP420" s="2">
        <v>0</v>
      </c>
      <c r="AQ420" s="2">
        <v>59089.68</v>
      </c>
      <c r="AR420" s="26">
        <v>0.9200337062066879</v>
      </c>
      <c r="AS420" s="11"/>
      <c r="AT420" s="10"/>
      <c r="AV420" s="10"/>
      <c r="AW420" s="10"/>
      <c r="AX420" s="10"/>
      <c r="AY420" s="10"/>
      <c r="AZ420" s="10"/>
      <c r="BC420" s="10"/>
    </row>
    <row r="421" s="2" customFormat="1">
      <c r="A421" s="2" t="s">
        <v>1013</v>
      </c>
      <c r="B421" s="11">
        <v>44344</v>
      </c>
      <c r="C421" s="2" t="s">
        <v>931</v>
      </c>
      <c r="D421" s="2" t="s">
        <v>932</v>
      </c>
      <c r="E421" s="2" t="s">
        <v>933</v>
      </c>
      <c r="F421" s="2" t="s">
        <v>1005</v>
      </c>
      <c r="G421" s="2" t="s">
        <v>1006</v>
      </c>
      <c r="H421" s="2" t="s">
        <v>1007</v>
      </c>
      <c r="I421" s="11">
        <v>44561</v>
      </c>
      <c r="J421" s="11">
        <v>44286</v>
      </c>
      <c r="K421" s="2" t="s">
        <v>126</v>
      </c>
      <c r="L421" s="2" t="s">
        <v>316</v>
      </c>
      <c r="M421" s="2"/>
      <c r="N421" s="2" t="s">
        <v>80</v>
      </c>
      <c r="O421" s="2"/>
      <c r="P421" s="2"/>
      <c r="Q421" s="2" t="s">
        <v>65</v>
      </c>
      <c r="R421" s="2" t="s">
        <v>81</v>
      </c>
      <c r="S421" s="2">
        <v>3197</v>
      </c>
      <c r="T421" s="2" t="s">
        <v>82</v>
      </c>
      <c r="U421" s="2" t="s">
        <v>83</v>
      </c>
      <c r="V421" s="10" t="s">
        <v>69</v>
      </c>
      <c r="W421" s="2"/>
      <c r="X421" s="2">
        <v>606854.54</v>
      </c>
      <c r="Y421" s="26">
        <v>0.00157850500217</v>
      </c>
      <c r="Z421" s="10" t="s">
        <v>84</v>
      </c>
      <c r="AA421" s="2" t="s">
        <v>85</v>
      </c>
      <c r="AB421" s="10" t="s">
        <v>72</v>
      </c>
      <c r="AC421" s="2" t="s">
        <v>73</v>
      </c>
      <c r="AD421" s="10" t="s">
        <v>74</v>
      </c>
      <c r="AE421" s="10"/>
      <c r="AF421" s="10" t="s">
        <v>86</v>
      </c>
      <c r="AG421" s="10" t="s">
        <v>75</v>
      </c>
      <c r="AH421" s="10"/>
      <c r="AI421" s="10" t="s">
        <v>76</v>
      </c>
      <c r="AJ421" s="2" t="s">
        <v>76</v>
      </c>
      <c r="AK421" s="32">
        <v>1</v>
      </c>
      <c r="AL421" s="2"/>
      <c r="AM421" s="2"/>
      <c r="AN421" s="2"/>
      <c r="AO421" s="2">
        <v>0</v>
      </c>
      <c r="AP421" s="2">
        <v>0</v>
      </c>
      <c r="AQ421" s="2">
        <v>361306.68</v>
      </c>
      <c r="AR421" s="26">
        <v>0.5953760846874442</v>
      </c>
      <c r="AS421" s="11"/>
      <c r="AT421" s="10"/>
      <c r="AV421" s="10"/>
      <c r="AW421" s="10"/>
      <c r="AX421" s="10"/>
      <c r="AY421" s="10"/>
      <c r="AZ421" s="10"/>
      <c r="BC421" s="10"/>
    </row>
    <row r="422" s="2" customFormat="1">
      <c r="A422" s="2" t="s">
        <v>1014</v>
      </c>
      <c r="B422" s="11">
        <v>44433</v>
      </c>
      <c r="C422" s="2" t="s">
        <v>931</v>
      </c>
      <c r="D422" s="2" t="s">
        <v>932</v>
      </c>
      <c r="E422" s="2" t="s">
        <v>933</v>
      </c>
      <c r="F422" s="2" t="s">
        <v>1015</v>
      </c>
      <c r="G422" s="2" t="s">
        <v>1016</v>
      </c>
      <c r="H422" s="2" t="s">
        <v>1017</v>
      </c>
      <c r="I422" s="11">
        <v>44561</v>
      </c>
      <c r="J422" s="11">
        <v>44377</v>
      </c>
      <c r="K422" s="2" t="s">
        <v>126</v>
      </c>
      <c r="L422" s="2" t="s">
        <v>316</v>
      </c>
      <c r="M422" s="2"/>
      <c r="N422" s="2" t="s">
        <v>80</v>
      </c>
      <c r="O422" s="2"/>
      <c r="P422" s="2"/>
      <c r="Q422" s="2" t="s">
        <v>65</v>
      </c>
      <c r="R422" s="2" t="s">
        <v>81</v>
      </c>
      <c r="S422" s="2">
        <v>6100</v>
      </c>
      <c r="T422" s="2" t="s">
        <v>82</v>
      </c>
      <c r="U422" s="2" t="s">
        <v>83</v>
      </c>
      <c r="V422" s="10" t="s">
        <v>69</v>
      </c>
      <c r="W422" s="2"/>
      <c r="X422" s="2">
        <v>1306254</v>
      </c>
      <c r="Y422" s="26">
        <v>0.00059056608689</v>
      </c>
      <c r="Z422" s="10" t="s">
        <v>84</v>
      </c>
      <c r="AA422" s="2" t="s">
        <v>85</v>
      </c>
      <c r="AB422" s="10" t="s">
        <v>72</v>
      </c>
      <c r="AC422" s="2" t="s">
        <v>73</v>
      </c>
      <c r="AD422" s="10" t="s">
        <v>74</v>
      </c>
      <c r="AE422" s="10"/>
      <c r="AF422" s="10" t="s">
        <v>86</v>
      </c>
      <c r="AG422" s="10" t="s">
        <v>75</v>
      </c>
      <c r="AH422" s="10"/>
      <c r="AI422" s="10" t="s">
        <v>76</v>
      </c>
      <c r="AJ422" s="2" t="s">
        <v>76</v>
      </c>
      <c r="AK422" s="32">
        <v>1</v>
      </c>
      <c r="AL422" s="2"/>
      <c r="AM422" s="2"/>
      <c r="AN422" s="2"/>
      <c r="AO422" s="2">
        <v>0</v>
      </c>
      <c r="AP422" s="2">
        <v>0</v>
      </c>
      <c r="AQ422" s="2">
        <v>0</v>
      </c>
      <c r="AR422" s="26">
        <v>0</v>
      </c>
      <c r="AS422" s="11"/>
      <c r="AT422" s="10"/>
      <c r="AV422" s="10"/>
      <c r="AW422" s="10"/>
      <c r="AX422" s="10"/>
      <c r="AY422" s="10"/>
      <c r="AZ422" s="10"/>
      <c r="BC422" s="10"/>
    </row>
    <row r="423" s="2" customFormat="1">
      <c r="A423" s="2" t="s">
        <v>1018</v>
      </c>
      <c r="B423" s="11">
        <v>44526</v>
      </c>
      <c r="C423" s="2" t="s">
        <v>931</v>
      </c>
      <c r="D423" s="2" t="s">
        <v>932</v>
      </c>
      <c r="E423" s="2" t="s">
        <v>933</v>
      </c>
      <c r="F423" s="2" t="s">
        <v>1015</v>
      </c>
      <c r="G423" s="2" t="s">
        <v>1016</v>
      </c>
      <c r="H423" s="2" t="s">
        <v>1017</v>
      </c>
      <c r="I423" s="11">
        <v>44561</v>
      </c>
      <c r="J423" s="11">
        <v>44469</v>
      </c>
      <c r="K423" s="2" t="s">
        <v>126</v>
      </c>
      <c r="L423" s="2" t="s">
        <v>316</v>
      </c>
      <c r="M423" s="2"/>
      <c r="N423" s="2" t="s">
        <v>80</v>
      </c>
      <c r="O423" s="2"/>
      <c r="P423" s="2"/>
      <c r="Q423" s="2" t="s">
        <v>65</v>
      </c>
      <c r="R423" s="2" t="s">
        <v>81</v>
      </c>
      <c r="S423" s="2">
        <v>6500</v>
      </c>
      <c r="T423" s="2" t="s">
        <v>82</v>
      </c>
      <c r="U423" s="2" t="s">
        <v>83</v>
      </c>
      <c r="V423" s="10" t="s">
        <v>69</v>
      </c>
      <c r="W423" s="2"/>
      <c r="X423" s="2">
        <v>1140555</v>
      </c>
      <c r="Y423" s="26">
        <v>0.0005214370734</v>
      </c>
      <c r="Z423" s="10" t="s">
        <v>84</v>
      </c>
      <c r="AA423" s="2" t="s">
        <v>85</v>
      </c>
      <c r="AB423" s="10" t="s">
        <v>72</v>
      </c>
      <c r="AC423" s="2" t="s">
        <v>73</v>
      </c>
      <c r="AD423" s="10" t="s">
        <v>74</v>
      </c>
      <c r="AE423" s="10"/>
      <c r="AF423" s="10" t="s">
        <v>86</v>
      </c>
      <c r="AG423" s="10" t="s">
        <v>75</v>
      </c>
      <c r="AH423" s="10"/>
      <c r="AI423" s="10" t="s">
        <v>76</v>
      </c>
      <c r="AJ423" s="2" t="s">
        <v>76</v>
      </c>
      <c r="AK423" s="32">
        <v>1</v>
      </c>
      <c r="AL423" s="2"/>
      <c r="AM423" s="2"/>
      <c r="AN423" s="2"/>
      <c r="AO423" s="2">
        <v>0</v>
      </c>
      <c r="AP423" s="2">
        <v>0</v>
      </c>
      <c r="AQ423" s="2">
        <v>949968</v>
      </c>
      <c r="AR423" s="26">
        <v>0.8328997724791879</v>
      </c>
      <c r="AS423" s="11"/>
      <c r="AT423" s="10"/>
      <c r="AV423" s="10"/>
      <c r="AW423" s="10"/>
      <c r="AX423" s="10"/>
      <c r="AY423" s="10"/>
      <c r="AZ423" s="10"/>
      <c r="BC423" s="10"/>
    </row>
    <row r="424" s="2" customFormat="1">
      <c r="A424" s="2" t="s">
        <v>1019</v>
      </c>
      <c r="B424" s="11">
        <v>44433</v>
      </c>
      <c r="C424" s="2" t="s">
        <v>931</v>
      </c>
      <c r="D424" s="2" t="s">
        <v>932</v>
      </c>
      <c r="E424" s="2" t="s">
        <v>933</v>
      </c>
      <c r="F424" s="2" t="s">
        <v>1020</v>
      </c>
      <c r="G424" s="2" t="s">
        <v>1021</v>
      </c>
      <c r="H424" s="2" t="s">
        <v>1022</v>
      </c>
      <c r="I424" s="11">
        <v>44561</v>
      </c>
      <c r="J424" s="11">
        <v>44377</v>
      </c>
      <c r="K424" s="2" t="s">
        <v>126</v>
      </c>
      <c r="L424" s="2" t="s">
        <v>316</v>
      </c>
      <c r="M424" s="2"/>
      <c r="N424" s="2" t="s">
        <v>80</v>
      </c>
      <c r="O424" s="2"/>
      <c r="P424" s="2"/>
      <c r="Q424" s="2" t="s">
        <v>65</v>
      </c>
      <c r="R424" s="2" t="s">
        <v>81</v>
      </c>
      <c r="S424" s="2">
        <v>6683</v>
      </c>
      <c r="T424" s="2" t="s">
        <v>82</v>
      </c>
      <c r="U424" s="2" t="s">
        <v>83</v>
      </c>
      <c r="V424" s="10" t="s">
        <v>69</v>
      </c>
      <c r="W424" s="2"/>
      <c r="X424" s="2">
        <v>1431097.62</v>
      </c>
      <c r="Y424" s="26">
        <v>0.00024144957141</v>
      </c>
      <c r="Z424" s="10" t="s">
        <v>84</v>
      </c>
      <c r="AA424" s="2" t="s">
        <v>85</v>
      </c>
      <c r="AB424" s="10" t="s">
        <v>72</v>
      </c>
      <c r="AC424" s="2" t="s">
        <v>73</v>
      </c>
      <c r="AD424" s="10" t="s">
        <v>74</v>
      </c>
      <c r="AE424" s="10"/>
      <c r="AF424" s="10" t="s">
        <v>86</v>
      </c>
      <c r="AG424" s="10" t="s">
        <v>75</v>
      </c>
      <c r="AH424" s="10"/>
      <c r="AI424" s="10" t="s">
        <v>76</v>
      </c>
      <c r="AJ424" s="2" t="s">
        <v>76</v>
      </c>
      <c r="AK424" s="32">
        <v>1</v>
      </c>
      <c r="AL424" s="2"/>
      <c r="AM424" s="2"/>
      <c r="AN424" s="2"/>
      <c r="AO424" s="2">
        <v>0</v>
      </c>
      <c r="AP424" s="2">
        <v>0</v>
      </c>
      <c r="AQ424" s="2">
        <v>0</v>
      </c>
      <c r="AR424" s="26">
        <v>0</v>
      </c>
      <c r="AS424" s="11"/>
      <c r="AT424" s="10"/>
      <c r="AV424" s="10"/>
      <c r="AW424" s="10"/>
      <c r="AX424" s="10"/>
      <c r="AY424" s="10"/>
      <c r="AZ424" s="10"/>
      <c r="BC424" s="10"/>
    </row>
    <row r="425" s="2" customFormat="1">
      <c r="A425" s="2" t="s">
        <v>1023</v>
      </c>
      <c r="B425" s="11">
        <v>44526</v>
      </c>
      <c r="C425" s="2" t="s">
        <v>931</v>
      </c>
      <c r="D425" s="2" t="s">
        <v>932</v>
      </c>
      <c r="E425" s="2" t="s">
        <v>933</v>
      </c>
      <c r="F425" s="2" t="s">
        <v>1020</v>
      </c>
      <c r="G425" s="2" t="s">
        <v>1021</v>
      </c>
      <c r="H425" s="2" t="s">
        <v>1022</v>
      </c>
      <c r="I425" s="11">
        <v>44561</v>
      </c>
      <c r="J425" s="11">
        <v>44469</v>
      </c>
      <c r="K425" s="2" t="s">
        <v>126</v>
      </c>
      <c r="L425" s="2" t="s">
        <v>316</v>
      </c>
      <c r="M425" s="2"/>
      <c r="N425" s="2" t="s">
        <v>80</v>
      </c>
      <c r="O425" s="2"/>
      <c r="P425" s="2"/>
      <c r="Q425" s="2" t="s">
        <v>65</v>
      </c>
      <c r="R425" s="2" t="s">
        <v>81</v>
      </c>
      <c r="S425" s="2">
        <v>7129</v>
      </c>
      <c r="T425" s="2" t="s">
        <v>82</v>
      </c>
      <c r="U425" s="2" t="s">
        <v>83</v>
      </c>
      <c r="V425" s="10" t="s">
        <v>69</v>
      </c>
      <c r="W425" s="2"/>
      <c r="X425" s="2">
        <v>1250925.63</v>
      </c>
      <c r="Y425" s="26">
        <v>0.00021729731894</v>
      </c>
      <c r="Z425" s="10" t="s">
        <v>84</v>
      </c>
      <c r="AA425" s="2" t="s">
        <v>85</v>
      </c>
      <c r="AB425" s="10" t="s">
        <v>72</v>
      </c>
      <c r="AC425" s="2" t="s">
        <v>73</v>
      </c>
      <c r="AD425" s="10" t="s">
        <v>74</v>
      </c>
      <c r="AE425" s="10"/>
      <c r="AF425" s="10" t="s">
        <v>86</v>
      </c>
      <c r="AG425" s="10" t="s">
        <v>75</v>
      </c>
      <c r="AH425" s="10"/>
      <c r="AI425" s="10" t="s">
        <v>76</v>
      </c>
      <c r="AJ425" s="2" t="s">
        <v>76</v>
      </c>
      <c r="AK425" s="32">
        <v>1</v>
      </c>
      <c r="AL425" s="2"/>
      <c r="AM425" s="2"/>
      <c r="AN425" s="2"/>
      <c r="AO425" s="2">
        <v>0</v>
      </c>
      <c r="AP425" s="2">
        <v>0</v>
      </c>
      <c r="AQ425" s="2">
        <v>1128702.72</v>
      </c>
      <c r="AR425" s="26">
        <v>0.9022940236662991</v>
      </c>
      <c r="AS425" s="11"/>
      <c r="AT425" s="10"/>
      <c r="AV425" s="10"/>
      <c r="AW425" s="10"/>
      <c r="AX425" s="10"/>
      <c r="AY425" s="10"/>
      <c r="AZ425" s="10"/>
      <c r="BC425" s="10"/>
    </row>
    <row r="426" s="2" customFormat="1">
      <c r="A426" s="2" t="s">
        <v>1024</v>
      </c>
      <c r="B426" s="11">
        <v>44526</v>
      </c>
      <c r="C426" s="2" t="s">
        <v>931</v>
      </c>
      <c r="D426" s="2" t="s">
        <v>932</v>
      </c>
      <c r="E426" s="2" t="s">
        <v>933</v>
      </c>
      <c r="F426" s="2" t="s">
        <v>1025</v>
      </c>
      <c r="G426" s="2" t="s">
        <v>1026</v>
      </c>
      <c r="H426" s="2" t="s">
        <v>1027</v>
      </c>
      <c r="I426" s="11">
        <v>44561</v>
      </c>
      <c r="J426" s="11">
        <v>44469</v>
      </c>
      <c r="K426" s="2" t="s">
        <v>126</v>
      </c>
      <c r="L426" s="2" t="s">
        <v>316</v>
      </c>
      <c r="M426" s="2"/>
      <c r="N426" s="2" t="s">
        <v>80</v>
      </c>
      <c r="O426" s="2"/>
      <c r="P426" s="2"/>
      <c r="Q426" s="2" t="s">
        <v>65</v>
      </c>
      <c r="R426" s="2" t="s">
        <v>81</v>
      </c>
      <c r="S426" s="2">
        <v>63468</v>
      </c>
      <c r="T426" s="2" t="s">
        <v>82</v>
      </c>
      <c r="U426" s="2" t="s">
        <v>83</v>
      </c>
      <c r="V426" s="10" t="s">
        <v>69</v>
      </c>
      <c r="W426" s="2"/>
      <c r="X426" s="2">
        <v>11136729.96</v>
      </c>
      <c r="Y426" s="26">
        <v>0.00468030104276</v>
      </c>
      <c r="Z426" s="10" t="s">
        <v>84</v>
      </c>
      <c r="AA426" s="2" t="s">
        <v>85</v>
      </c>
      <c r="AB426" s="10" t="s">
        <v>72</v>
      </c>
      <c r="AC426" s="2" t="s">
        <v>73</v>
      </c>
      <c r="AD426" s="10" t="s">
        <v>74</v>
      </c>
      <c r="AE426" s="10"/>
      <c r="AF426" s="10" t="s">
        <v>86</v>
      </c>
      <c r="AG426" s="10" t="s">
        <v>75</v>
      </c>
      <c r="AH426" s="10"/>
      <c r="AI426" s="10" t="s">
        <v>76</v>
      </c>
      <c r="AJ426" s="2" t="s">
        <v>76</v>
      </c>
      <c r="AK426" s="32">
        <v>1</v>
      </c>
      <c r="AL426" s="2"/>
      <c r="AM426" s="2"/>
      <c r="AN426" s="2"/>
      <c r="AO426" s="2">
        <v>0</v>
      </c>
      <c r="AP426" s="2">
        <v>0</v>
      </c>
      <c r="AQ426" s="2">
        <v>9017835.12</v>
      </c>
      <c r="AR426" s="26">
        <v>0.8097381504615383</v>
      </c>
      <c r="AS426" s="11"/>
      <c r="AT426" s="10"/>
      <c r="AV426" s="10"/>
      <c r="AW426" s="10"/>
      <c r="AX426" s="10"/>
      <c r="AY426" s="10"/>
      <c r="AZ426" s="10"/>
      <c r="BC426" s="10"/>
    </row>
    <row r="427" s="2" customFormat="1">
      <c r="A427" s="2" t="s">
        <v>1028</v>
      </c>
      <c r="B427" s="11">
        <v>44162</v>
      </c>
      <c r="C427" s="2" t="s">
        <v>931</v>
      </c>
      <c r="D427" s="2" t="s">
        <v>932</v>
      </c>
      <c r="E427" s="2" t="s">
        <v>933</v>
      </c>
      <c r="F427" s="2" t="s">
        <v>1029</v>
      </c>
      <c r="G427" s="2" t="s">
        <v>1030</v>
      </c>
      <c r="H427" s="2" t="s">
        <v>1031</v>
      </c>
      <c r="I427" s="11">
        <v>44196</v>
      </c>
      <c r="J427" s="11">
        <v>44104</v>
      </c>
      <c r="K427" s="2" t="s">
        <v>126</v>
      </c>
      <c r="L427" s="2" t="s">
        <v>316</v>
      </c>
      <c r="M427" s="2"/>
      <c r="N427" s="2" t="s">
        <v>80</v>
      </c>
      <c r="O427" s="2"/>
      <c r="P427" s="2"/>
      <c r="Q427" s="2" t="s">
        <v>65</v>
      </c>
      <c r="R427" s="2" t="s">
        <v>81</v>
      </c>
      <c r="S427" s="2">
        <v>254051</v>
      </c>
      <c r="T427" s="2" t="s">
        <v>82</v>
      </c>
      <c r="U427" s="2" t="s">
        <v>83</v>
      </c>
      <c r="V427" s="10" t="s">
        <v>69</v>
      </c>
      <c r="W427" s="2"/>
      <c r="X427" s="2">
        <v>2591320.2</v>
      </c>
      <c r="Y427" s="26">
        <v>0.00546720696941</v>
      </c>
      <c r="Z427" s="10" t="s">
        <v>84</v>
      </c>
      <c r="AA427" s="2" t="s">
        <v>85</v>
      </c>
      <c r="AB427" s="10" t="s">
        <v>72</v>
      </c>
      <c r="AC427" s="2" t="s">
        <v>73</v>
      </c>
      <c r="AD427" s="10" t="s">
        <v>74</v>
      </c>
      <c r="AE427" s="10"/>
      <c r="AF427" s="10" t="s">
        <v>86</v>
      </c>
      <c r="AG427" s="10" t="s">
        <v>75</v>
      </c>
      <c r="AH427" s="10"/>
      <c r="AI427" s="10" t="s">
        <v>76</v>
      </c>
      <c r="AJ427" s="2" t="s">
        <v>76</v>
      </c>
      <c r="AK427" s="32">
        <v>1</v>
      </c>
      <c r="AL427" s="2"/>
      <c r="AM427" s="2"/>
      <c r="AN427" s="2"/>
      <c r="AO427" s="2">
        <v>0</v>
      </c>
      <c r="AP427" s="2">
        <v>0</v>
      </c>
      <c r="AQ427" s="2">
        <v>2247419.7</v>
      </c>
      <c r="AR427" s="26">
        <v>0.8672875316605027</v>
      </c>
      <c r="AS427" s="11"/>
      <c r="AT427" s="10"/>
      <c r="AV427" s="10"/>
      <c r="AW427" s="10"/>
      <c r="AX427" s="10"/>
      <c r="AY427" s="10"/>
      <c r="AZ427" s="10"/>
      <c r="BC427" s="10"/>
    </row>
    <row r="428" s="2" customFormat="1">
      <c r="A428" s="2" t="s">
        <v>1032</v>
      </c>
      <c r="B428" s="11">
        <v>44251</v>
      </c>
      <c r="C428" s="2" t="s">
        <v>931</v>
      </c>
      <c r="D428" s="2" t="s">
        <v>932</v>
      </c>
      <c r="E428" s="2" t="s">
        <v>933</v>
      </c>
      <c r="F428" s="2" t="s">
        <v>1029</v>
      </c>
      <c r="G428" s="2" t="s">
        <v>1030</v>
      </c>
      <c r="H428" s="2" t="s">
        <v>1031</v>
      </c>
      <c r="I428" s="11">
        <v>44196</v>
      </c>
      <c r="J428" s="11">
        <v>44196</v>
      </c>
      <c r="K428" s="2" t="s">
        <v>126</v>
      </c>
      <c r="L428" s="2" t="s">
        <v>316</v>
      </c>
      <c r="M428" s="2"/>
      <c r="N428" s="2" t="s">
        <v>80</v>
      </c>
      <c r="O428" s="2"/>
      <c r="P428" s="2"/>
      <c r="Q428" s="2" t="s">
        <v>65</v>
      </c>
      <c r="R428" s="2" t="s">
        <v>81</v>
      </c>
      <c r="S428" s="2">
        <v>602280</v>
      </c>
      <c r="T428" s="2" t="s">
        <v>82</v>
      </c>
      <c r="U428" s="2" t="s">
        <v>83</v>
      </c>
      <c r="V428" s="10" t="s">
        <v>69</v>
      </c>
      <c r="W428" s="2"/>
      <c r="X428" s="2">
        <v>11346955.2</v>
      </c>
      <c r="Y428" s="26">
        <v>0.01770084058686</v>
      </c>
      <c r="Z428" s="10" t="s">
        <v>84</v>
      </c>
      <c r="AA428" s="2" t="s">
        <v>85</v>
      </c>
      <c r="AB428" s="10" t="s">
        <v>72</v>
      </c>
      <c r="AC428" s="2" t="s">
        <v>73</v>
      </c>
      <c r="AD428" s="10" t="s">
        <v>74</v>
      </c>
      <c r="AE428" s="10"/>
      <c r="AF428" s="10" t="s">
        <v>86</v>
      </c>
      <c r="AG428" s="10" t="s">
        <v>75</v>
      </c>
      <c r="AH428" s="10"/>
      <c r="AI428" s="10" t="s">
        <v>76</v>
      </c>
      <c r="AJ428" s="2" t="s">
        <v>76</v>
      </c>
      <c r="AK428" s="32">
        <v>1</v>
      </c>
      <c r="AL428" s="2"/>
      <c r="AM428" s="2"/>
      <c r="AN428" s="2"/>
      <c r="AO428" s="2">
        <v>0</v>
      </c>
      <c r="AP428" s="2">
        <v>0</v>
      </c>
      <c r="AQ428" s="2">
        <v>9781229.52</v>
      </c>
      <c r="AR428" s="26">
        <v>0.8620135840494022</v>
      </c>
      <c r="AS428" s="11"/>
      <c r="AT428" s="10"/>
      <c r="AV428" s="10"/>
      <c r="AW428" s="10"/>
      <c r="AX428" s="10"/>
      <c r="AY428" s="10"/>
      <c r="AZ428" s="10"/>
      <c r="BC428" s="10"/>
    </row>
    <row r="429" s="2" customFormat="1">
      <c r="A429" s="2" t="s">
        <v>1033</v>
      </c>
      <c r="B429" s="11">
        <v>43796</v>
      </c>
      <c r="C429" s="2" t="s">
        <v>931</v>
      </c>
      <c r="D429" s="2" t="s">
        <v>932</v>
      </c>
      <c r="E429" s="2" t="s">
        <v>933</v>
      </c>
      <c r="F429" s="2" t="s">
        <v>1034</v>
      </c>
      <c r="G429" s="2" t="s">
        <v>1035</v>
      </c>
      <c r="H429" s="2" t="s">
        <v>1036</v>
      </c>
      <c r="I429" s="11">
        <v>43830</v>
      </c>
      <c r="J429" s="11">
        <v>43738</v>
      </c>
      <c r="K429" s="2" t="s">
        <v>126</v>
      </c>
      <c r="L429" s="2" t="s">
        <v>316</v>
      </c>
      <c r="M429" s="2"/>
      <c r="N429" s="2" t="s">
        <v>80</v>
      </c>
      <c r="O429" s="2"/>
      <c r="P429" s="2"/>
      <c r="Q429" s="2" t="s">
        <v>65</v>
      </c>
      <c r="R429" s="2" t="s">
        <v>81</v>
      </c>
      <c r="S429" s="2">
        <v>60100</v>
      </c>
      <c r="T429" s="2" t="s">
        <v>82</v>
      </c>
      <c r="U429" s="2" t="s">
        <v>83</v>
      </c>
      <c r="V429" s="10" t="s">
        <v>69</v>
      </c>
      <c r="W429" s="2"/>
      <c r="X429" s="2">
        <v>331752</v>
      </c>
      <c r="Y429" s="26">
        <v>0.00029937711707</v>
      </c>
      <c r="Z429" s="10" t="s">
        <v>84</v>
      </c>
      <c r="AA429" s="2" t="s">
        <v>85</v>
      </c>
      <c r="AB429" s="10" t="s">
        <v>72</v>
      </c>
      <c r="AC429" s="2" t="s">
        <v>73</v>
      </c>
      <c r="AD429" s="10" t="s">
        <v>74</v>
      </c>
      <c r="AE429" s="10"/>
      <c r="AF429" s="10" t="s">
        <v>86</v>
      </c>
      <c r="AG429" s="10" t="s">
        <v>75</v>
      </c>
      <c r="AH429" s="10"/>
      <c r="AI429" s="10" t="s">
        <v>76</v>
      </c>
      <c r="AJ429" s="2" t="s">
        <v>76</v>
      </c>
      <c r="AK429" s="32">
        <v>1</v>
      </c>
      <c r="AL429" s="2"/>
      <c r="AM429" s="2"/>
      <c r="AN429" s="2"/>
      <c r="AO429" s="2">
        <v>0</v>
      </c>
      <c r="AP429" s="2">
        <v>0</v>
      </c>
      <c r="AQ429" s="2">
        <v>288840.6</v>
      </c>
      <c r="AR429" s="26">
        <v>0.8706521739130435</v>
      </c>
      <c r="AS429" s="11"/>
      <c r="AT429" s="10"/>
      <c r="AV429" s="10"/>
      <c r="AW429" s="10"/>
      <c r="AX429" s="10"/>
      <c r="AY429" s="10"/>
      <c r="AZ429" s="10"/>
      <c r="BC429" s="10"/>
    </row>
    <row r="430" s="2" customFormat="1">
      <c r="A430" s="2" t="s">
        <v>1037</v>
      </c>
      <c r="B430" s="11">
        <v>43885</v>
      </c>
      <c r="C430" s="2" t="s">
        <v>931</v>
      </c>
      <c r="D430" s="2" t="s">
        <v>932</v>
      </c>
      <c r="E430" s="2" t="s">
        <v>933</v>
      </c>
      <c r="F430" s="2" t="s">
        <v>1034</v>
      </c>
      <c r="G430" s="2" t="s">
        <v>1035</v>
      </c>
      <c r="H430" s="2" t="s">
        <v>1036</v>
      </c>
      <c r="I430" s="11">
        <v>43830</v>
      </c>
      <c r="J430" s="11">
        <v>43830</v>
      </c>
      <c r="K430" s="2" t="s">
        <v>126</v>
      </c>
      <c r="L430" s="2" t="s">
        <v>316</v>
      </c>
      <c r="M430" s="2"/>
      <c r="N430" s="2" t="s">
        <v>80</v>
      </c>
      <c r="O430" s="2"/>
      <c r="P430" s="2"/>
      <c r="Q430" s="2" t="s">
        <v>65</v>
      </c>
      <c r="R430" s="2" t="s">
        <v>81</v>
      </c>
      <c r="S430" s="2">
        <v>9000</v>
      </c>
      <c r="T430" s="2" t="s">
        <v>82</v>
      </c>
      <c r="U430" s="2" t="s">
        <v>83</v>
      </c>
      <c r="V430" s="10" t="s">
        <v>69</v>
      </c>
      <c r="W430" s="2"/>
      <c r="X430" s="2">
        <v>54720</v>
      </c>
      <c r="Y430" s="26">
        <v>4.559930398E-05</v>
      </c>
      <c r="Z430" s="10" t="s">
        <v>84</v>
      </c>
      <c r="AA430" s="2" t="s">
        <v>85</v>
      </c>
      <c r="AB430" s="10" t="s">
        <v>72</v>
      </c>
      <c r="AC430" s="2" t="s">
        <v>73</v>
      </c>
      <c r="AD430" s="10" t="s">
        <v>74</v>
      </c>
      <c r="AE430" s="10"/>
      <c r="AF430" s="10" t="s">
        <v>86</v>
      </c>
      <c r="AG430" s="10" t="s">
        <v>75</v>
      </c>
      <c r="AH430" s="10"/>
      <c r="AI430" s="10" t="s">
        <v>76</v>
      </c>
      <c r="AJ430" s="2" t="s">
        <v>76</v>
      </c>
      <c r="AK430" s="32">
        <v>1</v>
      </c>
      <c r="AL430" s="2"/>
      <c r="AM430" s="2"/>
      <c r="AN430" s="2"/>
      <c r="AO430" s="2">
        <v>0</v>
      </c>
      <c r="AP430" s="2">
        <v>0</v>
      </c>
      <c r="AQ430" s="2">
        <v>49653</v>
      </c>
      <c r="AR430" s="26">
        <v>0.9074013157894737</v>
      </c>
      <c r="AS430" s="11"/>
      <c r="AT430" s="10"/>
      <c r="AV430" s="10"/>
      <c r="AW430" s="10"/>
      <c r="AX430" s="10"/>
      <c r="AY430" s="10"/>
      <c r="AZ430" s="10"/>
      <c r="BC430" s="10"/>
    </row>
    <row r="431" s="2" customFormat="1">
      <c r="A431" s="2" t="s">
        <v>1038</v>
      </c>
      <c r="B431" s="11">
        <v>43979</v>
      </c>
      <c r="C431" s="2" t="s">
        <v>931</v>
      </c>
      <c r="D431" s="2" t="s">
        <v>932</v>
      </c>
      <c r="E431" s="2" t="s">
        <v>933</v>
      </c>
      <c r="F431" s="2" t="s">
        <v>1034</v>
      </c>
      <c r="G431" s="2" t="s">
        <v>1035</v>
      </c>
      <c r="H431" s="2" t="s">
        <v>1036</v>
      </c>
      <c r="I431" s="11">
        <v>44196</v>
      </c>
      <c r="J431" s="11">
        <v>43921</v>
      </c>
      <c r="K431" s="2" t="s">
        <v>126</v>
      </c>
      <c r="L431" s="2" t="s">
        <v>316</v>
      </c>
      <c r="M431" s="2"/>
      <c r="N431" s="2" t="s">
        <v>80</v>
      </c>
      <c r="O431" s="2"/>
      <c r="P431" s="2"/>
      <c r="Q431" s="2" t="s">
        <v>65</v>
      </c>
      <c r="R431" s="2" t="s">
        <v>81</v>
      </c>
      <c r="S431" s="2">
        <v>47600</v>
      </c>
      <c r="T431" s="2" t="s">
        <v>82</v>
      </c>
      <c r="U431" s="2" t="s">
        <v>83</v>
      </c>
      <c r="V431" s="10" t="s">
        <v>69</v>
      </c>
      <c r="W431" s="2"/>
      <c r="X431" s="2">
        <v>166600</v>
      </c>
      <c r="Y431" s="26">
        <v>0.0002013132403</v>
      </c>
      <c r="Z431" s="10" t="s">
        <v>84</v>
      </c>
      <c r="AA431" s="2" t="s">
        <v>85</v>
      </c>
      <c r="AB431" s="10" t="s">
        <v>72</v>
      </c>
      <c r="AC431" s="2" t="s">
        <v>73</v>
      </c>
      <c r="AD431" s="10" t="s">
        <v>74</v>
      </c>
      <c r="AE431" s="10"/>
      <c r="AF431" s="10" t="s">
        <v>86</v>
      </c>
      <c r="AG431" s="10" t="s">
        <v>75</v>
      </c>
      <c r="AH431" s="10"/>
      <c r="AI431" s="10" t="s">
        <v>76</v>
      </c>
      <c r="AJ431" s="2" t="s">
        <v>76</v>
      </c>
      <c r="AK431" s="32">
        <v>1</v>
      </c>
      <c r="AL431" s="2"/>
      <c r="AM431" s="2"/>
      <c r="AN431" s="2"/>
      <c r="AO431" s="2">
        <v>0</v>
      </c>
      <c r="AP431" s="2">
        <v>0</v>
      </c>
      <c r="AQ431" s="2">
        <v>29565</v>
      </c>
      <c r="AR431" s="26">
        <v>0.17746098439375751</v>
      </c>
      <c r="AS431" s="11"/>
      <c r="AT431" s="10"/>
      <c r="AV431" s="10"/>
      <c r="AW431" s="10"/>
      <c r="AX431" s="10"/>
      <c r="AY431" s="10"/>
      <c r="AZ431" s="10"/>
      <c r="BC431" s="10"/>
    </row>
    <row r="432" s="2" customFormat="1">
      <c r="A432" s="2" t="s">
        <v>1039</v>
      </c>
      <c r="B432" s="11">
        <v>44068</v>
      </c>
      <c r="C432" s="2" t="s">
        <v>931</v>
      </c>
      <c r="D432" s="2" t="s">
        <v>932</v>
      </c>
      <c r="E432" s="2" t="s">
        <v>933</v>
      </c>
      <c r="F432" s="2" t="s">
        <v>1034</v>
      </c>
      <c r="G432" s="2" t="s">
        <v>1035</v>
      </c>
      <c r="H432" s="2" t="s">
        <v>1036</v>
      </c>
      <c r="I432" s="11">
        <v>44196</v>
      </c>
      <c r="J432" s="11">
        <v>44012</v>
      </c>
      <c r="K432" s="2" t="s">
        <v>126</v>
      </c>
      <c r="L432" s="2" t="s">
        <v>316</v>
      </c>
      <c r="M432" s="2"/>
      <c r="N432" s="2" t="s">
        <v>80</v>
      </c>
      <c r="O432" s="2"/>
      <c r="P432" s="2"/>
      <c r="Q432" s="2" t="s">
        <v>65</v>
      </c>
      <c r="R432" s="2" t="s">
        <v>81</v>
      </c>
      <c r="S432" s="2">
        <v>47600</v>
      </c>
      <c r="T432" s="2" t="s">
        <v>82</v>
      </c>
      <c r="U432" s="2" t="s">
        <v>83</v>
      </c>
      <c r="V432" s="10" t="s">
        <v>69</v>
      </c>
      <c r="W432" s="2"/>
      <c r="X432" s="2">
        <v>206584</v>
      </c>
      <c r="Y432" s="26">
        <v>0.00019841047719</v>
      </c>
      <c r="Z432" s="10" t="s">
        <v>84</v>
      </c>
      <c r="AA432" s="2" t="s">
        <v>85</v>
      </c>
      <c r="AB432" s="10" t="s">
        <v>72</v>
      </c>
      <c r="AC432" s="2" t="s">
        <v>73</v>
      </c>
      <c r="AD432" s="10" t="s">
        <v>74</v>
      </c>
      <c r="AE432" s="10"/>
      <c r="AF432" s="10" t="s">
        <v>86</v>
      </c>
      <c r="AG432" s="10" t="s">
        <v>75</v>
      </c>
      <c r="AH432" s="10"/>
      <c r="AI432" s="10" t="s">
        <v>76</v>
      </c>
      <c r="AJ432" s="2" t="s">
        <v>76</v>
      </c>
      <c r="AK432" s="32">
        <v>1</v>
      </c>
      <c r="AL432" s="2"/>
      <c r="AM432" s="2"/>
      <c r="AN432" s="2"/>
      <c r="AO432" s="2">
        <v>0</v>
      </c>
      <c r="AP432" s="2">
        <v>0</v>
      </c>
      <c r="AQ432" s="2">
        <v>187639.2</v>
      </c>
      <c r="AR432" s="26">
        <v>0.908294930875576</v>
      </c>
      <c r="AS432" s="11"/>
      <c r="AT432" s="10"/>
      <c r="AV432" s="10"/>
      <c r="AW432" s="10"/>
      <c r="AX432" s="10"/>
      <c r="AY432" s="10"/>
      <c r="AZ432" s="10"/>
      <c r="BC432" s="10"/>
    </row>
    <row r="433" s="2" customFormat="1">
      <c r="A433" s="2" t="s">
        <v>1040</v>
      </c>
      <c r="B433" s="11">
        <v>44251</v>
      </c>
      <c r="C433" s="2" t="s">
        <v>931</v>
      </c>
      <c r="D433" s="2" t="s">
        <v>932</v>
      </c>
      <c r="E433" s="2" t="s">
        <v>933</v>
      </c>
      <c r="F433" s="2" t="s">
        <v>1034</v>
      </c>
      <c r="G433" s="2" t="s">
        <v>1035</v>
      </c>
      <c r="H433" s="2" t="s">
        <v>1036</v>
      </c>
      <c r="I433" s="11">
        <v>44196</v>
      </c>
      <c r="J433" s="11">
        <v>44196</v>
      </c>
      <c r="K433" s="2" t="s">
        <v>126</v>
      </c>
      <c r="L433" s="2" t="s">
        <v>316</v>
      </c>
      <c r="M433" s="2"/>
      <c r="N433" s="2" t="s">
        <v>80</v>
      </c>
      <c r="O433" s="2"/>
      <c r="P433" s="2"/>
      <c r="Q433" s="2" t="s">
        <v>65</v>
      </c>
      <c r="R433" s="2" t="s">
        <v>81</v>
      </c>
      <c r="S433" s="2">
        <v>32000</v>
      </c>
      <c r="T433" s="2" t="s">
        <v>82</v>
      </c>
      <c r="U433" s="2" t="s">
        <v>83</v>
      </c>
      <c r="V433" s="10" t="s">
        <v>69</v>
      </c>
      <c r="W433" s="2"/>
      <c r="X433" s="2">
        <v>602880</v>
      </c>
      <c r="Y433" s="26">
        <v>0.00043677079789</v>
      </c>
      <c r="Z433" s="10" t="s">
        <v>84</v>
      </c>
      <c r="AA433" s="2" t="s">
        <v>85</v>
      </c>
      <c r="AB433" s="10" t="s">
        <v>72</v>
      </c>
      <c r="AC433" s="2" t="s">
        <v>73</v>
      </c>
      <c r="AD433" s="10" t="s">
        <v>74</v>
      </c>
      <c r="AE433" s="10"/>
      <c r="AF433" s="10" t="s">
        <v>86</v>
      </c>
      <c r="AG433" s="10" t="s">
        <v>75</v>
      </c>
      <c r="AH433" s="10"/>
      <c r="AI433" s="10" t="s">
        <v>76</v>
      </c>
      <c r="AJ433" s="2" t="s">
        <v>76</v>
      </c>
      <c r="AK433" s="32">
        <v>1</v>
      </c>
      <c r="AL433" s="2"/>
      <c r="AM433" s="2"/>
      <c r="AN433" s="2"/>
      <c r="AO433" s="2">
        <v>0</v>
      </c>
      <c r="AP433" s="2">
        <v>0</v>
      </c>
      <c r="AQ433" s="2">
        <v>554688</v>
      </c>
      <c r="AR433" s="26">
        <v>0.9200636942675159</v>
      </c>
      <c r="AS433" s="11"/>
      <c r="AT433" s="10"/>
      <c r="AV433" s="10"/>
      <c r="AW433" s="10"/>
      <c r="AX433" s="10"/>
      <c r="AY433" s="10"/>
      <c r="AZ433" s="10"/>
      <c r="BC433" s="10"/>
    </row>
    <row r="434" s="2" customFormat="1">
      <c r="A434" s="2" t="s">
        <v>1041</v>
      </c>
      <c r="B434" s="11">
        <v>44344</v>
      </c>
      <c r="C434" s="2" t="s">
        <v>931</v>
      </c>
      <c r="D434" s="2" t="s">
        <v>932</v>
      </c>
      <c r="E434" s="2" t="s">
        <v>933</v>
      </c>
      <c r="F434" s="2" t="s">
        <v>1034</v>
      </c>
      <c r="G434" s="2" t="s">
        <v>1035</v>
      </c>
      <c r="H434" s="2" t="s">
        <v>1036</v>
      </c>
      <c r="I434" s="11">
        <v>44561</v>
      </c>
      <c r="J434" s="11">
        <v>44286</v>
      </c>
      <c r="K434" s="2" t="s">
        <v>126</v>
      </c>
      <c r="L434" s="2" t="s">
        <v>316</v>
      </c>
      <c r="M434" s="2"/>
      <c r="N434" s="2" t="s">
        <v>80</v>
      </c>
      <c r="O434" s="2"/>
      <c r="P434" s="2"/>
      <c r="Q434" s="2" t="s">
        <v>65</v>
      </c>
      <c r="R434" s="2" t="s">
        <v>81</v>
      </c>
      <c r="S434" s="2">
        <v>32000</v>
      </c>
      <c r="T434" s="2" t="s">
        <v>82</v>
      </c>
      <c r="U434" s="2" t="s">
        <v>83</v>
      </c>
      <c r="V434" s="10" t="s">
        <v>69</v>
      </c>
      <c r="W434" s="2"/>
      <c r="X434" s="2">
        <v>6074240</v>
      </c>
      <c r="Y434" s="26">
        <v>0.00395576747417</v>
      </c>
      <c r="Z434" s="10" t="s">
        <v>84</v>
      </c>
      <c r="AA434" s="2" t="s">
        <v>85</v>
      </c>
      <c r="AB434" s="10" t="s">
        <v>72</v>
      </c>
      <c r="AC434" s="2" t="s">
        <v>73</v>
      </c>
      <c r="AD434" s="10" t="s">
        <v>74</v>
      </c>
      <c r="AE434" s="10"/>
      <c r="AF434" s="10" t="s">
        <v>86</v>
      </c>
      <c r="AG434" s="10" t="s">
        <v>75</v>
      </c>
      <c r="AH434" s="10"/>
      <c r="AI434" s="10" t="s">
        <v>76</v>
      </c>
      <c r="AJ434" s="2" t="s">
        <v>76</v>
      </c>
      <c r="AK434" s="32">
        <v>1</v>
      </c>
      <c r="AL434" s="2"/>
      <c r="AM434" s="2"/>
      <c r="AN434" s="2"/>
      <c r="AO434" s="2">
        <v>0</v>
      </c>
      <c r="AP434" s="2">
        <v>0</v>
      </c>
      <c r="AQ434" s="2">
        <v>0</v>
      </c>
      <c r="AR434" s="26">
        <v>0</v>
      </c>
      <c r="AS434" s="11"/>
      <c r="AT434" s="10"/>
      <c r="AV434" s="10"/>
      <c r="AW434" s="10"/>
      <c r="AX434" s="10"/>
      <c r="AY434" s="10"/>
      <c r="AZ434" s="10"/>
      <c r="BC434" s="10"/>
    </row>
    <row r="435" s="2" customFormat="1">
      <c r="A435" s="2" t="s">
        <v>1042</v>
      </c>
      <c r="B435" s="11">
        <v>44433</v>
      </c>
      <c r="C435" s="2" t="s">
        <v>931</v>
      </c>
      <c r="D435" s="2" t="s">
        <v>932</v>
      </c>
      <c r="E435" s="2" t="s">
        <v>933</v>
      </c>
      <c r="F435" s="2" t="s">
        <v>1043</v>
      </c>
      <c r="G435" s="2" t="s">
        <v>1044</v>
      </c>
      <c r="H435" s="2" t="s">
        <v>1045</v>
      </c>
      <c r="I435" s="11">
        <v>44561</v>
      </c>
      <c r="J435" s="11">
        <v>44377</v>
      </c>
      <c r="K435" s="2" t="s">
        <v>126</v>
      </c>
      <c r="L435" s="2" t="s">
        <v>316</v>
      </c>
      <c r="M435" s="2"/>
      <c r="N435" s="2" t="s">
        <v>80</v>
      </c>
      <c r="O435" s="2"/>
      <c r="P435" s="2"/>
      <c r="Q435" s="2" t="s">
        <v>65</v>
      </c>
      <c r="R435" s="2" t="s">
        <v>81</v>
      </c>
      <c r="S435" s="2">
        <v>1800</v>
      </c>
      <c r="T435" s="2" t="s">
        <v>82</v>
      </c>
      <c r="U435" s="2" t="s">
        <v>83</v>
      </c>
      <c r="V435" s="10" t="s">
        <v>69</v>
      </c>
      <c r="W435" s="2"/>
      <c r="X435" s="2">
        <v>385452</v>
      </c>
      <c r="Y435" s="26">
        <v>0.00021307613047</v>
      </c>
      <c r="Z435" s="10" t="s">
        <v>84</v>
      </c>
      <c r="AA435" s="2" t="s">
        <v>85</v>
      </c>
      <c r="AB435" s="10" t="s">
        <v>72</v>
      </c>
      <c r="AC435" s="2" t="s">
        <v>73</v>
      </c>
      <c r="AD435" s="10" t="s">
        <v>74</v>
      </c>
      <c r="AE435" s="10"/>
      <c r="AF435" s="10" t="s">
        <v>86</v>
      </c>
      <c r="AG435" s="10" t="s">
        <v>75</v>
      </c>
      <c r="AH435" s="10"/>
      <c r="AI435" s="10" t="s">
        <v>76</v>
      </c>
      <c r="AJ435" s="2" t="s">
        <v>76</v>
      </c>
      <c r="AK435" s="32">
        <v>1</v>
      </c>
      <c r="AL435" s="2"/>
      <c r="AM435" s="2"/>
      <c r="AN435" s="2"/>
      <c r="AO435" s="2">
        <v>0</v>
      </c>
      <c r="AP435" s="2">
        <v>0</v>
      </c>
      <c r="AQ435" s="2">
        <v>0</v>
      </c>
      <c r="AR435" s="26">
        <v>0</v>
      </c>
      <c r="AS435" s="11"/>
      <c r="AT435" s="10"/>
      <c r="AV435" s="10"/>
      <c r="AW435" s="10"/>
      <c r="AX435" s="10"/>
      <c r="AY435" s="10"/>
      <c r="AZ435" s="10"/>
      <c r="BC435" s="10"/>
    </row>
    <row r="436" s="2" customFormat="1">
      <c r="A436" s="2" t="s">
        <v>1046</v>
      </c>
      <c r="B436" s="11">
        <v>44526</v>
      </c>
      <c r="C436" s="2" t="s">
        <v>931</v>
      </c>
      <c r="D436" s="2" t="s">
        <v>932</v>
      </c>
      <c r="E436" s="2" t="s">
        <v>933</v>
      </c>
      <c r="F436" s="2" t="s">
        <v>1043</v>
      </c>
      <c r="G436" s="2" t="s">
        <v>1044</v>
      </c>
      <c r="H436" s="2" t="s">
        <v>1045</v>
      </c>
      <c r="I436" s="11">
        <v>44561</v>
      </c>
      <c r="J436" s="11">
        <v>44469</v>
      </c>
      <c r="K436" s="2" t="s">
        <v>126</v>
      </c>
      <c r="L436" s="2" t="s">
        <v>316</v>
      </c>
      <c r="M436" s="2"/>
      <c r="N436" s="2" t="s">
        <v>80</v>
      </c>
      <c r="O436" s="2"/>
      <c r="P436" s="2"/>
      <c r="Q436" s="2" t="s">
        <v>65</v>
      </c>
      <c r="R436" s="2" t="s">
        <v>81</v>
      </c>
      <c r="S436" s="2">
        <v>1800</v>
      </c>
      <c r="T436" s="2" t="s">
        <v>82</v>
      </c>
      <c r="U436" s="2" t="s">
        <v>83</v>
      </c>
      <c r="V436" s="10" t="s">
        <v>69</v>
      </c>
      <c r="W436" s="2"/>
      <c r="X436" s="2">
        <v>315846</v>
      </c>
      <c r="Y436" s="26">
        <v>0.00017689378959</v>
      </c>
      <c r="Z436" s="10" t="s">
        <v>84</v>
      </c>
      <c r="AA436" s="2" t="s">
        <v>85</v>
      </c>
      <c r="AB436" s="10" t="s">
        <v>72</v>
      </c>
      <c r="AC436" s="2" t="s">
        <v>73</v>
      </c>
      <c r="AD436" s="10" t="s">
        <v>74</v>
      </c>
      <c r="AE436" s="10"/>
      <c r="AF436" s="10" t="s">
        <v>86</v>
      </c>
      <c r="AG436" s="10" t="s">
        <v>75</v>
      </c>
      <c r="AH436" s="10"/>
      <c r="AI436" s="10" t="s">
        <v>76</v>
      </c>
      <c r="AJ436" s="2" t="s">
        <v>76</v>
      </c>
      <c r="AK436" s="32">
        <v>1</v>
      </c>
      <c r="AL436" s="2"/>
      <c r="AM436" s="2"/>
      <c r="AN436" s="2"/>
      <c r="AO436" s="2">
        <v>0</v>
      </c>
      <c r="AP436" s="2">
        <v>0</v>
      </c>
      <c r="AQ436" s="2">
        <v>284990.4</v>
      </c>
      <c r="AR436" s="26">
        <v>0.9023080868524535</v>
      </c>
      <c r="AS436" s="11"/>
      <c r="AT436" s="10"/>
      <c r="AV436" s="10"/>
      <c r="AW436" s="10"/>
      <c r="AX436" s="10"/>
      <c r="AY436" s="10"/>
      <c r="AZ436" s="10"/>
      <c r="BC436" s="10"/>
    </row>
    <row r="437" s="2" customFormat="1">
      <c r="A437" s="2" t="s">
        <v>1047</v>
      </c>
      <c r="B437" s="11">
        <v>43796</v>
      </c>
      <c r="C437" s="2" t="s">
        <v>931</v>
      </c>
      <c r="D437" s="2" t="s">
        <v>932</v>
      </c>
      <c r="E437" s="2" t="s">
        <v>933</v>
      </c>
      <c r="F437" s="2" t="s">
        <v>1048</v>
      </c>
      <c r="G437" s="2" t="s">
        <v>1049</v>
      </c>
      <c r="H437" s="2" t="s">
        <v>1050</v>
      </c>
      <c r="I437" s="11">
        <v>43830</v>
      </c>
      <c r="J437" s="11">
        <v>43738</v>
      </c>
      <c r="K437" s="2" t="s">
        <v>126</v>
      </c>
      <c r="L437" s="2" t="s">
        <v>316</v>
      </c>
      <c r="M437" s="2"/>
      <c r="N437" s="2" t="s">
        <v>80</v>
      </c>
      <c r="O437" s="2"/>
      <c r="P437" s="2"/>
      <c r="Q437" s="2" t="s">
        <v>65</v>
      </c>
      <c r="R437" s="2" t="s">
        <v>81</v>
      </c>
      <c r="S437" s="2">
        <v>3139</v>
      </c>
      <c r="T437" s="2" t="s">
        <v>82</v>
      </c>
      <c r="U437" s="2" t="s">
        <v>83</v>
      </c>
      <c r="V437" s="10" t="s">
        <v>69</v>
      </c>
      <c r="W437" s="2"/>
      <c r="X437" s="2">
        <v>17327.28</v>
      </c>
      <c r="Y437" s="26">
        <v>0.00010059751046</v>
      </c>
      <c r="Z437" s="10" t="s">
        <v>84</v>
      </c>
      <c r="AA437" s="2" t="s">
        <v>85</v>
      </c>
      <c r="AB437" s="10" t="s">
        <v>72</v>
      </c>
      <c r="AC437" s="2" t="s">
        <v>73</v>
      </c>
      <c r="AD437" s="10" t="s">
        <v>74</v>
      </c>
      <c r="AE437" s="10"/>
      <c r="AF437" s="10" t="s">
        <v>86</v>
      </c>
      <c r="AG437" s="10" t="s">
        <v>75</v>
      </c>
      <c r="AH437" s="10"/>
      <c r="AI437" s="10" t="s">
        <v>76</v>
      </c>
      <c r="AJ437" s="2" t="s">
        <v>76</v>
      </c>
      <c r="AK437" s="32">
        <v>1</v>
      </c>
      <c r="AL437" s="2"/>
      <c r="AM437" s="2"/>
      <c r="AN437" s="2"/>
      <c r="AO437" s="2">
        <v>0</v>
      </c>
      <c r="AP437" s="2">
        <v>0</v>
      </c>
      <c r="AQ437" s="2">
        <v>15085.5</v>
      </c>
      <c r="AR437" s="26">
        <v>0.870621355457983</v>
      </c>
      <c r="AS437" s="11"/>
      <c r="AT437" s="10"/>
      <c r="AV437" s="10"/>
      <c r="AW437" s="10"/>
      <c r="AX437" s="10"/>
      <c r="AY437" s="10"/>
      <c r="AZ437" s="10"/>
      <c r="BC437" s="10"/>
    </row>
    <row r="438" s="2" customFormat="1">
      <c r="A438" s="2" t="s">
        <v>1051</v>
      </c>
      <c r="B438" s="11">
        <v>43885</v>
      </c>
      <c r="C438" s="2" t="s">
        <v>931</v>
      </c>
      <c r="D438" s="2" t="s">
        <v>932</v>
      </c>
      <c r="E438" s="2" t="s">
        <v>933</v>
      </c>
      <c r="F438" s="2" t="s">
        <v>1048</v>
      </c>
      <c r="G438" s="2" t="s">
        <v>1049</v>
      </c>
      <c r="H438" s="2" t="s">
        <v>1050</v>
      </c>
      <c r="I438" s="11">
        <v>43830</v>
      </c>
      <c r="J438" s="11">
        <v>43830</v>
      </c>
      <c r="K438" s="2" t="s">
        <v>126</v>
      </c>
      <c r="L438" s="2" t="s">
        <v>316</v>
      </c>
      <c r="M438" s="2"/>
      <c r="N438" s="2" t="s">
        <v>80</v>
      </c>
      <c r="O438" s="2"/>
      <c r="P438" s="2"/>
      <c r="Q438" s="2" t="s">
        <v>65</v>
      </c>
      <c r="R438" s="2" t="s">
        <v>81</v>
      </c>
      <c r="S438" s="2">
        <v>2401</v>
      </c>
      <c r="T438" s="2" t="s">
        <v>82</v>
      </c>
      <c r="U438" s="2" t="s">
        <v>83</v>
      </c>
      <c r="V438" s="10" t="s">
        <v>69</v>
      </c>
      <c r="W438" s="2"/>
      <c r="X438" s="2">
        <v>14598.08</v>
      </c>
      <c r="Y438" s="26">
        <v>8.121107413E-05</v>
      </c>
      <c r="Z438" s="10" t="s">
        <v>84</v>
      </c>
      <c r="AA438" s="2" t="s">
        <v>85</v>
      </c>
      <c r="AB438" s="10" t="s">
        <v>72</v>
      </c>
      <c r="AC438" s="2" t="s">
        <v>73</v>
      </c>
      <c r="AD438" s="10" t="s">
        <v>74</v>
      </c>
      <c r="AE438" s="10"/>
      <c r="AF438" s="10" t="s">
        <v>86</v>
      </c>
      <c r="AG438" s="10" t="s">
        <v>75</v>
      </c>
      <c r="AH438" s="10"/>
      <c r="AI438" s="10" t="s">
        <v>76</v>
      </c>
      <c r="AJ438" s="2" t="s">
        <v>76</v>
      </c>
      <c r="AK438" s="32">
        <v>1</v>
      </c>
      <c r="AL438" s="2"/>
      <c r="AM438" s="2"/>
      <c r="AN438" s="2"/>
      <c r="AO438" s="2">
        <v>0</v>
      </c>
      <c r="AP438" s="2">
        <v>0</v>
      </c>
      <c r="AQ438" s="2">
        <v>13240.8</v>
      </c>
      <c r="AR438" s="26">
        <v>0.9070233893772331</v>
      </c>
      <c r="AS438" s="11"/>
      <c r="AT438" s="10"/>
      <c r="AV438" s="10"/>
      <c r="AW438" s="10"/>
      <c r="AX438" s="10"/>
      <c r="AY438" s="10"/>
      <c r="AZ438" s="10"/>
      <c r="BC438" s="10"/>
    </row>
    <row r="439" s="2" customFormat="1">
      <c r="A439" s="2" t="s">
        <v>1052</v>
      </c>
      <c r="B439" s="11">
        <v>43979</v>
      </c>
      <c r="C439" s="2" t="s">
        <v>931</v>
      </c>
      <c r="D439" s="2" t="s">
        <v>932</v>
      </c>
      <c r="E439" s="2" t="s">
        <v>933</v>
      </c>
      <c r="F439" s="2" t="s">
        <v>1048</v>
      </c>
      <c r="G439" s="2" t="s">
        <v>1049</v>
      </c>
      <c r="H439" s="2" t="s">
        <v>1050</v>
      </c>
      <c r="I439" s="11">
        <v>44196</v>
      </c>
      <c r="J439" s="11">
        <v>43921</v>
      </c>
      <c r="K439" s="2" t="s">
        <v>126</v>
      </c>
      <c r="L439" s="2" t="s">
        <v>316</v>
      </c>
      <c r="M439" s="2"/>
      <c r="N439" s="2" t="s">
        <v>80</v>
      </c>
      <c r="O439" s="2"/>
      <c r="P439" s="2"/>
      <c r="Q439" s="2" t="s">
        <v>65</v>
      </c>
      <c r="R439" s="2" t="s">
        <v>81</v>
      </c>
      <c r="S439" s="2">
        <v>2152</v>
      </c>
      <c r="T439" s="2" t="s">
        <v>82</v>
      </c>
      <c r="U439" s="2" t="s">
        <v>83</v>
      </c>
      <c r="V439" s="10" t="s">
        <v>69</v>
      </c>
      <c r="W439" s="2"/>
      <c r="X439" s="2">
        <v>7532</v>
      </c>
      <c r="Y439" s="26">
        <v>5.508309105E-05</v>
      </c>
      <c r="Z439" s="10" t="s">
        <v>84</v>
      </c>
      <c r="AA439" s="2" t="s">
        <v>85</v>
      </c>
      <c r="AB439" s="10" t="s">
        <v>72</v>
      </c>
      <c r="AC439" s="2" t="s">
        <v>73</v>
      </c>
      <c r="AD439" s="10" t="s">
        <v>74</v>
      </c>
      <c r="AE439" s="10"/>
      <c r="AF439" s="10" t="s">
        <v>86</v>
      </c>
      <c r="AG439" s="10" t="s">
        <v>75</v>
      </c>
      <c r="AH439" s="10"/>
      <c r="AI439" s="10" t="s">
        <v>76</v>
      </c>
      <c r="AJ439" s="2" t="s">
        <v>76</v>
      </c>
      <c r="AK439" s="32">
        <v>1</v>
      </c>
      <c r="AL439" s="2"/>
      <c r="AM439" s="2"/>
      <c r="AN439" s="2"/>
      <c r="AO439" s="2">
        <v>0</v>
      </c>
      <c r="AP439" s="2">
        <v>0</v>
      </c>
      <c r="AQ439" s="2">
        <v>7066.4</v>
      </c>
      <c r="AR439" s="26">
        <v>0.9381837493361658</v>
      </c>
      <c r="AS439" s="11"/>
      <c r="AT439" s="10"/>
      <c r="AV439" s="10"/>
      <c r="AW439" s="10"/>
      <c r="AX439" s="10"/>
      <c r="AY439" s="10"/>
      <c r="AZ439" s="10"/>
      <c r="BC439" s="10"/>
    </row>
    <row r="440" s="2" customFormat="1">
      <c r="A440" s="2" t="s">
        <v>1053</v>
      </c>
      <c r="B440" s="11">
        <v>43791</v>
      </c>
      <c r="C440" s="2" t="s">
        <v>1054</v>
      </c>
      <c r="D440" s="2" t="s">
        <v>1055</v>
      </c>
      <c r="E440" s="2" t="s">
        <v>1056</v>
      </c>
      <c r="F440" s="2" t="s">
        <v>1057</v>
      </c>
      <c r="G440" s="2" t="s">
        <v>1058</v>
      </c>
      <c r="H440" s="2" t="s">
        <v>1059</v>
      </c>
      <c r="I440" s="11">
        <v>43738</v>
      </c>
      <c r="J440" s="11">
        <v>43738</v>
      </c>
      <c r="K440" s="2" t="s">
        <v>62</v>
      </c>
      <c r="L440" s="2" t="s">
        <v>62</v>
      </c>
      <c r="M440" s="2"/>
      <c r="N440" s="2" t="s">
        <v>80</v>
      </c>
      <c r="O440" s="2" t="s">
        <v>95</v>
      </c>
      <c r="P440" s="2"/>
      <c r="Q440" s="2" t="s">
        <v>65</v>
      </c>
      <c r="R440" s="2" t="s">
        <v>81</v>
      </c>
      <c r="S440" s="2">
        <v>367804</v>
      </c>
      <c r="T440" s="2" t="s">
        <v>82</v>
      </c>
      <c r="U440" s="2" t="s">
        <v>83</v>
      </c>
      <c r="V440" s="10" t="s">
        <v>69</v>
      </c>
      <c r="W440" s="2"/>
      <c r="X440" s="2">
        <v>2030278.08</v>
      </c>
      <c r="Y440" s="26">
        <v>0.024461900996</v>
      </c>
      <c r="Z440" s="10" t="s">
        <v>84</v>
      </c>
      <c r="AA440" s="2" t="s">
        <v>85</v>
      </c>
      <c r="AB440" s="10" t="s">
        <v>72</v>
      </c>
      <c r="AC440" s="2" t="s">
        <v>73</v>
      </c>
      <c r="AD440" s="10" t="s">
        <v>74</v>
      </c>
      <c r="AE440" s="10"/>
      <c r="AF440" s="10" t="s">
        <v>86</v>
      </c>
      <c r="AG440" s="10" t="s">
        <v>75</v>
      </c>
      <c r="AH440" s="10"/>
      <c r="AI440" s="10" t="s">
        <v>76</v>
      </c>
      <c r="AJ440" s="2" t="s">
        <v>76</v>
      </c>
      <c r="AK440" s="32">
        <v>1</v>
      </c>
      <c r="AL440" s="2"/>
      <c r="AM440" s="2"/>
      <c r="AN440" s="2"/>
      <c r="AO440" s="2">
        <v>0</v>
      </c>
      <c r="AP440" s="2">
        <v>0</v>
      </c>
      <c r="AQ440" s="2">
        <v>1969364.88</v>
      </c>
      <c r="AR440" s="26">
        <v>0.9699976074213441</v>
      </c>
      <c r="AS440" s="11"/>
      <c r="AT440" s="10"/>
      <c r="AV440" s="10"/>
      <c r="AW440" s="10"/>
      <c r="AX440" s="10"/>
      <c r="AY440" s="10"/>
      <c r="AZ440" s="10"/>
      <c r="BC440" s="10"/>
    </row>
    <row r="441" s="2" customFormat="1">
      <c r="A441" s="2" t="s">
        <v>1060</v>
      </c>
      <c r="B441" s="11">
        <v>43889</v>
      </c>
      <c r="C441" s="2" t="s">
        <v>1054</v>
      </c>
      <c r="D441" s="2" t="s">
        <v>1055</v>
      </c>
      <c r="E441" s="2" t="s">
        <v>1056</v>
      </c>
      <c r="F441" s="2" t="s">
        <v>1057</v>
      </c>
      <c r="G441" s="2" t="s">
        <v>1058</v>
      </c>
      <c r="H441" s="2" t="s">
        <v>1059</v>
      </c>
      <c r="I441" s="11">
        <v>44104</v>
      </c>
      <c r="J441" s="11">
        <v>43830</v>
      </c>
      <c r="K441" s="2" t="s">
        <v>62</v>
      </c>
      <c r="L441" s="2" t="s">
        <v>62</v>
      </c>
      <c r="M441" s="2"/>
      <c r="N441" s="2" t="s">
        <v>80</v>
      </c>
      <c r="O441" s="2" t="s">
        <v>95</v>
      </c>
      <c r="P441" s="2"/>
      <c r="Q441" s="2" t="s">
        <v>65</v>
      </c>
      <c r="R441" s="2" t="s">
        <v>81</v>
      </c>
      <c r="S441" s="2">
        <v>59440</v>
      </c>
      <c r="T441" s="2" t="s">
        <v>82</v>
      </c>
      <c r="U441" s="2" t="s">
        <v>83</v>
      </c>
      <c r="V441" s="10" t="s">
        <v>69</v>
      </c>
      <c r="W441" s="2"/>
      <c r="X441" s="2">
        <v>361395.2</v>
      </c>
      <c r="Y441" s="26">
        <v>0.004481752918</v>
      </c>
      <c r="Z441" s="10" t="s">
        <v>84</v>
      </c>
      <c r="AA441" s="2" t="s">
        <v>85</v>
      </c>
      <c r="AB441" s="10" t="s">
        <v>72</v>
      </c>
      <c r="AC441" s="2" t="s">
        <v>73</v>
      </c>
      <c r="AD441" s="10" t="s">
        <v>74</v>
      </c>
      <c r="AE441" s="10"/>
      <c r="AF441" s="10" t="s">
        <v>86</v>
      </c>
      <c r="AG441" s="10" t="s">
        <v>75</v>
      </c>
      <c r="AH441" s="10"/>
      <c r="AI441" s="10" t="s">
        <v>76</v>
      </c>
      <c r="AJ441" s="2" t="s">
        <v>76</v>
      </c>
      <c r="AK441" s="32">
        <v>1</v>
      </c>
      <c r="AL441" s="2"/>
      <c r="AM441" s="2"/>
      <c r="AN441" s="2"/>
      <c r="AO441" s="2">
        <v>0</v>
      </c>
      <c r="AP441" s="2">
        <v>0</v>
      </c>
      <c r="AQ441" s="2">
        <v>0</v>
      </c>
      <c r="AR441" s="26">
        <v>0</v>
      </c>
      <c r="AS441" s="11"/>
      <c r="AT441" s="10"/>
      <c r="AV441" s="10"/>
      <c r="AW441" s="10"/>
      <c r="AX441" s="10"/>
      <c r="AY441" s="10"/>
      <c r="AZ441" s="10"/>
      <c r="BC441" s="10"/>
    </row>
    <row r="442" s="3" customFormat="1">
      <c r="A442" s="3" t="s">
        <v>1061</v>
      </c>
      <c r="B442" s="16">
        <v>43922</v>
      </c>
      <c r="C442" s="3" t="s">
        <v>1054</v>
      </c>
      <c r="D442" s="3" t="s">
        <v>1055</v>
      </c>
      <c r="E442" s="3" t="s">
        <v>1056</v>
      </c>
      <c r="F442" s="3" t="s">
        <v>1057</v>
      </c>
      <c r="G442" s="3" t="s">
        <v>1058</v>
      </c>
      <c r="H442" s="3" t="s">
        <v>1059</v>
      </c>
      <c r="I442" s="16">
        <v>44104</v>
      </c>
      <c r="J442" s="16">
        <v>43830</v>
      </c>
      <c r="K442" s="3" t="s">
        <v>62</v>
      </c>
      <c r="L442" s="3" t="s">
        <v>62</v>
      </c>
      <c r="M442" s="3"/>
      <c r="N442" s="3" t="s">
        <v>80</v>
      </c>
      <c r="O442" s="3" t="s">
        <v>95</v>
      </c>
      <c r="P442" s="3"/>
      <c r="Q442" s="3" t="s">
        <v>65</v>
      </c>
      <c r="R442" s="3" t="s">
        <v>81</v>
      </c>
      <c r="S442" s="3">
        <v>59440</v>
      </c>
      <c r="T442" s="3" t="s">
        <v>82</v>
      </c>
      <c r="U442" s="3" t="s">
        <v>83</v>
      </c>
      <c r="V442" s="21" t="s">
        <v>69</v>
      </c>
      <c r="W442" s="3"/>
      <c r="X442" s="3">
        <v>361395.2</v>
      </c>
      <c r="Y442" s="27">
        <v>0.004481752918</v>
      </c>
      <c r="Z442" s="21" t="s">
        <v>84</v>
      </c>
      <c r="AA442" s="3" t="s">
        <v>85</v>
      </c>
      <c r="AB442" s="21" t="s">
        <v>72</v>
      </c>
      <c r="AC442" s="3" t="s">
        <v>73</v>
      </c>
      <c r="AD442" s="21" t="s">
        <v>74</v>
      </c>
      <c r="AE442" s="21"/>
      <c r="AF442" s="21" t="s">
        <v>86</v>
      </c>
      <c r="AG442" s="21" t="s">
        <v>75</v>
      </c>
      <c r="AH442" s="21"/>
      <c r="AI442" s="21" t="s">
        <v>76</v>
      </c>
      <c r="AJ442" s="3" t="s">
        <v>76</v>
      </c>
      <c r="AK442" s="33">
        <v>1</v>
      </c>
      <c r="AL442" s="3"/>
      <c r="AM442" s="3"/>
      <c r="AN442" s="3"/>
      <c r="AO442" s="3">
        <v>0</v>
      </c>
      <c r="AP442" s="3">
        <v>0</v>
      </c>
      <c r="AQ442" s="3">
        <v>0</v>
      </c>
      <c r="AR442" s="27">
        <v>0</v>
      </c>
      <c r="AS442" s="16"/>
      <c r="AT442" s="21"/>
      <c r="AV442" s="21"/>
      <c r="AW442" s="21"/>
      <c r="AX442" s="21"/>
      <c r="AY442" s="21"/>
      <c r="AZ442" s="21"/>
      <c r="BC442" s="21"/>
    </row>
    <row r="443" s="2" customFormat="1">
      <c r="A443" s="2" t="s">
        <v>1062</v>
      </c>
      <c r="B443" s="11">
        <v>43978</v>
      </c>
      <c r="C443" s="2" t="s">
        <v>1054</v>
      </c>
      <c r="D443" s="2" t="s">
        <v>1055</v>
      </c>
      <c r="E443" s="2" t="s">
        <v>1056</v>
      </c>
      <c r="F443" s="2" t="s">
        <v>1057</v>
      </c>
      <c r="G443" s="2" t="s">
        <v>1058</v>
      </c>
      <c r="H443" s="2" t="s">
        <v>1059</v>
      </c>
      <c r="I443" s="11">
        <v>44104</v>
      </c>
      <c r="J443" s="11">
        <v>43921</v>
      </c>
      <c r="K443" s="2" t="s">
        <v>62</v>
      </c>
      <c r="L443" s="2" t="s">
        <v>62</v>
      </c>
      <c r="M443" s="2"/>
      <c r="N443" s="2" t="s">
        <v>80</v>
      </c>
      <c r="O443" s="2" t="s">
        <v>95</v>
      </c>
      <c r="P443" s="2"/>
      <c r="Q443" s="2" t="s">
        <v>65</v>
      </c>
      <c r="R443" s="2" t="s">
        <v>81</v>
      </c>
      <c r="S443" s="2">
        <v>56138</v>
      </c>
      <c r="T443" s="2" t="s">
        <v>82</v>
      </c>
      <c r="U443" s="2" t="s">
        <v>83</v>
      </c>
      <c r="V443" s="10" t="s">
        <v>69</v>
      </c>
      <c r="W443" s="2"/>
      <c r="X443" s="2">
        <v>196483</v>
      </c>
      <c r="Y443" s="26">
        <v>0.002697373264</v>
      </c>
      <c r="Z443" s="10" t="s">
        <v>84</v>
      </c>
      <c r="AA443" s="2" t="s">
        <v>85</v>
      </c>
      <c r="AB443" s="10" t="s">
        <v>72</v>
      </c>
      <c r="AC443" s="2" t="s">
        <v>73</v>
      </c>
      <c r="AD443" s="10" t="s">
        <v>74</v>
      </c>
      <c r="AE443" s="10"/>
      <c r="AF443" s="10" t="s">
        <v>86</v>
      </c>
      <c r="AG443" s="10" t="s">
        <v>75</v>
      </c>
      <c r="AH443" s="10"/>
      <c r="AI443" s="10" t="s">
        <v>76</v>
      </c>
      <c r="AJ443" s="2" t="s">
        <v>76</v>
      </c>
      <c r="AK443" s="32">
        <v>1</v>
      </c>
      <c r="AL443" s="2"/>
      <c r="AM443" s="2"/>
      <c r="AN443" s="2"/>
      <c r="AO443" s="2">
        <v>0</v>
      </c>
      <c r="AP443" s="2">
        <v>0</v>
      </c>
      <c r="AQ443" s="2">
        <v>190585.5</v>
      </c>
      <c r="AR443" s="26">
        <v>0.9699846806085005</v>
      </c>
      <c r="AS443" s="11"/>
      <c r="AT443" s="10"/>
      <c r="AV443" s="10"/>
      <c r="AW443" s="10"/>
      <c r="AX443" s="10"/>
      <c r="AY443" s="10"/>
      <c r="AZ443" s="10"/>
      <c r="BC443" s="10"/>
    </row>
    <row r="444" s="2" customFormat="1">
      <c r="A444" s="2" t="s">
        <v>1063</v>
      </c>
      <c r="B444" s="11">
        <v>44069</v>
      </c>
      <c r="C444" s="2" t="s">
        <v>1054</v>
      </c>
      <c r="D444" s="2" t="s">
        <v>1055</v>
      </c>
      <c r="E444" s="2" t="s">
        <v>1056</v>
      </c>
      <c r="F444" s="2" t="s">
        <v>1064</v>
      </c>
      <c r="G444" s="2" t="s">
        <v>1058</v>
      </c>
      <c r="H444" s="2" t="s">
        <v>1059</v>
      </c>
      <c r="I444" s="11">
        <v>44104</v>
      </c>
      <c r="J444" s="11">
        <v>44012</v>
      </c>
      <c r="K444" s="2" t="s">
        <v>62</v>
      </c>
      <c r="L444" s="2" t="s">
        <v>62</v>
      </c>
      <c r="M444" s="2"/>
      <c r="N444" s="2" t="s">
        <v>80</v>
      </c>
      <c r="O444" s="2" t="s">
        <v>95</v>
      </c>
      <c r="P444" s="2"/>
      <c r="Q444" s="2" t="s">
        <v>65</v>
      </c>
      <c r="R444" s="2" t="s">
        <v>81</v>
      </c>
      <c r="S444" s="2">
        <v>83255</v>
      </c>
      <c r="T444" s="2" t="s">
        <v>82</v>
      </c>
      <c r="U444" s="2" t="s">
        <v>83</v>
      </c>
      <c r="V444" s="10" t="s">
        <v>69</v>
      </c>
      <c r="W444" s="2"/>
      <c r="X444" s="2">
        <v>361326.7</v>
      </c>
      <c r="Y444" s="26">
        <v>0.003711010376</v>
      </c>
      <c r="Z444" s="10" t="s">
        <v>84</v>
      </c>
      <c r="AA444" s="2" t="s">
        <v>85</v>
      </c>
      <c r="AB444" s="10" t="s">
        <v>72</v>
      </c>
      <c r="AC444" s="2" t="s">
        <v>73</v>
      </c>
      <c r="AD444" s="10" t="s">
        <v>74</v>
      </c>
      <c r="AE444" s="10"/>
      <c r="AF444" s="10" t="s">
        <v>86</v>
      </c>
      <c r="AG444" s="10" t="s">
        <v>75</v>
      </c>
      <c r="AH444" s="10"/>
      <c r="AI444" s="10" t="s">
        <v>76</v>
      </c>
      <c r="AJ444" s="2" t="s">
        <v>76</v>
      </c>
      <c r="AK444" s="32">
        <v>1</v>
      </c>
      <c r="AL444" s="2"/>
      <c r="AM444" s="2"/>
      <c r="AN444" s="2"/>
      <c r="AO444" s="2">
        <v>0</v>
      </c>
      <c r="AP444" s="2">
        <v>0</v>
      </c>
      <c r="AQ444" s="2">
        <v>154556.08</v>
      </c>
      <c r="AR444" s="26">
        <v>0.42774608131643743</v>
      </c>
      <c r="AS444" s="11"/>
      <c r="AT444" s="10"/>
      <c r="AV444" s="10"/>
      <c r="AW444" s="10"/>
      <c r="AX444" s="10"/>
      <c r="AY444" s="10"/>
      <c r="AZ444" s="10"/>
      <c r="BC444" s="10"/>
    </row>
    <row r="445" s="2" customFormat="1">
      <c r="A445" s="2" t="s">
        <v>1065</v>
      </c>
      <c r="B445" s="11">
        <v>44148</v>
      </c>
      <c r="C445" s="2" t="s">
        <v>1054</v>
      </c>
      <c r="D445" s="2" t="s">
        <v>1055</v>
      </c>
      <c r="E445" s="2" t="s">
        <v>1056</v>
      </c>
      <c r="F445" s="2" t="s">
        <v>1064</v>
      </c>
      <c r="G445" s="2" t="s">
        <v>1058</v>
      </c>
      <c r="H445" s="2" t="s">
        <v>1059</v>
      </c>
      <c r="I445" s="11">
        <v>44104</v>
      </c>
      <c r="J445" s="11">
        <v>44104</v>
      </c>
      <c r="K445" s="2" t="s">
        <v>62</v>
      </c>
      <c r="L445" s="2" t="s">
        <v>62</v>
      </c>
      <c r="M445" s="2"/>
      <c r="N445" s="2" t="s">
        <v>80</v>
      </c>
      <c r="O445" s="2" t="s">
        <v>95</v>
      </c>
      <c r="P445" s="2"/>
      <c r="Q445" s="2" t="s">
        <v>65</v>
      </c>
      <c r="R445" s="2" t="s">
        <v>81</v>
      </c>
      <c r="S445" s="2">
        <v>115575</v>
      </c>
      <c r="T445" s="2" t="s">
        <v>82</v>
      </c>
      <c r="U445" s="2" t="s">
        <v>83</v>
      </c>
      <c r="V445" s="10" t="s">
        <v>69</v>
      </c>
      <c r="W445" s="2"/>
      <c r="X445" s="2">
        <v>1178865</v>
      </c>
      <c r="Y445" s="26">
        <v>0.009686846376</v>
      </c>
      <c r="Z445" s="10" t="s">
        <v>84</v>
      </c>
      <c r="AA445" s="2" t="s">
        <v>85</v>
      </c>
      <c r="AB445" s="10" t="s">
        <v>72</v>
      </c>
      <c r="AC445" s="2" t="s">
        <v>73</v>
      </c>
      <c r="AD445" s="10" t="s">
        <v>74</v>
      </c>
      <c r="AE445" s="10"/>
      <c r="AF445" s="10" t="s">
        <v>86</v>
      </c>
      <c r="AG445" s="10" t="s">
        <v>75</v>
      </c>
      <c r="AH445" s="10"/>
      <c r="AI445" s="10" t="s">
        <v>76</v>
      </c>
      <c r="AJ445" s="2" t="s">
        <v>76</v>
      </c>
      <c r="AK445" s="32">
        <v>1</v>
      </c>
      <c r="AL445" s="2"/>
      <c r="AM445" s="2"/>
      <c r="AN445" s="2"/>
      <c r="AO445" s="2">
        <v>0</v>
      </c>
      <c r="AP445" s="2">
        <v>0</v>
      </c>
      <c r="AQ445" s="2">
        <v>820518.6</v>
      </c>
      <c r="AR445" s="26">
        <v>0.6960242266926239</v>
      </c>
      <c r="AS445" s="11"/>
      <c r="AT445" s="10"/>
      <c r="AV445" s="10"/>
      <c r="AW445" s="10"/>
      <c r="AX445" s="10"/>
      <c r="AY445" s="10"/>
      <c r="AZ445" s="10"/>
      <c r="BC445" s="10"/>
    </row>
    <row r="446" s="2" customFormat="1">
      <c r="A446" s="2" t="s">
        <v>1066</v>
      </c>
      <c r="B446" s="11">
        <v>44252</v>
      </c>
      <c r="C446" s="2" t="s">
        <v>1054</v>
      </c>
      <c r="D446" s="2" t="s">
        <v>1055</v>
      </c>
      <c r="E446" s="2" t="s">
        <v>1056</v>
      </c>
      <c r="F446" s="2" t="s">
        <v>1064</v>
      </c>
      <c r="G446" s="2" t="s">
        <v>1058</v>
      </c>
      <c r="H446" s="2" t="s">
        <v>1059</v>
      </c>
      <c r="I446" s="11">
        <v>44469</v>
      </c>
      <c r="J446" s="11">
        <v>44196</v>
      </c>
      <c r="K446" s="2" t="s">
        <v>62</v>
      </c>
      <c r="L446" s="2" t="s">
        <v>62</v>
      </c>
      <c r="M446" s="2"/>
      <c r="N446" s="2" t="s">
        <v>80</v>
      </c>
      <c r="O446" s="2" t="s">
        <v>95</v>
      </c>
      <c r="P446" s="2"/>
      <c r="Q446" s="2" t="s">
        <v>65</v>
      </c>
      <c r="R446" s="2" t="s">
        <v>81</v>
      </c>
      <c r="S446" s="2">
        <v>164900</v>
      </c>
      <c r="T446" s="2" t="s">
        <v>82</v>
      </c>
      <c r="U446" s="2" t="s">
        <v>83</v>
      </c>
      <c r="V446" s="10" t="s">
        <v>69</v>
      </c>
      <c r="W446" s="2"/>
      <c r="X446" s="2">
        <v>3106716</v>
      </c>
      <c r="Y446" s="26">
        <v>0.020718224097</v>
      </c>
      <c r="Z446" s="10" t="s">
        <v>84</v>
      </c>
      <c r="AA446" s="2" t="s">
        <v>85</v>
      </c>
      <c r="AB446" s="10" t="s">
        <v>72</v>
      </c>
      <c r="AC446" s="2" t="s">
        <v>73</v>
      </c>
      <c r="AD446" s="10" t="s">
        <v>74</v>
      </c>
      <c r="AE446" s="10"/>
      <c r="AF446" s="10" t="s">
        <v>86</v>
      </c>
      <c r="AG446" s="10" t="s">
        <v>75</v>
      </c>
      <c r="AH446" s="10"/>
      <c r="AI446" s="10" t="s">
        <v>76</v>
      </c>
      <c r="AJ446" s="2" t="s">
        <v>76</v>
      </c>
      <c r="AK446" s="32">
        <v>1</v>
      </c>
      <c r="AL446" s="2"/>
      <c r="AM446" s="2"/>
      <c r="AN446" s="2"/>
      <c r="AO446" s="2">
        <v>0</v>
      </c>
      <c r="AP446" s="2">
        <v>0</v>
      </c>
      <c r="AQ446" s="2">
        <v>2281203.72</v>
      </c>
      <c r="AR446" s="26">
        <v>0.7342813826561553</v>
      </c>
      <c r="AS446" s="11"/>
      <c r="AT446" s="10"/>
      <c r="AV446" s="10"/>
      <c r="AW446" s="10"/>
      <c r="AX446" s="10"/>
      <c r="AY446" s="10"/>
      <c r="AZ446" s="10"/>
      <c r="BC446" s="10"/>
    </row>
    <row r="447" s="2" customFormat="1">
      <c r="A447" s="2" t="s">
        <v>1067</v>
      </c>
      <c r="B447" s="11">
        <v>44344</v>
      </c>
      <c r="C447" s="2" t="s">
        <v>1054</v>
      </c>
      <c r="D447" s="2" t="s">
        <v>1055</v>
      </c>
      <c r="E447" s="2" t="s">
        <v>1056</v>
      </c>
      <c r="F447" s="2" t="s">
        <v>1064</v>
      </c>
      <c r="G447" s="2" t="s">
        <v>1058</v>
      </c>
      <c r="H447" s="2" t="s">
        <v>1059</v>
      </c>
      <c r="I447" s="11">
        <v>44469</v>
      </c>
      <c r="J447" s="11">
        <v>44286</v>
      </c>
      <c r="K447" s="2" t="s">
        <v>62</v>
      </c>
      <c r="L447" s="2" t="s">
        <v>62</v>
      </c>
      <c r="M447" s="2"/>
      <c r="N447" s="2" t="s">
        <v>80</v>
      </c>
      <c r="O447" s="2" t="s">
        <v>95</v>
      </c>
      <c r="P447" s="2"/>
      <c r="Q447" s="2" t="s">
        <v>65</v>
      </c>
      <c r="R447" s="2" t="s">
        <v>81</v>
      </c>
      <c r="S447" s="2">
        <v>7317</v>
      </c>
      <c r="T447" s="2" t="s">
        <v>82</v>
      </c>
      <c r="U447" s="2" t="s">
        <v>83</v>
      </c>
      <c r="V447" s="10" t="s">
        <v>69</v>
      </c>
      <c r="W447" s="2"/>
      <c r="X447" s="2">
        <v>1388912.94</v>
      </c>
      <c r="Y447" s="26">
        <v>0.012019484724</v>
      </c>
      <c r="Z447" s="10" t="s">
        <v>84</v>
      </c>
      <c r="AA447" s="2" t="s">
        <v>85</v>
      </c>
      <c r="AB447" s="10" t="s">
        <v>72</v>
      </c>
      <c r="AC447" s="2" t="s">
        <v>73</v>
      </c>
      <c r="AD447" s="10" t="s">
        <v>74</v>
      </c>
      <c r="AE447" s="10"/>
      <c r="AF447" s="10" t="s">
        <v>86</v>
      </c>
      <c r="AG447" s="10" t="s">
        <v>75</v>
      </c>
      <c r="AH447" s="10"/>
      <c r="AI447" s="10" t="s">
        <v>76</v>
      </c>
      <c r="AJ447" s="2" t="s">
        <v>76</v>
      </c>
      <c r="AK447" s="32">
        <v>1</v>
      </c>
      <c r="AL447" s="2"/>
      <c r="AM447" s="2"/>
      <c r="AN447" s="2"/>
      <c r="AO447" s="2">
        <v>0</v>
      </c>
      <c r="AP447" s="2">
        <v>0</v>
      </c>
      <c r="AQ447" s="2">
        <v>1347152.54</v>
      </c>
      <c r="AR447" s="26">
        <v>0.96993303266366</v>
      </c>
      <c r="AS447" s="11"/>
      <c r="AT447" s="10"/>
      <c r="AV447" s="10"/>
      <c r="AW447" s="10"/>
      <c r="AX447" s="10"/>
      <c r="AY447" s="10"/>
      <c r="AZ447" s="10"/>
      <c r="BC447" s="10"/>
      <c r="BD447" s="2" t="s">
        <v>1068</v>
      </c>
    </row>
    <row r="448" s="2" customFormat="1">
      <c r="A448" s="2" t="s">
        <v>1069</v>
      </c>
      <c r="B448" s="11">
        <v>44438</v>
      </c>
      <c r="C448" s="2" t="s">
        <v>1054</v>
      </c>
      <c r="D448" s="2" t="s">
        <v>1055</v>
      </c>
      <c r="E448" s="2" t="s">
        <v>1056</v>
      </c>
      <c r="F448" s="2" t="s">
        <v>1064</v>
      </c>
      <c r="G448" s="2" t="s">
        <v>1058</v>
      </c>
      <c r="H448" s="2" t="s">
        <v>1059</v>
      </c>
      <c r="I448" s="11">
        <v>44469</v>
      </c>
      <c r="J448" s="11">
        <v>44377</v>
      </c>
      <c r="K448" s="2" t="s">
        <v>62</v>
      </c>
      <c r="L448" s="2" t="s">
        <v>62</v>
      </c>
      <c r="M448" s="2"/>
      <c r="N448" s="2" t="s">
        <v>80</v>
      </c>
      <c r="O448" s="2" t="s">
        <v>95</v>
      </c>
      <c r="P448" s="2"/>
      <c r="Q448" s="2" t="s">
        <v>65</v>
      </c>
      <c r="R448" s="2" t="s">
        <v>81</v>
      </c>
      <c r="S448" s="2">
        <v>10527</v>
      </c>
      <c r="T448" s="2" t="s">
        <v>82</v>
      </c>
      <c r="U448" s="2" t="s">
        <v>83</v>
      </c>
      <c r="V448" s="10" t="s">
        <v>69</v>
      </c>
      <c r="W448" s="2"/>
      <c r="X448" s="2">
        <v>2254251.78</v>
      </c>
      <c r="Y448" s="26">
        <v>0.015711402395</v>
      </c>
      <c r="Z448" s="10" t="s">
        <v>84</v>
      </c>
      <c r="AA448" s="2" t="s">
        <v>85</v>
      </c>
      <c r="AB448" s="10" t="s">
        <v>72</v>
      </c>
      <c r="AC448" s="2" t="s">
        <v>73</v>
      </c>
      <c r="AD448" s="10" t="s">
        <v>74</v>
      </c>
      <c r="AE448" s="10"/>
      <c r="AF448" s="10" t="s">
        <v>86</v>
      </c>
      <c r="AG448" s="10" t="s">
        <v>75</v>
      </c>
      <c r="AH448" s="10"/>
      <c r="AI448" s="10" t="s">
        <v>76</v>
      </c>
      <c r="AJ448" s="2" t="s">
        <v>76</v>
      </c>
      <c r="AK448" s="32">
        <v>1</v>
      </c>
      <c r="AL448" s="2"/>
      <c r="AM448" s="2"/>
      <c r="AN448" s="2"/>
      <c r="AO448" s="2">
        <v>0</v>
      </c>
      <c r="AP448" s="2">
        <v>0</v>
      </c>
      <c r="AQ448" s="2">
        <v>791889.72</v>
      </c>
      <c r="AR448" s="26">
        <v>0.35128716633418827</v>
      </c>
      <c r="AS448" s="11"/>
      <c r="AT448" s="10"/>
      <c r="AV448" s="10"/>
      <c r="AW448" s="10"/>
      <c r="AX448" s="10"/>
      <c r="AY448" s="10"/>
      <c r="AZ448" s="10"/>
      <c r="BC448" s="10"/>
    </row>
    <row r="449" s="2" customFormat="1">
      <c r="A449" s="2" t="s">
        <v>1070</v>
      </c>
      <c r="B449" s="11">
        <v>44529</v>
      </c>
      <c r="C449" s="2" t="s">
        <v>1054</v>
      </c>
      <c r="D449" s="2" t="s">
        <v>1055</v>
      </c>
      <c r="E449" s="2" t="s">
        <v>1056</v>
      </c>
      <c r="F449" s="2" t="s">
        <v>1064</v>
      </c>
      <c r="G449" s="2" t="s">
        <v>1058</v>
      </c>
      <c r="H449" s="2" t="s">
        <v>1059</v>
      </c>
      <c r="I449" s="11">
        <v>44469</v>
      </c>
      <c r="J449" s="11">
        <v>44469</v>
      </c>
      <c r="K449" s="2" t="s">
        <v>62</v>
      </c>
      <c r="L449" s="2" t="s">
        <v>62</v>
      </c>
      <c r="M449" s="2"/>
      <c r="N449" s="2" t="s">
        <v>80</v>
      </c>
      <c r="O449" s="2" t="s">
        <v>95</v>
      </c>
      <c r="P449" s="2"/>
      <c r="Q449" s="2" t="s">
        <v>65</v>
      </c>
      <c r="R449" s="2" t="s">
        <v>81</v>
      </c>
      <c r="S449" s="2">
        <v>8589</v>
      </c>
      <c r="T449" s="2" t="s">
        <v>82</v>
      </c>
      <c r="U449" s="2" t="s">
        <v>83</v>
      </c>
      <c r="V449" s="10" t="s">
        <v>69</v>
      </c>
      <c r="W449" s="2"/>
      <c r="X449" s="2">
        <v>1507111.83</v>
      </c>
      <c r="Y449" s="26">
        <v>0.015006813366</v>
      </c>
      <c r="Z449" s="10" t="s">
        <v>84</v>
      </c>
      <c r="AA449" s="2" t="s">
        <v>85</v>
      </c>
      <c r="AB449" s="10" t="s">
        <v>72</v>
      </c>
      <c r="AC449" s="2" t="s">
        <v>73</v>
      </c>
      <c r="AD449" s="10" t="s">
        <v>74</v>
      </c>
      <c r="AE449" s="10"/>
      <c r="AF449" s="10" t="s">
        <v>86</v>
      </c>
      <c r="AG449" s="10" t="s">
        <v>75</v>
      </c>
      <c r="AH449" s="10"/>
      <c r="AI449" s="10" t="s">
        <v>76</v>
      </c>
      <c r="AJ449" s="2" t="s">
        <v>76</v>
      </c>
      <c r="AK449" s="32">
        <v>1</v>
      </c>
      <c r="AL449" s="2"/>
      <c r="AM449" s="2"/>
      <c r="AN449" s="2"/>
      <c r="AO449" s="2">
        <v>0</v>
      </c>
      <c r="AP449" s="2">
        <v>0</v>
      </c>
      <c r="AQ449" s="2">
        <v>0</v>
      </c>
      <c r="AR449" s="26">
        <v>0</v>
      </c>
      <c r="AS449" s="11"/>
      <c r="AT449" s="10"/>
      <c r="AV449" s="10"/>
      <c r="AW449" s="10"/>
      <c r="AX449" s="10"/>
      <c r="AY449" s="10"/>
      <c r="AZ449" s="10"/>
      <c r="BC449" s="10"/>
    </row>
    <row r="450" s="2" customFormat="1">
      <c r="A450" s="2" t="s">
        <v>1071</v>
      </c>
      <c r="B450" s="11">
        <v>44497</v>
      </c>
      <c r="C450" s="2" t="s">
        <v>1072</v>
      </c>
      <c r="D450" s="2" t="s">
        <v>1073</v>
      </c>
      <c r="E450" s="2" t="s">
        <v>1074</v>
      </c>
      <c r="F450" s="2" t="s">
        <v>1075</v>
      </c>
      <c r="G450" s="2" t="s">
        <v>1076</v>
      </c>
      <c r="H450" s="2" t="s">
        <v>1077</v>
      </c>
      <c r="I450" s="11">
        <v>44439</v>
      </c>
      <c r="J450" s="11">
        <v>44439</v>
      </c>
      <c r="K450" s="2" t="s">
        <v>62</v>
      </c>
      <c r="L450" s="2" t="s">
        <v>62</v>
      </c>
      <c r="M450" s="2"/>
      <c r="N450" s="2" t="s">
        <v>80</v>
      </c>
      <c r="O450" s="2" t="s">
        <v>95</v>
      </c>
      <c r="P450" s="2"/>
      <c r="Q450" s="2" t="s">
        <v>65</v>
      </c>
      <c r="R450" s="2" t="s">
        <v>81</v>
      </c>
      <c r="S450" s="2">
        <v>3510</v>
      </c>
      <c r="T450" s="2" t="s">
        <v>82</v>
      </c>
      <c r="U450" s="2" t="s">
        <v>83</v>
      </c>
      <c r="V450" s="10" t="s">
        <v>69</v>
      </c>
      <c r="W450" s="2"/>
      <c r="X450" s="2">
        <v>766022.4</v>
      </c>
      <c r="Y450" s="26">
        <v>0.006337655051</v>
      </c>
      <c r="Z450" s="10" t="s">
        <v>84</v>
      </c>
      <c r="AA450" s="2" t="s">
        <v>85</v>
      </c>
      <c r="AB450" s="10" t="s">
        <v>72</v>
      </c>
      <c r="AC450" s="2" t="s">
        <v>73</v>
      </c>
      <c r="AD450" s="10" t="s">
        <v>74</v>
      </c>
      <c r="AE450" s="10"/>
      <c r="AF450" s="10" t="s">
        <v>86</v>
      </c>
      <c r="AG450" s="10" t="s">
        <v>75</v>
      </c>
      <c r="AH450" s="10"/>
      <c r="AI450" s="10" t="s">
        <v>76</v>
      </c>
      <c r="AJ450" s="2" t="s">
        <v>76</v>
      </c>
      <c r="AK450" s="32">
        <v>1</v>
      </c>
      <c r="AL450" s="2"/>
      <c r="AM450" s="2"/>
      <c r="AN450" s="2"/>
      <c r="AO450" s="2">
        <v>0</v>
      </c>
      <c r="AP450" s="2">
        <v>0</v>
      </c>
      <c r="AQ450" s="2">
        <v>0</v>
      </c>
      <c r="AR450" s="26">
        <v>0</v>
      </c>
      <c r="AS450" s="11"/>
      <c r="AT450" s="10"/>
      <c r="AV450" s="10"/>
      <c r="AW450" s="10"/>
      <c r="AX450" s="10"/>
      <c r="AY450" s="10"/>
      <c r="AZ450" s="10"/>
      <c r="BC450" s="10"/>
    </row>
    <row r="451" s="2" customFormat="1">
      <c r="A451" s="2" t="s">
        <v>1078</v>
      </c>
      <c r="B451" s="11">
        <v>44467</v>
      </c>
      <c r="C451" s="2" t="s">
        <v>1072</v>
      </c>
      <c r="D451" s="2" t="s">
        <v>1073</v>
      </c>
      <c r="E451" s="2" t="s">
        <v>1074</v>
      </c>
      <c r="F451" s="2" t="s">
        <v>1079</v>
      </c>
      <c r="G451" s="2" t="s">
        <v>1080</v>
      </c>
      <c r="H451" s="2" t="s">
        <v>1081</v>
      </c>
      <c r="I451" s="11">
        <v>44408</v>
      </c>
      <c r="J451" s="11">
        <v>44408</v>
      </c>
      <c r="K451" s="2" t="s">
        <v>62</v>
      </c>
      <c r="L451" s="2" t="s">
        <v>62</v>
      </c>
      <c r="M451" s="2"/>
      <c r="N451" s="2" t="s">
        <v>80</v>
      </c>
      <c r="O451" s="2" t="s">
        <v>95</v>
      </c>
      <c r="P451" s="2"/>
      <c r="Q451" s="2" t="s">
        <v>65</v>
      </c>
      <c r="R451" s="2" t="s">
        <v>81</v>
      </c>
      <c r="S451" s="2">
        <v>183</v>
      </c>
      <c r="T451" s="2" t="s">
        <v>82</v>
      </c>
      <c r="U451" s="2" t="s">
        <v>83</v>
      </c>
      <c r="V451" s="10" t="s">
        <v>69</v>
      </c>
      <c r="W451" s="2"/>
      <c r="X451" s="2">
        <v>29484.96</v>
      </c>
      <c r="Y451" s="26">
        <v>0.000496702851</v>
      </c>
      <c r="Z451" s="10" t="s">
        <v>84</v>
      </c>
      <c r="AA451" s="2" t="s">
        <v>85</v>
      </c>
      <c r="AB451" s="10" t="s">
        <v>72</v>
      </c>
      <c r="AC451" s="2" t="s">
        <v>73</v>
      </c>
      <c r="AD451" s="10" t="s">
        <v>74</v>
      </c>
      <c r="AE451" s="10"/>
      <c r="AF451" s="10" t="s">
        <v>86</v>
      </c>
      <c r="AG451" s="10" t="s">
        <v>75</v>
      </c>
      <c r="AH451" s="10"/>
      <c r="AI451" s="10" t="s">
        <v>76</v>
      </c>
      <c r="AJ451" s="2" t="s">
        <v>76</v>
      </c>
      <c r="AK451" s="32">
        <v>1</v>
      </c>
      <c r="AL451" s="2"/>
      <c r="AM451" s="2"/>
      <c r="AN451" s="2"/>
      <c r="AO451" s="2">
        <v>0</v>
      </c>
      <c r="AP451" s="2">
        <v>0</v>
      </c>
      <c r="AQ451" s="2">
        <v>0</v>
      </c>
      <c r="AR451" s="26">
        <v>0</v>
      </c>
      <c r="AS451" s="11"/>
      <c r="AT451" s="10"/>
      <c r="AV451" s="10"/>
      <c r="AW451" s="10"/>
      <c r="AX451" s="10"/>
      <c r="AY451" s="10"/>
      <c r="AZ451" s="10"/>
      <c r="BC451" s="10"/>
    </row>
    <row r="452" s="2" customFormat="1">
      <c r="A452" s="2" t="s">
        <v>1082</v>
      </c>
      <c r="B452" s="11">
        <v>44560</v>
      </c>
      <c r="C452" s="2" t="s">
        <v>1072</v>
      </c>
      <c r="D452" s="2" t="s">
        <v>1073</v>
      </c>
      <c r="E452" s="2" t="s">
        <v>1074</v>
      </c>
      <c r="F452" s="2" t="s">
        <v>1079</v>
      </c>
      <c r="G452" s="2" t="s">
        <v>1080</v>
      </c>
      <c r="H452" s="2" t="s">
        <v>1081</v>
      </c>
      <c r="I452" s="11">
        <v>44773</v>
      </c>
      <c r="J452" s="11">
        <v>44500</v>
      </c>
      <c r="K452" s="2" t="s">
        <v>62</v>
      </c>
      <c r="L452" s="2" t="s">
        <v>62</v>
      </c>
      <c r="M452" s="2"/>
      <c r="N452" s="2" t="s">
        <v>80</v>
      </c>
      <c r="O452" s="2" t="s">
        <v>95</v>
      </c>
      <c r="P452" s="2"/>
      <c r="Q452" s="2" t="s">
        <v>65</v>
      </c>
      <c r="R452" s="2" t="s">
        <v>81</v>
      </c>
      <c r="S452" s="2">
        <v>206</v>
      </c>
      <c r="T452" s="2" t="s">
        <v>82</v>
      </c>
      <c r="U452" s="2" t="s">
        <v>83</v>
      </c>
      <c r="V452" s="10" t="s">
        <v>69</v>
      </c>
      <c r="W452" s="2"/>
      <c r="X452" s="2">
        <v>37803.06</v>
      </c>
      <c r="Y452" s="26">
        <v>0.000537463161</v>
      </c>
      <c r="Z452" s="10" t="s">
        <v>84</v>
      </c>
      <c r="AA452" s="2" t="s">
        <v>85</v>
      </c>
      <c r="AB452" s="10" t="s">
        <v>72</v>
      </c>
      <c r="AC452" s="2" t="s">
        <v>73</v>
      </c>
      <c r="AD452" s="10" t="s">
        <v>74</v>
      </c>
      <c r="AE452" s="10"/>
      <c r="AF452" s="10" t="s">
        <v>86</v>
      </c>
      <c r="AG452" s="10" t="s">
        <v>75</v>
      </c>
      <c r="AH452" s="10"/>
      <c r="AI452" s="10" t="s">
        <v>76</v>
      </c>
      <c r="AJ452" s="2" t="s">
        <v>76</v>
      </c>
      <c r="AK452" s="32">
        <v>1</v>
      </c>
      <c r="AL452" s="2"/>
      <c r="AM452" s="2"/>
      <c r="AN452" s="2"/>
      <c r="AO452" s="2">
        <v>0</v>
      </c>
      <c r="AP452" s="2">
        <v>0</v>
      </c>
      <c r="AQ452" s="2">
        <v>0</v>
      </c>
      <c r="AR452" s="26">
        <v>0</v>
      </c>
      <c r="AS452" s="11"/>
      <c r="AT452" s="10"/>
      <c r="AV452" s="10"/>
      <c r="AW452" s="10"/>
      <c r="AX452" s="10"/>
      <c r="AY452" s="10"/>
      <c r="AZ452" s="10"/>
      <c r="BC452" s="10"/>
    </row>
    <row r="453" s="2" customFormat="1">
      <c r="A453" s="2" t="s">
        <v>1083</v>
      </c>
      <c r="B453" s="11">
        <v>43979</v>
      </c>
      <c r="C453" s="2" t="s">
        <v>1084</v>
      </c>
      <c r="D453" s="2" t="s">
        <v>1085</v>
      </c>
      <c r="E453" s="2" t="s">
        <v>1086</v>
      </c>
      <c r="F453" s="2" t="s">
        <v>1087</v>
      </c>
      <c r="G453" s="2" t="s">
        <v>1088</v>
      </c>
      <c r="H453" s="2" t="s">
        <v>1089</v>
      </c>
      <c r="I453" s="11">
        <v>44012</v>
      </c>
      <c r="J453" s="11">
        <v>43921</v>
      </c>
      <c r="K453" s="2" t="s">
        <v>125</v>
      </c>
      <c r="L453" s="2" t="s">
        <v>62</v>
      </c>
      <c r="M453" s="2"/>
      <c r="N453" s="2" t="s">
        <v>127</v>
      </c>
      <c r="O453" s="2"/>
      <c r="P453" s="2" t="s">
        <v>1090</v>
      </c>
      <c r="Q453" s="2" t="s">
        <v>65</v>
      </c>
      <c r="R453" s="2" t="s">
        <v>128</v>
      </c>
      <c r="S453" s="2">
        <v>226000</v>
      </c>
      <c r="T453" s="2" t="s">
        <v>129</v>
      </c>
      <c r="U453" s="2" t="s">
        <v>130</v>
      </c>
      <c r="V453" s="10" t="s">
        <v>69</v>
      </c>
      <c r="W453" s="2"/>
      <c r="X453" s="2">
        <v>162155</v>
      </c>
      <c r="Y453" s="26">
        <v>0.00156333055234</v>
      </c>
      <c r="Z453" s="10" t="s">
        <v>131</v>
      </c>
      <c r="AA453" s="2" t="s">
        <v>132</v>
      </c>
      <c r="AB453" s="10" t="s">
        <v>72</v>
      </c>
      <c r="AC453" s="2" t="s">
        <v>73</v>
      </c>
      <c r="AD453" s="10" t="s">
        <v>74</v>
      </c>
      <c r="AE453" s="10"/>
      <c r="AF453" s="10" t="s">
        <v>86</v>
      </c>
      <c r="AG453" s="10" t="s">
        <v>75</v>
      </c>
      <c r="AH453" s="10"/>
      <c r="AI453" s="10" t="s">
        <v>76</v>
      </c>
      <c r="AJ453" s="2" t="s">
        <v>76</v>
      </c>
      <c r="AK453" s="32">
        <v>2</v>
      </c>
      <c r="AL453" s="2"/>
      <c r="AM453" s="2"/>
      <c r="AN453" s="2"/>
      <c r="AO453" s="2">
        <v>0</v>
      </c>
      <c r="AP453" s="2">
        <v>0</v>
      </c>
      <c r="AQ453" s="2">
        <v>0</v>
      </c>
      <c r="AR453" s="26">
        <v>0</v>
      </c>
      <c r="AS453" s="11">
        <v>44270</v>
      </c>
      <c r="AT453" s="10" t="s">
        <v>133</v>
      </c>
      <c r="AU453" s="2">
        <v>6.75</v>
      </c>
      <c r="AV453" s="10" t="s">
        <v>75</v>
      </c>
      <c r="AW453" s="10" t="s">
        <v>75</v>
      </c>
      <c r="AX453" s="10" t="s">
        <v>75</v>
      </c>
      <c r="AY453" s="10"/>
      <c r="AZ453" s="10"/>
      <c r="BA453" s="2"/>
      <c r="BC453" s="10"/>
    </row>
    <row r="454" s="3" customFormat="1">
      <c r="A454" s="3" t="s">
        <v>1091</v>
      </c>
      <c r="B454" s="16">
        <v>44207</v>
      </c>
      <c r="C454" s="3" t="s">
        <v>1084</v>
      </c>
      <c r="D454" s="3" t="s">
        <v>1085</v>
      </c>
      <c r="E454" s="3" t="s">
        <v>1086</v>
      </c>
      <c r="F454" s="3" t="s">
        <v>1087</v>
      </c>
      <c r="G454" s="3" t="s">
        <v>1088</v>
      </c>
      <c r="H454" s="3" t="s">
        <v>1089</v>
      </c>
      <c r="I454" s="16">
        <v>44012</v>
      </c>
      <c r="J454" s="16">
        <v>43921</v>
      </c>
      <c r="K454" s="3" t="s">
        <v>125</v>
      </c>
      <c r="L454" s="3" t="s">
        <v>62</v>
      </c>
      <c r="M454" s="3"/>
      <c r="N454" s="3" t="s">
        <v>127</v>
      </c>
      <c r="O454" s="3"/>
      <c r="P454" s="3" t="s">
        <v>1090</v>
      </c>
      <c r="Q454" s="3" t="s">
        <v>65</v>
      </c>
      <c r="R454" s="3" t="s">
        <v>128</v>
      </c>
      <c r="S454" s="3">
        <v>226000</v>
      </c>
      <c r="T454" s="3" t="s">
        <v>129</v>
      </c>
      <c r="U454" s="3" t="s">
        <v>130</v>
      </c>
      <c r="V454" s="21" t="s">
        <v>69</v>
      </c>
      <c r="W454" s="3"/>
      <c r="X454" s="3">
        <v>162155</v>
      </c>
      <c r="Y454" s="27">
        <v>0.00156333055234</v>
      </c>
      <c r="Z454" s="21" t="s">
        <v>131</v>
      </c>
      <c r="AA454" s="3" t="s">
        <v>132</v>
      </c>
      <c r="AB454" s="21" t="s">
        <v>72</v>
      </c>
      <c r="AC454" s="3" t="s">
        <v>73</v>
      </c>
      <c r="AD454" s="21" t="s">
        <v>74</v>
      </c>
      <c r="AE454" s="21"/>
      <c r="AF454" s="21" t="s">
        <v>86</v>
      </c>
      <c r="AG454" s="21" t="s">
        <v>75</v>
      </c>
      <c r="AH454" s="21"/>
      <c r="AI454" s="21" t="s">
        <v>76</v>
      </c>
      <c r="AJ454" s="3" t="s">
        <v>76</v>
      </c>
      <c r="AK454" s="33">
        <v>2</v>
      </c>
      <c r="AL454" s="3"/>
      <c r="AM454" s="3"/>
      <c r="AN454" s="3"/>
      <c r="AO454" s="3">
        <v>0</v>
      </c>
      <c r="AP454" s="3">
        <v>0</v>
      </c>
      <c r="AQ454" s="3">
        <v>0</v>
      </c>
      <c r="AR454" s="27">
        <v>0</v>
      </c>
      <c r="AS454" s="16">
        <v>44270</v>
      </c>
      <c r="AT454" s="21" t="s">
        <v>133</v>
      </c>
      <c r="AU454" s="3">
        <v>6.75</v>
      </c>
      <c r="AV454" s="21" t="s">
        <v>75</v>
      </c>
      <c r="AW454" s="21" t="s">
        <v>75</v>
      </c>
      <c r="AX454" s="21" t="s">
        <v>75</v>
      </c>
      <c r="AY454" s="21"/>
      <c r="AZ454" s="21"/>
      <c r="BA454" s="3"/>
      <c r="BC454" s="21"/>
    </row>
    <row r="455" s="2" customFormat="1">
      <c r="A455" s="2" t="s">
        <v>1092</v>
      </c>
      <c r="B455" s="11">
        <v>44064</v>
      </c>
      <c r="C455" s="2" t="s">
        <v>1084</v>
      </c>
      <c r="D455" s="2" t="s">
        <v>1085</v>
      </c>
      <c r="E455" s="2" t="s">
        <v>1086</v>
      </c>
      <c r="F455" s="2" t="s">
        <v>1087</v>
      </c>
      <c r="G455" s="2" t="s">
        <v>1088</v>
      </c>
      <c r="H455" s="2" t="s">
        <v>1089</v>
      </c>
      <c r="I455" s="11">
        <v>44012</v>
      </c>
      <c r="J455" s="11">
        <v>44012</v>
      </c>
      <c r="K455" s="2" t="s">
        <v>125</v>
      </c>
      <c r="L455" s="2" t="s">
        <v>62</v>
      </c>
      <c r="M455" s="2"/>
      <c r="N455" s="2" t="s">
        <v>127</v>
      </c>
      <c r="O455" s="2"/>
      <c r="P455" s="2" t="s">
        <v>1093</v>
      </c>
      <c r="Q455" s="2" t="s">
        <v>65</v>
      </c>
      <c r="R455" s="2" t="s">
        <v>128</v>
      </c>
      <c r="S455" s="2">
        <v>208000</v>
      </c>
      <c r="T455" s="2" t="s">
        <v>129</v>
      </c>
      <c r="U455" s="2" t="s">
        <v>130</v>
      </c>
      <c r="V455" s="10" t="s">
        <v>69</v>
      </c>
      <c r="W455" s="2"/>
      <c r="X455" s="2">
        <v>166010</v>
      </c>
      <c r="Y455" s="26">
        <v>0.00168450609047</v>
      </c>
      <c r="Z455" s="10" t="s">
        <v>131</v>
      </c>
      <c r="AA455" s="2" t="s">
        <v>132</v>
      </c>
      <c r="AB455" s="10" t="s">
        <v>72</v>
      </c>
      <c r="AC455" s="2" t="s">
        <v>73</v>
      </c>
      <c r="AD455" s="10" t="s">
        <v>74</v>
      </c>
      <c r="AE455" s="10"/>
      <c r="AF455" s="10" t="s">
        <v>86</v>
      </c>
      <c r="AG455" s="10" t="s">
        <v>75</v>
      </c>
      <c r="AH455" s="10"/>
      <c r="AI455" s="10" t="s">
        <v>76</v>
      </c>
      <c r="AJ455" s="2" t="s">
        <v>76</v>
      </c>
      <c r="AK455" s="32">
        <v>2</v>
      </c>
      <c r="AL455" s="2"/>
      <c r="AM455" s="2"/>
      <c r="AN455" s="2"/>
      <c r="AO455" s="2">
        <v>0</v>
      </c>
      <c r="AP455" s="2">
        <v>0</v>
      </c>
      <c r="AQ455" s="2">
        <v>0</v>
      </c>
      <c r="AR455" s="26">
        <v>0</v>
      </c>
      <c r="AS455" s="11">
        <v>44270</v>
      </c>
      <c r="AT455" s="10" t="s">
        <v>133</v>
      </c>
      <c r="AU455" s="2">
        <v>6.75</v>
      </c>
      <c r="AV455" s="10" t="s">
        <v>75</v>
      </c>
      <c r="AW455" s="10" t="s">
        <v>75</v>
      </c>
      <c r="AX455" s="10" t="s">
        <v>75</v>
      </c>
      <c r="AY455" s="10"/>
      <c r="AZ455" s="10"/>
      <c r="BA455" s="2"/>
      <c r="BC455" s="10"/>
    </row>
    <row r="456" s="3" customFormat="1">
      <c r="A456" s="3" t="s">
        <v>1094</v>
      </c>
      <c r="B456" s="16">
        <v>44208</v>
      </c>
      <c r="C456" s="3" t="s">
        <v>1084</v>
      </c>
      <c r="D456" s="3" t="s">
        <v>1085</v>
      </c>
      <c r="E456" s="3" t="s">
        <v>1086</v>
      </c>
      <c r="F456" s="3" t="s">
        <v>1087</v>
      </c>
      <c r="G456" s="3" t="s">
        <v>1088</v>
      </c>
      <c r="H456" s="3" t="s">
        <v>1089</v>
      </c>
      <c r="I456" s="16">
        <v>44012</v>
      </c>
      <c r="J456" s="16">
        <v>44012</v>
      </c>
      <c r="K456" s="3" t="s">
        <v>125</v>
      </c>
      <c r="L456" s="3" t="s">
        <v>62</v>
      </c>
      <c r="M456" s="3"/>
      <c r="N456" s="3" t="s">
        <v>127</v>
      </c>
      <c r="O456" s="3"/>
      <c r="P456" s="3" t="s">
        <v>1093</v>
      </c>
      <c r="Q456" s="3" t="s">
        <v>65</v>
      </c>
      <c r="R456" s="3" t="s">
        <v>128</v>
      </c>
      <c r="S456" s="3">
        <v>208000</v>
      </c>
      <c r="T456" s="3" t="s">
        <v>129</v>
      </c>
      <c r="U456" s="3" t="s">
        <v>130</v>
      </c>
      <c r="V456" s="21" t="s">
        <v>69</v>
      </c>
      <c r="W456" s="3"/>
      <c r="X456" s="3">
        <v>166010</v>
      </c>
      <c r="Y456" s="27">
        <v>0.00168450609047</v>
      </c>
      <c r="Z456" s="21" t="s">
        <v>131</v>
      </c>
      <c r="AA456" s="3" t="s">
        <v>132</v>
      </c>
      <c r="AB456" s="21" t="s">
        <v>72</v>
      </c>
      <c r="AC456" s="3" t="s">
        <v>73</v>
      </c>
      <c r="AD456" s="21" t="s">
        <v>74</v>
      </c>
      <c r="AE456" s="21"/>
      <c r="AF456" s="21" t="s">
        <v>86</v>
      </c>
      <c r="AG456" s="21" t="s">
        <v>75</v>
      </c>
      <c r="AH456" s="21"/>
      <c r="AI456" s="21" t="s">
        <v>76</v>
      </c>
      <c r="AJ456" s="3" t="s">
        <v>76</v>
      </c>
      <c r="AK456" s="33">
        <v>2</v>
      </c>
      <c r="AL456" s="3"/>
      <c r="AM456" s="3"/>
      <c r="AN456" s="7">
        <f>HYPERLINK("#Notes!C887", "Go To Notes")</f>
      </c>
      <c r="AO456" s="3">
        <v>0</v>
      </c>
      <c r="AP456" s="3">
        <v>0</v>
      </c>
      <c r="AQ456" s="3">
        <v>0</v>
      </c>
      <c r="AR456" s="27">
        <v>0</v>
      </c>
      <c r="AS456" s="16">
        <v>44270</v>
      </c>
      <c r="AT456" s="21" t="s">
        <v>133</v>
      </c>
      <c r="AU456" s="3">
        <v>6.75</v>
      </c>
      <c r="AV456" s="21" t="s">
        <v>75</v>
      </c>
      <c r="AW456" s="21" t="s">
        <v>75</v>
      </c>
      <c r="AX456" s="21" t="s">
        <v>75</v>
      </c>
      <c r="AY456" s="21"/>
      <c r="AZ456" s="21"/>
      <c r="BA456" s="3"/>
      <c r="BC456" s="21"/>
    </row>
    <row r="457" s="2" customFormat="1">
      <c r="A457" s="2" t="s">
        <v>1095</v>
      </c>
      <c r="B457" s="11">
        <v>44158</v>
      </c>
      <c r="C457" s="2" t="s">
        <v>1084</v>
      </c>
      <c r="D457" s="2" t="s">
        <v>1085</v>
      </c>
      <c r="E457" s="2" t="s">
        <v>1086</v>
      </c>
      <c r="F457" s="2" t="s">
        <v>1087</v>
      </c>
      <c r="G457" s="2" t="s">
        <v>1088</v>
      </c>
      <c r="H457" s="2" t="s">
        <v>1089</v>
      </c>
      <c r="I457" s="11">
        <v>44377</v>
      </c>
      <c r="J457" s="11">
        <v>44104</v>
      </c>
      <c r="K457" s="2" t="s">
        <v>125</v>
      </c>
      <c r="L457" s="2" t="s">
        <v>62</v>
      </c>
      <c r="M457" s="2"/>
      <c r="N457" s="2" t="s">
        <v>213</v>
      </c>
      <c r="O457" s="2"/>
      <c r="P457" s="2"/>
      <c r="Q457" s="2" t="s">
        <v>65</v>
      </c>
      <c r="R457" s="2" t="s">
        <v>214</v>
      </c>
      <c r="S457" s="2">
        <v>208000</v>
      </c>
      <c r="T457" s="2" t="s">
        <v>129</v>
      </c>
      <c r="U457" s="2" t="s">
        <v>130</v>
      </c>
      <c r="V457" s="10" t="s">
        <v>69</v>
      </c>
      <c r="W457" s="2"/>
      <c r="X457" s="2">
        <v>188240</v>
      </c>
      <c r="Y457" s="26">
        <v>0.00182155293783</v>
      </c>
      <c r="Z457" s="10" t="s">
        <v>131</v>
      </c>
      <c r="AA457" s="2" t="s">
        <v>132</v>
      </c>
      <c r="AB457" s="10" t="s">
        <v>72</v>
      </c>
      <c r="AC457" s="2" t="s">
        <v>73</v>
      </c>
      <c r="AD457" s="10" t="s">
        <v>74</v>
      </c>
      <c r="AE457" s="10"/>
      <c r="AF457" s="10" t="s">
        <v>86</v>
      </c>
      <c r="AG457" s="10" t="s">
        <v>75</v>
      </c>
      <c r="AH457" s="10"/>
      <c r="AI457" s="10" t="s">
        <v>76</v>
      </c>
      <c r="AJ457" s="2" t="s">
        <v>76</v>
      </c>
      <c r="AK457" s="32">
        <v>2</v>
      </c>
      <c r="AL457" s="2"/>
      <c r="AM457" s="2"/>
      <c r="AN457" s="2"/>
      <c r="AO457" s="2">
        <v>0</v>
      </c>
      <c r="AP457" s="2">
        <v>0</v>
      </c>
      <c r="AQ457" s="2">
        <v>0</v>
      </c>
      <c r="AR457" s="26">
        <v>0</v>
      </c>
      <c r="AS457" s="11">
        <v>45000</v>
      </c>
      <c r="AT457" s="10" t="s">
        <v>133</v>
      </c>
      <c r="AU457" s="2">
        <v>10</v>
      </c>
      <c r="AV457" s="10" t="s">
        <v>75</v>
      </c>
      <c r="AW457" s="10" t="s">
        <v>75</v>
      </c>
      <c r="AX457" s="10" t="s">
        <v>75</v>
      </c>
      <c r="AY457" s="10"/>
      <c r="AZ457" s="10"/>
      <c r="BA457" s="2"/>
      <c r="BC457" s="10"/>
    </row>
    <row r="458" s="3" customFormat="1">
      <c r="A458" s="3" t="s">
        <v>1096</v>
      </c>
      <c r="B458" s="16">
        <v>44208</v>
      </c>
      <c r="C458" s="3" t="s">
        <v>1084</v>
      </c>
      <c r="D458" s="3" t="s">
        <v>1085</v>
      </c>
      <c r="E458" s="3" t="s">
        <v>1086</v>
      </c>
      <c r="F458" s="3" t="s">
        <v>1087</v>
      </c>
      <c r="G458" s="3" t="s">
        <v>1088</v>
      </c>
      <c r="H458" s="3" t="s">
        <v>1089</v>
      </c>
      <c r="I458" s="16">
        <v>44377</v>
      </c>
      <c r="J458" s="16">
        <v>44104</v>
      </c>
      <c r="K458" s="3" t="s">
        <v>125</v>
      </c>
      <c r="L458" s="3" t="s">
        <v>62</v>
      </c>
      <c r="M458" s="3"/>
      <c r="N458" s="3" t="s">
        <v>213</v>
      </c>
      <c r="O458" s="3"/>
      <c r="P458" s="3"/>
      <c r="Q458" s="3" t="s">
        <v>65</v>
      </c>
      <c r="R458" s="3" t="s">
        <v>214</v>
      </c>
      <c r="S458" s="3">
        <v>208000</v>
      </c>
      <c r="T458" s="3" t="s">
        <v>129</v>
      </c>
      <c r="U458" s="3" t="s">
        <v>130</v>
      </c>
      <c r="V458" s="21" t="s">
        <v>69</v>
      </c>
      <c r="W458" s="3"/>
      <c r="X458" s="3">
        <v>188240</v>
      </c>
      <c r="Y458" s="27">
        <v>0.00182155293783</v>
      </c>
      <c r="Z458" s="21" t="s">
        <v>131</v>
      </c>
      <c r="AA458" s="3" t="s">
        <v>132</v>
      </c>
      <c r="AB458" s="21" t="s">
        <v>72</v>
      </c>
      <c r="AC458" s="3" t="s">
        <v>73</v>
      </c>
      <c r="AD458" s="21" t="s">
        <v>74</v>
      </c>
      <c r="AE458" s="21"/>
      <c r="AF458" s="21" t="s">
        <v>86</v>
      </c>
      <c r="AG458" s="21" t="s">
        <v>75</v>
      </c>
      <c r="AH458" s="21"/>
      <c r="AI458" s="21" t="s">
        <v>76</v>
      </c>
      <c r="AJ458" s="3" t="s">
        <v>76</v>
      </c>
      <c r="AK458" s="33">
        <v>2</v>
      </c>
      <c r="AL458" s="3"/>
      <c r="AM458" s="3"/>
      <c r="AN458" s="7">
        <f>HYPERLINK("#Notes!C892", "Go To Notes")</f>
      </c>
      <c r="AO458" s="3">
        <v>0</v>
      </c>
      <c r="AP458" s="3">
        <v>0</v>
      </c>
      <c r="AQ458" s="3">
        <v>0</v>
      </c>
      <c r="AR458" s="27">
        <v>0</v>
      </c>
      <c r="AS458" s="16">
        <v>45000</v>
      </c>
      <c r="AT458" s="21" t="s">
        <v>133</v>
      </c>
      <c r="AU458" s="3">
        <v>10</v>
      </c>
      <c r="AV458" s="21" t="s">
        <v>75</v>
      </c>
      <c r="AW458" s="21" t="s">
        <v>75</v>
      </c>
      <c r="AX458" s="21" t="s">
        <v>75</v>
      </c>
      <c r="AY458" s="21"/>
      <c r="AZ458" s="21"/>
      <c r="BA458" s="3"/>
      <c r="BC458" s="21"/>
    </row>
    <row r="459" s="2" customFormat="1">
      <c r="A459" s="2" t="s">
        <v>1097</v>
      </c>
      <c r="B459" s="11">
        <v>44246</v>
      </c>
      <c r="C459" s="2" t="s">
        <v>1084</v>
      </c>
      <c r="D459" s="2" t="s">
        <v>1085</v>
      </c>
      <c r="E459" s="2" t="s">
        <v>1086</v>
      </c>
      <c r="F459" s="2" t="s">
        <v>1087</v>
      </c>
      <c r="G459" s="2" t="s">
        <v>1088</v>
      </c>
      <c r="H459" s="2" t="s">
        <v>1089</v>
      </c>
      <c r="I459" s="11">
        <v>44377</v>
      </c>
      <c r="J459" s="11">
        <v>44196</v>
      </c>
      <c r="K459" s="2" t="s">
        <v>125</v>
      </c>
      <c r="L459" s="2" t="s">
        <v>62</v>
      </c>
      <c r="M459" s="2"/>
      <c r="N459" s="2" t="s">
        <v>213</v>
      </c>
      <c r="O459" s="2"/>
      <c r="P459" s="2" t="s">
        <v>476</v>
      </c>
      <c r="Q459" s="2" t="s">
        <v>65</v>
      </c>
      <c r="R459" s="2" t="s">
        <v>214</v>
      </c>
      <c r="S459" s="2">
        <v>172000</v>
      </c>
      <c r="T459" s="2" t="s">
        <v>129</v>
      </c>
      <c r="U459" s="2" t="s">
        <v>130</v>
      </c>
      <c r="V459" s="10" t="s">
        <v>69</v>
      </c>
      <c r="W459" s="2"/>
      <c r="X459" s="2">
        <v>174946.36</v>
      </c>
      <c r="Y459" s="26">
        <v>0.0017776757961</v>
      </c>
      <c r="Z459" s="10" t="s">
        <v>131</v>
      </c>
      <c r="AA459" s="2" t="s">
        <v>132</v>
      </c>
      <c r="AB459" s="10" t="s">
        <v>72</v>
      </c>
      <c r="AC459" s="2" t="s">
        <v>73</v>
      </c>
      <c r="AD459" s="10" t="s">
        <v>74</v>
      </c>
      <c r="AE459" s="10"/>
      <c r="AF459" s="10" t="s">
        <v>86</v>
      </c>
      <c r="AG459" s="10" t="s">
        <v>75</v>
      </c>
      <c r="AH459" s="10"/>
      <c r="AI459" s="10" t="s">
        <v>76</v>
      </c>
      <c r="AJ459" s="2" t="s">
        <v>76</v>
      </c>
      <c r="AK459" s="32">
        <v>2</v>
      </c>
      <c r="AL459" s="2"/>
      <c r="AM459" s="2"/>
      <c r="AN459" s="2"/>
      <c r="AO459" s="2">
        <v>0</v>
      </c>
      <c r="AP459" s="2">
        <v>0</v>
      </c>
      <c r="AQ459" s="2">
        <v>0</v>
      </c>
      <c r="AR459" s="26">
        <v>0</v>
      </c>
      <c r="AS459" s="11">
        <v>45000</v>
      </c>
      <c r="AT459" s="10" t="s">
        <v>133</v>
      </c>
      <c r="AU459" s="2">
        <v>10</v>
      </c>
      <c r="AV459" s="10" t="s">
        <v>75</v>
      </c>
      <c r="AW459" s="10" t="s">
        <v>75</v>
      </c>
      <c r="AX459" s="10" t="s">
        <v>75</v>
      </c>
      <c r="AY459" s="10"/>
      <c r="AZ459" s="10"/>
      <c r="BA459" s="2"/>
      <c r="BC459" s="10"/>
    </row>
    <row r="460" s="2" customFormat="1">
      <c r="A460" s="2" t="s">
        <v>1098</v>
      </c>
      <c r="B460" s="11">
        <v>44336</v>
      </c>
      <c r="C460" s="2" t="s">
        <v>1084</v>
      </c>
      <c r="D460" s="2" t="s">
        <v>1085</v>
      </c>
      <c r="E460" s="2" t="s">
        <v>1086</v>
      </c>
      <c r="F460" s="2" t="s">
        <v>1087</v>
      </c>
      <c r="G460" s="2" t="s">
        <v>1088</v>
      </c>
      <c r="H460" s="2" t="s">
        <v>1089</v>
      </c>
      <c r="I460" s="11">
        <v>44377</v>
      </c>
      <c r="J460" s="11">
        <v>44286</v>
      </c>
      <c r="K460" s="2" t="s">
        <v>125</v>
      </c>
      <c r="L460" s="2" t="s">
        <v>62</v>
      </c>
      <c r="M460" s="2"/>
      <c r="N460" s="2" t="s">
        <v>213</v>
      </c>
      <c r="O460" s="2"/>
      <c r="P460" s="2" t="s">
        <v>476</v>
      </c>
      <c r="Q460" s="2" t="s">
        <v>65</v>
      </c>
      <c r="R460" s="2" t="s">
        <v>214</v>
      </c>
      <c r="S460" s="2">
        <v>472000</v>
      </c>
      <c r="T460" s="2" t="s">
        <v>129</v>
      </c>
      <c r="U460" s="2" t="s">
        <v>130</v>
      </c>
      <c r="V460" s="10" t="s">
        <v>69</v>
      </c>
      <c r="W460" s="2"/>
      <c r="X460" s="2">
        <v>494125</v>
      </c>
      <c r="Y460" s="26">
        <v>0.00419959708889</v>
      </c>
      <c r="Z460" s="10" t="s">
        <v>131</v>
      </c>
      <c r="AA460" s="2" t="s">
        <v>132</v>
      </c>
      <c r="AB460" s="10" t="s">
        <v>72</v>
      </c>
      <c r="AC460" s="2" t="s">
        <v>73</v>
      </c>
      <c r="AD460" s="10" t="s">
        <v>74</v>
      </c>
      <c r="AE460" s="10"/>
      <c r="AF460" s="10" t="s">
        <v>86</v>
      </c>
      <c r="AG460" s="10" t="s">
        <v>75</v>
      </c>
      <c r="AH460" s="10"/>
      <c r="AI460" s="10" t="s">
        <v>76</v>
      </c>
      <c r="AJ460" s="2" t="s">
        <v>76</v>
      </c>
      <c r="AK460" s="32">
        <v>2</v>
      </c>
      <c r="AL460" s="2"/>
      <c r="AM460" s="2"/>
      <c r="AN460" s="7">
        <f>HYPERLINK("#Notes!C897", "Go To Notes")</f>
      </c>
      <c r="AO460" s="2">
        <v>0</v>
      </c>
      <c r="AP460" s="2">
        <v>0</v>
      </c>
      <c r="AQ460" s="2">
        <v>0</v>
      </c>
      <c r="AR460" s="26">
        <v>0</v>
      </c>
      <c r="AS460" s="11">
        <v>45000</v>
      </c>
      <c r="AT460" s="10" t="s">
        <v>133</v>
      </c>
      <c r="AU460" s="2">
        <v>10</v>
      </c>
      <c r="AV460" s="10" t="s">
        <v>75</v>
      </c>
      <c r="AW460" s="10" t="s">
        <v>75</v>
      </c>
      <c r="AX460" s="10" t="s">
        <v>75</v>
      </c>
      <c r="AY460" s="10"/>
      <c r="AZ460" s="10"/>
      <c r="BA460" s="2"/>
      <c r="BC460" s="10"/>
    </row>
    <row r="461" s="2" customFormat="1">
      <c r="A461" s="2" t="s">
        <v>1099</v>
      </c>
      <c r="B461" s="11">
        <v>44370</v>
      </c>
      <c r="C461" s="2" t="s">
        <v>1084</v>
      </c>
      <c r="D461" s="2" t="s">
        <v>1085</v>
      </c>
      <c r="E461" s="2" t="s">
        <v>1086</v>
      </c>
      <c r="F461" s="2" t="s">
        <v>1100</v>
      </c>
      <c r="G461" s="2" t="s">
        <v>1101</v>
      </c>
      <c r="H461" s="2" t="s">
        <v>1102</v>
      </c>
      <c r="I461" s="11">
        <v>44316</v>
      </c>
      <c r="J461" s="11">
        <v>44316</v>
      </c>
      <c r="K461" s="2" t="s">
        <v>62</v>
      </c>
      <c r="L461" s="2" t="s">
        <v>62</v>
      </c>
      <c r="M461" s="2"/>
      <c r="N461" s="2" t="s">
        <v>80</v>
      </c>
      <c r="O461" s="2" t="s">
        <v>95</v>
      </c>
      <c r="P461" s="2"/>
      <c r="Q461" s="2" t="s">
        <v>65</v>
      </c>
      <c r="R461" s="2" t="s">
        <v>81</v>
      </c>
      <c r="S461" s="2">
        <v>117</v>
      </c>
      <c r="T461" s="2" t="s">
        <v>82</v>
      </c>
      <c r="U461" s="2" t="s">
        <v>83</v>
      </c>
      <c r="V461" s="10" t="s">
        <v>69</v>
      </c>
      <c r="W461" s="2"/>
      <c r="X461" s="2">
        <v>20310.03</v>
      </c>
      <c r="Y461" s="26">
        <v>0.00383000608536</v>
      </c>
      <c r="Z461" s="10" t="s">
        <v>84</v>
      </c>
      <c r="AA461" s="2" t="s">
        <v>85</v>
      </c>
      <c r="AB461" s="10" t="s">
        <v>72</v>
      </c>
      <c r="AC461" s="2" t="s">
        <v>73</v>
      </c>
      <c r="AD461" s="10" t="s">
        <v>74</v>
      </c>
      <c r="AE461" s="10"/>
      <c r="AF461" s="10" t="s">
        <v>86</v>
      </c>
      <c r="AG461" s="10" t="s">
        <v>75</v>
      </c>
      <c r="AH461" s="10"/>
      <c r="AI461" s="10" t="s">
        <v>76</v>
      </c>
      <c r="AJ461" s="2" t="s">
        <v>76</v>
      </c>
      <c r="AK461" s="32">
        <v>1</v>
      </c>
      <c r="AL461" s="2"/>
      <c r="AM461" s="2"/>
      <c r="AN461" s="2"/>
      <c r="AO461" s="2">
        <v>0</v>
      </c>
      <c r="AP461" s="2">
        <v>0</v>
      </c>
      <c r="AQ461" s="2">
        <v>0</v>
      </c>
      <c r="AR461" s="26">
        <v>0</v>
      </c>
      <c r="AS461" s="11"/>
      <c r="AT461" s="10"/>
      <c r="AV461" s="10"/>
      <c r="AW461" s="10"/>
      <c r="AX461" s="10"/>
      <c r="AY461" s="10"/>
      <c r="AZ461" s="10"/>
      <c r="BC461" s="10"/>
    </row>
    <row r="462" s="2" customFormat="1">
      <c r="A462" s="2" t="s">
        <v>1103</v>
      </c>
      <c r="B462" s="11">
        <v>44552</v>
      </c>
      <c r="C462" s="2" t="s">
        <v>1084</v>
      </c>
      <c r="D462" s="2" t="s">
        <v>1085</v>
      </c>
      <c r="E462" s="2" t="s">
        <v>1086</v>
      </c>
      <c r="F462" s="2" t="s">
        <v>1104</v>
      </c>
      <c r="G462" s="2" t="s">
        <v>1105</v>
      </c>
      <c r="H462" s="2" t="s">
        <v>1106</v>
      </c>
      <c r="I462" s="11">
        <v>44681</v>
      </c>
      <c r="J462" s="11">
        <v>44498</v>
      </c>
      <c r="K462" s="2" t="s">
        <v>62</v>
      </c>
      <c r="L462" s="2" t="s">
        <v>62</v>
      </c>
      <c r="M462" s="2"/>
      <c r="N462" s="2" t="s">
        <v>80</v>
      </c>
      <c r="O462" s="2" t="s">
        <v>95</v>
      </c>
      <c r="P462" s="2"/>
      <c r="Q462" s="2" t="s">
        <v>65</v>
      </c>
      <c r="R462" s="2" t="s">
        <v>81</v>
      </c>
      <c r="S462" s="2">
        <v>2127</v>
      </c>
      <c r="T462" s="2" t="s">
        <v>82</v>
      </c>
      <c r="U462" s="2" t="s">
        <v>83</v>
      </c>
      <c r="V462" s="10" t="s">
        <v>69</v>
      </c>
      <c r="W462" s="2"/>
      <c r="X462" s="2">
        <v>390325.77</v>
      </c>
      <c r="Y462" s="26">
        <v>0.01226783950004</v>
      </c>
      <c r="Z462" s="10" t="s">
        <v>84</v>
      </c>
      <c r="AA462" s="2" t="s">
        <v>85</v>
      </c>
      <c r="AB462" s="10" t="s">
        <v>72</v>
      </c>
      <c r="AC462" s="2" t="s">
        <v>73</v>
      </c>
      <c r="AD462" s="10" t="s">
        <v>74</v>
      </c>
      <c r="AE462" s="10"/>
      <c r="AF462" s="10" t="s">
        <v>86</v>
      </c>
      <c r="AG462" s="10" t="s">
        <v>75</v>
      </c>
      <c r="AH462" s="10"/>
      <c r="AI462" s="10" t="s">
        <v>76</v>
      </c>
      <c r="AJ462" s="2" t="s">
        <v>76</v>
      </c>
      <c r="AK462" s="32">
        <v>1</v>
      </c>
      <c r="AL462" s="2"/>
      <c r="AM462" s="2"/>
      <c r="AN462" s="2"/>
      <c r="AO462" s="2">
        <v>0</v>
      </c>
      <c r="AP462" s="2">
        <v>0</v>
      </c>
      <c r="AQ462" s="2">
        <v>0</v>
      </c>
      <c r="AR462" s="26">
        <v>0</v>
      </c>
      <c r="AS462" s="11"/>
      <c r="AT462" s="10"/>
      <c r="AV462" s="10"/>
      <c r="AW462" s="10"/>
      <c r="AX462" s="10"/>
      <c r="AY462" s="10"/>
      <c r="AZ462" s="10"/>
      <c r="BC462" s="10"/>
    </row>
    <row r="463" s="2" customFormat="1">
      <c r="A463" s="2" t="s">
        <v>1107</v>
      </c>
      <c r="B463" s="11">
        <v>44370</v>
      </c>
      <c r="C463" s="2" t="s">
        <v>1084</v>
      </c>
      <c r="D463" s="2" t="s">
        <v>1085</v>
      </c>
      <c r="E463" s="2" t="s">
        <v>1086</v>
      </c>
      <c r="F463" s="2" t="s">
        <v>1108</v>
      </c>
      <c r="G463" s="2" t="s">
        <v>1109</v>
      </c>
      <c r="H463" s="2" t="s">
        <v>66</v>
      </c>
      <c r="I463" s="11">
        <v>44316</v>
      </c>
      <c r="J463" s="11">
        <v>44316</v>
      </c>
      <c r="K463" s="2" t="s">
        <v>62</v>
      </c>
      <c r="L463" s="2" t="s">
        <v>62</v>
      </c>
      <c r="M463" s="2"/>
      <c r="N463" s="2" t="s">
        <v>80</v>
      </c>
      <c r="O463" s="2" t="s">
        <v>95</v>
      </c>
      <c r="P463" s="2"/>
      <c r="Q463" s="2" t="s">
        <v>65</v>
      </c>
      <c r="R463" s="2" t="s">
        <v>81</v>
      </c>
      <c r="S463" s="2">
        <v>225</v>
      </c>
      <c r="T463" s="2" t="s">
        <v>82</v>
      </c>
      <c r="U463" s="2" t="s">
        <v>83</v>
      </c>
      <c r="V463" s="10" t="s">
        <v>69</v>
      </c>
      <c r="W463" s="2"/>
      <c r="X463" s="2">
        <v>39057.75</v>
      </c>
      <c r="Y463" s="26">
        <v>0.00824024886478</v>
      </c>
      <c r="Z463" s="10" t="s">
        <v>84</v>
      </c>
      <c r="AA463" s="2" t="s">
        <v>85</v>
      </c>
      <c r="AB463" s="10" t="s">
        <v>72</v>
      </c>
      <c r="AC463" s="2" t="s">
        <v>73</v>
      </c>
      <c r="AD463" s="10" t="s">
        <v>74</v>
      </c>
      <c r="AE463" s="10"/>
      <c r="AF463" s="10" t="s">
        <v>86</v>
      </c>
      <c r="AG463" s="10" t="s">
        <v>75</v>
      </c>
      <c r="AH463" s="10"/>
      <c r="AI463" s="10" t="s">
        <v>76</v>
      </c>
      <c r="AJ463" s="2" t="s">
        <v>76</v>
      </c>
      <c r="AK463" s="32">
        <v>1</v>
      </c>
      <c r="AL463" s="2"/>
      <c r="AM463" s="2"/>
      <c r="AN463" s="2"/>
      <c r="AO463" s="2">
        <v>0</v>
      </c>
      <c r="AP463" s="2">
        <v>0</v>
      </c>
      <c r="AQ463" s="2">
        <v>0</v>
      </c>
      <c r="AR463" s="26">
        <v>0</v>
      </c>
      <c r="AS463" s="11"/>
      <c r="AT463" s="10"/>
      <c r="AV463" s="10"/>
      <c r="AW463" s="10"/>
      <c r="AX463" s="10"/>
      <c r="AY463" s="10"/>
      <c r="AZ463" s="10"/>
      <c r="BC463" s="10"/>
    </row>
    <row r="464" s="2" customFormat="1">
      <c r="A464" s="2" t="s">
        <v>1110</v>
      </c>
      <c r="B464" s="11">
        <v>44193</v>
      </c>
      <c r="C464" s="2" t="s">
        <v>1111</v>
      </c>
      <c r="D464" s="2" t="s">
        <v>1112</v>
      </c>
      <c r="E464" s="2" t="s">
        <v>1113</v>
      </c>
      <c r="F464" s="2" t="s">
        <v>1114</v>
      </c>
      <c r="G464" s="2" t="s">
        <v>1115</v>
      </c>
      <c r="H464" s="2" t="s">
        <v>1116</v>
      </c>
      <c r="I464" s="11">
        <v>43951</v>
      </c>
      <c r="J464" s="11">
        <v>44135</v>
      </c>
      <c r="K464" s="2" t="s">
        <v>141</v>
      </c>
      <c r="L464" s="2" t="s">
        <v>142</v>
      </c>
      <c r="M464" s="2"/>
      <c r="N464" s="2" t="s">
        <v>80</v>
      </c>
      <c r="O464" s="2"/>
      <c r="P464" s="2"/>
      <c r="Q464" s="2" t="s">
        <v>65</v>
      </c>
      <c r="R464" s="2" t="s">
        <v>81</v>
      </c>
      <c r="S464" s="2">
        <v>42</v>
      </c>
      <c r="T464" s="2" t="s">
        <v>82</v>
      </c>
      <c r="U464" s="2" t="s">
        <v>83</v>
      </c>
      <c r="V464" s="10" t="s">
        <v>69</v>
      </c>
      <c r="W464" s="2"/>
      <c r="X464" s="2">
        <v>439.74</v>
      </c>
      <c r="Y464" s="26">
        <v>0.00069345835411</v>
      </c>
      <c r="Z464" s="10" t="s">
        <v>84</v>
      </c>
      <c r="AA464" s="2" t="s">
        <v>85</v>
      </c>
      <c r="AB464" s="10" t="s">
        <v>143</v>
      </c>
      <c r="AC464" s="2" t="s">
        <v>66</v>
      </c>
      <c r="AD464" s="10" t="s">
        <v>74</v>
      </c>
      <c r="AE464" s="10"/>
      <c r="AF464" s="10" t="s">
        <v>86</v>
      </c>
      <c r="AG464" s="10" t="s">
        <v>75</v>
      </c>
      <c r="AH464" s="10"/>
      <c r="AI464" s="10" t="s">
        <v>76</v>
      </c>
      <c r="AJ464" s="2" t="s">
        <v>76</v>
      </c>
      <c r="AK464" s="32">
        <v>1</v>
      </c>
      <c r="AL464" s="2"/>
      <c r="AM464" s="2"/>
      <c r="AN464" s="2"/>
      <c r="AO464" s="2">
        <v>0</v>
      </c>
      <c r="AP464" s="2">
        <v>0</v>
      </c>
      <c r="AQ464" s="2">
        <v>0</v>
      </c>
      <c r="AR464" s="26">
        <v>0</v>
      </c>
      <c r="AS464" s="11"/>
      <c r="AT464" s="10"/>
      <c r="AV464" s="10"/>
      <c r="AW464" s="10"/>
      <c r="AX464" s="10"/>
      <c r="AY464" s="10"/>
      <c r="AZ464" s="10"/>
      <c r="BC464" s="10"/>
    </row>
    <row r="465" s="2" customFormat="1">
      <c r="A465" s="2" t="s">
        <v>1117</v>
      </c>
      <c r="B465" s="11">
        <v>44553</v>
      </c>
      <c r="C465" s="2" t="s">
        <v>1118</v>
      </c>
      <c r="D465" s="2" t="s">
        <v>1119</v>
      </c>
      <c r="E465" s="2" t="s">
        <v>1120</v>
      </c>
      <c r="F465" s="2" t="s">
        <v>1121</v>
      </c>
      <c r="G465" s="2" t="s">
        <v>1122</v>
      </c>
      <c r="H465" s="2" t="s">
        <v>1123</v>
      </c>
      <c r="I465" s="11">
        <v>44500</v>
      </c>
      <c r="J465" s="11">
        <v>44500</v>
      </c>
      <c r="K465" s="2" t="s">
        <v>62</v>
      </c>
      <c r="L465" s="2" t="s">
        <v>62</v>
      </c>
      <c r="M465" s="2"/>
      <c r="N465" s="2" t="s">
        <v>80</v>
      </c>
      <c r="O465" s="2" t="s">
        <v>95</v>
      </c>
      <c r="P465" s="2"/>
      <c r="Q465" s="2" t="s">
        <v>65</v>
      </c>
      <c r="R465" s="2" t="s">
        <v>81</v>
      </c>
      <c r="S465" s="2">
        <v>11419</v>
      </c>
      <c r="T465" s="2" t="s">
        <v>82</v>
      </c>
      <c r="U465" s="2" t="s">
        <v>83</v>
      </c>
      <c r="V465" s="10" t="s">
        <v>69</v>
      </c>
      <c r="W465" s="2"/>
      <c r="X465" s="2">
        <v>2095500.69</v>
      </c>
      <c r="Y465" s="26">
        <v>0.00451488849</v>
      </c>
      <c r="Z465" s="10" t="s">
        <v>84</v>
      </c>
      <c r="AA465" s="2" t="s">
        <v>85</v>
      </c>
      <c r="AB465" s="10" t="s">
        <v>72</v>
      </c>
      <c r="AC465" s="2" t="s">
        <v>73</v>
      </c>
      <c r="AD465" s="10" t="s">
        <v>74</v>
      </c>
      <c r="AE465" s="10"/>
      <c r="AF465" s="10" t="s">
        <v>86</v>
      </c>
      <c r="AG465" s="10" t="s">
        <v>75</v>
      </c>
      <c r="AH465" s="10"/>
      <c r="AI465" s="10" t="s">
        <v>76</v>
      </c>
      <c r="AJ465" s="2" t="s">
        <v>76</v>
      </c>
      <c r="AK465" s="32">
        <v>1</v>
      </c>
      <c r="AL465" s="2"/>
      <c r="AM465" s="2"/>
      <c r="AN465" s="2"/>
      <c r="AO465" s="2">
        <v>0</v>
      </c>
      <c r="AP465" s="2">
        <v>0</v>
      </c>
      <c r="AQ465" s="2">
        <v>740725.35</v>
      </c>
      <c r="AR465" s="26">
        <v>0.3534837060826737</v>
      </c>
      <c r="AS465" s="11"/>
      <c r="AT465" s="10"/>
      <c r="AV465" s="10"/>
      <c r="AW465" s="10"/>
      <c r="AX465" s="10"/>
      <c r="AY465" s="10"/>
      <c r="AZ465" s="10"/>
      <c r="BC465" s="10"/>
    </row>
    <row r="466" s="2" customFormat="1">
      <c r="A466" s="2" t="s">
        <v>1124</v>
      </c>
      <c r="B466" s="11">
        <v>43822</v>
      </c>
      <c r="C466" s="2" t="s">
        <v>1125</v>
      </c>
      <c r="D466" s="2" t="s">
        <v>1126</v>
      </c>
      <c r="E466" s="2" t="s">
        <v>1127</v>
      </c>
      <c r="F466" s="2" t="s">
        <v>1128</v>
      </c>
      <c r="G466" s="2" t="s">
        <v>1129</v>
      </c>
      <c r="H466" s="2" t="s">
        <v>1130</v>
      </c>
      <c r="I466" s="11">
        <v>44043</v>
      </c>
      <c r="J466" s="11">
        <v>43769</v>
      </c>
      <c r="K466" s="2" t="s">
        <v>62</v>
      </c>
      <c r="L466" s="2" t="s">
        <v>62</v>
      </c>
      <c r="M466" s="2"/>
      <c r="N466" s="2" t="s">
        <v>80</v>
      </c>
      <c r="O466" s="2"/>
      <c r="P466" s="2"/>
      <c r="Q466" s="2" t="s">
        <v>65</v>
      </c>
      <c r="R466" s="2" t="s">
        <v>81</v>
      </c>
      <c r="S466" s="2">
        <v>5192</v>
      </c>
      <c r="T466" s="2" t="s">
        <v>82</v>
      </c>
      <c r="U466" s="2" t="s">
        <v>83</v>
      </c>
      <c r="V466" s="10" t="s">
        <v>69</v>
      </c>
      <c r="W466" s="2"/>
      <c r="X466" s="2">
        <v>28244.48</v>
      </c>
      <c r="Y466" s="26">
        <v>0.00018467998</v>
      </c>
      <c r="Z466" s="10" t="s">
        <v>84</v>
      </c>
      <c r="AA466" s="2" t="s">
        <v>85</v>
      </c>
      <c r="AB466" s="10" t="s">
        <v>72</v>
      </c>
      <c r="AC466" s="2" t="s">
        <v>73</v>
      </c>
      <c r="AD466" s="10" t="s">
        <v>74</v>
      </c>
      <c r="AE466" s="10"/>
      <c r="AF466" s="10" t="s">
        <v>86</v>
      </c>
      <c r="AG466" s="10" t="s">
        <v>75</v>
      </c>
      <c r="AH466" s="10"/>
      <c r="AI466" s="10" t="s">
        <v>76</v>
      </c>
      <c r="AJ466" s="2" t="s">
        <v>76</v>
      </c>
      <c r="AK466" s="32">
        <v>1</v>
      </c>
      <c r="AL466" s="2"/>
      <c r="AM466" s="2"/>
      <c r="AN466" s="2"/>
      <c r="AO466" s="2">
        <v>0</v>
      </c>
      <c r="AP466" s="2">
        <v>0</v>
      </c>
      <c r="AQ466" s="2">
        <v>29223</v>
      </c>
      <c r="AR466" s="26">
        <v>1.0346446456086287</v>
      </c>
      <c r="AS466" s="11"/>
      <c r="AT466" s="10"/>
      <c r="AV466" s="10"/>
      <c r="AW466" s="10"/>
      <c r="AX466" s="10"/>
      <c r="AY466" s="10"/>
      <c r="AZ466" s="10"/>
      <c r="BC466" s="10"/>
    </row>
    <row r="467" s="2" customFormat="1">
      <c r="A467" s="2" t="s">
        <v>1131</v>
      </c>
      <c r="B467" s="11">
        <v>43915</v>
      </c>
      <c r="C467" s="2" t="s">
        <v>1125</v>
      </c>
      <c r="D467" s="2" t="s">
        <v>1126</v>
      </c>
      <c r="E467" s="2" t="s">
        <v>1127</v>
      </c>
      <c r="F467" s="2" t="s">
        <v>1128</v>
      </c>
      <c r="G467" s="2" t="s">
        <v>1129</v>
      </c>
      <c r="H467" s="2" t="s">
        <v>1130</v>
      </c>
      <c r="I467" s="11">
        <v>44043</v>
      </c>
      <c r="J467" s="11">
        <v>43861</v>
      </c>
      <c r="K467" s="2" t="s">
        <v>62</v>
      </c>
      <c r="L467" s="2" t="s">
        <v>62</v>
      </c>
      <c r="M467" s="2"/>
      <c r="N467" s="2" t="s">
        <v>80</v>
      </c>
      <c r="O467" s="2"/>
      <c r="P467" s="2"/>
      <c r="Q467" s="2" t="s">
        <v>65</v>
      </c>
      <c r="R467" s="2" t="s">
        <v>81</v>
      </c>
      <c r="S467" s="2">
        <v>5192</v>
      </c>
      <c r="T467" s="2" t="s">
        <v>82</v>
      </c>
      <c r="U467" s="2" t="s">
        <v>83</v>
      </c>
      <c r="V467" s="10" t="s">
        <v>69</v>
      </c>
      <c r="W467" s="2"/>
      <c r="X467" s="2">
        <v>19937.28</v>
      </c>
      <c r="Y467" s="26">
        <v>0.000119632509</v>
      </c>
      <c r="Z467" s="10" t="s">
        <v>84</v>
      </c>
      <c r="AA467" s="2" t="s">
        <v>85</v>
      </c>
      <c r="AB467" s="10" t="s">
        <v>72</v>
      </c>
      <c r="AC467" s="2" t="s">
        <v>73</v>
      </c>
      <c r="AD467" s="10" t="s">
        <v>74</v>
      </c>
      <c r="AE467" s="10"/>
      <c r="AF467" s="10" t="s">
        <v>86</v>
      </c>
      <c r="AG467" s="10" t="s">
        <v>75</v>
      </c>
      <c r="AH467" s="10"/>
      <c r="AI467" s="10" t="s">
        <v>76</v>
      </c>
      <c r="AJ467" s="2" t="s">
        <v>76</v>
      </c>
      <c r="AK467" s="32">
        <v>1</v>
      </c>
      <c r="AL467" s="2"/>
      <c r="AM467" s="2"/>
      <c r="AN467" s="2"/>
      <c r="AO467" s="2">
        <v>0</v>
      </c>
      <c r="AP467" s="2">
        <v>0</v>
      </c>
      <c r="AQ467" s="2">
        <v>20043</v>
      </c>
      <c r="AR467" s="26">
        <v>1.005302629044684</v>
      </c>
      <c r="AS467" s="11"/>
      <c r="AT467" s="10"/>
      <c r="AV467" s="10"/>
      <c r="AW467" s="10"/>
      <c r="AX467" s="10"/>
      <c r="AY467" s="10"/>
      <c r="AZ467" s="10"/>
      <c r="BC467" s="10"/>
      <c r="BD467" s="2" t="s">
        <v>1132</v>
      </c>
    </row>
    <row r="468" s="2" customFormat="1">
      <c r="A468" s="2" t="s">
        <v>1133</v>
      </c>
      <c r="B468" s="11">
        <v>43822</v>
      </c>
      <c r="C468" s="2" t="s">
        <v>1125</v>
      </c>
      <c r="D468" s="2" t="s">
        <v>1126</v>
      </c>
      <c r="E468" s="2" t="s">
        <v>1127</v>
      </c>
      <c r="F468" s="2" t="s">
        <v>1134</v>
      </c>
      <c r="G468" s="2" t="s">
        <v>1135</v>
      </c>
      <c r="H468" s="2" t="s">
        <v>1136</v>
      </c>
      <c r="I468" s="11">
        <v>44043</v>
      </c>
      <c r="J468" s="11">
        <v>43769</v>
      </c>
      <c r="K468" s="2" t="s">
        <v>62</v>
      </c>
      <c r="L468" s="2" t="s">
        <v>62</v>
      </c>
      <c r="M468" s="2"/>
      <c r="N468" s="2" t="s">
        <v>80</v>
      </c>
      <c r="O468" s="2"/>
      <c r="P468" s="2"/>
      <c r="Q468" s="2" t="s">
        <v>65</v>
      </c>
      <c r="R468" s="2" t="s">
        <v>81</v>
      </c>
      <c r="S468" s="2">
        <v>19087</v>
      </c>
      <c r="T468" s="2" t="s">
        <v>82</v>
      </c>
      <c r="U468" s="2" t="s">
        <v>83</v>
      </c>
      <c r="V468" s="10" t="s">
        <v>69</v>
      </c>
      <c r="W468" s="2"/>
      <c r="X468" s="2">
        <v>103833.28</v>
      </c>
      <c r="Y468" s="26">
        <v>0.000116336656</v>
      </c>
      <c r="Z468" s="10" t="s">
        <v>84</v>
      </c>
      <c r="AA468" s="2" t="s">
        <v>85</v>
      </c>
      <c r="AB468" s="10" t="s">
        <v>72</v>
      </c>
      <c r="AC468" s="2" t="s">
        <v>73</v>
      </c>
      <c r="AD468" s="10" t="s">
        <v>74</v>
      </c>
      <c r="AE468" s="10"/>
      <c r="AF468" s="10" t="s">
        <v>86</v>
      </c>
      <c r="AG468" s="10" t="s">
        <v>75</v>
      </c>
      <c r="AH468" s="10"/>
      <c r="AI468" s="10" t="s">
        <v>76</v>
      </c>
      <c r="AJ468" s="2" t="s">
        <v>76</v>
      </c>
      <c r="AK468" s="32">
        <v>1</v>
      </c>
      <c r="AL468" s="2"/>
      <c r="AM468" s="2"/>
      <c r="AN468" s="2"/>
      <c r="AO468" s="2">
        <v>0</v>
      </c>
      <c r="AP468" s="2">
        <v>0</v>
      </c>
      <c r="AQ468" s="2">
        <v>0</v>
      </c>
      <c r="AR468" s="26">
        <v>0</v>
      </c>
      <c r="AS468" s="11"/>
      <c r="AT468" s="10"/>
      <c r="AV468" s="10"/>
      <c r="AW468" s="10"/>
      <c r="AX468" s="10"/>
      <c r="AY468" s="10"/>
      <c r="AZ468" s="10"/>
      <c r="BC468" s="10"/>
    </row>
    <row r="469" s="2" customFormat="1">
      <c r="A469" s="2" t="s">
        <v>1137</v>
      </c>
      <c r="B469" s="11">
        <v>43915</v>
      </c>
      <c r="C469" s="2" t="s">
        <v>1125</v>
      </c>
      <c r="D469" s="2" t="s">
        <v>1126</v>
      </c>
      <c r="E469" s="2" t="s">
        <v>1127</v>
      </c>
      <c r="F469" s="2" t="s">
        <v>1134</v>
      </c>
      <c r="G469" s="2" t="s">
        <v>1135</v>
      </c>
      <c r="H469" s="2" t="s">
        <v>1136</v>
      </c>
      <c r="I469" s="11">
        <v>44043</v>
      </c>
      <c r="J469" s="11">
        <v>43861</v>
      </c>
      <c r="K469" s="2" t="s">
        <v>62</v>
      </c>
      <c r="L469" s="2" t="s">
        <v>62</v>
      </c>
      <c r="M469" s="2"/>
      <c r="N469" s="2" t="s">
        <v>80</v>
      </c>
      <c r="O469" s="2"/>
      <c r="P469" s="2"/>
      <c r="Q469" s="2" t="s">
        <v>65</v>
      </c>
      <c r="R469" s="2" t="s">
        <v>81</v>
      </c>
      <c r="S469" s="2">
        <v>47714</v>
      </c>
      <c r="T469" s="2" t="s">
        <v>82</v>
      </c>
      <c r="U469" s="2" t="s">
        <v>83</v>
      </c>
      <c r="V469" s="10" t="s">
        <v>69</v>
      </c>
      <c r="W469" s="2"/>
      <c r="X469" s="2">
        <v>183221.76</v>
      </c>
      <c r="Y469" s="26">
        <v>0.000184579822</v>
      </c>
      <c r="Z469" s="10" t="s">
        <v>84</v>
      </c>
      <c r="AA469" s="2" t="s">
        <v>85</v>
      </c>
      <c r="AB469" s="10" t="s">
        <v>72</v>
      </c>
      <c r="AC469" s="2" t="s">
        <v>73</v>
      </c>
      <c r="AD469" s="10" t="s">
        <v>74</v>
      </c>
      <c r="AE469" s="10"/>
      <c r="AF469" s="10" t="s">
        <v>86</v>
      </c>
      <c r="AG469" s="10" t="s">
        <v>75</v>
      </c>
      <c r="AH469" s="10"/>
      <c r="AI469" s="10" t="s">
        <v>76</v>
      </c>
      <c r="AJ469" s="2" t="s">
        <v>76</v>
      </c>
      <c r="AK469" s="32">
        <v>1</v>
      </c>
      <c r="AL469" s="2"/>
      <c r="AM469" s="2"/>
      <c r="AN469" s="2"/>
      <c r="AO469" s="2">
        <v>0</v>
      </c>
      <c r="AP469" s="2">
        <v>0</v>
      </c>
      <c r="AQ469" s="2">
        <v>185637.47999999998</v>
      </c>
      <c r="AR469" s="26">
        <v>1.0131846785010687</v>
      </c>
      <c r="AS469" s="11"/>
      <c r="AT469" s="10"/>
      <c r="AV469" s="10"/>
      <c r="AW469" s="10"/>
      <c r="AX469" s="10"/>
      <c r="AY469" s="10"/>
      <c r="AZ469" s="10"/>
      <c r="BC469" s="10"/>
    </row>
    <row r="470" s="2" customFormat="1">
      <c r="A470" s="2" t="s">
        <v>1138</v>
      </c>
      <c r="B470" s="11">
        <v>44495</v>
      </c>
      <c r="C470" s="2" t="s">
        <v>1139</v>
      </c>
      <c r="D470" s="2" t="s">
        <v>1140</v>
      </c>
      <c r="E470" s="2" t="s">
        <v>1141</v>
      </c>
      <c r="F470" s="2" t="s">
        <v>1142</v>
      </c>
      <c r="G470" s="2" t="s">
        <v>1143</v>
      </c>
      <c r="H470" s="2" t="s">
        <v>1144</v>
      </c>
      <c r="I470" s="11">
        <v>44439</v>
      </c>
      <c r="J470" s="11">
        <v>44439</v>
      </c>
      <c r="K470" s="2" t="s">
        <v>1145</v>
      </c>
      <c r="L470" s="2" t="s">
        <v>1146</v>
      </c>
      <c r="M470" s="2"/>
      <c r="N470" s="2" t="s">
        <v>80</v>
      </c>
      <c r="O470" s="2"/>
      <c r="P470" s="2"/>
      <c r="Q470" s="2" t="s">
        <v>65</v>
      </c>
      <c r="R470" s="2" t="s">
        <v>81</v>
      </c>
      <c r="S470" s="2">
        <v>6089</v>
      </c>
      <c r="T470" s="2" t="s">
        <v>82</v>
      </c>
      <c r="U470" s="2" t="s">
        <v>83</v>
      </c>
      <c r="V470" s="10" t="s">
        <v>69</v>
      </c>
      <c r="W470" s="2"/>
      <c r="X470" s="2">
        <v>1328863.36</v>
      </c>
      <c r="Y470" s="26">
        <v>0.00065145117681</v>
      </c>
      <c r="Z470" s="10" t="s">
        <v>84</v>
      </c>
      <c r="AA470" s="2" t="s">
        <v>85</v>
      </c>
      <c r="AB470" s="10" t="s">
        <v>72</v>
      </c>
      <c r="AC470" s="2" t="s">
        <v>73</v>
      </c>
      <c r="AD470" s="10" t="s">
        <v>74</v>
      </c>
      <c r="AE470" s="10"/>
      <c r="AF470" s="10" t="s">
        <v>86</v>
      </c>
      <c r="AG470" s="10" t="s">
        <v>75</v>
      </c>
      <c r="AH470" s="10"/>
      <c r="AI470" s="10" t="s">
        <v>76</v>
      </c>
      <c r="AJ470" s="2" t="s">
        <v>76</v>
      </c>
      <c r="AK470" s="32">
        <v>1</v>
      </c>
      <c r="AL470" s="2"/>
      <c r="AM470" s="2"/>
      <c r="AN470" s="2"/>
      <c r="AO470" s="2">
        <v>0</v>
      </c>
      <c r="AP470" s="2">
        <v>0</v>
      </c>
      <c r="AQ470" s="2">
        <v>1287616</v>
      </c>
      <c r="AR470" s="26">
        <v>0.9689604204302842</v>
      </c>
      <c r="AS470" s="11"/>
      <c r="AT470" s="10"/>
      <c r="AV470" s="10"/>
      <c r="AW470" s="10"/>
      <c r="AX470" s="10"/>
      <c r="AY470" s="10"/>
      <c r="AZ470" s="10"/>
      <c r="BC470" s="10"/>
    </row>
    <row r="471" s="2" customFormat="1">
      <c r="A471" s="2" t="s">
        <v>1147</v>
      </c>
      <c r="B471" s="11">
        <v>44309</v>
      </c>
      <c r="C471" s="2" t="s">
        <v>1139</v>
      </c>
      <c r="D471" s="2" t="s">
        <v>1140</v>
      </c>
      <c r="E471" s="2" t="s">
        <v>1141</v>
      </c>
      <c r="F471" s="2" t="s">
        <v>1148</v>
      </c>
      <c r="G471" s="2" t="s">
        <v>1149</v>
      </c>
      <c r="H471" s="2" t="s">
        <v>1150</v>
      </c>
      <c r="I471" s="11">
        <v>44255</v>
      </c>
      <c r="J471" s="11">
        <v>44255</v>
      </c>
      <c r="K471" s="2" t="s">
        <v>1145</v>
      </c>
      <c r="L471" s="2" t="s">
        <v>1146</v>
      </c>
      <c r="M471" s="2"/>
      <c r="N471" s="2" t="s">
        <v>80</v>
      </c>
      <c r="O471" s="2"/>
      <c r="P471" s="2"/>
      <c r="Q471" s="2" t="s">
        <v>65</v>
      </c>
      <c r="R471" s="2" t="s">
        <v>81</v>
      </c>
      <c r="S471" s="2">
        <v>13878</v>
      </c>
      <c r="T471" s="2" t="s">
        <v>82</v>
      </c>
      <c r="U471" s="2" t="s">
        <v>83</v>
      </c>
      <c r="V471" s="10" t="s">
        <v>69</v>
      </c>
      <c r="W471" s="2"/>
      <c r="X471" s="2">
        <v>1411947.72</v>
      </c>
      <c r="Y471" s="26">
        <v>0.00204957755396</v>
      </c>
      <c r="Z471" s="10" t="s">
        <v>84</v>
      </c>
      <c r="AA471" s="2" t="s">
        <v>85</v>
      </c>
      <c r="AB471" s="10" t="s">
        <v>72</v>
      </c>
      <c r="AC471" s="2" t="s">
        <v>73</v>
      </c>
      <c r="AD471" s="10" t="s">
        <v>74</v>
      </c>
      <c r="AE471" s="10"/>
      <c r="AF471" s="10" t="s">
        <v>86</v>
      </c>
      <c r="AG471" s="10" t="s">
        <v>75</v>
      </c>
      <c r="AH471" s="10"/>
      <c r="AI471" s="10" t="s">
        <v>76</v>
      </c>
      <c r="AJ471" s="2" t="s">
        <v>76</v>
      </c>
      <c r="AK471" s="32">
        <v>1</v>
      </c>
      <c r="AL471" s="2"/>
      <c r="AM471" s="2"/>
      <c r="AN471" s="2"/>
      <c r="AO471" s="2">
        <v>0</v>
      </c>
      <c r="AP471" s="2">
        <v>0</v>
      </c>
      <c r="AQ471" s="2">
        <v>1383664</v>
      </c>
      <c r="AR471" s="26">
        <v>0.9799682951433925</v>
      </c>
      <c r="AS471" s="11"/>
      <c r="AT471" s="10"/>
      <c r="AV471" s="10"/>
      <c r="AW471" s="10"/>
      <c r="AX471" s="10"/>
      <c r="AY471" s="10"/>
      <c r="AZ471" s="10"/>
      <c r="BC471" s="10"/>
    </row>
    <row r="472" s="2" customFormat="1">
      <c r="A472" s="2" t="s">
        <v>1151</v>
      </c>
      <c r="B472" s="11">
        <v>44399</v>
      </c>
      <c r="C472" s="2" t="s">
        <v>1139</v>
      </c>
      <c r="D472" s="2" t="s">
        <v>1140</v>
      </c>
      <c r="E472" s="2" t="s">
        <v>1141</v>
      </c>
      <c r="F472" s="2" t="s">
        <v>1148</v>
      </c>
      <c r="G472" s="2" t="s">
        <v>1149</v>
      </c>
      <c r="H472" s="2" t="s">
        <v>1150</v>
      </c>
      <c r="I472" s="11">
        <v>44620</v>
      </c>
      <c r="J472" s="11">
        <v>44347</v>
      </c>
      <c r="K472" s="2" t="s">
        <v>1145</v>
      </c>
      <c r="L472" s="2" t="s">
        <v>1146</v>
      </c>
      <c r="M472" s="2"/>
      <c r="N472" s="2" t="s">
        <v>80</v>
      </c>
      <c r="O472" s="2"/>
      <c r="P472" s="2"/>
      <c r="Q472" s="2" t="s">
        <v>65</v>
      </c>
      <c r="R472" s="2" t="s">
        <v>81</v>
      </c>
      <c r="S472" s="2">
        <v>14498</v>
      </c>
      <c r="T472" s="2" t="s">
        <v>82</v>
      </c>
      <c r="U472" s="2" t="s">
        <v>83</v>
      </c>
      <c r="V472" s="10" t="s">
        <v>69</v>
      </c>
      <c r="W472" s="2"/>
      <c r="X472" s="2">
        <v>3218556</v>
      </c>
      <c r="Y472" s="26">
        <v>0.00428567051534</v>
      </c>
      <c r="Z472" s="10" t="s">
        <v>84</v>
      </c>
      <c r="AA472" s="2" t="s">
        <v>85</v>
      </c>
      <c r="AB472" s="10" t="s">
        <v>72</v>
      </c>
      <c r="AC472" s="2" t="s">
        <v>73</v>
      </c>
      <c r="AD472" s="10" t="s">
        <v>74</v>
      </c>
      <c r="AE472" s="10"/>
      <c r="AF472" s="10" t="s">
        <v>86</v>
      </c>
      <c r="AG472" s="10" t="s">
        <v>75</v>
      </c>
      <c r="AH472" s="10"/>
      <c r="AI472" s="10" t="s">
        <v>76</v>
      </c>
      <c r="AJ472" s="2" t="s">
        <v>76</v>
      </c>
      <c r="AK472" s="32">
        <v>1</v>
      </c>
      <c r="AL472" s="2"/>
      <c r="AM472" s="2"/>
      <c r="AN472" s="2"/>
      <c r="AO472" s="2">
        <v>0</v>
      </c>
      <c r="AP472" s="2">
        <v>0</v>
      </c>
      <c r="AQ472" s="2">
        <v>3152400</v>
      </c>
      <c r="AR472" s="26">
        <v>0.9794454407504484</v>
      </c>
      <c r="AS472" s="11"/>
      <c r="AT472" s="10"/>
      <c r="AV472" s="10"/>
      <c r="AW472" s="10"/>
      <c r="AX472" s="10"/>
      <c r="AY472" s="10"/>
      <c r="AZ472" s="10"/>
      <c r="BC472" s="10"/>
    </row>
    <row r="473" s="2" customFormat="1">
      <c r="A473" s="2" t="s">
        <v>1152</v>
      </c>
      <c r="B473" s="11">
        <v>44036</v>
      </c>
      <c r="C473" s="2" t="s">
        <v>1153</v>
      </c>
      <c r="D473" s="2" t="s">
        <v>1154</v>
      </c>
      <c r="E473" s="2" t="s">
        <v>1155</v>
      </c>
      <c r="F473" s="2" t="s">
        <v>1156</v>
      </c>
      <c r="G473" s="2" t="s">
        <v>1157</v>
      </c>
      <c r="H473" s="2" t="s">
        <v>1158</v>
      </c>
      <c r="I473" s="11">
        <v>44255</v>
      </c>
      <c r="J473" s="11">
        <v>43982</v>
      </c>
      <c r="K473" s="2" t="s">
        <v>1145</v>
      </c>
      <c r="L473" s="2" t="s">
        <v>1146</v>
      </c>
      <c r="M473" s="2"/>
      <c r="N473" s="2" t="s">
        <v>80</v>
      </c>
      <c r="O473" s="2"/>
      <c r="P473" s="2"/>
      <c r="Q473" s="2" t="s">
        <v>65</v>
      </c>
      <c r="R473" s="2" t="s">
        <v>81</v>
      </c>
      <c r="S473" s="2">
        <v>321410</v>
      </c>
      <c r="T473" s="2" t="s">
        <v>82</v>
      </c>
      <c r="U473" s="2" t="s">
        <v>83</v>
      </c>
      <c r="V473" s="10" t="s">
        <v>69</v>
      </c>
      <c r="W473" s="2"/>
      <c r="X473" s="2">
        <v>1304924.6</v>
      </c>
      <c r="Y473" s="26">
        <v>5.77754126E-05</v>
      </c>
      <c r="Z473" s="10" t="s">
        <v>84</v>
      </c>
      <c r="AA473" s="2" t="s">
        <v>85</v>
      </c>
      <c r="AB473" s="10" t="s">
        <v>72</v>
      </c>
      <c r="AC473" s="2" t="s">
        <v>73</v>
      </c>
      <c r="AD473" s="10" t="s">
        <v>74</v>
      </c>
      <c r="AE473" s="10"/>
      <c r="AF473" s="10" t="s">
        <v>86</v>
      </c>
      <c r="AG473" s="10" t="s">
        <v>75</v>
      </c>
      <c r="AH473" s="10"/>
      <c r="AI473" s="10" t="s">
        <v>76</v>
      </c>
      <c r="AJ473" s="2" t="s">
        <v>76</v>
      </c>
      <c r="AK473" s="32">
        <v>1</v>
      </c>
      <c r="AL473" s="2"/>
      <c r="AM473" s="2"/>
      <c r="AN473" s="2"/>
      <c r="AO473" s="2">
        <v>0</v>
      </c>
      <c r="AP473" s="2">
        <v>0</v>
      </c>
      <c r="AQ473" s="2">
        <v>1304599.8</v>
      </c>
      <c r="AR473" s="26">
        <v>0.9997510967300334</v>
      </c>
      <c r="AS473" s="11"/>
      <c r="AT473" s="10"/>
      <c r="AV473" s="10"/>
      <c r="AW473" s="10"/>
      <c r="AX473" s="10"/>
      <c r="AY473" s="10"/>
      <c r="AZ473" s="10"/>
      <c r="BC473" s="10"/>
    </row>
    <row r="474" s="2" customFormat="1">
      <c r="A474" s="2" t="s">
        <v>1159</v>
      </c>
      <c r="B474" s="11">
        <v>44120</v>
      </c>
      <c r="C474" s="2" t="s">
        <v>1153</v>
      </c>
      <c r="D474" s="2" t="s">
        <v>1154</v>
      </c>
      <c r="E474" s="2" t="s">
        <v>1155</v>
      </c>
      <c r="F474" s="2" t="s">
        <v>1156</v>
      </c>
      <c r="G474" s="2" t="s">
        <v>1157</v>
      </c>
      <c r="H474" s="2" t="s">
        <v>1158</v>
      </c>
      <c r="I474" s="11">
        <v>44255</v>
      </c>
      <c r="J474" s="11">
        <v>44074</v>
      </c>
      <c r="K474" s="2" t="s">
        <v>1145</v>
      </c>
      <c r="L474" s="2" t="s">
        <v>1146</v>
      </c>
      <c r="M474" s="2"/>
      <c r="N474" s="2" t="s">
        <v>80</v>
      </c>
      <c r="O474" s="2"/>
      <c r="P474" s="2"/>
      <c r="Q474" s="2" t="s">
        <v>65</v>
      </c>
      <c r="R474" s="2" t="s">
        <v>81</v>
      </c>
      <c r="S474" s="2">
        <v>321410</v>
      </c>
      <c r="T474" s="2" t="s">
        <v>82</v>
      </c>
      <c r="U474" s="2" t="s">
        <v>83</v>
      </c>
      <c r="V474" s="10" t="s">
        <v>69</v>
      </c>
      <c r="W474" s="2"/>
      <c r="X474" s="2">
        <v>2147018.8</v>
      </c>
      <c r="Y474" s="26">
        <v>8.305252764E-05</v>
      </c>
      <c r="Z474" s="10" t="s">
        <v>84</v>
      </c>
      <c r="AA474" s="2" t="s">
        <v>85</v>
      </c>
      <c r="AB474" s="10" t="s">
        <v>72</v>
      </c>
      <c r="AC474" s="2" t="s">
        <v>73</v>
      </c>
      <c r="AD474" s="10" t="s">
        <v>74</v>
      </c>
      <c r="AE474" s="10"/>
      <c r="AF474" s="10" t="s">
        <v>86</v>
      </c>
      <c r="AG474" s="10" t="s">
        <v>75</v>
      </c>
      <c r="AH474" s="10"/>
      <c r="AI474" s="10" t="s">
        <v>76</v>
      </c>
      <c r="AJ474" s="2" t="s">
        <v>76</v>
      </c>
      <c r="AK474" s="32">
        <v>1</v>
      </c>
      <c r="AL474" s="2"/>
      <c r="AM474" s="2"/>
      <c r="AN474" s="2"/>
      <c r="AO474" s="2">
        <v>0</v>
      </c>
      <c r="AP474" s="2">
        <v>0</v>
      </c>
      <c r="AQ474" s="2">
        <v>2103532</v>
      </c>
      <c r="AR474" s="26">
        <v>0.979745496406459</v>
      </c>
      <c r="AS474" s="11"/>
      <c r="AT474" s="10"/>
      <c r="AV474" s="10"/>
      <c r="AW474" s="10"/>
      <c r="AX474" s="10"/>
      <c r="AY474" s="10"/>
      <c r="AZ474" s="10"/>
      <c r="BC474" s="10"/>
    </row>
    <row r="475" s="2" customFormat="1">
      <c r="A475" s="2" t="s">
        <v>1160</v>
      </c>
      <c r="B475" s="11">
        <v>44216</v>
      </c>
      <c r="C475" s="2" t="s">
        <v>1153</v>
      </c>
      <c r="D475" s="2" t="s">
        <v>1154</v>
      </c>
      <c r="E475" s="2" t="s">
        <v>1155</v>
      </c>
      <c r="F475" s="2" t="s">
        <v>1156</v>
      </c>
      <c r="G475" s="2" t="s">
        <v>1157</v>
      </c>
      <c r="H475" s="2" t="s">
        <v>1158</v>
      </c>
      <c r="I475" s="11">
        <v>44255</v>
      </c>
      <c r="J475" s="11">
        <v>44165</v>
      </c>
      <c r="K475" s="2" t="s">
        <v>1145</v>
      </c>
      <c r="L475" s="2" t="s">
        <v>1146</v>
      </c>
      <c r="M475" s="2"/>
      <c r="N475" s="2" t="s">
        <v>80</v>
      </c>
      <c r="O475" s="2"/>
      <c r="P475" s="2"/>
      <c r="Q475" s="2" t="s">
        <v>65</v>
      </c>
      <c r="R475" s="2" t="s">
        <v>81</v>
      </c>
      <c r="S475" s="2">
        <v>232308</v>
      </c>
      <c r="T475" s="2" t="s">
        <v>82</v>
      </c>
      <c r="U475" s="2" t="s">
        <v>83</v>
      </c>
      <c r="V475" s="10" t="s">
        <v>69</v>
      </c>
      <c r="W475" s="2"/>
      <c r="X475" s="2">
        <v>3847020.48</v>
      </c>
      <c r="Y475" s="26">
        <v>0.00013016418229</v>
      </c>
      <c r="Z475" s="10" t="s">
        <v>84</v>
      </c>
      <c r="AA475" s="2" t="s">
        <v>85</v>
      </c>
      <c r="AB475" s="10" t="s">
        <v>72</v>
      </c>
      <c r="AC475" s="2" t="s">
        <v>73</v>
      </c>
      <c r="AD475" s="10" t="s">
        <v>74</v>
      </c>
      <c r="AE475" s="10"/>
      <c r="AF475" s="10" t="s">
        <v>86</v>
      </c>
      <c r="AG475" s="10" t="s">
        <v>75</v>
      </c>
      <c r="AH475" s="10"/>
      <c r="AI475" s="10" t="s">
        <v>76</v>
      </c>
      <c r="AJ475" s="2" t="s">
        <v>76</v>
      </c>
      <c r="AK475" s="32">
        <v>1</v>
      </c>
      <c r="AL475" s="2"/>
      <c r="AM475" s="2"/>
      <c r="AN475" s="2"/>
      <c r="AO475" s="2">
        <v>0</v>
      </c>
      <c r="AP475" s="2">
        <v>0</v>
      </c>
      <c r="AQ475" s="2">
        <v>3769056</v>
      </c>
      <c r="AR475" s="26">
        <v>0.9797338016770839</v>
      </c>
      <c r="AS475" s="11"/>
      <c r="AT475" s="10"/>
      <c r="AV475" s="10"/>
      <c r="AW475" s="10"/>
      <c r="AX475" s="10"/>
      <c r="AY475" s="10"/>
      <c r="AZ475" s="10"/>
      <c r="BC475" s="10"/>
    </row>
    <row r="476" s="2" customFormat="1">
      <c r="A476" s="2" t="s">
        <v>1161</v>
      </c>
      <c r="B476" s="11">
        <v>44309</v>
      </c>
      <c r="C476" s="2" t="s">
        <v>1153</v>
      </c>
      <c r="D476" s="2" t="s">
        <v>1154</v>
      </c>
      <c r="E476" s="2" t="s">
        <v>1155</v>
      </c>
      <c r="F476" s="2" t="s">
        <v>1156</v>
      </c>
      <c r="G476" s="2" t="s">
        <v>1157</v>
      </c>
      <c r="H476" s="2" t="s">
        <v>1158</v>
      </c>
      <c r="I476" s="11">
        <v>44255</v>
      </c>
      <c r="J476" s="11">
        <v>44255</v>
      </c>
      <c r="K476" s="2" t="s">
        <v>1145</v>
      </c>
      <c r="L476" s="2" t="s">
        <v>1146</v>
      </c>
      <c r="M476" s="2"/>
      <c r="N476" s="2" t="s">
        <v>80</v>
      </c>
      <c r="O476" s="2"/>
      <c r="P476" s="2"/>
      <c r="Q476" s="2" t="s">
        <v>65</v>
      </c>
      <c r="R476" s="2" t="s">
        <v>81</v>
      </c>
      <c r="S476" s="2">
        <v>256920</v>
      </c>
      <c r="T476" s="2" t="s">
        <v>82</v>
      </c>
      <c r="U476" s="2" t="s">
        <v>83</v>
      </c>
      <c r="V476" s="10" t="s">
        <v>69</v>
      </c>
      <c r="W476" s="2"/>
      <c r="X476" s="2">
        <v>26139040.8</v>
      </c>
      <c r="Y476" s="26">
        <v>0.00073415567345</v>
      </c>
      <c r="Z476" s="10" t="s">
        <v>84</v>
      </c>
      <c r="AA476" s="2" t="s">
        <v>85</v>
      </c>
      <c r="AB476" s="10" t="s">
        <v>72</v>
      </c>
      <c r="AC476" s="2" t="s">
        <v>73</v>
      </c>
      <c r="AD476" s="10" t="s">
        <v>74</v>
      </c>
      <c r="AE476" s="10"/>
      <c r="AF476" s="10" t="s">
        <v>86</v>
      </c>
      <c r="AG476" s="10" t="s">
        <v>75</v>
      </c>
      <c r="AH476" s="10"/>
      <c r="AI476" s="10" t="s">
        <v>76</v>
      </c>
      <c r="AJ476" s="2" t="s">
        <v>76</v>
      </c>
      <c r="AK476" s="32">
        <v>1</v>
      </c>
      <c r="AL476" s="2"/>
      <c r="AM476" s="2"/>
      <c r="AN476" s="2"/>
      <c r="AO476" s="2">
        <v>0</v>
      </c>
      <c r="AP476" s="2">
        <v>0</v>
      </c>
      <c r="AQ476" s="2">
        <v>25669002</v>
      </c>
      <c r="AR476" s="26">
        <v>0.9820177487155535</v>
      </c>
      <c r="AS476" s="11"/>
      <c r="AT476" s="10"/>
      <c r="AV476" s="10"/>
      <c r="AW476" s="10"/>
      <c r="AX476" s="10"/>
      <c r="AY476" s="10"/>
      <c r="AZ476" s="10"/>
      <c r="BC476" s="10"/>
    </row>
    <row r="477" s="2" customFormat="1">
      <c r="A477" s="2" t="s">
        <v>1162</v>
      </c>
      <c r="B477" s="11">
        <v>44399</v>
      </c>
      <c r="C477" s="2" t="s">
        <v>1153</v>
      </c>
      <c r="D477" s="2" t="s">
        <v>1154</v>
      </c>
      <c r="E477" s="2" t="s">
        <v>1155</v>
      </c>
      <c r="F477" s="2" t="s">
        <v>1156</v>
      </c>
      <c r="G477" s="2" t="s">
        <v>1157</v>
      </c>
      <c r="H477" s="2" t="s">
        <v>1158</v>
      </c>
      <c r="I477" s="11">
        <v>44620</v>
      </c>
      <c r="J477" s="11">
        <v>44347</v>
      </c>
      <c r="K477" s="2" t="s">
        <v>1145</v>
      </c>
      <c r="L477" s="2" t="s">
        <v>1146</v>
      </c>
      <c r="M477" s="2"/>
      <c r="N477" s="2" t="s">
        <v>80</v>
      </c>
      <c r="O477" s="2"/>
      <c r="P477" s="2"/>
      <c r="Q477" s="2" t="s">
        <v>65</v>
      </c>
      <c r="R477" s="2" t="s">
        <v>81</v>
      </c>
      <c r="S477" s="2">
        <v>289324</v>
      </c>
      <c r="T477" s="2" t="s">
        <v>82</v>
      </c>
      <c r="U477" s="2" t="s">
        <v>83</v>
      </c>
      <c r="V477" s="10" t="s">
        <v>69</v>
      </c>
      <c r="W477" s="2"/>
      <c r="X477" s="2">
        <v>64229928</v>
      </c>
      <c r="Y477" s="26">
        <v>0.00158899052127</v>
      </c>
      <c r="Z477" s="10" t="s">
        <v>84</v>
      </c>
      <c r="AA477" s="2" t="s">
        <v>85</v>
      </c>
      <c r="AB477" s="10" t="s">
        <v>72</v>
      </c>
      <c r="AC477" s="2" t="s">
        <v>73</v>
      </c>
      <c r="AD477" s="10" t="s">
        <v>74</v>
      </c>
      <c r="AE477" s="10"/>
      <c r="AF477" s="10" t="s">
        <v>86</v>
      </c>
      <c r="AG477" s="10" t="s">
        <v>75</v>
      </c>
      <c r="AH477" s="10"/>
      <c r="AI477" s="10" t="s">
        <v>76</v>
      </c>
      <c r="AJ477" s="2" t="s">
        <v>76</v>
      </c>
      <c r="AK477" s="32">
        <v>1</v>
      </c>
      <c r="AL477" s="2"/>
      <c r="AM477" s="2"/>
      <c r="AN477" s="2"/>
      <c r="AO477" s="2">
        <v>0</v>
      </c>
      <c r="AP477" s="2">
        <v>0</v>
      </c>
      <c r="AQ477" s="2">
        <v>43090200</v>
      </c>
      <c r="AR477" s="26">
        <v>0.6708741756646528</v>
      </c>
      <c r="AS477" s="11"/>
      <c r="AT477" s="10"/>
      <c r="AV477" s="10"/>
      <c r="AW477" s="10"/>
      <c r="AX477" s="10"/>
      <c r="AY477" s="10"/>
      <c r="AZ477" s="10"/>
      <c r="BC477" s="10"/>
    </row>
    <row r="478" s="2" customFormat="1">
      <c r="A478" s="2" t="s">
        <v>1163</v>
      </c>
      <c r="B478" s="11">
        <v>44495</v>
      </c>
      <c r="C478" s="2" t="s">
        <v>1153</v>
      </c>
      <c r="D478" s="2" t="s">
        <v>1154</v>
      </c>
      <c r="E478" s="2" t="s">
        <v>1155</v>
      </c>
      <c r="F478" s="2" t="s">
        <v>1156</v>
      </c>
      <c r="G478" s="2" t="s">
        <v>1157</v>
      </c>
      <c r="H478" s="2" t="s">
        <v>1158</v>
      </c>
      <c r="I478" s="11">
        <v>44620</v>
      </c>
      <c r="J478" s="11">
        <v>44439</v>
      </c>
      <c r="K478" s="2" t="s">
        <v>1145</v>
      </c>
      <c r="L478" s="2" t="s">
        <v>1146</v>
      </c>
      <c r="M478" s="2"/>
      <c r="N478" s="2" t="s">
        <v>80</v>
      </c>
      <c r="O478" s="2"/>
      <c r="P478" s="2"/>
      <c r="Q478" s="2" t="s">
        <v>65</v>
      </c>
      <c r="R478" s="2" t="s">
        <v>81</v>
      </c>
      <c r="S478" s="2">
        <v>300208</v>
      </c>
      <c r="T478" s="2" t="s">
        <v>82</v>
      </c>
      <c r="U478" s="2" t="s">
        <v>83</v>
      </c>
      <c r="V478" s="10" t="s">
        <v>69</v>
      </c>
      <c r="W478" s="2"/>
      <c r="X478" s="2">
        <v>65517393.92</v>
      </c>
      <c r="Y478" s="26">
        <v>0.00152493371163</v>
      </c>
      <c r="Z478" s="10" t="s">
        <v>84</v>
      </c>
      <c r="AA478" s="2" t="s">
        <v>85</v>
      </c>
      <c r="AB478" s="10" t="s">
        <v>72</v>
      </c>
      <c r="AC478" s="2" t="s">
        <v>73</v>
      </c>
      <c r="AD478" s="10" t="s">
        <v>74</v>
      </c>
      <c r="AE478" s="10"/>
      <c r="AF478" s="10" t="s">
        <v>86</v>
      </c>
      <c r="AG478" s="10" t="s">
        <v>75</v>
      </c>
      <c r="AH478" s="10"/>
      <c r="AI478" s="10" t="s">
        <v>76</v>
      </c>
      <c r="AJ478" s="2" t="s">
        <v>76</v>
      </c>
      <c r="AK478" s="32">
        <v>1</v>
      </c>
      <c r="AL478" s="2"/>
      <c r="AM478" s="2"/>
      <c r="AN478" s="2"/>
      <c r="AO478" s="2">
        <v>0</v>
      </c>
      <c r="AP478" s="2">
        <v>0</v>
      </c>
      <c r="AQ478" s="2">
        <v>64031616</v>
      </c>
      <c r="AR478" s="26">
        <v>0.977322389809732</v>
      </c>
      <c r="AS478" s="11"/>
      <c r="AT478" s="10"/>
      <c r="AV478" s="10"/>
      <c r="AW478" s="10"/>
      <c r="AX478" s="10"/>
      <c r="AY478" s="10"/>
      <c r="AZ478" s="10"/>
      <c r="BC478" s="10"/>
    </row>
    <row r="479" s="2" customFormat="1">
      <c r="A479" s="2" t="s">
        <v>1164</v>
      </c>
      <c r="B479" s="11">
        <v>44036</v>
      </c>
      <c r="C479" s="2" t="s">
        <v>1153</v>
      </c>
      <c r="D479" s="2" t="s">
        <v>1154</v>
      </c>
      <c r="E479" s="2" t="s">
        <v>1155</v>
      </c>
      <c r="F479" s="2" t="s">
        <v>1165</v>
      </c>
      <c r="G479" s="2" t="s">
        <v>1166</v>
      </c>
      <c r="H479" s="2" t="s">
        <v>1167</v>
      </c>
      <c r="I479" s="11">
        <v>44255</v>
      </c>
      <c r="J479" s="11">
        <v>43982</v>
      </c>
      <c r="K479" s="2" t="s">
        <v>1145</v>
      </c>
      <c r="L479" s="2" t="s">
        <v>1146</v>
      </c>
      <c r="M479" s="2"/>
      <c r="N479" s="2" t="s">
        <v>80</v>
      </c>
      <c r="O479" s="2"/>
      <c r="P479" s="2"/>
      <c r="Q479" s="2" t="s">
        <v>65</v>
      </c>
      <c r="R479" s="2" t="s">
        <v>81</v>
      </c>
      <c r="S479" s="2">
        <v>50212</v>
      </c>
      <c r="T479" s="2" t="s">
        <v>82</v>
      </c>
      <c r="U479" s="2" t="s">
        <v>83</v>
      </c>
      <c r="V479" s="10" t="s">
        <v>69</v>
      </c>
      <c r="W479" s="2"/>
      <c r="X479" s="2">
        <v>203860.72</v>
      </c>
      <c r="Y479" s="26">
        <v>8.90902785E-06</v>
      </c>
      <c r="Z479" s="10" t="s">
        <v>84</v>
      </c>
      <c r="AA479" s="2" t="s">
        <v>85</v>
      </c>
      <c r="AB479" s="10" t="s">
        <v>72</v>
      </c>
      <c r="AC479" s="2" t="s">
        <v>73</v>
      </c>
      <c r="AD479" s="10" t="s">
        <v>74</v>
      </c>
      <c r="AE479" s="10"/>
      <c r="AF479" s="10" t="s">
        <v>86</v>
      </c>
      <c r="AG479" s="10" t="s">
        <v>75</v>
      </c>
      <c r="AH479" s="10"/>
      <c r="AI479" s="10" t="s">
        <v>76</v>
      </c>
      <c r="AJ479" s="2" t="s">
        <v>76</v>
      </c>
      <c r="AK479" s="32">
        <v>1</v>
      </c>
      <c r="AL479" s="2"/>
      <c r="AM479" s="2"/>
      <c r="AN479" s="2"/>
      <c r="AO479" s="2">
        <v>0</v>
      </c>
      <c r="AP479" s="2">
        <v>0</v>
      </c>
      <c r="AQ479" s="2">
        <v>199752</v>
      </c>
      <c r="AR479" s="26">
        <v>0.9798454552696567</v>
      </c>
      <c r="AS479" s="11"/>
      <c r="AT479" s="10"/>
      <c r="AV479" s="10"/>
      <c r="AW479" s="10"/>
      <c r="AX479" s="10"/>
      <c r="AY479" s="10"/>
      <c r="AZ479" s="10"/>
      <c r="BC479" s="10"/>
    </row>
    <row r="480" s="2" customFormat="1">
      <c r="A480" s="2" t="s">
        <v>1168</v>
      </c>
      <c r="B480" s="11">
        <v>44120</v>
      </c>
      <c r="C480" s="2" t="s">
        <v>1153</v>
      </c>
      <c r="D480" s="2" t="s">
        <v>1154</v>
      </c>
      <c r="E480" s="2" t="s">
        <v>1155</v>
      </c>
      <c r="F480" s="2" t="s">
        <v>1165</v>
      </c>
      <c r="G480" s="2" t="s">
        <v>1166</v>
      </c>
      <c r="H480" s="2" t="s">
        <v>1167</v>
      </c>
      <c r="I480" s="11">
        <v>44255</v>
      </c>
      <c r="J480" s="11">
        <v>44074</v>
      </c>
      <c r="K480" s="2" t="s">
        <v>1145</v>
      </c>
      <c r="L480" s="2" t="s">
        <v>1146</v>
      </c>
      <c r="M480" s="2"/>
      <c r="N480" s="2" t="s">
        <v>80</v>
      </c>
      <c r="O480" s="2"/>
      <c r="P480" s="2"/>
      <c r="Q480" s="2" t="s">
        <v>65</v>
      </c>
      <c r="R480" s="2" t="s">
        <v>81</v>
      </c>
      <c r="S480" s="2">
        <v>50212</v>
      </c>
      <c r="T480" s="2" t="s">
        <v>82</v>
      </c>
      <c r="U480" s="2" t="s">
        <v>83</v>
      </c>
      <c r="V480" s="10" t="s">
        <v>69</v>
      </c>
      <c r="W480" s="2"/>
      <c r="X480" s="2">
        <v>335416.16</v>
      </c>
      <c r="Y480" s="26">
        <v>1.250425843E-05</v>
      </c>
      <c r="Z480" s="10" t="s">
        <v>84</v>
      </c>
      <c r="AA480" s="2" t="s">
        <v>85</v>
      </c>
      <c r="AB480" s="10" t="s">
        <v>72</v>
      </c>
      <c r="AC480" s="2" t="s">
        <v>73</v>
      </c>
      <c r="AD480" s="10" t="s">
        <v>74</v>
      </c>
      <c r="AE480" s="10"/>
      <c r="AF480" s="10" t="s">
        <v>86</v>
      </c>
      <c r="AG480" s="10" t="s">
        <v>75</v>
      </c>
      <c r="AH480" s="10"/>
      <c r="AI480" s="10" t="s">
        <v>76</v>
      </c>
      <c r="AJ480" s="2" t="s">
        <v>76</v>
      </c>
      <c r="AK480" s="32">
        <v>1</v>
      </c>
      <c r="AL480" s="2"/>
      <c r="AM480" s="2"/>
      <c r="AN480" s="2"/>
      <c r="AO480" s="2">
        <v>0</v>
      </c>
      <c r="AP480" s="2">
        <v>0</v>
      </c>
      <c r="AQ480" s="2">
        <v>328656</v>
      </c>
      <c r="AR480" s="26">
        <v>0.9798454552696567</v>
      </c>
      <c r="AS480" s="11"/>
      <c r="AT480" s="10"/>
      <c r="AV480" s="10"/>
      <c r="AW480" s="10"/>
      <c r="AX480" s="10"/>
      <c r="AY480" s="10"/>
      <c r="AZ480" s="10"/>
      <c r="BC480" s="10"/>
    </row>
    <row r="481" s="2" customFormat="1">
      <c r="A481" s="2" t="s">
        <v>1169</v>
      </c>
      <c r="B481" s="11">
        <v>44216</v>
      </c>
      <c r="C481" s="2" t="s">
        <v>1153</v>
      </c>
      <c r="D481" s="2" t="s">
        <v>1154</v>
      </c>
      <c r="E481" s="2" t="s">
        <v>1155</v>
      </c>
      <c r="F481" s="2" t="s">
        <v>1165</v>
      </c>
      <c r="G481" s="2" t="s">
        <v>1166</v>
      </c>
      <c r="H481" s="2" t="s">
        <v>1167</v>
      </c>
      <c r="I481" s="11">
        <v>44255</v>
      </c>
      <c r="J481" s="11">
        <v>44165</v>
      </c>
      <c r="K481" s="2" t="s">
        <v>1145</v>
      </c>
      <c r="L481" s="2" t="s">
        <v>1146</v>
      </c>
      <c r="M481" s="2"/>
      <c r="N481" s="2" t="s">
        <v>80</v>
      </c>
      <c r="O481" s="2"/>
      <c r="P481" s="2"/>
      <c r="Q481" s="2" t="s">
        <v>65</v>
      </c>
      <c r="R481" s="2" t="s">
        <v>81</v>
      </c>
      <c r="S481" s="2">
        <v>50212</v>
      </c>
      <c r="T481" s="2" t="s">
        <v>82</v>
      </c>
      <c r="U481" s="2" t="s">
        <v>83</v>
      </c>
      <c r="V481" s="10" t="s">
        <v>69</v>
      </c>
      <c r="W481" s="2"/>
      <c r="X481" s="2">
        <v>831510.72</v>
      </c>
      <c r="Y481" s="26">
        <v>2.663047612E-05</v>
      </c>
      <c r="Z481" s="10" t="s">
        <v>84</v>
      </c>
      <c r="AA481" s="2" t="s">
        <v>85</v>
      </c>
      <c r="AB481" s="10" t="s">
        <v>72</v>
      </c>
      <c r="AC481" s="2" t="s">
        <v>73</v>
      </c>
      <c r="AD481" s="10" t="s">
        <v>74</v>
      </c>
      <c r="AE481" s="10"/>
      <c r="AF481" s="10" t="s">
        <v>86</v>
      </c>
      <c r="AG481" s="10" t="s">
        <v>75</v>
      </c>
      <c r="AH481" s="10"/>
      <c r="AI481" s="10" t="s">
        <v>76</v>
      </c>
      <c r="AJ481" s="2" t="s">
        <v>76</v>
      </c>
      <c r="AK481" s="32">
        <v>1</v>
      </c>
      <c r="AL481" s="2"/>
      <c r="AM481" s="2"/>
      <c r="AN481" s="2"/>
      <c r="AO481" s="2">
        <v>0</v>
      </c>
      <c r="AP481" s="2">
        <v>0</v>
      </c>
      <c r="AQ481" s="2">
        <v>814752</v>
      </c>
      <c r="AR481" s="26">
        <v>0.9798454552696567</v>
      </c>
      <c r="AS481" s="11"/>
      <c r="AT481" s="10"/>
      <c r="AV481" s="10"/>
      <c r="AW481" s="10"/>
      <c r="AX481" s="10"/>
      <c r="AY481" s="10"/>
      <c r="AZ481" s="10"/>
      <c r="BC481" s="10"/>
    </row>
    <row r="482" s="2" customFormat="1">
      <c r="A482" s="2" t="s">
        <v>1170</v>
      </c>
      <c r="B482" s="11">
        <v>44309</v>
      </c>
      <c r="C482" s="2" t="s">
        <v>1153</v>
      </c>
      <c r="D482" s="2" t="s">
        <v>1154</v>
      </c>
      <c r="E482" s="2" t="s">
        <v>1155</v>
      </c>
      <c r="F482" s="2" t="s">
        <v>1165</v>
      </c>
      <c r="G482" s="2" t="s">
        <v>1166</v>
      </c>
      <c r="H482" s="2" t="s">
        <v>1167</v>
      </c>
      <c r="I482" s="11">
        <v>44255</v>
      </c>
      <c r="J482" s="11">
        <v>44255</v>
      </c>
      <c r="K482" s="2" t="s">
        <v>1145</v>
      </c>
      <c r="L482" s="2" t="s">
        <v>1146</v>
      </c>
      <c r="M482" s="2"/>
      <c r="N482" s="2" t="s">
        <v>80</v>
      </c>
      <c r="O482" s="2"/>
      <c r="P482" s="2"/>
      <c r="Q482" s="2" t="s">
        <v>65</v>
      </c>
      <c r="R482" s="2" t="s">
        <v>81</v>
      </c>
      <c r="S482" s="2">
        <v>48517</v>
      </c>
      <c r="T482" s="2" t="s">
        <v>82</v>
      </c>
      <c r="U482" s="2" t="s">
        <v>83</v>
      </c>
      <c r="V482" s="10" t="s">
        <v>69</v>
      </c>
      <c r="W482" s="2"/>
      <c r="X482" s="2">
        <v>4936119.58</v>
      </c>
      <c r="Y482" s="26">
        <v>0.00013735442475</v>
      </c>
      <c r="Z482" s="10" t="s">
        <v>84</v>
      </c>
      <c r="AA482" s="2" t="s">
        <v>85</v>
      </c>
      <c r="AB482" s="10" t="s">
        <v>72</v>
      </c>
      <c r="AC482" s="2" t="s">
        <v>73</v>
      </c>
      <c r="AD482" s="10" t="s">
        <v>74</v>
      </c>
      <c r="AE482" s="10"/>
      <c r="AF482" s="10" t="s">
        <v>86</v>
      </c>
      <c r="AG482" s="10" t="s">
        <v>75</v>
      </c>
      <c r="AH482" s="10"/>
      <c r="AI482" s="10" t="s">
        <v>76</v>
      </c>
      <c r="AJ482" s="2" t="s">
        <v>76</v>
      </c>
      <c r="AK482" s="32">
        <v>1</v>
      </c>
      <c r="AL482" s="2"/>
      <c r="AM482" s="2"/>
      <c r="AN482" s="2"/>
      <c r="AO482" s="2">
        <v>0</v>
      </c>
      <c r="AP482" s="2">
        <v>0</v>
      </c>
      <c r="AQ482" s="2">
        <v>4832650</v>
      </c>
      <c r="AR482" s="26">
        <v>0.979038275243729</v>
      </c>
      <c r="AS482" s="11"/>
      <c r="AT482" s="10"/>
      <c r="AV482" s="10"/>
      <c r="AW482" s="10"/>
      <c r="AX482" s="10"/>
      <c r="AY482" s="10"/>
      <c r="AZ482" s="10"/>
      <c r="BC482" s="10"/>
    </row>
    <row r="483" s="2" customFormat="1">
      <c r="A483" s="2" t="s">
        <v>1171</v>
      </c>
      <c r="B483" s="11">
        <v>44399</v>
      </c>
      <c r="C483" s="2" t="s">
        <v>1153</v>
      </c>
      <c r="D483" s="2" t="s">
        <v>1154</v>
      </c>
      <c r="E483" s="2" t="s">
        <v>1155</v>
      </c>
      <c r="F483" s="2" t="s">
        <v>1165</v>
      </c>
      <c r="G483" s="2" t="s">
        <v>1166</v>
      </c>
      <c r="H483" s="2" t="s">
        <v>1167</v>
      </c>
      <c r="I483" s="11">
        <v>44620</v>
      </c>
      <c r="J483" s="11">
        <v>44347</v>
      </c>
      <c r="K483" s="2" t="s">
        <v>1145</v>
      </c>
      <c r="L483" s="2" t="s">
        <v>1146</v>
      </c>
      <c r="M483" s="2"/>
      <c r="N483" s="2" t="s">
        <v>80</v>
      </c>
      <c r="O483" s="2"/>
      <c r="P483" s="2"/>
      <c r="Q483" s="2" t="s">
        <v>65</v>
      </c>
      <c r="R483" s="2" t="s">
        <v>81</v>
      </c>
      <c r="S483" s="2">
        <v>50637</v>
      </c>
      <c r="T483" s="2" t="s">
        <v>82</v>
      </c>
      <c r="U483" s="2" t="s">
        <v>83</v>
      </c>
      <c r="V483" s="10" t="s">
        <v>69</v>
      </c>
      <c r="W483" s="2"/>
      <c r="X483" s="2">
        <v>11241414</v>
      </c>
      <c r="Y483" s="26">
        <v>0.00028258156065</v>
      </c>
      <c r="Z483" s="10" t="s">
        <v>84</v>
      </c>
      <c r="AA483" s="2" t="s">
        <v>85</v>
      </c>
      <c r="AB483" s="10" t="s">
        <v>72</v>
      </c>
      <c r="AC483" s="2" t="s">
        <v>73</v>
      </c>
      <c r="AD483" s="10" t="s">
        <v>74</v>
      </c>
      <c r="AE483" s="10"/>
      <c r="AF483" s="10" t="s">
        <v>86</v>
      </c>
      <c r="AG483" s="10" t="s">
        <v>75</v>
      </c>
      <c r="AH483" s="10"/>
      <c r="AI483" s="10" t="s">
        <v>76</v>
      </c>
      <c r="AJ483" s="2" t="s">
        <v>76</v>
      </c>
      <c r="AK483" s="32">
        <v>1</v>
      </c>
      <c r="AL483" s="2"/>
      <c r="AM483" s="2"/>
      <c r="AN483" s="2"/>
      <c r="AO483" s="2">
        <v>0</v>
      </c>
      <c r="AP483" s="2">
        <v>0</v>
      </c>
      <c r="AQ483" s="2">
        <v>10767000</v>
      </c>
      <c r="AR483" s="26">
        <v>0.9577976578391295</v>
      </c>
      <c r="AS483" s="11"/>
      <c r="AT483" s="10"/>
      <c r="AV483" s="10"/>
      <c r="AW483" s="10"/>
      <c r="AX483" s="10"/>
      <c r="AY483" s="10"/>
      <c r="AZ483" s="10"/>
      <c r="BC483" s="10"/>
    </row>
    <row r="484" s="2" customFormat="1">
      <c r="A484" s="2" t="s">
        <v>1172</v>
      </c>
      <c r="B484" s="11">
        <v>44495</v>
      </c>
      <c r="C484" s="2" t="s">
        <v>1153</v>
      </c>
      <c r="D484" s="2" t="s">
        <v>1154</v>
      </c>
      <c r="E484" s="2" t="s">
        <v>1155</v>
      </c>
      <c r="F484" s="2" t="s">
        <v>1165</v>
      </c>
      <c r="G484" s="2" t="s">
        <v>1166</v>
      </c>
      <c r="H484" s="2" t="s">
        <v>1167</v>
      </c>
      <c r="I484" s="11">
        <v>44620</v>
      </c>
      <c r="J484" s="11">
        <v>44439</v>
      </c>
      <c r="K484" s="2" t="s">
        <v>1145</v>
      </c>
      <c r="L484" s="2" t="s">
        <v>1146</v>
      </c>
      <c r="M484" s="2"/>
      <c r="N484" s="2" t="s">
        <v>80</v>
      </c>
      <c r="O484" s="2"/>
      <c r="P484" s="2"/>
      <c r="Q484" s="2" t="s">
        <v>65</v>
      </c>
      <c r="R484" s="2" t="s">
        <v>81</v>
      </c>
      <c r="S484" s="2">
        <v>54851</v>
      </c>
      <c r="T484" s="2" t="s">
        <v>82</v>
      </c>
      <c r="U484" s="2" t="s">
        <v>83</v>
      </c>
      <c r="V484" s="10" t="s">
        <v>69</v>
      </c>
      <c r="W484" s="2"/>
      <c r="X484" s="2">
        <v>11970682.24</v>
      </c>
      <c r="Y484" s="26">
        <v>0.0002595729584</v>
      </c>
      <c r="Z484" s="10" t="s">
        <v>84</v>
      </c>
      <c r="AA484" s="2" t="s">
        <v>85</v>
      </c>
      <c r="AB484" s="10" t="s">
        <v>72</v>
      </c>
      <c r="AC484" s="2" t="s">
        <v>73</v>
      </c>
      <c r="AD484" s="10" t="s">
        <v>74</v>
      </c>
      <c r="AE484" s="10"/>
      <c r="AF484" s="10" t="s">
        <v>86</v>
      </c>
      <c r="AG484" s="10" t="s">
        <v>75</v>
      </c>
      <c r="AH484" s="10"/>
      <c r="AI484" s="10" t="s">
        <v>76</v>
      </c>
      <c r="AJ484" s="2" t="s">
        <v>76</v>
      </c>
      <c r="AK484" s="32">
        <v>1</v>
      </c>
      <c r="AL484" s="2"/>
      <c r="AM484" s="2"/>
      <c r="AN484" s="2"/>
      <c r="AO484" s="2">
        <v>0</v>
      </c>
      <c r="AP484" s="2">
        <v>0</v>
      </c>
      <c r="AQ484" s="2">
        <v>11719488</v>
      </c>
      <c r="AR484" s="26">
        <v>0.9790158793823267</v>
      </c>
      <c r="AS484" s="11"/>
      <c r="AT484" s="10"/>
      <c r="AV484" s="10"/>
      <c r="AW484" s="10"/>
      <c r="AX484" s="10"/>
      <c r="AY484" s="10"/>
      <c r="AZ484" s="10"/>
      <c r="BC484" s="10"/>
    </row>
    <row r="485" s="2" customFormat="1">
      <c r="A485" s="2" t="s">
        <v>1173</v>
      </c>
      <c r="B485" s="11">
        <v>44036</v>
      </c>
      <c r="C485" s="2" t="s">
        <v>1153</v>
      </c>
      <c r="D485" s="2" t="s">
        <v>1154</v>
      </c>
      <c r="E485" s="2" t="s">
        <v>1155</v>
      </c>
      <c r="F485" s="2" t="s">
        <v>1174</v>
      </c>
      <c r="G485" s="2" t="s">
        <v>1175</v>
      </c>
      <c r="H485" s="2" t="s">
        <v>1176</v>
      </c>
      <c r="I485" s="11">
        <v>44255</v>
      </c>
      <c r="J485" s="11">
        <v>43982</v>
      </c>
      <c r="K485" s="2" t="s">
        <v>1145</v>
      </c>
      <c r="L485" s="2" t="s">
        <v>1146</v>
      </c>
      <c r="M485" s="2"/>
      <c r="N485" s="2" t="s">
        <v>80</v>
      </c>
      <c r="O485" s="2"/>
      <c r="P485" s="2"/>
      <c r="Q485" s="2" t="s">
        <v>65</v>
      </c>
      <c r="R485" s="2" t="s">
        <v>81</v>
      </c>
      <c r="S485" s="2">
        <v>118770</v>
      </c>
      <c r="T485" s="2" t="s">
        <v>82</v>
      </c>
      <c r="U485" s="2" t="s">
        <v>83</v>
      </c>
      <c r="V485" s="10" t="s">
        <v>69</v>
      </c>
      <c r="W485" s="2"/>
      <c r="X485" s="2">
        <v>482206.2</v>
      </c>
      <c r="Y485" s="26">
        <v>1.059288073E-05</v>
      </c>
      <c r="Z485" s="10" t="s">
        <v>84</v>
      </c>
      <c r="AA485" s="2" t="s">
        <v>85</v>
      </c>
      <c r="AB485" s="10" t="s">
        <v>72</v>
      </c>
      <c r="AC485" s="2" t="s">
        <v>73</v>
      </c>
      <c r="AD485" s="10" t="s">
        <v>74</v>
      </c>
      <c r="AE485" s="10"/>
      <c r="AF485" s="10" t="s">
        <v>86</v>
      </c>
      <c r="AG485" s="10" t="s">
        <v>75</v>
      </c>
      <c r="AH485" s="10"/>
      <c r="AI485" s="10" t="s">
        <v>76</v>
      </c>
      <c r="AJ485" s="2" t="s">
        <v>76</v>
      </c>
      <c r="AK485" s="32">
        <v>1</v>
      </c>
      <c r="AL485" s="2"/>
      <c r="AM485" s="2"/>
      <c r="AN485" s="2"/>
      <c r="AO485" s="2">
        <v>0</v>
      </c>
      <c r="AP485" s="2">
        <v>0</v>
      </c>
      <c r="AQ485" s="2">
        <v>472178</v>
      </c>
      <c r="AR485" s="26">
        <v>0.9792035025679886</v>
      </c>
      <c r="AS485" s="11"/>
      <c r="AT485" s="10"/>
      <c r="AV485" s="10"/>
      <c r="AW485" s="10"/>
      <c r="AX485" s="10"/>
      <c r="AY485" s="10"/>
      <c r="AZ485" s="10"/>
      <c r="BC485" s="10"/>
    </row>
    <row r="486" s="2" customFormat="1">
      <c r="A486" s="2" t="s">
        <v>1177</v>
      </c>
      <c r="B486" s="11">
        <v>44120</v>
      </c>
      <c r="C486" s="2" t="s">
        <v>1153</v>
      </c>
      <c r="D486" s="2" t="s">
        <v>1154</v>
      </c>
      <c r="E486" s="2" t="s">
        <v>1155</v>
      </c>
      <c r="F486" s="2" t="s">
        <v>1174</v>
      </c>
      <c r="G486" s="2" t="s">
        <v>1175</v>
      </c>
      <c r="H486" s="2" t="s">
        <v>1176</v>
      </c>
      <c r="I486" s="11">
        <v>44255</v>
      </c>
      <c r="J486" s="11">
        <v>44074</v>
      </c>
      <c r="K486" s="2" t="s">
        <v>1145</v>
      </c>
      <c r="L486" s="2" t="s">
        <v>1146</v>
      </c>
      <c r="M486" s="2"/>
      <c r="N486" s="2" t="s">
        <v>80</v>
      </c>
      <c r="O486" s="2"/>
      <c r="P486" s="2"/>
      <c r="Q486" s="2" t="s">
        <v>65</v>
      </c>
      <c r="R486" s="2" t="s">
        <v>81</v>
      </c>
      <c r="S486" s="2">
        <v>97456</v>
      </c>
      <c r="T486" s="2" t="s">
        <v>82</v>
      </c>
      <c r="U486" s="2" t="s">
        <v>83</v>
      </c>
      <c r="V486" s="10" t="s">
        <v>69</v>
      </c>
      <c r="W486" s="2"/>
      <c r="X486" s="2">
        <v>651006.08</v>
      </c>
      <c r="Y486" s="26">
        <v>1.258808456E-05</v>
      </c>
      <c r="Z486" s="10" t="s">
        <v>84</v>
      </c>
      <c r="AA486" s="2" t="s">
        <v>85</v>
      </c>
      <c r="AB486" s="10" t="s">
        <v>72</v>
      </c>
      <c r="AC486" s="2" t="s">
        <v>73</v>
      </c>
      <c r="AD486" s="10" t="s">
        <v>74</v>
      </c>
      <c r="AE486" s="10"/>
      <c r="AF486" s="10" t="s">
        <v>86</v>
      </c>
      <c r="AG486" s="10" t="s">
        <v>75</v>
      </c>
      <c r="AH486" s="10"/>
      <c r="AI486" s="10" t="s">
        <v>76</v>
      </c>
      <c r="AJ486" s="2" t="s">
        <v>76</v>
      </c>
      <c r="AK486" s="32">
        <v>1</v>
      </c>
      <c r="AL486" s="2"/>
      <c r="AM486" s="2"/>
      <c r="AN486" s="2"/>
      <c r="AO486" s="2">
        <v>0</v>
      </c>
      <c r="AP486" s="2">
        <v>0</v>
      </c>
      <c r="AQ486" s="2">
        <v>650632</v>
      </c>
      <c r="AR486" s="26">
        <v>0.9994253817107208</v>
      </c>
      <c r="AS486" s="11"/>
      <c r="AT486" s="10"/>
      <c r="AV486" s="10"/>
      <c r="AW486" s="10"/>
      <c r="AX486" s="10"/>
      <c r="AY486" s="10"/>
      <c r="AZ486" s="10"/>
      <c r="BC486" s="10"/>
    </row>
    <row r="487" s="2" customFormat="1">
      <c r="A487" s="2" t="s">
        <v>1178</v>
      </c>
      <c r="B487" s="11">
        <v>44216</v>
      </c>
      <c r="C487" s="2" t="s">
        <v>1153</v>
      </c>
      <c r="D487" s="2" t="s">
        <v>1154</v>
      </c>
      <c r="E487" s="2" t="s">
        <v>1155</v>
      </c>
      <c r="F487" s="2" t="s">
        <v>1174</v>
      </c>
      <c r="G487" s="2" t="s">
        <v>1175</v>
      </c>
      <c r="H487" s="2" t="s">
        <v>1176</v>
      </c>
      <c r="I487" s="11">
        <v>44255</v>
      </c>
      <c r="J487" s="11">
        <v>44165</v>
      </c>
      <c r="K487" s="2" t="s">
        <v>1145</v>
      </c>
      <c r="L487" s="2" t="s">
        <v>1146</v>
      </c>
      <c r="M487" s="2"/>
      <c r="N487" s="2" t="s">
        <v>80</v>
      </c>
      <c r="O487" s="2"/>
      <c r="P487" s="2"/>
      <c r="Q487" s="2" t="s">
        <v>65</v>
      </c>
      <c r="R487" s="2" t="s">
        <v>81</v>
      </c>
      <c r="S487" s="2">
        <v>97456</v>
      </c>
      <c r="T487" s="2" t="s">
        <v>82</v>
      </c>
      <c r="U487" s="2" t="s">
        <v>83</v>
      </c>
      <c r="V487" s="10" t="s">
        <v>69</v>
      </c>
      <c r="W487" s="2"/>
      <c r="X487" s="2">
        <v>1613871.36</v>
      </c>
      <c r="Y487" s="26">
        <v>2.951430109E-05</v>
      </c>
      <c r="Z487" s="10" t="s">
        <v>84</v>
      </c>
      <c r="AA487" s="2" t="s">
        <v>85</v>
      </c>
      <c r="AB487" s="10" t="s">
        <v>72</v>
      </c>
      <c r="AC487" s="2" t="s">
        <v>73</v>
      </c>
      <c r="AD487" s="10" t="s">
        <v>74</v>
      </c>
      <c r="AE487" s="10"/>
      <c r="AF487" s="10" t="s">
        <v>86</v>
      </c>
      <c r="AG487" s="10" t="s">
        <v>75</v>
      </c>
      <c r="AH487" s="10"/>
      <c r="AI487" s="10" t="s">
        <v>76</v>
      </c>
      <c r="AJ487" s="2" t="s">
        <v>76</v>
      </c>
      <c r="AK487" s="32">
        <v>1</v>
      </c>
      <c r="AL487" s="2"/>
      <c r="AM487" s="2"/>
      <c r="AN487" s="2"/>
      <c r="AO487" s="2">
        <v>0</v>
      </c>
      <c r="AP487" s="2">
        <v>0</v>
      </c>
      <c r="AQ487" s="2">
        <v>1581480</v>
      </c>
      <c r="AR487" s="26">
        <v>0.9799294040387457</v>
      </c>
      <c r="AS487" s="11"/>
      <c r="AT487" s="10"/>
      <c r="AV487" s="10"/>
      <c r="AW487" s="10"/>
      <c r="AX487" s="10"/>
      <c r="AY487" s="10"/>
      <c r="AZ487" s="10"/>
      <c r="BC487" s="10"/>
    </row>
    <row r="488" s="2" customFormat="1">
      <c r="A488" s="2" t="s">
        <v>1179</v>
      </c>
      <c r="B488" s="11">
        <v>44309</v>
      </c>
      <c r="C488" s="2" t="s">
        <v>1153</v>
      </c>
      <c r="D488" s="2" t="s">
        <v>1154</v>
      </c>
      <c r="E488" s="2" t="s">
        <v>1155</v>
      </c>
      <c r="F488" s="2" t="s">
        <v>1174</v>
      </c>
      <c r="G488" s="2" t="s">
        <v>1175</v>
      </c>
      <c r="H488" s="2" t="s">
        <v>1176</v>
      </c>
      <c r="I488" s="11">
        <v>44255</v>
      </c>
      <c r="J488" s="11">
        <v>44255</v>
      </c>
      <c r="K488" s="2" t="s">
        <v>1145</v>
      </c>
      <c r="L488" s="2" t="s">
        <v>1146</v>
      </c>
      <c r="M488" s="2"/>
      <c r="N488" s="2" t="s">
        <v>80</v>
      </c>
      <c r="O488" s="2"/>
      <c r="P488" s="2"/>
      <c r="Q488" s="2" t="s">
        <v>65</v>
      </c>
      <c r="R488" s="2" t="s">
        <v>81</v>
      </c>
      <c r="S488" s="2">
        <v>81947</v>
      </c>
      <c r="T488" s="2" t="s">
        <v>82</v>
      </c>
      <c r="U488" s="2" t="s">
        <v>83</v>
      </c>
      <c r="V488" s="10" t="s">
        <v>69</v>
      </c>
      <c r="W488" s="2"/>
      <c r="X488" s="2">
        <v>8337287.78</v>
      </c>
      <c r="Y488" s="26">
        <v>0.00013948075553</v>
      </c>
      <c r="Z488" s="10" t="s">
        <v>84</v>
      </c>
      <c r="AA488" s="2" t="s">
        <v>85</v>
      </c>
      <c r="AB488" s="10" t="s">
        <v>72</v>
      </c>
      <c r="AC488" s="2" t="s">
        <v>73</v>
      </c>
      <c r="AD488" s="10" t="s">
        <v>74</v>
      </c>
      <c r="AE488" s="10"/>
      <c r="AF488" s="10" t="s">
        <v>86</v>
      </c>
      <c r="AG488" s="10" t="s">
        <v>75</v>
      </c>
      <c r="AH488" s="10"/>
      <c r="AI488" s="10" t="s">
        <v>76</v>
      </c>
      <c r="AJ488" s="2" t="s">
        <v>76</v>
      </c>
      <c r="AK488" s="32">
        <v>1</v>
      </c>
      <c r="AL488" s="2"/>
      <c r="AM488" s="2"/>
      <c r="AN488" s="2"/>
      <c r="AO488" s="2">
        <v>0</v>
      </c>
      <c r="AP488" s="2">
        <v>0</v>
      </c>
      <c r="AQ488" s="2">
        <v>8169722</v>
      </c>
      <c r="AR488" s="26">
        <v>0.9799016437453476</v>
      </c>
      <c r="AS488" s="11"/>
      <c r="AT488" s="10"/>
      <c r="AV488" s="10"/>
      <c r="AW488" s="10"/>
      <c r="AX488" s="10"/>
      <c r="AY488" s="10"/>
      <c r="AZ488" s="10"/>
      <c r="BC488" s="10"/>
    </row>
    <row r="489" s="2" customFormat="1">
      <c r="A489" s="2" t="s">
        <v>1180</v>
      </c>
      <c r="B489" s="11">
        <v>44399</v>
      </c>
      <c r="C489" s="2" t="s">
        <v>1153</v>
      </c>
      <c r="D489" s="2" t="s">
        <v>1154</v>
      </c>
      <c r="E489" s="2" t="s">
        <v>1155</v>
      </c>
      <c r="F489" s="2" t="s">
        <v>1174</v>
      </c>
      <c r="G489" s="2" t="s">
        <v>1175</v>
      </c>
      <c r="H489" s="2" t="s">
        <v>1176</v>
      </c>
      <c r="I489" s="11">
        <v>44620</v>
      </c>
      <c r="J489" s="11">
        <v>44347</v>
      </c>
      <c r="K489" s="2" t="s">
        <v>1145</v>
      </c>
      <c r="L489" s="2" t="s">
        <v>1146</v>
      </c>
      <c r="M489" s="2"/>
      <c r="N489" s="2" t="s">
        <v>80</v>
      </c>
      <c r="O489" s="2"/>
      <c r="P489" s="2"/>
      <c r="Q489" s="2" t="s">
        <v>65</v>
      </c>
      <c r="R489" s="2" t="s">
        <v>81</v>
      </c>
      <c r="S489" s="2">
        <v>84420</v>
      </c>
      <c r="T489" s="2" t="s">
        <v>82</v>
      </c>
      <c r="U489" s="2" t="s">
        <v>83</v>
      </c>
      <c r="V489" s="10" t="s">
        <v>69</v>
      </c>
      <c r="W489" s="2"/>
      <c r="X489" s="2">
        <v>18741240</v>
      </c>
      <c r="Y489" s="26">
        <v>0.00027756904227</v>
      </c>
      <c r="Z489" s="10" t="s">
        <v>84</v>
      </c>
      <c r="AA489" s="2" t="s">
        <v>85</v>
      </c>
      <c r="AB489" s="10" t="s">
        <v>72</v>
      </c>
      <c r="AC489" s="2" t="s">
        <v>73</v>
      </c>
      <c r="AD489" s="10" t="s">
        <v>74</v>
      </c>
      <c r="AE489" s="10"/>
      <c r="AF489" s="10" t="s">
        <v>86</v>
      </c>
      <c r="AG489" s="10" t="s">
        <v>75</v>
      </c>
      <c r="AH489" s="10"/>
      <c r="AI489" s="10" t="s">
        <v>76</v>
      </c>
      <c r="AJ489" s="2" t="s">
        <v>76</v>
      </c>
      <c r="AK489" s="32">
        <v>1</v>
      </c>
      <c r="AL489" s="2"/>
      <c r="AM489" s="2"/>
      <c r="AN489" s="2"/>
      <c r="AO489" s="2">
        <v>0</v>
      </c>
      <c r="AP489" s="2">
        <v>0</v>
      </c>
      <c r="AQ489" s="2">
        <v>18226200</v>
      </c>
      <c r="AR489" s="26">
        <v>0.9725183605780622</v>
      </c>
      <c r="AS489" s="11"/>
      <c r="AT489" s="10"/>
      <c r="AV489" s="10"/>
      <c r="AW489" s="10"/>
      <c r="AX489" s="10"/>
      <c r="AY489" s="10"/>
      <c r="AZ489" s="10"/>
      <c r="BC489" s="10"/>
    </row>
    <row r="490" s="2" customFormat="1">
      <c r="A490" s="2" t="s">
        <v>1181</v>
      </c>
      <c r="B490" s="11">
        <v>44495</v>
      </c>
      <c r="C490" s="2" t="s">
        <v>1153</v>
      </c>
      <c r="D490" s="2" t="s">
        <v>1154</v>
      </c>
      <c r="E490" s="2" t="s">
        <v>1155</v>
      </c>
      <c r="F490" s="2" t="s">
        <v>1174</v>
      </c>
      <c r="G490" s="2" t="s">
        <v>1175</v>
      </c>
      <c r="H490" s="2" t="s">
        <v>1176</v>
      </c>
      <c r="I490" s="11">
        <v>44620</v>
      </c>
      <c r="J490" s="11">
        <v>44439</v>
      </c>
      <c r="K490" s="2" t="s">
        <v>1145</v>
      </c>
      <c r="L490" s="2" t="s">
        <v>1146</v>
      </c>
      <c r="M490" s="2"/>
      <c r="N490" s="2" t="s">
        <v>80</v>
      </c>
      <c r="O490" s="2"/>
      <c r="P490" s="2"/>
      <c r="Q490" s="2" t="s">
        <v>65</v>
      </c>
      <c r="R490" s="2" t="s">
        <v>81</v>
      </c>
      <c r="S490" s="2">
        <v>87775</v>
      </c>
      <c r="T490" s="2" t="s">
        <v>82</v>
      </c>
      <c r="U490" s="2" t="s">
        <v>83</v>
      </c>
      <c r="V490" s="10" t="s">
        <v>69</v>
      </c>
      <c r="W490" s="2"/>
      <c r="X490" s="2">
        <v>19156016</v>
      </c>
      <c r="Y490" s="26">
        <v>0.00025997341995</v>
      </c>
      <c r="Z490" s="10" t="s">
        <v>84</v>
      </c>
      <c r="AA490" s="2" t="s">
        <v>85</v>
      </c>
      <c r="AB490" s="10" t="s">
        <v>72</v>
      </c>
      <c r="AC490" s="2" t="s">
        <v>73</v>
      </c>
      <c r="AD490" s="10" t="s">
        <v>74</v>
      </c>
      <c r="AE490" s="10"/>
      <c r="AF490" s="10" t="s">
        <v>86</v>
      </c>
      <c r="AG490" s="10" t="s">
        <v>75</v>
      </c>
      <c r="AH490" s="10"/>
      <c r="AI490" s="10" t="s">
        <v>76</v>
      </c>
      <c r="AJ490" s="2" t="s">
        <v>76</v>
      </c>
      <c r="AK490" s="32">
        <v>1</v>
      </c>
      <c r="AL490" s="2"/>
      <c r="AM490" s="2"/>
      <c r="AN490" s="2"/>
      <c r="AO490" s="2">
        <v>0</v>
      </c>
      <c r="AP490" s="2">
        <v>0</v>
      </c>
      <c r="AQ490" s="2">
        <v>18768640</v>
      </c>
      <c r="AR490" s="26">
        <v>0.9797778410709199</v>
      </c>
      <c r="AS490" s="11"/>
      <c r="AT490" s="10"/>
      <c r="AV490" s="10"/>
      <c r="AW490" s="10"/>
      <c r="AX490" s="10"/>
      <c r="AY490" s="10"/>
      <c r="AZ490" s="10"/>
      <c r="BC490" s="10"/>
    </row>
    <row r="491" s="2" customFormat="1">
      <c r="A491" s="2" t="s">
        <v>1182</v>
      </c>
      <c r="B491" s="11">
        <v>44092</v>
      </c>
      <c r="C491" s="2" t="s">
        <v>1153</v>
      </c>
      <c r="D491" s="2" t="s">
        <v>1154</v>
      </c>
      <c r="E491" s="2" t="s">
        <v>1155</v>
      </c>
      <c r="F491" s="2" t="s">
        <v>1183</v>
      </c>
      <c r="G491" s="2" t="s">
        <v>1184</v>
      </c>
      <c r="H491" s="2" t="s">
        <v>1185</v>
      </c>
      <c r="I491" s="11">
        <v>44135</v>
      </c>
      <c r="J491" s="11">
        <v>44043</v>
      </c>
      <c r="K491" s="2" t="s">
        <v>1145</v>
      </c>
      <c r="L491" s="2" t="s">
        <v>1146</v>
      </c>
      <c r="M491" s="2"/>
      <c r="N491" s="2" t="s">
        <v>80</v>
      </c>
      <c r="O491" s="2"/>
      <c r="P491" s="2"/>
      <c r="Q491" s="2" t="s">
        <v>65</v>
      </c>
      <c r="R491" s="2" t="s">
        <v>81</v>
      </c>
      <c r="S491" s="2">
        <v>8674</v>
      </c>
      <c r="T491" s="2" t="s">
        <v>82</v>
      </c>
      <c r="U491" s="2" t="s">
        <v>83</v>
      </c>
      <c r="V491" s="10" t="s">
        <v>69</v>
      </c>
      <c r="W491" s="2"/>
      <c r="X491" s="2">
        <v>34782.74</v>
      </c>
      <c r="Y491" s="26">
        <v>6.2902037E-05</v>
      </c>
      <c r="Z491" s="10" t="s">
        <v>84</v>
      </c>
      <c r="AA491" s="2" t="s">
        <v>85</v>
      </c>
      <c r="AB491" s="10" t="s">
        <v>72</v>
      </c>
      <c r="AC491" s="2" t="s">
        <v>73</v>
      </c>
      <c r="AD491" s="10" t="s">
        <v>74</v>
      </c>
      <c r="AE491" s="10"/>
      <c r="AF491" s="10" t="s">
        <v>86</v>
      </c>
      <c r="AG491" s="10" t="s">
        <v>75</v>
      </c>
      <c r="AH491" s="10"/>
      <c r="AI491" s="10" t="s">
        <v>76</v>
      </c>
      <c r="AJ491" s="2" t="s">
        <v>76</v>
      </c>
      <c r="AK491" s="32">
        <v>1</v>
      </c>
      <c r="AL491" s="2"/>
      <c r="AM491" s="2"/>
      <c r="AN491" s="2"/>
      <c r="AO491" s="2">
        <v>0</v>
      </c>
      <c r="AP491" s="2">
        <v>0</v>
      </c>
      <c r="AQ491" s="2">
        <v>34085</v>
      </c>
      <c r="AR491" s="26">
        <v>0.9799400507263085</v>
      </c>
      <c r="AS491" s="11"/>
      <c r="AT491" s="10"/>
      <c r="AV491" s="10"/>
      <c r="AW491" s="10"/>
      <c r="AX491" s="10"/>
      <c r="AY491" s="10"/>
      <c r="AZ491" s="10"/>
      <c r="BC491" s="10"/>
    </row>
    <row r="492" s="2" customFormat="1">
      <c r="A492" s="2" t="s">
        <v>1186</v>
      </c>
      <c r="B492" s="11">
        <v>44183</v>
      </c>
      <c r="C492" s="2" t="s">
        <v>1153</v>
      </c>
      <c r="D492" s="2" t="s">
        <v>1154</v>
      </c>
      <c r="E492" s="2" t="s">
        <v>1155</v>
      </c>
      <c r="F492" s="2" t="s">
        <v>1183</v>
      </c>
      <c r="G492" s="2" t="s">
        <v>1184</v>
      </c>
      <c r="H492" s="2" t="s">
        <v>1185</v>
      </c>
      <c r="I492" s="11">
        <v>44135</v>
      </c>
      <c r="J492" s="11">
        <v>44135</v>
      </c>
      <c r="K492" s="2" t="s">
        <v>1145</v>
      </c>
      <c r="L492" s="2" t="s">
        <v>1146</v>
      </c>
      <c r="M492" s="2"/>
      <c r="N492" s="2" t="s">
        <v>80</v>
      </c>
      <c r="O492" s="2"/>
      <c r="P492" s="2"/>
      <c r="Q492" s="2" t="s">
        <v>65</v>
      </c>
      <c r="R492" s="2" t="s">
        <v>81</v>
      </c>
      <c r="S492" s="2">
        <v>7107</v>
      </c>
      <c r="T492" s="2" t="s">
        <v>82</v>
      </c>
      <c r="U492" s="2" t="s">
        <v>83</v>
      </c>
      <c r="V492" s="10" t="s">
        <v>69</v>
      </c>
      <c r="W492" s="2"/>
      <c r="X492" s="2">
        <v>74410.29</v>
      </c>
      <c r="Y492" s="26">
        <v>0.00012602641349</v>
      </c>
      <c r="Z492" s="10" t="s">
        <v>84</v>
      </c>
      <c r="AA492" s="2" t="s">
        <v>85</v>
      </c>
      <c r="AB492" s="10" t="s">
        <v>72</v>
      </c>
      <c r="AC492" s="2" t="s">
        <v>73</v>
      </c>
      <c r="AD492" s="10" t="s">
        <v>74</v>
      </c>
      <c r="AE492" s="10"/>
      <c r="AF492" s="10" t="s">
        <v>86</v>
      </c>
      <c r="AG492" s="10" t="s">
        <v>75</v>
      </c>
      <c r="AH492" s="10"/>
      <c r="AI492" s="10" t="s">
        <v>76</v>
      </c>
      <c r="AJ492" s="2" t="s">
        <v>76</v>
      </c>
      <c r="AK492" s="32">
        <v>1</v>
      </c>
      <c r="AL492" s="2"/>
      <c r="AM492" s="2"/>
      <c r="AN492" s="2"/>
      <c r="AO492" s="2">
        <v>0</v>
      </c>
      <c r="AP492" s="2">
        <v>0</v>
      </c>
      <c r="AQ492" s="2">
        <v>72243</v>
      </c>
      <c r="AR492" s="26">
        <v>0.9708737864077671</v>
      </c>
      <c r="AS492" s="11"/>
      <c r="AT492" s="10"/>
      <c r="AV492" s="10"/>
      <c r="AW492" s="10"/>
      <c r="AX492" s="10"/>
      <c r="AY492" s="10"/>
      <c r="AZ492" s="10"/>
      <c r="BC492" s="10"/>
    </row>
    <row r="493" s="2" customFormat="1">
      <c r="A493" s="2" t="s">
        <v>1187</v>
      </c>
      <c r="B493" s="11">
        <v>44272</v>
      </c>
      <c r="C493" s="2" t="s">
        <v>1153</v>
      </c>
      <c r="D493" s="2" t="s">
        <v>1154</v>
      </c>
      <c r="E493" s="2" t="s">
        <v>1155</v>
      </c>
      <c r="F493" s="2" t="s">
        <v>1183</v>
      </c>
      <c r="G493" s="2" t="s">
        <v>1184</v>
      </c>
      <c r="H493" s="2" t="s">
        <v>1185</v>
      </c>
      <c r="I493" s="11">
        <v>44500</v>
      </c>
      <c r="J493" s="11">
        <v>44227</v>
      </c>
      <c r="K493" s="2" t="s">
        <v>1145</v>
      </c>
      <c r="L493" s="2" t="s">
        <v>1146</v>
      </c>
      <c r="M493" s="2"/>
      <c r="N493" s="2" t="s">
        <v>80</v>
      </c>
      <c r="O493" s="2"/>
      <c r="P493" s="2"/>
      <c r="Q493" s="2" t="s">
        <v>65</v>
      </c>
      <c r="R493" s="2" t="s">
        <v>81</v>
      </c>
      <c r="S493" s="2">
        <v>8152</v>
      </c>
      <c r="T493" s="2" t="s">
        <v>82</v>
      </c>
      <c r="U493" s="2" t="s">
        <v>83</v>
      </c>
      <c r="V493" s="10" t="s">
        <v>69</v>
      </c>
      <c r="W493" s="2"/>
      <c r="X493" s="2">
        <v>2649400</v>
      </c>
      <c r="Y493" s="26">
        <v>0.00315030873786</v>
      </c>
      <c r="Z493" s="10" t="s">
        <v>84</v>
      </c>
      <c r="AA493" s="2" t="s">
        <v>85</v>
      </c>
      <c r="AB493" s="10" t="s">
        <v>72</v>
      </c>
      <c r="AC493" s="2" t="s">
        <v>73</v>
      </c>
      <c r="AD493" s="10" t="s">
        <v>74</v>
      </c>
      <c r="AE493" s="10"/>
      <c r="AF493" s="10" t="s">
        <v>86</v>
      </c>
      <c r="AG493" s="10" t="s">
        <v>75</v>
      </c>
      <c r="AH493" s="10"/>
      <c r="AI493" s="10" t="s">
        <v>76</v>
      </c>
      <c r="AJ493" s="2" t="s">
        <v>76</v>
      </c>
      <c r="AK493" s="32">
        <v>1</v>
      </c>
      <c r="AL493" s="2"/>
      <c r="AM493" s="2"/>
      <c r="AN493" s="2"/>
      <c r="AO493" s="2">
        <v>0</v>
      </c>
      <c r="AP493" s="2">
        <v>0</v>
      </c>
      <c r="AQ493" s="2">
        <v>2470000</v>
      </c>
      <c r="AR493" s="26">
        <v>0.9322865554465163</v>
      </c>
      <c r="AS493" s="11"/>
      <c r="AT493" s="10"/>
      <c r="AV493" s="10"/>
      <c r="AW493" s="10"/>
      <c r="AX493" s="10"/>
      <c r="AY493" s="10"/>
      <c r="AZ493" s="10"/>
      <c r="BC493" s="10"/>
    </row>
    <row r="494" s="2" customFormat="1">
      <c r="A494" s="2" t="s">
        <v>1188</v>
      </c>
      <c r="B494" s="11">
        <v>44375</v>
      </c>
      <c r="C494" s="2" t="s">
        <v>1153</v>
      </c>
      <c r="D494" s="2" t="s">
        <v>1154</v>
      </c>
      <c r="E494" s="2" t="s">
        <v>1155</v>
      </c>
      <c r="F494" s="2" t="s">
        <v>1183</v>
      </c>
      <c r="G494" s="2" t="s">
        <v>1184</v>
      </c>
      <c r="H494" s="2" t="s">
        <v>1185</v>
      </c>
      <c r="I494" s="11">
        <v>44500</v>
      </c>
      <c r="J494" s="11">
        <v>44316</v>
      </c>
      <c r="K494" s="2" t="s">
        <v>1145</v>
      </c>
      <c r="L494" s="2" t="s">
        <v>1146</v>
      </c>
      <c r="M494" s="2"/>
      <c r="N494" s="2" t="s">
        <v>80</v>
      </c>
      <c r="O494" s="2"/>
      <c r="P494" s="2"/>
      <c r="Q494" s="2" t="s">
        <v>65</v>
      </c>
      <c r="R494" s="2" t="s">
        <v>81</v>
      </c>
      <c r="S494" s="2">
        <v>10209</v>
      </c>
      <c r="T494" s="2" t="s">
        <v>82</v>
      </c>
      <c r="U494" s="2" t="s">
        <v>83</v>
      </c>
      <c r="V494" s="10" t="s">
        <v>69</v>
      </c>
      <c r="W494" s="2"/>
      <c r="X494" s="2">
        <v>1772180.31</v>
      </c>
      <c r="Y494" s="26">
        <v>0.00152756496745</v>
      </c>
      <c r="Z494" s="10" t="s">
        <v>84</v>
      </c>
      <c r="AA494" s="2" t="s">
        <v>85</v>
      </c>
      <c r="AB494" s="10" t="s">
        <v>72</v>
      </c>
      <c r="AC494" s="2" t="s">
        <v>73</v>
      </c>
      <c r="AD494" s="10" t="s">
        <v>74</v>
      </c>
      <c r="AE494" s="10"/>
      <c r="AF494" s="10" t="s">
        <v>86</v>
      </c>
      <c r="AG494" s="10" t="s">
        <v>75</v>
      </c>
      <c r="AH494" s="10"/>
      <c r="AI494" s="10" t="s">
        <v>76</v>
      </c>
      <c r="AJ494" s="2" t="s">
        <v>76</v>
      </c>
      <c r="AK494" s="32">
        <v>1</v>
      </c>
      <c r="AL494" s="2"/>
      <c r="AM494" s="2"/>
      <c r="AN494" s="2"/>
      <c r="AO494" s="2">
        <v>0</v>
      </c>
      <c r="AP494" s="2">
        <v>0</v>
      </c>
      <c r="AQ494" s="2">
        <v>243026</v>
      </c>
      <c r="AR494" s="26">
        <v>0.13713390145949653</v>
      </c>
      <c r="AS494" s="11"/>
      <c r="AT494" s="10"/>
      <c r="AV494" s="10"/>
      <c r="AW494" s="10"/>
      <c r="AX494" s="10"/>
      <c r="AY494" s="10"/>
      <c r="AZ494" s="10"/>
      <c r="BC494" s="10"/>
    </row>
    <row r="495" s="2" customFormat="1">
      <c r="A495" s="2" t="s">
        <v>1189</v>
      </c>
      <c r="B495" s="11">
        <v>44463</v>
      </c>
      <c r="C495" s="2" t="s">
        <v>1153</v>
      </c>
      <c r="D495" s="2" t="s">
        <v>1154</v>
      </c>
      <c r="E495" s="2" t="s">
        <v>1155</v>
      </c>
      <c r="F495" s="2" t="s">
        <v>1183</v>
      </c>
      <c r="G495" s="2" t="s">
        <v>1184</v>
      </c>
      <c r="H495" s="2" t="s">
        <v>1185</v>
      </c>
      <c r="I495" s="11">
        <v>44500</v>
      </c>
      <c r="J495" s="11">
        <v>44408</v>
      </c>
      <c r="K495" s="2" t="s">
        <v>1145</v>
      </c>
      <c r="L495" s="2" t="s">
        <v>1146</v>
      </c>
      <c r="M495" s="2"/>
      <c r="N495" s="2" t="s">
        <v>80</v>
      </c>
      <c r="O495" s="2"/>
      <c r="P495" s="2"/>
      <c r="Q495" s="2" t="s">
        <v>65</v>
      </c>
      <c r="R495" s="2" t="s">
        <v>81</v>
      </c>
      <c r="S495" s="2">
        <v>11292</v>
      </c>
      <c r="T495" s="2" t="s">
        <v>82</v>
      </c>
      <c r="U495" s="2" t="s">
        <v>83</v>
      </c>
      <c r="V495" s="10" t="s">
        <v>69</v>
      </c>
      <c r="W495" s="2"/>
      <c r="X495" s="2">
        <v>1819367.04</v>
      </c>
      <c r="Y495" s="26">
        <v>0.00142985861581</v>
      </c>
      <c r="Z495" s="10" t="s">
        <v>84</v>
      </c>
      <c r="AA495" s="2" t="s">
        <v>85</v>
      </c>
      <c r="AB495" s="10" t="s">
        <v>72</v>
      </c>
      <c r="AC495" s="2" t="s">
        <v>73</v>
      </c>
      <c r="AD495" s="10" t="s">
        <v>74</v>
      </c>
      <c r="AE495" s="10"/>
      <c r="AF495" s="10" t="s">
        <v>86</v>
      </c>
      <c r="AG495" s="10" t="s">
        <v>75</v>
      </c>
      <c r="AH495" s="10"/>
      <c r="AI495" s="10" t="s">
        <v>76</v>
      </c>
      <c r="AJ495" s="2" t="s">
        <v>76</v>
      </c>
      <c r="AK495" s="32">
        <v>1</v>
      </c>
      <c r="AL495" s="2"/>
      <c r="AM495" s="2"/>
      <c r="AN495" s="2"/>
      <c r="AO495" s="2">
        <v>0</v>
      </c>
      <c r="AP495" s="2">
        <v>0</v>
      </c>
      <c r="AQ495" s="2">
        <v>1772320</v>
      </c>
      <c r="AR495" s="26">
        <v>0.9741409847679774</v>
      </c>
      <c r="AS495" s="11"/>
      <c r="AT495" s="10"/>
      <c r="AV495" s="10"/>
      <c r="AW495" s="10"/>
      <c r="AX495" s="10"/>
      <c r="AY495" s="10"/>
      <c r="AZ495" s="10"/>
      <c r="BC495" s="10"/>
    </row>
    <row r="496" s="2" customFormat="1">
      <c r="A496" s="2" t="s">
        <v>1190</v>
      </c>
      <c r="B496" s="11">
        <v>44551</v>
      </c>
      <c r="C496" s="2" t="s">
        <v>1153</v>
      </c>
      <c r="D496" s="2" t="s">
        <v>1154</v>
      </c>
      <c r="E496" s="2" t="s">
        <v>1155</v>
      </c>
      <c r="F496" s="2" t="s">
        <v>1183</v>
      </c>
      <c r="G496" s="2" t="s">
        <v>1184</v>
      </c>
      <c r="H496" s="2" t="s">
        <v>1185</v>
      </c>
      <c r="I496" s="11">
        <v>44500</v>
      </c>
      <c r="J496" s="11">
        <v>44500</v>
      </c>
      <c r="K496" s="2" t="s">
        <v>1145</v>
      </c>
      <c r="L496" s="2" t="s">
        <v>1146</v>
      </c>
      <c r="M496" s="2"/>
      <c r="N496" s="2" t="s">
        <v>80</v>
      </c>
      <c r="O496" s="2"/>
      <c r="P496" s="2"/>
      <c r="Q496" s="2" t="s">
        <v>65</v>
      </c>
      <c r="R496" s="2" t="s">
        <v>81</v>
      </c>
      <c r="S496" s="2">
        <v>12864</v>
      </c>
      <c r="T496" s="2" t="s">
        <v>82</v>
      </c>
      <c r="U496" s="2" t="s">
        <v>83</v>
      </c>
      <c r="V496" s="10" t="s">
        <v>69</v>
      </c>
      <c r="W496" s="2"/>
      <c r="X496" s="2">
        <v>2360672.64</v>
      </c>
      <c r="Y496" s="26">
        <v>0.00169508662689</v>
      </c>
      <c r="Z496" s="10" t="s">
        <v>84</v>
      </c>
      <c r="AA496" s="2" t="s">
        <v>85</v>
      </c>
      <c r="AB496" s="10" t="s">
        <v>72</v>
      </c>
      <c r="AC496" s="2" t="s">
        <v>73</v>
      </c>
      <c r="AD496" s="10" t="s">
        <v>74</v>
      </c>
      <c r="AE496" s="10"/>
      <c r="AF496" s="10" t="s">
        <v>86</v>
      </c>
      <c r="AG496" s="10" t="s">
        <v>75</v>
      </c>
      <c r="AH496" s="10"/>
      <c r="AI496" s="10" t="s">
        <v>76</v>
      </c>
      <c r="AJ496" s="2" t="s">
        <v>76</v>
      </c>
      <c r="AK496" s="32">
        <v>1</v>
      </c>
      <c r="AL496" s="2"/>
      <c r="AM496" s="2"/>
      <c r="AN496" s="2"/>
      <c r="AO496" s="2">
        <v>0</v>
      </c>
      <c r="AP496" s="2">
        <v>0</v>
      </c>
      <c r="AQ496" s="2">
        <v>2312226</v>
      </c>
      <c r="AR496" s="26">
        <v>0.9794776119402985</v>
      </c>
      <c r="AS496" s="11"/>
      <c r="AT496" s="10"/>
      <c r="AV496" s="10"/>
      <c r="AW496" s="10"/>
      <c r="AX496" s="10"/>
      <c r="AY496" s="10"/>
      <c r="AZ496" s="10"/>
      <c r="BC496" s="10"/>
    </row>
    <row r="497" s="2" customFormat="1">
      <c r="A497" s="2" t="s">
        <v>1191</v>
      </c>
      <c r="B497" s="11">
        <v>44092</v>
      </c>
      <c r="C497" s="2" t="s">
        <v>1153</v>
      </c>
      <c r="D497" s="2" t="s">
        <v>1154</v>
      </c>
      <c r="E497" s="2" t="s">
        <v>1155</v>
      </c>
      <c r="F497" s="2" t="s">
        <v>1192</v>
      </c>
      <c r="G497" s="2" t="s">
        <v>1193</v>
      </c>
      <c r="H497" s="2" t="s">
        <v>1194</v>
      </c>
      <c r="I497" s="11">
        <v>44135</v>
      </c>
      <c r="J497" s="11">
        <v>44043</v>
      </c>
      <c r="K497" s="2" t="s">
        <v>1145</v>
      </c>
      <c r="L497" s="2" t="s">
        <v>1146</v>
      </c>
      <c r="M497" s="2"/>
      <c r="N497" s="2" t="s">
        <v>80</v>
      </c>
      <c r="O497" s="2"/>
      <c r="P497" s="2"/>
      <c r="Q497" s="2" t="s">
        <v>65</v>
      </c>
      <c r="R497" s="2" t="s">
        <v>81</v>
      </c>
      <c r="S497" s="2">
        <v>13831</v>
      </c>
      <c r="T497" s="2" t="s">
        <v>82</v>
      </c>
      <c r="U497" s="2" t="s">
        <v>83</v>
      </c>
      <c r="V497" s="10" t="s">
        <v>69</v>
      </c>
      <c r="W497" s="2"/>
      <c r="X497" s="2">
        <v>55462.31</v>
      </c>
      <c r="Y497" s="26">
        <v>9.71136754E-06</v>
      </c>
      <c r="Z497" s="10" t="s">
        <v>84</v>
      </c>
      <c r="AA497" s="2" t="s">
        <v>85</v>
      </c>
      <c r="AB497" s="10" t="s">
        <v>72</v>
      </c>
      <c r="AC497" s="2" t="s">
        <v>73</v>
      </c>
      <c r="AD497" s="10" t="s">
        <v>74</v>
      </c>
      <c r="AE497" s="10"/>
      <c r="AF497" s="10" t="s">
        <v>86</v>
      </c>
      <c r="AG497" s="10" t="s">
        <v>75</v>
      </c>
      <c r="AH497" s="10"/>
      <c r="AI497" s="10" t="s">
        <v>76</v>
      </c>
      <c r="AJ497" s="2" t="s">
        <v>76</v>
      </c>
      <c r="AK497" s="32">
        <v>1</v>
      </c>
      <c r="AL497" s="2"/>
      <c r="AM497" s="2"/>
      <c r="AN497" s="2"/>
      <c r="AO497" s="2">
        <v>0</v>
      </c>
      <c r="AP497" s="2">
        <v>0</v>
      </c>
      <c r="AQ497" s="2">
        <v>54135</v>
      </c>
      <c r="AR497" s="26">
        <v>0.9760682524763213</v>
      </c>
      <c r="AS497" s="11"/>
      <c r="AT497" s="10"/>
      <c r="AV497" s="10"/>
      <c r="AW497" s="10"/>
      <c r="AX497" s="10"/>
      <c r="AY497" s="10"/>
      <c r="AZ497" s="10"/>
      <c r="BC497" s="10"/>
    </row>
    <row r="498" s="2" customFormat="1">
      <c r="A498" s="2" t="s">
        <v>1195</v>
      </c>
      <c r="B498" s="11">
        <v>44183</v>
      </c>
      <c r="C498" s="2" t="s">
        <v>1153</v>
      </c>
      <c r="D498" s="2" t="s">
        <v>1154</v>
      </c>
      <c r="E498" s="2" t="s">
        <v>1155</v>
      </c>
      <c r="F498" s="2" t="s">
        <v>1192</v>
      </c>
      <c r="G498" s="2" t="s">
        <v>1193</v>
      </c>
      <c r="H498" s="2" t="s">
        <v>1194</v>
      </c>
      <c r="I498" s="11">
        <v>44135</v>
      </c>
      <c r="J498" s="11">
        <v>44135</v>
      </c>
      <c r="K498" s="2" t="s">
        <v>1145</v>
      </c>
      <c r="L498" s="2" t="s">
        <v>1146</v>
      </c>
      <c r="M498" s="2"/>
      <c r="N498" s="2" t="s">
        <v>80</v>
      </c>
      <c r="O498" s="2"/>
      <c r="P498" s="2"/>
      <c r="Q498" s="2" t="s">
        <v>65</v>
      </c>
      <c r="R498" s="2" t="s">
        <v>81</v>
      </c>
      <c r="S498" s="2">
        <v>10098</v>
      </c>
      <c r="T498" s="2" t="s">
        <v>82</v>
      </c>
      <c r="U498" s="2" t="s">
        <v>83</v>
      </c>
      <c r="V498" s="10" t="s">
        <v>69</v>
      </c>
      <c r="W498" s="2"/>
      <c r="X498" s="2">
        <v>105726.06</v>
      </c>
      <c r="Y498" s="26">
        <v>1.75054604E-05</v>
      </c>
      <c r="Z498" s="10" t="s">
        <v>84</v>
      </c>
      <c r="AA498" s="2" t="s">
        <v>85</v>
      </c>
      <c r="AB498" s="10" t="s">
        <v>72</v>
      </c>
      <c r="AC498" s="2" t="s">
        <v>73</v>
      </c>
      <c r="AD498" s="10" t="s">
        <v>74</v>
      </c>
      <c r="AE498" s="10"/>
      <c r="AF498" s="10" t="s">
        <v>86</v>
      </c>
      <c r="AG498" s="10" t="s">
        <v>75</v>
      </c>
      <c r="AH498" s="10"/>
      <c r="AI498" s="10" t="s">
        <v>76</v>
      </c>
      <c r="AJ498" s="2" t="s">
        <v>76</v>
      </c>
      <c r="AK498" s="32">
        <v>1</v>
      </c>
      <c r="AL498" s="2"/>
      <c r="AM498" s="2"/>
      <c r="AN498" s="2"/>
      <c r="AO498" s="2">
        <v>0</v>
      </c>
      <c r="AP498" s="2">
        <v>0</v>
      </c>
      <c r="AQ498" s="2">
        <v>104700</v>
      </c>
      <c r="AR498" s="26">
        <v>0.9902951079421668</v>
      </c>
      <c r="AS498" s="11"/>
      <c r="AT498" s="10"/>
      <c r="AV498" s="10"/>
      <c r="AW498" s="10"/>
      <c r="AX498" s="10"/>
      <c r="AY498" s="10"/>
      <c r="AZ498" s="10"/>
      <c r="BC498" s="10"/>
    </row>
    <row r="499" s="2" customFormat="1">
      <c r="A499" s="2" t="s">
        <v>1196</v>
      </c>
      <c r="B499" s="11">
        <v>44272</v>
      </c>
      <c r="C499" s="2" t="s">
        <v>1153</v>
      </c>
      <c r="D499" s="2" t="s">
        <v>1154</v>
      </c>
      <c r="E499" s="2" t="s">
        <v>1155</v>
      </c>
      <c r="F499" s="2" t="s">
        <v>1192</v>
      </c>
      <c r="G499" s="2" t="s">
        <v>1193</v>
      </c>
      <c r="H499" s="2" t="s">
        <v>1194</v>
      </c>
      <c r="I499" s="11">
        <v>44500</v>
      </c>
      <c r="J499" s="11">
        <v>44227</v>
      </c>
      <c r="K499" s="2" t="s">
        <v>1145</v>
      </c>
      <c r="L499" s="2" t="s">
        <v>1146</v>
      </c>
      <c r="M499" s="2"/>
      <c r="N499" s="2" t="s">
        <v>80</v>
      </c>
      <c r="O499" s="2"/>
      <c r="P499" s="2"/>
      <c r="Q499" s="2" t="s">
        <v>65</v>
      </c>
      <c r="R499" s="2" t="s">
        <v>81</v>
      </c>
      <c r="S499" s="2">
        <v>11236</v>
      </c>
      <c r="T499" s="2" t="s">
        <v>82</v>
      </c>
      <c r="U499" s="2" t="s">
        <v>83</v>
      </c>
      <c r="V499" s="10" t="s">
        <v>69</v>
      </c>
      <c r="W499" s="2"/>
      <c r="X499" s="2">
        <v>3651700</v>
      </c>
      <c r="Y499" s="26">
        <v>0.00047278489063</v>
      </c>
      <c r="Z499" s="10" t="s">
        <v>84</v>
      </c>
      <c r="AA499" s="2" t="s">
        <v>85</v>
      </c>
      <c r="AB499" s="10" t="s">
        <v>72</v>
      </c>
      <c r="AC499" s="2" t="s">
        <v>73</v>
      </c>
      <c r="AD499" s="10" t="s">
        <v>74</v>
      </c>
      <c r="AE499" s="10"/>
      <c r="AF499" s="10" t="s">
        <v>86</v>
      </c>
      <c r="AG499" s="10" t="s">
        <v>75</v>
      </c>
      <c r="AH499" s="10"/>
      <c r="AI499" s="10" t="s">
        <v>76</v>
      </c>
      <c r="AJ499" s="2" t="s">
        <v>76</v>
      </c>
      <c r="AK499" s="32">
        <v>1</v>
      </c>
      <c r="AL499" s="2"/>
      <c r="AM499" s="2"/>
      <c r="AN499" s="2"/>
      <c r="AO499" s="2">
        <v>0</v>
      </c>
      <c r="AP499" s="2">
        <v>0</v>
      </c>
      <c r="AQ499" s="2">
        <v>3217500</v>
      </c>
      <c r="AR499" s="26">
        <v>0.8810964756140977</v>
      </c>
      <c r="AS499" s="11"/>
      <c r="AT499" s="10"/>
      <c r="AV499" s="10"/>
      <c r="AW499" s="10"/>
      <c r="AX499" s="10"/>
      <c r="AY499" s="10"/>
      <c r="AZ499" s="10"/>
      <c r="BC499" s="10"/>
    </row>
    <row r="500" s="2" customFormat="1">
      <c r="A500" s="2" t="s">
        <v>1197</v>
      </c>
      <c r="B500" s="11">
        <v>44375</v>
      </c>
      <c r="C500" s="2" t="s">
        <v>1153</v>
      </c>
      <c r="D500" s="2" t="s">
        <v>1154</v>
      </c>
      <c r="E500" s="2" t="s">
        <v>1155</v>
      </c>
      <c r="F500" s="2" t="s">
        <v>1192</v>
      </c>
      <c r="G500" s="2" t="s">
        <v>1193</v>
      </c>
      <c r="H500" s="2" t="s">
        <v>1194</v>
      </c>
      <c r="I500" s="11">
        <v>44500</v>
      </c>
      <c r="J500" s="11">
        <v>44316</v>
      </c>
      <c r="K500" s="2" t="s">
        <v>1145</v>
      </c>
      <c r="L500" s="2" t="s">
        <v>1146</v>
      </c>
      <c r="M500" s="2"/>
      <c r="N500" s="2" t="s">
        <v>80</v>
      </c>
      <c r="O500" s="2"/>
      <c r="P500" s="2"/>
      <c r="Q500" s="2" t="s">
        <v>65</v>
      </c>
      <c r="R500" s="2" t="s">
        <v>81</v>
      </c>
      <c r="S500" s="2">
        <v>12309</v>
      </c>
      <c r="T500" s="2" t="s">
        <v>82</v>
      </c>
      <c r="U500" s="2" t="s">
        <v>83</v>
      </c>
      <c r="V500" s="10" t="s">
        <v>69</v>
      </c>
      <c r="W500" s="2"/>
      <c r="X500" s="2">
        <v>2136719.31</v>
      </c>
      <c r="Y500" s="26">
        <v>0.00022087574241</v>
      </c>
      <c r="Z500" s="10" t="s">
        <v>84</v>
      </c>
      <c r="AA500" s="2" t="s">
        <v>85</v>
      </c>
      <c r="AB500" s="10" t="s">
        <v>72</v>
      </c>
      <c r="AC500" s="2" t="s">
        <v>73</v>
      </c>
      <c r="AD500" s="10" t="s">
        <v>74</v>
      </c>
      <c r="AE500" s="10"/>
      <c r="AF500" s="10" t="s">
        <v>86</v>
      </c>
      <c r="AG500" s="10" t="s">
        <v>75</v>
      </c>
      <c r="AH500" s="10"/>
      <c r="AI500" s="10" t="s">
        <v>76</v>
      </c>
      <c r="AJ500" s="2" t="s">
        <v>76</v>
      </c>
      <c r="AK500" s="32">
        <v>1</v>
      </c>
      <c r="AL500" s="2"/>
      <c r="AM500" s="2"/>
      <c r="AN500" s="2"/>
      <c r="AO500" s="2">
        <v>0</v>
      </c>
      <c r="AP500" s="2">
        <v>0</v>
      </c>
      <c r="AQ500" s="2">
        <v>34718</v>
      </c>
      <c r="AR500" s="26">
        <v>0.016248273620927775</v>
      </c>
      <c r="AS500" s="11"/>
      <c r="AT500" s="10"/>
      <c r="AV500" s="10"/>
      <c r="AW500" s="10"/>
      <c r="AX500" s="10"/>
      <c r="AY500" s="10"/>
      <c r="AZ500" s="10"/>
      <c r="BC500" s="10"/>
    </row>
    <row r="501" s="2" customFormat="1">
      <c r="A501" s="2" t="s">
        <v>1198</v>
      </c>
      <c r="B501" s="11">
        <v>44463</v>
      </c>
      <c r="C501" s="2" t="s">
        <v>1153</v>
      </c>
      <c r="D501" s="2" t="s">
        <v>1154</v>
      </c>
      <c r="E501" s="2" t="s">
        <v>1155</v>
      </c>
      <c r="F501" s="2" t="s">
        <v>1192</v>
      </c>
      <c r="G501" s="2" t="s">
        <v>1193</v>
      </c>
      <c r="H501" s="2" t="s">
        <v>1194</v>
      </c>
      <c r="I501" s="11">
        <v>44500</v>
      </c>
      <c r="J501" s="11">
        <v>44408</v>
      </c>
      <c r="K501" s="2" t="s">
        <v>1145</v>
      </c>
      <c r="L501" s="2" t="s">
        <v>1146</v>
      </c>
      <c r="M501" s="2"/>
      <c r="N501" s="2" t="s">
        <v>80</v>
      </c>
      <c r="O501" s="2"/>
      <c r="P501" s="2"/>
      <c r="Q501" s="2" t="s">
        <v>65</v>
      </c>
      <c r="R501" s="2" t="s">
        <v>81</v>
      </c>
      <c r="S501" s="2">
        <v>13346</v>
      </c>
      <c r="T501" s="2" t="s">
        <v>82</v>
      </c>
      <c r="U501" s="2" t="s">
        <v>83</v>
      </c>
      <c r="V501" s="10" t="s">
        <v>69</v>
      </c>
      <c r="W501" s="2"/>
      <c r="X501" s="2">
        <v>2150307.52</v>
      </c>
      <c r="Y501" s="26">
        <v>0.00019585938285</v>
      </c>
      <c r="Z501" s="10" t="s">
        <v>84</v>
      </c>
      <c r="AA501" s="2" t="s">
        <v>85</v>
      </c>
      <c r="AB501" s="10" t="s">
        <v>72</v>
      </c>
      <c r="AC501" s="2" t="s">
        <v>73</v>
      </c>
      <c r="AD501" s="10" t="s">
        <v>74</v>
      </c>
      <c r="AE501" s="10"/>
      <c r="AF501" s="10" t="s">
        <v>86</v>
      </c>
      <c r="AG501" s="10" t="s">
        <v>75</v>
      </c>
      <c r="AH501" s="10"/>
      <c r="AI501" s="10" t="s">
        <v>76</v>
      </c>
      <c r="AJ501" s="2" t="s">
        <v>76</v>
      </c>
      <c r="AK501" s="32">
        <v>1</v>
      </c>
      <c r="AL501" s="2"/>
      <c r="AM501" s="2"/>
      <c r="AN501" s="2"/>
      <c r="AO501" s="2">
        <v>0</v>
      </c>
      <c r="AP501" s="2">
        <v>0</v>
      </c>
      <c r="AQ501" s="2">
        <v>2094560</v>
      </c>
      <c r="AR501" s="26">
        <v>0.9740746291023528</v>
      </c>
      <c r="AS501" s="11"/>
      <c r="AT501" s="10"/>
      <c r="AV501" s="10"/>
      <c r="AW501" s="10"/>
      <c r="AX501" s="10"/>
      <c r="AY501" s="10"/>
      <c r="AZ501" s="10"/>
      <c r="BC501" s="10"/>
    </row>
    <row r="502" s="2" customFormat="1">
      <c r="A502" s="2" t="s">
        <v>1199</v>
      </c>
      <c r="B502" s="11">
        <v>44551</v>
      </c>
      <c r="C502" s="2" t="s">
        <v>1153</v>
      </c>
      <c r="D502" s="2" t="s">
        <v>1154</v>
      </c>
      <c r="E502" s="2" t="s">
        <v>1155</v>
      </c>
      <c r="F502" s="2" t="s">
        <v>1192</v>
      </c>
      <c r="G502" s="2" t="s">
        <v>1193</v>
      </c>
      <c r="H502" s="2" t="s">
        <v>1194</v>
      </c>
      <c r="I502" s="11">
        <v>44500</v>
      </c>
      <c r="J502" s="11">
        <v>44500</v>
      </c>
      <c r="K502" s="2" t="s">
        <v>1145</v>
      </c>
      <c r="L502" s="2" t="s">
        <v>1146</v>
      </c>
      <c r="M502" s="2"/>
      <c r="N502" s="2" t="s">
        <v>80</v>
      </c>
      <c r="O502" s="2"/>
      <c r="P502" s="2"/>
      <c r="Q502" s="2" t="s">
        <v>65</v>
      </c>
      <c r="R502" s="2" t="s">
        <v>81</v>
      </c>
      <c r="S502" s="2">
        <v>16197</v>
      </c>
      <c r="T502" s="2" t="s">
        <v>82</v>
      </c>
      <c r="U502" s="2" t="s">
        <v>83</v>
      </c>
      <c r="V502" s="10" t="s">
        <v>69</v>
      </c>
      <c r="W502" s="2"/>
      <c r="X502" s="2">
        <v>2972311.47</v>
      </c>
      <c r="Y502" s="26">
        <v>0.00024194275486</v>
      </c>
      <c r="Z502" s="10" t="s">
        <v>84</v>
      </c>
      <c r="AA502" s="2" t="s">
        <v>85</v>
      </c>
      <c r="AB502" s="10" t="s">
        <v>72</v>
      </c>
      <c r="AC502" s="2" t="s">
        <v>73</v>
      </c>
      <c r="AD502" s="10" t="s">
        <v>74</v>
      </c>
      <c r="AE502" s="10"/>
      <c r="AF502" s="10" t="s">
        <v>86</v>
      </c>
      <c r="AG502" s="10" t="s">
        <v>75</v>
      </c>
      <c r="AH502" s="10"/>
      <c r="AI502" s="10" t="s">
        <v>76</v>
      </c>
      <c r="AJ502" s="2" t="s">
        <v>76</v>
      </c>
      <c r="AK502" s="32">
        <v>1</v>
      </c>
      <c r="AL502" s="2"/>
      <c r="AM502" s="2"/>
      <c r="AN502" s="2"/>
      <c r="AO502" s="2">
        <v>0</v>
      </c>
      <c r="AP502" s="2">
        <v>0</v>
      </c>
      <c r="AQ502" s="2">
        <v>2899458</v>
      </c>
      <c r="AR502" s="26">
        <v>0.975489288139779</v>
      </c>
      <c r="AS502" s="11"/>
      <c r="AT502" s="10"/>
      <c r="AV502" s="10"/>
      <c r="AW502" s="10"/>
      <c r="AX502" s="10"/>
      <c r="AY502" s="10"/>
      <c r="AZ502" s="10"/>
      <c r="BC502" s="10"/>
    </row>
    <row r="503" s="2" customFormat="1">
      <c r="A503" s="2" t="s">
        <v>1200</v>
      </c>
      <c r="B503" s="11">
        <v>43854</v>
      </c>
      <c r="C503" s="2" t="s">
        <v>1201</v>
      </c>
      <c r="D503" s="2" t="s">
        <v>1154</v>
      </c>
      <c r="E503" s="2" t="s">
        <v>1155</v>
      </c>
      <c r="F503" s="2" t="s">
        <v>1156</v>
      </c>
      <c r="G503" s="2" t="s">
        <v>1157</v>
      </c>
      <c r="H503" s="2" t="s">
        <v>1158</v>
      </c>
      <c r="I503" s="11">
        <v>43889</v>
      </c>
      <c r="J503" s="11">
        <v>43799</v>
      </c>
      <c r="K503" s="2" t="s">
        <v>1145</v>
      </c>
      <c r="L503" s="2" t="s">
        <v>1146</v>
      </c>
      <c r="M503" s="2"/>
      <c r="N503" s="2" t="s">
        <v>80</v>
      </c>
      <c r="O503" s="2"/>
      <c r="P503" s="2"/>
      <c r="Q503" s="2" t="s">
        <v>65</v>
      </c>
      <c r="R503" s="2" t="s">
        <v>81</v>
      </c>
      <c r="S503" s="2">
        <v>438081</v>
      </c>
      <c r="T503" s="2" t="s">
        <v>82</v>
      </c>
      <c r="U503" s="2" t="s">
        <v>83</v>
      </c>
      <c r="V503" s="10" t="s">
        <v>69</v>
      </c>
      <c r="W503" s="2"/>
      <c r="X503" s="2">
        <v>2777433.54</v>
      </c>
      <c r="Y503" s="26">
        <v>0.0001123230204</v>
      </c>
      <c r="Z503" s="10" t="s">
        <v>84</v>
      </c>
      <c r="AA503" s="2" t="s">
        <v>85</v>
      </c>
      <c r="AB503" s="10" t="s">
        <v>72</v>
      </c>
      <c r="AC503" s="2" t="s">
        <v>73</v>
      </c>
      <c r="AD503" s="10" t="s">
        <v>74</v>
      </c>
      <c r="AE503" s="10"/>
      <c r="AF503" s="10" t="s">
        <v>86</v>
      </c>
      <c r="AG503" s="10" t="s">
        <v>75</v>
      </c>
      <c r="AH503" s="10"/>
      <c r="AI503" s="10" t="s">
        <v>76</v>
      </c>
      <c r="AJ503" s="2" t="s">
        <v>76</v>
      </c>
      <c r="AK503" s="32">
        <v>1</v>
      </c>
      <c r="AL503" s="2"/>
      <c r="AM503" s="2"/>
      <c r="AN503" s="2"/>
      <c r="AO503" s="2">
        <v>0</v>
      </c>
      <c r="AP503" s="2">
        <v>0</v>
      </c>
      <c r="AQ503" s="2">
        <v>2776812.22</v>
      </c>
      <c r="AR503" s="26">
        <v>0.9997762970774812</v>
      </c>
      <c r="AS503" s="11"/>
      <c r="AT503" s="10"/>
      <c r="AV503" s="10"/>
      <c r="AW503" s="10"/>
      <c r="AX503" s="10"/>
      <c r="AY503" s="10"/>
      <c r="AZ503" s="10"/>
      <c r="BC503" s="10"/>
    </row>
    <row r="504" s="2" customFormat="1">
      <c r="A504" s="2" t="s">
        <v>1202</v>
      </c>
      <c r="B504" s="11">
        <v>43941</v>
      </c>
      <c r="C504" s="2" t="s">
        <v>1201</v>
      </c>
      <c r="D504" s="2" t="s">
        <v>1154</v>
      </c>
      <c r="E504" s="2" t="s">
        <v>1155</v>
      </c>
      <c r="F504" s="2" t="s">
        <v>1156</v>
      </c>
      <c r="G504" s="2" t="s">
        <v>1157</v>
      </c>
      <c r="H504" s="2" t="s">
        <v>1158</v>
      </c>
      <c r="I504" s="11">
        <v>44255</v>
      </c>
      <c r="J504" s="11">
        <v>43890</v>
      </c>
      <c r="K504" s="2" t="s">
        <v>1145</v>
      </c>
      <c r="L504" s="2" t="s">
        <v>1146</v>
      </c>
      <c r="M504" s="2"/>
      <c r="N504" s="2" t="s">
        <v>80</v>
      </c>
      <c r="O504" s="2"/>
      <c r="P504" s="2"/>
      <c r="Q504" s="2" t="s">
        <v>65</v>
      </c>
      <c r="R504" s="2" t="s">
        <v>81</v>
      </c>
      <c r="S504" s="2">
        <v>321410</v>
      </c>
      <c r="T504" s="2" t="s">
        <v>82</v>
      </c>
      <c r="U504" s="2" t="s">
        <v>83</v>
      </c>
      <c r="V504" s="10" t="s">
        <v>69</v>
      </c>
      <c r="W504" s="2"/>
      <c r="X504" s="2">
        <v>1157076</v>
      </c>
      <c r="Y504" s="26">
        <v>4.98546816E-05</v>
      </c>
      <c r="Z504" s="10" t="s">
        <v>84</v>
      </c>
      <c r="AA504" s="2" t="s">
        <v>85</v>
      </c>
      <c r="AB504" s="10" t="s">
        <v>72</v>
      </c>
      <c r="AC504" s="2" t="s">
        <v>73</v>
      </c>
      <c r="AD504" s="10" t="s">
        <v>74</v>
      </c>
      <c r="AE504" s="10"/>
      <c r="AF504" s="10" t="s">
        <v>86</v>
      </c>
      <c r="AG504" s="10" t="s">
        <v>75</v>
      </c>
      <c r="AH504" s="10"/>
      <c r="AI504" s="10" t="s">
        <v>76</v>
      </c>
      <c r="AJ504" s="2" t="s">
        <v>76</v>
      </c>
      <c r="AK504" s="32">
        <v>1</v>
      </c>
      <c r="AL504" s="2"/>
      <c r="AM504" s="2"/>
      <c r="AN504" s="2"/>
      <c r="AO504" s="2">
        <v>0</v>
      </c>
      <c r="AP504" s="2">
        <v>0</v>
      </c>
      <c r="AQ504" s="2">
        <v>1156788</v>
      </c>
      <c r="AR504" s="26">
        <v>0.9997510967300334</v>
      </c>
      <c r="AS504" s="11"/>
      <c r="AT504" s="10"/>
      <c r="AV504" s="10"/>
      <c r="AW504" s="10"/>
      <c r="AX504" s="10"/>
      <c r="AY504" s="10"/>
      <c r="AZ504" s="10"/>
      <c r="BC504" s="10"/>
    </row>
    <row r="505" s="2" customFormat="1">
      <c r="A505" s="2" t="s">
        <v>1203</v>
      </c>
      <c r="B505" s="11">
        <v>43854</v>
      </c>
      <c r="C505" s="2" t="s">
        <v>1201</v>
      </c>
      <c r="D505" s="2" t="s">
        <v>1154</v>
      </c>
      <c r="E505" s="2" t="s">
        <v>1155</v>
      </c>
      <c r="F505" s="2" t="s">
        <v>1165</v>
      </c>
      <c r="G505" s="2" t="s">
        <v>1166</v>
      </c>
      <c r="H505" s="2" t="s">
        <v>1167</v>
      </c>
      <c r="I505" s="11">
        <v>43889</v>
      </c>
      <c r="J505" s="11">
        <v>43799</v>
      </c>
      <c r="K505" s="2" t="s">
        <v>1145</v>
      </c>
      <c r="L505" s="2" t="s">
        <v>1146</v>
      </c>
      <c r="M505" s="2"/>
      <c r="N505" s="2" t="s">
        <v>80</v>
      </c>
      <c r="O505" s="2"/>
      <c r="P505" s="2"/>
      <c r="Q505" s="2" t="s">
        <v>65</v>
      </c>
      <c r="R505" s="2" t="s">
        <v>81</v>
      </c>
      <c r="S505" s="2">
        <v>67561</v>
      </c>
      <c r="T505" s="2" t="s">
        <v>82</v>
      </c>
      <c r="U505" s="2" t="s">
        <v>83</v>
      </c>
      <c r="V505" s="10" t="s">
        <v>69</v>
      </c>
      <c r="W505" s="2"/>
      <c r="X505" s="2">
        <v>428336.74</v>
      </c>
      <c r="Y505" s="26">
        <v>1.955890999E-05</v>
      </c>
      <c r="Z505" s="10" t="s">
        <v>84</v>
      </c>
      <c r="AA505" s="2" t="s">
        <v>85</v>
      </c>
      <c r="AB505" s="10" t="s">
        <v>72</v>
      </c>
      <c r="AC505" s="2" t="s">
        <v>73</v>
      </c>
      <c r="AD505" s="10" t="s">
        <v>74</v>
      </c>
      <c r="AE505" s="10"/>
      <c r="AF505" s="10" t="s">
        <v>86</v>
      </c>
      <c r="AG505" s="10" t="s">
        <v>75</v>
      </c>
      <c r="AH505" s="10"/>
      <c r="AI505" s="10" t="s">
        <v>76</v>
      </c>
      <c r="AJ505" s="2" t="s">
        <v>76</v>
      </c>
      <c r="AK505" s="32">
        <v>1</v>
      </c>
      <c r="AL505" s="2"/>
      <c r="AM505" s="2"/>
      <c r="AN505" s="2"/>
      <c r="AO505" s="2">
        <v>0</v>
      </c>
      <c r="AP505" s="2">
        <v>0</v>
      </c>
      <c r="AQ505" s="2">
        <v>419492.44</v>
      </c>
      <c r="AR505" s="26">
        <v>0.9793519930137209</v>
      </c>
      <c r="AS505" s="11"/>
      <c r="AT505" s="10"/>
      <c r="AV505" s="10"/>
      <c r="AW505" s="10"/>
      <c r="AX505" s="10"/>
      <c r="AY505" s="10"/>
      <c r="AZ505" s="10"/>
      <c r="BC505" s="10"/>
    </row>
    <row r="506" s="2" customFormat="1">
      <c r="A506" s="2" t="s">
        <v>1204</v>
      </c>
      <c r="B506" s="11">
        <v>43941</v>
      </c>
      <c r="C506" s="2" t="s">
        <v>1201</v>
      </c>
      <c r="D506" s="2" t="s">
        <v>1154</v>
      </c>
      <c r="E506" s="2" t="s">
        <v>1155</v>
      </c>
      <c r="F506" s="2" t="s">
        <v>1165</v>
      </c>
      <c r="G506" s="2" t="s">
        <v>1166</v>
      </c>
      <c r="H506" s="2" t="s">
        <v>1167</v>
      </c>
      <c r="I506" s="11">
        <v>44255</v>
      </c>
      <c r="J506" s="11">
        <v>43890</v>
      </c>
      <c r="K506" s="2" t="s">
        <v>1145</v>
      </c>
      <c r="L506" s="2" t="s">
        <v>1146</v>
      </c>
      <c r="M506" s="2"/>
      <c r="N506" s="2" t="s">
        <v>80</v>
      </c>
      <c r="O506" s="2"/>
      <c r="P506" s="2"/>
      <c r="Q506" s="2" t="s">
        <v>65</v>
      </c>
      <c r="R506" s="2" t="s">
        <v>81</v>
      </c>
      <c r="S506" s="2">
        <v>50212</v>
      </c>
      <c r="T506" s="2" t="s">
        <v>82</v>
      </c>
      <c r="U506" s="2" t="s">
        <v>83</v>
      </c>
      <c r="V506" s="10" t="s">
        <v>69</v>
      </c>
      <c r="W506" s="2"/>
      <c r="X506" s="2">
        <v>180763.2</v>
      </c>
      <c r="Y506" s="26">
        <v>8.53946952E-06</v>
      </c>
      <c r="Z506" s="10" t="s">
        <v>84</v>
      </c>
      <c r="AA506" s="2" t="s">
        <v>85</v>
      </c>
      <c r="AB506" s="10" t="s">
        <v>72</v>
      </c>
      <c r="AC506" s="2" t="s">
        <v>73</v>
      </c>
      <c r="AD506" s="10" t="s">
        <v>74</v>
      </c>
      <c r="AE506" s="10"/>
      <c r="AF506" s="10" t="s">
        <v>86</v>
      </c>
      <c r="AG506" s="10" t="s">
        <v>75</v>
      </c>
      <c r="AH506" s="10"/>
      <c r="AI506" s="10" t="s">
        <v>76</v>
      </c>
      <c r="AJ506" s="2" t="s">
        <v>76</v>
      </c>
      <c r="AK506" s="32">
        <v>1</v>
      </c>
      <c r="AL506" s="2"/>
      <c r="AM506" s="2"/>
      <c r="AN506" s="2"/>
      <c r="AO506" s="2">
        <v>0</v>
      </c>
      <c r="AP506" s="2">
        <v>0</v>
      </c>
      <c r="AQ506" s="2">
        <v>177058.8</v>
      </c>
      <c r="AR506" s="26">
        <v>0.9795068907830797</v>
      </c>
      <c r="AS506" s="11"/>
      <c r="AT506" s="10"/>
      <c r="AV506" s="10"/>
      <c r="AW506" s="10"/>
      <c r="AX506" s="10"/>
      <c r="AY506" s="10"/>
      <c r="AZ506" s="10"/>
      <c r="BC506" s="10"/>
    </row>
    <row r="507" s="2" customFormat="1">
      <c r="A507" s="2" t="s">
        <v>1205</v>
      </c>
      <c r="B507" s="11">
        <v>43854</v>
      </c>
      <c r="C507" s="2" t="s">
        <v>1201</v>
      </c>
      <c r="D507" s="2" t="s">
        <v>1154</v>
      </c>
      <c r="E507" s="2" t="s">
        <v>1155</v>
      </c>
      <c r="F507" s="2" t="s">
        <v>1174</v>
      </c>
      <c r="G507" s="2" t="s">
        <v>1175</v>
      </c>
      <c r="H507" s="2" t="s">
        <v>1176</v>
      </c>
      <c r="I507" s="11">
        <v>43889</v>
      </c>
      <c r="J507" s="11">
        <v>43799</v>
      </c>
      <c r="K507" s="2" t="s">
        <v>1145</v>
      </c>
      <c r="L507" s="2" t="s">
        <v>1146</v>
      </c>
      <c r="M507" s="2"/>
      <c r="N507" s="2" t="s">
        <v>80</v>
      </c>
      <c r="O507" s="2"/>
      <c r="P507" s="2"/>
      <c r="Q507" s="2" t="s">
        <v>65</v>
      </c>
      <c r="R507" s="2" t="s">
        <v>81</v>
      </c>
      <c r="S507" s="2">
        <v>161618</v>
      </c>
      <c r="T507" s="2" t="s">
        <v>82</v>
      </c>
      <c r="U507" s="2" t="s">
        <v>83</v>
      </c>
      <c r="V507" s="10" t="s">
        <v>69</v>
      </c>
      <c r="W507" s="2"/>
      <c r="X507" s="2">
        <v>1024658.12</v>
      </c>
      <c r="Y507" s="26">
        <v>2.096381538E-05</v>
      </c>
      <c r="Z507" s="10" t="s">
        <v>84</v>
      </c>
      <c r="AA507" s="2" t="s">
        <v>85</v>
      </c>
      <c r="AB507" s="10" t="s">
        <v>72</v>
      </c>
      <c r="AC507" s="2" t="s">
        <v>73</v>
      </c>
      <c r="AD507" s="10" t="s">
        <v>74</v>
      </c>
      <c r="AE507" s="10"/>
      <c r="AF507" s="10" t="s">
        <v>86</v>
      </c>
      <c r="AG507" s="10" t="s">
        <v>75</v>
      </c>
      <c r="AH507" s="10"/>
      <c r="AI507" s="10" t="s">
        <v>76</v>
      </c>
      <c r="AJ507" s="2" t="s">
        <v>76</v>
      </c>
      <c r="AK507" s="32">
        <v>1</v>
      </c>
      <c r="AL507" s="2"/>
      <c r="AM507" s="2"/>
      <c r="AN507" s="2"/>
      <c r="AO507" s="2">
        <v>0</v>
      </c>
      <c r="AP507" s="2">
        <v>0</v>
      </c>
      <c r="AQ507" s="2">
        <v>1024651.78</v>
      </c>
      <c r="AR507" s="26">
        <v>0.999993812570382</v>
      </c>
      <c r="AS507" s="11"/>
      <c r="AT507" s="10"/>
      <c r="AV507" s="10"/>
      <c r="AW507" s="10"/>
      <c r="AX507" s="10"/>
      <c r="AY507" s="10"/>
      <c r="AZ507" s="10"/>
      <c r="BC507" s="10"/>
    </row>
    <row r="508" s="2" customFormat="1">
      <c r="A508" s="2" t="s">
        <v>1206</v>
      </c>
      <c r="B508" s="11">
        <v>43941</v>
      </c>
      <c r="C508" s="2" t="s">
        <v>1201</v>
      </c>
      <c r="D508" s="2" t="s">
        <v>1154</v>
      </c>
      <c r="E508" s="2" t="s">
        <v>1155</v>
      </c>
      <c r="F508" s="2" t="s">
        <v>1174</v>
      </c>
      <c r="G508" s="2" t="s">
        <v>1175</v>
      </c>
      <c r="H508" s="2" t="s">
        <v>1176</v>
      </c>
      <c r="I508" s="11">
        <v>44255</v>
      </c>
      <c r="J508" s="11">
        <v>43890</v>
      </c>
      <c r="K508" s="2" t="s">
        <v>1145</v>
      </c>
      <c r="L508" s="2" t="s">
        <v>1146</v>
      </c>
      <c r="M508" s="2"/>
      <c r="N508" s="2" t="s">
        <v>80</v>
      </c>
      <c r="O508" s="2"/>
      <c r="P508" s="2"/>
      <c r="Q508" s="2" t="s">
        <v>65</v>
      </c>
      <c r="R508" s="2" t="s">
        <v>81</v>
      </c>
      <c r="S508" s="2">
        <v>118770</v>
      </c>
      <c r="T508" s="2" t="s">
        <v>82</v>
      </c>
      <c r="U508" s="2" t="s">
        <v>83</v>
      </c>
      <c r="V508" s="10" t="s">
        <v>69</v>
      </c>
      <c r="W508" s="2"/>
      <c r="X508" s="2">
        <v>427572</v>
      </c>
      <c r="Y508" s="26">
        <v>9.29820424E-06</v>
      </c>
      <c r="Z508" s="10" t="s">
        <v>84</v>
      </c>
      <c r="AA508" s="2" t="s">
        <v>85</v>
      </c>
      <c r="AB508" s="10" t="s">
        <v>72</v>
      </c>
      <c r="AC508" s="2" t="s">
        <v>73</v>
      </c>
      <c r="AD508" s="10" t="s">
        <v>74</v>
      </c>
      <c r="AE508" s="10"/>
      <c r="AF508" s="10" t="s">
        <v>86</v>
      </c>
      <c r="AG508" s="10" t="s">
        <v>75</v>
      </c>
      <c r="AH508" s="10"/>
      <c r="AI508" s="10" t="s">
        <v>76</v>
      </c>
      <c r="AJ508" s="2" t="s">
        <v>76</v>
      </c>
      <c r="AK508" s="32">
        <v>1</v>
      </c>
      <c r="AL508" s="2"/>
      <c r="AM508" s="2"/>
      <c r="AN508" s="2"/>
      <c r="AO508" s="2">
        <v>0</v>
      </c>
      <c r="AP508" s="2">
        <v>0</v>
      </c>
      <c r="AQ508" s="2">
        <v>418741.2</v>
      </c>
      <c r="AR508" s="26">
        <v>0.9793466363559822</v>
      </c>
      <c r="AS508" s="11"/>
      <c r="AT508" s="10"/>
      <c r="AV508" s="10"/>
      <c r="AW508" s="10"/>
      <c r="AX508" s="10"/>
      <c r="AY508" s="10"/>
      <c r="AZ508" s="10"/>
      <c r="BC508" s="10"/>
    </row>
    <row r="509" s="2" customFormat="1">
      <c r="A509" s="2" t="s">
        <v>1207</v>
      </c>
      <c r="B509" s="11">
        <v>43822</v>
      </c>
      <c r="C509" s="2" t="s">
        <v>1201</v>
      </c>
      <c r="D509" s="2" t="s">
        <v>1154</v>
      </c>
      <c r="E509" s="2" t="s">
        <v>1155</v>
      </c>
      <c r="F509" s="2" t="s">
        <v>1183</v>
      </c>
      <c r="G509" s="2" t="s">
        <v>1184</v>
      </c>
      <c r="H509" s="2" t="s">
        <v>1185</v>
      </c>
      <c r="I509" s="11">
        <v>43769</v>
      </c>
      <c r="J509" s="11">
        <v>43769</v>
      </c>
      <c r="K509" s="2" t="s">
        <v>1145</v>
      </c>
      <c r="L509" s="2" t="s">
        <v>1146</v>
      </c>
      <c r="M509" s="2"/>
      <c r="N509" s="2" t="s">
        <v>80</v>
      </c>
      <c r="O509" s="2"/>
      <c r="P509" s="2"/>
      <c r="Q509" s="2" t="s">
        <v>65</v>
      </c>
      <c r="R509" s="2" t="s">
        <v>81</v>
      </c>
      <c r="S509" s="2">
        <v>11185</v>
      </c>
      <c r="T509" s="2" t="s">
        <v>82</v>
      </c>
      <c r="U509" s="2" t="s">
        <v>83</v>
      </c>
      <c r="V509" s="10" t="s">
        <v>69</v>
      </c>
      <c r="W509" s="2"/>
      <c r="X509" s="2">
        <v>60846.4</v>
      </c>
      <c r="Y509" s="26">
        <v>0.00013473265182</v>
      </c>
      <c r="Z509" s="10" t="s">
        <v>84</v>
      </c>
      <c r="AA509" s="2" t="s">
        <v>85</v>
      </c>
      <c r="AB509" s="10" t="s">
        <v>72</v>
      </c>
      <c r="AC509" s="2" t="s">
        <v>73</v>
      </c>
      <c r="AD509" s="10" t="s">
        <v>74</v>
      </c>
      <c r="AE509" s="10"/>
      <c r="AF509" s="10" t="s">
        <v>86</v>
      </c>
      <c r="AG509" s="10" t="s">
        <v>75</v>
      </c>
      <c r="AH509" s="10"/>
      <c r="AI509" s="10" t="s">
        <v>76</v>
      </c>
      <c r="AJ509" s="2" t="s">
        <v>76</v>
      </c>
      <c r="AK509" s="32">
        <v>1</v>
      </c>
      <c r="AL509" s="2"/>
      <c r="AM509" s="2"/>
      <c r="AN509" s="2"/>
      <c r="AO509" s="2">
        <v>0</v>
      </c>
      <c r="AP509" s="2">
        <v>0</v>
      </c>
      <c r="AQ509" s="2">
        <v>59486.4</v>
      </c>
      <c r="AR509" s="26">
        <v>0.9776486365668307</v>
      </c>
      <c r="AS509" s="11"/>
      <c r="AT509" s="10"/>
      <c r="AV509" s="10"/>
      <c r="AW509" s="10"/>
      <c r="AX509" s="10"/>
      <c r="AY509" s="10"/>
      <c r="AZ509" s="10"/>
      <c r="BC509" s="10"/>
    </row>
    <row r="510" s="2" customFormat="1">
      <c r="A510" s="2" t="s">
        <v>1208</v>
      </c>
      <c r="B510" s="11">
        <v>43917</v>
      </c>
      <c r="C510" s="2" t="s">
        <v>1201</v>
      </c>
      <c r="D510" s="2" t="s">
        <v>1154</v>
      </c>
      <c r="E510" s="2" t="s">
        <v>1155</v>
      </c>
      <c r="F510" s="2" t="s">
        <v>1183</v>
      </c>
      <c r="G510" s="2" t="s">
        <v>1184</v>
      </c>
      <c r="H510" s="2" t="s">
        <v>1185</v>
      </c>
      <c r="I510" s="11">
        <v>44135</v>
      </c>
      <c r="J510" s="11">
        <v>43861</v>
      </c>
      <c r="K510" s="2" t="s">
        <v>1145</v>
      </c>
      <c r="L510" s="2" t="s">
        <v>1146</v>
      </c>
      <c r="M510" s="2"/>
      <c r="N510" s="2" t="s">
        <v>80</v>
      </c>
      <c r="O510" s="2"/>
      <c r="P510" s="2"/>
      <c r="Q510" s="2" t="s">
        <v>65</v>
      </c>
      <c r="R510" s="2" t="s">
        <v>81</v>
      </c>
      <c r="S510" s="2">
        <v>11834</v>
      </c>
      <c r="T510" s="2" t="s">
        <v>82</v>
      </c>
      <c r="U510" s="2" t="s">
        <v>83</v>
      </c>
      <c r="V510" s="10" t="s">
        <v>69</v>
      </c>
      <c r="W510" s="2"/>
      <c r="X510" s="2">
        <v>45442.56</v>
      </c>
      <c r="Y510" s="26">
        <v>8.239855266E-05</v>
      </c>
      <c r="Z510" s="10" t="s">
        <v>84</v>
      </c>
      <c r="AA510" s="2" t="s">
        <v>85</v>
      </c>
      <c r="AB510" s="10" t="s">
        <v>72</v>
      </c>
      <c r="AC510" s="2" t="s">
        <v>73</v>
      </c>
      <c r="AD510" s="10" t="s">
        <v>74</v>
      </c>
      <c r="AE510" s="10"/>
      <c r="AF510" s="10" t="s">
        <v>86</v>
      </c>
      <c r="AG510" s="10" t="s">
        <v>75</v>
      </c>
      <c r="AH510" s="10"/>
      <c r="AI510" s="10" t="s">
        <v>76</v>
      </c>
      <c r="AJ510" s="2" t="s">
        <v>76</v>
      </c>
      <c r="AK510" s="32">
        <v>1</v>
      </c>
      <c r="AL510" s="2"/>
      <c r="AM510" s="2"/>
      <c r="AN510" s="2"/>
      <c r="AO510" s="2">
        <v>0</v>
      </c>
      <c r="AP510" s="2">
        <v>0</v>
      </c>
      <c r="AQ510" s="2">
        <v>44160</v>
      </c>
      <c r="AR510" s="26">
        <v>0.9717762379584249</v>
      </c>
      <c r="AS510" s="11"/>
      <c r="AT510" s="10"/>
      <c r="AV510" s="10"/>
      <c r="AW510" s="10"/>
      <c r="AX510" s="10"/>
      <c r="AY510" s="10"/>
      <c r="AZ510" s="10"/>
      <c r="BC510" s="10"/>
    </row>
    <row r="511" s="2" customFormat="1">
      <c r="A511" s="2" t="s">
        <v>1209</v>
      </c>
      <c r="B511" s="11">
        <v>43999</v>
      </c>
      <c r="C511" s="2" t="s">
        <v>1201</v>
      </c>
      <c r="D511" s="2" t="s">
        <v>1154</v>
      </c>
      <c r="E511" s="2" t="s">
        <v>1155</v>
      </c>
      <c r="F511" s="2" t="s">
        <v>1183</v>
      </c>
      <c r="G511" s="2" t="s">
        <v>1184</v>
      </c>
      <c r="H511" s="2" t="s">
        <v>1185</v>
      </c>
      <c r="I511" s="11">
        <v>44135</v>
      </c>
      <c r="J511" s="11">
        <v>43951</v>
      </c>
      <c r="K511" s="2" t="s">
        <v>1145</v>
      </c>
      <c r="L511" s="2" t="s">
        <v>1146</v>
      </c>
      <c r="M511" s="2"/>
      <c r="N511" s="2" t="s">
        <v>80</v>
      </c>
      <c r="O511" s="2"/>
      <c r="P511" s="2"/>
      <c r="Q511" s="2" t="s">
        <v>65</v>
      </c>
      <c r="R511" s="2" t="s">
        <v>81</v>
      </c>
      <c r="S511" s="2">
        <v>8674</v>
      </c>
      <c r="T511" s="2" t="s">
        <v>82</v>
      </c>
      <c r="U511" s="2" t="s">
        <v>83</v>
      </c>
      <c r="V511" s="10" t="s">
        <v>69</v>
      </c>
      <c r="W511" s="2"/>
      <c r="X511" s="2">
        <v>49702.02</v>
      </c>
      <c r="Y511" s="26">
        <v>0.00010536583331</v>
      </c>
      <c r="Z511" s="10" t="s">
        <v>84</v>
      </c>
      <c r="AA511" s="2" t="s">
        <v>85</v>
      </c>
      <c r="AB511" s="10" t="s">
        <v>72</v>
      </c>
      <c r="AC511" s="2" t="s">
        <v>73</v>
      </c>
      <c r="AD511" s="10" t="s">
        <v>74</v>
      </c>
      <c r="AE511" s="10"/>
      <c r="AF511" s="10" t="s">
        <v>86</v>
      </c>
      <c r="AG511" s="10" t="s">
        <v>75</v>
      </c>
      <c r="AH511" s="10"/>
      <c r="AI511" s="10" t="s">
        <v>76</v>
      </c>
      <c r="AJ511" s="2" t="s">
        <v>76</v>
      </c>
      <c r="AK511" s="32">
        <v>1</v>
      </c>
      <c r="AL511" s="2"/>
      <c r="AM511" s="2"/>
      <c r="AN511" s="2"/>
      <c r="AO511" s="2">
        <v>0</v>
      </c>
      <c r="AP511" s="2">
        <v>0</v>
      </c>
      <c r="AQ511" s="2">
        <v>49278</v>
      </c>
      <c r="AR511" s="26">
        <v>0.9914687572054415</v>
      </c>
      <c r="AS511" s="11"/>
      <c r="AT511" s="10"/>
      <c r="AV511" s="10"/>
      <c r="AW511" s="10"/>
      <c r="AX511" s="10"/>
      <c r="AY511" s="10"/>
      <c r="AZ511" s="10"/>
      <c r="BC511" s="10"/>
    </row>
    <row r="512" s="2" customFormat="1">
      <c r="A512" s="2" t="s">
        <v>1210</v>
      </c>
      <c r="B512" s="11">
        <v>43822</v>
      </c>
      <c r="C512" s="2" t="s">
        <v>1201</v>
      </c>
      <c r="D512" s="2" t="s">
        <v>1154</v>
      </c>
      <c r="E512" s="2" t="s">
        <v>1155</v>
      </c>
      <c r="F512" s="2" t="s">
        <v>1192</v>
      </c>
      <c r="G512" s="2" t="s">
        <v>1193</v>
      </c>
      <c r="H512" s="2" t="s">
        <v>1194</v>
      </c>
      <c r="I512" s="11">
        <v>43769</v>
      </c>
      <c r="J512" s="11">
        <v>43769</v>
      </c>
      <c r="K512" s="2" t="s">
        <v>1145</v>
      </c>
      <c r="L512" s="2" t="s">
        <v>1146</v>
      </c>
      <c r="M512" s="2"/>
      <c r="N512" s="2" t="s">
        <v>80</v>
      </c>
      <c r="O512" s="2"/>
      <c r="P512" s="2"/>
      <c r="Q512" s="2" t="s">
        <v>65</v>
      </c>
      <c r="R512" s="2" t="s">
        <v>81</v>
      </c>
      <c r="S512" s="2">
        <v>13831</v>
      </c>
      <c r="T512" s="2" t="s">
        <v>82</v>
      </c>
      <c r="U512" s="2" t="s">
        <v>83</v>
      </c>
      <c r="V512" s="10" t="s">
        <v>69</v>
      </c>
      <c r="W512" s="2"/>
      <c r="X512" s="2">
        <v>75240.64</v>
      </c>
      <c r="Y512" s="26">
        <v>1.808343451E-05</v>
      </c>
      <c r="Z512" s="10" t="s">
        <v>84</v>
      </c>
      <c r="AA512" s="2" t="s">
        <v>85</v>
      </c>
      <c r="AB512" s="10" t="s">
        <v>72</v>
      </c>
      <c r="AC512" s="2" t="s">
        <v>73</v>
      </c>
      <c r="AD512" s="10" t="s">
        <v>74</v>
      </c>
      <c r="AE512" s="10"/>
      <c r="AF512" s="10" t="s">
        <v>86</v>
      </c>
      <c r="AG512" s="10" t="s">
        <v>75</v>
      </c>
      <c r="AH512" s="10"/>
      <c r="AI512" s="10" t="s">
        <v>76</v>
      </c>
      <c r="AJ512" s="2" t="s">
        <v>76</v>
      </c>
      <c r="AK512" s="32">
        <v>1</v>
      </c>
      <c r="AL512" s="2"/>
      <c r="AM512" s="2"/>
      <c r="AN512" s="2"/>
      <c r="AO512" s="2">
        <v>0</v>
      </c>
      <c r="AP512" s="2">
        <v>0</v>
      </c>
      <c r="AQ512" s="2">
        <v>73233.28</v>
      </c>
      <c r="AR512" s="26">
        <v>0.9733208010989806</v>
      </c>
      <c r="AS512" s="11"/>
      <c r="AT512" s="10"/>
      <c r="AV512" s="10"/>
      <c r="AW512" s="10"/>
      <c r="AX512" s="10"/>
      <c r="AY512" s="10"/>
      <c r="AZ512" s="10"/>
      <c r="BC512" s="10"/>
    </row>
    <row r="513" s="2" customFormat="1">
      <c r="A513" s="2" t="s">
        <v>1211</v>
      </c>
      <c r="B513" s="11">
        <v>43917</v>
      </c>
      <c r="C513" s="2" t="s">
        <v>1201</v>
      </c>
      <c r="D513" s="2" t="s">
        <v>1154</v>
      </c>
      <c r="E513" s="2" t="s">
        <v>1155</v>
      </c>
      <c r="F513" s="2" t="s">
        <v>1192</v>
      </c>
      <c r="G513" s="2" t="s">
        <v>1193</v>
      </c>
      <c r="H513" s="2" t="s">
        <v>1194</v>
      </c>
      <c r="I513" s="11">
        <v>44135</v>
      </c>
      <c r="J513" s="11">
        <v>43861</v>
      </c>
      <c r="K513" s="2" t="s">
        <v>1145</v>
      </c>
      <c r="L513" s="2" t="s">
        <v>1146</v>
      </c>
      <c r="M513" s="2"/>
      <c r="N513" s="2" t="s">
        <v>80</v>
      </c>
      <c r="O513" s="2"/>
      <c r="P513" s="2"/>
      <c r="Q513" s="2" t="s">
        <v>65</v>
      </c>
      <c r="R513" s="2" t="s">
        <v>81</v>
      </c>
      <c r="S513" s="2">
        <v>13831</v>
      </c>
      <c r="T513" s="2" t="s">
        <v>82</v>
      </c>
      <c r="U513" s="2" t="s">
        <v>83</v>
      </c>
      <c r="V513" s="10" t="s">
        <v>69</v>
      </c>
      <c r="W513" s="2"/>
      <c r="X513" s="2">
        <v>53111.04</v>
      </c>
      <c r="Y513" s="26">
        <v>1.027027281E-05</v>
      </c>
      <c r="Z513" s="10" t="s">
        <v>84</v>
      </c>
      <c r="AA513" s="2" t="s">
        <v>85</v>
      </c>
      <c r="AB513" s="10" t="s">
        <v>72</v>
      </c>
      <c r="AC513" s="2" t="s">
        <v>73</v>
      </c>
      <c r="AD513" s="10" t="s">
        <v>74</v>
      </c>
      <c r="AE513" s="10"/>
      <c r="AF513" s="10" t="s">
        <v>86</v>
      </c>
      <c r="AG513" s="10" t="s">
        <v>75</v>
      </c>
      <c r="AH513" s="10"/>
      <c r="AI513" s="10" t="s">
        <v>76</v>
      </c>
      <c r="AJ513" s="2" t="s">
        <v>76</v>
      </c>
      <c r="AK513" s="32">
        <v>1</v>
      </c>
      <c r="AL513" s="2"/>
      <c r="AM513" s="2"/>
      <c r="AN513" s="2"/>
      <c r="AO513" s="2">
        <v>0</v>
      </c>
      <c r="AP513" s="2">
        <v>0</v>
      </c>
      <c r="AQ513" s="2">
        <v>51840</v>
      </c>
      <c r="AR513" s="26">
        <v>0.9760682524763213</v>
      </c>
      <c r="AS513" s="11"/>
      <c r="AT513" s="10"/>
      <c r="AV513" s="10"/>
      <c r="AW513" s="10"/>
      <c r="AX513" s="10"/>
      <c r="AY513" s="10"/>
      <c r="AZ513" s="10"/>
      <c r="BC513" s="10"/>
    </row>
    <row r="514" s="2" customFormat="1">
      <c r="A514" s="2" t="s">
        <v>1212</v>
      </c>
      <c r="B514" s="11">
        <v>43999</v>
      </c>
      <c r="C514" s="2" t="s">
        <v>1201</v>
      </c>
      <c r="D514" s="2" t="s">
        <v>1154</v>
      </c>
      <c r="E514" s="2" t="s">
        <v>1155</v>
      </c>
      <c r="F514" s="2" t="s">
        <v>1192</v>
      </c>
      <c r="G514" s="2" t="s">
        <v>1193</v>
      </c>
      <c r="H514" s="2" t="s">
        <v>1194</v>
      </c>
      <c r="I514" s="11">
        <v>44135</v>
      </c>
      <c r="J514" s="11">
        <v>43951</v>
      </c>
      <c r="K514" s="2" t="s">
        <v>1145</v>
      </c>
      <c r="L514" s="2" t="s">
        <v>1146</v>
      </c>
      <c r="M514" s="2"/>
      <c r="N514" s="2" t="s">
        <v>80</v>
      </c>
      <c r="O514" s="2"/>
      <c r="P514" s="2"/>
      <c r="Q514" s="2" t="s">
        <v>65</v>
      </c>
      <c r="R514" s="2" t="s">
        <v>81</v>
      </c>
      <c r="S514" s="2">
        <v>13831</v>
      </c>
      <c r="T514" s="2" t="s">
        <v>82</v>
      </c>
      <c r="U514" s="2" t="s">
        <v>83</v>
      </c>
      <c r="V514" s="10" t="s">
        <v>69</v>
      </c>
      <c r="W514" s="2"/>
      <c r="X514" s="2">
        <v>79251.63</v>
      </c>
      <c r="Y514" s="26">
        <v>1.57952574E-05</v>
      </c>
      <c r="Z514" s="10" t="s">
        <v>84</v>
      </c>
      <c r="AA514" s="2" t="s">
        <v>85</v>
      </c>
      <c r="AB514" s="10" t="s">
        <v>72</v>
      </c>
      <c r="AC514" s="2" t="s">
        <v>73</v>
      </c>
      <c r="AD514" s="10" t="s">
        <v>74</v>
      </c>
      <c r="AE514" s="10"/>
      <c r="AF514" s="10" t="s">
        <v>86</v>
      </c>
      <c r="AG514" s="10" t="s">
        <v>75</v>
      </c>
      <c r="AH514" s="10"/>
      <c r="AI514" s="10" t="s">
        <v>76</v>
      </c>
      <c r="AJ514" s="2" t="s">
        <v>76</v>
      </c>
      <c r="AK514" s="32">
        <v>1</v>
      </c>
      <c r="AL514" s="2"/>
      <c r="AM514" s="2"/>
      <c r="AN514" s="2"/>
      <c r="AO514" s="2">
        <v>0</v>
      </c>
      <c r="AP514" s="2">
        <v>0</v>
      </c>
      <c r="AQ514" s="2">
        <v>77355</v>
      </c>
      <c r="AR514" s="26">
        <v>0.9760682524763213</v>
      </c>
      <c r="AS514" s="11"/>
      <c r="AT514" s="10"/>
      <c r="AV514" s="10"/>
      <c r="AW514" s="10"/>
      <c r="AX514" s="10"/>
      <c r="AY514" s="10"/>
      <c r="AZ514" s="10"/>
      <c r="BC514" s="10"/>
    </row>
    <row r="515" s="2" customFormat="1">
      <c r="A515" s="2" t="s">
        <v>1213</v>
      </c>
      <c r="B515" s="11">
        <v>43823</v>
      </c>
      <c r="C515" s="2" t="s">
        <v>1214</v>
      </c>
      <c r="D515" s="2" t="s">
        <v>1215</v>
      </c>
      <c r="E515" s="2" t="s">
        <v>1216</v>
      </c>
      <c r="F515" s="2" t="s">
        <v>1217</v>
      </c>
      <c r="G515" s="2" t="s">
        <v>1218</v>
      </c>
      <c r="H515" s="2" t="s">
        <v>1219</v>
      </c>
      <c r="I515" s="11">
        <v>44043</v>
      </c>
      <c r="J515" s="11">
        <v>43769</v>
      </c>
      <c r="K515" s="2" t="s">
        <v>62</v>
      </c>
      <c r="L515" s="2" t="s">
        <v>62</v>
      </c>
      <c r="M515" s="2"/>
      <c r="N515" s="2" t="s">
        <v>80</v>
      </c>
      <c r="O515" s="2"/>
      <c r="P515" s="2"/>
      <c r="Q515" s="2" t="s">
        <v>65</v>
      </c>
      <c r="R515" s="2" t="s">
        <v>81</v>
      </c>
      <c r="S515" s="2">
        <v>20641</v>
      </c>
      <c r="T515" s="2" t="s">
        <v>82</v>
      </c>
      <c r="U515" s="2" t="s">
        <v>83</v>
      </c>
      <c r="V515" s="10" t="s">
        <v>69</v>
      </c>
      <c r="W515" s="2"/>
      <c r="X515" s="2">
        <v>112287.04</v>
      </c>
      <c r="Y515" s="26">
        <v>0.00015597670669</v>
      </c>
      <c r="Z515" s="10" t="s">
        <v>84</v>
      </c>
      <c r="AA515" s="2" t="s">
        <v>85</v>
      </c>
      <c r="AB515" s="10" t="s">
        <v>72</v>
      </c>
      <c r="AC515" s="2" t="s">
        <v>73</v>
      </c>
      <c r="AD515" s="10" t="s">
        <v>74</v>
      </c>
      <c r="AE515" s="10"/>
      <c r="AF515" s="10" t="s">
        <v>86</v>
      </c>
      <c r="AG515" s="10" t="s">
        <v>75</v>
      </c>
      <c r="AH515" s="10"/>
      <c r="AI515" s="10" t="s">
        <v>76</v>
      </c>
      <c r="AJ515" s="2" t="s">
        <v>76</v>
      </c>
      <c r="AK515" s="32">
        <v>1</v>
      </c>
      <c r="AL515" s="2"/>
      <c r="AM515" s="2"/>
      <c r="AN515" s="2"/>
      <c r="AO515" s="2">
        <v>0</v>
      </c>
      <c r="AP515" s="2">
        <v>0</v>
      </c>
      <c r="AQ515" s="2">
        <v>0</v>
      </c>
      <c r="AR515" s="26">
        <v>0</v>
      </c>
      <c r="AS515" s="11"/>
      <c r="AT515" s="10"/>
      <c r="AV515" s="10"/>
      <c r="AW515" s="10"/>
      <c r="AX515" s="10"/>
      <c r="AY515" s="10"/>
      <c r="AZ515" s="10"/>
      <c r="BC515" s="10"/>
    </row>
    <row r="516" s="2" customFormat="1">
      <c r="A516" s="2" t="s">
        <v>1220</v>
      </c>
      <c r="B516" s="11">
        <v>43917</v>
      </c>
      <c r="C516" s="2" t="s">
        <v>1214</v>
      </c>
      <c r="D516" s="2" t="s">
        <v>1215</v>
      </c>
      <c r="E516" s="2" t="s">
        <v>1216</v>
      </c>
      <c r="F516" s="2" t="s">
        <v>1217</v>
      </c>
      <c r="G516" s="2" t="s">
        <v>1218</v>
      </c>
      <c r="H516" s="2" t="s">
        <v>1219</v>
      </c>
      <c r="I516" s="11">
        <v>44043</v>
      </c>
      <c r="J516" s="11">
        <v>43861</v>
      </c>
      <c r="K516" s="2" t="s">
        <v>62</v>
      </c>
      <c r="L516" s="2" t="s">
        <v>62</v>
      </c>
      <c r="M516" s="2"/>
      <c r="N516" s="2" t="s">
        <v>80</v>
      </c>
      <c r="O516" s="2"/>
      <c r="P516" s="2"/>
      <c r="Q516" s="2" t="s">
        <v>65</v>
      </c>
      <c r="R516" s="2" t="s">
        <v>81</v>
      </c>
      <c r="S516" s="2">
        <v>19472</v>
      </c>
      <c r="T516" s="2" t="s">
        <v>82</v>
      </c>
      <c r="U516" s="2" t="s">
        <v>83</v>
      </c>
      <c r="V516" s="10" t="s">
        <v>69</v>
      </c>
      <c r="W516" s="2"/>
      <c r="X516" s="2">
        <v>74772.48</v>
      </c>
      <c r="Y516" s="26">
        <v>9.705904113E-05</v>
      </c>
      <c r="Z516" s="10" t="s">
        <v>84</v>
      </c>
      <c r="AA516" s="2" t="s">
        <v>85</v>
      </c>
      <c r="AB516" s="10" t="s">
        <v>72</v>
      </c>
      <c r="AC516" s="2" t="s">
        <v>73</v>
      </c>
      <c r="AD516" s="10" t="s">
        <v>74</v>
      </c>
      <c r="AE516" s="10"/>
      <c r="AF516" s="10" t="s">
        <v>86</v>
      </c>
      <c r="AG516" s="10" t="s">
        <v>75</v>
      </c>
      <c r="AH516" s="10"/>
      <c r="AI516" s="10" t="s">
        <v>76</v>
      </c>
      <c r="AJ516" s="2" t="s">
        <v>76</v>
      </c>
      <c r="AK516" s="32">
        <v>1</v>
      </c>
      <c r="AL516" s="2"/>
      <c r="AM516" s="2"/>
      <c r="AN516" s="2"/>
      <c r="AO516" s="2">
        <v>0</v>
      </c>
      <c r="AP516" s="2">
        <v>0</v>
      </c>
      <c r="AQ516" s="2">
        <v>0</v>
      </c>
      <c r="AR516" s="26">
        <v>0</v>
      </c>
      <c r="AS516" s="11"/>
      <c r="AT516" s="10"/>
      <c r="AV516" s="10"/>
      <c r="AW516" s="10"/>
      <c r="AX516" s="10"/>
      <c r="AY516" s="10"/>
      <c r="AZ516" s="10"/>
      <c r="BC516" s="10"/>
    </row>
    <row r="517" s="2" customFormat="1">
      <c r="A517" s="2" t="s">
        <v>1221</v>
      </c>
      <c r="B517" s="11">
        <v>44008</v>
      </c>
      <c r="C517" s="2" t="s">
        <v>1214</v>
      </c>
      <c r="D517" s="2" t="s">
        <v>1215</v>
      </c>
      <c r="E517" s="2" t="s">
        <v>1216</v>
      </c>
      <c r="F517" s="2" t="s">
        <v>1217</v>
      </c>
      <c r="G517" s="2" t="s">
        <v>1218</v>
      </c>
      <c r="H517" s="2" t="s">
        <v>1219</v>
      </c>
      <c r="I517" s="11">
        <v>44043</v>
      </c>
      <c r="J517" s="11">
        <v>43951</v>
      </c>
      <c r="K517" s="2" t="s">
        <v>62</v>
      </c>
      <c r="L517" s="2" t="s">
        <v>62</v>
      </c>
      <c r="M517" s="2"/>
      <c r="N517" s="2" t="s">
        <v>80</v>
      </c>
      <c r="O517" s="2"/>
      <c r="P517" s="2"/>
      <c r="Q517" s="2" t="s">
        <v>65</v>
      </c>
      <c r="R517" s="2" t="s">
        <v>81</v>
      </c>
      <c r="S517" s="2">
        <v>19529</v>
      </c>
      <c r="T517" s="2" t="s">
        <v>82</v>
      </c>
      <c r="U517" s="2" t="s">
        <v>83</v>
      </c>
      <c r="V517" s="10" t="s">
        <v>69</v>
      </c>
      <c r="W517" s="2"/>
      <c r="X517" s="2">
        <v>111901.17</v>
      </c>
      <c r="Y517" s="26">
        <v>0.00016903094108</v>
      </c>
      <c r="Z517" s="10" t="s">
        <v>84</v>
      </c>
      <c r="AA517" s="2" t="s">
        <v>85</v>
      </c>
      <c r="AB517" s="10" t="s">
        <v>72</v>
      </c>
      <c r="AC517" s="2" t="s">
        <v>73</v>
      </c>
      <c r="AD517" s="10" t="s">
        <v>74</v>
      </c>
      <c r="AE517" s="10"/>
      <c r="AF517" s="10" t="s">
        <v>86</v>
      </c>
      <c r="AG517" s="10" t="s">
        <v>75</v>
      </c>
      <c r="AH517" s="10"/>
      <c r="AI517" s="10" t="s">
        <v>76</v>
      </c>
      <c r="AJ517" s="2" t="s">
        <v>76</v>
      </c>
      <c r="AK517" s="32">
        <v>1</v>
      </c>
      <c r="AL517" s="2"/>
      <c r="AM517" s="2"/>
      <c r="AN517" s="7">
        <f>HYPERLINK("#Notes!C902", "Go To Notes")</f>
      </c>
      <c r="AO517" s="2">
        <v>0</v>
      </c>
      <c r="AP517" s="2">
        <v>0</v>
      </c>
      <c r="AQ517" s="2">
        <v>0</v>
      </c>
      <c r="AR517" s="26">
        <v>0</v>
      </c>
      <c r="AS517" s="11"/>
      <c r="AT517" s="10"/>
      <c r="AV517" s="10"/>
      <c r="AW517" s="10"/>
      <c r="AX517" s="10"/>
      <c r="AY517" s="10"/>
      <c r="AZ517" s="10"/>
      <c r="BC517" s="10"/>
    </row>
    <row r="518" s="2" customFormat="1">
      <c r="A518" s="2" t="s">
        <v>1222</v>
      </c>
      <c r="B518" s="11">
        <v>44095</v>
      </c>
      <c r="C518" s="2" t="s">
        <v>1214</v>
      </c>
      <c r="D518" s="2" t="s">
        <v>1215</v>
      </c>
      <c r="E518" s="2" t="s">
        <v>1216</v>
      </c>
      <c r="F518" s="2" t="s">
        <v>1217</v>
      </c>
      <c r="G518" s="2" t="s">
        <v>1218</v>
      </c>
      <c r="H518" s="2" t="s">
        <v>1219</v>
      </c>
      <c r="I518" s="11">
        <v>44043</v>
      </c>
      <c r="J518" s="11">
        <v>44043</v>
      </c>
      <c r="K518" s="2" t="s">
        <v>62</v>
      </c>
      <c r="L518" s="2" t="s">
        <v>62</v>
      </c>
      <c r="M518" s="2"/>
      <c r="N518" s="2" t="s">
        <v>80</v>
      </c>
      <c r="O518" s="2"/>
      <c r="P518" s="2"/>
      <c r="Q518" s="2" t="s">
        <v>65</v>
      </c>
      <c r="R518" s="2" t="s">
        <v>81</v>
      </c>
      <c r="S518" s="2">
        <v>132</v>
      </c>
      <c r="T518" s="2" t="s">
        <v>82</v>
      </c>
      <c r="U518" s="2" t="s">
        <v>83</v>
      </c>
      <c r="V518" s="10" t="s">
        <v>69</v>
      </c>
      <c r="W518" s="2"/>
      <c r="X518" s="2">
        <v>529.32</v>
      </c>
      <c r="Y518" s="26">
        <v>6.0041365E-07</v>
      </c>
      <c r="Z518" s="10" t="s">
        <v>84</v>
      </c>
      <c r="AA518" s="2" t="s">
        <v>85</v>
      </c>
      <c r="AB518" s="10" t="s">
        <v>72</v>
      </c>
      <c r="AC518" s="2" t="s">
        <v>73</v>
      </c>
      <c r="AD518" s="10" t="s">
        <v>74</v>
      </c>
      <c r="AE518" s="10"/>
      <c r="AF518" s="10" t="s">
        <v>86</v>
      </c>
      <c r="AG518" s="10" t="s">
        <v>75</v>
      </c>
      <c r="AH518" s="10"/>
      <c r="AI518" s="10" t="s">
        <v>76</v>
      </c>
      <c r="AJ518" s="2" t="s">
        <v>76</v>
      </c>
      <c r="AK518" s="32">
        <v>1</v>
      </c>
      <c r="AL518" s="2"/>
      <c r="AM518" s="2"/>
      <c r="AN518" s="7">
        <f>HYPERLINK("#Notes!C907", "Go To Notes")</f>
      </c>
      <c r="AO518" s="2">
        <v>0</v>
      </c>
      <c r="AP518" s="2">
        <v>0</v>
      </c>
      <c r="AQ518" s="2">
        <v>0</v>
      </c>
      <c r="AR518" s="26">
        <v>0</v>
      </c>
      <c r="AS518" s="11"/>
      <c r="AT518" s="10"/>
      <c r="AV518" s="10"/>
      <c r="AW518" s="10"/>
      <c r="AX518" s="10"/>
      <c r="AY518" s="10"/>
      <c r="AZ518" s="10"/>
      <c r="BC518" s="10"/>
    </row>
    <row r="519" s="2" customFormat="1">
      <c r="A519" s="2" t="s">
        <v>1223</v>
      </c>
      <c r="B519" s="11">
        <v>44186</v>
      </c>
      <c r="C519" s="2" t="s">
        <v>1214</v>
      </c>
      <c r="D519" s="2" t="s">
        <v>1215</v>
      </c>
      <c r="E519" s="2" t="s">
        <v>1216</v>
      </c>
      <c r="F519" s="2" t="s">
        <v>1217</v>
      </c>
      <c r="G519" s="2" t="s">
        <v>1218</v>
      </c>
      <c r="H519" s="2" t="s">
        <v>1219</v>
      </c>
      <c r="I519" s="11">
        <v>44408</v>
      </c>
      <c r="J519" s="11">
        <v>44135</v>
      </c>
      <c r="K519" s="2" t="s">
        <v>62</v>
      </c>
      <c r="L519" s="2" t="s">
        <v>62</v>
      </c>
      <c r="M519" s="2"/>
      <c r="N519" s="2" t="s">
        <v>80</v>
      </c>
      <c r="O519" s="2"/>
      <c r="P519" s="2"/>
      <c r="Q519" s="2" t="s">
        <v>65</v>
      </c>
      <c r="R519" s="2" t="s">
        <v>81</v>
      </c>
      <c r="S519" s="2">
        <v>14817</v>
      </c>
      <c r="T519" s="2" t="s">
        <v>82</v>
      </c>
      <c r="U519" s="2" t="s">
        <v>83</v>
      </c>
      <c r="V519" s="10" t="s">
        <v>69</v>
      </c>
      <c r="W519" s="2"/>
      <c r="X519" s="2">
        <v>155133.99</v>
      </c>
      <c r="Y519" s="26">
        <v>0.0001555928463</v>
      </c>
      <c r="Z519" s="10" t="s">
        <v>84</v>
      </c>
      <c r="AA519" s="2" t="s">
        <v>85</v>
      </c>
      <c r="AB519" s="10" t="s">
        <v>72</v>
      </c>
      <c r="AC519" s="2" t="s">
        <v>73</v>
      </c>
      <c r="AD519" s="10" t="s">
        <v>74</v>
      </c>
      <c r="AE519" s="10"/>
      <c r="AF519" s="10" t="s">
        <v>86</v>
      </c>
      <c r="AG519" s="10" t="s">
        <v>75</v>
      </c>
      <c r="AH519" s="10"/>
      <c r="AI519" s="10" t="s">
        <v>76</v>
      </c>
      <c r="AJ519" s="2" t="s">
        <v>76</v>
      </c>
      <c r="AK519" s="32">
        <v>1</v>
      </c>
      <c r="AL519" s="2"/>
      <c r="AM519" s="2"/>
      <c r="AN519" s="7">
        <f>HYPERLINK("#Notes!C912", "Go To Notes")</f>
      </c>
      <c r="AO519" s="2">
        <v>0</v>
      </c>
      <c r="AP519" s="2">
        <v>0</v>
      </c>
      <c r="AQ519" s="2">
        <v>0</v>
      </c>
      <c r="AR519" s="26">
        <v>0</v>
      </c>
      <c r="AS519" s="11"/>
      <c r="AT519" s="10"/>
      <c r="AV519" s="10"/>
      <c r="AW519" s="10"/>
      <c r="AX519" s="10"/>
      <c r="AY519" s="10"/>
      <c r="AZ519" s="10"/>
      <c r="BC519" s="10"/>
    </row>
    <row r="520" s="2" customFormat="1">
      <c r="A520" s="2" t="s">
        <v>1224</v>
      </c>
      <c r="B520" s="11">
        <v>44271</v>
      </c>
      <c r="C520" s="2" t="s">
        <v>1214</v>
      </c>
      <c r="D520" s="2" t="s">
        <v>1215</v>
      </c>
      <c r="E520" s="2" t="s">
        <v>1216</v>
      </c>
      <c r="F520" s="2" t="s">
        <v>1217</v>
      </c>
      <c r="G520" s="2" t="s">
        <v>1218</v>
      </c>
      <c r="H520" s="2" t="s">
        <v>1219</v>
      </c>
      <c r="I520" s="11">
        <v>44408</v>
      </c>
      <c r="J520" s="11">
        <v>44227</v>
      </c>
      <c r="K520" s="2" t="s">
        <v>62</v>
      </c>
      <c r="L520" s="2" t="s">
        <v>62</v>
      </c>
      <c r="M520" s="2"/>
      <c r="N520" s="2" t="s">
        <v>80</v>
      </c>
      <c r="O520" s="2"/>
      <c r="P520" s="2"/>
      <c r="Q520" s="2" t="s">
        <v>65</v>
      </c>
      <c r="R520" s="2" t="s">
        <v>81</v>
      </c>
      <c r="S520" s="2">
        <v>34484</v>
      </c>
      <c r="T520" s="2" t="s">
        <v>82</v>
      </c>
      <c r="U520" s="2" t="s">
        <v>83</v>
      </c>
      <c r="V520" s="10" t="s">
        <v>69</v>
      </c>
      <c r="W520" s="2"/>
      <c r="X520" s="2">
        <v>11207300</v>
      </c>
      <c r="Y520" s="26">
        <v>0.00830233429065</v>
      </c>
      <c r="Z520" s="10" t="s">
        <v>84</v>
      </c>
      <c r="AA520" s="2" t="s">
        <v>85</v>
      </c>
      <c r="AB520" s="10" t="s">
        <v>72</v>
      </c>
      <c r="AC520" s="2" t="s">
        <v>73</v>
      </c>
      <c r="AD520" s="10" t="s">
        <v>74</v>
      </c>
      <c r="AE520" s="10"/>
      <c r="AF520" s="10" t="s">
        <v>86</v>
      </c>
      <c r="AG520" s="10" t="s">
        <v>75</v>
      </c>
      <c r="AH520" s="10"/>
      <c r="AI520" s="10" t="s">
        <v>76</v>
      </c>
      <c r="AJ520" s="2" t="s">
        <v>76</v>
      </c>
      <c r="AK520" s="32">
        <v>1</v>
      </c>
      <c r="AL520" s="2"/>
      <c r="AM520" s="2"/>
      <c r="AN520" s="7">
        <f>HYPERLINK("#Notes!C917", "Go To Notes")</f>
      </c>
      <c r="AO520" s="2">
        <v>0</v>
      </c>
      <c r="AP520" s="2">
        <v>0</v>
      </c>
      <c r="AQ520" s="2">
        <v>0</v>
      </c>
      <c r="AR520" s="26">
        <v>0</v>
      </c>
      <c r="AS520" s="11"/>
      <c r="AT520" s="10"/>
      <c r="AV520" s="10"/>
      <c r="AW520" s="10"/>
      <c r="AX520" s="10"/>
      <c r="AY520" s="10"/>
      <c r="AZ520" s="10"/>
      <c r="BC520" s="10"/>
    </row>
    <row r="521" s="2" customFormat="1">
      <c r="A521" s="2" t="s">
        <v>1225</v>
      </c>
      <c r="B521" s="11">
        <v>44375</v>
      </c>
      <c r="C521" s="2" t="s">
        <v>1214</v>
      </c>
      <c r="D521" s="2" t="s">
        <v>1215</v>
      </c>
      <c r="E521" s="2" t="s">
        <v>1216</v>
      </c>
      <c r="F521" s="2" t="s">
        <v>1217</v>
      </c>
      <c r="G521" s="2" t="s">
        <v>1218</v>
      </c>
      <c r="H521" s="2" t="s">
        <v>1219</v>
      </c>
      <c r="I521" s="11">
        <v>44408</v>
      </c>
      <c r="J521" s="11">
        <v>44316</v>
      </c>
      <c r="K521" s="2" t="s">
        <v>62</v>
      </c>
      <c r="L521" s="2" t="s">
        <v>62</v>
      </c>
      <c r="M521" s="2"/>
      <c r="N521" s="2" t="s">
        <v>80</v>
      </c>
      <c r="O521" s="2"/>
      <c r="P521" s="2"/>
      <c r="Q521" s="2" t="s">
        <v>65</v>
      </c>
      <c r="R521" s="2" t="s">
        <v>81</v>
      </c>
      <c r="S521" s="2">
        <v>25755</v>
      </c>
      <c r="T521" s="2" t="s">
        <v>82</v>
      </c>
      <c r="U521" s="2" t="s">
        <v>83</v>
      </c>
      <c r="V521" s="10" t="s">
        <v>69</v>
      </c>
      <c r="W521" s="2"/>
      <c r="X521" s="2">
        <v>4470810.45</v>
      </c>
      <c r="Y521" s="26">
        <v>0.00274988780947</v>
      </c>
      <c r="Z521" s="10" t="s">
        <v>84</v>
      </c>
      <c r="AA521" s="2" t="s">
        <v>85</v>
      </c>
      <c r="AB521" s="10" t="s">
        <v>72</v>
      </c>
      <c r="AC521" s="2" t="s">
        <v>73</v>
      </c>
      <c r="AD521" s="10" t="s">
        <v>74</v>
      </c>
      <c r="AE521" s="10"/>
      <c r="AF521" s="10" t="s">
        <v>86</v>
      </c>
      <c r="AG521" s="10" t="s">
        <v>75</v>
      </c>
      <c r="AH521" s="10"/>
      <c r="AI521" s="10" t="s">
        <v>76</v>
      </c>
      <c r="AJ521" s="2" t="s">
        <v>76</v>
      </c>
      <c r="AK521" s="32">
        <v>1</v>
      </c>
      <c r="AL521" s="2"/>
      <c r="AM521" s="2"/>
      <c r="AN521" s="7">
        <f>HYPERLINK("#Notes!C922", "Go To Notes")</f>
      </c>
      <c r="AO521" s="2">
        <v>0</v>
      </c>
      <c r="AP521" s="2">
        <v>0</v>
      </c>
      <c r="AQ521" s="2">
        <v>0</v>
      </c>
      <c r="AR521" s="26">
        <v>0</v>
      </c>
      <c r="AS521" s="11"/>
      <c r="AT521" s="10"/>
      <c r="AV521" s="10"/>
      <c r="AW521" s="10"/>
      <c r="AX521" s="10"/>
      <c r="AY521" s="10"/>
      <c r="AZ521" s="10"/>
      <c r="BC521" s="10"/>
    </row>
    <row r="522" s="2" customFormat="1">
      <c r="A522" s="2" t="s">
        <v>1226</v>
      </c>
      <c r="B522" s="11">
        <v>44462</v>
      </c>
      <c r="C522" s="2" t="s">
        <v>1214</v>
      </c>
      <c r="D522" s="2" t="s">
        <v>1215</v>
      </c>
      <c r="E522" s="2" t="s">
        <v>1216</v>
      </c>
      <c r="F522" s="2" t="s">
        <v>1217</v>
      </c>
      <c r="G522" s="2" t="s">
        <v>1218</v>
      </c>
      <c r="H522" s="2" t="s">
        <v>1219</v>
      </c>
      <c r="I522" s="11">
        <v>44408</v>
      </c>
      <c r="J522" s="11">
        <v>44408</v>
      </c>
      <c r="K522" s="2" t="s">
        <v>62</v>
      </c>
      <c r="L522" s="2" t="s">
        <v>62</v>
      </c>
      <c r="M522" s="2"/>
      <c r="N522" s="2" t="s">
        <v>80</v>
      </c>
      <c r="O522" s="2"/>
      <c r="P522" s="2"/>
      <c r="Q522" s="2" t="s">
        <v>65</v>
      </c>
      <c r="R522" s="2" t="s">
        <v>81</v>
      </c>
      <c r="S522" s="2">
        <v>19810</v>
      </c>
      <c r="T522" s="2" t="s">
        <v>82</v>
      </c>
      <c r="U522" s="2" t="s">
        <v>83</v>
      </c>
      <c r="V522" s="10" t="s">
        <v>69</v>
      </c>
      <c r="W522" s="2"/>
      <c r="X522" s="2">
        <v>3191787.2</v>
      </c>
      <c r="Y522" s="26">
        <v>0.00195631174847</v>
      </c>
      <c r="Z522" s="10" t="s">
        <v>84</v>
      </c>
      <c r="AA522" s="2" t="s">
        <v>85</v>
      </c>
      <c r="AB522" s="10" t="s">
        <v>72</v>
      </c>
      <c r="AC522" s="2" t="s">
        <v>73</v>
      </c>
      <c r="AD522" s="10" t="s">
        <v>74</v>
      </c>
      <c r="AE522" s="10"/>
      <c r="AF522" s="10" t="s">
        <v>86</v>
      </c>
      <c r="AG522" s="10" t="s">
        <v>75</v>
      </c>
      <c r="AH522" s="10"/>
      <c r="AI522" s="10" t="s">
        <v>76</v>
      </c>
      <c r="AJ522" s="2" t="s">
        <v>76</v>
      </c>
      <c r="AK522" s="32">
        <v>1</v>
      </c>
      <c r="AL522" s="2"/>
      <c r="AM522" s="2"/>
      <c r="AN522" s="7">
        <f>HYPERLINK("#Notes!C927", "Go To Notes")</f>
      </c>
      <c r="AO522" s="2">
        <v>0</v>
      </c>
      <c r="AP522" s="2">
        <v>0</v>
      </c>
      <c r="AQ522" s="2">
        <v>0</v>
      </c>
      <c r="AR522" s="26">
        <v>0</v>
      </c>
      <c r="AS522" s="11"/>
      <c r="AT522" s="10"/>
      <c r="AV522" s="10"/>
      <c r="AW522" s="10"/>
      <c r="AX522" s="10"/>
      <c r="AY522" s="10"/>
      <c r="AZ522" s="10"/>
      <c r="BC522" s="10"/>
    </row>
    <row r="523" s="2" customFormat="1">
      <c r="A523" s="2" t="s">
        <v>1227</v>
      </c>
      <c r="B523" s="11">
        <v>44551</v>
      </c>
      <c r="C523" s="2" t="s">
        <v>1214</v>
      </c>
      <c r="D523" s="2" t="s">
        <v>1215</v>
      </c>
      <c r="E523" s="2" t="s">
        <v>1216</v>
      </c>
      <c r="F523" s="2" t="s">
        <v>1217</v>
      </c>
      <c r="G523" s="2" t="s">
        <v>1218</v>
      </c>
      <c r="H523" s="2" t="s">
        <v>1219</v>
      </c>
      <c r="I523" s="11">
        <v>44773</v>
      </c>
      <c r="J523" s="11">
        <v>44500</v>
      </c>
      <c r="K523" s="2" t="s">
        <v>62</v>
      </c>
      <c r="L523" s="2" t="s">
        <v>62</v>
      </c>
      <c r="M523" s="2"/>
      <c r="N523" s="2" t="s">
        <v>80</v>
      </c>
      <c r="O523" s="2"/>
      <c r="P523" s="2"/>
      <c r="Q523" s="2" t="s">
        <v>65</v>
      </c>
      <c r="R523" s="2" t="s">
        <v>81</v>
      </c>
      <c r="S523" s="2">
        <v>19418</v>
      </c>
      <c r="T523" s="2" t="s">
        <v>82</v>
      </c>
      <c r="U523" s="2" t="s">
        <v>83</v>
      </c>
      <c r="V523" s="10" t="s">
        <v>69</v>
      </c>
      <c r="W523" s="2"/>
      <c r="X523" s="2">
        <v>3563397.18</v>
      </c>
      <c r="Y523" s="26">
        <v>0.00206718454824</v>
      </c>
      <c r="Z523" s="10" t="s">
        <v>84</v>
      </c>
      <c r="AA523" s="2" t="s">
        <v>85</v>
      </c>
      <c r="AB523" s="10" t="s">
        <v>72</v>
      </c>
      <c r="AC523" s="2" t="s">
        <v>73</v>
      </c>
      <c r="AD523" s="10" t="s">
        <v>74</v>
      </c>
      <c r="AE523" s="10"/>
      <c r="AF523" s="10" t="s">
        <v>86</v>
      </c>
      <c r="AG523" s="10" t="s">
        <v>75</v>
      </c>
      <c r="AH523" s="10"/>
      <c r="AI523" s="10" t="s">
        <v>76</v>
      </c>
      <c r="AJ523" s="2" t="s">
        <v>76</v>
      </c>
      <c r="AK523" s="32">
        <v>1</v>
      </c>
      <c r="AL523" s="2"/>
      <c r="AM523" s="2"/>
      <c r="AN523" s="7">
        <f>HYPERLINK("#Notes!C932", "Go To Notes")</f>
      </c>
      <c r="AO523" s="2">
        <v>0</v>
      </c>
      <c r="AP523" s="2">
        <v>0</v>
      </c>
      <c r="AQ523" s="2">
        <v>0</v>
      </c>
      <c r="AR523" s="26">
        <v>0</v>
      </c>
      <c r="AS523" s="11"/>
      <c r="AT523" s="10"/>
      <c r="AV523" s="10"/>
      <c r="AW523" s="10"/>
      <c r="AX523" s="10"/>
      <c r="AY523" s="10"/>
      <c r="AZ523" s="10"/>
      <c r="BC523" s="10"/>
    </row>
    <row r="524" s="2" customFormat="1">
      <c r="A524" s="2" t="s">
        <v>1228</v>
      </c>
      <c r="B524" s="11">
        <v>44090</v>
      </c>
      <c r="C524" s="2" t="s">
        <v>1229</v>
      </c>
      <c r="D524" s="2" t="s">
        <v>1230</v>
      </c>
      <c r="E524" s="2" t="s">
        <v>1231</v>
      </c>
      <c r="F524" s="2" t="s">
        <v>1232</v>
      </c>
      <c r="G524" s="2" t="s">
        <v>1233</v>
      </c>
      <c r="H524" s="2" t="s">
        <v>1234</v>
      </c>
      <c r="I524" s="11">
        <v>44043</v>
      </c>
      <c r="J524" s="11">
        <v>44043</v>
      </c>
      <c r="K524" s="2" t="s">
        <v>1145</v>
      </c>
      <c r="L524" s="2" t="s">
        <v>1146</v>
      </c>
      <c r="M524" s="2"/>
      <c r="N524" s="2" t="s">
        <v>80</v>
      </c>
      <c r="O524" s="2"/>
      <c r="P524" s="2"/>
      <c r="Q524" s="2" t="s">
        <v>65</v>
      </c>
      <c r="R524" s="2" t="s">
        <v>81</v>
      </c>
      <c r="S524" s="2">
        <v>13844</v>
      </c>
      <c r="T524" s="2" t="s">
        <v>82</v>
      </c>
      <c r="U524" s="2" t="s">
        <v>83</v>
      </c>
      <c r="V524" s="10" t="s">
        <v>69</v>
      </c>
      <c r="W524" s="2"/>
      <c r="X524" s="2">
        <v>55514.44</v>
      </c>
      <c r="Y524" s="26">
        <v>0.00226847014233</v>
      </c>
      <c r="Z524" s="10" t="s">
        <v>84</v>
      </c>
      <c r="AA524" s="2" t="s">
        <v>85</v>
      </c>
      <c r="AB524" s="10" t="s">
        <v>72</v>
      </c>
      <c r="AC524" s="2" t="s">
        <v>73</v>
      </c>
      <c r="AD524" s="10" t="s">
        <v>74</v>
      </c>
      <c r="AE524" s="10"/>
      <c r="AF524" s="10" t="s">
        <v>86</v>
      </c>
      <c r="AG524" s="10" t="s">
        <v>75</v>
      </c>
      <c r="AH524" s="10"/>
      <c r="AI524" s="10" t="s">
        <v>76</v>
      </c>
      <c r="AJ524" s="2" t="s">
        <v>76</v>
      </c>
      <c r="AK524" s="32">
        <v>1</v>
      </c>
      <c r="AL524" s="2"/>
      <c r="AM524" s="2"/>
      <c r="AN524" s="7">
        <f>HYPERLINK("#Notes!C937", "Go To Notes")</f>
      </c>
      <c r="AO524" s="2">
        <v>0</v>
      </c>
      <c r="AP524" s="2">
        <v>0</v>
      </c>
      <c r="AQ524" s="2">
        <v>0</v>
      </c>
      <c r="AR524" s="26">
        <v>0</v>
      </c>
      <c r="AS524" s="11"/>
      <c r="AT524" s="10"/>
      <c r="AV524" s="10"/>
      <c r="AW524" s="10"/>
      <c r="AX524" s="10"/>
      <c r="AY524" s="10"/>
      <c r="AZ524" s="10"/>
      <c r="BC524" s="10"/>
    </row>
    <row r="525" s="2" customFormat="1">
      <c r="A525" s="2" t="s">
        <v>1235</v>
      </c>
      <c r="B525" s="11">
        <v>44183</v>
      </c>
      <c r="C525" s="2" t="s">
        <v>1229</v>
      </c>
      <c r="D525" s="2" t="s">
        <v>1230</v>
      </c>
      <c r="E525" s="2" t="s">
        <v>1231</v>
      </c>
      <c r="F525" s="2" t="s">
        <v>1232</v>
      </c>
      <c r="G525" s="2" t="s">
        <v>1233</v>
      </c>
      <c r="H525" s="2" t="s">
        <v>1234</v>
      </c>
      <c r="I525" s="11">
        <v>44408</v>
      </c>
      <c r="J525" s="11">
        <v>44135</v>
      </c>
      <c r="K525" s="2" t="s">
        <v>1145</v>
      </c>
      <c r="L525" s="2" t="s">
        <v>1146</v>
      </c>
      <c r="M525" s="2"/>
      <c r="N525" s="2" t="s">
        <v>80</v>
      </c>
      <c r="O525" s="2"/>
      <c r="P525" s="2"/>
      <c r="Q525" s="2" t="s">
        <v>65</v>
      </c>
      <c r="R525" s="2" t="s">
        <v>81</v>
      </c>
      <c r="S525" s="2">
        <v>15419</v>
      </c>
      <c r="T525" s="2" t="s">
        <v>82</v>
      </c>
      <c r="U525" s="2" t="s">
        <v>83</v>
      </c>
      <c r="V525" s="10" t="s">
        <v>69</v>
      </c>
      <c r="W525" s="2"/>
      <c r="X525" s="2">
        <v>161436.93</v>
      </c>
      <c r="Y525" s="26">
        <v>0.00638818346749</v>
      </c>
      <c r="Z525" s="10" t="s">
        <v>84</v>
      </c>
      <c r="AA525" s="2" t="s">
        <v>85</v>
      </c>
      <c r="AB525" s="10" t="s">
        <v>72</v>
      </c>
      <c r="AC525" s="2" t="s">
        <v>73</v>
      </c>
      <c r="AD525" s="10" t="s">
        <v>74</v>
      </c>
      <c r="AE525" s="10"/>
      <c r="AF525" s="10" t="s">
        <v>86</v>
      </c>
      <c r="AG525" s="10" t="s">
        <v>75</v>
      </c>
      <c r="AH525" s="10"/>
      <c r="AI525" s="10" t="s">
        <v>76</v>
      </c>
      <c r="AJ525" s="2" t="s">
        <v>76</v>
      </c>
      <c r="AK525" s="32">
        <v>1</v>
      </c>
      <c r="AL525" s="2"/>
      <c r="AM525" s="2"/>
      <c r="AN525" s="7">
        <f>HYPERLINK("#Notes!C942", "Go To Notes")</f>
      </c>
      <c r="AO525" s="2">
        <v>0</v>
      </c>
      <c r="AP525" s="2">
        <v>0</v>
      </c>
      <c r="AQ525" s="2">
        <v>0</v>
      </c>
      <c r="AR525" s="26">
        <v>0</v>
      </c>
      <c r="AS525" s="11"/>
      <c r="AT525" s="10"/>
      <c r="AV525" s="10"/>
      <c r="AW525" s="10"/>
      <c r="AX525" s="10"/>
      <c r="AY525" s="10"/>
      <c r="AZ525" s="10"/>
      <c r="BC525" s="10"/>
    </row>
    <row r="526" s="2" customFormat="1">
      <c r="A526" s="2" t="s">
        <v>1236</v>
      </c>
      <c r="B526" s="11">
        <v>44090</v>
      </c>
      <c r="C526" s="2" t="s">
        <v>1229</v>
      </c>
      <c r="D526" s="2" t="s">
        <v>1230</v>
      </c>
      <c r="E526" s="2" t="s">
        <v>1231</v>
      </c>
      <c r="F526" s="2" t="s">
        <v>1237</v>
      </c>
      <c r="G526" s="2" t="s">
        <v>1238</v>
      </c>
      <c r="H526" s="2" t="s">
        <v>1239</v>
      </c>
      <c r="I526" s="11">
        <v>44043</v>
      </c>
      <c r="J526" s="11">
        <v>44043</v>
      </c>
      <c r="K526" s="2" t="s">
        <v>1145</v>
      </c>
      <c r="L526" s="2" t="s">
        <v>1146</v>
      </c>
      <c r="M526" s="2"/>
      <c r="N526" s="2" t="s">
        <v>80</v>
      </c>
      <c r="O526" s="2"/>
      <c r="P526" s="2"/>
      <c r="Q526" s="2" t="s">
        <v>65</v>
      </c>
      <c r="R526" s="2" t="s">
        <v>81</v>
      </c>
      <c r="S526" s="2">
        <v>2041421</v>
      </c>
      <c r="T526" s="2" t="s">
        <v>82</v>
      </c>
      <c r="U526" s="2" t="s">
        <v>83</v>
      </c>
      <c r="V526" s="10" t="s">
        <v>69</v>
      </c>
      <c r="W526" s="2"/>
      <c r="X526" s="2">
        <v>8186098.21</v>
      </c>
      <c r="Y526" s="26">
        <v>0.00034364517585</v>
      </c>
      <c r="Z526" s="10" t="s">
        <v>84</v>
      </c>
      <c r="AA526" s="2" t="s">
        <v>85</v>
      </c>
      <c r="AB526" s="10" t="s">
        <v>72</v>
      </c>
      <c r="AC526" s="2" t="s">
        <v>73</v>
      </c>
      <c r="AD526" s="10" t="s">
        <v>74</v>
      </c>
      <c r="AE526" s="10"/>
      <c r="AF526" s="10" t="s">
        <v>86</v>
      </c>
      <c r="AG526" s="10" t="s">
        <v>75</v>
      </c>
      <c r="AH526" s="10"/>
      <c r="AI526" s="10" t="s">
        <v>76</v>
      </c>
      <c r="AJ526" s="2" t="s">
        <v>76</v>
      </c>
      <c r="AK526" s="32">
        <v>1</v>
      </c>
      <c r="AL526" s="2"/>
      <c r="AM526" s="2"/>
      <c r="AN526" s="2"/>
      <c r="AO526" s="2">
        <v>0</v>
      </c>
      <c r="AP526" s="2">
        <v>0</v>
      </c>
      <c r="AQ526" s="2">
        <v>3411708</v>
      </c>
      <c r="AR526" s="26">
        <v>0.4167685156564962</v>
      </c>
      <c r="AS526" s="11"/>
      <c r="AT526" s="10"/>
      <c r="AV526" s="10"/>
      <c r="AW526" s="10"/>
      <c r="AX526" s="10"/>
      <c r="AY526" s="10"/>
      <c r="AZ526" s="10"/>
      <c r="BC526" s="10"/>
    </row>
    <row r="527" s="2" customFormat="1">
      <c r="A527" s="2" t="s">
        <v>1240</v>
      </c>
      <c r="B527" s="11">
        <v>44183</v>
      </c>
      <c r="C527" s="2" t="s">
        <v>1229</v>
      </c>
      <c r="D527" s="2" t="s">
        <v>1230</v>
      </c>
      <c r="E527" s="2" t="s">
        <v>1231</v>
      </c>
      <c r="F527" s="2" t="s">
        <v>1237</v>
      </c>
      <c r="G527" s="2" t="s">
        <v>1238</v>
      </c>
      <c r="H527" s="2" t="s">
        <v>1239</v>
      </c>
      <c r="I527" s="11">
        <v>44408</v>
      </c>
      <c r="J527" s="11">
        <v>44135</v>
      </c>
      <c r="K527" s="2" t="s">
        <v>1145</v>
      </c>
      <c r="L527" s="2" t="s">
        <v>1146</v>
      </c>
      <c r="M527" s="2"/>
      <c r="N527" s="2" t="s">
        <v>80</v>
      </c>
      <c r="O527" s="2"/>
      <c r="P527" s="2"/>
      <c r="Q527" s="2" t="s">
        <v>65</v>
      </c>
      <c r="R527" s="2" t="s">
        <v>81</v>
      </c>
      <c r="S527" s="2">
        <v>2000679</v>
      </c>
      <c r="T527" s="2" t="s">
        <v>82</v>
      </c>
      <c r="U527" s="2" t="s">
        <v>83</v>
      </c>
      <c r="V527" s="10" t="s">
        <v>69</v>
      </c>
      <c r="W527" s="2"/>
      <c r="X527" s="2">
        <v>20947109.13</v>
      </c>
      <c r="Y527" s="26">
        <v>0.00090345311278</v>
      </c>
      <c r="Z527" s="10" t="s">
        <v>84</v>
      </c>
      <c r="AA527" s="2" t="s">
        <v>85</v>
      </c>
      <c r="AB527" s="10" t="s">
        <v>72</v>
      </c>
      <c r="AC527" s="2" t="s">
        <v>73</v>
      </c>
      <c r="AD527" s="10" t="s">
        <v>74</v>
      </c>
      <c r="AE527" s="10"/>
      <c r="AF527" s="10" t="s">
        <v>86</v>
      </c>
      <c r="AG527" s="10" t="s">
        <v>75</v>
      </c>
      <c r="AH527" s="10"/>
      <c r="AI527" s="10" t="s">
        <v>76</v>
      </c>
      <c r="AJ527" s="2" t="s">
        <v>76</v>
      </c>
      <c r="AK527" s="32">
        <v>1</v>
      </c>
      <c r="AL527" s="2"/>
      <c r="AM527" s="2"/>
      <c r="AN527" s="2"/>
      <c r="AO527" s="2">
        <v>0</v>
      </c>
      <c r="AP527" s="2">
        <v>0</v>
      </c>
      <c r="AQ527" s="2">
        <v>12648807</v>
      </c>
      <c r="AR527" s="26">
        <v>0.6038449946243251</v>
      </c>
      <c r="AS527" s="11"/>
      <c r="AT527" s="10"/>
      <c r="AV527" s="10"/>
      <c r="AW527" s="10"/>
      <c r="AX527" s="10"/>
      <c r="AY527" s="10"/>
      <c r="AZ527" s="10"/>
      <c r="BC527" s="10"/>
    </row>
    <row r="528" s="2" customFormat="1">
      <c r="A528" s="2" t="s">
        <v>1241</v>
      </c>
      <c r="B528" s="11">
        <v>44090</v>
      </c>
      <c r="C528" s="2" t="s">
        <v>1229</v>
      </c>
      <c r="D528" s="2" t="s">
        <v>1230</v>
      </c>
      <c r="E528" s="2" t="s">
        <v>1231</v>
      </c>
      <c r="F528" s="2" t="s">
        <v>1242</v>
      </c>
      <c r="G528" s="2" t="s">
        <v>1243</v>
      </c>
      <c r="H528" s="2" t="s">
        <v>1244</v>
      </c>
      <c r="I528" s="11">
        <v>44043</v>
      </c>
      <c r="J528" s="11">
        <v>44043</v>
      </c>
      <c r="K528" s="2" t="s">
        <v>1145</v>
      </c>
      <c r="L528" s="2" t="s">
        <v>1146</v>
      </c>
      <c r="M528" s="2"/>
      <c r="N528" s="2" t="s">
        <v>80</v>
      </c>
      <c r="O528" s="2"/>
      <c r="P528" s="2"/>
      <c r="Q528" s="2" t="s">
        <v>65</v>
      </c>
      <c r="R528" s="2" t="s">
        <v>81</v>
      </c>
      <c r="S528" s="2">
        <v>164337</v>
      </c>
      <c r="T528" s="2" t="s">
        <v>82</v>
      </c>
      <c r="U528" s="2" t="s">
        <v>83</v>
      </c>
      <c r="V528" s="10" t="s">
        <v>69</v>
      </c>
      <c r="W528" s="2"/>
      <c r="X528" s="2">
        <v>658991.37</v>
      </c>
      <c r="Y528" s="26">
        <v>0.00035390572638</v>
      </c>
      <c r="Z528" s="10" t="s">
        <v>84</v>
      </c>
      <c r="AA528" s="2" t="s">
        <v>85</v>
      </c>
      <c r="AB528" s="10" t="s">
        <v>72</v>
      </c>
      <c r="AC528" s="2" t="s">
        <v>73</v>
      </c>
      <c r="AD528" s="10" t="s">
        <v>74</v>
      </c>
      <c r="AE528" s="10"/>
      <c r="AF528" s="10" t="s">
        <v>86</v>
      </c>
      <c r="AG528" s="10" t="s">
        <v>75</v>
      </c>
      <c r="AH528" s="10"/>
      <c r="AI528" s="10" t="s">
        <v>76</v>
      </c>
      <c r="AJ528" s="2" t="s">
        <v>76</v>
      </c>
      <c r="AK528" s="32">
        <v>1</v>
      </c>
      <c r="AL528" s="2"/>
      <c r="AM528" s="2"/>
      <c r="AN528" s="2"/>
      <c r="AO528" s="2">
        <v>0</v>
      </c>
      <c r="AP528" s="2">
        <v>0</v>
      </c>
      <c r="AQ528" s="2">
        <v>642803</v>
      </c>
      <c r="AR528" s="26">
        <v>0.9754346251909187</v>
      </c>
      <c r="AS528" s="11"/>
      <c r="AT528" s="10"/>
      <c r="AV528" s="10"/>
      <c r="AW528" s="10"/>
      <c r="AX528" s="10"/>
      <c r="AY528" s="10"/>
      <c r="AZ528" s="10"/>
      <c r="BC528" s="10"/>
    </row>
    <row r="529" s="2" customFormat="1">
      <c r="A529" s="2" t="s">
        <v>1245</v>
      </c>
      <c r="B529" s="11">
        <v>44183</v>
      </c>
      <c r="C529" s="2" t="s">
        <v>1229</v>
      </c>
      <c r="D529" s="2" t="s">
        <v>1230</v>
      </c>
      <c r="E529" s="2" t="s">
        <v>1231</v>
      </c>
      <c r="F529" s="2" t="s">
        <v>1242</v>
      </c>
      <c r="G529" s="2" t="s">
        <v>1243</v>
      </c>
      <c r="H529" s="2" t="s">
        <v>1244</v>
      </c>
      <c r="I529" s="11">
        <v>44408</v>
      </c>
      <c r="J529" s="11">
        <v>44135</v>
      </c>
      <c r="K529" s="2" t="s">
        <v>1145</v>
      </c>
      <c r="L529" s="2" t="s">
        <v>1146</v>
      </c>
      <c r="M529" s="2"/>
      <c r="N529" s="2" t="s">
        <v>80</v>
      </c>
      <c r="O529" s="2"/>
      <c r="P529" s="2"/>
      <c r="Q529" s="2" t="s">
        <v>65</v>
      </c>
      <c r="R529" s="2" t="s">
        <v>81</v>
      </c>
      <c r="S529" s="2">
        <v>163179</v>
      </c>
      <c r="T529" s="2" t="s">
        <v>82</v>
      </c>
      <c r="U529" s="2" t="s">
        <v>83</v>
      </c>
      <c r="V529" s="10" t="s">
        <v>69</v>
      </c>
      <c r="W529" s="2"/>
      <c r="X529" s="2">
        <v>1708484.13</v>
      </c>
      <c r="Y529" s="26">
        <v>0.00094526953411</v>
      </c>
      <c r="Z529" s="10" t="s">
        <v>84</v>
      </c>
      <c r="AA529" s="2" t="s">
        <v>85</v>
      </c>
      <c r="AB529" s="10" t="s">
        <v>72</v>
      </c>
      <c r="AC529" s="2" t="s">
        <v>73</v>
      </c>
      <c r="AD529" s="10" t="s">
        <v>74</v>
      </c>
      <c r="AE529" s="10"/>
      <c r="AF529" s="10" t="s">
        <v>86</v>
      </c>
      <c r="AG529" s="10" t="s">
        <v>75</v>
      </c>
      <c r="AH529" s="10"/>
      <c r="AI529" s="10" t="s">
        <v>76</v>
      </c>
      <c r="AJ529" s="2" t="s">
        <v>76</v>
      </c>
      <c r="AK529" s="32">
        <v>1</v>
      </c>
      <c r="AL529" s="2"/>
      <c r="AM529" s="2"/>
      <c r="AN529" s="2"/>
      <c r="AO529" s="2">
        <v>0</v>
      </c>
      <c r="AP529" s="2">
        <v>0</v>
      </c>
      <c r="AQ529" s="2">
        <v>1556889</v>
      </c>
      <c r="AR529" s="26">
        <v>0.9112692196912593</v>
      </c>
      <c r="AS529" s="11"/>
      <c r="AT529" s="10"/>
      <c r="AV529" s="10"/>
      <c r="AW529" s="10"/>
      <c r="AX529" s="10"/>
      <c r="AY529" s="10"/>
      <c r="AZ529" s="10"/>
      <c r="BC529" s="10"/>
    </row>
    <row r="530" s="2" customFormat="1">
      <c r="A530" s="2" t="s">
        <v>1246</v>
      </c>
      <c r="B530" s="11">
        <v>44090</v>
      </c>
      <c r="C530" s="2" t="s">
        <v>1229</v>
      </c>
      <c r="D530" s="2" t="s">
        <v>1230</v>
      </c>
      <c r="E530" s="2" t="s">
        <v>1231</v>
      </c>
      <c r="F530" s="2" t="s">
        <v>1247</v>
      </c>
      <c r="G530" s="2" t="s">
        <v>1248</v>
      </c>
      <c r="H530" s="2" t="s">
        <v>1249</v>
      </c>
      <c r="I530" s="11">
        <v>44043</v>
      </c>
      <c r="J530" s="11">
        <v>44043</v>
      </c>
      <c r="K530" s="2" t="s">
        <v>1145</v>
      </c>
      <c r="L530" s="2" t="s">
        <v>1146</v>
      </c>
      <c r="M530" s="2"/>
      <c r="N530" s="2" t="s">
        <v>80</v>
      </c>
      <c r="O530" s="2"/>
      <c r="P530" s="2"/>
      <c r="Q530" s="2" t="s">
        <v>65</v>
      </c>
      <c r="R530" s="2" t="s">
        <v>81</v>
      </c>
      <c r="S530" s="2">
        <v>6978267</v>
      </c>
      <c r="T530" s="2" t="s">
        <v>82</v>
      </c>
      <c r="U530" s="2" t="s">
        <v>83</v>
      </c>
      <c r="V530" s="10" t="s">
        <v>69</v>
      </c>
      <c r="W530" s="2"/>
      <c r="X530" s="2">
        <v>27982850.67</v>
      </c>
      <c r="Y530" s="26">
        <v>0.00237249619916</v>
      </c>
      <c r="Z530" s="10" t="s">
        <v>84</v>
      </c>
      <c r="AA530" s="2" t="s">
        <v>85</v>
      </c>
      <c r="AB530" s="10" t="s">
        <v>72</v>
      </c>
      <c r="AC530" s="2" t="s">
        <v>73</v>
      </c>
      <c r="AD530" s="10" t="s">
        <v>74</v>
      </c>
      <c r="AE530" s="10"/>
      <c r="AF530" s="10" t="s">
        <v>86</v>
      </c>
      <c r="AG530" s="10" t="s">
        <v>75</v>
      </c>
      <c r="AH530" s="10"/>
      <c r="AI530" s="10" t="s">
        <v>76</v>
      </c>
      <c r="AJ530" s="2" t="s">
        <v>76</v>
      </c>
      <c r="AK530" s="32">
        <v>1</v>
      </c>
      <c r="AL530" s="2"/>
      <c r="AM530" s="2"/>
      <c r="AN530" s="2"/>
      <c r="AO530" s="2">
        <v>0</v>
      </c>
      <c r="AP530" s="2">
        <v>0</v>
      </c>
      <c r="AQ530" s="2">
        <v>26831712</v>
      </c>
      <c r="AR530" s="26">
        <v>0.9588627090364987</v>
      </c>
      <c r="AS530" s="11"/>
      <c r="AT530" s="10"/>
      <c r="AV530" s="10"/>
      <c r="AW530" s="10"/>
      <c r="AX530" s="10"/>
      <c r="AY530" s="10"/>
      <c r="AZ530" s="10"/>
      <c r="BC530" s="10"/>
    </row>
    <row r="531" s="2" customFormat="1">
      <c r="A531" s="2" t="s">
        <v>1250</v>
      </c>
      <c r="B531" s="11">
        <v>44183</v>
      </c>
      <c r="C531" s="2" t="s">
        <v>1229</v>
      </c>
      <c r="D531" s="2" t="s">
        <v>1230</v>
      </c>
      <c r="E531" s="2" t="s">
        <v>1231</v>
      </c>
      <c r="F531" s="2" t="s">
        <v>1247</v>
      </c>
      <c r="G531" s="2" t="s">
        <v>1248</v>
      </c>
      <c r="H531" s="2" t="s">
        <v>1249</v>
      </c>
      <c r="I531" s="11">
        <v>44408</v>
      </c>
      <c r="J531" s="11">
        <v>44135</v>
      </c>
      <c r="K531" s="2" t="s">
        <v>1145</v>
      </c>
      <c r="L531" s="2" t="s">
        <v>1146</v>
      </c>
      <c r="M531" s="2"/>
      <c r="N531" s="2" t="s">
        <v>80</v>
      </c>
      <c r="O531" s="2"/>
      <c r="P531" s="2"/>
      <c r="Q531" s="2" t="s">
        <v>65</v>
      </c>
      <c r="R531" s="2" t="s">
        <v>81</v>
      </c>
      <c r="S531" s="2">
        <v>6801757</v>
      </c>
      <c r="T531" s="2" t="s">
        <v>82</v>
      </c>
      <c r="U531" s="2" t="s">
        <v>83</v>
      </c>
      <c r="V531" s="10" t="s">
        <v>69</v>
      </c>
      <c r="W531" s="2"/>
      <c r="X531" s="2">
        <v>71214395.79</v>
      </c>
      <c r="Y531" s="26">
        <v>0.00591489924142</v>
      </c>
      <c r="Z531" s="10" t="s">
        <v>84</v>
      </c>
      <c r="AA531" s="2" t="s">
        <v>85</v>
      </c>
      <c r="AB531" s="10" t="s">
        <v>72</v>
      </c>
      <c r="AC531" s="2" t="s">
        <v>73</v>
      </c>
      <c r="AD531" s="10" t="s">
        <v>74</v>
      </c>
      <c r="AE531" s="10"/>
      <c r="AF531" s="10" t="s">
        <v>86</v>
      </c>
      <c r="AG531" s="10" t="s">
        <v>75</v>
      </c>
      <c r="AH531" s="10"/>
      <c r="AI531" s="10" t="s">
        <v>76</v>
      </c>
      <c r="AJ531" s="2" t="s">
        <v>76</v>
      </c>
      <c r="AK531" s="32">
        <v>1</v>
      </c>
      <c r="AL531" s="2"/>
      <c r="AM531" s="2"/>
      <c r="AN531" s="2"/>
      <c r="AO531" s="2">
        <v>0</v>
      </c>
      <c r="AP531" s="2">
        <v>0</v>
      </c>
      <c r="AQ531" s="2">
        <v>72245094</v>
      </c>
      <c r="AR531" s="26">
        <v>1.0144731721524307</v>
      </c>
      <c r="AS531" s="11"/>
      <c r="AT531" s="10"/>
      <c r="AV531" s="10"/>
      <c r="AW531" s="10"/>
      <c r="AX531" s="10"/>
      <c r="AY531" s="10"/>
      <c r="AZ531" s="10"/>
      <c r="BC531" s="10"/>
    </row>
    <row r="532" s="2" customFormat="1">
      <c r="A532" s="2" t="s">
        <v>1251</v>
      </c>
      <c r="B532" s="11">
        <v>43822</v>
      </c>
      <c r="C532" s="2" t="s">
        <v>1252</v>
      </c>
      <c r="D532" s="2" t="s">
        <v>1230</v>
      </c>
      <c r="E532" s="2" t="s">
        <v>1231</v>
      </c>
      <c r="F532" s="2" t="s">
        <v>1232</v>
      </c>
      <c r="G532" s="2" t="s">
        <v>1233</v>
      </c>
      <c r="H532" s="2" t="s">
        <v>1234</v>
      </c>
      <c r="I532" s="11">
        <v>44043</v>
      </c>
      <c r="J532" s="11">
        <v>43769</v>
      </c>
      <c r="K532" s="2" t="s">
        <v>1145</v>
      </c>
      <c r="L532" s="2" t="s">
        <v>1146</v>
      </c>
      <c r="M532" s="2"/>
      <c r="N532" s="2" t="s">
        <v>80</v>
      </c>
      <c r="O532" s="2"/>
      <c r="P532" s="2"/>
      <c r="Q532" s="2" t="s">
        <v>65</v>
      </c>
      <c r="R532" s="2" t="s">
        <v>81</v>
      </c>
      <c r="S532" s="2">
        <v>11816</v>
      </c>
      <c r="T532" s="2" t="s">
        <v>82</v>
      </c>
      <c r="U532" s="2" t="s">
        <v>83</v>
      </c>
      <c r="V532" s="10" t="s">
        <v>69</v>
      </c>
      <c r="W532" s="2"/>
      <c r="X532" s="2">
        <v>64279.04</v>
      </c>
      <c r="Y532" s="26">
        <v>0.00457695978604</v>
      </c>
      <c r="Z532" s="10" t="s">
        <v>84</v>
      </c>
      <c r="AA532" s="2" t="s">
        <v>85</v>
      </c>
      <c r="AB532" s="10" t="s">
        <v>72</v>
      </c>
      <c r="AC532" s="2" t="s">
        <v>73</v>
      </c>
      <c r="AD532" s="10" t="s">
        <v>74</v>
      </c>
      <c r="AE532" s="10"/>
      <c r="AF532" s="10" t="s">
        <v>86</v>
      </c>
      <c r="AG532" s="10" t="s">
        <v>75</v>
      </c>
      <c r="AH532" s="10"/>
      <c r="AI532" s="10" t="s">
        <v>76</v>
      </c>
      <c r="AJ532" s="2" t="s">
        <v>76</v>
      </c>
      <c r="AK532" s="32">
        <v>1</v>
      </c>
      <c r="AL532" s="2"/>
      <c r="AM532" s="2"/>
      <c r="AN532" s="2"/>
      <c r="AO532" s="2">
        <v>0</v>
      </c>
      <c r="AP532" s="2">
        <v>0</v>
      </c>
      <c r="AQ532" s="2">
        <v>57664</v>
      </c>
      <c r="AR532" s="26">
        <v>0.8970886932972241</v>
      </c>
      <c r="AS532" s="11"/>
      <c r="AT532" s="10"/>
      <c r="AV532" s="10"/>
      <c r="AW532" s="10"/>
      <c r="AX532" s="10"/>
      <c r="AY532" s="10"/>
      <c r="AZ532" s="10"/>
      <c r="BC532" s="10"/>
    </row>
    <row r="533" s="2" customFormat="1">
      <c r="A533" s="2" t="s">
        <v>1253</v>
      </c>
      <c r="B533" s="11">
        <v>43910</v>
      </c>
      <c r="C533" s="2" t="s">
        <v>1252</v>
      </c>
      <c r="D533" s="2" t="s">
        <v>1230</v>
      </c>
      <c r="E533" s="2" t="s">
        <v>1231</v>
      </c>
      <c r="F533" s="2" t="s">
        <v>1232</v>
      </c>
      <c r="G533" s="2" t="s">
        <v>1233</v>
      </c>
      <c r="H533" s="2" t="s">
        <v>1234</v>
      </c>
      <c r="I533" s="11">
        <v>44043</v>
      </c>
      <c r="J533" s="11">
        <v>43861</v>
      </c>
      <c r="K533" s="2" t="s">
        <v>1145</v>
      </c>
      <c r="L533" s="2" t="s">
        <v>1146</v>
      </c>
      <c r="M533" s="2"/>
      <c r="N533" s="2" t="s">
        <v>80</v>
      </c>
      <c r="O533" s="2"/>
      <c r="P533" s="2"/>
      <c r="Q533" s="2" t="s">
        <v>65</v>
      </c>
      <c r="R533" s="2" t="s">
        <v>81</v>
      </c>
      <c r="S533" s="2">
        <v>10016</v>
      </c>
      <c r="T533" s="2" t="s">
        <v>82</v>
      </c>
      <c r="U533" s="2" t="s">
        <v>83</v>
      </c>
      <c r="V533" s="10" t="s">
        <v>69</v>
      </c>
      <c r="W533" s="2"/>
      <c r="X533" s="2">
        <v>38461.44</v>
      </c>
      <c r="Y533" s="26">
        <v>0.00298584559324</v>
      </c>
      <c r="Z533" s="10" t="s">
        <v>84</v>
      </c>
      <c r="AA533" s="2" t="s">
        <v>85</v>
      </c>
      <c r="AB533" s="10" t="s">
        <v>72</v>
      </c>
      <c r="AC533" s="2" t="s">
        <v>73</v>
      </c>
      <c r="AD533" s="10" t="s">
        <v>74</v>
      </c>
      <c r="AE533" s="10"/>
      <c r="AF533" s="10" t="s">
        <v>86</v>
      </c>
      <c r="AG533" s="10" t="s">
        <v>75</v>
      </c>
      <c r="AH533" s="10"/>
      <c r="AI533" s="10" t="s">
        <v>76</v>
      </c>
      <c r="AJ533" s="2" t="s">
        <v>76</v>
      </c>
      <c r="AK533" s="32">
        <v>1</v>
      </c>
      <c r="AL533" s="2"/>
      <c r="AM533" s="2"/>
      <c r="AN533" s="2"/>
      <c r="AO533" s="2">
        <v>0</v>
      </c>
      <c r="AP533" s="2">
        <v>0</v>
      </c>
      <c r="AQ533" s="2">
        <v>0</v>
      </c>
      <c r="AR533" s="26">
        <v>0</v>
      </c>
      <c r="AS533" s="11"/>
      <c r="AT533" s="10"/>
      <c r="AV533" s="10"/>
      <c r="AW533" s="10"/>
      <c r="AX533" s="10"/>
      <c r="AY533" s="10"/>
      <c r="AZ533" s="10"/>
      <c r="BC533" s="10"/>
    </row>
    <row r="534" s="2" customFormat="1">
      <c r="A534" s="2" t="s">
        <v>1254</v>
      </c>
      <c r="B534" s="11">
        <v>44007</v>
      </c>
      <c r="C534" s="2" t="s">
        <v>1252</v>
      </c>
      <c r="D534" s="2" t="s">
        <v>1230</v>
      </c>
      <c r="E534" s="2" t="s">
        <v>1231</v>
      </c>
      <c r="F534" s="2" t="s">
        <v>1232</v>
      </c>
      <c r="G534" s="2" t="s">
        <v>1233</v>
      </c>
      <c r="H534" s="2" t="s">
        <v>1234</v>
      </c>
      <c r="I534" s="11">
        <v>44043</v>
      </c>
      <c r="J534" s="11">
        <v>43951</v>
      </c>
      <c r="K534" s="2" t="s">
        <v>1145</v>
      </c>
      <c r="L534" s="2" t="s">
        <v>1146</v>
      </c>
      <c r="M534" s="2"/>
      <c r="N534" s="2" t="s">
        <v>80</v>
      </c>
      <c r="O534" s="2"/>
      <c r="P534" s="2"/>
      <c r="Q534" s="2" t="s">
        <v>65</v>
      </c>
      <c r="R534" s="2" t="s">
        <v>81</v>
      </c>
      <c r="S534" s="2">
        <v>13844</v>
      </c>
      <c r="T534" s="2" t="s">
        <v>82</v>
      </c>
      <c r="U534" s="2" t="s">
        <v>83</v>
      </c>
      <c r="V534" s="10" t="s">
        <v>69</v>
      </c>
      <c r="W534" s="2"/>
      <c r="X534" s="2">
        <v>79326.12</v>
      </c>
      <c r="Y534" s="26">
        <v>0.00356832642042</v>
      </c>
      <c r="Z534" s="10" t="s">
        <v>84</v>
      </c>
      <c r="AA534" s="2" t="s">
        <v>85</v>
      </c>
      <c r="AB534" s="10" t="s">
        <v>72</v>
      </c>
      <c r="AC534" s="2" t="s">
        <v>73</v>
      </c>
      <c r="AD534" s="10" t="s">
        <v>74</v>
      </c>
      <c r="AE534" s="10"/>
      <c r="AF534" s="10" t="s">
        <v>86</v>
      </c>
      <c r="AG534" s="10" t="s">
        <v>75</v>
      </c>
      <c r="AH534" s="10"/>
      <c r="AI534" s="10" t="s">
        <v>76</v>
      </c>
      <c r="AJ534" s="2" t="s">
        <v>76</v>
      </c>
      <c r="AK534" s="32">
        <v>1</v>
      </c>
      <c r="AL534" s="2"/>
      <c r="AM534" s="2"/>
      <c r="AN534" s="2"/>
      <c r="AO534" s="2">
        <v>0</v>
      </c>
      <c r="AP534" s="2">
        <v>0</v>
      </c>
      <c r="AQ534" s="2">
        <v>0</v>
      </c>
      <c r="AR534" s="26">
        <v>0</v>
      </c>
      <c r="AS534" s="11"/>
      <c r="AT534" s="10"/>
      <c r="AV534" s="10"/>
      <c r="AW534" s="10"/>
      <c r="AX534" s="10"/>
      <c r="AY534" s="10"/>
      <c r="AZ534" s="10"/>
      <c r="BC534" s="10"/>
    </row>
    <row r="535" s="2" customFormat="1">
      <c r="A535" s="2" t="s">
        <v>1255</v>
      </c>
      <c r="B535" s="11">
        <v>43822</v>
      </c>
      <c r="C535" s="2" t="s">
        <v>1252</v>
      </c>
      <c r="D535" s="2" t="s">
        <v>1230</v>
      </c>
      <c r="E535" s="2" t="s">
        <v>1231</v>
      </c>
      <c r="F535" s="2" t="s">
        <v>1237</v>
      </c>
      <c r="G535" s="2" t="s">
        <v>1238</v>
      </c>
      <c r="H535" s="2" t="s">
        <v>1239</v>
      </c>
      <c r="I535" s="11">
        <v>44043</v>
      </c>
      <c r="J535" s="11">
        <v>43769</v>
      </c>
      <c r="K535" s="2" t="s">
        <v>1145</v>
      </c>
      <c r="L535" s="2" t="s">
        <v>1146</v>
      </c>
      <c r="M535" s="2"/>
      <c r="N535" s="2" t="s">
        <v>80</v>
      </c>
      <c r="O535" s="2"/>
      <c r="P535" s="2"/>
      <c r="Q535" s="2" t="s">
        <v>65</v>
      </c>
      <c r="R535" s="2" t="s">
        <v>81</v>
      </c>
      <c r="S535" s="2">
        <v>2661105</v>
      </c>
      <c r="T535" s="2" t="s">
        <v>82</v>
      </c>
      <c r="U535" s="2" t="s">
        <v>83</v>
      </c>
      <c r="V535" s="10" t="s">
        <v>69</v>
      </c>
      <c r="W535" s="2"/>
      <c r="X535" s="2">
        <v>14476411.2</v>
      </c>
      <c r="Y535" s="26">
        <v>0.00050069113636</v>
      </c>
      <c r="Z535" s="10" t="s">
        <v>84</v>
      </c>
      <c r="AA535" s="2" t="s">
        <v>85</v>
      </c>
      <c r="AB535" s="10" t="s">
        <v>72</v>
      </c>
      <c r="AC535" s="2" t="s">
        <v>73</v>
      </c>
      <c r="AD535" s="10" t="s">
        <v>74</v>
      </c>
      <c r="AE535" s="10"/>
      <c r="AF535" s="10" t="s">
        <v>86</v>
      </c>
      <c r="AG535" s="10" t="s">
        <v>75</v>
      </c>
      <c r="AH535" s="10"/>
      <c r="AI535" s="10" t="s">
        <v>76</v>
      </c>
      <c r="AJ535" s="2" t="s">
        <v>76</v>
      </c>
      <c r="AK535" s="32">
        <v>1</v>
      </c>
      <c r="AL535" s="2"/>
      <c r="AM535" s="2"/>
      <c r="AN535" s="2"/>
      <c r="AO535" s="2">
        <v>0</v>
      </c>
      <c r="AP535" s="2">
        <v>0</v>
      </c>
      <c r="AQ535" s="2">
        <v>1278400</v>
      </c>
      <c r="AR535" s="26">
        <v>0.0883091798331896</v>
      </c>
      <c r="AS535" s="11"/>
      <c r="AT535" s="10"/>
      <c r="AV535" s="10"/>
      <c r="AW535" s="10"/>
      <c r="AX535" s="10"/>
      <c r="AY535" s="10"/>
      <c r="AZ535" s="10"/>
      <c r="BC535" s="10"/>
    </row>
    <row r="536" s="2" customFormat="1">
      <c r="A536" s="2" t="s">
        <v>1256</v>
      </c>
      <c r="B536" s="11">
        <v>43910</v>
      </c>
      <c r="C536" s="2" t="s">
        <v>1252</v>
      </c>
      <c r="D536" s="2" t="s">
        <v>1230</v>
      </c>
      <c r="E536" s="2" t="s">
        <v>1231</v>
      </c>
      <c r="F536" s="2" t="s">
        <v>1237</v>
      </c>
      <c r="G536" s="2" t="s">
        <v>1238</v>
      </c>
      <c r="H536" s="2" t="s">
        <v>1239</v>
      </c>
      <c r="I536" s="11">
        <v>44043</v>
      </c>
      <c r="J536" s="11">
        <v>43861</v>
      </c>
      <c r="K536" s="2" t="s">
        <v>1145</v>
      </c>
      <c r="L536" s="2" t="s">
        <v>1146</v>
      </c>
      <c r="M536" s="2"/>
      <c r="N536" s="2" t="s">
        <v>80</v>
      </c>
      <c r="O536" s="2"/>
      <c r="P536" s="2"/>
      <c r="Q536" s="2" t="s">
        <v>65</v>
      </c>
      <c r="R536" s="2" t="s">
        <v>81</v>
      </c>
      <c r="S536" s="2">
        <v>2043589</v>
      </c>
      <c r="T536" s="2" t="s">
        <v>82</v>
      </c>
      <c r="U536" s="2" t="s">
        <v>83</v>
      </c>
      <c r="V536" s="10" t="s">
        <v>69</v>
      </c>
      <c r="W536" s="2"/>
      <c r="X536" s="2">
        <v>7847381.76</v>
      </c>
      <c r="Y536" s="26">
        <v>0.00027238647798</v>
      </c>
      <c r="Z536" s="10" t="s">
        <v>84</v>
      </c>
      <c r="AA536" s="2" t="s">
        <v>85</v>
      </c>
      <c r="AB536" s="10" t="s">
        <v>72</v>
      </c>
      <c r="AC536" s="2" t="s">
        <v>73</v>
      </c>
      <c r="AD536" s="10" t="s">
        <v>74</v>
      </c>
      <c r="AE536" s="10"/>
      <c r="AF536" s="10" t="s">
        <v>86</v>
      </c>
      <c r="AG536" s="10" t="s">
        <v>75</v>
      </c>
      <c r="AH536" s="10"/>
      <c r="AI536" s="10" t="s">
        <v>76</v>
      </c>
      <c r="AJ536" s="2" t="s">
        <v>76</v>
      </c>
      <c r="AK536" s="32">
        <v>1</v>
      </c>
      <c r="AL536" s="2"/>
      <c r="AM536" s="2"/>
      <c r="AN536" s="2"/>
      <c r="AO536" s="2">
        <v>0</v>
      </c>
      <c r="AP536" s="2">
        <v>0</v>
      </c>
      <c r="AQ536" s="2">
        <v>5840256</v>
      </c>
      <c r="AR536" s="26">
        <v>0.7442298818402331</v>
      </c>
      <c r="AS536" s="11"/>
      <c r="AT536" s="10"/>
      <c r="AV536" s="10"/>
      <c r="AW536" s="10"/>
      <c r="AX536" s="10"/>
      <c r="AY536" s="10"/>
      <c r="AZ536" s="10"/>
      <c r="BC536" s="10"/>
    </row>
    <row r="537" s="2" customFormat="1">
      <c r="A537" s="2" t="s">
        <v>1257</v>
      </c>
      <c r="B537" s="11">
        <v>44007</v>
      </c>
      <c r="C537" s="2" t="s">
        <v>1252</v>
      </c>
      <c r="D537" s="2" t="s">
        <v>1230</v>
      </c>
      <c r="E537" s="2" t="s">
        <v>1231</v>
      </c>
      <c r="F537" s="2" t="s">
        <v>1237</v>
      </c>
      <c r="G537" s="2" t="s">
        <v>1238</v>
      </c>
      <c r="H537" s="2" t="s">
        <v>1239</v>
      </c>
      <c r="I537" s="11">
        <v>44043</v>
      </c>
      <c r="J537" s="11">
        <v>43951</v>
      </c>
      <c r="K537" s="2" t="s">
        <v>1145</v>
      </c>
      <c r="L537" s="2" t="s">
        <v>1146</v>
      </c>
      <c r="M537" s="2"/>
      <c r="N537" s="2" t="s">
        <v>80</v>
      </c>
      <c r="O537" s="2"/>
      <c r="P537" s="2"/>
      <c r="Q537" s="2" t="s">
        <v>65</v>
      </c>
      <c r="R537" s="2" t="s">
        <v>81</v>
      </c>
      <c r="S537" s="2">
        <v>2041421</v>
      </c>
      <c r="T537" s="2" t="s">
        <v>82</v>
      </c>
      <c r="U537" s="2" t="s">
        <v>83</v>
      </c>
      <c r="V537" s="10" t="s">
        <v>69</v>
      </c>
      <c r="W537" s="2"/>
      <c r="X537" s="2">
        <v>11697342.33</v>
      </c>
      <c r="Y537" s="26">
        <v>0.0005176685321</v>
      </c>
      <c r="Z537" s="10" t="s">
        <v>84</v>
      </c>
      <c r="AA537" s="2" t="s">
        <v>85</v>
      </c>
      <c r="AB537" s="10" t="s">
        <v>72</v>
      </c>
      <c r="AC537" s="2" t="s">
        <v>73</v>
      </c>
      <c r="AD537" s="10" t="s">
        <v>74</v>
      </c>
      <c r="AE537" s="10"/>
      <c r="AF537" s="10" t="s">
        <v>86</v>
      </c>
      <c r="AG537" s="10" t="s">
        <v>75</v>
      </c>
      <c r="AH537" s="10"/>
      <c r="AI537" s="10" t="s">
        <v>76</v>
      </c>
      <c r="AJ537" s="2" t="s">
        <v>76</v>
      </c>
      <c r="AK537" s="32">
        <v>1</v>
      </c>
      <c r="AL537" s="2"/>
      <c r="AM537" s="2"/>
      <c r="AN537" s="2"/>
      <c r="AO537" s="2">
        <v>0</v>
      </c>
      <c r="AP537" s="2">
        <v>0</v>
      </c>
      <c r="AQ537" s="2">
        <v>5818242</v>
      </c>
      <c r="AR537" s="26">
        <v>0.4973986257611733</v>
      </c>
      <c r="AS537" s="11"/>
      <c r="AT537" s="10"/>
      <c r="AV537" s="10"/>
      <c r="AW537" s="10"/>
      <c r="AX537" s="10"/>
      <c r="AY537" s="10"/>
      <c r="AZ537" s="10"/>
      <c r="BC537" s="10"/>
    </row>
    <row r="538" s="2" customFormat="1">
      <c r="A538" s="2" t="s">
        <v>1258</v>
      </c>
      <c r="B538" s="11">
        <v>43822</v>
      </c>
      <c r="C538" s="2" t="s">
        <v>1252</v>
      </c>
      <c r="D538" s="2" t="s">
        <v>1230</v>
      </c>
      <c r="E538" s="2" t="s">
        <v>1231</v>
      </c>
      <c r="F538" s="2" t="s">
        <v>1242</v>
      </c>
      <c r="G538" s="2" t="s">
        <v>1243</v>
      </c>
      <c r="H538" s="2" t="s">
        <v>1244</v>
      </c>
      <c r="I538" s="11">
        <v>44043</v>
      </c>
      <c r="J538" s="11">
        <v>43769</v>
      </c>
      <c r="K538" s="2" t="s">
        <v>1145</v>
      </c>
      <c r="L538" s="2" t="s">
        <v>1146</v>
      </c>
      <c r="M538" s="2"/>
      <c r="N538" s="2" t="s">
        <v>80</v>
      </c>
      <c r="O538" s="2"/>
      <c r="P538" s="2"/>
      <c r="Q538" s="2" t="s">
        <v>65</v>
      </c>
      <c r="R538" s="2" t="s">
        <v>81</v>
      </c>
      <c r="S538" s="2">
        <v>193512</v>
      </c>
      <c r="T538" s="2" t="s">
        <v>82</v>
      </c>
      <c r="U538" s="2" t="s">
        <v>83</v>
      </c>
      <c r="V538" s="10" t="s">
        <v>69</v>
      </c>
      <c r="W538" s="2"/>
      <c r="X538" s="2">
        <v>1052705.28</v>
      </c>
      <c r="Y538" s="26">
        <v>0.00054957506186</v>
      </c>
      <c r="Z538" s="10" t="s">
        <v>84</v>
      </c>
      <c r="AA538" s="2" t="s">
        <v>85</v>
      </c>
      <c r="AB538" s="10" t="s">
        <v>72</v>
      </c>
      <c r="AC538" s="2" t="s">
        <v>73</v>
      </c>
      <c r="AD538" s="10" t="s">
        <v>74</v>
      </c>
      <c r="AE538" s="10"/>
      <c r="AF538" s="10" t="s">
        <v>86</v>
      </c>
      <c r="AG538" s="10" t="s">
        <v>75</v>
      </c>
      <c r="AH538" s="10"/>
      <c r="AI538" s="10" t="s">
        <v>76</v>
      </c>
      <c r="AJ538" s="2" t="s">
        <v>76</v>
      </c>
      <c r="AK538" s="32">
        <v>1</v>
      </c>
      <c r="AL538" s="2"/>
      <c r="AM538" s="2"/>
      <c r="AN538" s="2"/>
      <c r="AO538" s="2">
        <v>0</v>
      </c>
      <c r="AP538" s="2">
        <v>0</v>
      </c>
      <c r="AQ538" s="2">
        <v>0</v>
      </c>
      <c r="AR538" s="26">
        <v>0</v>
      </c>
      <c r="AS538" s="11"/>
      <c r="AT538" s="10"/>
      <c r="AV538" s="10"/>
      <c r="AW538" s="10"/>
      <c r="AX538" s="10"/>
      <c r="AY538" s="10"/>
      <c r="AZ538" s="10"/>
      <c r="BC538" s="10"/>
    </row>
    <row r="539" s="2" customFormat="1">
      <c r="A539" s="2" t="s">
        <v>1259</v>
      </c>
      <c r="B539" s="11">
        <v>43910</v>
      </c>
      <c r="C539" s="2" t="s">
        <v>1252</v>
      </c>
      <c r="D539" s="2" t="s">
        <v>1230</v>
      </c>
      <c r="E539" s="2" t="s">
        <v>1231</v>
      </c>
      <c r="F539" s="2" t="s">
        <v>1242</v>
      </c>
      <c r="G539" s="2" t="s">
        <v>1243</v>
      </c>
      <c r="H539" s="2" t="s">
        <v>1244</v>
      </c>
      <c r="I539" s="11">
        <v>44043</v>
      </c>
      <c r="J539" s="11">
        <v>43861</v>
      </c>
      <c r="K539" s="2" t="s">
        <v>1145</v>
      </c>
      <c r="L539" s="2" t="s">
        <v>1146</v>
      </c>
      <c r="M539" s="2"/>
      <c r="N539" s="2" t="s">
        <v>80</v>
      </c>
      <c r="O539" s="2"/>
      <c r="P539" s="2"/>
      <c r="Q539" s="2" t="s">
        <v>65</v>
      </c>
      <c r="R539" s="2" t="s">
        <v>81</v>
      </c>
      <c r="S539" s="2">
        <v>162169</v>
      </c>
      <c r="T539" s="2" t="s">
        <v>82</v>
      </c>
      <c r="U539" s="2" t="s">
        <v>83</v>
      </c>
      <c r="V539" s="10" t="s">
        <v>69</v>
      </c>
      <c r="W539" s="2"/>
      <c r="X539" s="2">
        <v>622728.96</v>
      </c>
      <c r="Y539" s="26">
        <v>0.00028693209991</v>
      </c>
      <c r="Z539" s="10" t="s">
        <v>84</v>
      </c>
      <c r="AA539" s="2" t="s">
        <v>85</v>
      </c>
      <c r="AB539" s="10" t="s">
        <v>72</v>
      </c>
      <c r="AC539" s="2" t="s">
        <v>73</v>
      </c>
      <c r="AD539" s="10" t="s">
        <v>74</v>
      </c>
      <c r="AE539" s="10"/>
      <c r="AF539" s="10" t="s">
        <v>86</v>
      </c>
      <c r="AG539" s="10" t="s">
        <v>75</v>
      </c>
      <c r="AH539" s="10"/>
      <c r="AI539" s="10" t="s">
        <v>76</v>
      </c>
      <c r="AJ539" s="2" t="s">
        <v>76</v>
      </c>
      <c r="AK539" s="32">
        <v>1</v>
      </c>
      <c r="AL539" s="2"/>
      <c r="AM539" s="2"/>
      <c r="AN539" s="2"/>
      <c r="AO539" s="2">
        <v>0</v>
      </c>
      <c r="AP539" s="2">
        <v>0</v>
      </c>
      <c r="AQ539" s="2">
        <v>0</v>
      </c>
      <c r="AR539" s="26">
        <v>0</v>
      </c>
      <c r="AS539" s="11"/>
      <c r="AT539" s="10"/>
      <c r="AV539" s="10"/>
      <c r="AW539" s="10"/>
      <c r="AX539" s="10"/>
      <c r="AY539" s="10"/>
      <c r="AZ539" s="10"/>
      <c r="BC539" s="10"/>
    </row>
    <row r="540" s="2" customFormat="1">
      <c r="A540" s="2" t="s">
        <v>1260</v>
      </c>
      <c r="B540" s="11">
        <v>44007</v>
      </c>
      <c r="C540" s="2" t="s">
        <v>1252</v>
      </c>
      <c r="D540" s="2" t="s">
        <v>1230</v>
      </c>
      <c r="E540" s="2" t="s">
        <v>1231</v>
      </c>
      <c r="F540" s="2" t="s">
        <v>1242</v>
      </c>
      <c r="G540" s="2" t="s">
        <v>1243</v>
      </c>
      <c r="H540" s="2" t="s">
        <v>1244</v>
      </c>
      <c r="I540" s="11">
        <v>44043</v>
      </c>
      <c r="J540" s="11">
        <v>43951</v>
      </c>
      <c r="K540" s="2" t="s">
        <v>1145</v>
      </c>
      <c r="L540" s="2" t="s">
        <v>1146</v>
      </c>
      <c r="M540" s="2"/>
      <c r="N540" s="2" t="s">
        <v>80</v>
      </c>
      <c r="O540" s="2"/>
      <c r="P540" s="2"/>
      <c r="Q540" s="2" t="s">
        <v>65</v>
      </c>
      <c r="R540" s="2" t="s">
        <v>81</v>
      </c>
      <c r="S540" s="2">
        <v>164337</v>
      </c>
      <c r="T540" s="2" t="s">
        <v>82</v>
      </c>
      <c r="U540" s="2" t="s">
        <v>83</v>
      </c>
      <c r="V540" s="10" t="s">
        <v>69</v>
      </c>
      <c r="W540" s="2"/>
      <c r="X540" s="2">
        <v>941651.01</v>
      </c>
      <c r="Y540" s="26">
        <v>0.00049270488485</v>
      </c>
      <c r="Z540" s="10" t="s">
        <v>84</v>
      </c>
      <c r="AA540" s="2" t="s">
        <v>85</v>
      </c>
      <c r="AB540" s="10" t="s">
        <v>72</v>
      </c>
      <c r="AC540" s="2" t="s">
        <v>73</v>
      </c>
      <c r="AD540" s="10" t="s">
        <v>74</v>
      </c>
      <c r="AE540" s="10"/>
      <c r="AF540" s="10" t="s">
        <v>86</v>
      </c>
      <c r="AG540" s="10" t="s">
        <v>75</v>
      </c>
      <c r="AH540" s="10"/>
      <c r="AI540" s="10" t="s">
        <v>76</v>
      </c>
      <c r="AJ540" s="2" t="s">
        <v>76</v>
      </c>
      <c r="AK540" s="32">
        <v>1</v>
      </c>
      <c r="AL540" s="2"/>
      <c r="AM540" s="2"/>
      <c r="AN540" s="2"/>
      <c r="AO540" s="2">
        <v>0</v>
      </c>
      <c r="AP540" s="2">
        <v>0</v>
      </c>
      <c r="AQ540" s="2">
        <v>817098</v>
      </c>
      <c r="AR540" s="26">
        <v>0.8677291176058952</v>
      </c>
      <c r="AS540" s="11"/>
      <c r="AT540" s="10"/>
      <c r="AV540" s="10"/>
      <c r="AW540" s="10"/>
      <c r="AX540" s="10"/>
      <c r="AY540" s="10"/>
      <c r="AZ540" s="10"/>
      <c r="BC540" s="10"/>
    </row>
    <row r="541" s="2" customFormat="1">
      <c r="A541" s="2" t="s">
        <v>1261</v>
      </c>
      <c r="B541" s="11">
        <v>43822</v>
      </c>
      <c r="C541" s="2" t="s">
        <v>1252</v>
      </c>
      <c r="D541" s="2" t="s">
        <v>1230</v>
      </c>
      <c r="E541" s="2" t="s">
        <v>1231</v>
      </c>
      <c r="F541" s="2" t="s">
        <v>1247</v>
      </c>
      <c r="G541" s="2" t="s">
        <v>1248</v>
      </c>
      <c r="H541" s="2" t="s">
        <v>1249</v>
      </c>
      <c r="I541" s="11">
        <v>44043</v>
      </c>
      <c r="J541" s="11">
        <v>43769</v>
      </c>
      <c r="K541" s="2" t="s">
        <v>1145</v>
      </c>
      <c r="L541" s="2" t="s">
        <v>1146</v>
      </c>
      <c r="M541" s="2"/>
      <c r="N541" s="2" t="s">
        <v>80</v>
      </c>
      <c r="O541" s="2"/>
      <c r="P541" s="2"/>
      <c r="Q541" s="2" t="s">
        <v>65</v>
      </c>
      <c r="R541" s="2" t="s">
        <v>81</v>
      </c>
      <c r="S541" s="2">
        <v>8880367</v>
      </c>
      <c r="T541" s="2" t="s">
        <v>82</v>
      </c>
      <c r="U541" s="2" t="s">
        <v>83</v>
      </c>
      <c r="V541" s="10" t="s">
        <v>69</v>
      </c>
      <c r="W541" s="2"/>
      <c r="X541" s="2">
        <v>48309196.48</v>
      </c>
      <c r="Y541" s="26">
        <v>0.00361673147352</v>
      </c>
      <c r="Z541" s="10" t="s">
        <v>84</v>
      </c>
      <c r="AA541" s="2" t="s">
        <v>85</v>
      </c>
      <c r="AB541" s="10" t="s">
        <v>72</v>
      </c>
      <c r="AC541" s="2" t="s">
        <v>73</v>
      </c>
      <c r="AD541" s="10" t="s">
        <v>74</v>
      </c>
      <c r="AE541" s="10"/>
      <c r="AF541" s="10" t="s">
        <v>86</v>
      </c>
      <c r="AG541" s="10" t="s">
        <v>75</v>
      </c>
      <c r="AH541" s="10"/>
      <c r="AI541" s="10" t="s">
        <v>76</v>
      </c>
      <c r="AJ541" s="2" t="s">
        <v>76</v>
      </c>
      <c r="AK541" s="32">
        <v>1</v>
      </c>
      <c r="AL541" s="2"/>
      <c r="AM541" s="2"/>
      <c r="AN541" s="2"/>
      <c r="AO541" s="2">
        <v>0</v>
      </c>
      <c r="AP541" s="2">
        <v>0</v>
      </c>
      <c r="AQ541" s="2">
        <v>45784013.76</v>
      </c>
      <c r="AR541" s="26">
        <v>0.9477287368866625</v>
      </c>
      <c r="AS541" s="11"/>
      <c r="AT541" s="10"/>
      <c r="AV541" s="10"/>
      <c r="AW541" s="10"/>
      <c r="AX541" s="10"/>
      <c r="AY541" s="10"/>
      <c r="AZ541" s="10"/>
      <c r="BC541" s="10"/>
    </row>
    <row r="542" s="2" customFormat="1">
      <c r="A542" s="2" t="s">
        <v>1262</v>
      </c>
      <c r="B542" s="11">
        <v>43910</v>
      </c>
      <c r="C542" s="2" t="s">
        <v>1252</v>
      </c>
      <c r="D542" s="2" t="s">
        <v>1230</v>
      </c>
      <c r="E542" s="2" t="s">
        <v>1231</v>
      </c>
      <c r="F542" s="2" t="s">
        <v>1247</v>
      </c>
      <c r="G542" s="2" t="s">
        <v>1248</v>
      </c>
      <c r="H542" s="2" t="s">
        <v>1249</v>
      </c>
      <c r="I542" s="11">
        <v>44043</v>
      </c>
      <c r="J542" s="11">
        <v>43861</v>
      </c>
      <c r="K542" s="2" t="s">
        <v>1145</v>
      </c>
      <c r="L542" s="2" t="s">
        <v>1146</v>
      </c>
      <c r="M542" s="2"/>
      <c r="N542" s="2" t="s">
        <v>80</v>
      </c>
      <c r="O542" s="2"/>
      <c r="P542" s="2"/>
      <c r="Q542" s="2" t="s">
        <v>65</v>
      </c>
      <c r="R542" s="2" t="s">
        <v>81</v>
      </c>
      <c r="S542" s="2">
        <v>6978267</v>
      </c>
      <c r="T542" s="2" t="s">
        <v>82</v>
      </c>
      <c r="U542" s="2" t="s">
        <v>83</v>
      </c>
      <c r="V542" s="10" t="s">
        <v>69</v>
      </c>
      <c r="W542" s="2"/>
      <c r="X542" s="2">
        <v>26796545.28</v>
      </c>
      <c r="Y542" s="26">
        <v>0.00213262374339</v>
      </c>
      <c r="Z542" s="10" t="s">
        <v>84</v>
      </c>
      <c r="AA542" s="2" t="s">
        <v>85</v>
      </c>
      <c r="AB542" s="10" t="s">
        <v>72</v>
      </c>
      <c r="AC542" s="2" t="s">
        <v>73</v>
      </c>
      <c r="AD542" s="10" t="s">
        <v>74</v>
      </c>
      <c r="AE542" s="10"/>
      <c r="AF542" s="10" t="s">
        <v>86</v>
      </c>
      <c r="AG542" s="10" t="s">
        <v>75</v>
      </c>
      <c r="AH542" s="10"/>
      <c r="AI542" s="10" t="s">
        <v>76</v>
      </c>
      <c r="AJ542" s="2" t="s">
        <v>76</v>
      </c>
      <c r="AK542" s="32">
        <v>1</v>
      </c>
      <c r="AL542" s="2"/>
      <c r="AM542" s="2"/>
      <c r="AN542" s="2"/>
      <c r="AO542" s="2">
        <v>0</v>
      </c>
      <c r="AP542" s="2">
        <v>0</v>
      </c>
      <c r="AQ542" s="2">
        <v>25063914.24</v>
      </c>
      <c r="AR542" s="26">
        <v>0.9353412530646936</v>
      </c>
      <c r="AS542" s="11"/>
      <c r="AT542" s="10"/>
      <c r="AV542" s="10"/>
      <c r="AW542" s="10"/>
      <c r="AX542" s="10"/>
      <c r="AY542" s="10"/>
      <c r="AZ542" s="10"/>
      <c r="BC542" s="10"/>
    </row>
    <row r="543" s="2" customFormat="1">
      <c r="A543" s="2" t="s">
        <v>1263</v>
      </c>
      <c r="B543" s="11">
        <v>44007</v>
      </c>
      <c r="C543" s="2" t="s">
        <v>1252</v>
      </c>
      <c r="D543" s="2" t="s">
        <v>1230</v>
      </c>
      <c r="E543" s="2" t="s">
        <v>1231</v>
      </c>
      <c r="F543" s="2" t="s">
        <v>1247</v>
      </c>
      <c r="G543" s="2" t="s">
        <v>1248</v>
      </c>
      <c r="H543" s="2" t="s">
        <v>1249</v>
      </c>
      <c r="I543" s="11">
        <v>44043</v>
      </c>
      <c r="J543" s="11">
        <v>43951</v>
      </c>
      <c r="K543" s="2" t="s">
        <v>1145</v>
      </c>
      <c r="L543" s="2" t="s">
        <v>1146</v>
      </c>
      <c r="M543" s="2"/>
      <c r="N543" s="2" t="s">
        <v>80</v>
      </c>
      <c r="O543" s="2"/>
      <c r="P543" s="2"/>
      <c r="Q543" s="2" t="s">
        <v>65</v>
      </c>
      <c r="R543" s="2" t="s">
        <v>81</v>
      </c>
      <c r="S543" s="2">
        <v>6978267</v>
      </c>
      <c r="T543" s="2" t="s">
        <v>82</v>
      </c>
      <c r="U543" s="2" t="s">
        <v>83</v>
      </c>
      <c r="V543" s="10" t="s">
        <v>69</v>
      </c>
      <c r="W543" s="2"/>
      <c r="X543" s="2">
        <v>39985469.91</v>
      </c>
      <c r="Y543" s="26">
        <v>0.00356192473281</v>
      </c>
      <c r="Z543" s="10" t="s">
        <v>84</v>
      </c>
      <c r="AA543" s="2" t="s">
        <v>85</v>
      </c>
      <c r="AB543" s="10" t="s">
        <v>72</v>
      </c>
      <c r="AC543" s="2" t="s">
        <v>73</v>
      </c>
      <c r="AD543" s="10" t="s">
        <v>74</v>
      </c>
      <c r="AE543" s="10"/>
      <c r="AF543" s="10" t="s">
        <v>86</v>
      </c>
      <c r="AG543" s="10" t="s">
        <v>75</v>
      </c>
      <c r="AH543" s="10"/>
      <c r="AI543" s="10" t="s">
        <v>76</v>
      </c>
      <c r="AJ543" s="2" t="s">
        <v>76</v>
      </c>
      <c r="AK543" s="32">
        <v>1</v>
      </c>
      <c r="AL543" s="2"/>
      <c r="AM543" s="2"/>
      <c r="AN543" s="2"/>
      <c r="AO543" s="2">
        <v>0</v>
      </c>
      <c r="AP543" s="2">
        <v>0</v>
      </c>
      <c r="AQ543" s="2">
        <v>39439939.53</v>
      </c>
      <c r="AR543" s="26">
        <v>0.9863567845712984</v>
      </c>
      <c r="AS543" s="11"/>
      <c r="AT543" s="10"/>
      <c r="AV543" s="10"/>
      <c r="AW543" s="10"/>
      <c r="AX543" s="10"/>
      <c r="AY543" s="10"/>
      <c r="AZ543" s="10"/>
      <c r="BC543" s="10"/>
    </row>
    <row r="544" s="2" customFormat="1">
      <c r="A544" s="2" t="s">
        <v>1264</v>
      </c>
      <c r="B544" s="11">
        <v>44216</v>
      </c>
      <c r="C544" s="2" t="s">
        <v>1265</v>
      </c>
      <c r="D544" s="2" t="s">
        <v>1266</v>
      </c>
      <c r="E544" s="2" t="s">
        <v>1267</v>
      </c>
      <c r="F544" s="2" t="s">
        <v>1268</v>
      </c>
      <c r="G544" s="2" t="s">
        <v>1269</v>
      </c>
      <c r="H544" s="2" t="s">
        <v>1270</v>
      </c>
      <c r="I544" s="11">
        <v>44255</v>
      </c>
      <c r="J544" s="11">
        <v>44165</v>
      </c>
      <c r="K544" s="2" t="s">
        <v>1145</v>
      </c>
      <c r="L544" s="2" t="s">
        <v>1146</v>
      </c>
      <c r="M544" s="2"/>
      <c r="N544" s="2" t="s">
        <v>80</v>
      </c>
      <c r="O544" s="2"/>
      <c r="P544" s="2"/>
      <c r="Q544" s="2" t="s">
        <v>65</v>
      </c>
      <c r="R544" s="2" t="s">
        <v>81</v>
      </c>
      <c r="S544" s="2">
        <v>243971</v>
      </c>
      <c r="T544" s="2" t="s">
        <v>82</v>
      </c>
      <c r="U544" s="2" t="s">
        <v>83</v>
      </c>
      <c r="V544" s="10" t="s">
        <v>69</v>
      </c>
      <c r="W544" s="2"/>
      <c r="X544" s="2">
        <v>4040159.76</v>
      </c>
      <c r="Y544" s="26">
        <v>0.00048657343681</v>
      </c>
      <c r="Z544" s="10" t="s">
        <v>84</v>
      </c>
      <c r="AA544" s="2" t="s">
        <v>85</v>
      </c>
      <c r="AB544" s="10" t="s">
        <v>72</v>
      </c>
      <c r="AC544" s="2" t="s">
        <v>73</v>
      </c>
      <c r="AD544" s="10" t="s">
        <v>74</v>
      </c>
      <c r="AE544" s="10"/>
      <c r="AF544" s="10" t="s">
        <v>86</v>
      </c>
      <c r="AG544" s="10" t="s">
        <v>75</v>
      </c>
      <c r="AH544" s="10"/>
      <c r="AI544" s="10" t="s">
        <v>76</v>
      </c>
      <c r="AJ544" s="2" t="s">
        <v>76</v>
      </c>
      <c r="AK544" s="32">
        <v>1</v>
      </c>
      <c r="AL544" s="2"/>
      <c r="AM544" s="2"/>
      <c r="AN544" s="2"/>
      <c r="AO544" s="2">
        <v>0</v>
      </c>
      <c r="AP544" s="2">
        <v>0</v>
      </c>
      <c r="AQ544" s="2">
        <v>3836952</v>
      </c>
      <c r="AR544" s="26">
        <v>0.9497030384758844</v>
      </c>
      <c r="AS544" s="11"/>
      <c r="AT544" s="10"/>
      <c r="AV544" s="10"/>
      <c r="AW544" s="10"/>
      <c r="AX544" s="10"/>
      <c r="AY544" s="10"/>
      <c r="AZ544" s="10"/>
      <c r="BC544" s="10"/>
    </row>
    <row r="545" s="2" customFormat="1">
      <c r="A545" s="2" t="s">
        <v>1271</v>
      </c>
      <c r="B545" s="11">
        <v>43846</v>
      </c>
      <c r="C545" s="2" t="s">
        <v>1272</v>
      </c>
      <c r="D545" s="2" t="s">
        <v>1266</v>
      </c>
      <c r="E545" s="2" t="s">
        <v>1267</v>
      </c>
      <c r="F545" s="2" t="s">
        <v>1273</v>
      </c>
      <c r="G545" s="2" t="s">
        <v>1274</v>
      </c>
      <c r="H545" s="2" t="s">
        <v>1275</v>
      </c>
      <c r="I545" s="11">
        <v>43982</v>
      </c>
      <c r="J545" s="11">
        <v>43799</v>
      </c>
      <c r="K545" s="2" t="s">
        <v>1145</v>
      </c>
      <c r="L545" s="2" t="s">
        <v>1146</v>
      </c>
      <c r="M545" s="2"/>
      <c r="N545" s="2" t="s">
        <v>80</v>
      </c>
      <c r="O545" s="2"/>
      <c r="P545" s="2"/>
      <c r="Q545" s="2" t="s">
        <v>65</v>
      </c>
      <c r="R545" s="2" t="s">
        <v>81</v>
      </c>
      <c r="S545" s="2">
        <v>164300</v>
      </c>
      <c r="T545" s="2" t="s">
        <v>82</v>
      </c>
      <c r="U545" s="2" t="s">
        <v>83</v>
      </c>
      <c r="V545" s="10" t="s">
        <v>69</v>
      </c>
      <c r="W545" s="2"/>
      <c r="X545" s="2">
        <v>1041662</v>
      </c>
      <c r="Y545" s="26">
        <v>3.554578046E-05</v>
      </c>
      <c r="Z545" s="10" t="s">
        <v>84</v>
      </c>
      <c r="AA545" s="2" t="s">
        <v>85</v>
      </c>
      <c r="AB545" s="10" t="s">
        <v>72</v>
      </c>
      <c r="AC545" s="2" t="s">
        <v>73</v>
      </c>
      <c r="AD545" s="10" t="s">
        <v>74</v>
      </c>
      <c r="AE545" s="10"/>
      <c r="AF545" s="10" t="s">
        <v>86</v>
      </c>
      <c r="AG545" s="10" t="s">
        <v>75</v>
      </c>
      <c r="AH545" s="10"/>
      <c r="AI545" s="10" t="s">
        <v>76</v>
      </c>
      <c r="AJ545" s="2" t="s">
        <v>76</v>
      </c>
      <c r="AK545" s="32">
        <v>1</v>
      </c>
      <c r="AL545" s="2"/>
      <c r="AM545" s="2"/>
      <c r="AN545" s="2"/>
      <c r="AO545" s="2">
        <v>0</v>
      </c>
      <c r="AP545" s="2">
        <v>0</v>
      </c>
      <c r="AQ545" s="2">
        <v>1041433.76</v>
      </c>
      <c r="AR545" s="26">
        <v>0.999780888618381</v>
      </c>
      <c r="AS545" s="11"/>
      <c r="AT545" s="10"/>
      <c r="AV545" s="10"/>
      <c r="AW545" s="10"/>
      <c r="AX545" s="10"/>
      <c r="AY545" s="10"/>
      <c r="AZ545" s="10"/>
      <c r="BC545" s="10"/>
    </row>
    <row r="546" s="2" customFormat="1">
      <c r="A546" s="2" t="s">
        <v>1276</v>
      </c>
      <c r="B546" s="11">
        <v>44463</v>
      </c>
      <c r="C546" s="2" t="s">
        <v>1277</v>
      </c>
      <c r="D546" s="2" t="s">
        <v>1278</v>
      </c>
      <c r="E546" s="2" t="s">
        <v>1279</v>
      </c>
      <c r="F546" s="2" t="s">
        <v>1280</v>
      </c>
      <c r="G546" s="2" t="s">
        <v>1281</v>
      </c>
      <c r="H546" s="2" t="s">
        <v>1282</v>
      </c>
      <c r="I546" s="11">
        <v>44681</v>
      </c>
      <c r="J546" s="11">
        <v>44408</v>
      </c>
      <c r="K546" s="2" t="s">
        <v>1145</v>
      </c>
      <c r="L546" s="2" t="s">
        <v>1146</v>
      </c>
      <c r="M546" s="2"/>
      <c r="N546" s="2" t="s">
        <v>80</v>
      </c>
      <c r="O546" s="2"/>
      <c r="P546" s="2"/>
      <c r="Q546" s="2" t="s">
        <v>65</v>
      </c>
      <c r="R546" s="2" t="s">
        <v>81</v>
      </c>
      <c r="S546" s="2">
        <v>1154</v>
      </c>
      <c r="T546" s="2" t="s">
        <v>82</v>
      </c>
      <c r="U546" s="2" t="s">
        <v>83</v>
      </c>
      <c r="V546" s="10" t="s">
        <v>69</v>
      </c>
      <c r="W546" s="2"/>
      <c r="X546" s="2">
        <v>185932.48</v>
      </c>
      <c r="Y546" s="26">
        <v>0.00084620534812</v>
      </c>
      <c r="Z546" s="10" t="s">
        <v>84</v>
      </c>
      <c r="AA546" s="2" t="s">
        <v>85</v>
      </c>
      <c r="AB546" s="10" t="s">
        <v>72</v>
      </c>
      <c r="AC546" s="2" t="s">
        <v>73</v>
      </c>
      <c r="AD546" s="10" t="s">
        <v>74</v>
      </c>
      <c r="AE546" s="10"/>
      <c r="AF546" s="10" t="s">
        <v>86</v>
      </c>
      <c r="AG546" s="10" t="s">
        <v>75</v>
      </c>
      <c r="AH546" s="10"/>
      <c r="AI546" s="10" t="s">
        <v>76</v>
      </c>
      <c r="AJ546" s="2" t="s">
        <v>76</v>
      </c>
      <c r="AK546" s="32">
        <v>1</v>
      </c>
      <c r="AL546" s="2"/>
      <c r="AM546" s="2"/>
      <c r="AN546" s="2"/>
      <c r="AO546" s="2">
        <v>0</v>
      </c>
      <c r="AP546" s="2">
        <v>0</v>
      </c>
      <c r="AQ546" s="2">
        <v>177232</v>
      </c>
      <c r="AR546" s="26">
        <v>0.9532062391681109</v>
      </c>
      <c r="AS546" s="11"/>
      <c r="AT546" s="10"/>
      <c r="AV546" s="10"/>
      <c r="AW546" s="10"/>
      <c r="AX546" s="10"/>
      <c r="AY546" s="10"/>
      <c r="AZ546" s="10"/>
      <c r="BC546" s="10"/>
    </row>
    <row r="547" s="2" customFormat="1">
      <c r="A547" s="2" t="s">
        <v>1283</v>
      </c>
      <c r="B547" s="11">
        <v>44551</v>
      </c>
      <c r="C547" s="2" t="s">
        <v>1277</v>
      </c>
      <c r="D547" s="2" t="s">
        <v>1278</v>
      </c>
      <c r="E547" s="2" t="s">
        <v>1279</v>
      </c>
      <c r="F547" s="2" t="s">
        <v>1280</v>
      </c>
      <c r="G547" s="2" t="s">
        <v>1281</v>
      </c>
      <c r="H547" s="2" t="s">
        <v>1282</v>
      </c>
      <c r="I547" s="11">
        <v>44681</v>
      </c>
      <c r="J547" s="11">
        <v>44500</v>
      </c>
      <c r="K547" s="2" t="s">
        <v>1145</v>
      </c>
      <c r="L547" s="2" t="s">
        <v>1146</v>
      </c>
      <c r="M547" s="2"/>
      <c r="N547" s="2" t="s">
        <v>80</v>
      </c>
      <c r="O547" s="2"/>
      <c r="P547" s="2"/>
      <c r="Q547" s="2" t="s">
        <v>65</v>
      </c>
      <c r="R547" s="2" t="s">
        <v>81</v>
      </c>
      <c r="S547" s="2">
        <v>1359</v>
      </c>
      <c r="T547" s="2" t="s">
        <v>82</v>
      </c>
      <c r="U547" s="2" t="s">
        <v>83</v>
      </c>
      <c r="V547" s="10" t="s">
        <v>69</v>
      </c>
      <c r="W547" s="2"/>
      <c r="X547" s="2">
        <v>249390.09</v>
      </c>
      <c r="Y547" s="26">
        <v>0.00100840608517</v>
      </c>
      <c r="Z547" s="10" t="s">
        <v>84</v>
      </c>
      <c r="AA547" s="2" t="s">
        <v>85</v>
      </c>
      <c r="AB547" s="10" t="s">
        <v>72</v>
      </c>
      <c r="AC547" s="2" t="s">
        <v>73</v>
      </c>
      <c r="AD547" s="10" t="s">
        <v>74</v>
      </c>
      <c r="AE547" s="10"/>
      <c r="AF547" s="10" t="s">
        <v>86</v>
      </c>
      <c r="AG547" s="10" t="s">
        <v>75</v>
      </c>
      <c r="AH547" s="10"/>
      <c r="AI547" s="10" t="s">
        <v>76</v>
      </c>
      <c r="AJ547" s="2" t="s">
        <v>76</v>
      </c>
      <c r="AK547" s="32">
        <v>1</v>
      </c>
      <c r="AL547" s="2"/>
      <c r="AM547" s="2"/>
      <c r="AN547" s="2"/>
      <c r="AO547" s="2">
        <v>0</v>
      </c>
      <c r="AP547" s="2">
        <v>0</v>
      </c>
      <c r="AQ547" s="2">
        <v>238563</v>
      </c>
      <c r="AR547" s="26">
        <v>0.9565857247976453</v>
      </c>
      <c r="AS547" s="11"/>
      <c r="AT547" s="10"/>
      <c r="AV547" s="10"/>
      <c r="AW547" s="10"/>
      <c r="AX547" s="10"/>
      <c r="AY547" s="10"/>
      <c r="AZ547" s="10"/>
      <c r="BC547" s="10"/>
    </row>
    <row r="548" s="2" customFormat="1">
      <c r="A548" s="2" t="s">
        <v>1284</v>
      </c>
      <c r="B548" s="11">
        <v>44092</v>
      </c>
      <c r="C548" s="2" t="s">
        <v>1277</v>
      </c>
      <c r="D548" s="2" t="s">
        <v>1278</v>
      </c>
      <c r="E548" s="2" t="s">
        <v>1279</v>
      </c>
      <c r="F548" s="2" t="s">
        <v>1285</v>
      </c>
      <c r="G548" s="2" t="s">
        <v>1286</v>
      </c>
      <c r="H548" s="2" t="s">
        <v>1287</v>
      </c>
      <c r="I548" s="11">
        <v>44316</v>
      </c>
      <c r="J548" s="11">
        <v>44043</v>
      </c>
      <c r="K548" s="2" t="s">
        <v>1145</v>
      </c>
      <c r="L548" s="2" t="s">
        <v>1146</v>
      </c>
      <c r="M548" s="2"/>
      <c r="N548" s="2" t="s">
        <v>80</v>
      </c>
      <c r="O548" s="2"/>
      <c r="P548" s="2"/>
      <c r="Q548" s="2" t="s">
        <v>65</v>
      </c>
      <c r="R548" s="2" t="s">
        <v>81</v>
      </c>
      <c r="S548" s="2">
        <v>2865</v>
      </c>
      <c r="T548" s="2" t="s">
        <v>82</v>
      </c>
      <c r="U548" s="2" t="s">
        <v>83</v>
      </c>
      <c r="V548" s="10" t="s">
        <v>69</v>
      </c>
      <c r="W548" s="2"/>
      <c r="X548" s="2">
        <v>11488.65</v>
      </c>
      <c r="Y548" s="26">
        <v>0.00012103059937</v>
      </c>
      <c r="Z548" s="10" t="s">
        <v>84</v>
      </c>
      <c r="AA548" s="2" t="s">
        <v>85</v>
      </c>
      <c r="AB548" s="10" t="s">
        <v>72</v>
      </c>
      <c r="AC548" s="2" t="s">
        <v>73</v>
      </c>
      <c r="AD548" s="10" t="s">
        <v>74</v>
      </c>
      <c r="AE548" s="10"/>
      <c r="AF548" s="10" t="s">
        <v>86</v>
      </c>
      <c r="AG548" s="10" t="s">
        <v>75</v>
      </c>
      <c r="AH548" s="10"/>
      <c r="AI548" s="10" t="s">
        <v>76</v>
      </c>
      <c r="AJ548" s="2" t="s">
        <v>76</v>
      </c>
      <c r="AK548" s="32">
        <v>1</v>
      </c>
      <c r="AL548" s="2"/>
      <c r="AM548" s="2"/>
      <c r="AN548" s="2"/>
      <c r="AO548" s="2">
        <v>0</v>
      </c>
      <c r="AP548" s="2">
        <v>0</v>
      </c>
      <c r="AQ548" s="2">
        <v>0</v>
      </c>
      <c r="AR548" s="26">
        <v>0</v>
      </c>
      <c r="AS548" s="11"/>
      <c r="AT548" s="10"/>
      <c r="AV548" s="10"/>
      <c r="AW548" s="10"/>
      <c r="AX548" s="10"/>
      <c r="AY548" s="10"/>
      <c r="AZ548" s="10"/>
      <c r="BC548" s="10"/>
    </row>
    <row r="549" s="2" customFormat="1">
      <c r="A549" s="2" t="s">
        <v>1288</v>
      </c>
      <c r="B549" s="11">
        <v>44183</v>
      </c>
      <c r="C549" s="2" t="s">
        <v>1277</v>
      </c>
      <c r="D549" s="2" t="s">
        <v>1278</v>
      </c>
      <c r="E549" s="2" t="s">
        <v>1279</v>
      </c>
      <c r="F549" s="2" t="s">
        <v>1285</v>
      </c>
      <c r="G549" s="2" t="s">
        <v>1286</v>
      </c>
      <c r="H549" s="2" t="s">
        <v>1287</v>
      </c>
      <c r="I549" s="11">
        <v>44316</v>
      </c>
      <c r="J549" s="11">
        <v>44135</v>
      </c>
      <c r="K549" s="2" t="s">
        <v>1145</v>
      </c>
      <c r="L549" s="2" t="s">
        <v>1146</v>
      </c>
      <c r="M549" s="2"/>
      <c r="N549" s="2" t="s">
        <v>80</v>
      </c>
      <c r="O549" s="2"/>
      <c r="P549" s="2"/>
      <c r="Q549" s="2" t="s">
        <v>65</v>
      </c>
      <c r="R549" s="2" t="s">
        <v>81</v>
      </c>
      <c r="S549" s="2">
        <v>3268</v>
      </c>
      <c r="T549" s="2" t="s">
        <v>82</v>
      </c>
      <c r="U549" s="2" t="s">
        <v>83</v>
      </c>
      <c r="V549" s="10" t="s">
        <v>69</v>
      </c>
      <c r="W549" s="2"/>
      <c r="X549" s="2">
        <v>34215.96</v>
      </c>
      <c r="Y549" s="26">
        <v>0.00031484161238</v>
      </c>
      <c r="Z549" s="10" t="s">
        <v>84</v>
      </c>
      <c r="AA549" s="2" t="s">
        <v>85</v>
      </c>
      <c r="AB549" s="10" t="s">
        <v>72</v>
      </c>
      <c r="AC549" s="2" t="s">
        <v>73</v>
      </c>
      <c r="AD549" s="10" t="s">
        <v>74</v>
      </c>
      <c r="AE549" s="10"/>
      <c r="AF549" s="10" t="s">
        <v>86</v>
      </c>
      <c r="AG549" s="10" t="s">
        <v>75</v>
      </c>
      <c r="AH549" s="10"/>
      <c r="AI549" s="10" t="s">
        <v>76</v>
      </c>
      <c r="AJ549" s="2" t="s">
        <v>76</v>
      </c>
      <c r="AK549" s="32">
        <v>1</v>
      </c>
      <c r="AL549" s="2"/>
      <c r="AM549" s="2"/>
      <c r="AN549" s="2"/>
      <c r="AO549" s="2">
        <v>0</v>
      </c>
      <c r="AP549" s="2">
        <v>0</v>
      </c>
      <c r="AQ549" s="2">
        <v>29316</v>
      </c>
      <c r="AR549" s="26">
        <v>0.8567931456548348</v>
      </c>
      <c r="AS549" s="11"/>
      <c r="AT549" s="10"/>
      <c r="AV549" s="10"/>
      <c r="AW549" s="10"/>
      <c r="AX549" s="10"/>
      <c r="AY549" s="10"/>
      <c r="AZ549" s="10"/>
      <c r="BC549" s="10"/>
    </row>
    <row r="550" s="2" customFormat="1">
      <c r="A550" s="2" t="s">
        <v>1289</v>
      </c>
      <c r="B550" s="11">
        <v>44272</v>
      </c>
      <c r="C550" s="2" t="s">
        <v>1277</v>
      </c>
      <c r="D550" s="2" t="s">
        <v>1278</v>
      </c>
      <c r="E550" s="2" t="s">
        <v>1279</v>
      </c>
      <c r="F550" s="2" t="s">
        <v>1285</v>
      </c>
      <c r="G550" s="2" t="s">
        <v>1286</v>
      </c>
      <c r="H550" s="2" t="s">
        <v>1287</v>
      </c>
      <c r="I550" s="11">
        <v>44316</v>
      </c>
      <c r="J550" s="11">
        <v>44227</v>
      </c>
      <c r="K550" s="2" t="s">
        <v>1145</v>
      </c>
      <c r="L550" s="2" t="s">
        <v>1146</v>
      </c>
      <c r="M550" s="2"/>
      <c r="N550" s="2" t="s">
        <v>80</v>
      </c>
      <c r="O550" s="2"/>
      <c r="P550" s="2"/>
      <c r="Q550" s="2" t="s">
        <v>65</v>
      </c>
      <c r="R550" s="2" t="s">
        <v>81</v>
      </c>
      <c r="S550" s="2">
        <v>3246</v>
      </c>
      <c r="T550" s="2" t="s">
        <v>82</v>
      </c>
      <c r="U550" s="2" t="s">
        <v>83</v>
      </c>
      <c r="V550" s="10" t="s">
        <v>69</v>
      </c>
      <c r="W550" s="2"/>
      <c r="X550" s="2">
        <v>1054950</v>
      </c>
      <c r="Y550" s="26">
        <v>0.00710112716303</v>
      </c>
      <c r="Z550" s="10" t="s">
        <v>84</v>
      </c>
      <c r="AA550" s="2" t="s">
        <v>85</v>
      </c>
      <c r="AB550" s="10" t="s">
        <v>72</v>
      </c>
      <c r="AC550" s="2" t="s">
        <v>73</v>
      </c>
      <c r="AD550" s="10" t="s">
        <v>74</v>
      </c>
      <c r="AE550" s="10"/>
      <c r="AF550" s="10" t="s">
        <v>86</v>
      </c>
      <c r="AG550" s="10" t="s">
        <v>75</v>
      </c>
      <c r="AH550" s="10"/>
      <c r="AI550" s="10" t="s">
        <v>76</v>
      </c>
      <c r="AJ550" s="2" t="s">
        <v>76</v>
      </c>
      <c r="AK550" s="32">
        <v>1</v>
      </c>
      <c r="AL550" s="2"/>
      <c r="AM550" s="2"/>
      <c r="AN550" s="2"/>
      <c r="AO550" s="2">
        <v>0</v>
      </c>
      <c r="AP550" s="2">
        <v>0</v>
      </c>
      <c r="AQ550" s="2">
        <v>1023750</v>
      </c>
      <c r="AR550" s="26">
        <v>0.9704251386321627</v>
      </c>
      <c r="AS550" s="11"/>
      <c r="AT550" s="10"/>
      <c r="AV550" s="10"/>
      <c r="AW550" s="10"/>
      <c r="AX550" s="10"/>
      <c r="AY550" s="10"/>
      <c r="AZ550" s="10"/>
      <c r="BC550" s="10"/>
    </row>
    <row r="551" s="2" customFormat="1">
      <c r="A551" s="2" t="s">
        <v>1290</v>
      </c>
      <c r="B551" s="11">
        <v>44375</v>
      </c>
      <c r="C551" s="2" t="s">
        <v>1277</v>
      </c>
      <c r="D551" s="2" t="s">
        <v>1278</v>
      </c>
      <c r="E551" s="2" t="s">
        <v>1279</v>
      </c>
      <c r="F551" s="2" t="s">
        <v>1285</v>
      </c>
      <c r="G551" s="2" t="s">
        <v>1286</v>
      </c>
      <c r="H551" s="2" t="s">
        <v>1287</v>
      </c>
      <c r="I551" s="11">
        <v>44316</v>
      </c>
      <c r="J551" s="11">
        <v>44316</v>
      </c>
      <c r="K551" s="2" t="s">
        <v>1145</v>
      </c>
      <c r="L551" s="2" t="s">
        <v>1146</v>
      </c>
      <c r="M551" s="2"/>
      <c r="N551" s="2" t="s">
        <v>80</v>
      </c>
      <c r="O551" s="2"/>
      <c r="P551" s="2"/>
      <c r="Q551" s="2" t="s">
        <v>65</v>
      </c>
      <c r="R551" s="2" t="s">
        <v>81</v>
      </c>
      <c r="S551" s="2">
        <v>3515</v>
      </c>
      <c r="T551" s="2" t="s">
        <v>82</v>
      </c>
      <c r="U551" s="2" t="s">
        <v>83</v>
      </c>
      <c r="V551" s="10" t="s">
        <v>69</v>
      </c>
      <c r="W551" s="2"/>
      <c r="X551" s="2">
        <v>610168.85</v>
      </c>
      <c r="Y551" s="26">
        <v>0.0034340985889</v>
      </c>
      <c r="Z551" s="10" t="s">
        <v>84</v>
      </c>
      <c r="AA551" s="2" t="s">
        <v>85</v>
      </c>
      <c r="AB551" s="10" t="s">
        <v>72</v>
      </c>
      <c r="AC551" s="2" t="s">
        <v>73</v>
      </c>
      <c r="AD551" s="10" t="s">
        <v>74</v>
      </c>
      <c r="AE551" s="10"/>
      <c r="AF551" s="10" t="s">
        <v>86</v>
      </c>
      <c r="AG551" s="10" t="s">
        <v>75</v>
      </c>
      <c r="AH551" s="10"/>
      <c r="AI551" s="10" t="s">
        <v>76</v>
      </c>
      <c r="AJ551" s="2" t="s">
        <v>76</v>
      </c>
      <c r="AK551" s="32">
        <v>1</v>
      </c>
      <c r="AL551" s="2"/>
      <c r="AM551" s="2"/>
      <c r="AN551" s="2"/>
      <c r="AO551" s="2">
        <v>0</v>
      </c>
      <c r="AP551" s="2">
        <v>0</v>
      </c>
      <c r="AQ551" s="2">
        <v>572847</v>
      </c>
      <c r="AR551" s="26">
        <v>0.9388335704125178</v>
      </c>
      <c r="AS551" s="11"/>
      <c r="AT551" s="10"/>
      <c r="AV551" s="10"/>
      <c r="AW551" s="10"/>
      <c r="AX551" s="10"/>
      <c r="AY551" s="10"/>
      <c r="AZ551" s="10"/>
      <c r="BC551" s="10"/>
    </row>
    <row r="552" s="2" customFormat="1">
      <c r="A552" s="2" t="s">
        <v>1291</v>
      </c>
      <c r="B552" s="11">
        <v>44463</v>
      </c>
      <c r="C552" s="2" t="s">
        <v>1277</v>
      </c>
      <c r="D552" s="2" t="s">
        <v>1278</v>
      </c>
      <c r="E552" s="2" t="s">
        <v>1279</v>
      </c>
      <c r="F552" s="2" t="s">
        <v>1292</v>
      </c>
      <c r="G552" s="2" t="s">
        <v>1293</v>
      </c>
      <c r="H552" s="2" t="s">
        <v>1294</v>
      </c>
      <c r="I552" s="11">
        <v>44681</v>
      </c>
      <c r="J552" s="11">
        <v>44408</v>
      </c>
      <c r="K552" s="2" t="s">
        <v>1145</v>
      </c>
      <c r="L552" s="2" t="s">
        <v>1146</v>
      </c>
      <c r="M552" s="2"/>
      <c r="N552" s="2" t="s">
        <v>80</v>
      </c>
      <c r="O552" s="2"/>
      <c r="P552" s="2"/>
      <c r="Q552" s="2" t="s">
        <v>65</v>
      </c>
      <c r="R552" s="2" t="s">
        <v>81</v>
      </c>
      <c r="S552" s="2">
        <v>22252</v>
      </c>
      <c r="T552" s="2" t="s">
        <v>82</v>
      </c>
      <c r="U552" s="2" t="s">
        <v>83</v>
      </c>
      <c r="V552" s="10" t="s">
        <v>69</v>
      </c>
      <c r="W552" s="2"/>
      <c r="X552" s="2">
        <v>3585242.24</v>
      </c>
      <c r="Y552" s="26">
        <v>0.00043623484411</v>
      </c>
      <c r="Z552" s="10" t="s">
        <v>84</v>
      </c>
      <c r="AA552" s="2" t="s">
        <v>85</v>
      </c>
      <c r="AB552" s="10" t="s">
        <v>72</v>
      </c>
      <c r="AC552" s="2" t="s">
        <v>73</v>
      </c>
      <c r="AD552" s="10" t="s">
        <v>74</v>
      </c>
      <c r="AE552" s="10"/>
      <c r="AF552" s="10" t="s">
        <v>86</v>
      </c>
      <c r="AG552" s="10" t="s">
        <v>75</v>
      </c>
      <c r="AH552" s="10"/>
      <c r="AI552" s="10" t="s">
        <v>76</v>
      </c>
      <c r="AJ552" s="2" t="s">
        <v>76</v>
      </c>
      <c r="AK552" s="32">
        <v>1</v>
      </c>
      <c r="AL552" s="2"/>
      <c r="AM552" s="2"/>
      <c r="AN552" s="2"/>
      <c r="AO552" s="2">
        <v>0</v>
      </c>
      <c r="AP552" s="2">
        <v>0</v>
      </c>
      <c r="AQ552" s="2">
        <v>3496304</v>
      </c>
      <c r="AR552" s="26">
        <v>0.9751932410569837</v>
      </c>
      <c r="AS552" s="11"/>
      <c r="AT552" s="10"/>
      <c r="AV552" s="10"/>
      <c r="AW552" s="10"/>
      <c r="AX552" s="10"/>
      <c r="AY552" s="10"/>
      <c r="AZ552" s="10"/>
      <c r="BC552" s="10"/>
    </row>
    <row r="553" s="2" customFormat="1">
      <c r="A553" s="2" t="s">
        <v>1295</v>
      </c>
      <c r="B553" s="11">
        <v>44551</v>
      </c>
      <c r="C553" s="2" t="s">
        <v>1277</v>
      </c>
      <c r="D553" s="2" t="s">
        <v>1278</v>
      </c>
      <c r="E553" s="2" t="s">
        <v>1279</v>
      </c>
      <c r="F553" s="2" t="s">
        <v>1292</v>
      </c>
      <c r="G553" s="2" t="s">
        <v>1293</v>
      </c>
      <c r="H553" s="2" t="s">
        <v>1294</v>
      </c>
      <c r="I553" s="11">
        <v>44681</v>
      </c>
      <c r="J553" s="11">
        <v>44500</v>
      </c>
      <c r="K553" s="2" t="s">
        <v>1145</v>
      </c>
      <c r="L553" s="2" t="s">
        <v>1146</v>
      </c>
      <c r="M553" s="2"/>
      <c r="N553" s="2" t="s">
        <v>80</v>
      </c>
      <c r="O553" s="2"/>
      <c r="P553" s="2"/>
      <c r="Q553" s="2" t="s">
        <v>65</v>
      </c>
      <c r="R553" s="2" t="s">
        <v>81</v>
      </c>
      <c r="S553" s="2">
        <v>26318</v>
      </c>
      <c r="T553" s="2" t="s">
        <v>82</v>
      </c>
      <c r="U553" s="2" t="s">
        <v>83</v>
      </c>
      <c r="V553" s="10" t="s">
        <v>69</v>
      </c>
      <c r="W553" s="2"/>
      <c r="X553" s="2">
        <v>4829616.18</v>
      </c>
      <c r="Y553" s="26">
        <v>0.0005060764053</v>
      </c>
      <c r="Z553" s="10" t="s">
        <v>84</v>
      </c>
      <c r="AA553" s="2" t="s">
        <v>85</v>
      </c>
      <c r="AB553" s="10" t="s">
        <v>72</v>
      </c>
      <c r="AC553" s="2" t="s">
        <v>73</v>
      </c>
      <c r="AD553" s="10" t="s">
        <v>74</v>
      </c>
      <c r="AE553" s="10"/>
      <c r="AF553" s="10" t="s">
        <v>86</v>
      </c>
      <c r="AG553" s="10" t="s">
        <v>75</v>
      </c>
      <c r="AH553" s="10"/>
      <c r="AI553" s="10" t="s">
        <v>76</v>
      </c>
      <c r="AJ553" s="2" t="s">
        <v>76</v>
      </c>
      <c r="AK553" s="32">
        <v>1</v>
      </c>
      <c r="AL553" s="2"/>
      <c r="AM553" s="2"/>
      <c r="AN553" s="2"/>
      <c r="AO553" s="2">
        <v>0</v>
      </c>
      <c r="AP553" s="2">
        <v>0</v>
      </c>
      <c r="AQ553" s="2">
        <v>4716207</v>
      </c>
      <c r="AR553" s="26">
        <v>0.9765179724903109</v>
      </c>
      <c r="AS553" s="11"/>
      <c r="AT553" s="10"/>
      <c r="AV553" s="10"/>
      <c r="AW553" s="10"/>
      <c r="AX553" s="10"/>
      <c r="AY553" s="10"/>
      <c r="AZ553" s="10"/>
      <c r="BC553" s="10"/>
    </row>
    <row r="554" s="2" customFormat="1">
      <c r="A554" s="2" t="s">
        <v>1296</v>
      </c>
      <c r="B554" s="11">
        <v>44432</v>
      </c>
      <c r="C554" s="2" t="s">
        <v>1277</v>
      </c>
      <c r="D554" s="2" t="s">
        <v>1278</v>
      </c>
      <c r="E554" s="2" t="s">
        <v>1279</v>
      </c>
      <c r="F554" s="2" t="s">
        <v>1297</v>
      </c>
      <c r="G554" s="2" t="s">
        <v>1298</v>
      </c>
      <c r="H554" s="2" t="s">
        <v>1299</v>
      </c>
      <c r="I554" s="11">
        <v>44377</v>
      </c>
      <c r="J554" s="11">
        <v>44377</v>
      </c>
      <c r="K554" s="2" t="s">
        <v>1145</v>
      </c>
      <c r="L554" s="2" t="s">
        <v>1146</v>
      </c>
      <c r="M554" s="2"/>
      <c r="N554" s="2" t="s">
        <v>80</v>
      </c>
      <c r="O554" s="2"/>
      <c r="P554" s="2"/>
      <c r="Q554" s="2" t="s">
        <v>65</v>
      </c>
      <c r="R554" s="2" t="s">
        <v>81</v>
      </c>
      <c r="S554" s="2">
        <v>9408</v>
      </c>
      <c r="T554" s="2" t="s">
        <v>82</v>
      </c>
      <c r="U554" s="2" t="s">
        <v>83</v>
      </c>
      <c r="V554" s="10" t="s">
        <v>69</v>
      </c>
      <c r="W554" s="2"/>
      <c r="X554" s="2">
        <v>2014629.12</v>
      </c>
      <c r="Y554" s="26">
        <v>0.0030691022912</v>
      </c>
      <c r="Z554" s="10" t="s">
        <v>84</v>
      </c>
      <c r="AA554" s="2" t="s">
        <v>85</v>
      </c>
      <c r="AB554" s="10" t="s">
        <v>72</v>
      </c>
      <c r="AC554" s="2" t="s">
        <v>73</v>
      </c>
      <c r="AD554" s="10" t="s">
        <v>74</v>
      </c>
      <c r="AE554" s="10"/>
      <c r="AF554" s="10" t="s">
        <v>86</v>
      </c>
      <c r="AG554" s="10" t="s">
        <v>75</v>
      </c>
      <c r="AH554" s="10"/>
      <c r="AI554" s="10" t="s">
        <v>76</v>
      </c>
      <c r="AJ554" s="2" t="s">
        <v>76</v>
      </c>
      <c r="AK554" s="32">
        <v>1</v>
      </c>
      <c r="AL554" s="2"/>
      <c r="AM554" s="2"/>
      <c r="AN554" s="2"/>
      <c r="AO554" s="2">
        <v>0</v>
      </c>
      <c r="AP554" s="2">
        <v>0</v>
      </c>
      <c r="AQ554" s="2">
        <v>0</v>
      </c>
      <c r="AR554" s="26">
        <v>0</v>
      </c>
      <c r="AS554" s="11"/>
      <c r="AT554" s="10"/>
      <c r="AV554" s="10"/>
      <c r="AW554" s="10"/>
      <c r="AX554" s="10"/>
      <c r="AY554" s="10"/>
      <c r="AZ554" s="10"/>
      <c r="BC554" s="10"/>
    </row>
    <row r="555" s="2" customFormat="1">
      <c r="A555" s="2" t="s">
        <v>1300</v>
      </c>
      <c r="B555" s="11">
        <v>44522</v>
      </c>
      <c r="C555" s="2" t="s">
        <v>1277</v>
      </c>
      <c r="D555" s="2" t="s">
        <v>1278</v>
      </c>
      <c r="E555" s="2" t="s">
        <v>1279</v>
      </c>
      <c r="F555" s="2" t="s">
        <v>1297</v>
      </c>
      <c r="G555" s="2" t="s">
        <v>1298</v>
      </c>
      <c r="H555" s="2" t="s">
        <v>1299</v>
      </c>
      <c r="I555" s="11">
        <v>44742</v>
      </c>
      <c r="J555" s="11">
        <v>44469</v>
      </c>
      <c r="K555" s="2" t="s">
        <v>1145</v>
      </c>
      <c r="L555" s="2" t="s">
        <v>1146</v>
      </c>
      <c r="M555" s="2"/>
      <c r="N555" s="2" t="s">
        <v>80</v>
      </c>
      <c r="O555" s="2"/>
      <c r="P555" s="2"/>
      <c r="Q555" s="2" t="s">
        <v>65</v>
      </c>
      <c r="R555" s="2" t="s">
        <v>81</v>
      </c>
      <c r="S555" s="2">
        <v>10357</v>
      </c>
      <c r="T555" s="2" t="s">
        <v>82</v>
      </c>
      <c r="U555" s="2" t="s">
        <v>83</v>
      </c>
      <c r="V555" s="10" t="s">
        <v>69</v>
      </c>
      <c r="W555" s="2"/>
      <c r="X555" s="2">
        <v>1817342.79</v>
      </c>
      <c r="Y555" s="26">
        <v>0.00276431732887</v>
      </c>
      <c r="Z555" s="10" t="s">
        <v>84</v>
      </c>
      <c r="AA555" s="2" t="s">
        <v>85</v>
      </c>
      <c r="AB555" s="10" t="s">
        <v>72</v>
      </c>
      <c r="AC555" s="2" t="s">
        <v>73</v>
      </c>
      <c r="AD555" s="10" t="s">
        <v>74</v>
      </c>
      <c r="AE555" s="10"/>
      <c r="AF555" s="10" t="s">
        <v>86</v>
      </c>
      <c r="AG555" s="10" t="s">
        <v>75</v>
      </c>
      <c r="AH555" s="10"/>
      <c r="AI555" s="10" t="s">
        <v>76</v>
      </c>
      <c r="AJ555" s="2" t="s">
        <v>76</v>
      </c>
      <c r="AK555" s="32">
        <v>1</v>
      </c>
      <c r="AL555" s="2"/>
      <c r="AM555" s="2"/>
      <c r="AN555" s="2"/>
      <c r="AO555" s="2">
        <v>0</v>
      </c>
      <c r="AP555" s="2">
        <v>0</v>
      </c>
      <c r="AQ555" s="2">
        <v>1737153</v>
      </c>
      <c r="AR555" s="26">
        <v>0.9558752534517717</v>
      </c>
      <c r="AS555" s="11"/>
      <c r="AT555" s="10"/>
      <c r="AV555" s="10"/>
      <c r="AW555" s="10"/>
      <c r="AX555" s="10"/>
      <c r="AY555" s="10"/>
      <c r="AZ555" s="10"/>
      <c r="BC555" s="10"/>
    </row>
    <row r="556" s="2" customFormat="1">
      <c r="A556" s="2" t="s">
        <v>1301</v>
      </c>
      <c r="B556" s="11">
        <v>44463</v>
      </c>
      <c r="C556" s="2" t="s">
        <v>1277</v>
      </c>
      <c r="D556" s="2" t="s">
        <v>1278</v>
      </c>
      <c r="E556" s="2" t="s">
        <v>1279</v>
      </c>
      <c r="F556" s="2" t="s">
        <v>1302</v>
      </c>
      <c r="G556" s="2" t="s">
        <v>1303</v>
      </c>
      <c r="H556" s="2" t="s">
        <v>1304</v>
      </c>
      <c r="I556" s="11">
        <v>44681</v>
      </c>
      <c r="J556" s="11">
        <v>44408</v>
      </c>
      <c r="K556" s="2" t="s">
        <v>1145</v>
      </c>
      <c r="L556" s="2" t="s">
        <v>1146</v>
      </c>
      <c r="M556" s="2"/>
      <c r="N556" s="2" t="s">
        <v>80</v>
      </c>
      <c r="O556" s="2"/>
      <c r="P556" s="2"/>
      <c r="Q556" s="2" t="s">
        <v>65</v>
      </c>
      <c r="R556" s="2" t="s">
        <v>81</v>
      </c>
      <c r="S556" s="2">
        <v>122176</v>
      </c>
      <c r="T556" s="2" t="s">
        <v>82</v>
      </c>
      <c r="U556" s="2" t="s">
        <v>83</v>
      </c>
      <c r="V556" s="10" t="s">
        <v>69</v>
      </c>
      <c r="W556" s="2"/>
      <c r="X556" s="2">
        <v>19684997.12</v>
      </c>
      <c r="Y556" s="26">
        <v>0.00084818368771</v>
      </c>
      <c r="Z556" s="10" t="s">
        <v>84</v>
      </c>
      <c r="AA556" s="2" t="s">
        <v>85</v>
      </c>
      <c r="AB556" s="10" t="s">
        <v>72</v>
      </c>
      <c r="AC556" s="2" t="s">
        <v>73</v>
      </c>
      <c r="AD556" s="10" t="s">
        <v>74</v>
      </c>
      <c r="AE556" s="10"/>
      <c r="AF556" s="10" t="s">
        <v>86</v>
      </c>
      <c r="AG556" s="10" t="s">
        <v>75</v>
      </c>
      <c r="AH556" s="10"/>
      <c r="AI556" s="10" t="s">
        <v>76</v>
      </c>
      <c r="AJ556" s="2" t="s">
        <v>76</v>
      </c>
      <c r="AK556" s="32">
        <v>1</v>
      </c>
      <c r="AL556" s="2"/>
      <c r="AM556" s="2"/>
      <c r="AN556" s="2"/>
      <c r="AO556" s="2">
        <v>0</v>
      </c>
      <c r="AP556" s="2">
        <v>0</v>
      </c>
      <c r="AQ556" s="2">
        <v>19092720</v>
      </c>
      <c r="AR556" s="26">
        <v>0.9699122577265585</v>
      </c>
      <c r="AS556" s="11"/>
      <c r="AT556" s="10"/>
      <c r="AV556" s="10"/>
      <c r="AW556" s="10"/>
      <c r="AX556" s="10"/>
      <c r="AY556" s="10"/>
      <c r="AZ556" s="10"/>
      <c r="BC556" s="10"/>
    </row>
    <row r="557" s="2" customFormat="1">
      <c r="A557" s="2" t="s">
        <v>1305</v>
      </c>
      <c r="B557" s="11">
        <v>44551</v>
      </c>
      <c r="C557" s="2" t="s">
        <v>1277</v>
      </c>
      <c r="D557" s="2" t="s">
        <v>1278</v>
      </c>
      <c r="E557" s="2" t="s">
        <v>1279</v>
      </c>
      <c r="F557" s="2" t="s">
        <v>1302</v>
      </c>
      <c r="G557" s="2" t="s">
        <v>1303</v>
      </c>
      <c r="H557" s="2" t="s">
        <v>1304</v>
      </c>
      <c r="I557" s="11">
        <v>44681</v>
      </c>
      <c r="J557" s="11">
        <v>44500</v>
      </c>
      <c r="K557" s="2" t="s">
        <v>1145</v>
      </c>
      <c r="L557" s="2" t="s">
        <v>1146</v>
      </c>
      <c r="M557" s="2"/>
      <c r="N557" s="2" t="s">
        <v>80</v>
      </c>
      <c r="O557" s="2"/>
      <c r="P557" s="2"/>
      <c r="Q557" s="2" t="s">
        <v>65</v>
      </c>
      <c r="R557" s="2" t="s">
        <v>81</v>
      </c>
      <c r="S557" s="2">
        <v>136939</v>
      </c>
      <c r="T557" s="2" t="s">
        <v>82</v>
      </c>
      <c r="U557" s="2" t="s">
        <v>83</v>
      </c>
      <c r="V557" s="10" t="s">
        <v>69</v>
      </c>
      <c r="W557" s="2"/>
      <c r="X557" s="2">
        <v>25129675.89</v>
      </c>
      <c r="Y557" s="26">
        <v>0.00100769020117</v>
      </c>
      <c r="Z557" s="10" t="s">
        <v>84</v>
      </c>
      <c r="AA557" s="2" t="s">
        <v>85</v>
      </c>
      <c r="AB557" s="10" t="s">
        <v>72</v>
      </c>
      <c r="AC557" s="2" t="s">
        <v>73</v>
      </c>
      <c r="AD557" s="10" t="s">
        <v>74</v>
      </c>
      <c r="AE557" s="10"/>
      <c r="AF557" s="10" t="s">
        <v>86</v>
      </c>
      <c r="AG557" s="10" t="s">
        <v>75</v>
      </c>
      <c r="AH557" s="10"/>
      <c r="AI557" s="10" t="s">
        <v>76</v>
      </c>
      <c r="AJ557" s="2" t="s">
        <v>76</v>
      </c>
      <c r="AK557" s="32">
        <v>1</v>
      </c>
      <c r="AL557" s="2"/>
      <c r="AM557" s="2"/>
      <c r="AN557" s="2"/>
      <c r="AO557" s="2">
        <v>0</v>
      </c>
      <c r="AP557" s="2">
        <v>0</v>
      </c>
      <c r="AQ557" s="2">
        <v>24149916</v>
      </c>
      <c r="AR557" s="26">
        <v>0.9610118373874499</v>
      </c>
      <c r="AS557" s="11"/>
      <c r="AT557" s="10"/>
      <c r="AV557" s="10"/>
      <c r="AW557" s="10"/>
      <c r="AX557" s="10"/>
      <c r="AY557" s="10"/>
      <c r="AZ557" s="10"/>
      <c r="BC557" s="10"/>
    </row>
    <row r="558" s="2" customFormat="1">
      <c r="A558" s="2" t="s">
        <v>1306</v>
      </c>
      <c r="B558" s="11">
        <v>44463</v>
      </c>
      <c r="C558" s="2" t="s">
        <v>1277</v>
      </c>
      <c r="D558" s="2" t="s">
        <v>1278</v>
      </c>
      <c r="E558" s="2" t="s">
        <v>1279</v>
      </c>
      <c r="F558" s="2" t="s">
        <v>1307</v>
      </c>
      <c r="G558" s="2" t="s">
        <v>1308</v>
      </c>
      <c r="H558" s="2" t="s">
        <v>1309</v>
      </c>
      <c r="I558" s="11">
        <v>44408</v>
      </c>
      <c r="J558" s="11">
        <v>44408</v>
      </c>
      <c r="K558" s="2" t="s">
        <v>1145</v>
      </c>
      <c r="L558" s="2" t="s">
        <v>1146</v>
      </c>
      <c r="M558" s="2"/>
      <c r="N558" s="2" t="s">
        <v>80</v>
      </c>
      <c r="O558" s="2"/>
      <c r="P558" s="2"/>
      <c r="Q558" s="2" t="s">
        <v>65</v>
      </c>
      <c r="R558" s="2" t="s">
        <v>81</v>
      </c>
      <c r="S558" s="2">
        <v>17251</v>
      </c>
      <c r="T558" s="2" t="s">
        <v>82</v>
      </c>
      <c r="U558" s="2" t="s">
        <v>83</v>
      </c>
      <c r="V558" s="10" t="s">
        <v>69</v>
      </c>
      <c r="W558" s="2"/>
      <c r="X558" s="2">
        <v>2779481.12</v>
      </c>
      <c r="Y558" s="26">
        <v>0.0025565704219</v>
      </c>
      <c r="Z558" s="10" t="s">
        <v>84</v>
      </c>
      <c r="AA558" s="2" t="s">
        <v>85</v>
      </c>
      <c r="AB558" s="10" t="s">
        <v>72</v>
      </c>
      <c r="AC558" s="2" t="s">
        <v>73</v>
      </c>
      <c r="AD558" s="10" t="s">
        <v>74</v>
      </c>
      <c r="AE558" s="10"/>
      <c r="AF558" s="10" t="s">
        <v>86</v>
      </c>
      <c r="AG558" s="10" t="s">
        <v>75</v>
      </c>
      <c r="AH558" s="10"/>
      <c r="AI558" s="10" t="s">
        <v>76</v>
      </c>
      <c r="AJ558" s="2" t="s">
        <v>76</v>
      </c>
      <c r="AK558" s="32">
        <v>1</v>
      </c>
      <c r="AL558" s="2"/>
      <c r="AM558" s="2"/>
      <c r="AN558" s="2"/>
      <c r="AO558" s="2">
        <v>0</v>
      </c>
      <c r="AP558" s="2">
        <v>0</v>
      </c>
      <c r="AQ558" s="2">
        <v>2497360</v>
      </c>
      <c r="AR558" s="26">
        <v>0.8984986377601298</v>
      </c>
      <c r="AS558" s="11"/>
      <c r="AT558" s="10"/>
      <c r="AV558" s="10"/>
      <c r="AW558" s="10"/>
      <c r="AX558" s="10"/>
      <c r="AY558" s="10"/>
      <c r="AZ558" s="10"/>
      <c r="BC558" s="10"/>
    </row>
    <row r="559" s="2" customFormat="1">
      <c r="A559" s="2" t="s">
        <v>1310</v>
      </c>
      <c r="B559" s="11">
        <v>44551</v>
      </c>
      <c r="C559" s="2" t="s">
        <v>1277</v>
      </c>
      <c r="D559" s="2" t="s">
        <v>1278</v>
      </c>
      <c r="E559" s="2" t="s">
        <v>1279</v>
      </c>
      <c r="F559" s="2" t="s">
        <v>1307</v>
      </c>
      <c r="G559" s="2" t="s">
        <v>1308</v>
      </c>
      <c r="H559" s="2" t="s">
        <v>1309</v>
      </c>
      <c r="I559" s="11">
        <v>44773</v>
      </c>
      <c r="J559" s="11">
        <v>44500</v>
      </c>
      <c r="K559" s="2" t="s">
        <v>1145</v>
      </c>
      <c r="L559" s="2" t="s">
        <v>1146</v>
      </c>
      <c r="M559" s="2"/>
      <c r="N559" s="2" t="s">
        <v>80</v>
      </c>
      <c r="O559" s="2"/>
      <c r="P559" s="2"/>
      <c r="Q559" s="2" t="s">
        <v>65</v>
      </c>
      <c r="R559" s="2" t="s">
        <v>81</v>
      </c>
      <c r="S559" s="2">
        <v>19747</v>
      </c>
      <c r="T559" s="2" t="s">
        <v>82</v>
      </c>
      <c r="U559" s="2" t="s">
        <v>83</v>
      </c>
      <c r="V559" s="10" t="s">
        <v>69</v>
      </c>
      <c r="W559" s="2"/>
      <c r="X559" s="2">
        <v>3623771.97</v>
      </c>
      <c r="Y559" s="26">
        <v>0.00302656854246</v>
      </c>
      <c r="Z559" s="10" t="s">
        <v>84</v>
      </c>
      <c r="AA559" s="2" t="s">
        <v>85</v>
      </c>
      <c r="AB559" s="10" t="s">
        <v>72</v>
      </c>
      <c r="AC559" s="2" t="s">
        <v>73</v>
      </c>
      <c r="AD559" s="10" t="s">
        <v>74</v>
      </c>
      <c r="AE559" s="10"/>
      <c r="AF559" s="10" t="s">
        <v>86</v>
      </c>
      <c r="AG559" s="10" t="s">
        <v>75</v>
      </c>
      <c r="AH559" s="10"/>
      <c r="AI559" s="10" t="s">
        <v>76</v>
      </c>
      <c r="AJ559" s="2" t="s">
        <v>76</v>
      </c>
      <c r="AK559" s="32">
        <v>1</v>
      </c>
      <c r="AL559" s="2"/>
      <c r="AM559" s="2"/>
      <c r="AN559" s="2"/>
      <c r="AO559" s="2">
        <v>0</v>
      </c>
      <c r="AP559" s="2">
        <v>0</v>
      </c>
      <c r="AQ559" s="2">
        <v>3486690</v>
      </c>
      <c r="AR559" s="26">
        <v>0.9621714690839115</v>
      </c>
      <c r="AS559" s="11"/>
      <c r="AT559" s="10"/>
      <c r="AV559" s="10"/>
      <c r="AW559" s="10"/>
      <c r="AX559" s="10"/>
      <c r="AY559" s="10"/>
      <c r="AZ559" s="10"/>
      <c r="BC559" s="10"/>
    </row>
    <row r="560" s="2" customFormat="1">
      <c r="A560" s="2" t="s">
        <v>1311</v>
      </c>
      <c r="B560" s="11">
        <v>44463</v>
      </c>
      <c r="C560" s="2" t="s">
        <v>1277</v>
      </c>
      <c r="D560" s="2" t="s">
        <v>1278</v>
      </c>
      <c r="E560" s="2" t="s">
        <v>1279</v>
      </c>
      <c r="F560" s="2" t="s">
        <v>1312</v>
      </c>
      <c r="G560" s="2" t="s">
        <v>1313</v>
      </c>
      <c r="H560" s="2" t="s">
        <v>1314</v>
      </c>
      <c r="I560" s="11">
        <v>44681</v>
      </c>
      <c r="J560" s="11">
        <v>44408</v>
      </c>
      <c r="K560" s="2" t="s">
        <v>1145</v>
      </c>
      <c r="L560" s="2" t="s">
        <v>1146</v>
      </c>
      <c r="M560" s="2"/>
      <c r="N560" s="2" t="s">
        <v>80</v>
      </c>
      <c r="O560" s="2"/>
      <c r="P560" s="2"/>
      <c r="Q560" s="2" t="s">
        <v>65</v>
      </c>
      <c r="R560" s="2" t="s">
        <v>81</v>
      </c>
      <c r="S560" s="2">
        <v>1715</v>
      </c>
      <c r="T560" s="2" t="s">
        <v>82</v>
      </c>
      <c r="U560" s="2" t="s">
        <v>83</v>
      </c>
      <c r="V560" s="10" t="s">
        <v>69</v>
      </c>
      <c r="W560" s="2"/>
      <c r="X560" s="2">
        <v>276320.8</v>
      </c>
      <c r="Y560" s="26">
        <v>0.00043598480118</v>
      </c>
      <c r="Z560" s="10" t="s">
        <v>84</v>
      </c>
      <c r="AA560" s="2" t="s">
        <v>85</v>
      </c>
      <c r="AB560" s="10" t="s">
        <v>72</v>
      </c>
      <c r="AC560" s="2" t="s">
        <v>73</v>
      </c>
      <c r="AD560" s="10" t="s">
        <v>74</v>
      </c>
      <c r="AE560" s="10"/>
      <c r="AF560" s="10" t="s">
        <v>86</v>
      </c>
      <c r="AG560" s="10" t="s">
        <v>75</v>
      </c>
      <c r="AH560" s="10"/>
      <c r="AI560" s="10" t="s">
        <v>76</v>
      </c>
      <c r="AJ560" s="2" t="s">
        <v>76</v>
      </c>
      <c r="AK560" s="32">
        <v>1</v>
      </c>
      <c r="AL560" s="2"/>
      <c r="AM560" s="2"/>
      <c r="AN560" s="2"/>
      <c r="AO560" s="2">
        <v>0</v>
      </c>
      <c r="AP560" s="2">
        <v>0</v>
      </c>
      <c r="AQ560" s="2">
        <v>257792</v>
      </c>
      <c r="AR560" s="26">
        <v>0.9329446064139941</v>
      </c>
      <c r="AS560" s="11"/>
      <c r="AT560" s="10"/>
      <c r="AV560" s="10"/>
      <c r="AW560" s="10"/>
      <c r="AX560" s="10"/>
      <c r="AY560" s="10"/>
      <c r="AZ560" s="10"/>
      <c r="BC560" s="10"/>
    </row>
    <row r="561" s="2" customFormat="1">
      <c r="A561" s="2" t="s">
        <v>1315</v>
      </c>
      <c r="B561" s="11">
        <v>44551</v>
      </c>
      <c r="C561" s="2" t="s">
        <v>1277</v>
      </c>
      <c r="D561" s="2" t="s">
        <v>1278</v>
      </c>
      <c r="E561" s="2" t="s">
        <v>1279</v>
      </c>
      <c r="F561" s="2" t="s">
        <v>1312</v>
      </c>
      <c r="G561" s="2" t="s">
        <v>1313</v>
      </c>
      <c r="H561" s="2" t="s">
        <v>1314</v>
      </c>
      <c r="I561" s="11">
        <v>44681</v>
      </c>
      <c r="J561" s="11">
        <v>44500</v>
      </c>
      <c r="K561" s="2" t="s">
        <v>1145</v>
      </c>
      <c r="L561" s="2" t="s">
        <v>1146</v>
      </c>
      <c r="M561" s="2"/>
      <c r="N561" s="2" t="s">
        <v>80</v>
      </c>
      <c r="O561" s="2"/>
      <c r="P561" s="2"/>
      <c r="Q561" s="2" t="s">
        <v>65</v>
      </c>
      <c r="R561" s="2" t="s">
        <v>81</v>
      </c>
      <c r="S561" s="2">
        <v>1928</v>
      </c>
      <c r="T561" s="2" t="s">
        <v>82</v>
      </c>
      <c r="U561" s="2" t="s">
        <v>83</v>
      </c>
      <c r="V561" s="10" t="s">
        <v>69</v>
      </c>
      <c r="W561" s="2"/>
      <c r="X561" s="2">
        <v>353807.28</v>
      </c>
      <c r="Y561" s="26">
        <v>0.00050691357727</v>
      </c>
      <c r="Z561" s="10" t="s">
        <v>84</v>
      </c>
      <c r="AA561" s="2" t="s">
        <v>85</v>
      </c>
      <c r="AB561" s="10" t="s">
        <v>72</v>
      </c>
      <c r="AC561" s="2" t="s">
        <v>73</v>
      </c>
      <c r="AD561" s="10" t="s">
        <v>74</v>
      </c>
      <c r="AE561" s="10"/>
      <c r="AF561" s="10" t="s">
        <v>86</v>
      </c>
      <c r="AG561" s="10" t="s">
        <v>75</v>
      </c>
      <c r="AH561" s="10"/>
      <c r="AI561" s="10" t="s">
        <v>76</v>
      </c>
      <c r="AJ561" s="2" t="s">
        <v>76</v>
      </c>
      <c r="AK561" s="32">
        <v>1</v>
      </c>
      <c r="AL561" s="2"/>
      <c r="AM561" s="2"/>
      <c r="AN561" s="2"/>
      <c r="AO561" s="2">
        <v>0</v>
      </c>
      <c r="AP561" s="2">
        <v>0</v>
      </c>
      <c r="AQ561" s="2">
        <v>330318</v>
      </c>
      <c r="AR561" s="26">
        <v>0.9336099585062242</v>
      </c>
      <c r="AS561" s="11"/>
      <c r="AT561" s="10"/>
      <c r="AV561" s="10"/>
      <c r="AW561" s="10"/>
      <c r="AX561" s="10"/>
      <c r="AY561" s="10"/>
      <c r="AZ561" s="10"/>
      <c r="BC561" s="10"/>
    </row>
    <row r="562" s="2" customFormat="1">
      <c r="A562" s="2" t="s">
        <v>1316</v>
      </c>
      <c r="B562" s="11">
        <v>44092</v>
      </c>
      <c r="C562" s="2" t="s">
        <v>1277</v>
      </c>
      <c r="D562" s="2" t="s">
        <v>1278</v>
      </c>
      <c r="E562" s="2" t="s">
        <v>1279</v>
      </c>
      <c r="F562" s="2" t="s">
        <v>1317</v>
      </c>
      <c r="G562" s="2" t="s">
        <v>1318</v>
      </c>
      <c r="H562" s="2" t="s">
        <v>1319</v>
      </c>
      <c r="I562" s="11">
        <v>44316</v>
      </c>
      <c r="J562" s="11">
        <v>44043</v>
      </c>
      <c r="K562" s="2" t="s">
        <v>1145</v>
      </c>
      <c r="L562" s="2" t="s">
        <v>1146</v>
      </c>
      <c r="M562" s="2"/>
      <c r="N562" s="2" t="s">
        <v>80</v>
      </c>
      <c r="O562" s="2"/>
      <c r="P562" s="2"/>
      <c r="Q562" s="2" t="s">
        <v>65</v>
      </c>
      <c r="R562" s="2" t="s">
        <v>81</v>
      </c>
      <c r="S562" s="2">
        <v>359571</v>
      </c>
      <c r="T562" s="2" t="s">
        <v>82</v>
      </c>
      <c r="U562" s="2" t="s">
        <v>83</v>
      </c>
      <c r="V562" s="10" t="s">
        <v>69</v>
      </c>
      <c r="W562" s="2"/>
      <c r="X562" s="2">
        <v>1441879.71</v>
      </c>
      <c r="Y562" s="26">
        <v>0.00012649865884</v>
      </c>
      <c r="Z562" s="10" t="s">
        <v>84</v>
      </c>
      <c r="AA562" s="2" t="s">
        <v>85</v>
      </c>
      <c r="AB562" s="10" t="s">
        <v>72</v>
      </c>
      <c r="AC562" s="2" t="s">
        <v>73</v>
      </c>
      <c r="AD562" s="10" t="s">
        <v>74</v>
      </c>
      <c r="AE562" s="10"/>
      <c r="AF562" s="10" t="s">
        <v>86</v>
      </c>
      <c r="AG562" s="10" t="s">
        <v>75</v>
      </c>
      <c r="AH562" s="10"/>
      <c r="AI562" s="10" t="s">
        <v>76</v>
      </c>
      <c r="AJ562" s="2" t="s">
        <v>76</v>
      </c>
      <c r="AK562" s="32">
        <v>1</v>
      </c>
      <c r="AL562" s="2"/>
      <c r="AM562" s="2"/>
      <c r="AN562" s="2"/>
      <c r="AO562" s="2">
        <v>0</v>
      </c>
      <c r="AP562" s="2">
        <v>0</v>
      </c>
      <c r="AQ562" s="2">
        <v>1388262</v>
      </c>
      <c r="AR562" s="26">
        <v>0.9628140200405483</v>
      </c>
      <c r="AS562" s="11"/>
      <c r="AT562" s="10"/>
      <c r="AV562" s="10"/>
      <c r="AW562" s="10"/>
      <c r="AX562" s="10"/>
      <c r="AY562" s="10"/>
      <c r="AZ562" s="10"/>
      <c r="BC562" s="10"/>
    </row>
    <row r="563" s="2" customFormat="1">
      <c r="A563" s="2" t="s">
        <v>1320</v>
      </c>
      <c r="B563" s="11">
        <v>44183</v>
      </c>
      <c r="C563" s="2" t="s">
        <v>1277</v>
      </c>
      <c r="D563" s="2" t="s">
        <v>1278</v>
      </c>
      <c r="E563" s="2" t="s">
        <v>1279</v>
      </c>
      <c r="F563" s="2" t="s">
        <v>1317</v>
      </c>
      <c r="G563" s="2" t="s">
        <v>1318</v>
      </c>
      <c r="H563" s="2" t="s">
        <v>1319</v>
      </c>
      <c r="I563" s="11">
        <v>44316</v>
      </c>
      <c r="J563" s="11">
        <v>44135</v>
      </c>
      <c r="K563" s="2" t="s">
        <v>1145</v>
      </c>
      <c r="L563" s="2" t="s">
        <v>1146</v>
      </c>
      <c r="M563" s="2"/>
      <c r="N563" s="2" t="s">
        <v>80</v>
      </c>
      <c r="O563" s="2"/>
      <c r="P563" s="2"/>
      <c r="Q563" s="2" t="s">
        <v>65</v>
      </c>
      <c r="R563" s="2" t="s">
        <v>81</v>
      </c>
      <c r="S563" s="2">
        <v>373056</v>
      </c>
      <c r="T563" s="2" t="s">
        <v>82</v>
      </c>
      <c r="U563" s="2" t="s">
        <v>83</v>
      </c>
      <c r="V563" s="10" t="s">
        <v>69</v>
      </c>
      <c r="W563" s="2"/>
      <c r="X563" s="2">
        <v>3905896.32</v>
      </c>
      <c r="Y563" s="26">
        <v>0.00031782409144</v>
      </c>
      <c r="Z563" s="10" t="s">
        <v>84</v>
      </c>
      <c r="AA563" s="2" t="s">
        <v>85</v>
      </c>
      <c r="AB563" s="10" t="s">
        <v>72</v>
      </c>
      <c r="AC563" s="2" t="s">
        <v>73</v>
      </c>
      <c r="AD563" s="10" t="s">
        <v>74</v>
      </c>
      <c r="AE563" s="10"/>
      <c r="AF563" s="10" t="s">
        <v>86</v>
      </c>
      <c r="AG563" s="10" t="s">
        <v>75</v>
      </c>
      <c r="AH563" s="10"/>
      <c r="AI563" s="10" t="s">
        <v>76</v>
      </c>
      <c r="AJ563" s="2" t="s">
        <v>76</v>
      </c>
      <c r="AK563" s="32">
        <v>1</v>
      </c>
      <c r="AL563" s="2"/>
      <c r="AM563" s="2"/>
      <c r="AN563" s="2"/>
      <c r="AO563" s="2">
        <v>0</v>
      </c>
      <c r="AP563" s="2">
        <v>0</v>
      </c>
      <c r="AQ563" s="2">
        <v>2625876</v>
      </c>
      <c r="AR563" s="26">
        <v>0.6722851260936696</v>
      </c>
      <c r="AS563" s="11"/>
      <c r="AT563" s="10"/>
      <c r="AV563" s="10"/>
      <c r="AW563" s="10"/>
      <c r="AX563" s="10"/>
      <c r="AY563" s="10"/>
      <c r="AZ563" s="10"/>
      <c r="BC563" s="10"/>
    </row>
    <row r="564" s="2" customFormat="1">
      <c r="A564" s="2" t="s">
        <v>1321</v>
      </c>
      <c r="B564" s="11">
        <v>44272</v>
      </c>
      <c r="C564" s="2" t="s">
        <v>1277</v>
      </c>
      <c r="D564" s="2" t="s">
        <v>1278</v>
      </c>
      <c r="E564" s="2" t="s">
        <v>1279</v>
      </c>
      <c r="F564" s="2" t="s">
        <v>1317</v>
      </c>
      <c r="G564" s="2" t="s">
        <v>1318</v>
      </c>
      <c r="H564" s="2" t="s">
        <v>1319</v>
      </c>
      <c r="I564" s="11">
        <v>44316</v>
      </c>
      <c r="J564" s="11">
        <v>44227</v>
      </c>
      <c r="K564" s="2" t="s">
        <v>1145</v>
      </c>
      <c r="L564" s="2" t="s">
        <v>1146</v>
      </c>
      <c r="M564" s="2"/>
      <c r="N564" s="2" t="s">
        <v>80</v>
      </c>
      <c r="O564" s="2"/>
      <c r="P564" s="2"/>
      <c r="Q564" s="2" t="s">
        <v>65</v>
      </c>
      <c r="R564" s="2" t="s">
        <v>81</v>
      </c>
      <c r="S564" s="2">
        <v>385304</v>
      </c>
      <c r="T564" s="2" t="s">
        <v>82</v>
      </c>
      <c r="U564" s="2" t="s">
        <v>83</v>
      </c>
      <c r="V564" s="10" t="s">
        <v>69</v>
      </c>
      <c r="W564" s="2"/>
      <c r="X564" s="2">
        <v>125223800</v>
      </c>
      <c r="Y564" s="26">
        <v>0.00709355476337</v>
      </c>
      <c r="Z564" s="10" t="s">
        <v>84</v>
      </c>
      <c r="AA564" s="2" t="s">
        <v>85</v>
      </c>
      <c r="AB564" s="10" t="s">
        <v>72</v>
      </c>
      <c r="AC564" s="2" t="s">
        <v>73</v>
      </c>
      <c r="AD564" s="10" t="s">
        <v>74</v>
      </c>
      <c r="AE564" s="10"/>
      <c r="AF564" s="10" t="s">
        <v>86</v>
      </c>
      <c r="AG564" s="10" t="s">
        <v>75</v>
      </c>
      <c r="AH564" s="10"/>
      <c r="AI564" s="10" t="s">
        <v>76</v>
      </c>
      <c r="AJ564" s="2" t="s">
        <v>76</v>
      </c>
      <c r="AK564" s="32">
        <v>1</v>
      </c>
      <c r="AL564" s="2"/>
      <c r="AM564" s="2"/>
      <c r="AN564" s="2"/>
      <c r="AO564" s="2">
        <v>0</v>
      </c>
      <c r="AP564" s="2">
        <v>0</v>
      </c>
      <c r="AQ564" s="2">
        <v>125222500</v>
      </c>
      <c r="AR564" s="26">
        <v>0.999989618586882</v>
      </c>
      <c r="AS564" s="11"/>
      <c r="AT564" s="10"/>
      <c r="AV564" s="10"/>
      <c r="AW564" s="10"/>
      <c r="AX564" s="10"/>
      <c r="AY564" s="10"/>
      <c r="AZ564" s="10"/>
      <c r="BC564" s="10"/>
    </row>
    <row r="565" s="2" customFormat="1">
      <c r="A565" s="2" t="s">
        <v>1322</v>
      </c>
      <c r="B565" s="11">
        <v>44375</v>
      </c>
      <c r="C565" s="2" t="s">
        <v>1277</v>
      </c>
      <c r="D565" s="2" t="s">
        <v>1278</v>
      </c>
      <c r="E565" s="2" t="s">
        <v>1279</v>
      </c>
      <c r="F565" s="2" t="s">
        <v>1317</v>
      </c>
      <c r="G565" s="2" t="s">
        <v>1318</v>
      </c>
      <c r="H565" s="2" t="s">
        <v>1319</v>
      </c>
      <c r="I565" s="11">
        <v>44316</v>
      </c>
      <c r="J565" s="11">
        <v>44316</v>
      </c>
      <c r="K565" s="2" t="s">
        <v>1145</v>
      </c>
      <c r="L565" s="2" t="s">
        <v>1146</v>
      </c>
      <c r="M565" s="2"/>
      <c r="N565" s="2" t="s">
        <v>80</v>
      </c>
      <c r="O565" s="2"/>
      <c r="P565" s="2"/>
      <c r="Q565" s="2" t="s">
        <v>65</v>
      </c>
      <c r="R565" s="2" t="s">
        <v>81</v>
      </c>
      <c r="S565" s="2">
        <v>417423</v>
      </c>
      <c r="T565" s="2" t="s">
        <v>82</v>
      </c>
      <c r="U565" s="2" t="s">
        <v>83</v>
      </c>
      <c r="V565" s="10" t="s">
        <v>69</v>
      </c>
      <c r="W565" s="2"/>
      <c r="X565" s="2">
        <v>72460458.57</v>
      </c>
      <c r="Y565" s="26">
        <v>0.00341947341951</v>
      </c>
      <c r="Z565" s="10" t="s">
        <v>84</v>
      </c>
      <c r="AA565" s="2" t="s">
        <v>85</v>
      </c>
      <c r="AB565" s="10" t="s">
        <v>72</v>
      </c>
      <c r="AC565" s="2" t="s">
        <v>73</v>
      </c>
      <c r="AD565" s="10" t="s">
        <v>74</v>
      </c>
      <c r="AE565" s="10"/>
      <c r="AF565" s="10" t="s">
        <v>86</v>
      </c>
      <c r="AG565" s="10" t="s">
        <v>75</v>
      </c>
      <c r="AH565" s="10"/>
      <c r="AI565" s="10" t="s">
        <v>76</v>
      </c>
      <c r="AJ565" s="2" t="s">
        <v>76</v>
      </c>
      <c r="AK565" s="32">
        <v>1</v>
      </c>
      <c r="AL565" s="2"/>
      <c r="AM565" s="2"/>
      <c r="AN565" s="2"/>
      <c r="AO565" s="2">
        <v>0</v>
      </c>
      <c r="AP565" s="2">
        <v>0</v>
      </c>
      <c r="AQ565" s="2">
        <v>69002025</v>
      </c>
      <c r="AR565" s="26">
        <v>0.9522714368877614</v>
      </c>
      <c r="AS565" s="11"/>
      <c r="AT565" s="10"/>
      <c r="AV565" s="10"/>
      <c r="AW565" s="10"/>
      <c r="AX565" s="10"/>
      <c r="AY565" s="10"/>
      <c r="AZ565" s="10"/>
      <c r="BC565" s="10"/>
    </row>
    <row r="566" s="2" customFormat="1">
      <c r="A566" s="2" t="s">
        <v>1323</v>
      </c>
      <c r="B566" s="11">
        <v>44063</v>
      </c>
      <c r="C566" s="2" t="s">
        <v>1277</v>
      </c>
      <c r="D566" s="2" t="s">
        <v>1278</v>
      </c>
      <c r="E566" s="2" t="s">
        <v>1279</v>
      </c>
      <c r="F566" s="2" t="s">
        <v>1324</v>
      </c>
      <c r="G566" s="2" t="s">
        <v>1325</v>
      </c>
      <c r="H566" s="2" t="s">
        <v>1326</v>
      </c>
      <c r="I566" s="11">
        <v>44012</v>
      </c>
      <c r="J566" s="11">
        <v>44012</v>
      </c>
      <c r="K566" s="2" t="s">
        <v>1145</v>
      </c>
      <c r="L566" s="2" t="s">
        <v>1146</v>
      </c>
      <c r="M566" s="2"/>
      <c r="N566" s="2" t="s">
        <v>80</v>
      </c>
      <c r="O566" s="2"/>
      <c r="P566" s="2"/>
      <c r="Q566" s="2" t="s">
        <v>65</v>
      </c>
      <c r="R566" s="2" t="s">
        <v>81</v>
      </c>
      <c r="S566" s="2">
        <v>9076</v>
      </c>
      <c r="T566" s="2" t="s">
        <v>82</v>
      </c>
      <c r="U566" s="2" t="s">
        <v>83</v>
      </c>
      <c r="V566" s="10" t="s">
        <v>69</v>
      </c>
      <c r="W566" s="2"/>
      <c r="X566" s="2">
        <v>39389.84</v>
      </c>
      <c r="Y566" s="26">
        <v>0.000282470566</v>
      </c>
      <c r="Z566" s="10" t="s">
        <v>84</v>
      </c>
      <c r="AA566" s="2" t="s">
        <v>85</v>
      </c>
      <c r="AB566" s="10" t="s">
        <v>72</v>
      </c>
      <c r="AC566" s="2" t="s">
        <v>73</v>
      </c>
      <c r="AD566" s="10" t="s">
        <v>74</v>
      </c>
      <c r="AE566" s="10"/>
      <c r="AF566" s="10" t="s">
        <v>86</v>
      </c>
      <c r="AG566" s="10" t="s">
        <v>75</v>
      </c>
      <c r="AH566" s="10"/>
      <c r="AI566" s="10" t="s">
        <v>76</v>
      </c>
      <c r="AJ566" s="2" t="s">
        <v>76</v>
      </c>
      <c r="AK566" s="32">
        <v>1</v>
      </c>
      <c r="AL566" s="2"/>
      <c r="AM566" s="2"/>
      <c r="AN566" s="2"/>
      <c r="AO566" s="2">
        <v>0</v>
      </c>
      <c r="AP566" s="2">
        <v>0</v>
      </c>
      <c r="AQ566" s="2">
        <v>51212</v>
      </c>
      <c r="AR566" s="26">
        <v>1.3001322168356104</v>
      </c>
      <c r="AS566" s="11"/>
      <c r="AT566" s="10"/>
      <c r="AV566" s="10"/>
      <c r="AW566" s="10"/>
      <c r="AX566" s="10"/>
      <c r="AY566" s="10"/>
      <c r="AZ566" s="10"/>
      <c r="BC566" s="10"/>
    </row>
    <row r="567" s="2" customFormat="1">
      <c r="A567" s="2" t="s">
        <v>1327</v>
      </c>
      <c r="B567" s="11">
        <v>44158</v>
      </c>
      <c r="C567" s="2" t="s">
        <v>1277</v>
      </c>
      <c r="D567" s="2" t="s">
        <v>1278</v>
      </c>
      <c r="E567" s="2" t="s">
        <v>1279</v>
      </c>
      <c r="F567" s="2" t="s">
        <v>1324</v>
      </c>
      <c r="G567" s="2" t="s">
        <v>1325</v>
      </c>
      <c r="H567" s="2" t="s">
        <v>1326</v>
      </c>
      <c r="I567" s="11">
        <v>44377</v>
      </c>
      <c r="J567" s="11">
        <v>44104</v>
      </c>
      <c r="K567" s="2" t="s">
        <v>1145</v>
      </c>
      <c r="L567" s="2" t="s">
        <v>1146</v>
      </c>
      <c r="M567" s="2"/>
      <c r="N567" s="2" t="s">
        <v>80</v>
      </c>
      <c r="O567" s="2"/>
      <c r="P567" s="2"/>
      <c r="Q567" s="2" t="s">
        <v>65</v>
      </c>
      <c r="R567" s="2" t="s">
        <v>81</v>
      </c>
      <c r="S567" s="2">
        <v>12870</v>
      </c>
      <c r="T567" s="2" t="s">
        <v>82</v>
      </c>
      <c r="U567" s="2" t="s">
        <v>83</v>
      </c>
      <c r="V567" s="10" t="s">
        <v>69</v>
      </c>
      <c r="W567" s="2"/>
      <c r="X567" s="2">
        <v>131274</v>
      </c>
      <c r="Y567" s="26">
        <v>0.0006476965892</v>
      </c>
      <c r="Z567" s="10" t="s">
        <v>84</v>
      </c>
      <c r="AA567" s="2" t="s">
        <v>85</v>
      </c>
      <c r="AB567" s="10" t="s">
        <v>72</v>
      </c>
      <c r="AC567" s="2" t="s">
        <v>73</v>
      </c>
      <c r="AD567" s="10" t="s">
        <v>74</v>
      </c>
      <c r="AE567" s="10"/>
      <c r="AF567" s="10" t="s">
        <v>86</v>
      </c>
      <c r="AG567" s="10" t="s">
        <v>75</v>
      </c>
      <c r="AH567" s="10"/>
      <c r="AI567" s="10" t="s">
        <v>76</v>
      </c>
      <c r="AJ567" s="2" t="s">
        <v>76</v>
      </c>
      <c r="AK567" s="32">
        <v>1</v>
      </c>
      <c r="AL567" s="2"/>
      <c r="AM567" s="2"/>
      <c r="AN567" s="2"/>
      <c r="AO567" s="2">
        <v>0</v>
      </c>
      <c r="AP567" s="2">
        <v>0</v>
      </c>
      <c r="AQ567" s="2">
        <v>102000</v>
      </c>
      <c r="AR567" s="26">
        <v>0.7770007770007771</v>
      </c>
      <c r="AS567" s="11"/>
      <c r="AT567" s="10"/>
      <c r="AV567" s="10"/>
      <c r="AW567" s="10"/>
      <c r="AX567" s="10"/>
      <c r="AY567" s="10"/>
      <c r="AZ567" s="10"/>
      <c r="BC567" s="10"/>
    </row>
    <row r="568" s="2" customFormat="1">
      <c r="A568" s="2" t="s">
        <v>1328</v>
      </c>
      <c r="B568" s="11">
        <v>44246</v>
      </c>
      <c r="C568" s="2" t="s">
        <v>1277</v>
      </c>
      <c r="D568" s="2" t="s">
        <v>1278</v>
      </c>
      <c r="E568" s="2" t="s">
        <v>1279</v>
      </c>
      <c r="F568" s="2" t="s">
        <v>1324</v>
      </c>
      <c r="G568" s="2" t="s">
        <v>1325</v>
      </c>
      <c r="H568" s="2" t="s">
        <v>1326</v>
      </c>
      <c r="I568" s="11">
        <v>44377</v>
      </c>
      <c r="J568" s="11">
        <v>44196</v>
      </c>
      <c r="K568" s="2" t="s">
        <v>1145</v>
      </c>
      <c r="L568" s="2" t="s">
        <v>1146</v>
      </c>
      <c r="M568" s="2"/>
      <c r="N568" s="2" t="s">
        <v>80</v>
      </c>
      <c r="O568" s="2"/>
      <c r="P568" s="2"/>
      <c r="Q568" s="2" t="s">
        <v>65</v>
      </c>
      <c r="R568" s="2" t="s">
        <v>81</v>
      </c>
      <c r="S568" s="2">
        <v>16079</v>
      </c>
      <c r="T568" s="2" t="s">
        <v>82</v>
      </c>
      <c r="U568" s="2" t="s">
        <v>83</v>
      </c>
      <c r="V568" s="10" t="s">
        <v>69</v>
      </c>
      <c r="W568" s="2"/>
      <c r="X568" s="2">
        <v>302928.36</v>
      </c>
      <c r="Y568" s="26">
        <v>0.00090307789591</v>
      </c>
      <c r="Z568" s="10" t="s">
        <v>84</v>
      </c>
      <c r="AA568" s="2" t="s">
        <v>85</v>
      </c>
      <c r="AB568" s="10" t="s">
        <v>72</v>
      </c>
      <c r="AC568" s="2" t="s">
        <v>73</v>
      </c>
      <c r="AD568" s="10" t="s">
        <v>74</v>
      </c>
      <c r="AE568" s="10"/>
      <c r="AF568" s="10" t="s">
        <v>86</v>
      </c>
      <c r="AG568" s="10" t="s">
        <v>75</v>
      </c>
      <c r="AH568" s="10"/>
      <c r="AI568" s="10" t="s">
        <v>76</v>
      </c>
      <c r="AJ568" s="2" t="s">
        <v>76</v>
      </c>
      <c r="AK568" s="32">
        <v>1</v>
      </c>
      <c r="AL568" s="2"/>
      <c r="AM568" s="2"/>
      <c r="AN568" s="2"/>
      <c r="AO568" s="2">
        <v>0</v>
      </c>
      <c r="AP568" s="2">
        <v>0</v>
      </c>
      <c r="AQ568" s="2">
        <v>295788</v>
      </c>
      <c r="AR568" s="26">
        <v>0.9764288823931837</v>
      </c>
      <c r="AS568" s="11"/>
      <c r="AT568" s="10"/>
      <c r="AV568" s="10"/>
      <c r="AW568" s="10"/>
      <c r="AX568" s="10"/>
      <c r="AY568" s="10"/>
      <c r="AZ568" s="10"/>
      <c r="BC568" s="10"/>
    </row>
    <row r="569" s="2" customFormat="1">
      <c r="A569" s="2" t="s">
        <v>1329</v>
      </c>
      <c r="B569" s="11">
        <v>44340</v>
      </c>
      <c r="C569" s="2" t="s">
        <v>1277</v>
      </c>
      <c r="D569" s="2" t="s">
        <v>1278</v>
      </c>
      <c r="E569" s="2" t="s">
        <v>1279</v>
      </c>
      <c r="F569" s="2" t="s">
        <v>1324</v>
      </c>
      <c r="G569" s="2" t="s">
        <v>1325</v>
      </c>
      <c r="H569" s="2" t="s">
        <v>1326</v>
      </c>
      <c r="I569" s="11">
        <v>44377</v>
      </c>
      <c r="J569" s="11">
        <v>44286</v>
      </c>
      <c r="K569" s="2" t="s">
        <v>1145</v>
      </c>
      <c r="L569" s="2" t="s">
        <v>1146</v>
      </c>
      <c r="M569" s="2"/>
      <c r="N569" s="2" t="s">
        <v>80</v>
      </c>
      <c r="O569" s="2"/>
      <c r="P569" s="2"/>
      <c r="Q569" s="2" t="s">
        <v>65</v>
      </c>
      <c r="R569" s="2" t="s">
        <v>81</v>
      </c>
      <c r="S569" s="2">
        <v>22299</v>
      </c>
      <c r="T569" s="2" t="s">
        <v>82</v>
      </c>
      <c r="U569" s="2" t="s">
        <v>83</v>
      </c>
      <c r="V569" s="10" t="s">
        <v>69</v>
      </c>
      <c r="W569" s="2"/>
      <c r="X569" s="2">
        <v>4232796.18</v>
      </c>
      <c r="Y569" s="26">
        <v>0.00745848530151</v>
      </c>
      <c r="Z569" s="10" t="s">
        <v>84</v>
      </c>
      <c r="AA569" s="2" t="s">
        <v>85</v>
      </c>
      <c r="AB569" s="10" t="s">
        <v>72</v>
      </c>
      <c r="AC569" s="2" t="s">
        <v>73</v>
      </c>
      <c r="AD569" s="10" t="s">
        <v>74</v>
      </c>
      <c r="AE569" s="10"/>
      <c r="AF569" s="10" t="s">
        <v>86</v>
      </c>
      <c r="AG569" s="10" t="s">
        <v>75</v>
      </c>
      <c r="AH569" s="10"/>
      <c r="AI569" s="10" t="s">
        <v>76</v>
      </c>
      <c r="AJ569" s="2" t="s">
        <v>76</v>
      </c>
      <c r="AK569" s="32">
        <v>1</v>
      </c>
      <c r="AL569" s="2"/>
      <c r="AM569" s="2"/>
      <c r="AN569" s="2"/>
      <c r="AO569" s="2">
        <v>0</v>
      </c>
      <c r="AP569" s="2">
        <v>0</v>
      </c>
      <c r="AQ569" s="2">
        <v>56946</v>
      </c>
      <c r="AR569" s="26">
        <v>0.013453518094981838</v>
      </c>
      <c r="AS569" s="11"/>
      <c r="AT569" s="10"/>
      <c r="AV569" s="10"/>
      <c r="AW569" s="10"/>
      <c r="AX569" s="10"/>
      <c r="AY569" s="10"/>
      <c r="AZ569" s="10"/>
      <c r="BC569" s="10"/>
    </row>
    <row r="570" s="2" customFormat="1">
      <c r="A570" s="2" t="s">
        <v>1330</v>
      </c>
      <c r="B570" s="11">
        <v>43822</v>
      </c>
      <c r="C570" s="2" t="s">
        <v>1331</v>
      </c>
      <c r="D570" s="2" t="s">
        <v>1278</v>
      </c>
      <c r="E570" s="2" t="s">
        <v>1279</v>
      </c>
      <c r="F570" s="2" t="s">
        <v>1285</v>
      </c>
      <c r="G570" s="2" t="s">
        <v>1286</v>
      </c>
      <c r="H570" s="2" t="s">
        <v>1287</v>
      </c>
      <c r="I570" s="11">
        <v>43951</v>
      </c>
      <c r="J570" s="11">
        <v>43769</v>
      </c>
      <c r="K570" s="2" t="s">
        <v>1145</v>
      </c>
      <c r="L570" s="2" t="s">
        <v>1146</v>
      </c>
      <c r="M570" s="2"/>
      <c r="N570" s="2" t="s">
        <v>80</v>
      </c>
      <c r="O570" s="2"/>
      <c r="P570" s="2"/>
      <c r="Q570" s="2" t="s">
        <v>65</v>
      </c>
      <c r="R570" s="2" t="s">
        <v>81</v>
      </c>
      <c r="S570" s="2">
        <v>3750</v>
      </c>
      <c r="T570" s="2" t="s">
        <v>82</v>
      </c>
      <c r="U570" s="2" t="s">
        <v>83</v>
      </c>
      <c r="V570" s="10" t="s">
        <v>69</v>
      </c>
      <c r="W570" s="2"/>
      <c r="X570" s="2">
        <v>20400</v>
      </c>
      <c r="Y570" s="26">
        <v>0.00023783248782</v>
      </c>
      <c r="Z570" s="10" t="s">
        <v>84</v>
      </c>
      <c r="AA570" s="2" t="s">
        <v>85</v>
      </c>
      <c r="AB570" s="10" t="s">
        <v>72</v>
      </c>
      <c r="AC570" s="2" t="s">
        <v>73</v>
      </c>
      <c r="AD570" s="10" t="s">
        <v>74</v>
      </c>
      <c r="AE570" s="10"/>
      <c r="AF570" s="10" t="s">
        <v>86</v>
      </c>
      <c r="AG570" s="10" t="s">
        <v>75</v>
      </c>
      <c r="AH570" s="10"/>
      <c r="AI570" s="10" t="s">
        <v>76</v>
      </c>
      <c r="AJ570" s="2" t="s">
        <v>76</v>
      </c>
      <c r="AK570" s="32">
        <v>1</v>
      </c>
      <c r="AL570" s="2"/>
      <c r="AM570" s="2"/>
      <c r="AN570" s="2"/>
      <c r="AO570" s="2">
        <v>0</v>
      </c>
      <c r="AP570" s="2">
        <v>0</v>
      </c>
      <c r="AQ570" s="2">
        <v>2176</v>
      </c>
      <c r="AR570" s="26">
        <v>0.10666666666666667</v>
      </c>
      <c r="AS570" s="11"/>
      <c r="AT570" s="10"/>
      <c r="AV570" s="10"/>
      <c r="AW570" s="10"/>
      <c r="AX570" s="10"/>
      <c r="AY570" s="10"/>
      <c r="AZ570" s="10"/>
      <c r="BC570" s="10"/>
    </row>
    <row r="571" s="2" customFormat="1">
      <c r="A571" s="2" t="s">
        <v>1332</v>
      </c>
      <c r="B571" s="11">
        <v>43917</v>
      </c>
      <c r="C571" s="2" t="s">
        <v>1331</v>
      </c>
      <c r="D571" s="2" t="s">
        <v>1278</v>
      </c>
      <c r="E571" s="2" t="s">
        <v>1279</v>
      </c>
      <c r="F571" s="2" t="s">
        <v>1285</v>
      </c>
      <c r="G571" s="2" t="s">
        <v>1286</v>
      </c>
      <c r="H571" s="2" t="s">
        <v>1287</v>
      </c>
      <c r="I571" s="11">
        <v>43951</v>
      </c>
      <c r="J571" s="11">
        <v>43861</v>
      </c>
      <c r="K571" s="2" t="s">
        <v>1145</v>
      </c>
      <c r="L571" s="2" t="s">
        <v>1146</v>
      </c>
      <c r="M571" s="2"/>
      <c r="N571" s="2" t="s">
        <v>80</v>
      </c>
      <c r="O571" s="2"/>
      <c r="P571" s="2"/>
      <c r="Q571" s="2" t="s">
        <v>65</v>
      </c>
      <c r="R571" s="2" t="s">
        <v>81</v>
      </c>
      <c r="S571" s="2">
        <v>4181</v>
      </c>
      <c r="T571" s="2" t="s">
        <v>82</v>
      </c>
      <c r="U571" s="2" t="s">
        <v>83</v>
      </c>
      <c r="V571" s="10" t="s">
        <v>69</v>
      </c>
      <c r="W571" s="2"/>
      <c r="X571" s="2">
        <v>16055.04</v>
      </c>
      <c r="Y571" s="26">
        <v>0.00016439447348</v>
      </c>
      <c r="Z571" s="10" t="s">
        <v>84</v>
      </c>
      <c r="AA571" s="2" t="s">
        <v>85</v>
      </c>
      <c r="AB571" s="10" t="s">
        <v>72</v>
      </c>
      <c r="AC571" s="2" t="s">
        <v>73</v>
      </c>
      <c r="AD571" s="10" t="s">
        <v>74</v>
      </c>
      <c r="AE571" s="10"/>
      <c r="AF571" s="10" t="s">
        <v>86</v>
      </c>
      <c r="AG571" s="10" t="s">
        <v>75</v>
      </c>
      <c r="AH571" s="10"/>
      <c r="AI571" s="10" t="s">
        <v>76</v>
      </c>
      <c r="AJ571" s="2" t="s">
        <v>76</v>
      </c>
      <c r="AK571" s="32">
        <v>1</v>
      </c>
      <c r="AL571" s="2"/>
      <c r="AM571" s="2"/>
      <c r="AN571" s="2"/>
      <c r="AO571" s="2">
        <v>0</v>
      </c>
      <c r="AP571" s="2">
        <v>0</v>
      </c>
      <c r="AQ571" s="2">
        <v>12288</v>
      </c>
      <c r="AR571" s="26">
        <v>0.765367137048553</v>
      </c>
      <c r="AS571" s="11"/>
      <c r="AT571" s="10"/>
      <c r="AV571" s="10"/>
      <c r="AW571" s="10"/>
      <c r="AX571" s="10"/>
      <c r="AY571" s="10"/>
      <c r="AZ571" s="10"/>
      <c r="BC571" s="10"/>
    </row>
    <row r="572" s="2" customFormat="1">
      <c r="A572" s="2" t="s">
        <v>1333</v>
      </c>
      <c r="B572" s="11">
        <v>43999</v>
      </c>
      <c r="C572" s="2" t="s">
        <v>1331</v>
      </c>
      <c r="D572" s="2" t="s">
        <v>1278</v>
      </c>
      <c r="E572" s="2" t="s">
        <v>1279</v>
      </c>
      <c r="F572" s="2" t="s">
        <v>1285</v>
      </c>
      <c r="G572" s="2" t="s">
        <v>1286</v>
      </c>
      <c r="H572" s="2" t="s">
        <v>1287</v>
      </c>
      <c r="I572" s="11">
        <v>43951</v>
      </c>
      <c r="J572" s="11">
        <v>43951</v>
      </c>
      <c r="K572" s="2" t="s">
        <v>1145</v>
      </c>
      <c r="L572" s="2" t="s">
        <v>1146</v>
      </c>
      <c r="M572" s="2"/>
      <c r="N572" s="2" t="s">
        <v>80</v>
      </c>
      <c r="O572" s="2"/>
      <c r="P572" s="2"/>
      <c r="Q572" s="2" t="s">
        <v>65</v>
      </c>
      <c r="R572" s="2" t="s">
        <v>81</v>
      </c>
      <c r="S572" s="2">
        <v>4224</v>
      </c>
      <c r="T572" s="2" t="s">
        <v>82</v>
      </c>
      <c r="U572" s="2" t="s">
        <v>83</v>
      </c>
      <c r="V572" s="10" t="s">
        <v>69</v>
      </c>
      <c r="W572" s="2"/>
      <c r="X572" s="2">
        <v>24203.52</v>
      </c>
      <c r="Y572" s="26">
        <v>0.00023011726065</v>
      </c>
      <c r="Z572" s="10" t="s">
        <v>84</v>
      </c>
      <c r="AA572" s="2" t="s">
        <v>85</v>
      </c>
      <c r="AB572" s="10" t="s">
        <v>72</v>
      </c>
      <c r="AC572" s="2" t="s">
        <v>73</v>
      </c>
      <c r="AD572" s="10" t="s">
        <v>74</v>
      </c>
      <c r="AE572" s="10"/>
      <c r="AF572" s="10" t="s">
        <v>86</v>
      </c>
      <c r="AG572" s="10" t="s">
        <v>75</v>
      </c>
      <c r="AH572" s="10"/>
      <c r="AI572" s="10" t="s">
        <v>76</v>
      </c>
      <c r="AJ572" s="2" t="s">
        <v>76</v>
      </c>
      <c r="AK572" s="32">
        <v>1</v>
      </c>
      <c r="AL572" s="2"/>
      <c r="AM572" s="2"/>
      <c r="AN572" s="2"/>
      <c r="AO572" s="2">
        <v>0</v>
      </c>
      <c r="AP572" s="2">
        <v>0</v>
      </c>
      <c r="AQ572" s="2">
        <v>22564.74</v>
      </c>
      <c r="AR572" s="26">
        <v>0.9322916666666666</v>
      </c>
      <c r="AS572" s="11"/>
      <c r="AT572" s="10"/>
      <c r="AV572" s="10"/>
      <c r="AW572" s="10"/>
      <c r="AX572" s="10"/>
      <c r="AY572" s="10"/>
      <c r="AZ572" s="10"/>
      <c r="BC572" s="10"/>
    </row>
    <row r="573" s="2" customFormat="1">
      <c r="A573" s="2" t="s">
        <v>1334</v>
      </c>
      <c r="B573" s="11">
        <v>43822</v>
      </c>
      <c r="C573" s="2" t="s">
        <v>1331</v>
      </c>
      <c r="D573" s="2" t="s">
        <v>1278</v>
      </c>
      <c r="E573" s="2" t="s">
        <v>1279</v>
      </c>
      <c r="F573" s="2" t="s">
        <v>1317</v>
      </c>
      <c r="G573" s="2" t="s">
        <v>1318</v>
      </c>
      <c r="H573" s="2" t="s">
        <v>1319</v>
      </c>
      <c r="I573" s="11">
        <v>43951</v>
      </c>
      <c r="J573" s="11">
        <v>43769</v>
      </c>
      <c r="K573" s="2" t="s">
        <v>1145</v>
      </c>
      <c r="L573" s="2" t="s">
        <v>1146</v>
      </c>
      <c r="M573" s="2"/>
      <c r="N573" s="2" t="s">
        <v>80</v>
      </c>
      <c r="O573" s="2"/>
      <c r="P573" s="2"/>
      <c r="Q573" s="2" t="s">
        <v>65</v>
      </c>
      <c r="R573" s="2" t="s">
        <v>81</v>
      </c>
      <c r="S573" s="2">
        <v>447815</v>
      </c>
      <c r="T573" s="2" t="s">
        <v>82</v>
      </c>
      <c r="U573" s="2" t="s">
        <v>83</v>
      </c>
      <c r="V573" s="10" t="s">
        <v>69</v>
      </c>
      <c r="W573" s="2"/>
      <c r="X573" s="2">
        <v>2436113.6</v>
      </c>
      <c r="Y573" s="26">
        <v>0.00024796402086</v>
      </c>
      <c r="Z573" s="10" t="s">
        <v>84</v>
      </c>
      <c r="AA573" s="2" t="s">
        <v>85</v>
      </c>
      <c r="AB573" s="10" t="s">
        <v>72</v>
      </c>
      <c r="AC573" s="2" t="s">
        <v>73</v>
      </c>
      <c r="AD573" s="10" t="s">
        <v>74</v>
      </c>
      <c r="AE573" s="10"/>
      <c r="AF573" s="10" t="s">
        <v>86</v>
      </c>
      <c r="AG573" s="10" t="s">
        <v>75</v>
      </c>
      <c r="AH573" s="10"/>
      <c r="AI573" s="10" t="s">
        <v>76</v>
      </c>
      <c r="AJ573" s="2" t="s">
        <v>76</v>
      </c>
      <c r="AK573" s="32">
        <v>1</v>
      </c>
      <c r="AL573" s="2"/>
      <c r="AM573" s="2"/>
      <c r="AN573" s="2"/>
      <c r="AO573" s="2">
        <v>0</v>
      </c>
      <c r="AP573" s="2">
        <v>0</v>
      </c>
      <c r="AQ573" s="2">
        <v>2387164.48</v>
      </c>
      <c r="AR573" s="26">
        <v>0.9799068811897771</v>
      </c>
      <c r="AS573" s="11"/>
      <c r="AT573" s="10"/>
      <c r="AV573" s="10"/>
      <c r="AW573" s="10"/>
      <c r="AX573" s="10"/>
      <c r="AY573" s="10"/>
      <c r="AZ573" s="10"/>
      <c r="BC573" s="10"/>
    </row>
    <row r="574" s="2" customFormat="1">
      <c r="A574" s="2" t="s">
        <v>1335</v>
      </c>
      <c r="B574" s="11">
        <v>43917</v>
      </c>
      <c r="C574" s="2" t="s">
        <v>1331</v>
      </c>
      <c r="D574" s="2" t="s">
        <v>1278</v>
      </c>
      <c r="E574" s="2" t="s">
        <v>1279</v>
      </c>
      <c r="F574" s="2" t="s">
        <v>1317</v>
      </c>
      <c r="G574" s="2" t="s">
        <v>1318</v>
      </c>
      <c r="H574" s="2" t="s">
        <v>1319</v>
      </c>
      <c r="I574" s="11">
        <v>43951</v>
      </c>
      <c r="J574" s="11">
        <v>43861</v>
      </c>
      <c r="K574" s="2" t="s">
        <v>1145</v>
      </c>
      <c r="L574" s="2" t="s">
        <v>1146</v>
      </c>
      <c r="M574" s="2"/>
      <c r="N574" s="2" t="s">
        <v>80</v>
      </c>
      <c r="O574" s="2"/>
      <c r="P574" s="2"/>
      <c r="Q574" s="2" t="s">
        <v>65</v>
      </c>
      <c r="R574" s="2" t="s">
        <v>81</v>
      </c>
      <c r="S574" s="2">
        <v>470006</v>
      </c>
      <c r="T574" s="2" t="s">
        <v>82</v>
      </c>
      <c r="U574" s="2" t="s">
        <v>83</v>
      </c>
      <c r="V574" s="10" t="s">
        <v>69</v>
      </c>
      <c r="W574" s="2"/>
      <c r="X574" s="2">
        <v>1804823.04</v>
      </c>
      <c r="Y574" s="26">
        <v>0.00016877100526</v>
      </c>
      <c r="Z574" s="10" t="s">
        <v>84</v>
      </c>
      <c r="AA574" s="2" t="s">
        <v>85</v>
      </c>
      <c r="AB574" s="10" t="s">
        <v>72</v>
      </c>
      <c r="AC574" s="2" t="s">
        <v>73</v>
      </c>
      <c r="AD574" s="10" t="s">
        <v>74</v>
      </c>
      <c r="AE574" s="10"/>
      <c r="AF574" s="10" t="s">
        <v>86</v>
      </c>
      <c r="AG574" s="10" t="s">
        <v>75</v>
      </c>
      <c r="AH574" s="10"/>
      <c r="AI574" s="10" t="s">
        <v>76</v>
      </c>
      <c r="AJ574" s="2" t="s">
        <v>76</v>
      </c>
      <c r="AK574" s="32">
        <v>1</v>
      </c>
      <c r="AL574" s="2"/>
      <c r="AM574" s="2"/>
      <c r="AN574" s="2"/>
      <c r="AO574" s="2">
        <v>0</v>
      </c>
      <c r="AP574" s="2">
        <v>0</v>
      </c>
      <c r="AQ574" s="2">
        <v>1768704</v>
      </c>
      <c r="AR574" s="26">
        <v>0.9799874895214105</v>
      </c>
      <c r="AS574" s="11"/>
      <c r="AT574" s="10"/>
      <c r="AV574" s="10"/>
      <c r="AW574" s="10"/>
      <c r="AX574" s="10"/>
      <c r="AY574" s="10"/>
      <c r="AZ574" s="10"/>
      <c r="BC574" s="10"/>
    </row>
    <row r="575" s="2" customFormat="1">
      <c r="A575" s="2" t="s">
        <v>1336</v>
      </c>
      <c r="B575" s="11">
        <v>43999</v>
      </c>
      <c r="C575" s="2" t="s">
        <v>1331</v>
      </c>
      <c r="D575" s="2" t="s">
        <v>1278</v>
      </c>
      <c r="E575" s="2" t="s">
        <v>1279</v>
      </c>
      <c r="F575" s="2" t="s">
        <v>1317</v>
      </c>
      <c r="G575" s="2" t="s">
        <v>1318</v>
      </c>
      <c r="H575" s="2" t="s">
        <v>1319</v>
      </c>
      <c r="I575" s="11">
        <v>43951</v>
      </c>
      <c r="J575" s="11">
        <v>43951</v>
      </c>
      <c r="K575" s="2" t="s">
        <v>1145</v>
      </c>
      <c r="L575" s="2" t="s">
        <v>1146</v>
      </c>
      <c r="M575" s="2"/>
      <c r="N575" s="2" t="s">
        <v>80</v>
      </c>
      <c r="O575" s="2"/>
      <c r="P575" s="2"/>
      <c r="Q575" s="2" t="s">
        <v>65</v>
      </c>
      <c r="R575" s="2" t="s">
        <v>81</v>
      </c>
      <c r="S575" s="2">
        <v>395439</v>
      </c>
      <c r="T575" s="2" t="s">
        <v>82</v>
      </c>
      <c r="U575" s="2" t="s">
        <v>83</v>
      </c>
      <c r="V575" s="10" t="s">
        <v>69</v>
      </c>
      <c r="W575" s="2"/>
      <c r="X575" s="2">
        <v>2265865.47</v>
      </c>
      <c r="Y575" s="26">
        <v>0.00022886088689</v>
      </c>
      <c r="Z575" s="10" t="s">
        <v>84</v>
      </c>
      <c r="AA575" s="2" t="s">
        <v>85</v>
      </c>
      <c r="AB575" s="10" t="s">
        <v>72</v>
      </c>
      <c r="AC575" s="2" t="s">
        <v>73</v>
      </c>
      <c r="AD575" s="10" t="s">
        <v>74</v>
      </c>
      <c r="AE575" s="10"/>
      <c r="AF575" s="10" t="s">
        <v>86</v>
      </c>
      <c r="AG575" s="10" t="s">
        <v>75</v>
      </c>
      <c r="AH575" s="10"/>
      <c r="AI575" s="10" t="s">
        <v>76</v>
      </c>
      <c r="AJ575" s="2" t="s">
        <v>76</v>
      </c>
      <c r="AK575" s="32">
        <v>1</v>
      </c>
      <c r="AL575" s="2"/>
      <c r="AM575" s="2"/>
      <c r="AN575" s="2"/>
      <c r="AO575" s="2">
        <v>0</v>
      </c>
      <c r="AP575" s="2">
        <v>0</v>
      </c>
      <c r="AQ575" s="2">
        <v>2221521</v>
      </c>
      <c r="AR575" s="26">
        <v>0.9804293456133564</v>
      </c>
      <c r="AS575" s="11"/>
      <c r="AT575" s="10"/>
      <c r="AV575" s="10"/>
      <c r="AW575" s="10"/>
      <c r="AX575" s="10"/>
      <c r="AY575" s="10"/>
      <c r="AZ575" s="10"/>
      <c r="BC575" s="10"/>
    </row>
    <row r="576" s="2" customFormat="1">
      <c r="A576" s="2" t="s">
        <v>1337</v>
      </c>
      <c r="B576" s="11">
        <v>43795</v>
      </c>
      <c r="C576" s="2" t="s">
        <v>1331</v>
      </c>
      <c r="D576" s="2" t="s">
        <v>1278</v>
      </c>
      <c r="E576" s="2" t="s">
        <v>1279</v>
      </c>
      <c r="F576" s="2" t="s">
        <v>1324</v>
      </c>
      <c r="G576" s="2" t="s">
        <v>1325</v>
      </c>
      <c r="H576" s="2" t="s">
        <v>1326</v>
      </c>
      <c r="I576" s="11">
        <v>44012</v>
      </c>
      <c r="J576" s="11">
        <v>43738</v>
      </c>
      <c r="K576" s="2" t="s">
        <v>1145</v>
      </c>
      <c r="L576" s="2" t="s">
        <v>1146</v>
      </c>
      <c r="M576" s="2"/>
      <c r="N576" s="2" t="s">
        <v>80</v>
      </c>
      <c r="O576" s="2"/>
      <c r="P576" s="2"/>
      <c r="Q576" s="2" t="s">
        <v>65</v>
      </c>
      <c r="R576" s="2" t="s">
        <v>81</v>
      </c>
      <c r="S576" s="2">
        <v>1715</v>
      </c>
      <c r="T576" s="2" t="s">
        <v>82</v>
      </c>
      <c r="U576" s="2" t="s">
        <v>83</v>
      </c>
      <c r="V576" s="10" t="s">
        <v>69</v>
      </c>
      <c r="W576" s="2"/>
      <c r="X576" s="2">
        <v>9466.8</v>
      </c>
      <c r="Y576" s="26">
        <v>0.00051633613</v>
      </c>
      <c r="Z576" s="10" t="s">
        <v>84</v>
      </c>
      <c r="AA576" s="2" t="s">
        <v>85</v>
      </c>
      <c r="AB576" s="10" t="s">
        <v>72</v>
      </c>
      <c r="AC576" s="2" t="s">
        <v>73</v>
      </c>
      <c r="AD576" s="10" t="s">
        <v>74</v>
      </c>
      <c r="AE576" s="10"/>
      <c r="AF576" s="10" t="s">
        <v>86</v>
      </c>
      <c r="AG576" s="10" t="s">
        <v>75</v>
      </c>
      <c r="AH576" s="10"/>
      <c r="AI576" s="10" t="s">
        <v>76</v>
      </c>
      <c r="AJ576" s="2" t="s">
        <v>76</v>
      </c>
      <c r="AK576" s="32">
        <v>1</v>
      </c>
      <c r="AL576" s="2"/>
      <c r="AM576" s="2"/>
      <c r="AN576" s="2"/>
      <c r="AO576" s="2">
        <v>0</v>
      </c>
      <c r="AP576" s="2">
        <v>0</v>
      </c>
      <c r="AQ576" s="2">
        <v>0</v>
      </c>
      <c r="AR576" s="26">
        <v>0</v>
      </c>
      <c r="AS576" s="11"/>
      <c r="AT576" s="10"/>
      <c r="AV576" s="10"/>
      <c r="AW576" s="10"/>
      <c r="AX576" s="10"/>
      <c r="AY576" s="10"/>
      <c r="AZ576" s="10"/>
      <c r="BC576" s="10"/>
    </row>
    <row r="577" s="2" customFormat="1">
      <c r="A577" s="2" t="s">
        <v>1338</v>
      </c>
      <c r="B577" s="11">
        <v>43886</v>
      </c>
      <c r="C577" s="2" t="s">
        <v>1331</v>
      </c>
      <c r="D577" s="2" t="s">
        <v>1278</v>
      </c>
      <c r="E577" s="2" t="s">
        <v>1279</v>
      </c>
      <c r="F577" s="2" t="s">
        <v>1324</v>
      </c>
      <c r="G577" s="2" t="s">
        <v>1325</v>
      </c>
      <c r="H577" s="2" t="s">
        <v>1326</v>
      </c>
      <c r="I577" s="11">
        <v>44012</v>
      </c>
      <c r="J577" s="11">
        <v>43830</v>
      </c>
      <c r="K577" s="2" t="s">
        <v>1145</v>
      </c>
      <c r="L577" s="2" t="s">
        <v>1146</v>
      </c>
      <c r="M577" s="2"/>
      <c r="N577" s="2" t="s">
        <v>80</v>
      </c>
      <c r="O577" s="2"/>
      <c r="P577" s="2"/>
      <c r="Q577" s="2" t="s">
        <v>65</v>
      </c>
      <c r="R577" s="2" t="s">
        <v>81</v>
      </c>
      <c r="S577" s="2">
        <v>4896</v>
      </c>
      <c r="T577" s="2" t="s">
        <v>82</v>
      </c>
      <c r="U577" s="2" t="s">
        <v>83</v>
      </c>
      <c r="V577" s="10" t="s">
        <v>69</v>
      </c>
      <c r="W577" s="2"/>
      <c r="X577" s="2">
        <v>29767.68</v>
      </c>
      <c r="Y577" s="26">
        <v>0.00052961599994</v>
      </c>
      <c r="Z577" s="10" t="s">
        <v>84</v>
      </c>
      <c r="AA577" s="2" t="s">
        <v>85</v>
      </c>
      <c r="AB577" s="10" t="s">
        <v>72</v>
      </c>
      <c r="AC577" s="2" t="s">
        <v>73</v>
      </c>
      <c r="AD577" s="10" t="s">
        <v>74</v>
      </c>
      <c r="AE577" s="10"/>
      <c r="AF577" s="10" t="s">
        <v>86</v>
      </c>
      <c r="AG577" s="10" t="s">
        <v>75</v>
      </c>
      <c r="AH577" s="10"/>
      <c r="AI577" s="10" t="s">
        <v>76</v>
      </c>
      <c r="AJ577" s="2" t="s">
        <v>76</v>
      </c>
      <c r="AK577" s="32">
        <v>1</v>
      </c>
      <c r="AL577" s="2"/>
      <c r="AM577" s="2"/>
      <c r="AN577" s="2"/>
      <c r="AO577" s="2">
        <v>0</v>
      </c>
      <c r="AP577" s="2">
        <v>0</v>
      </c>
      <c r="AQ577" s="2">
        <v>0</v>
      </c>
      <c r="AR577" s="26">
        <v>0</v>
      </c>
      <c r="AS577" s="11"/>
      <c r="AT577" s="10"/>
      <c r="AV577" s="10"/>
      <c r="AW577" s="10"/>
      <c r="AX577" s="10"/>
      <c r="AY577" s="10"/>
      <c r="AZ577" s="10"/>
      <c r="BC577" s="10"/>
    </row>
    <row r="578" s="2" customFormat="1">
      <c r="A578" s="2" t="s">
        <v>1339</v>
      </c>
      <c r="B578" s="11">
        <v>43977</v>
      </c>
      <c r="C578" s="2" t="s">
        <v>1331</v>
      </c>
      <c r="D578" s="2" t="s">
        <v>1278</v>
      </c>
      <c r="E578" s="2" t="s">
        <v>1279</v>
      </c>
      <c r="F578" s="2" t="s">
        <v>1324</v>
      </c>
      <c r="G578" s="2" t="s">
        <v>1325</v>
      </c>
      <c r="H578" s="2" t="s">
        <v>1326</v>
      </c>
      <c r="I578" s="11">
        <v>44012</v>
      </c>
      <c r="J578" s="11">
        <v>43921</v>
      </c>
      <c r="K578" s="2" t="s">
        <v>1145</v>
      </c>
      <c r="L578" s="2" t="s">
        <v>1146</v>
      </c>
      <c r="M578" s="2"/>
      <c r="N578" s="2" t="s">
        <v>80</v>
      </c>
      <c r="O578" s="2"/>
      <c r="P578" s="2"/>
      <c r="Q578" s="2" t="s">
        <v>65</v>
      </c>
      <c r="R578" s="2" t="s">
        <v>81</v>
      </c>
      <c r="S578" s="2">
        <v>8373</v>
      </c>
      <c r="T578" s="2" t="s">
        <v>82</v>
      </c>
      <c r="U578" s="2" t="s">
        <v>83</v>
      </c>
      <c r="V578" s="10" t="s">
        <v>69</v>
      </c>
      <c r="W578" s="2"/>
      <c r="X578" s="2">
        <v>29305.5</v>
      </c>
      <c r="Y578" s="26">
        <v>0.00035090005289</v>
      </c>
      <c r="Z578" s="10" t="s">
        <v>84</v>
      </c>
      <c r="AA578" s="2" t="s">
        <v>85</v>
      </c>
      <c r="AB578" s="10" t="s">
        <v>72</v>
      </c>
      <c r="AC578" s="2" t="s">
        <v>73</v>
      </c>
      <c r="AD578" s="10" t="s">
        <v>74</v>
      </c>
      <c r="AE578" s="10"/>
      <c r="AF578" s="10" t="s">
        <v>86</v>
      </c>
      <c r="AG578" s="10" t="s">
        <v>75</v>
      </c>
      <c r="AH578" s="10"/>
      <c r="AI578" s="10" t="s">
        <v>76</v>
      </c>
      <c r="AJ578" s="2" t="s">
        <v>76</v>
      </c>
      <c r="AK578" s="32">
        <v>1</v>
      </c>
      <c r="AL578" s="2"/>
      <c r="AM578" s="2"/>
      <c r="AN578" s="2"/>
      <c r="AO578" s="2">
        <v>0</v>
      </c>
      <c r="AP578" s="2">
        <v>0</v>
      </c>
      <c r="AQ578" s="2">
        <v>0</v>
      </c>
      <c r="AR578" s="26">
        <v>0</v>
      </c>
      <c r="AS578" s="11"/>
      <c r="AT578" s="10"/>
      <c r="AV578" s="10"/>
      <c r="AW578" s="10"/>
      <c r="AX578" s="10"/>
      <c r="AY578" s="10"/>
      <c r="AZ578" s="10"/>
      <c r="BC578" s="10"/>
    </row>
    <row r="579" s="2" customFormat="1">
      <c r="A579" s="2" t="s">
        <v>1340</v>
      </c>
      <c r="B579" s="11">
        <v>43816</v>
      </c>
      <c r="C579" s="2" t="s">
        <v>1341</v>
      </c>
      <c r="D579" s="2" t="s">
        <v>1342</v>
      </c>
      <c r="E579" s="2" t="s">
        <v>1343</v>
      </c>
      <c r="F579" s="2" t="s">
        <v>1344</v>
      </c>
      <c r="G579" s="2" t="s">
        <v>1345</v>
      </c>
      <c r="H579" s="2" t="s">
        <v>1346</v>
      </c>
      <c r="I579" s="11">
        <v>43951</v>
      </c>
      <c r="J579" s="11">
        <v>43769</v>
      </c>
      <c r="K579" s="2" t="s">
        <v>648</v>
      </c>
      <c r="L579" s="2" t="s">
        <v>126</v>
      </c>
      <c r="M579" s="2"/>
      <c r="N579" s="2" t="s">
        <v>80</v>
      </c>
      <c r="O579" s="2"/>
      <c r="P579" s="2"/>
      <c r="Q579" s="2" t="s">
        <v>65</v>
      </c>
      <c r="R579" s="2" t="s">
        <v>81</v>
      </c>
      <c r="S579" s="2">
        <v>6759</v>
      </c>
      <c r="T579" s="2" t="s">
        <v>82</v>
      </c>
      <c r="U579" s="2" t="s">
        <v>83</v>
      </c>
      <c r="V579" s="10" t="s">
        <v>69</v>
      </c>
      <c r="W579" s="2"/>
      <c r="X579" s="2">
        <v>36768.96</v>
      </c>
      <c r="Y579" s="26">
        <v>0.01170199538636</v>
      </c>
      <c r="Z579" s="10" t="s">
        <v>84</v>
      </c>
      <c r="AA579" s="2" t="s">
        <v>85</v>
      </c>
      <c r="AB579" s="10" t="s">
        <v>72</v>
      </c>
      <c r="AC579" s="2" t="s">
        <v>73</v>
      </c>
      <c r="AD579" s="10" t="s">
        <v>74</v>
      </c>
      <c r="AE579" s="10"/>
      <c r="AF579" s="10" t="s">
        <v>86</v>
      </c>
      <c r="AG579" s="10" t="s">
        <v>75</v>
      </c>
      <c r="AH579" s="10"/>
      <c r="AI579" s="10" t="s">
        <v>76</v>
      </c>
      <c r="AJ579" s="2" t="s">
        <v>76</v>
      </c>
      <c r="AK579" s="32">
        <v>1</v>
      </c>
      <c r="AL579" s="2"/>
      <c r="AM579" s="2"/>
      <c r="AN579" s="2"/>
      <c r="AO579" s="2">
        <v>0</v>
      </c>
      <c r="AP579" s="2">
        <v>0</v>
      </c>
      <c r="AQ579" s="2">
        <v>0</v>
      </c>
      <c r="AR579" s="26">
        <v>0</v>
      </c>
      <c r="AS579" s="11"/>
      <c r="AT579" s="10"/>
      <c r="AV579" s="10"/>
      <c r="AW579" s="10"/>
      <c r="AX579" s="10"/>
      <c r="AY579" s="10"/>
      <c r="AZ579" s="10"/>
      <c r="BC579" s="10"/>
    </row>
    <row r="580" s="2" customFormat="1">
      <c r="A580" s="2" t="s">
        <v>1347</v>
      </c>
      <c r="B580" s="11">
        <v>43917</v>
      </c>
      <c r="C580" s="2" t="s">
        <v>1341</v>
      </c>
      <c r="D580" s="2" t="s">
        <v>1342</v>
      </c>
      <c r="E580" s="2" t="s">
        <v>1343</v>
      </c>
      <c r="F580" s="2" t="s">
        <v>1344</v>
      </c>
      <c r="G580" s="2" t="s">
        <v>1345</v>
      </c>
      <c r="H580" s="2" t="s">
        <v>1346</v>
      </c>
      <c r="I580" s="11">
        <v>43951</v>
      </c>
      <c r="J580" s="11">
        <v>43861</v>
      </c>
      <c r="K580" s="2" t="s">
        <v>648</v>
      </c>
      <c r="L580" s="2" t="s">
        <v>126</v>
      </c>
      <c r="M580" s="2"/>
      <c r="N580" s="2" t="s">
        <v>80</v>
      </c>
      <c r="O580" s="2"/>
      <c r="P580" s="2"/>
      <c r="Q580" s="2" t="s">
        <v>65</v>
      </c>
      <c r="R580" s="2" t="s">
        <v>81</v>
      </c>
      <c r="S580" s="2">
        <v>8191</v>
      </c>
      <c r="T580" s="2" t="s">
        <v>82</v>
      </c>
      <c r="U580" s="2" t="s">
        <v>83</v>
      </c>
      <c r="V580" s="10" t="s">
        <v>69</v>
      </c>
      <c r="W580" s="2"/>
      <c r="X580" s="2">
        <v>31453.44</v>
      </c>
      <c r="Y580" s="26">
        <v>0.01098649799138</v>
      </c>
      <c r="Z580" s="10" t="s">
        <v>84</v>
      </c>
      <c r="AA580" s="2" t="s">
        <v>85</v>
      </c>
      <c r="AB580" s="10" t="s">
        <v>72</v>
      </c>
      <c r="AC580" s="2" t="s">
        <v>73</v>
      </c>
      <c r="AD580" s="10" t="s">
        <v>74</v>
      </c>
      <c r="AE580" s="10"/>
      <c r="AF580" s="10" t="s">
        <v>86</v>
      </c>
      <c r="AG580" s="10" t="s">
        <v>75</v>
      </c>
      <c r="AH580" s="10"/>
      <c r="AI580" s="10" t="s">
        <v>76</v>
      </c>
      <c r="AJ580" s="2" t="s">
        <v>76</v>
      </c>
      <c r="AK580" s="32">
        <v>1</v>
      </c>
      <c r="AL580" s="2"/>
      <c r="AM580" s="2"/>
      <c r="AN580" s="2"/>
      <c r="AO580" s="2">
        <v>0</v>
      </c>
      <c r="AP580" s="2">
        <v>0</v>
      </c>
      <c r="AQ580" s="2">
        <v>0</v>
      </c>
      <c r="AR580" s="26">
        <v>0</v>
      </c>
      <c r="AS580" s="11"/>
      <c r="AT580" s="10"/>
      <c r="AV580" s="10"/>
      <c r="AW580" s="10"/>
      <c r="AX580" s="10"/>
      <c r="AY580" s="10"/>
      <c r="AZ580" s="10"/>
      <c r="BC580" s="10"/>
    </row>
    <row r="581" s="2" customFormat="1">
      <c r="A581" s="2" t="s">
        <v>1348</v>
      </c>
      <c r="B581" s="11">
        <v>44008</v>
      </c>
      <c r="C581" s="2" t="s">
        <v>1341</v>
      </c>
      <c r="D581" s="2" t="s">
        <v>1342</v>
      </c>
      <c r="E581" s="2" t="s">
        <v>1343</v>
      </c>
      <c r="F581" s="2" t="s">
        <v>1344</v>
      </c>
      <c r="G581" s="2" t="s">
        <v>1345</v>
      </c>
      <c r="H581" s="2" t="s">
        <v>1346</v>
      </c>
      <c r="I581" s="11">
        <v>43951</v>
      </c>
      <c r="J581" s="11">
        <v>43951</v>
      </c>
      <c r="K581" s="2" t="s">
        <v>648</v>
      </c>
      <c r="L581" s="2" t="s">
        <v>126</v>
      </c>
      <c r="M581" s="2"/>
      <c r="N581" s="2" t="s">
        <v>80</v>
      </c>
      <c r="O581" s="2"/>
      <c r="P581" s="2"/>
      <c r="Q581" s="2" t="s">
        <v>65</v>
      </c>
      <c r="R581" s="2" t="s">
        <v>81</v>
      </c>
      <c r="S581" s="2">
        <v>8191</v>
      </c>
      <c r="T581" s="2" t="s">
        <v>82</v>
      </c>
      <c r="U581" s="2" t="s">
        <v>83</v>
      </c>
      <c r="V581" s="10" t="s">
        <v>69</v>
      </c>
      <c r="W581" s="2"/>
      <c r="X581" s="2">
        <v>46934.43</v>
      </c>
      <c r="Y581" s="26">
        <v>0.02427805116788</v>
      </c>
      <c r="Z581" s="10" t="s">
        <v>84</v>
      </c>
      <c r="AA581" s="2" t="s">
        <v>85</v>
      </c>
      <c r="AB581" s="10" t="s">
        <v>72</v>
      </c>
      <c r="AC581" s="2" t="s">
        <v>73</v>
      </c>
      <c r="AD581" s="10" t="s">
        <v>74</v>
      </c>
      <c r="AE581" s="10"/>
      <c r="AF581" s="10" t="s">
        <v>86</v>
      </c>
      <c r="AG581" s="10" t="s">
        <v>75</v>
      </c>
      <c r="AH581" s="10"/>
      <c r="AI581" s="10" t="s">
        <v>76</v>
      </c>
      <c r="AJ581" s="2" t="s">
        <v>76</v>
      </c>
      <c r="AK581" s="32">
        <v>1</v>
      </c>
      <c r="AL581" s="2"/>
      <c r="AM581" s="2"/>
      <c r="AN581" s="2"/>
      <c r="AO581" s="2">
        <v>0</v>
      </c>
      <c r="AP581" s="2">
        <v>0</v>
      </c>
      <c r="AQ581" s="2">
        <v>0</v>
      </c>
      <c r="AR581" s="26">
        <v>0</v>
      </c>
      <c r="AS581" s="11"/>
      <c r="AT581" s="10"/>
      <c r="AV581" s="10"/>
      <c r="AW581" s="10"/>
      <c r="AX581" s="10"/>
      <c r="AY581" s="10"/>
      <c r="AZ581" s="10"/>
      <c r="BC581" s="10"/>
    </row>
    <row r="582" s="2" customFormat="1">
      <c r="A582" s="2" t="s">
        <v>1349</v>
      </c>
      <c r="B582" s="11">
        <v>44103</v>
      </c>
      <c r="C582" s="2" t="s">
        <v>1341</v>
      </c>
      <c r="D582" s="2" t="s">
        <v>1342</v>
      </c>
      <c r="E582" s="2" t="s">
        <v>1343</v>
      </c>
      <c r="F582" s="2" t="s">
        <v>1344</v>
      </c>
      <c r="G582" s="2" t="s">
        <v>1345</v>
      </c>
      <c r="H582" s="2" t="s">
        <v>1346</v>
      </c>
      <c r="I582" s="11">
        <v>44316</v>
      </c>
      <c r="J582" s="11">
        <v>44043</v>
      </c>
      <c r="K582" s="2" t="s">
        <v>648</v>
      </c>
      <c r="L582" s="2" t="s">
        <v>126</v>
      </c>
      <c r="M582" s="2"/>
      <c r="N582" s="2" t="s">
        <v>80</v>
      </c>
      <c r="O582" s="2"/>
      <c r="P582" s="2"/>
      <c r="Q582" s="2" t="s">
        <v>65</v>
      </c>
      <c r="R582" s="2" t="s">
        <v>81</v>
      </c>
      <c r="S582" s="2">
        <v>6804</v>
      </c>
      <c r="T582" s="2" t="s">
        <v>82</v>
      </c>
      <c r="U582" s="2" t="s">
        <v>83</v>
      </c>
      <c r="V582" s="10" t="s">
        <v>69</v>
      </c>
      <c r="W582" s="2"/>
      <c r="X582" s="2">
        <v>27284.04</v>
      </c>
      <c r="Y582" s="26">
        <v>0.01596756405154</v>
      </c>
      <c r="Z582" s="10" t="s">
        <v>84</v>
      </c>
      <c r="AA582" s="2" t="s">
        <v>85</v>
      </c>
      <c r="AB582" s="10" t="s">
        <v>72</v>
      </c>
      <c r="AC582" s="2" t="s">
        <v>73</v>
      </c>
      <c r="AD582" s="10" t="s">
        <v>74</v>
      </c>
      <c r="AE582" s="10"/>
      <c r="AF582" s="10" t="s">
        <v>86</v>
      </c>
      <c r="AG582" s="10" t="s">
        <v>75</v>
      </c>
      <c r="AH582" s="10"/>
      <c r="AI582" s="10" t="s">
        <v>76</v>
      </c>
      <c r="AJ582" s="2" t="s">
        <v>76</v>
      </c>
      <c r="AK582" s="32">
        <v>1</v>
      </c>
      <c r="AL582" s="2"/>
      <c r="AM582" s="2"/>
      <c r="AN582" s="2"/>
      <c r="AO582" s="2">
        <v>0</v>
      </c>
      <c r="AP582" s="2">
        <v>0</v>
      </c>
      <c r="AQ582" s="2">
        <v>0</v>
      </c>
      <c r="AR582" s="26">
        <v>0</v>
      </c>
      <c r="AS582" s="11"/>
      <c r="AT582" s="10"/>
      <c r="AV582" s="10"/>
      <c r="AW582" s="10"/>
      <c r="AX582" s="10"/>
      <c r="AY582" s="10"/>
      <c r="AZ582" s="10"/>
      <c r="BC582" s="10"/>
    </row>
    <row r="583" s="2" customFormat="1">
      <c r="A583" s="2" t="s">
        <v>1350</v>
      </c>
      <c r="B583" s="11">
        <v>44194</v>
      </c>
      <c r="C583" s="2" t="s">
        <v>1341</v>
      </c>
      <c r="D583" s="2" t="s">
        <v>1342</v>
      </c>
      <c r="E583" s="2" t="s">
        <v>1343</v>
      </c>
      <c r="F583" s="2" t="s">
        <v>1344</v>
      </c>
      <c r="G583" s="2" t="s">
        <v>1345</v>
      </c>
      <c r="H583" s="2" t="s">
        <v>1346</v>
      </c>
      <c r="I583" s="11">
        <v>44316</v>
      </c>
      <c r="J583" s="11">
        <v>44135</v>
      </c>
      <c r="K583" s="2" t="s">
        <v>648</v>
      </c>
      <c r="L583" s="2" t="s">
        <v>126</v>
      </c>
      <c r="M583" s="2"/>
      <c r="N583" s="2" t="s">
        <v>80</v>
      </c>
      <c r="O583" s="2"/>
      <c r="P583" s="2"/>
      <c r="Q583" s="2" t="s">
        <v>65</v>
      </c>
      <c r="R583" s="2" t="s">
        <v>81</v>
      </c>
      <c r="S583" s="2">
        <v>3081</v>
      </c>
      <c r="T583" s="2" t="s">
        <v>82</v>
      </c>
      <c r="U583" s="2" t="s">
        <v>83</v>
      </c>
      <c r="V583" s="10" t="s">
        <v>69</v>
      </c>
      <c r="W583" s="2"/>
      <c r="X583" s="2">
        <v>32258.07</v>
      </c>
      <c r="Y583" s="26">
        <v>0.02212328299919</v>
      </c>
      <c r="Z583" s="10" t="s">
        <v>84</v>
      </c>
      <c r="AA583" s="2" t="s">
        <v>85</v>
      </c>
      <c r="AB583" s="10" t="s">
        <v>72</v>
      </c>
      <c r="AC583" s="2" t="s">
        <v>73</v>
      </c>
      <c r="AD583" s="10" t="s">
        <v>74</v>
      </c>
      <c r="AE583" s="10"/>
      <c r="AF583" s="10" t="s">
        <v>86</v>
      </c>
      <c r="AG583" s="10" t="s">
        <v>75</v>
      </c>
      <c r="AH583" s="10"/>
      <c r="AI583" s="10" t="s">
        <v>76</v>
      </c>
      <c r="AJ583" s="2" t="s">
        <v>76</v>
      </c>
      <c r="AK583" s="32">
        <v>1</v>
      </c>
      <c r="AL583" s="2"/>
      <c r="AM583" s="2"/>
      <c r="AN583" s="2"/>
      <c r="AO583" s="2">
        <v>0</v>
      </c>
      <c r="AP583" s="2">
        <v>0</v>
      </c>
      <c r="AQ583" s="2">
        <v>0</v>
      </c>
      <c r="AR583" s="26">
        <v>0</v>
      </c>
      <c r="AS583" s="11"/>
      <c r="AT583" s="10"/>
      <c r="AV583" s="10"/>
      <c r="AW583" s="10"/>
      <c r="AX583" s="10"/>
      <c r="AY583" s="10"/>
      <c r="AZ583" s="10"/>
      <c r="BC583" s="10"/>
    </row>
    <row r="584" s="2" customFormat="1">
      <c r="A584" s="2" t="s">
        <v>1351</v>
      </c>
      <c r="B584" s="11">
        <v>43826</v>
      </c>
      <c r="C584" s="2" t="s">
        <v>1341</v>
      </c>
      <c r="D584" s="2" t="s">
        <v>1342</v>
      </c>
      <c r="E584" s="2" t="s">
        <v>1343</v>
      </c>
      <c r="F584" s="2" t="s">
        <v>1352</v>
      </c>
      <c r="G584" s="2" t="s">
        <v>1353</v>
      </c>
      <c r="H584" s="2" t="s">
        <v>1354</v>
      </c>
      <c r="I584" s="11">
        <v>43951</v>
      </c>
      <c r="J584" s="11">
        <v>43769</v>
      </c>
      <c r="K584" s="2" t="s">
        <v>66</v>
      </c>
      <c r="L584" s="2" t="s">
        <v>1355</v>
      </c>
      <c r="M584" s="2"/>
      <c r="N584" s="2"/>
      <c r="O584" s="2"/>
      <c r="P584" s="2" t="s">
        <v>1356</v>
      </c>
      <c r="Q584" s="2" t="s">
        <v>66</v>
      </c>
      <c r="R584" s="2" t="s">
        <v>66</v>
      </c>
      <c r="S584" s="2">
        <v>1</v>
      </c>
      <c r="T584" s="2" t="s">
        <v>67</v>
      </c>
      <c r="U584" s="2" t="s">
        <v>68</v>
      </c>
      <c r="V584" s="10" t="s">
        <v>69</v>
      </c>
      <c r="W584" s="2"/>
      <c r="X584" s="2">
        <v>35763048.17</v>
      </c>
      <c r="Y584" s="26">
        <v>0.1186586355372</v>
      </c>
      <c r="Z584" s="10" t="s">
        <v>70</v>
      </c>
      <c r="AA584" s="2" t="s">
        <v>71</v>
      </c>
      <c r="AB584" s="10" t="s">
        <v>72</v>
      </c>
      <c r="AC584" s="2" t="s">
        <v>73</v>
      </c>
      <c r="AD584" s="10" t="s">
        <v>74</v>
      </c>
      <c r="AE584" s="10"/>
      <c r="AF584" s="10" t="s">
        <v>66</v>
      </c>
      <c r="AG584" s="10" t="s">
        <v>75</v>
      </c>
      <c r="AH584" s="10"/>
      <c r="AI584" s="10" t="s">
        <v>76</v>
      </c>
      <c r="AJ584" s="2" t="s">
        <v>76</v>
      </c>
      <c r="AK584" s="32">
        <v>2</v>
      </c>
      <c r="AL584" s="2"/>
      <c r="AM584" s="2"/>
      <c r="AN584" s="2"/>
      <c r="AO584" s="2">
        <v>0</v>
      </c>
      <c r="AP584" s="2">
        <v>0</v>
      </c>
      <c r="AQ584" s="2">
        <v>0</v>
      </c>
      <c r="AR584" s="26">
        <v>0</v>
      </c>
      <c r="AS584" s="11"/>
      <c r="AT584" s="10"/>
      <c r="AV584" s="10"/>
      <c r="AW584" s="10"/>
      <c r="AX584" s="10"/>
      <c r="AY584" s="10"/>
      <c r="AZ584" s="10"/>
      <c r="BC584" s="10"/>
    </row>
    <row r="585" s="2" customFormat="1">
      <c r="A585" s="2" t="s">
        <v>1357</v>
      </c>
      <c r="B585" s="11">
        <v>44194</v>
      </c>
      <c r="C585" s="2" t="s">
        <v>1341</v>
      </c>
      <c r="D585" s="2" t="s">
        <v>1342</v>
      </c>
      <c r="E585" s="2" t="s">
        <v>1343</v>
      </c>
      <c r="F585" s="2" t="s">
        <v>1352</v>
      </c>
      <c r="G585" s="2" t="s">
        <v>1353</v>
      </c>
      <c r="H585" s="2" t="s">
        <v>1354</v>
      </c>
      <c r="I585" s="11">
        <v>44316</v>
      </c>
      <c r="J585" s="11">
        <v>44135</v>
      </c>
      <c r="K585" s="2" t="s">
        <v>1358</v>
      </c>
      <c r="L585" s="2" t="s">
        <v>1355</v>
      </c>
      <c r="M585" s="2"/>
      <c r="N585" s="2"/>
      <c r="O585" s="2"/>
      <c r="P585" s="2" t="s">
        <v>1356</v>
      </c>
      <c r="Q585" s="2" t="s">
        <v>66</v>
      </c>
      <c r="R585" s="2" t="s">
        <v>66</v>
      </c>
      <c r="S585" s="2">
        <v>1</v>
      </c>
      <c r="T585" s="2" t="s">
        <v>67</v>
      </c>
      <c r="U585" s="2" t="s">
        <v>68</v>
      </c>
      <c r="V585" s="10" t="s">
        <v>69</v>
      </c>
      <c r="W585" s="2"/>
      <c r="X585" s="2">
        <v>26171652.03</v>
      </c>
      <c r="Y585" s="26">
        <v>0.130931340381</v>
      </c>
      <c r="Z585" s="10" t="s">
        <v>70</v>
      </c>
      <c r="AA585" s="2" t="s">
        <v>71</v>
      </c>
      <c r="AB585" s="10" t="s">
        <v>72</v>
      </c>
      <c r="AC585" s="2" t="s">
        <v>73</v>
      </c>
      <c r="AD585" s="10" t="s">
        <v>74</v>
      </c>
      <c r="AE585" s="10"/>
      <c r="AF585" s="10" t="s">
        <v>66</v>
      </c>
      <c r="AG585" s="10" t="s">
        <v>75</v>
      </c>
      <c r="AH585" s="10"/>
      <c r="AI585" s="10" t="s">
        <v>76</v>
      </c>
      <c r="AJ585" s="2" t="s">
        <v>76</v>
      </c>
      <c r="AK585" s="32">
        <v>2</v>
      </c>
      <c r="AL585" s="2"/>
      <c r="AM585" s="2"/>
      <c r="AN585" s="2"/>
      <c r="AO585" s="2">
        <v>0</v>
      </c>
      <c r="AP585" s="2">
        <v>0</v>
      </c>
      <c r="AQ585" s="2">
        <v>0</v>
      </c>
      <c r="AR585" s="26">
        <v>0</v>
      </c>
      <c r="AS585" s="11"/>
      <c r="AT585" s="10"/>
      <c r="AV585" s="10"/>
      <c r="AW585" s="10"/>
      <c r="AX585" s="10"/>
      <c r="AY585" s="10"/>
      <c r="AZ585" s="10"/>
      <c r="BC585" s="10"/>
    </row>
    <row r="586" s="2" customFormat="1">
      <c r="A586" s="2" t="s">
        <v>1359</v>
      </c>
      <c r="B586" s="11">
        <v>44285</v>
      </c>
      <c r="C586" s="2" t="s">
        <v>1341</v>
      </c>
      <c r="D586" s="2" t="s">
        <v>1342</v>
      </c>
      <c r="E586" s="2" t="s">
        <v>1343</v>
      </c>
      <c r="F586" s="2" t="s">
        <v>1352</v>
      </c>
      <c r="G586" s="2" t="s">
        <v>1353</v>
      </c>
      <c r="H586" s="2" t="s">
        <v>1354</v>
      </c>
      <c r="I586" s="11">
        <v>44316</v>
      </c>
      <c r="J586" s="11">
        <v>44227</v>
      </c>
      <c r="K586" s="2" t="s">
        <v>1358</v>
      </c>
      <c r="L586" s="2" t="s">
        <v>1355</v>
      </c>
      <c r="M586" s="2"/>
      <c r="N586" s="2"/>
      <c r="O586" s="2"/>
      <c r="P586" s="2" t="s">
        <v>1356</v>
      </c>
      <c r="Q586" s="2" t="s">
        <v>66</v>
      </c>
      <c r="R586" s="2" t="s">
        <v>66</v>
      </c>
      <c r="S586" s="2">
        <v>1</v>
      </c>
      <c r="T586" s="2" t="s">
        <v>67</v>
      </c>
      <c r="U586" s="2" t="s">
        <v>68</v>
      </c>
      <c r="V586" s="10" t="s">
        <v>69</v>
      </c>
      <c r="W586" s="2"/>
      <c r="X586" s="2">
        <v>27004841.28</v>
      </c>
      <c r="Y586" s="26">
        <v>0.1247527166843</v>
      </c>
      <c r="Z586" s="10" t="s">
        <v>70</v>
      </c>
      <c r="AA586" s="2" t="s">
        <v>71</v>
      </c>
      <c r="AB586" s="10" t="s">
        <v>72</v>
      </c>
      <c r="AC586" s="2" t="s">
        <v>73</v>
      </c>
      <c r="AD586" s="10" t="s">
        <v>74</v>
      </c>
      <c r="AE586" s="10"/>
      <c r="AF586" s="10" t="s">
        <v>66</v>
      </c>
      <c r="AG586" s="10" t="s">
        <v>75</v>
      </c>
      <c r="AH586" s="10"/>
      <c r="AI586" s="10" t="s">
        <v>76</v>
      </c>
      <c r="AJ586" s="2" t="s">
        <v>76</v>
      </c>
      <c r="AK586" s="32">
        <v>2</v>
      </c>
      <c r="AL586" s="2"/>
      <c r="AM586" s="7">
        <f>HYPERLINK("#'S000035431_2019-10-31'!C2", "Go To Derivative")</f>
      </c>
      <c r="AN586" s="2"/>
      <c r="AO586" s="2">
        <v>0</v>
      </c>
      <c r="AP586" s="2">
        <v>0</v>
      </c>
      <c r="AQ586" s="2">
        <v>0</v>
      </c>
      <c r="AR586" s="26">
        <v>0</v>
      </c>
      <c r="AS586" s="11"/>
      <c r="AT586" s="10"/>
      <c r="AV586" s="10"/>
      <c r="AW586" s="10"/>
      <c r="AX586" s="10"/>
      <c r="AY586" s="10"/>
      <c r="AZ586" s="10"/>
      <c r="BC586" s="10"/>
    </row>
    <row r="587" s="2" customFormat="1">
      <c r="A587" s="2" t="s">
        <v>1360</v>
      </c>
      <c r="B587" s="11">
        <v>43822</v>
      </c>
      <c r="C587" s="2" t="s">
        <v>1361</v>
      </c>
      <c r="D587" s="2" t="s">
        <v>1362</v>
      </c>
      <c r="E587" s="2" t="s">
        <v>1363</v>
      </c>
      <c r="F587" s="2" t="s">
        <v>1364</v>
      </c>
      <c r="G587" s="2" t="s">
        <v>1365</v>
      </c>
      <c r="H587" s="2" t="s">
        <v>1366</v>
      </c>
      <c r="I587" s="11">
        <v>43769</v>
      </c>
      <c r="J587" s="11">
        <v>43769</v>
      </c>
      <c r="K587" s="2" t="s">
        <v>126</v>
      </c>
      <c r="L587" s="2" t="s">
        <v>126</v>
      </c>
      <c r="M587" s="2"/>
      <c r="N587" s="2" t="s">
        <v>127</v>
      </c>
      <c r="O587" s="2"/>
      <c r="P587" s="2"/>
      <c r="Q587" s="2" t="s">
        <v>65</v>
      </c>
      <c r="R587" s="2" t="s">
        <v>128</v>
      </c>
      <c r="S587" s="2">
        <v>1363000</v>
      </c>
      <c r="T587" s="2" t="s">
        <v>129</v>
      </c>
      <c r="U587" s="2" t="s">
        <v>130</v>
      </c>
      <c r="V587" s="10" t="s">
        <v>69</v>
      </c>
      <c r="W587" s="2"/>
      <c r="X587" s="2">
        <v>1366407.5</v>
      </c>
      <c r="Y587" s="26">
        <v>0.00092595639469</v>
      </c>
      <c r="Z587" s="10" t="s">
        <v>131</v>
      </c>
      <c r="AA587" s="2" t="s">
        <v>132</v>
      </c>
      <c r="AB587" s="10" t="s">
        <v>72</v>
      </c>
      <c r="AC587" s="2" t="s">
        <v>73</v>
      </c>
      <c r="AD587" s="10" t="s">
        <v>74</v>
      </c>
      <c r="AE587" s="10"/>
      <c r="AF587" s="10" t="s">
        <v>86</v>
      </c>
      <c r="AG587" s="10" t="s">
        <v>184</v>
      </c>
      <c r="AH587" s="10"/>
      <c r="AI587" s="10" t="s">
        <v>76</v>
      </c>
      <c r="AJ587" s="2" t="s">
        <v>76</v>
      </c>
      <c r="AK587" s="32">
        <v>2</v>
      </c>
      <c r="AL587" s="2"/>
      <c r="AM587" s="7">
        <f>HYPERLINK("#'S000035431_2020-10-31'!C2", "Go To Derivative")</f>
      </c>
      <c r="AN587" s="2"/>
      <c r="AO587" s="2">
        <v>0</v>
      </c>
      <c r="AP587" s="2">
        <v>0</v>
      </c>
      <c r="AQ587" s="2">
        <v>0</v>
      </c>
      <c r="AR587" s="26">
        <v>0</v>
      </c>
      <c r="AS587" s="11">
        <v>44270</v>
      </c>
      <c r="AT587" s="10" t="s">
        <v>133</v>
      </c>
      <c r="AU587" s="2">
        <v>6.75</v>
      </c>
      <c r="AV587" s="10" t="s">
        <v>75</v>
      </c>
      <c r="AW587" s="10" t="s">
        <v>75</v>
      </c>
      <c r="AX587" s="10" t="s">
        <v>75</v>
      </c>
      <c r="AY587" s="10"/>
      <c r="AZ587" s="10"/>
      <c r="BA587" s="2"/>
      <c r="BC587" s="10"/>
    </row>
    <row r="588" s="2" customFormat="1">
      <c r="A588" s="2" t="s">
        <v>1367</v>
      </c>
      <c r="B588" s="11">
        <v>43917</v>
      </c>
      <c r="C588" s="2" t="s">
        <v>1361</v>
      </c>
      <c r="D588" s="2" t="s">
        <v>1362</v>
      </c>
      <c r="E588" s="2" t="s">
        <v>1363</v>
      </c>
      <c r="F588" s="2" t="s">
        <v>1364</v>
      </c>
      <c r="G588" s="2" t="s">
        <v>1365</v>
      </c>
      <c r="H588" s="2" t="s">
        <v>1366</v>
      </c>
      <c r="I588" s="11">
        <v>44135</v>
      </c>
      <c r="J588" s="11">
        <v>43861</v>
      </c>
      <c r="K588" s="2" t="s">
        <v>126</v>
      </c>
      <c r="L588" s="2" t="s">
        <v>126</v>
      </c>
      <c r="M588" s="2"/>
      <c r="N588" s="2" t="s">
        <v>127</v>
      </c>
      <c r="O588" s="2"/>
      <c r="P588" s="2"/>
      <c r="Q588" s="2" t="s">
        <v>65</v>
      </c>
      <c r="R588" s="2" t="s">
        <v>128</v>
      </c>
      <c r="S588" s="2">
        <v>1363000</v>
      </c>
      <c r="T588" s="2" t="s">
        <v>129</v>
      </c>
      <c r="U588" s="2" t="s">
        <v>130</v>
      </c>
      <c r="V588" s="10" t="s">
        <v>69</v>
      </c>
      <c r="W588" s="2"/>
      <c r="X588" s="2">
        <v>1327221.25</v>
      </c>
      <c r="Y588" s="26">
        <v>0.00089924574204</v>
      </c>
      <c r="Z588" s="10" t="s">
        <v>131</v>
      </c>
      <c r="AA588" s="2" t="s">
        <v>132</v>
      </c>
      <c r="AB588" s="10" t="s">
        <v>72</v>
      </c>
      <c r="AC588" s="2" t="s">
        <v>73</v>
      </c>
      <c r="AD588" s="10" t="s">
        <v>74</v>
      </c>
      <c r="AE588" s="10"/>
      <c r="AF588" s="10" t="s">
        <v>86</v>
      </c>
      <c r="AG588" s="10" t="s">
        <v>184</v>
      </c>
      <c r="AH588" s="10"/>
      <c r="AI588" s="10" t="s">
        <v>76</v>
      </c>
      <c r="AJ588" s="2" t="s">
        <v>76</v>
      </c>
      <c r="AK588" s="32">
        <v>2</v>
      </c>
      <c r="AL588" s="2"/>
      <c r="AM588" s="7">
        <f>HYPERLINK("#'S000035431_2021-01-31'!C2", "Go To Derivative")</f>
      </c>
      <c r="AN588" s="2"/>
      <c r="AO588" s="2">
        <v>0</v>
      </c>
      <c r="AP588" s="2">
        <v>0</v>
      </c>
      <c r="AQ588" s="2">
        <v>0</v>
      </c>
      <c r="AR588" s="26">
        <v>0</v>
      </c>
      <c r="AS588" s="11">
        <v>44270</v>
      </c>
      <c r="AT588" s="10" t="s">
        <v>133</v>
      </c>
      <c r="AU588" s="2">
        <v>6.75</v>
      </c>
      <c r="AV588" s="10" t="s">
        <v>75</v>
      </c>
      <c r="AW588" s="10" t="s">
        <v>75</v>
      </c>
      <c r="AX588" s="10" t="s">
        <v>75</v>
      </c>
      <c r="AY588" s="10"/>
      <c r="AZ588" s="10"/>
      <c r="BA588" s="2"/>
      <c r="BC588" s="10"/>
    </row>
    <row r="589" s="2" customFormat="1">
      <c r="A589" s="2" t="s">
        <v>1368</v>
      </c>
      <c r="B589" s="11">
        <v>44011</v>
      </c>
      <c r="C589" s="2" t="s">
        <v>1361</v>
      </c>
      <c r="D589" s="2" t="s">
        <v>1362</v>
      </c>
      <c r="E589" s="2" t="s">
        <v>1363</v>
      </c>
      <c r="F589" s="2" t="s">
        <v>1364</v>
      </c>
      <c r="G589" s="2" t="s">
        <v>1365</v>
      </c>
      <c r="H589" s="2" t="s">
        <v>1366</v>
      </c>
      <c r="I589" s="11">
        <v>44135</v>
      </c>
      <c r="J589" s="11">
        <v>43951</v>
      </c>
      <c r="K589" s="2" t="s">
        <v>126</v>
      </c>
      <c r="L589" s="2" t="s">
        <v>126</v>
      </c>
      <c r="M589" s="2"/>
      <c r="N589" s="2" t="s">
        <v>127</v>
      </c>
      <c r="O589" s="2"/>
      <c r="P589" s="2"/>
      <c r="Q589" s="2" t="s">
        <v>65</v>
      </c>
      <c r="R589" s="2" t="s">
        <v>128</v>
      </c>
      <c r="S589" s="2">
        <v>1363000</v>
      </c>
      <c r="T589" s="2" t="s">
        <v>129</v>
      </c>
      <c r="U589" s="2" t="s">
        <v>130</v>
      </c>
      <c r="V589" s="10" t="s">
        <v>69</v>
      </c>
      <c r="W589" s="2"/>
      <c r="X589" s="2">
        <v>1069955</v>
      </c>
      <c r="Y589" s="26">
        <v>0.00085295471227</v>
      </c>
      <c r="Z589" s="10" t="s">
        <v>131</v>
      </c>
      <c r="AA589" s="2" t="s">
        <v>132</v>
      </c>
      <c r="AB589" s="10" t="s">
        <v>72</v>
      </c>
      <c r="AC589" s="2" t="s">
        <v>73</v>
      </c>
      <c r="AD589" s="10" t="s">
        <v>74</v>
      </c>
      <c r="AE589" s="10"/>
      <c r="AF589" s="10" t="s">
        <v>86</v>
      </c>
      <c r="AG589" s="10" t="s">
        <v>184</v>
      </c>
      <c r="AH589" s="10"/>
      <c r="AI589" s="10" t="s">
        <v>76</v>
      </c>
      <c r="AJ589" s="2" t="s">
        <v>76</v>
      </c>
      <c r="AK589" s="32">
        <v>2</v>
      </c>
      <c r="AL589" s="2"/>
      <c r="AM589" s="2"/>
      <c r="AN589" s="2"/>
      <c r="AO589" s="2">
        <v>0</v>
      </c>
      <c r="AP589" s="2">
        <v>0</v>
      </c>
      <c r="AQ589" s="2">
        <v>0</v>
      </c>
      <c r="AR589" s="26">
        <v>0</v>
      </c>
      <c r="AS589" s="11">
        <v>44270</v>
      </c>
      <c r="AT589" s="10" t="s">
        <v>133</v>
      </c>
      <c r="AU589" s="2">
        <v>6.75</v>
      </c>
      <c r="AV589" s="10" t="s">
        <v>75</v>
      </c>
      <c r="AW589" s="10" t="s">
        <v>75</v>
      </c>
      <c r="AX589" s="10" t="s">
        <v>75</v>
      </c>
      <c r="AY589" s="10"/>
      <c r="AZ589" s="10"/>
      <c r="BA589" s="2"/>
      <c r="BC589" s="10"/>
    </row>
    <row r="590" s="2" customFormat="1">
      <c r="A590" s="2" t="s">
        <v>1369</v>
      </c>
      <c r="B590" s="11">
        <v>44099</v>
      </c>
      <c r="C590" s="2" t="s">
        <v>1361</v>
      </c>
      <c r="D590" s="2" t="s">
        <v>1362</v>
      </c>
      <c r="E590" s="2" t="s">
        <v>1363</v>
      </c>
      <c r="F590" s="2" t="s">
        <v>1364</v>
      </c>
      <c r="G590" s="2" t="s">
        <v>1365</v>
      </c>
      <c r="H590" s="2" t="s">
        <v>1366</v>
      </c>
      <c r="I590" s="11">
        <v>44135</v>
      </c>
      <c r="J590" s="11">
        <v>44043</v>
      </c>
      <c r="K590" s="2" t="s">
        <v>126</v>
      </c>
      <c r="L590" s="2" t="s">
        <v>316</v>
      </c>
      <c r="M590" s="2"/>
      <c r="N590" s="2" t="s">
        <v>213</v>
      </c>
      <c r="O590" s="2"/>
      <c r="P590" s="2"/>
      <c r="Q590" s="2" t="s">
        <v>65</v>
      </c>
      <c r="R590" s="2" t="s">
        <v>214</v>
      </c>
      <c r="S590" s="2">
        <v>658000</v>
      </c>
      <c r="T590" s="2" t="s">
        <v>129</v>
      </c>
      <c r="U590" s="2" t="s">
        <v>130</v>
      </c>
      <c r="V590" s="10" t="s">
        <v>69</v>
      </c>
      <c r="W590" s="2"/>
      <c r="X590" s="2">
        <v>585692.38</v>
      </c>
      <c r="Y590" s="26">
        <v>0.00046660940084</v>
      </c>
      <c r="Z590" s="10" t="s">
        <v>131</v>
      </c>
      <c r="AA590" s="2" t="s">
        <v>132</v>
      </c>
      <c r="AB590" s="10" t="s">
        <v>72</v>
      </c>
      <c r="AC590" s="2" t="s">
        <v>73</v>
      </c>
      <c r="AD590" s="10" t="s">
        <v>74</v>
      </c>
      <c r="AE590" s="10"/>
      <c r="AF590" s="10" t="s">
        <v>86</v>
      </c>
      <c r="AG590" s="10" t="s">
        <v>184</v>
      </c>
      <c r="AH590" s="10"/>
      <c r="AI590" s="10" t="s">
        <v>76</v>
      </c>
      <c r="AJ590" s="2" t="s">
        <v>76</v>
      </c>
      <c r="AK590" s="32">
        <v>2</v>
      </c>
      <c r="AL590" s="2"/>
      <c r="AM590" s="2"/>
      <c r="AN590" s="2"/>
      <c r="AO590" s="2">
        <v>0</v>
      </c>
      <c r="AP590" s="2">
        <v>0</v>
      </c>
      <c r="AQ590" s="2">
        <v>0</v>
      </c>
      <c r="AR590" s="26">
        <v>0</v>
      </c>
      <c r="AS590" s="11">
        <v>45000</v>
      </c>
      <c r="AT590" s="10" t="s">
        <v>133</v>
      </c>
      <c r="AU590" s="2">
        <v>10</v>
      </c>
      <c r="AV590" s="10" t="s">
        <v>75</v>
      </c>
      <c r="AW590" s="10" t="s">
        <v>75</v>
      </c>
      <c r="AX590" s="10" t="s">
        <v>75</v>
      </c>
      <c r="AY590" s="10"/>
      <c r="AZ590" s="10"/>
      <c r="BA590" s="2"/>
      <c r="BC590" s="10"/>
    </row>
    <row r="591" s="2" customFormat="1">
      <c r="A591" s="2" t="s">
        <v>1370</v>
      </c>
      <c r="B591" s="11">
        <v>44188</v>
      </c>
      <c r="C591" s="2" t="s">
        <v>1361</v>
      </c>
      <c r="D591" s="2" t="s">
        <v>1362</v>
      </c>
      <c r="E591" s="2" t="s">
        <v>1363</v>
      </c>
      <c r="F591" s="2" t="s">
        <v>1364</v>
      </c>
      <c r="G591" s="2" t="s">
        <v>1365</v>
      </c>
      <c r="H591" s="2" t="s">
        <v>1366</v>
      </c>
      <c r="I591" s="11">
        <v>44135</v>
      </c>
      <c r="J591" s="11">
        <v>44135</v>
      </c>
      <c r="K591" s="2" t="s">
        <v>126</v>
      </c>
      <c r="L591" s="2" t="s">
        <v>316</v>
      </c>
      <c r="M591" s="2"/>
      <c r="N591" s="2" t="s">
        <v>213</v>
      </c>
      <c r="O591" s="2"/>
      <c r="P591" s="2"/>
      <c r="Q591" s="2" t="s">
        <v>65</v>
      </c>
      <c r="R591" s="2" t="s">
        <v>214</v>
      </c>
      <c r="S591" s="2">
        <v>658000</v>
      </c>
      <c r="T591" s="2" t="s">
        <v>129</v>
      </c>
      <c r="U591" s="2" t="s">
        <v>130</v>
      </c>
      <c r="V591" s="10" t="s">
        <v>69</v>
      </c>
      <c r="W591" s="2"/>
      <c r="X591" s="2">
        <v>651420</v>
      </c>
      <c r="Y591" s="26">
        <v>0.00054668966167</v>
      </c>
      <c r="Z591" s="10" t="s">
        <v>131</v>
      </c>
      <c r="AA591" s="2" t="s">
        <v>132</v>
      </c>
      <c r="AB591" s="10" t="s">
        <v>72</v>
      </c>
      <c r="AC591" s="2" t="s">
        <v>73</v>
      </c>
      <c r="AD591" s="10" t="s">
        <v>74</v>
      </c>
      <c r="AE591" s="10"/>
      <c r="AF591" s="10" t="s">
        <v>86</v>
      </c>
      <c r="AG591" s="10" t="s">
        <v>184</v>
      </c>
      <c r="AH591" s="10"/>
      <c r="AI591" s="10" t="s">
        <v>76</v>
      </c>
      <c r="AJ591" s="2" t="s">
        <v>76</v>
      </c>
      <c r="AK591" s="32">
        <v>2</v>
      </c>
      <c r="AL591" s="2"/>
      <c r="AM591" s="2"/>
      <c r="AN591" s="2"/>
      <c r="AO591" s="2">
        <v>0</v>
      </c>
      <c r="AP591" s="2">
        <v>0</v>
      </c>
      <c r="AQ591" s="2">
        <v>0</v>
      </c>
      <c r="AR591" s="26">
        <v>0</v>
      </c>
      <c r="AS591" s="11">
        <v>45000</v>
      </c>
      <c r="AT591" s="10" t="s">
        <v>133</v>
      </c>
      <c r="AU591" s="2">
        <v>10</v>
      </c>
      <c r="AV591" s="10" t="s">
        <v>75</v>
      </c>
      <c r="AW591" s="10" t="s">
        <v>75</v>
      </c>
      <c r="AX591" s="10" t="s">
        <v>75</v>
      </c>
      <c r="AY591" s="10"/>
      <c r="AZ591" s="10"/>
      <c r="BA591" s="2"/>
      <c r="BC591" s="10"/>
    </row>
    <row r="592" s="2" customFormat="1">
      <c r="A592" s="2" t="s">
        <v>1371</v>
      </c>
      <c r="B592" s="11">
        <v>44280</v>
      </c>
      <c r="C592" s="2" t="s">
        <v>1361</v>
      </c>
      <c r="D592" s="2" t="s">
        <v>1362</v>
      </c>
      <c r="E592" s="2" t="s">
        <v>1363</v>
      </c>
      <c r="F592" s="2" t="s">
        <v>1364</v>
      </c>
      <c r="G592" s="2" t="s">
        <v>1365</v>
      </c>
      <c r="H592" s="2" t="s">
        <v>1366</v>
      </c>
      <c r="I592" s="11">
        <v>44500</v>
      </c>
      <c r="J592" s="11">
        <v>44227</v>
      </c>
      <c r="K592" s="2" t="s">
        <v>126</v>
      </c>
      <c r="L592" s="2" t="s">
        <v>316</v>
      </c>
      <c r="M592" s="2"/>
      <c r="N592" s="2" t="s">
        <v>213</v>
      </c>
      <c r="O592" s="2"/>
      <c r="P592" s="2"/>
      <c r="Q592" s="2" t="s">
        <v>65</v>
      </c>
      <c r="R592" s="2" t="s">
        <v>214</v>
      </c>
      <c r="S592" s="2">
        <v>658000</v>
      </c>
      <c r="T592" s="2" t="s">
        <v>129</v>
      </c>
      <c r="U592" s="2" t="s">
        <v>130</v>
      </c>
      <c r="V592" s="10" t="s">
        <v>69</v>
      </c>
      <c r="W592" s="2"/>
      <c r="X592" s="2">
        <v>687198.75</v>
      </c>
      <c r="Y592" s="26">
        <v>0.00055220455893</v>
      </c>
      <c r="Z592" s="10" t="s">
        <v>131</v>
      </c>
      <c r="AA592" s="2" t="s">
        <v>132</v>
      </c>
      <c r="AB592" s="10" t="s">
        <v>72</v>
      </c>
      <c r="AC592" s="2" t="s">
        <v>73</v>
      </c>
      <c r="AD592" s="10" t="s">
        <v>74</v>
      </c>
      <c r="AE592" s="10"/>
      <c r="AF592" s="10" t="s">
        <v>86</v>
      </c>
      <c r="AG592" s="10" t="s">
        <v>184</v>
      </c>
      <c r="AH592" s="10"/>
      <c r="AI592" s="10" t="s">
        <v>76</v>
      </c>
      <c r="AJ592" s="2" t="s">
        <v>76</v>
      </c>
      <c r="AK592" s="32">
        <v>2</v>
      </c>
      <c r="AL592" s="2"/>
      <c r="AM592" s="2"/>
      <c r="AN592" s="2"/>
      <c r="AO592" s="2">
        <v>0</v>
      </c>
      <c r="AP592" s="2">
        <v>0</v>
      </c>
      <c r="AQ592" s="2">
        <v>0</v>
      </c>
      <c r="AR592" s="26">
        <v>0</v>
      </c>
      <c r="AS592" s="11">
        <v>45000</v>
      </c>
      <c r="AT592" s="10" t="s">
        <v>133</v>
      </c>
      <c r="AU592" s="2">
        <v>10</v>
      </c>
      <c r="AV592" s="10" t="s">
        <v>75</v>
      </c>
      <c r="AW592" s="10" t="s">
        <v>75</v>
      </c>
      <c r="AX592" s="10" t="s">
        <v>75</v>
      </c>
      <c r="AY592" s="10"/>
      <c r="AZ592" s="10"/>
      <c r="BA592" s="2"/>
      <c r="BC592" s="10"/>
    </row>
    <row r="593" s="2" customFormat="1">
      <c r="A593" s="2" t="s">
        <v>1372</v>
      </c>
      <c r="B593" s="11">
        <v>44011</v>
      </c>
      <c r="C593" s="2" t="s">
        <v>1361</v>
      </c>
      <c r="D593" s="2" t="s">
        <v>1362</v>
      </c>
      <c r="E593" s="2" t="s">
        <v>1363</v>
      </c>
      <c r="F593" s="2" t="s">
        <v>1373</v>
      </c>
      <c r="G593" s="2" t="s">
        <v>1374</v>
      </c>
      <c r="H593" s="2" t="s">
        <v>1375</v>
      </c>
      <c r="I593" s="11">
        <v>44135</v>
      </c>
      <c r="J593" s="11">
        <v>43951</v>
      </c>
      <c r="K593" s="2" t="s">
        <v>126</v>
      </c>
      <c r="L593" s="2" t="s">
        <v>126</v>
      </c>
      <c r="M593" s="2"/>
      <c r="N593" s="2" t="s">
        <v>127</v>
      </c>
      <c r="O593" s="2"/>
      <c r="P593" s="2"/>
      <c r="Q593" s="2" t="s">
        <v>65</v>
      </c>
      <c r="R593" s="2" t="s">
        <v>128</v>
      </c>
      <c r="S593" s="2">
        <v>2777000</v>
      </c>
      <c r="T593" s="2" t="s">
        <v>129</v>
      </c>
      <c r="U593" s="2" t="s">
        <v>130</v>
      </c>
      <c r="V593" s="10" t="s">
        <v>69</v>
      </c>
      <c r="W593" s="2"/>
      <c r="X593" s="2">
        <v>2179945</v>
      </c>
      <c r="Y593" s="26">
        <v>0.01036090662939</v>
      </c>
      <c r="Z593" s="10" t="s">
        <v>131</v>
      </c>
      <c r="AA593" s="2" t="s">
        <v>132</v>
      </c>
      <c r="AB593" s="10" t="s">
        <v>72</v>
      </c>
      <c r="AC593" s="2" t="s">
        <v>73</v>
      </c>
      <c r="AD593" s="10" t="s">
        <v>74</v>
      </c>
      <c r="AE593" s="10"/>
      <c r="AF593" s="10" t="s">
        <v>86</v>
      </c>
      <c r="AG593" s="10" t="s">
        <v>184</v>
      </c>
      <c r="AH593" s="10"/>
      <c r="AI593" s="10" t="s">
        <v>76</v>
      </c>
      <c r="AJ593" s="2" t="s">
        <v>76</v>
      </c>
      <c r="AK593" s="32">
        <v>2</v>
      </c>
      <c r="AL593" s="2"/>
      <c r="AM593" s="2"/>
      <c r="AN593" s="2"/>
      <c r="AO593" s="2">
        <v>0</v>
      </c>
      <c r="AP593" s="2">
        <v>0</v>
      </c>
      <c r="AQ593" s="2">
        <v>0</v>
      </c>
      <c r="AR593" s="26">
        <v>0</v>
      </c>
      <c r="AS593" s="11">
        <v>44270</v>
      </c>
      <c r="AT593" s="10" t="s">
        <v>133</v>
      </c>
      <c r="AU593" s="2">
        <v>6.75</v>
      </c>
      <c r="AV593" s="10" t="s">
        <v>75</v>
      </c>
      <c r="AW593" s="10" t="s">
        <v>75</v>
      </c>
      <c r="AX593" s="10" t="s">
        <v>75</v>
      </c>
      <c r="AY593" s="10"/>
      <c r="AZ593" s="10"/>
      <c r="BA593" s="2"/>
      <c r="BC593" s="10"/>
    </row>
    <row r="594" s="2" customFormat="1">
      <c r="A594" s="2" t="s">
        <v>1376</v>
      </c>
      <c r="B594" s="11">
        <v>44099</v>
      </c>
      <c r="C594" s="2" t="s">
        <v>1361</v>
      </c>
      <c r="D594" s="2" t="s">
        <v>1362</v>
      </c>
      <c r="E594" s="2" t="s">
        <v>1363</v>
      </c>
      <c r="F594" s="2" t="s">
        <v>1373</v>
      </c>
      <c r="G594" s="2" t="s">
        <v>1374</v>
      </c>
      <c r="H594" s="2" t="s">
        <v>1375</v>
      </c>
      <c r="I594" s="11">
        <v>44135</v>
      </c>
      <c r="J594" s="11">
        <v>44043</v>
      </c>
      <c r="K594" s="2" t="s">
        <v>126</v>
      </c>
      <c r="L594" s="2" t="s">
        <v>316</v>
      </c>
      <c r="M594" s="2"/>
      <c r="N594" s="2" t="s">
        <v>213</v>
      </c>
      <c r="O594" s="2"/>
      <c r="P594" s="2"/>
      <c r="Q594" s="2" t="s">
        <v>65</v>
      </c>
      <c r="R594" s="2" t="s">
        <v>214</v>
      </c>
      <c r="S594" s="2">
        <v>1342000</v>
      </c>
      <c r="T594" s="2" t="s">
        <v>129</v>
      </c>
      <c r="U594" s="2" t="s">
        <v>130</v>
      </c>
      <c r="V594" s="10" t="s">
        <v>69</v>
      </c>
      <c r="W594" s="2"/>
      <c r="X594" s="2">
        <v>1194527.62</v>
      </c>
      <c r="Y594" s="26">
        <v>0.00528354778736</v>
      </c>
      <c r="Z594" s="10" t="s">
        <v>131</v>
      </c>
      <c r="AA594" s="2" t="s">
        <v>132</v>
      </c>
      <c r="AB594" s="10" t="s">
        <v>72</v>
      </c>
      <c r="AC594" s="2" t="s">
        <v>73</v>
      </c>
      <c r="AD594" s="10" t="s">
        <v>74</v>
      </c>
      <c r="AE594" s="10"/>
      <c r="AF594" s="10" t="s">
        <v>86</v>
      </c>
      <c r="AG594" s="10" t="s">
        <v>184</v>
      </c>
      <c r="AH594" s="10"/>
      <c r="AI594" s="10" t="s">
        <v>76</v>
      </c>
      <c r="AJ594" s="2" t="s">
        <v>76</v>
      </c>
      <c r="AK594" s="32">
        <v>2</v>
      </c>
      <c r="AL594" s="2"/>
      <c r="AM594" s="2"/>
      <c r="AN594" s="2"/>
      <c r="AO594" s="2">
        <v>0</v>
      </c>
      <c r="AP594" s="2">
        <v>0</v>
      </c>
      <c r="AQ594" s="2">
        <v>0</v>
      </c>
      <c r="AR594" s="26">
        <v>0</v>
      </c>
      <c r="AS594" s="11">
        <v>45000</v>
      </c>
      <c r="AT594" s="10" t="s">
        <v>133</v>
      </c>
      <c r="AU594" s="2">
        <v>10</v>
      </c>
      <c r="AV594" s="10" t="s">
        <v>75</v>
      </c>
      <c r="AW594" s="10" t="s">
        <v>75</v>
      </c>
      <c r="AX594" s="10" t="s">
        <v>75</v>
      </c>
      <c r="AY594" s="10"/>
      <c r="AZ594" s="10"/>
      <c r="BA594" s="2"/>
      <c r="BC594" s="10"/>
    </row>
    <row r="595" s="2" customFormat="1">
      <c r="A595" s="2" t="s">
        <v>1377</v>
      </c>
      <c r="B595" s="11">
        <v>44188</v>
      </c>
      <c r="C595" s="2" t="s">
        <v>1361</v>
      </c>
      <c r="D595" s="2" t="s">
        <v>1362</v>
      </c>
      <c r="E595" s="2" t="s">
        <v>1363</v>
      </c>
      <c r="F595" s="2" t="s">
        <v>1373</v>
      </c>
      <c r="G595" s="2" t="s">
        <v>1374</v>
      </c>
      <c r="H595" s="2" t="s">
        <v>1375</v>
      </c>
      <c r="I595" s="11">
        <v>44135</v>
      </c>
      <c r="J595" s="11">
        <v>44135</v>
      </c>
      <c r="K595" s="2" t="s">
        <v>126</v>
      </c>
      <c r="L595" s="2" t="s">
        <v>316</v>
      </c>
      <c r="M595" s="2"/>
      <c r="N595" s="2" t="s">
        <v>213</v>
      </c>
      <c r="O595" s="2"/>
      <c r="P595" s="2"/>
      <c r="Q595" s="2" t="s">
        <v>65</v>
      </c>
      <c r="R595" s="2" t="s">
        <v>214</v>
      </c>
      <c r="S595" s="2">
        <v>1342000</v>
      </c>
      <c r="T595" s="2" t="s">
        <v>129</v>
      </c>
      <c r="U595" s="2" t="s">
        <v>130</v>
      </c>
      <c r="V595" s="10" t="s">
        <v>69</v>
      </c>
      <c r="W595" s="2"/>
      <c r="X595" s="2">
        <v>1328580</v>
      </c>
      <c r="Y595" s="26">
        <v>0.00569698644384</v>
      </c>
      <c r="Z595" s="10" t="s">
        <v>131</v>
      </c>
      <c r="AA595" s="2" t="s">
        <v>132</v>
      </c>
      <c r="AB595" s="10" t="s">
        <v>72</v>
      </c>
      <c r="AC595" s="2" t="s">
        <v>73</v>
      </c>
      <c r="AD595" s="10" t="s">
        <v>74</v>
      </c>
      <c r="AE595" s="10"/>
      <c r="AF595" s="10" t="s">
        <v>86</v>
      </c>
      <c r="AG595" s="10" t="s">
        <v>184</v>
      </c>
      <c r="AH595" s="10"/>
      <c r="AI595" s="10" t="s">
        <v>76</v>
      </c>
      <c r="AJ595" s="2" t="s">
        <v>76</v>
      </c>
      <c r="AK595" s="32">
        <v>2</v>
      </c>
      <c r="AL595" s="2"/>
      <c r="AM595" s="2"/>
      <c r="AN595" s="2"/>
      <c r="AO595" s="2">
        <v>0</v>
      </c>
      <c r="AP595" s="2">
        <v>0</v>
      </c>
      <c r="AQ595" s="2">
        <v>0</v>
      </c>
      <c r="AR595" s="26">
        <v>0</v>
      </c>
      <c r="AS595" s="11">
        <v>45000</v>
      </c>
      <c r="AT595" s="10" t="s">
        <v>133</v>
      </c>
      <c r="AU595" s="2">
        <v>10</v>
      </c>
      <c r="AV595" s="10" t="s">
        <v>75</v>
      </c>
      <c r="AW595" s="10" t="s">
        <v>75</v>
      </c>
      <c r="AX595" s="10" t="s">
        <v>75</v>
      </c>
      <c r="AY595" s="10"/>
      <c r="AZ595" s="10"/>
      <c r="BA595" s="2"/>
      <c r="BC595" s="10"/>
    </row>
    <row r="596" s="2" customFormat="1">
      <c r="A596" s="2" t="s">
        <v>1378</v>
      </c>
      <c r="B596" s="11">
        <v>44280</v>
      </c>
      <c r="C596" s="2" t="s">
        <v>1361</v>
      </c>
      <c r="D596" s="2" t="s">
        <v>1362</v>
      </c>
      <c r="E596" s="2" t="s">
        <v>1363</v>
      </c>
      <c r="F596" s="2" t="s">
        <v>1373</v>
      </c>
      <c r="G596" s="2" t="s">
        <v>1374</v>
      </c>
      <c r="H596" s="2" t="s">
        <v>1375</v>
      </c>
      <c r="I596" s="11">
        <v>44500</v>
      </c>
      <c r="J596" s="11">
        <v>44227</v>
      </c>
      <c r="K596" s="2" t="s">
        <v>126</v>
      </c>
      <c r="L596" s="2" t="s">
        <v>316</v>
      </c>
      <c r="M596" s="2"/>
      <c r="N596" s="2" t="s">
        <v>213</v>
      </c>
      <c r="O596" s="2"/>
      <c r="P596" s="2"/>
      <c r="Q596" s="2" t="s">
        <v>65</v>
      </c>
      <c r="R596" s="2" t="s">
        <v>214</v>
      </c>
      <c r="S596" s="2">
        <v>1342000</v>
      </c>
      <c r="T596" s="2" t="s">
        <v>129</v>
      </c>
      <c r="U596" s="2" t="s">
        <v>130</v>
      </c>
      <c r="V596" s="10" t="s">
        <v>69</v>
      </c>
      <c r="W596" s="2"/>
      <c r="X596" s="2">
        <v>1401551.25</v>
      </c>
      <c r="Y596" s="26">
        <v>0.00565338856471</v>
      </c>
      <c r="Z596" s="10" t="s">
        <v>131</v>
      </c>
      <c r="AA596" s="2" t="s">
        <v>132</v>
      </c>
      <c r="AB596" s="10" t="s">
        <v>72</v>
      </c>
      <c r="AC596" s="2" t="s">
        <v>73</v>
      </c>
      <c r="AD596" s="10" t="s">
        <v>74</v>
      </c>
      <c r="AE596" s="10"/>
      <c r="AF596" s="10" t="s">
        <v>86</v>
      </c>
      <c r="AG596" s="10" t="s">
        <v>184</v>
      </c>
      <c r="AH596" s="10"/>
      <c r="AI596" s="10" t="s">
        <v>76</v>
      </c>
      <c r="AJ596" s="2" t="s">
        <v>76</v>
      </c>
      <c r="AK596" s="32">
        <v>2</v>
      </c>
      <c r="AL596" s="2"/>
      <c r="AM596" s="2"/>
      <c r="AN596" s="2"/>
      <c r="AO596" s="2">
        <v>0</v>
      </c>
      <c r="AP596" s="2">
        <v>0</v>
      </c>
      <c r="AQ596" s="2">
        <v>0</v>
      </c>
      <c r="AR596" s="26">
        <v>0</v>
      </c>
      <c r="AS596" s="11">
        <v>45000</v>
      </c>
      <c r="AT596" s="10" t="s">
        <v>133</v>
      </c>
      <c r="AU596" s="2">
        <v>10</v>
      </c>
      <c r="AV596" s="10" t="s">
        <v>75</v>
      </c>
      <c r="AW596" s="10" t="s">
        <v>75</v>
      </c>
      <c r="AX596" s="10" t="s">
        <v>75</v>
      </c>
      <c r="AY596" s="10"/>
      <c r="AZ596" s="10"/>
      <c r="BA596" s="2"/>
      <c r="BC596" s="10"/>
    </row>
    <row r="597" s="2" customFormat="1">
      <c r="A597" s="2" t="s">
        <v>1379</v>
      </c>
      <c r="B597" s="11">
        <v>43822</v>
      </c>
      <c r="C597" s="2" t="s">
        <v>1361</v>
      </c>
      <c r="D597" s="2" t="s">
        <v>1362</v>
      </c>
      <c r="E597" s="2" t="s">
        <v>1363</v>
      </c>
      <c r="F597" s="2" t="s">
        <v>1380</v>
      </c>
      <c r="G597" s="2" t="s">
        <v>1374</v>
      </c>
      <c r="H597" s="2" t="s">
        <v>1375</v>
      </c>
      <c r="I597" s="11">
        <v>43769</v>
      </c>
      <c r="J597" s="11">
        <v>43769</v>
      </c>
      <c r="K597" s="2" t="s">
        <v>126</v>
      </c>
      <c r="L597" s="2" t="s">
        <v>126</v>
      </c>
      <c r="M597" s="2"/>
      <c r="N597" s="2" t="s">
        <v>127</v>
      </c>
      <c r="O597" s="2"/>
      <c r="P597" s="2"/>
      <c r="Q597" s="2" t="s">
        <v>65</v>
      </c>
      <c r="R597" s="2" t="s">
        <v>128</v>
      </c>
      <c r="S597" s="2">
        <v>2777000</v>
      </c>
      <c r="T597" s="2" t="s">
        <v>129</v>
      </c>
      <c r="U597" s="2" t="s">
        <v>130</v>
      </c>
      <c r="V597" s="10" t="s">
        <v>69</v>
      </c>
      <c r="W597" s="2"/>
      <c r="X597" s="2">
        <v>2783942.5</v>
      </c>
      <c r="Y597" s="26">
        <v>0.01032460300935</v>
      </c>
      <c r="Z597" s="10" t="s">
        <v>131</v>
      </c>
      <c r="AA597" s="2" t="s">
        <v>132</v>
      </c>
      <c r="AB597" s="10" t="s">
        <v>72</v>
      </c>
      <c r="AC597" s="2" t="s">
        <v>73</v>
      </c>
      <c r="AD597" s="10" t="s">
        <v>74</v>
      </c>
      <c r="AE597" s="10"/>
      <c r="AF597" s="10" t="s">
        <v>86</v>
      </c>
      <c r="AG597" s="10" t="s">
        <v>184</v>
      </c>
      <c r="AH597" s="10"/>
      <c r="AI597" s="10" t="s">
        <v>76</v>
      </c>
      <c r="AJ597" s="2" t="s">
        <v>76</v>
      </c>
      <c r="AK597" s="32">
        <v>2</v>
      </c>
      <c r="AL597" s="2"/>
      <c r="AM597" s="2"/>
      <c r="AN597" s="2"/>
      <c r="AO597" s="2">
        <v>0</v>
      </c>
      <c r="AP597" s="2">
        <v>0</v>
      </c>
      <c r="AQ597" s="2">
        <v>0</v>
      </c>
      <c r="AR597" s="26">
        <v>0</v>
      </c>
      <c r="AS597" s="11">
        <v>44270</v>
      </c>
      <c r="AT597" s="10" t="s">
        <v>133</v>
      </c>
      <c r="AU597" s="2">
        <v>6.75</v>
      </c>
      <c r="AV597" s="10" t="s">
        <v>75</v>
      </c>
      <c r="AW597" s="10" t="s">
        <v>75</v>
      </c>
      <c r="AX597" s="10" t="s">
        <v>75</v>
      </c>
      <c r="AY597" s="10"/>
      <c r="AZ597" s="10"/>
      <c r="BA597" s="2"/>
      <c r="BC597" s="10"/>
    </row>
    <row r="598" s="2" customFormat="1">
      <c r="A598" s="2" t="s">
        <v>1381</v>
      </c>
      <c r="B598" s="11">
        <v>43917</v>
      </c>
      <c r="C598" s="2" t="s">
        <v>1361</v>
      </c>
      <c r="D598" s="2" t="s">
        <v>1362</v>
      </c>
      <c r="E598" s="2" t="s">
        <v>1363</v>
      </c>
      <c r="F598" s="2" t="s">
        <v>1380</v>
      </c>
      <c r="G598" s="2" t="s">
        <v>1374</v>
      </c>
      <c r="H598" s="2" t="s">
        <v>1375</v>
      </c>
      <c r="I598" s="11">
        <v>44135</v>
      </c>
      <c r="J598" s="11">
        <v>43861</v>
      </c>
      <c r="K598" s="2" t="s">
        <v>126</v>
      </c>
      <c r="L598" s="2" t="s">
        <v>126</v>
      </c>
      <c r="M598" s="2"/>
      <c r="N598" s="2" t="s">
        <v>127</v>
      </c>
      <c r="O598" s="2"/>
      <c r="P598" s="2"/>
      <c r="Q598" s="2" t="s">
        <v>65</v>
      </c>
      <c r="R598" s="2" t="s">
        <v>128</v>
      </c>
      <c r="S598" s="2">
        <v>2777000</v>
      </c>
      <c r="T598" s="2" t="s">
        <v>129</v>
      </c>
      <c r="U598" s="2" t="s">
        <v>130</v>
      </c>
      <c r="V598" s="10" t="s">
        <v>69</v>
      </c>
      <c r="W598" s="2"/>
      <c r="X598" s="2">
        <v>2704103.75</v>
      </c>
      <c r="Y598" s="26">
        <v>0.01069233132216</v>
      </c>
      <c r="Z598" s="10" t="s">
        <v>131</v>
      </c>
      <c r="AA598" s="2" t="s">
        <v>132</v>
      </c>
      <c r="AB598" s="10" t="s">
        <v>72</v>
      </c>
      <c r="AC598" s="2" t="s">
        <v>73</v>
      </c>
      <c r="AD598" s="10" t="s">
        <v>74</v>
      </c>
      <c r="AE598" s="10"/>
      <c r="AF598" s="10" t="s">
        <v>86</v>
      </c>
      <c r="AG598" s="10" t="s">
        <v>184</v>
      </c>
      <c r="AH598" s="10"/>
      <c r="AI598" s="10" t="s">
        <v>76</v>
      </c>
      <c r="AJ598" s="2" t="s">
        <v>76</v>
      </c>
      <c r="AK598" s="32">
        <v>2</v>
      </c>
      <c r="AL598" s="2"/>
      <c r="AM598" s="2"/>
      <c r="AN598" s="2"/>
      <c r="AO598" s="2">
        <v>0</v>
      </c>
      <c r="AP598" s="2">
        <v>0</v>
      </c>
      <c r="AQ598" s="2">
        <v>0</v>
      </c>
      <c r="AR598" s="26">
        <v>0</v>
      </c>
      <c r="AS598" s="11">
        <v>44270</v>
      </c>
      <c r="AT598" s="10" t="s">
        <v>133</v>
      </c>
      <c r="AU598" s="2">
        <v>6.75</v>
      </c>
      <c r="AV598" s="10" t="s">
        <v>75</v>
      </c>
      <c r="AW598" s="10" t="s">
        <v>75</v>
      </c>
      <c r="AX598" s="10" t="s">
        <v>75</v>
      </c>
      <c r="AY598" s="10"/>
      <c r="AZ598" s="10"/>
      <c r="BA598" s="2"/>
      <c r="BC598" s="10"/>
    </row>
    <row r="599" s="2" customFormat="1">
      <c r="A599" s="2" t="s">
        <v>1382</v>
      </c>
      <c r="B599" s="11">
        <v>44463</v>
      </c>
      <c r="C599" s="2" t="s">
        <v>1383</v>
      </c>
      <c r="D599" s="2" t="s">
        <v>1384</v>
      </c>
      <c r="E599" s="2" t="s">
        <v>1385</v>
      </c>
      <c r="F599" s="2" t="s">
        <v>1386</v>
      </c>
      <c r="G599" s="2" t="s">
        <v>1387</v>
      </c>
      <c r="H599" s="2" t="s">
        <v>1388</v>
      </c>
      <c r="I599" s="11">
        <v>44408</v>
      </c>
      <c r="J599" s="11">
        <v>44407</v>
      </c>
      <c r="K599" s="2" t="s">
        <v>62</v>
      </c>
      <c r="L599" s="2" t="s">
        <v>62</v>
      </c>
      <c r="M599" s="2"/>
      <c r="N599" s="2" t="s">
        <v>80</v>
      </c>
      <c r="O599" s="2" t="s">
        <v>95</v>
      </c>
      <c r="P599" s="2"/>
      <c r="Q599" s="2" t="s">
        <v>65</v>
      </c>
      <c r="R599" s="2" t="s">
        <v>81</v>
      </c>
      <c r="S599" s="2">
        <v>100074</v>
      </c>
      <c r="T599" s="2" t="s">
        <v>82</v>
      </c>
      <c r="U599" s="2" t="s">
        <v>83</v>
      </c>
      <c r="V599" s="10" t="s">
        <v>69</v>
      </c>
      <c r="W599" s="2"/>
      <c r="X599" s="2">
        <v>16123922.88</v>
      </c>
      <c r="Y599" s="26">
        <v>0.0082767293945</v>
      </c>
      <c r="Z599" s="10" t="s">
        <v>84</v>
      </c>
      <c r="AA599" s="2" t="s">
        <v>85</v>
      </c>
      <c r="AB599" s="10" t="s">
        <v>72</v>
      </c>
      <c r="AC599" s="2" t="s">
        <v>73</v>
      </c>
      <c r="AD599" s="10" t="s">
        <v>74</v>
      </c>
      <c r="AE599" s="10"/>
      <c r="AF599" s="10" t="s">
        <v>86</v>
      </c>
      <c r="AG599" s="10" t="s">
        <v>75</v>
      </c>
      <c r="AH599" s="10"/>
      <c r="AI599" s="10" t="s">
        <v>76</v>
      </c>
      <c r="AJ599" s="2" t="s">
        <v>76</v>
      </c>
      <c r="AK599" s="32">
        <v>1</v>
      </c>
      <c r="AL599" s="2"/>
      <c r="AM599" s="2"/>
      <c r="AN599" s="2"/>
      <c r="AO599" s="2">
        <v>0</v>
      </c>
      <c r="AP599" s="2">
        <v>0</v>
      </c>
      <c r="AQ599" s="2">
        <v>0</v>
      </c>
      <c r="AR599" s="26">
        <v>0</v>
      </c>
      <c r="AS599" s="11"/>
      <c r="AT599" s="10"/>
      <c r="AV599" s="10"/>
      <c r="AW599" s="10"/>
      <c r="AX599" s="10"/>
      <c r="AY599" s="10"/>
      <c r="AZ599" s="10"/>
      <c r="BC599" s="10"/>
    </row>
    <row r="600" s="2" customFormat="1">
      <c r="A600" s="2" t="s">
        <v>1389</v>
      </c>
      <c r="B600" s="11">
        <v>44553</v>
      </c>
      <c r="C600" s="2" t="s">
        <v>1383</v>
      </c>
      <c r="D600" s="2" t="s">
        <v>1384</v>
      </c>
      <c r="E600" s="2" t="s">
        <v>1385</v>
      </c>
      <c r="F600" s="2" t="s">
        <v>1386</v>
      </c>
      <c r="G600" s="2" t="s">
        <v>1387</v>
      </c>
      <c r="H600" s="2" t="s">
        <v>1388</v>
      </c>
      <c r="I600" s="11">
        <v>44773</v>
      </c>
      <c r="J600" s="11">
        <v>44498</v>
      </c>
      <c r="K600" s="2" t="s">
        <v>62</v>
      </c>
      <c r="L600" s="2" t="s">
        <v>62</v>
      </c>
      <c r="M600" s="2"/>
      <c r="N600" s="2" t="s">
        <v>80</v>
      </c>
      <c r="O600" s="2" t="s">
        <v>95</v>
      </c>
      <c r="P600" s="2"/>
      <c r="Q600" s="2" t="s">
        <v>65</v>
      </c>
      <c r="R600" s="2" t="s">
        <v>81</v>
      </c>
      <c r="S600" s="2">
        <v>28429</v>
      </c>
      <c r="T600" s="2" t="s">
        <v>82</v>
      </c>
      <c r="U600" s="2" t="s">
        <v>83</v>
      </c>
      <c r="V600" s="10" t="s">
        <v>69</v>
      </c>
      <c r="W600" s="2"/>
      <c r="X600" s="2">
        <v>5217005.79</v>
      </c>
      <c r="Y600" s="26">
        <v>0.00265057601289</v>
      </c>
      <c r="Z600" s="10" t="s">
        <v>84</v>
      </c>
      <c r="AA600" s="2" t="s">
        <v>85</v>
      </c>
      <c r="AB600" s="10" t="s">
        <v>72</v>
      </c>
      <c r="AC600" s="2" t="s">
        <v>73</v>
      </c>
      <c r="AD600" s="10" t="s">
        <v>74</v>
      </c>
      <c r="AE600" s="10"/>
      <c r="AF600" s="10" t="s">
        <v>86</v>
      </c>
      <c r="AG600" s="10" t="s">
        <v>75</v>
      </c>
      <c r="AH600" s="10"/>
      <c r="AI600" s="10" t="s">
        <v>76</v>
      </c>
      <c r="AJ600" s="2" t="s">
        <v>76</v>
      </c>
      <c r="AK600" s="32">
        <v>1</v>
      </c>
      <c r="AL600" s="2"/>
      <c r="AM600" s="2"/>
      <c r="AN600" s="2"/>
      <c r="AO600" s="2">
        <v>0</v>
      </c>
      <c r="AP600" s="2">
        <v>0</v>
      </c>
      <c r="AQ600" s="2">
        <v>4695286.86</v>
      </c>
      <c r="AR600" s="26">
        <v>0.8999964824650883</v>
      </c>
      <c r="AS600" s="11"/>
      <c r="AT600" s="10"/>
      <c r="AV600" s="10"/>
      <c r="AW600" s="10"/>
      <c r="AX600" s="10"/>
      <c r="AY600" s="10"/>
      <c r="AZ600" s="10"/>
      <c r="BC600" s="10"/>
    </row>
    <row r="601" s="2" customFormat="1">
      <c r="A601" s="2" t="s">
        <v>1390</v>
      </c>
      <c r="B601" s="11">
        <v>44371</v>
      </c>
      <c r="C601" s="2" t="s">
        <v>1383</v>
      </c>
      <c r="D601" s="2" t="s">
        <v>1384</v>
      </c>
      <c r="E601" s="2" t="s">
        <v>1385</v>
      </c>
      <c r="F601" s="2" t="s">
        <v>1391</v>
      </c>
      <c r="G601" s="2" t="s">
        <v>1392</v>
      </c>
      <c r="H601" s="2" t="s">
        <v>1393</v>
      </c>
      <c r="I601" s="11">
        <v>44408</v>
      </c>
      <c r="J601" s="11">
        <v>44316</v>
      </c>
      <c r="K601" s="2" t="s">
        <v>62</v>
      </c>
      <c r="L601" s="2" t="s">
        <v>62</v>
      </c>
      <c r="M601" s="2"/>
      <c r="N601" s="2" t="s">
        <v>80</v>
      </c>
      <c r="O601" s="2" t="s">
        <v>95</v>
      </c>
      <c r="P601" s="2"/>
      <c r="Q601" s="2" t="s">
        <v>65</v>
      </c>
      <c r="R601" s="2" t="s">
        <v>81</v>
      </c>
      <c r="S601" s="2">
        <v>26158</v>
      </c>
      <c r="T601" s="2" t="s">
        <v>82</v>
      </c>
      <c r="U601" s="2" t="s">
        <v>83</v>
      </c>
      <c r="V601" s="10" t="s">
        <v>69</v>
      </c>
      <c r="W601" s="2"/>
      <c r="X601" s="2">
        <v>4540767.22</v>
      </c>
      <c r="Y601" s="26">
        <v>0.00389764276316</v>
      </c>
      <c r="Z601" s="10" t="s">
        <v>84</v>
      </c>
      <c r="AA601" s="2" t="s">
        <v>85</v>
      </c>
      <c r="AB601" s="10" t="s">
        <v>72</v>
      </c>
      <c r="AC601" s="2" t="s">
        <v>73</v>
      </c>
      <c r="AD601" s="10" t="s">
        <v>74</v>
      </c>
      <c r="AE601" s="10"/>
      <c r="AF601" s="10" t="s">
        <v>86</v>
      </c>
      <c r="AG601" s="10" t="s">
        <v>75</v>
      </c>
      <c r="AH601" s="10"/>
      <c r="AI601" s="10" t="s">
        <v>76</v>
      </c>
      <c r="AJ601" s="2" t="s">
        <v>76</v>
      </c>
      <c r="AK601" s="32">
        <v>1</v>
      </c>
      <c r="AL601" s="2"/>
      <c r="AM601" s="2"/>
      <c r="AN601" s="7">
        <f>HYPERLINK("#Notes!C947", "Go To Notes")</f>
      </c>
      <c r="AO601" s="2">
        <v>0</v>
      </c>
      <c r="AP601" s="2">
        <v>0</v>
      </c>
      <c r="AQ601" s="2">
        <v>173590</v>
      </c>
      <c r="AR601" s="26">
        <v>0.038229222417616025</v>
      </c>
      <c r="AS601" s="11"/>
      <c r="AT601" s="10"/>
      <c r="AV601" s="10"/>
      <c r="AW601" s="10"/>
      <c r="AX601" s="10"/>
      <c r="AY601" s="10"/>
      <c r="AZ601" s="10"/>
      <c r="BC601" s="10"/>
      <c r="BD601" s="2" t="s">
        <v>1394</v>
      </c>
    </row>
    <row r="602" s="2" customFormat="1">
      <c r="A602" s="2" t="s">
        <v>1395</v>
      </c>
      <c r="B602" s="11">
        <v>44463</v>
      </c>
      <c r="C602" s="2" t="s">
        <v>1383</v>
      </c>
      <c r="D602" s="2" t="s">
        <v>1384</v>
      </c>
      <c r="E602" s="2" t="s">
        <v>1385</v>
      </c>
      <c r="F602" s="2" t="s">
        <v>1391</v>
      </c>
      <c r="G602" s="2" t="s">
        <v>1392</v>
      </c>
      <c r="H602" s="2" t="s">
        <v>1393</v>
      </c>
      <c r="I602" s="11">
        <v>44408</v>
      </c>
      <c r="J602" s="11">
        <v>44407</v>
      </c>
      <c r="K602" s="2" t="s">
        <v>62</v>
      </c>
      <c r="L602" s="2" t="s">
        <v>62</v>
      </c>
      <c r="M602" s="2"/>
      <c r="N602" s="2" t="s">
        <v>80</v>
      </c>
      <c r="O602" s="2" t="s">
        <v>95</v>
      </c>
      <c r="P602" s="2"/>
      <c r="Q602" s="2" t="s">
        <v>65</v>
      </c>
      <c r="R602" s="2" t="s">
        <v>81</v>
      </c>
      <c r="S602" s="2">
        <v>24317</v>
      </c>
      <c r="T602" s="2" t="s">
        <v>82</v>
      </c>
      <c r="U602" s="2" t="s">
        <v>83</v>
      </c>
      <c r="V602" s="10" t="s">
        <v>69</v>
      </c>
      <c r="W602" s="2"/>
      <c r="X602" s="2">
        <v>3917955.04</v>
      </c>
      <c r="Y602" s="26">
        <v>0.0032927055751</v>
      </c>
      <c r="Z602" s="10" t="s">
        <v>84</v>
      </c>
      <c r="AA602" s="2" t="s">
        <v>85</v>
      </c>
      <c r="AB602" s="10" t="s">
        <v>72</v>
      </c>
      <c r="AC602" s="2" t="s">
        <v>73</v>
      </c>
      <c r="AD602" s="10" t="s">
        <v>74</v>
      </c>
      <c r="AE602" s="10"/>
      <c r="AF602" s="10" t="s">
        <v>86</v>
      </c>
      <c r="AG602" s="10" t="s">
        <v>75</v>
      </c>
      <c r="AH602" s="10"/>
      <c r="AI602" s="10" t="s">
        <v>76</v>
      </c>
      <c r="AJ602" s="2" t="s">
        <v>76</v>
      </c>
      <c r="AK602" s="32">
        <v>1</v>
      </c>
      <c r="AL602" s="2"/>
      <c r="AM602" s="2"/>
      <c r="AN602" s="7">
        <f>HYPERLINK("#Notes!C952", "Go To Notes")</f>
      </c>
      <c r="AO602" s="2">
        <v>0</v>
      </c>
      <c r="AP602" s="2">
        <v>0</v>
      </c>
      <c r="AQ602" s="2">
        <v>0</v>
      </c>
      <c r="AR602" s="26">
        <v>0</v>
      </c>
      <c r="AS602" s="11"/>
      <c r="AT602" s="10"/>
      <c r="AV602" s="10"/>
      <c r="AW602" s="10"/>
      <c r="AX602" s="10"/>
      <c r="AY602" s="10"/>
      <c r="AZ602" s="10"/>
      <c r="BC602" s="10"/>
    </row>
    <row r="603" s="2" customFormat="1">
      <c r="A603" s="2" t="s">
        <v>1396</v>
      </c>
      <c r="B603" s="11">
        <v>44371</v>
      </c>
      <c r="C603" s="2" t="s">
        <v>1383</v>
      </c>
      <c r="D603" s="2" t="s">
        <v>1384</v>
      </c>
      <c r="E603" s="2" t="s">
        <v>1385</v>
      </c>
      <c r="F603" s="2" t="s">
        <v>1397</v>
      </c>
      <c r="G603" s="2" t="s">
        <v>1398</v>
      </c>
      <c r="H603" s="2" t="s">
        <v>1399</v>
      </c>
      <c r="I603" s="11">
        <v>44408</v>
      </c>
      <c r="J603" s="11">
        <v>44316</v>
      </c>
      <c r="K603" s="2" t="s">
        <v>62</v>
      </c>
      <c r="L603" s="2" t="s">
        <v>62</v>
      </c>
      <c r="M603" s="2"/>
      <c r="N603" s="2" t="s">
        <v>80</v>
      </c>
      <c r="O603" s="2" t="s">
        <v>95</v>
      </c>
      <c r="P603" s="2"/>
      <c r="Q603" s="2" t="s">
        <v>65</v>
      </c>
      <c r="R603" s="2" t="s">
        <v>81</v>
      </c>
      <c r="S603" s="2">
        <v>50163</v>
      </c>
      <c r="T603" s="2" t="s">
        <v>82</v>
      </c>
      <c r="U603" s="2" t="s">
        <v>83</v>
      </c>
      <c r="V603" s="10" t="s">
        <v>69</v>
      </c>
      <c r="W603" s="2"/>
      <c r="X603" s="2">
        <v>8707795.17</v>
      </c>
      <c r="Y603" s="26">
        <v>0.00784270888088</v>
      </c>
      <c r="Z603" s="10" t="s">
        <v>84</v>
      </c>
      <c r="AA603" s="2" t="s">
        <v>85</v>
      </c>
      <c r="AB603" s="10" t="s">
        <v>72</v>
      </c>
      <c r="AC603" s="2" t="s">
        <v>73</v>
      </c>
      <c r="AD603" s="10" t="s">
        <v>74</v>
      </c>
      <c r="AE603" s="10"/>
      <c r="AF603" s="10" t="s">
        <v>86</v>
      </c>
      <c r="AG603" s="10" t="s">
        <v>75</v>
      </c>
      <c r="AH603" s="10"/>
      <c r="AI603" s="10" t="s">
        <v>76</v>
      </c>
      <c r="AJ603" s="2" t="s">
        <v>76</v>
      </c>
      <c r="AK603" s="32">
        <v>1</v>
      </c>
      <c r="AL603" s="2"/>
      <c r="AM603" s="2"/>
      <c r="AN603" s="7">
        <f>HYPERLINK("#Notes!C957", "Go To Notes")</f>
      </c>
      <c r="AO603" s="2">
        <v>0</v>
      </c>
      <c r="AP603" s="2">
        <v>0</v>
      </c>
      <c r="AQ603" s="2">
        <v>5311854</v>
      </c>
      <c r="AR603" s="26">
        <v>0.610011362956761</v>
      </c>
      <c r="AS603" s="11"/>
      <c r="AT603" s="10"/>
      <c r="AV603" s="10"/>
      <c r="AW603" s="10"/>
      <c r="AX603" s="10"/>
      <c r="AY603" s="10"/>
      <c r="AZ603" s="10"/>
      <c r="BC603" s="10"/>
      <c r="BD603" s="2" t="s">
        <v>409</v>
      </c>
    </row>
    <row r="604" s="2" customFormat="1">
      <c r="A604" s="2" t="s">
        <v>1400</v>
      </c>
      <c r="B604" s="11">
        <v>44463</v>
      </c>
      <c r="C604" s="2" t="s">
        <v>1383</v>
      </c>
      <c r="D604" s="2" t="s">
        <v>1384</v>
      </c>
      <c r="E604" s="2" t="s">
        <v>1385</v>
      </c>
      <c r="F604" s="2" t="s">
        <v>1397</v>
      </c>
      <c r="G604" s="2" t="s">
        <v>1398</v>
      </c>
      <c r="H604" s="2" t="s">
        <v>1399</v>
      </c>
      <c r="I604" s="11">
        <v>44408</v>
      </c>
      <c r="J604" s="11">
        <v>44407</v>
      </c>
      <c r="K604" s="2" t="s">
        <v>62</v>
      </c>
      <c r="L604" s="2" t="s">
        <v>62</v>
      </c>
      <c r="M604" s="2"/>
      <c r="N604" s="2" t="s">
        <v>80</v>
      </c>
      <c r="O604" s="2" t="s">
        <v>95</v>
      </c>
      <c r="P604" s="2"/>
      <c r="Q604" s="2" t="s">
        <v>65</v>
      </c>
      <c r="R604" s="2" t="s">
        <v>81</v>
      </c>
      <c r="S604" s="2">
        <v>48578</v>
      </c>
      <c r="T604" s="2" t="s">
        <v>82</v>
      </c>
      <c r="U604" s="2" t="s">
        <v>83</v>
      </c>
      <c r="V604" s="10" t="s">
        <v>69</v>
      </c>
      <c r="W604" s="2"/>
      <c r="X604" s="2">
        <v>7826887.36</v>
      </c>
      <c r="Y604" s="26">
        <v>0.00655468090141</v>
      </c>
      <c r="Z604" s="10" t="s">
        <v>84</v>
      </c>
      <c r="AA604" s="2" t="s">
        <v>85</v>
      </c>
      <c r="AB604" s="10" t="s">
        <v>72</v>
      </c>
      <c r="AC604" s="2" t="s">
        <v>73</v>
      </c>
      <c r="AD604" s="10" t="s">
        <v>74</v>
      </c>
      <c r="AE604" s="10"/>
      <c r="AF604" s="10" t="s">
        <v>86</v>
      </c>
      <c r="AG604" s="10" t="s">
        <v>75</v>
      </c>
      <c r="AH604" s="10"/>
      <c r="AI604" s="10" t="s">
        <v>76</v>
      </c>
      <c r="AJ604" s="2" t="s">
        <v>76</v>
      </c>
      <c r="AK604" s="32">
        <v>1</v>
      </c>
      <c r="AL604" s="2"/>
      <c r="AM604" s="2"/>
      <c r="AN604" s="7">
        <f>HYPERLINK("#Notes!C962", "Go To Notes")</f>
      </c>
      <c r="AO604" s="2">
        <v>0</v>
      </c>
      <c r="AP604" s="2">
        <v>0</v>
      </c>
      <c r="AQ604" s="2">
        <v>875042.72</v>
      </c>
      <c r="AR604" s="26">
        <v>0.11179958005681584</v>
      </c>
      <c r="AS604" s="11"/>
      <c r="AT604" s="10"/>
      <c r="AV604" s="10"/>
      <c r="AW604" s="10"/>
      <c r="AX604" s="10"/>
      <c r="AY604" s="10"/>
      <c r="AZ604" s="10"/>
      <c r="BC604" s="10"/>
      <c r="BD604" s="2" t="s">
        <v>1401</v>
      </c>
    </row>
    <row r="605" s="2" customFormat="1">
      <c r="A605" s="2" t="s">
        <v>1402</v>
      </c>
      <c r="B605" s="11">
        <v>44553</v>
      </c>
      <c r="C605" s="2" t="s">
        <v>1383</v>
      </c>
      <c r="D605" s="2" t="s">
        <v>1384</v>
      </c>
      <c r="E605" s="2" t="s">
        <v>1385</v>
      </c>
      <c r="F605" s="2" t="s">
        <v>1403</v>
      </c>
      <c r="G605" s="2" t="s">
        <v>1404</v>
      </c>
      <c r="H605" s="2" t="s">
        <v>1405</v>
      </c>
      <c r="I605" s="11">
        <v>44773</v>
      </c>
      <c r="J605" s="11">
        <v>44498</v>
      </c>
      <c r="K605" s="2" t="s">
        <v>62</v>
      </c>
      <c r="L605" s="2" t="s">
        <v>62</v>
      </c>
      <c r="M605" s="2"/>
      <c r="N605" s="2" t="s">
        <v>80</v>
      </c>
      <c r="O605" s="2" t="s">
        <v>95</v>
      </c>
      <c r="P605" s="2"/>
      <c r="Q605" s="2" t="s">
        <v>65</v>
      </c>
      <c r="R605" s="2" t="s">
        <v>81</v>
      </c>
      <c r="S605" s="2">
        <v>4252</v>
      </c>
      <c r="T605" s="2" t="s">
        <v>82</v>
      </c>
      <c r="U605" s="2" t="s">
        <v>83</v>
      </c>
      <c r="V605" s="10" t="s">
        <v>69</v>
      </c>
      <c r="W605" s="2"/>
      <c r="X605" s="2">
        <v>780284.52</v>
      </c>
      <c r="Y605" s="26">
        <v>0.00073707469951</v>
      </c>
      <c r="Z605" s="10" t="s">
        <v>84</v>
      </c>
      <c r="AA605" s="2" t="s">
        <v>85</v>
      </c>
      <c r="AB605" s="10" t="s">
        <v>72</v>
      </c>
      <c r="AC605" s="2" t="s">
        <v>73</v>
      </c>
      <c r="AD605" s="10" t="s">
        <v>74</v>
      </c>
      <c r="AE605" s="10"/>
      <c r="AF605" s="10" t="s">
        <v>86</v>
      </c>
      <c r="AG605" s="10" t="s">
        <v>75</v>
      </c>
      <c r="AH605" s="10"/>
      <c r="AI605" s="10" t="s">
        <v>76</v>
      </c>
      <c r="AJ605" s="2" t="s">
        <v>76</v>
      </c>
      <c r="AK605" s="32">
        <v>1</v>
      </c>
      <c r="AL605" s="2"/>
      <c r="AM605" s="2"/>
      <c r="AN605" s="7">
        <f>HYPERLINK("#Notes!C967", "Go To Notes")</f>
      </c>
      <c r="AO605" s="2">
        <v>0</v>
      </c>
      <c r="AP605" s="2">
        <v>0</v>
      </c>
      <c r="AQ605" s="2">
        <v>702109.26</v>
      </c>
      <c r="AR605" s="26">
        <v>0.8998118532455316</v>
      </c>
      <c r="AS605" s="11"/>
      <c r="AT605" s="10"/>
      <c r="AV605" s="10"/>
      <c r="AW605" s="10"/>
      <c r="AX605" s="10"/>
      <c r="AY605" s="10"/>
      <c r="AZ605" s="10"/>
      <c r="BC605" s="10"/>
    </row>
    <row r="606" s="2" customFormat="1">
      <c r="A606" s="2" t="s">
        <v>1406</v>
      </c>
      <c r="B606" s="11">
        <v>44553</v>
      </c>
      <c r="C606" s="2" t="s">
        <v>1383</v>
      </c>
      <c r="D606" s="2" t="s">
        <v>1384</v>
      </c>
      <c r="E606" s="2" t="s">
        <v>1385</v>
      </c>
      <c r="F606" s="2" t="s">
        <v>1407</v>
      </c>
      <c r="G606" s="2" t="s">
        <v>1408</v>
      </c>
      <c r="H606" s="2" t="s">
        <v>1409</v>
      </c>
      <c r="I606" s="11">
        <v>44773</v>
      </c>
      <c r="J606" s="11">
        <v>44498</v>
      </c>
      <c r="K606" s="2" t="s">
        <v>62</v>
      </c>
      <c r="L606" s="2" t="s">
        <v>62</v>
      </c>
      <c r="M606" s="2"/>
      <c r="N606" s="2" t="s">
        <v>80</v>
      </c>
      <c r="O606" s="2" t="s">
        <v>95</v>
      </c>
      <c r="P606" s="2"/>
      <c r="Q606" s="2" t="s">
        <v>65</v>
      </c>
      <c r="R606" s="2" t="s">
        <v>81</v>
      </c>
      <c r="S606" s="2">
        <v>7037</v>
      </c>
      <c r="T606" s="2" t="s">
        <v>82</v>
      </c>
      <c r="U606" s="2" t="s">
        <v>83</v>
      </c>
      <c r="V606" s="10" t="s">
        <v>69</v>
      </c>
      <c r="W606" s="2"/>
      <c r="X606" s="2">
        <v>1291359.87</v>
      </c>
      <c r="Y606" s="26">
        <v>0.00292570544983</v>
      </c>
      <c r="Z606" s="10" t="s">
        <v>84</v>
      </c>
      <c r="AA606" s="2" t="s">
        <v>85</v>
      </c>
      <c r="AB606" s="10" t="s">
        <v>72</v>
      </c>
      <c r="AC606" s="2" t="s">
        <v>73</v>
      </c>
      <c r="AD606" s="10" t="s">
        <v>74</v>
      </c>
      <c r="AE606" s="10"/>
      <c r="AF606" s="10" t="s">
        <v>86</v>
      </c>
      <c r="AG606" s="10" t="s">
        <v>75</v>
      </c>
      <c r="AH606" s="10"/>
      <c r="AI606" s="10" t="s">
        <v>76</v>
      </c>
      <c r="AJ606" s="2" t="s">
        <v>76</v>
      </c>
      <c r="AK606" s="32">
        <v>1</v>
      </c>
      <c r="AL606" s="2"/>
      <c r="AM606" s="2"/>
      <c r="AN606" s="7">
        <f>HYPERLINK("#Notes!C972", "Go To Notes")</f>
      </c>
      <c r="AO606" s="2">
        <v>0</v>
      </c>
      <c r="AP606" s="2">
        <v>0</v>
      </c>
      <c r="AQ606" s="2">
        <v>1139780.61</v>
      </c>
      <c r="AR606" s="26">
        <v>0.882620434844394</v>
      </c>
      <c r="AS606" s="11"/>
      <c r="AT606" s="10"/>
      <c r="AV606" s="10"/>
      <c r="AW606" s="10"/>
      <c r="AX606" s="10"/>
      <c r="AY606" s="10"/>
      <c r="AZ606" s="10"/>
      <c r="BC606" s="10"/>
    </row>
    <row r="607" s="2" customFormat="1">
      <c r="A607" s="2" t="s">
        <v>1410</v>
      </c>
      <c r="B607" s="11">
        <v>44371</v>
      </c>
      <c r="C607" s="2" t="s">
        <v>1383</v>
      </c>
      <c r="D607" s="2" t="s">
        <v>1384</v>
      </c>
      <c r="E607" s="2" t="s">
        <v>1385</v>
      </c>
      <c r="F607" s="2" t="s">
        <v>1411</v>
      </c>
      <c r="G607" s="2" t="s">
        <v>1412</v>
      </c>
      <c r="H607" s="2" t="s">
        <v>1413</v>
      </c>
      <c r="I607" s="11">
        <v>44408</v>
      </c>
      <c r="J607" s="11">
        <v>44316</v>
      </c>
      <c r="K607" s="2" t="s">
        <v>62</v>
      </c>
      <c r="L607" s="2" t="s">
        <v>62</v>
      </c>
      <c r="M607" s="2"/>
      <c r="N607" s="2" t="s">
        <v>80</v>
      </c>
      <c r="O607" s="2" t="s">
        <v>95</v>
      </c>
      <c r="P607" s="2"/>
      <c r="Q607" s="2" t="s">
        <v>65</v>
      </c>
      <c r="R607" s="2" t="s">
        <v>81</v>
      </c>
      <c r="S607" s="2">
        <v>4890</v>
      </c>
      <c r="T607" s="2" t="s">
        <v>82</v>
      </c>
      <c r="U607" s="2" t="s">
        <v>83</v>
      </c>
      <c r="V607" s="10" t="s">
        <v>69</v>
      </c>
      <c r="W607" s="2"/>
      <c r="X607" s="2">
        <v>848855.1</v>
      </c>
      <c r="Y607" s="26">
        <v>0.00396844114005</v>
      </c>
      <c r="Z607" s="10" t="s">
        <v>84</v>
      </c>
      <c r="AA607" s="2" t="s">
        <v>85</v>
      </c>
      <c r="AB607" s="10" t="s">
        <v>72</v>
      </c>
      <c r="AC607" s="2" t="s">
        <v>73</v>
      </c>
      <c r="AD607" s="10" t="s">
        <v>74</v>
      </c>
      <c r="AE607" s="10"/>
      <c r="AF607" s="10" t="s">
        <v>86</v>
      </c>
      <c r="AG607" s="10" t="s">
        <v>75</v>
      </c>
      <c r="AH607" s="10"/>
      <c r="AI607" s="10" t="s">
        <v>76</v>
      </c>
      <c r="AJ607" s="2" t="s">
        <v>76</v>
      </c>
      <c r="AK607" s="32">
        <v>1</v>
      </c>
      <c r="AL607" s="2"/>
      <c r="AM607" s="2"/>
      <c r="AN607" s="7">
        <f>HYPERLINK("#Notes!C977", "Go To Notes")</f>
      </c>
      <c r="AO607" s="2">
        <v>0</v>
      </c>
      <c r="AP607" s="2">
        <v>0</v>
      </c>
      <c r="AQ607" s="2">
        <v>763796</v>
      </c>
      <c r="AR607" s="26">
        <v>0.8997955010224948</v>
      </c>
      <c r="AS607" s="11"/>
      <c r="AT607" s="10"/>
      <c r="AV607" s="10"/>
      <c r="AW607" s="10"/>
      <c r="AX607" s="10"/>
      <c r="AY607" s="10"/>
      <c r="AZ607" s="10"/>
      <c r="BC607" s="10"/>
    </row>
    <row r="608" s="2" customFormat="1">
      <c r="A608" s="2" t="s">
        <v>1414</v>
      </c>
      <c r="B608" s="11">
        <v>44463</v>
      </c>
      <c r="C608" s="2" t="s">
        <v>1383</v>
      </c>
      <c r="D608" s="2" t="s">
        <v>1384</v>
      </c>
      <c r="E608" s="2" t="s">
        <v>1385</v>
      </c>
      <c r="F608" s="2" t="s">
        <v>1411</v>
      </c>
      <c r="G608" s="2" t="s">
        <v>1412</v>
      </c>
      <c r="H608" s="2" t="s">
        <v>1413</v>
      </c>
      <c r="I608" s="11">
        <v>44408</v>
      </c>
      <c r="J608" s="11">
        <v>44407</v>
      </c>
      <c r="K608" s="2" t="s">
        <v>62</v>
      </c>
      <c r="L608" s="2" t="s">
        <v>62</v>
      </c>
      <c r="M608" s="2"/>
      <c r="N608" s="2" t="s">
        <v>80</v>
      </c>
      <c r="O608" s="2" t="s">
        <v>95</v>
      </c>
      <c r="P608" s="2"/>
      <c r="Q608" s="2" t="s">
        <v>65</v>
      </c>
      <c r="R608" s="2" t="s">
        <v>81</v>
      </c>
      <c r="S608" s="2">
        <v>4612</v>
      </c>
      <c r="T608" s="2" t="s">
        <v>82</v>
      </c>
      <c r="U608" s="2" t="s">
        <v>83</v>
      </c>
      <c r="V608" s="10" t="s">
        <v>69</v>
      </c>
      <c r="W608" s="2"/>
      <c r="X608" s="2">
        <v>743085.44</v>
      </c>
      <c r="Y608" s="26">
        <v>0.00335895922157</v>
      </c>
      <c r="Z608" s="10" t="s">
        <v>84</v>
      </c>
      <c r="AA608" s="2" t="s">
        <v>85</v>
      </c>
      <c r="AB608" s="10" t="s">
        <v>72</v>
      </c>
      <c r="AC608" s="2" t="s">
        <v>73</v>
      </c>
      <c r="AD608" s="10" t="s">
        <v>74</v>
      </c>
      <c r="AE608" s="10"/>
      <c r="AF608" s="10" t="s">
        <v>86</v>
      </c>
      <c r="AG608" s="10" t="s">
        <v>75</v>
      </c>
      <c r="AH608" s="10"/>
      <c r="AI608" s="10" t="s">
        <v>76</v>
      </c>
      <c r="AJ608" s="2" t="s">
        <v>76</v>
      </c>
      <c r="AK608" s="32">
        <v>1</v>
      </c>
      <c r="AL608" s="2"/>
      <c r="AM608" s="2"/>
      <c r="AN608" s="7">
        <f>HYPERLINK("#Notes!C982", "Go To Notes")</f>
      </c>
      <c r="AO608" s="2">
        <v>0</v>
      </c>
      <c r="AP608" s="2">
        <v>0</v>
      </c>
      <c r="AQ608" s="2">
        <v>0</v>
      </c>
      <c r="AR608" s="26">
        <v>0</v>
      </c>
      <c r="AS608" s="11"/>
      <c r="AT608" s="10"/>
      <c r="AV608" s="10"/>
      <c r="AW608" s="10"/>
      <c r="AX608" s="10"/>
      <c r="AY608" s="10"/>
      <c r="AZ608" s="10"/>
      <c r="BC608" s="10"/>
    </row>
    <row r="609" s="2" customFormat="1">
      <c r="A609" s="2" t="s">
        <v>1415</v>
      </c>
      <c r="B609" s="11">
        <v>44553</v>
      </c>
      <c r="C609" s="2" t="s">
        <v>1383</v>
      </c>
      <c r="D609" s="2" t="s">
        <v>1384</v>
      </c>
      <c r="E609" s="2" t="s">
        <v>1385</v>
      </c>
      <c r="F609" s="2" t="s">
        <v>1411</v>
      </c>
      <c r="G609" s="2" t="s">
        <v>1412</v>
      </c>
      <c r="H609" s="2" t="s">
        <v>1413</v>
      </c>
      <c r="I609" s="11">
        <v>44773</v>
      </c>
      <c r="J609" s="11">
        <v>44498</v>
      </c>
      <c r="K609" s="2" t="s">
        <v>62</v>
      </c>
      <c r="L609" s="2" t="s">
        <v>62</v>
      </c>
      <c r="M609" s="2"/>
      <c r="N609" s="2" t="s">
        <v>80</v>
      </c>
      <c r="O609" s="2" t="s">
        <v>95</v>
      </c>
      <c r="P609" s="2"/>
      <c r="Q609" s="2" t="s">
        <v>65</v>
      </c>
      <c r="R609" s="2" t="s">
        <v>81</v>
      </c>
      <c r="S609" s="2">
        <v>1221</v>
      </c>
      <c r="T609" s="2" t="s">
        <v>82</v>
      </c>
      <c r="U609" s="2" t="s">
        <v>83</v>
      </c>
      <c r="V609" s="10" t="s">
        <v>69</v>
      </c>
      <c r="W609" s="2"/>
      <c r="X609" s="2">
        <v>224065.71</v>
      </c>
      <c r="Y609" s="26">
        <v>0.00086572654624</v>
      </c>
      <c r="Z609" s="10" t="s">
        <v>84</v>
      </c>
      <c r="AA609" s="2" t="s">
        <v>85</v>
      </c>
      <c r="AB609" s="10" t="s">
        <v>72</v>
      </c>
      <c r="AC609" s="2" t="s">
        <v>73</v>
      </c>
      <c r="AD609" s="10" t="s">
        <v>74</v>
      </c>
      <c r="AE609" s="10"/>
      <c r="AF609" s="10" t="s">
        <v>86</v>
      </c>
      <c r="AG609" s="10" t="s">
        <v>75</v>
      </c>
      <c r="AH609" s="10"/>
      <c r="AI609" s="10" t="s">
        <v>76</v>
      </c>
      <c r="AJ609" s="2" t="s">
        <v>76</v>
      </c>
      <c r="AK609" s="32">
        <v>1</v>
      </c>
      <c r="AL609" s="2"/>
      <c r="AM609" s="2"/>
      <c r="AN609" s="7">
        <f>HYPERLINK("#Notes!C987", "Go To Notes")</f>
      </c>
      <c r="AO609" s="2">
        <v>0</v>
      </c>
      <c r="AP609" s="2">
        <v>0</v>
      </c>
      <c r="AQ609" s="2">
        <v>201493.98</v>
      </c>
      <c r="AR609" s="26">
        <v>0.8992628992628994</v>
      </c>
      <c r="AS609" s="11"/>
      <c r="AT609" s="10"/>
      <c r="AV609" s="10"/>
      <c r="AW609" s="10"/>
      <c r="AX609" s="10"/>
      <c r="AY609" s="10"/>
      <c r="AZ609" s="10"/>
      <c r="BC609" s="10"/>
    </row>
    <row r="610" s="2" customFormat="1">
      <c r="A610" s="2" t="s">
        <v>1416</v>
      </c>
      <c r="B610" s="11">
        <v>44341</v>
      </c>
      <c r="C610" s="2" t="s">
        <v>1417</v>
      </c>
      <c r="D610" s="2" t="s">
        <v>1418</v>
      </c>
      <c r="E610" s="2" t="s">
        <v>1419</v>
      </c>
      <c r="F610" s="2" t="s">
        <v>1420</v>
      </c>
      <c r="G610" s="2" t="s">
        <v>1421</v>
      </c>
      <c r="H610" s="2" t="s">
        <v>1422</v>
      </c>
      <c r="I610" s="11">
        <v>44561</v>
      </c>
      <c r="J610" s="11">
        <v>44286</v>
      </c>
      <c r="K610" s="2" t="s">
        <v>62</v>
      </c>
      <c r="L610" s="2" t="s">
        <v>62</v>
      </c>
      <c r="M610" s="2"/>
      <c r="N610" s="2" t="s">
        <v>80</v>
      </c>
      <c r="O610" s="2" t="s">
        <v>95</v>
      </c>
      <c r="P610" s="2"/>
      <c r="Q610" s="2" t="s">
        <v>65</v>
      </c>
      <c r="R610" s="2" t="s">
        <v>81</v>
      </c>
      <c r="S610" s="2">
        <v>14</v>
      </c>
      <c r="T610" s="2" t="s">
        <v>82</v>
      </c>
      <c r="U610" s="2" t="s">
        <v>83</v>
      </c>
      <c r="V610" s="10" t="s">
        <v>69</v>
      </c>
      <c r="W610" s="2"/>
      <c r="X610" s="2">
        <v>2657.48</v>
      </c>
      <c r="Y610" s="26">
        <v>0.00025488756091</v>
      </c>
      <c r="Z610" s="10" t="s">
        <v>84</v>
      </c>
      <c r="AA610" s="2" t="s">
        <v>85</v>
      </c>
      <c r="AB610" s="10" t="s">
        <v>72</v>
      </c>
      <c r="AC610" s="2" t="s">
        <v>73</v>
      </c>
      <c r="AD610" s="10" t="s">
        <v>74</v>
      </c>
      <c r="AE610" s="10"/>
      <c r="AF610" s="10" t="s">
        <v>86</v>
      </c>
      <c r="AG610" s="10" t="s">
        <v>75</v>
      </c>
      <c r="AH610" s="10"/>
      <c r="AI610" s="10" t="s">
        <v>76</v>
      </c>
      <c r="AJ610" s="2" t="s">
        <v>76</v>
      </c>
      <c r="AK610" s="32">
        <v>1</v>
      </c>
      <c r="AL610" s="2"/>
      <c r="AM610" s="2"/>
      <c r="AN610" s="7">
        <f>HYPERLINK("#Notes!C992", "Go To Notes")</f>
      </c>
      <c r="AO610" s="2">
        <v>0</v>
      </c>
      <c r="AP610" s="2">
        <v>0</v>
      </c>
      <c r="AQ610" s="2">
        <v>0</v>
      </c>
      <c r="AR610" s="26">
        <v>0</v>
      </c>
      <c r="AS610" s="11"/>
      <c r="AT610" s="10"/>
      <c r="AV610" s="10"/>
      <c r="AW610" s="10"/>
      <c r="AX610" s="10"/>
      <c r="AY610" s="10"/>
      <c r="AZ610" s="10"/>
      <c r="BC610" s="10"/>
    </row>
    <row r="611" s="2" customFormat="1">
      <c r="A611" s="2" t="s">
        <v>1423</v>
      </c>
      <c r="B611" s="11">
        <v>44427</v>
      </c>
      <c r="C611" s="2" t="s">
        <v>1417</v>
      </c>
      <c r="D611" s="2" t="s">
        <v>1418</v>
      </c>
      <c r="E611" s="2" t="s">
        <v>1419</v>
      </c>
      <c r="F611" s="2" t="s">
        <v>1420</v>
      </c>
      <c r="G611" s="2" t="s">
        <v>1421</v>
      </c>
      <c r="H611" s="2" t="s">
        <v>1422</v>
      </c>
      <c r="I611" s="11">
        <v>44561</v>
      </c>
      <c r="J611" s="11">
        <v>44377</v>
      </c>
      <c r="K611" s="2" t="s">
        <v>62</v>
      </c>
      <c r="L611" s="2" t="s">
        <v>62</v>
      </c>
      <c r="M611" s="2"/>
      <c r="N611" s="2" t="s">
        <v>80</v>
      </c>
      <c r="O611" s="2" t="s">
        <v>95</v>
      </c>
      <c r="P611" s="2"/>
      <c r="Q611" s="2" t="s">
        <v>65</v>
      </c>
      <c r="R611" s="2" t="s">
        <v>81</v>
      </c>
      <c r="S611" s="2">
        <v>17</v>
      </c>
      <c r="T611" s="2" t="s">
        <v>82</v>
      </c>
      <c r="U611" s="2" t="s">
        <v>83</v>
      </c>
      <c r="V611" s="10" t="s">
        <v>69</v>
      </c>
      <c r="W611" s="2"/>
      <c r="X611" s="2">
        <v>3640.38</v>
      </c>
      <c r="Y611" s="26">
        <v>0.00032219579014</v>
      </c>
      <c r="Z611" s="10" t="s">
        <v>84</v>
      </c>
      <c r="AA611" s="2" t="s">
        <v>85</v>
      </c>
      <c r="AB611" s="10" t="s">
        <v>72</v>
      </c>
      <c r="AC611" s="2" t="s">
        <v>73</v>
      </c>
      <c r="AD611" s="10" t="s">
        <v>74</v>
      </c>
      <c r="AE611" s="10"/>
      <c r="AF611" s="10" t="s">
        <v>86</v>
      </c>
      <c r="AG611" s="10" t="s">
        <v>75</v>
      </c>
      <c r="AH611" s="10"/>
      <c r="AI611" s="10" t="s">
        <v>76</v>
      </c>
      <c r="AJ611" s="2" t="s">
        <v>76</v>
      </c>
      <c r="AK611" s="32">
        <v>1</v>
      </c>
      <c r="AL611" s="2"/>
      <c r="AM611" s="2"/>
      <c r="AN611" s="7">
        <f>HYPERLINK("#Notes!C997", "Go To Notes")</f>
      </c>
      <c r="AO611" s="2">
        <v>0</v>
      </c>
      <c r="AP611" s="2">
        <v>0</v>
      </c>
      <c r="AQ611" s="2">
        <v>0</v>
      </c>
      <c r="AR611" s="26">
        <v>0</v>
      </c>
      <c r="AS611" s="11"/>
      <c r="AT611" s="10"/>
      <c r="AV611" s="10"/>
      <c r="AW611" s="10"/>
      <c r="AX611" s="10"/>
      <c r="AY611" s="10"/>
      <c r="AZ611" s="10"/>
      <c r="BC611" s="10"/>
    </row>
    <row r="612" s="2" customFormat="1">
      <c r="A612" s="2" t="s">
        <v>1424</v>
      </c>
      <c r="B612" s="11">
        <v>44337</v>
      </c>
      <c r="C612" s="2" t="s">
        <v>1425</v>
      </c>
      <c r="D612" s="2" t="s">
        <v>1426</v>
      </c>
      <c r="E612" s="2" t="s">
        <v>1427</v>
      </c>
      <c r="F612" s="2" t="s">
        <v>1428</v>
      </c>
      <c r="G612" s="2" t="s">
        <v>1429</v>
      </c>
      <c r="H612" s="2" t="s">
        <v>1430</v>
      </c>
      <c r="I612" s="11">
        <v>44286</v>
      </c>
      <c r="J612" s="11">
        <v>44286</v>
      </c>
      <c r="K612" s="2" t="s">
        <v>648</v>
      </c>
      <c r="L612" s="2" t="s">
        <v>199</v>
      </c>
      <c r="M612" s="2"/>
      <c r="N612" s="2" t="s">
        <v>80</v>
      </c>
      <c r="O612" s="2" t="s">
        <v>95</v>
      </c>
      <c r="P612" s="2" t="s">
        <v>271</v>
      </c>
      <c r="Q612" s="2" t="s">
        <v>65</v>
      </c>
      <c r="R612" s="2" t="s">
        <v>81</v>
      </c>
      <c r="S612" s="2">
        <v>5957</v>
      </c>
      <c r="T612" s="2" t="s">
        <v>82</v>
      </c>
      <c r="U612" s="2" t="s">
        <v>83</v>
      </c>
      <c r="V612" s="10" t="s">
        <v>69</v>
      </c>
      <c r="W612" s="2"/>
      <c r="X612" s="2">
        <v>1130757.74</v>
      </c>
      <c r="Y612" s="26">
        <v>0.119731470817</v>
      </c>
      <c r="Z612" s="10" t="s">
        <v>84</v>
      </c>
      <c r="AA612" s="2" t="s">
        <v>85</v>
      </c>
      <c r="AB612" s="10" t="s">
        <v>72</v>
      </c>
      <c r="AC612" s="2" t="s">
        <v>73</v>
      </c>
      <c r="AD612" s="10" t="s">
        <v>74</v>
      </c>
      <c r="AE612" s="10"/>
      <c r="AF612" s="10" t="s">
        <v>86</v>
      </c>
      <c r="AG612" s="10" t="s">
        <v>75</v>
      </c>
      <c r="AH612" s="10"/>
      <c r="AI612" s="10" t="s">
        <v>76</v>
      </c>
      <c r="AJ612" s="2" t="s">
        <v>76</v>
      </c>
      <c r="AK612" s="32">
        <v>1</v>
      </c>
      <c r="AL612" s="2"/>
      <c r="AM612" s="2"/>
      <c r="AN612" s="7">
        <f>HYPERLINK("#Notes!C1002", "Go To Notes")</f>
      </c>
      <c r="AO612" s="2">
        <v>0</v>
      </c>
      <c r="AP612" s="2">
        <v>0</v>
      </c>
      <c r="AQ612" s="2">
        <v>0</v>
      </c>
      <c r="AR612" s="26">
        <v>0</v>
      </c>
      <c r="AS612" s="11"/>
      <c r="AT612" s="10"/>
      <c r="AV612" s="10"/>
      <c r="AW612" s="10"/>
      <c r="AX612" s="10"/>
      <c r="AY612" s="10"/>
      <c r="AZ612" s="10"/>
      <c r="BC612" s="10"/>
    </row>
    <row r="613" s="2" customFormat="1">
      <c r="A613" s="2" t="s">
        <v>1431</v>
      </c>
      <c r="B613" s="11">
        <v>44431</v>
      </c>
      <c r="C613" s="2" t="s">
        <v>1425</v>
      </c>
      <c r="D613" s="2" t="s">
        <v>1426</v>
      </c>
      <c r="E613" s="2" t="s">
        <v>1427</v>
      </c>
      <c r="F613" s="2" t="s">
        <v>1428</v>
      </c>
      <c r="G613" s="2" t="s">
        <v>1429</v>
      </c>
      <c r="H613" s="2" t="s">
        <v>1430</v>
      </c>
      <c r="I613" s="11">
        <v>44651</v>
      </c>
      <c r="J613" s="11">
        <v>44377</v>
      </c>
      <c r="K613" s="2" t="s">
        <v>648</v>
      </c>
      <c r="L613" s="2" t="s">
        <v>199</v>
      </c>
      <c r="M613" s="2"/>
      <c r="N613" s="2" t="s">
        <v>80</v>
      </c>
      <c r="O613" s="2" t="s">
        <v>95</v>
      </c>
      <c r="P613" s="2" t="s">
        <v>271</v>
      </c>
      <c r="Q613" s="2" t="s">
        <v>65</v>
      </c>
      <c r="R613" s="2" t="s">
        <v>81</v>
      </c>
      <c r="S613" s="2">
        <v>4170</v>
      </c>
      <c r="T613" s="2" t="s">
        <v>82</v>
      </c>
      <c r="U613" s="2" t="s">
        <v>83</v>
      </c>
      <c r="V613" s="10" t="s">
        <v>69</v>
      </c>
      <c r="W613" s="2"/>
      <c r="X613" s="2">
        <v>892963.8</v>
      </c>
      <c r="Y613" s="26">
        <v>0.07506885131</v>
      </c>
      <c r="Z613" s="10" t="s">
        <v>84</v>
      </c>
      <c r="AA613" s="2" t="s">
        <v>85</v>
      </c>
      <c r="AB613" s="10" t="s">
        <v>72</v>
      </c>
      <c r="AC613" s="2" t="s">
        <v>73</v>
      </c>
      <c r="AD613" s="10" t="s">
        <v>74</v>
      </c>
      <c r="AE613" s="10"/>
      <c r="AF613" s="10" t="s">
        <v>86</v>
      </c>
      <c r="AG613" s="10" t="s">
        <v>75</v>
      </c>
      <c r="AH613" s="10"/>
      <c r="AI613" s="10" t="s">
        <v>76</v>
      </c>
      <c r="AJ613" s="2" t="s">
        <v>76</v>
      </c>
      <c r="AK613" s="32">
        <v>1</v>
      </c>
      <c r="AL613" s="2"/>
      <c r="AM613" s="2"/>
      <c r="AN613" s="7">
        <f>HYPERLINK("#Notes!C1007", "Go To Notes")</f>
      </c>
      <c r="AO613" s="2">
        <v>0</v>
      </c>
      <c r="AP613" s="2">
        <v>0</v>
      </c>
      <c r="AQ613" s="2">
        <v>0</v>
      </c>
      <c r="AR613" s="26">
        <v>0</v>
      </c>
      <c r="AS613" s="11"/>
      <c r="AT613" s="10"/>
      <c r="AV613" s="10"/>
      <c r="AW613" s="10"/>
      <c r="AX613" s="10"/>
      <c r="AY613" s="10"/>
      <c r="AZ613" s="10"/>
      <c r="BC613" s="10"/>
    </row>
    <row r="614" s="2" customFormat="1">
      <c r="A614" s="2" t="s">
        <v>1432</v>
      </c>
      <c r="B614" s="11">
        <v>44524</v>
      </c>
      <c r="C614" s="2" t="s">
        <v>1425</v>
      </c>
      <c r="D614" s="2" t="s">
        <v>1426</v>
      </c>
      <c r="E614" s="2" t="s">
        <v>1427</v>
      </c>
      <c r="F614" s="2" t="s">
        <v>1428</v>
      </c>
      <c r="G614" s="2" t="s">
        <v>1429</v>
      </c>
      <c r="H614" s="2" t="s">
        <v>1430</v>
      </c>
      <c r="I614" s="11">
        <v>44651</v>
      </c>
      <c r="J614" s="11">
        <v>44469</v>
      </c>
      <c r="K614" s="2" t="s">
        <v>648</v>
      </c>
      <c r="L614" s="2" t="s">
        <v>199</v>
      </c>
      <c r="M614" s="2"/>
      <c r="N614" s="2" t="s">
        <v>80</v>
      </c>
      <c r="O614" s="2" t="s">
        <v>95</v>
      </c>
      <c r="P614" s="2" t="s">
        <v>271</v>
      </c>
      <c r="Q614" s="2" t="s">
        <v>65</v>
      </c>
      <c r="R614" s="2" t="s">
        <v>81</v>
      </c>
      <c r="S614" s="2">
        <v>7856</v>
      </c>
      <c r="T614" s="2" t="s">
        <v>82</v>
      </c>
      <c r="U614" s="2" t="s">
        <v>83</v>
      </c>
      <c r="V614" s="10" t="s">
        <v>69</v>
      </c>
      <c r="W614" s="2"/>
      <c r="X614" s="2">
        <v>1378492.32</v>
      </c>
      <c r="Y614" s="26">
        <v>0.067465960741</v>
      </c>
      <c r="Z614" s="10" t="s">
        <v>84</v>
      </c>
      <c r="AA614" s="2" t="s">
        <v>85</v>
      </c>
      <c r="AB614" s="10" t="s">
        <v>72</v>
      </c>
      <c r="AC614" s="2" t="s">
        <v>73</v>
      </c>
      <c r="AD614" s="10" t="s">
        <v>74</v>
      </c>
      <c r="AE614" s="10"/>
      <c r="AF614" s="10" t="s">
        <v>86</v>
      </c>
      <c r="AG614" s="10" t="s">
        <v>75</v>
      </c>
      <c r="AH614" s="10"/>
      <c r="AI614" s="10" t="s">
        <v>76</v>
      </c>
      <c r="AJ614" s="2" t="s">
        <v>76</v>
      </c>
      <c r="AK614" s="32">
        <v>1</v>
      </c>
      <c r="AL614" s="2"/>
      <c r="AM614" s="2"/>
      <c r="AN614" s="7">
        <f>HYPERLINK("#Notes!C1012", "Go To Notes")</f>
      </c>
      <c r="AO614" s="2">
        <v>0</v>
      </c>
      <c r="AP614" s="2">
        <v>0</v>
      </c>
      <c r="AQ614" s="2">
        <v>0</v>
      </c>
      <c r="AR614" s="26">
        <v>0</v>
      </c>
      <c r="AS614" s="11"/>
      <c r="AT614" s="10"/>
      <c r="AV614" s="10"/>
      <c r="AW614" s="10"/>
      <c r="AX614" s="10"/>
      <c r="AY614" s="10"/>
      <c r="AZ614" s="10"/>
      <c r="BC614" s="10"/>
    </row>
    <row r="615" s="2" customFormat="1">
      <c r="A615" s="2" t="s">
        <v>1433</v>
      </c>
      <c r="B615" s="11">
        <v>43791</v>
      </c>
      <c r="C615" s="2" t="s">
        <v>1425</v>
      </c>
      <c r="D615" s="2" t="s">
        <v>1426</v>
      </c>
      <c r="E615" s="2" t="s">
        <v>1427</v>
      </c>
      <c r="F615" s="2" t="s">
        <v>1434</v>
      </c>
      <c r="G615" s="2" t="s">
        <v>1435</v>
      </c>
      <c r="H615" s="2" t="s">
        <v>1436</v>
      </c>
      <c r="I615" s="11">
        <v>43921</v>
      </c>
      <c r="J615" s="11">
        <v>43738</v>
      </c>
      <c r="K615" s="2" t="s">
        <v>648</v>
      </c>
      <c r="L615" s="2" t="s">
        <v>199</v>
      </c>
      <c r="M615" s="2"/>
      <c r="N615" s="2" t="s">
        <v>80</v>
      </c>
      <c r="O615" s="2" t="s">
        <v>95</v>
      </c>
      <c r="P615" s="2" t="s">
        <v>271</v>
      </c>
      <c r="Q615" s="2" t="s">
        <v>65</v>
      </c>
      <c r="R615" s="2" t="s">
        <v>81</v>
      </c>
      <c r="S615" s="2">
        <v>3426</v>
      </c>
      <c r="T615" s="2" t="s">
        <v>82</v>
      </c>
      <c r="U615" s="2" t="s">
        <v>83</v>
      </c>
      <c r="V615" s="10" t="s">
        <v>69</v>
      </c>
      <c r="W615" s="2"/>
      <c r="X615" s="2">
        <v>18911.52</v>
      </c>
      <c r="Y615" s="26">
        <v>0.002600459945</v>
      </c>
      <c r="Z615" s="10" t="s">
        <v>84</v>
      </c>
      <c r="AA615" s="2" t="s">
        <v>85</v>
      </c>
      <c r="AB615" s="10" t="s">
        <v>72</v>
      </c>
      <c r="AC615" s="2" t="s">
        <v>73</v>
      </c>
      <c r="AD615" s="10" t="s">
        <v>74</v>
      </c>
      <c r="AE615" s="10"/>
      <c r="AF615" s="10" t="s">
        <v>86</v>
      </c>
      <c r="AG615" s="10" t="s">
        <v>75</v>
      </c>
      <c r="AH615" s="10"/>
      <c r="AI615" s="10" t="s">
        <v>76</v>
      </c>
      <c r="AJ615" s="2" t="s">
        <v>76</v>
      </c>
      <c r="AK615" s="32">
        <v>1</v>
      </c>
      <c r="AL615" s="2"/>
      <c r="AM615" s="2"/>
      <c r="AN615" s="7">
        <f>HYPERLINK("#Notes!C1017", "Go To Notes")</f>
      </c>
      <c r="AO615" s="2">
        <v>0</v>
      </c>
      <c r="AP615" s="2">
        <v>0</v>
      </c>
      <c r="AQ615" s="2">
        <v>0</v>
      </c>
      <c r="AR615" s="26">
        <v>0</v>
      </c>
      <c r="AS615" s="11"/>
      <c r="AT615" s="10"/>
      <c r="AV615" s="10"/>
      <c r="AW615" s="10"/>
      <c r="AX615" s="10"/>
      <c r="AY615" s="10"/>
      <c r="AZ615" s="10"/>
      <c r="BC615" s="10"/>
    </row>
    <row r="616" s="2" customFormat="1">
      <c r="A616" s="2" t="s">
        <v>1437</v>
      </c>
      <c r="B616" s="11">
        <v>43825</v>
      </c>
      <c r="C616" s="2" t="s">
        <v>1438</v>
      </c>
      <c r="D616" s="2" t="s">
        <v>1439</v>
      </c>
      <c r="E616" s="2" t="s">
        <v>1440</v>
      </c>
      <c r="F616" s="2" t="s">
        <v>1441</v>
      </c>
      <c r="G616" s="2" t="s">
        <v>1442</v>
      </c>
      <c r="H616" s="2" t="s">
        <v>1443</v>
      </c>
      <c r="I616" s="11">
        <v>43769</v>
      </c>
      <c r="J616" s="11">
        <v>43769</v>
      </c>
      <c r="K616" s="2" t="s">
        <v>126</v>
      </c>
      <c r="L616" s="2" t="s">
        <v>316</v>
      </c>
      <c r="M616" s="2"/>
      <c r="N616" s="2" t="s">
        <v>80</v>
      </c>
      <c r="O616" s="2"/>
      <c r="P616" s="2"/>
      <c r="Q616" s="2" t="s">
        <v>65</v>
      </c>
      <c r="R616" s="2" t="s">
        <v>81</v>
      </c>
      <c r="S616" s="2">
        <v>484</v>
      </c>
      <c r="T616" s="2" t="s">
        <v>82</v>
      </c>
      <c r="U616" s="2" t="s">
        <v>83</v>
      </c>
      <c r="V616" s="10" t="s">
        <v>69</v>
      </c>
      <c r="W616" s="2"/>
      <c r="X616" s="2">
        <v>2632.96</v>
      </c>
      <c r="Y616" s="26">
        <v>1.8206842E-06</v>
      </c>
      <c r="Z616" s="10" t="s">
        <v>84</v>
      </c>
      <c r="AA616" s="2" t="s">
        <v>85</v>
      </c>
      <c r="AB616" s="10" t="s">
        <v>72</v>
      </c>
      <c r="AC616" s="2" t="s">
        <v>73</v>
      </c>
      <c r="AD616" s="10" t="s">
        <v>74</v>
      </c>
      <c r="AE616" s="10"/>
      <c r="AF616" s="10" t="s">
        <v>86</v>
      </c>
      <c r="AG616" s="10" t="s">
        <v>75</v>
      </c>
      <c r="AH616" s="10"/>
      <c r="AI616" s="10" t="s">
        <v>76</v>
      </c>
      <c r="AJ616" s="2" t="s">
        <v>76</v>
      </c>
      <c r="AK616" s="32">
        <v>1</v>
      </c>
      <c r="AL616" s="2"/>
      <c r="AM616" s="2"/>
      <c r="AN616" s="7">
        <f>HYPERLINK("#Notes!C1022", "Go To Notes")</f>
      </c>
      <c r="AO616" s="2">
        <v>0</v>
      </c>
      <c r="AP616" s="2">
        <v>0</v>
      </c>
      <c r="AQ616" s="2">
        <v>2286.27</v>
      </c>
      <c r="AR616" s="26">
        <v>0.8683269020418084</v>
      </c>
      <c r="AS616" s="11"/>
      <c r="AT616" s="10"/>
      <c r="AV616" s="10"/>
      <c r="AW616" s="10"/>
      <c r="AX616" s="10"/>
      <c r="AY616" s="10"/>
      <c r="AZ616" s="10"/>
      <c r="BC616" s="10"/>
    </row>
    <row r="617" s="2" customFormat="1">
      <c r="A617" s="2" t="s">
        <v>1444</v>
      </c>
      <c r="B617" s="11">
        <v>43917</v>
      </c>
      <c r="C617" s="2" t="s">
        <v>1438</v>
      </c>
      <c r="D617" s="2" t="s">
        <v>1439</v>
      </c>
      <c r="E617" s="2" t="s">
        <v>1440</v>
      </c>
      <c r="F617" s="2" t="s">
        <v>1441</v>
      </c>
      <c r="G617" s="2" t="s">
        <v>1442</v>
      </c>
      <c r="H617" s="2" t="s">
        <v>1443</v>
      </c>
      <c r="I617" s="11">
        <v>44135</v>
      </c>
      <c r="J617" s="11">
        <v>43861</v>
      </c>
      <c r="K617" s="2" t="s">
        <v>126</v>
      </c>
      <c r="L617" s="2" t="s">
        <v>316</v>
      </c>
      <c r="M617" s="2"/>
      <c r="N617" s="2" t="s">
        <v>80</v>
      </c>
      <c r="O617" s="2"/>
      <c r="P617" s="2"/>
      <c r="Q617" s="2" t="s">
        <v>65</v>
      </c>
      <c r="R617" s="2" t="s">
        <v>81</v>
      </c>
      <c r="S617" s="2">
        <v>60720</v>
      </c>
      <c r="T617" s="2" t="s">
        <v>82</v>
      </c>
      <c r="U617" s="2" t="s">
        <v>83</v>
      </c>
      <c r="V617" s="10" t="s">
        <v>69</v>
      </c>
      <c r="W617" s="2"/>
      <c r="X617" s="2">
        <v>233164.8</v>
      </c>
      <c r="Y617" s="26">
        <v>0.00015574072191</v>
      </c>
      <c r="Z617" s="10" t="s">
        <v>84</v>
      </c>
      <c r="AA617" s="2" t="s">
        <v>85</v>
      </c>
      <c r="AB617" s="10" t="s">
        <v>72</v>
      </c>
      <c r="AC617" s="2" t="s">
        <v>73</v>
      </c>
      <c r="AD617" s="10" t="s">
        <v>74</v>
      </c>
      <c r="AE617" s="10"/>
      <c r="AF617" s="10" t="s">
        <v>86</v>
      </c>
      <c r="AG617" s="10" t="s">
        <v>75</v>
      </c>
      <c r="AH617" s="10"/>
      <c r="AI617" s="10" t="s">
        <v>76</v>
      </c>
      <c r="AJ617" s="2" t="s">
        <v>76</v>
      </c>
      <c r="AK617" s="32">
        <v>1</v>
      </c>
      <c r="AL617" s="2"/>
      <c r="AM617" s="2"/>
      <c r="AN617" s="7">
        <f>HYPERLINK("#Notes!C1027", "Go To Notes")</f>
      </c>
      <c r="AO617" s="2">
        <v>0</v>
      </c>
      <c r="AP617" s="2">
        <v>0</v>
      </c>
      <c r="AQ617" s="2">
        <v>238323.06</v>
      </c>
      <c r="AR617" s="26">
        <v>1.0221228075592885</v>
      </c>
      <c r="AS617" s="11"/>
      <c r="AT617" s="10"/>
      <c r="AV617" s="10"/>
      <c r="AW617" s="10"/>
      <c r="AX617" s="10"/>
      <c r="AY617" s="10"/>
      <c r="AZ617" s="10"/>
      <c r="BC617" s="10"/>
    </row>
    <row r="618" s="2" customFormat="1">
      <c r="A618" s="2" t="s">
        <v>1445</v>
      </c>
      <c r="B618" s="11">
        <v>44007</v>
      </c>
      <c r="C618" s="2" t="s">
        <v>1438</v>
      </c>
      <c r="D618" s="2" t="s">
        <v>1439</v>
      </c>
      <c r="E618" s="2" t="s">
        <v>1440</v>
      </c>
      <c r="F618" s="2" t="s">
        <v>1441</v>
      </c>
      <c r="G618" s="2" t="s">
        <v>1442</v>
      </c>
      <c r="H618" s="2" t="s">
        <v>1443</v>
      </c>
      <c r="I618" s="11">
        <v>44135</v>
      </c>
      <c r="J618" s="11">
        <v>43951</v>
      </c>
      <c r="K618" s="2" t="s">
        <v>126</v>
      </c>
      <c r="L618" s="2" t="s">
        <v>316</v>
      </c>
      <c r="M618" s="2"/>
      <c r="N618" s="2" t="s">
        <v>80</v>
      </c>
      <c r="O618" s="2"/>
      <c r="P618" s="2"/>
      <c r="Q618" s="2" t="s">
        <v>65</v>
      </c>
      <c r="R618" s="2" t="s">
        <v>81</v>
      </c>
      <c r="S618" s="2">
        <v>23331</v>
      </c>
      <c r="T618" s="2" t="s">
        <v>82</v>
      </c>
      <c r="U618" s="2" t="s">
        <v>83</v>
      </c>
      <c r="V618" s="10" t="s">
        <v>69</v>
      </c>
      <c r="W618" s="2"/>
      <c r="X618" s="2">
        <v>133686.63</v>
      </c>
      <c r="Y618" s="26">
        <v>0.00010894752815</v>
      </c>
      <c r="Z618" s="10" t="s">
        <v>84</v>
      </c>
      <c r="AA618" s="2" t="s">
        <v>85</v>
      </c>
      <c r="AB618" s="10" t="s">
        <v>72</v>
      </c>
      <c r="AC618" s="2" t="s">
        <v>73</v>
      </c>
      <c r="AD618" s="10" t="s">
        <v>74</v>
      </c>
      <c r="AE618" s="10"/>
      <c r="AF618" s="10" t="s">
        <v>86</v>
      </c>
      <c r="AG618" s="10" t="s">
        <v>75</v>
      </c>
      <c r="AH618" s="10"/>
      <c r="AI618" s="10" t="s">
        <v>76</v>
      </c>
      <c r="AJ618" s="2" t="s">
        <v>76</v>
      </c>
      <c r="AK618" s="32">
        <v>1</v>
      </c>
      <c r="AL618" s="2"/>
      <c r="AM618" s="2"/>
      <c r="AN618" s="2"/>
      <c r="AO618" s="2">
        <v>0</v>
      </c>
      <c r="AP618" s="2">
        <v>0</v>
      </c>
      <c r="AQ618" s="2">
        <v>140913.2</v>
      </c>
      <c r="AR618" s="26">
        <v>1.0540560413558184</v>
      </c>
      <c r="AS618" s="11"/>
      <c r="AT618" s="10"/>
      <c r="AV618" s="10"/>
      <c r="AW618" s="10"/>
      <c r="AX618" s="10"/>
      <c r="AY618" s="10"/>
      <c r="AZ618" s="10"/>
      <c r="BC618" s="10"/>
    </row>
    <row r="619" s="2" customFormat="1">
      <c r="A619" s="2" t="s">
        <v>1446</v>
      </c>
      <c r="B619" s="11">
        <v>44286</v>
      </c>
      <c r="C619" s="2" t="s">
        <v>1438</v>
      </c>
      <c r="D619" s="2" t="s">
        <v>1439</v>
      </c>
      <c r="E619" s="2" t="s">
        <v>1440</v>
      </c>
      <c r="F619" s="2" t="s">
        <v>1441</v>
      </c>
      <c r="G619" s="2" t="s">
        <v>1442</v>
      </c>
      <c r="H619" s="2" t="s">
        <v>1443</v>
      </c>
      <c r="I619" s="11">
        <v>44500</v>
      </c>
      <c r="J619" s="11">
        <v>44227</v>
      </c>
      <c r="K619" s="2" t="s">
        <v>126</v>
      </c>
      <c r="L619" s="2" t="s">
        <v>316</v>
      </c>
      <c r="M619" s="2"/>
      <c r="N619" s="2" t="s">
        <v>80</v>
      </c>
      <c r="O619" s="2"/>
      <c r="P619" s="2"/>
      <c r="Q619" s="2" t="s">
        <v>65</v>
      </c>
      <c r="R619" s="2" t="s">
        <v>81</v>
      </c>
      <c r="S619" s="2">
        <v>12090</v>
      </c>
      <c r="T619" s="2" t="s">
        <v>82</v>
      </c>
      <c r="U619" s="2" t="s">
        <v>83</v>
      </c>
      <c r="V619" s="10" t="s">
        <v>69</v>
      </c>
      <c r="W619" s="2"/>
      <c r="X619" s="2">
        <v>3929250</v>
      </c>
      <c r="Y619" s="26">
        <v>0.00276192403635</v>
      </c>
      <c r="Z619" s="10" t="s">
        <v>84</v>
      </c>
      <c r="AA619" s="2" t="s">
        <v>85</v>
      </c>
      <c r="AB619" s="10" t="s">
        <v>72</v>
      </c>
      <c r="AC619" s="2" t="s">
        <v>73</v>
      </c>
      <c r="AD619" s="10" t="s">
        <v>74</v>
      </c>
      <c r="AE619" s="10"/>
      <c r="AF619" s="10" t="s">
        <v>86</v>
      </c>
      <c r="AG619" s="10" t="s">
        <v>75</v>
      </c>
      <c r="AH619" s="10"/>
      <c r="AI619" s="10" t="s">
        <v>76</v>
      </c>
      <c r="AJ619" s="2" t="s">
        <v>76</v>
      </c>
      <c r="AK619" s="32">
        <v>1</v>
      </c>
      <c r="AL619" s="2"/>
      <c r="AM619" s="2"/>
      <c r="AN619" s="2"/>
      <c r="AO619" s="2">
        <v>0</v>
      </c>
      <c r="AP619" s="2">
        <v>0</v>
      </c>
      <c r="AQ619" s="2">
        <v>2340430.4</v>
      </c>
      <c r="AR619" s="26">
        <v>0.5956430362028378</v>
      </c>
      <c r="AS619" s="11"/>
      <c r="AT619" s="10"/>
      <c r="AV619" s="10"/>
      <c r="AW619" s="10"/>
      <c r="AX619" s="10"/>
      <c r="AY619" s="10"/>
      <c r="AZ619" s="10"/>
      <c r="BC619" s="10"/>
    </row>
    <row r="620" s="2" customFormat="1">
      <c r="A620" s="2" t="s">
        <v>1447</v>
      </c>
      <c r="B620" s="11">
        <v>44372</v>
      </c>
      <c r="C620" s="2" t="s">
        <v>1438</v>
      </c>
      <c r="D620" s="2" t="s">
        <v>1439</v>
      </c>
      <c r="E620" s="2" t="s">
        <v>1440</v>
      </c>
      <c r="F620" s="2" t="s">
        <v>1441</v>
      </c>
      <c r="G620" s="2" t="s">
        <v>1442</v>
      </c>
      <c r="H620" s="2" t="s">
        <v>1443</v>
      </c>
      <c r="I620" s="11">
        <v>44500</v>
      </c>
      <c r="J620" s="11">
        <v>44316</v>
      </c>
      <c r="K620" s="2" t="s">
        <v>126</v>
      </c>
      <c r="L620" s="2" t="s">
        <v>316</v>
      </c>
      <c r="M620" s="2"/>
      <c r="N620" s="2" t="s">
        <v>80</v>
      </c>
      <c r="O620" s="2"/>
      <c r="P620" s="2"/>
      <c r="Q620" s="2" t="s">
        <v>65</v>
      </c>
      <c r="R620" s="2" t="s">
        <v>81</v>
      </c>
      <c r="S620" s="2">
        <v>12400</v>
      </c>
      <c r="T620" s="2" t="s">
        <v>82</v>
      </c>
      <c r="U620" s="2" t="s">
        <v>83</v>
      </c>
      <c r="V620" s="10" t="s">
        <v>69</v>
      </c>
      <c r="W620" s="2"/>
      <c r="X620" s="2">
        <v>2152516</v>
      </c>
      <c r="Y620" s="26">
        <v>0.00129074307362</v>
      </c>
      <c r="Z620" s="10" t="s">
        <v>84</v>
      </c>
      <c r="AA620" s="2" t="s">
        <v>85</v>
      </c>
      <c r="AB620" s="10" t="s">
        <v>72</v>
      </c>
      <c r="AC620" s="2" t="s">
        <v>73</v>
      </c>
      <c r="AD620" s="10" t="s">
        <v>74</v>
      </c>
      <c r="AE620" s="10"/>
      <c r="AF620" s="10" t="s">
        <v>86</v>
      </c>
      <c r="AG620" s="10" t="s">
        <v>75</v>
      </c>
      <c r="AH620" s="10"/>
      <c r="AI620" s="10" t="s">
        <v>76</v>
      </c>
      <c r="AJ620" s="2" t="s">
        <v>76</v>
      </c>
      <c r="AK620" s="32">
        <v>1</v>
      </c>
      <c r="AL620" s="2"/>
      <c r="AM620" s="2"/>
      <c r="AN620" s="2"/>
      <c r="AO620" s="2">
        <v>0</v>
      </c>
      <c r="AP620" s="2">
        <v>0</v>
      </c>
      <c r="AQ620" s="2">
        <v>2140884.69</v>
      </c>
      <c r="AR620" s="26">
        <v>0.9945964118269041</v>
      </c>
      <c r="AS620" s="11"/>
      <c r="AT620" s="10"/>
      <c r="AV620" s="10"/>
      <c r="AW620" s="10"/>
      <c r="AX620" s="10"/>
      <c r="AY620" s="10"/>
      <c r="AZ620" s="10"/>
      <c r="BC620" s="10"/>
    </row>
    <row r="621" s="2" customFormat="1">
      <c r="A621" s="2" t="s">
        <v>1448</v>
      </c>
      <c r="B621" s="11">
        <v>44466</v>
      </c>
      <c r="C621" s="2" t="s">
        <v>1438</v>
      </c>
      <c r="D621" s="2" t="s">
        <v>1439</v>
      </c>
      <c r="E621" s="2" t="s">
        <v>1440</v>
      </c>
      <c r="F621" s="2" t="s">
        <v>1441</v>
      </c>
      <c r="G621" s="2" t="s">
        <v>1442</v>
      </c>
      <c r="H621" s="2" t="s">
        <v>1443</v>
      </c>
      <c r="I621" s="11">
        <v>44500</v>
      </c>
      <c r="J621" s="11">
        <v>44408</v>
      </c>
      <c r="K621" s="2" t="s">
        <v>126</v>
      </c>
      <c r="L621" s="2" t="s">
        <v>316</v>
      </c>
      <c r="M621" s="2"/>
      <c r="N621" s="2" t="s">
        <v>80</v>
      </c>
      <c r="O621" s="2"/>
      <c r="P621" s="2"/>
      <c r="Q621" s="2" t="s">
        <v>65</v>
      </c>
      <c r="R621" s="2" t="s">
        <v>81</v>
      </c>
      <c r="S621" s="2">
        <v>2233</v>
      </c>
      <c r="T621" s="2" t="s">
        <v>82</v>
      </c>
      <c r="U621" s="2" t="s">
        <v>83</v>
      </c>
      <c r="V621" s="10" t="s">
        <v>69</v>
      </c>
      <c r="W621" s="2"/>
      <c r="X621" s="2">
        <v>359780.96</v>
      </c>
      <c r="Y621" s="26">
        <v>0.00020653021373</v>
      </c>
      <c r="Z621" s="10" t="s">
        <v>84</v>
      </c>
      <c r="AA621" s="2" t="s">
        <v>85</v>
      </c>
      <c r="AB621" s="10" t="s">
        <v>72</v>
      </c>
      <c r="AC621" s="2" t="s">
        <v>73</v>
      </c>
      <c r="AD621" s="10" t="s">
        <v>74</v>
      </c>
      <c r="AE621" s="10"/>
      <c r="AF621" s="10" t="s">
        <v>86</v>
      </c>
      <c r="AG621" s="10" t="s">
        <v>75</v>
      </c>
      <c r="AH621" s="10"/>
      <c r="AI621" s="10" t="s">
        <v>76</v>
      </c>
      <c r="AJ621" s="2" t="s">
        <v>76</v>
      </c>
      <c r="AK621" s="32">
        <v>1</v>
      </c>
      <c r="AL621" s="2"/>
      <c r="AM621" s="2"/>
      <c r="AN621" s="2"/>
      <c r="AO621" s="2">
        <v>0</v>
      </c>
      <c r="AP621" s="2">
        <v>0</v>
      </c>
      <c r="AQ621" s="2">
        <v>367967.52</v>
      </c>
      <c r="AR621" s="26">
        <v>1.0227542891652743</v>
      </c>
      <c r="AS621" s="11"/>
      <c r="AT621" s="10"/>
      <c r="AV621" s="10"/>
      <c r="AW621" s="10"/>
      <c r="AX621" s="10"/>
      <c r="AY621" s="10"/>
      <c r="AZ621" s="10"/>
      <c r="BC621" s="10"/>
    </row>
    <row r="622" s="2" customFormat="1">
      <c r="A622" s="2" t="s">
        <v>1449</v>
      </c>
      <c r="B622" s="11">
        <v>44558</v>
      </c>
      <c r="C622" s="2" t="s">
        <v>1438</v>
      </c>
      <c r="D622" s="2" t="s">
        <v>1439</v>
      </c>
      <c r="E622" s="2" t="s">
        <v>1440</v>
      </c>
      <c r="F622" s="2" t="s">
        <v>1441</v>
      </c>
      <c r="G622" s="2" t="s">
        <v>1442</v>
      </c>
      <c r="H622" s="2" t="s">
        <v>1443</v>
      </c>
      <c r="I622" s="11">
        <v>44500</v>
      </c>
      <c r="J622" s="11">
        <v>44500</v>
      </c>
      <c r="K622" s="2" t="s">
        <v>126</v>
      </c>
      <c r="L622" s="2" t="s">
        <v>316</v>
      </c>
      <c r="M622" s="2"/>
      <c r="N622" s="2" t="s">
        <v>80</v>
      </c>
      <c r="O622" s="2"/>
      <c r="P622" s="2"/>
      <c r="Q622" s="2" t="s">
        <v>65</v>
      </c>
      <c r="R622" s="2" t="s">
        <v>81</v>
      </c>
      <c r="S622" s="2">
        <v>2123</v>
      </c>
      <c r="T622" s="2" t="s">
        <v>82</v>
      </c>
      <c r="U622" s="2" t="s">
        <v>83</v>
      </c>
      <c r="V622" s="10" t="s">
        <v>69</v>
      </c>
      <c r="W622" s="2"/>
      <c r="X622" s="2">
        <v>389591.73</v>
      </c>
      <c r="Y622" s="26">
        <v>0.00022558624769</v>
      </c>
      <c r="Z622" s="10" t="s">
        <v>84</v>
      </c>
      <c r="AA622" s="2" t="s">
        <v>85</v>
      </c>
      <c r="AB622" s="10" t="s">
        <v>72</v>
      </c>
      <c r="AC622" s="2" t="s">
        <v>73</v>
      </c>
      <c r="AD622" s="10" t="s">
        <v>74</v>
      </c>
      <c r="AE622" s="10"/>
      <c r="AF622" s="10" t="s">
        <v>86</v>
      </c>
      <c r="AG622" s="10" t="s">
        <v>75</v>
      </c>
      <c r="AH622" s="10"/>
      <c r="AI622" s="10" t="s">
        <v>76</v>
      </c>
      <c r="AJ622" s="2" t="s">
        <v>76</v>
      </c>
      <c r="AK622" s="32">
        <v>1</v>
      </c>
      <c r="AL622" s="2"/>
      <c r="AM622" s="2"/>
      <c r="AN622" s="2"/>
      <c r="AO622" s="2">
        <v>0</v>
      </c>
      <c r="AP622" s="2">
        <v>0</v>
      </c>
      <c r="AQ622" s="2">
        <v>388007.7</v>
      </c>
      <c r="AR622" s="26">
        <v>0.9959341282732055</v>
      </c>
      <c r="AS622" s="11"/>
      <c r="AT622" s="10"/>
      <c r="AV622" s="10"/>
      <c r="AW622" s="10"/>
      <c r="AX622" s="10"/>
      <c r="AY622" s="10"/>
      <c r="AZ622" s="10"/>
      <c r="BC622" s="10"/>
    </row>
    <row r="623" s="2" customFormat="1">
      <c r="A623" s="2" t="s">
        <v>1450</v>
      </c>
      <c r="B623" s="11">
        <v>44427</v>
      </c>
      <c r="C623" s="2" t="s">
        <v>1451</v>
      </c>
      <c r="D623" s="2" t="s">
        <v>1452</v>
      </c>
      <c r="E623" s="2" t="s">
        <v>1453</v>
      </c>
      <c r="F623" s="2" t="s">
        <v>1454</v>
      </c>
      <c r="G623" s="2" t="s">
        <v>1455</v>
      </c>
      <c r="H623" s="2" t="s">
        <v>1456</v>
      </c>
      <c r="I623" s="11">
        <v>44561</v>
      </c>
      <c r="J623" s="11">
        <v>44377</v>
      </c>
      <c r="K623" s="2" t="s">
        <v>62</v>
      </c>
      <c r="L623" s="2" t="s">
        <v>62</v>
      </c>
      <c r="M623" s="2"/>
      <c r="N623" s="2" t="s">
        <v>80</v>
      </c>
      <c r="O623" s="2" t="s">
        <v>95</v>
      </c>
      <c r="P623" s="2"/>
      <c r="Q623" s="2" t="s">
        <v>65</v>
      </c>
      <c r="R623" s="2" t="s">
        <v>81</v>
      </c>
      <c r="S623" s="2">
        <v>2062</v>
      </c>
      <c r="T623" s="2" t="s">
        <v>82</v>
      </c>
      <c r="U623" s="2" t="s">
        <v>83</v>
      </c>
      <c r="V623" s="10" t="s">
        <v>69</v>
      </c>
      <c r="W623" s="2"/>
      <c r="X623" s="2">
        <v>441556.68</v>
      </c>
      <c r="Y623" s="26">
        <v>0.0018906936768</v>
      </c>
      <c r="Z623" s="10" t="s">
        <v>84</v>
      </c>
      <c r="AA623" s="2" t="s">
        <v>85</v>
      </c>
      <c r="AB623" s="10" t="s">
        <v>72</v>
      </c>
      <c r="AC623" s="2" t="s">
        <v>73</v>
      </c>
      <c r="AD623" s="10" t="s">
        <v>74</v>
      </c>
      <c r="AE623" s="10"/>
      <c r="AF623" s="10" t="s">
        <v>86</v>
      </c>
      <c r="AG623" s="10" t="s">
        <v>75</v>
      </c>
      <c r="AH623" s="10"/>
      <c r="AI623" s="10" t="s">
        <v>76</v>
      </c>
      <c r="AJ623" s="2" t="s">
        <v>76</v>
      </c>
      <c r="AK623" s="32">
        <v>1</v>
      </c>
      <c r="AL623" s="2"/>
      <c r="AM623" s="2"/>
      <c r="AN623" s="2"/>
      <c r="AO623" s="2">
        <v>0</v>
      </c>
      <c r="AP623" s="2">
        <v>0</v>
      </c>
      <c r="AQ623" s="2">
        <v>0</v>
      </c>
      <c r="AR623" s="26">
        <v>0</v>
      </c>
      <c r="AS623" s="11"/>
      <c r="AT623" s="10"/>
      <c r="AV623" s="10"/>
      <c r="AW623" s="10"/>
      <c r="AX623" s="10"/>
      <c r="AY623" s="10"/>
      <c r="AZ623" s="10"/>
      <c r="BC623" s="10"/>
    </row>
    <row r="624" s="2" customFormat="1">
      <c r="A624" s="2" t="s">
        <v>1457</v>
      </c>
      <c r="B624" s="11">
        <v>44518</v>
      </c>
      <c r="C624" s="2" t="s">
        <v>1451</v>
      </c>
      <c r="D624" s="2" t="s">
        <v>1452</v>
      </c>
      <c r="E624" s="2" t="s">
        <v>1453</v>
      </c>
      <c r="F624" s="2" t="s">
        <v>1454</v>
      </c>
      <c r="G624" s="2" t="s">
        <v>1455</v>
      </c>
      <c r="H624" s="2" t="s">
        <v>1456</v>
      </c>
      <c r="I624" s="11">
        <v>44561</v>
      </c>
      <c r="J624" s="11">
        <v>44469</v>
      </c>
      <c r="K624" s="2" t="s">
        <v>62</v>
      </c>
      <c r="L624" s="2" t="s">
        <v>62</v>
      </c>
      <c r="M624" s="2"/>
      <c r="N624" s="2" t="s">
        <v>80</v>
      </c>
      <c r="O624" s="2" t="s">
        <v>95</v>
      </c>
      <c r="P624" s="2"/>
      <c r="Q624" s="2" t="s">
        <v>65</v>
      </c>
      <c r="R624" s="2" t="s">
        <v>81</v>
      </c>
      <c r="S624" s="2">
        <v>3718</v>
      </c>
      <c r="T624" s="2" t="s">
        <v>82</v>
      </c>
      <c r="U624" s="2" t="s">
        <v>83</v>
      </c>
      <c r="V624" s="10" t="s">
        <v>69</v>
      </c>
      <c r="W624" s="2"/>
      <c r="X624" s="2">
        <v>652397.46</v>
      </c>
      <c r="Y624" s="26">
        <v>0.00179623291877</v>
      </c>
      <c r="Z624" s="10" t="s">
        <v>84</v>
      </c>
      <c r="AA624" s="2" t="s">
        <v>85</v>
      </c>
      <c r="AB624" s="10" t="s">
        <v>72</v>
      </c>
      <c r="AC624" s="2" t="s">
        <v>73</v>
      </c>
      <c r="AD624" s="10" t="s">
        <v>74</v>
      </c>
      <c r="AE624" s="10"/>
      <c r="AF624" s="10" t="s">
        <v>86</v>
      </c>
      <c r="AG624" s="10" t="s">
        <v>75</v>
      </c>
      <c r="AH624" s="10"/>
      <c r="AI624" s="10" t="s">
        <v>76</v>
      </c>
      <c r="AJ624" s="2" t="s">
        <v>76</v>
      </c>
      <c r="AK624" s="32">
        <v>1</v>
      </c>
      <c r="AL624" s="2"/>
      <c r="AM624" s="2"/>
      <c r="AN624" s="2"/>
      <c r="AO624" s="2">
        <v>0</v>
      </c>
      <c r="AP624" s="2">
        <v>0</v>
      </c>
      <c r="AQ624" s="2">
        <v>0</v>
      </c>
      <c r="AR624" s="26">
        <v>0</v>
      </c>
      <c r="AS624" s="11"/>
      <c r="AT624" s="10"/>
      <c r="AV624" s="10"/>
      <c r="AW624" s="10"/>
      <c r="AX624" s="10"/>
      <c r="AY624" s="10"/>
      <c r="AZ624" s="10"/>
      <c r="BC624" s="10"/>
    </row>
    <row r="625" s="2" customFormat="1">
      <c r="A625" s="2" t="s">
        <v>1458</v>
      </c>
      <c r="B625" s="11">
        <v>44064</v>
      </c>
      <c r="C625" s="2" t="s">
        <v>1451</v>
      </c>
      <c r="D625" s="2" t="s">
        <v>1452</v>
      </c>
      <c r="E625" s="2" t="s">
        <v>1453</v>
      </c>
      <c r="F625" s="2" t="s">
        <v>1459</v>
      </c>
      <c r="G625" s="2" t="s">
        <v>1460</v>
      </c>
      <c r="H625" s="2" t="s">
        <v>1461</v>
      </c>
      <c r="I625" s="11">
        <v>44196</v>
      </c>
      <c r="J625" s="11">
        <v>44012</v>
      </c>
      <c r="K625" s="2" t="s">
        <v>62</v>
      </c>
      <c r="L625" s="2" t="s">
        <v>62</v>
      </c>
      <c r="M625" s="2"/>
      <c r="N625" s="2" t="s">
        <v>80</v>
      </c>
      <c r="O625" s="2" t="s">
        <v>95</v>
      </c>
      <c r="P625" s="2"/>
      <c r="Q625" s="2" t="s">
        <v>65</v>
      </c>
      <c r="R625" s="2" t="s">
        <v>81</v>
      </c>
      <c r="S625" s="2">
        <v>1515</v>
      </c>
      <c r="T625" s="2" t="s">
        <v>82</v>
      </c>
      <c r="U625" s="2" t="s">
        <v>83</v>
      </c>
      <c r="V625" s="10" t="s">
        <v>69</v>
      </c>
      <c r="W625" s="2"/>
      <c r="X625" s="2">
        <v>6575.1</v>
      </c>
      <c r="Y625" s="26">
        <v>0.00044276400167</v>
      </c>
      <c r="Z625" s="10" t="s">
        <v>84</v>
      </c>
      <c r="AA625" s="2" t="s">
        <v>85</v>
      </c>
      <c r="AB625" s="10" t="s">
        <v>72</v>
      </c>
      <c r="AC625" s="2" t="s">
        <v>73</v>
      </c>
      <c r="AD625" s="10" t="s">
        <v>74</v>
      </c>
      <c r="AE625" s="10"/>
      <c r="AF625" s="10" t="s">
        <v>86</v>
      </c>
      <c r="AG625" s="10" t="s">
        <v>75</v>
      </c>
      <c r="AH625" s="10"/>
      <c r="AI625" s="10" t="s">
        <v>76</v>
      </c>
      <c r="AJ625" s="2" t="s">
        <v>76</v>
      </c>
      <c r="AK625" s="32">
        <v>1</v>
      </c>
      <c r="AL625" s="2"/>
      <c r="AM625" s="2"/>
      <c r="AN625" s="2"/>
      <c r="AO625" s="2">
        <v>0</v>
      </c>
      <c r="AP625" s="2">
        <v>0</v>
      </c>
      <c r="AQ625" s="2">
        <v>0</v>
      </c>
      <c r="AR625" s="26">
        <v>0</v>
      </c>
      <c r="AS625" s="11"/>
      <c r="AT625" s="10"/>
      <c r="AV625" s="10"/>
      <c r="AW625" s="10"/>
      <c r="AX625" s="10"/>
      <c r="AY625" s="10"/>
      <c r="AZ625" s="10"/>
      <c r="BC625" s="10"/>
    </row>
    <row r="626" s="2" customFormat="1">
      <c r="A626" s="2" t="s">
        <v>1462</v>
      </c>
      <c r="B626" s="11">
        <v>44160</v>
      </c>
      <c r="C626" s="2" t="s">
        <v>1451</v>
      </c>
      <c r="D626" s="2" t="s">
        <v>1452</v>
      </c>
      <c r="E626" s="2" t="s">
        <v>1453</v>
      </c>
      <c r="F626" s="2" t="s">
        <v>1459</v>
      </c>
      <c r="G626" s="2" t="s">
        <v>1460</v>
      </c>
      <c r="H626" s="2" t="s">
        <v>1461</v>
      </c>
      <c r="I626" s="11">
        <v>44196</v>
      </c>
      <c r="J626" s="11">
        <v>44104</v>
      </c>
      <c r="K626" s="2" t="s">
        <v>62</v>
      </c>
      <c r="L626" s="2" t="s">
        <v>62</v>
      </c>
      <c r="M626" s="2"/>
      <c r="N626" s="2" t="s">
        <v>80</v>
      </c>
      <c r="O626" s="2" t="s">
        <v>95</v>
      </c>
      <c r="P626" s="2"/>
      <c r="Q626" s="2" t="s">
        <v>65</v>
      </c>
      <c r="R626" s="2" t="s">
        <v>81</v>
      </c>
      <c r="S626" s="2">
        <v>1102</v>
      </c>
      <c r="T626" s="2" t="s">
        <v>82</v>
      </c>
      <c r="U626" s="2" t="s">
        <v>83</v>
      </c>
      <c r="V626" s="10" t="s">
        <v>69</v>
      </c>
      <c r="W626" s="2"/>
      <c r="X626" s="2">
        <v>11240.4</v>
      </c>
      <c r="Y626" s="26">
        <v>0.00075334978213</v>
      </c>
      <c r="Z626" s="10" t="s">
        <v>84</v>
      </c>
      <c r="AA626" s="2" t="s">
        <v>85</v>
      </c>
      <c r="AB626" s="10" t="s">
        <v>72</v>
      </c>
      <c r="AC626" s="2" t="s">
        <v>73</v>
      </c>
      <c r="AD626" s="10" t="s">
        <v>74</v>
      </c>
      <c r="AE626" s="10"/>
      <c r="AF626" s="10" t="s">
        <v>86</v>
      </c>
      <c r="AG626" s="10" t="s">
        <v>75</v>
      </c>
      <c r="AH626" s="10"/>
      <c r="AI626" s="10" t="s">
        <v>76</v>
      </c>
      <c r="AJ626" s="2" t="s">
        <v>76</v>
      </c>
      <c r="AK626" s="32">
        <v>1</v>
      </c>
      <c r="AL626" s="2"/>
      <c r="AM626" s="2"/>
      <c r="AN626" s="2"/>
      <c r="AO626" s="2">
        <v>0</v>
      </c>
      <c r="AP626" s="2">
        <v>0</v>
      </c>
      <c r="AQ626" s="2">
        <v>0</v>
      </c>
      <c r="AR626" s="26">
        <v>0</v>
      </c>
      <c r="AS626" s="11"/>
      <c r="AT626" s="10"/>
      <c r="AV626" s="10"/>
      <c r="AW626" s="10"/>
      <c r="AX626" s="10"/>
      <c r="AY626" s="10"/>
      <c r="AZ626" s="10"/>
      <c r="BC626" s="10"/>
    </row>
    <row r="627" s="2" customFormat="1">
      <c r="A627" s="2" t="s">
        <v>1463</v>
      </c>
      <c r="B627" s="11">
        <v>44246</v>
      </c>
      <c r="C627" s="2" t="s">
        <v>1451</v>
      </c>
      <c r="D627" s="2" t="s">
        <v>1452</v>
      </c>
      <c r="E627" s="2" t="s">
        <v>1453</v>
      </c>
      <c r="F627" s="2" t="s">
        <v>1459</v>
      </c>
      <c r="G627" s="2" t="s">
        <v>1460</v>
      </c>
      <c r="H627" s="2" t="s">
        <v>1461</v>
      </c>
      <c r="I627" s="11">
        <v>44196</v>
      </c>
      <c r="J627" s="11">
        <v>44196</v>
      </c>
      <c r="K627" s="2" t="s">
        <v>62</v>
      </c>
      <c r="L627" s="2" t="s">
        <v>62</v>
      </c>
      <c r="M627" s="2"/>
      <c r="N627" s="2" t="s">
        <v>80</v>
      </c>
      <c r="O627" s="2" t="s">
        <v>95</v>
      </c>
      <c r="P627" s="2"/>
      <c r="Q627" s="2" t="s">
        <v>65</v>
      </c>
      <c r="R627" s="2" t="s">
        <v>81</v>
      </c>
      <c r="S627" s="2">
        <v>483</v>
      </c>
      <c r="T627" s="2" t="s">
        <v>82</v>
      </c>
      <c r="U627" s="2" t="s">
        <v>83</v>
      </c>
      <c r="V627" s="10" t="s">
        <v>69</v>
      </c>
      <c r="W627" s="2"/>
      <c r="X627" s="2">
        <v>9099.72</v>
      </c>
      <c r="Y627" s="26">
        <v>0.00048287689817</v>
      </c>
      <c r="Z627" s="10" t="s">
        <v>84</v>
      </c>
      <c r="AA627" s="2" t="s">
        <v>85</v>
      </c>
      <c r="AB627" s="10" t="s">
        <v>72</v>
      </c>
      <c r="AC627" s="2" t="s">
        <v>73</v>
      </c>
      <c r="AD627" s="10" t="s">
        <v>74</v>
      </c>
      <c r="AE627" s="10"/>
      <c r="AF627" s="10" t="s">
        <v>86</v>
      </c>
      <c r="AG627" s="10" t="s">
        <v>75</v>
      </c>
      <c r="AH627" s="10"/>
      <c r="AI627" s="10" t="s">
        <v>76</v>
      </c>
      <c r="AJ627" s="2" t="s">
        <v>76</v>
      </c>
      <c r="AK627" s="32">
        <v>1</v>
      </c>
      <c r="AL627" s="2"/>
      <c r="AM627" s="2"/>
      <c r="AN627" s="2"/>
      <c r="AO627" s="2">
        <v>0</v>
      </c>
      <c r="AP627" s="2">
        <v>0</v>
      </c>
      <c r="AQ627" s="2">
        <v>0</v>
      </c>
      <c r="AR627" s="26">
        <v>0</v>
      </c>
      <c r="AS627" s="11"/>
      <c r="AT627" s="10"/>
      <c r="AV627" s="10"/>
      <c r="AW627" s="10"/>
      <c r="AX627" s="10"/>
      <c r="AY627" s="10"/>
      <c r="AZ627" s="10"/>
      <c r="BC627" s="10"/>
    </row>
    <row r="628" s="2" customFormat="1">
      <c r="A628" s="2" t="s">
        <v>1464</v>
      </c>
      <c r="B628" s="11">
        <v>44340</v>
      </c>
      <c r="C628" s="2" t="s">
        <v>1451</v>
      </c>
      <c r="D628" s="2" t="s">
        <v>1452</v>
      </c>
      <c r="E628" s="2" t="s">
        <v>1453</v>
      </c>
      <c r="F628" s="2" t="s">
        <v>1459</v>
      </c>
      <c r="G628" s="2" t="s">
        <v>1460</v>
      </c>
      <c r="H628" s="2" t="s">
        <v>1461</v>
      </c>
      <c r="I628" s="11">
        <v>44561</v>
      </c>
      <c r="J628" s="11">
        <v>44286</v>
      </c>
      <c r="K628" s="2" t="s">
        <v>62</v>
      </c>
      <c r="L628" s="2" t="s">
        <v>62</v>
      </c>
      <c r="M628" s="2"/>
      <c r="N628" s="2" t="s">
        <v>80</v>
      </c>
      <c r="O628" s="2" t="s">
        <v>95</v>
      </c>
      <c r="P628" s="2"/>
      <c r="Q628" s="2" t="s">
        <v>65</v>
      </c>
      <c r="R628" s="2" t="s">
        <v>81</v>
      </c>
      <c r="S628" s="2">
        <v>355</v>
      </c>
      <c r="T628" s="2" t="s">
        <v>82</v>
      </c>
      <c r="U628" s="2" t="s">
        <v>83</v>
      </c>
      <c r="V628" s="10" t="s">
        <v>69</v>
      </c>
      <c r="W628" s="2"/>
      <c r="X628" s="2">
        <v>67386.1</v>
      </c>
      <c r="Y628" s="26">
        <v>0.00327993683014</v>
      </c>
      <c r="Z628" s="10" t="s">
        <v>84</v>
      </c>
      <c r="AA628" s="2" t="s">
        <v>85</v>
      </c>
      <c r="AB628" s="10" t="s">
        <v>72</v>
      </c>
      <c r="AC628" s="2" t="s">
        <v>73</v>
      </c>
      <c r="AD628" s="10" t="s">
        <v>74</v>
      </c>
      <c r="AE628" s="10"/>
      <c r="AF628" s="10" t="s">
        <v>86</v>
      </c>
      <c r="AG628" s="10" t="s">
        <v>75</v>
      </c>
      <c r="AH628" s="10"/>
      <c r="AI628" s="10" t="s">
        <v>76</v>
      </c>
      <c r="AJ628" s="2" t="s">
        <v>76</v>
      </c>
      <c r="AK628" s="32">
        <v>1</v>
      </c>
      <c r="AL628" s="2"/>
      <c r="AM628" s="2"/>
      <c r="AN628" s="2"/>
      <c r="AO628" s="2">
        <v>0</v>
      </c>
      <c r="AP628" s="2">
        <v>0</v>
      </c>
      <c r="AQ628" s="2">
        <v>0</v>
      </c>
      <c r="AR628" s="26">
        <v>0</v>
      </c>
      <c r="AS628" s="11"/>
      <c r="AT628" s="10"/>
      <c r="AV628" s="10"/>
      <c r="AW628" s="10"/>
      <c r="AX628" s="10"/>
      <c r="AY628" s="10"/>
      <c r="AZ628" s="10"/>
      <c r="BC628" s="10"/>
    </row>
    <row r="629" s="2" customFormat="1">
      <c r="A629" s="2" t="s">
        <v>1465</v>
      </c>
      <c r="B629" s="11">
        <v>44427</v>
      </c>
      <c r="C629" s="2" t="s">
        <v>1451</v>
      </c>
      <c r="D629" s="2" t="s">
        <v>1452</v>
      </c>
      <c r="E629" s="2" t="s">
        <v>1453</v>
      </c>
      <c r="F629" s="2" t="s">
        <v>1466</v>
      </c>
      <c r="G629" s="2" t="s">
        <v>1467</v>
      </c>
      <c r="H629" s="2" t="s">
        <v>1468</v>
      </c>
      <c r="I629" s="11">
        <v>44561</v>
      </c>
      <c r="J629" s="11">
        <v>44377</v>
      </c>
      <c r="K629" s="2" t="s">
        <v>62</v>
      </c>
      <c r="L629" s="2" t="s">
        <v>62</v>
      </c>
      <c r="M629" s="2"/>
      <c r="N629" s="2" t="s">
        <v>80</v>
      </c>
      <c r="O629" s="2" t="s">
        <v>95</v>
      </c>
      <c r="P629" s="2"/>
      <c r="Q629" s="2" t="s">
        <v>65</v>
      </c>
      <c r="R629" s="2" t="s">
        <v>81</v>
      </c>
      <c r="S629" s="2">
        <v>194</v>
      </c>
      <c r="T629" s="2" t="s">
        <v>82</v>
      </c>
      <c r="U629" s="2" t="s">
        <v>83</v>
      </c>
      <c r="V629" s="10" t="s">
        <v>69</v>
      </c>
      <c r="W629" s="2"/>
      <c r="X629" s="2">
        <v>41543.16</v>
      </c>
      <c r="Y629" s="26">
        <v>0.00040302596237</v>
      </c>
      <c r="Z629" s="10" t="s">
        <v>84</v>
      </c>
      <c r="AA629" s="2" t="s">
        <v>85</v>
      </c>
      <c r="AB629" s="10" t="s">
        <v>72</v>
      </c>
      <c r="AC629" s="2" t="s">
        <v>73</v>
      </c>
      <c r="AD629" s="10" t="s">
        <v>74</v>
      </c>
      <c r="AE629" s="10"/>
      <c r="AF629" s="10" t="s">
        <v>86</v>
      </c>
      <c r="AG629" s="10" t="s">
        <v>75</v>
      </c>
      <c r="AH629" s="10"/>
      <c r="AI629" s="10" t="s">
        <v>76</v>
      </c>
      <c r="AJ629" s="2" t="s">
        <v>76</v>
      </c>
      <c r="AK629" s="32">
        <v>1</v>
      </c>
      <c r="AL629" s="2"/>
      <c r="AM629" s="2"/>
      <c r="AN629" s="2"/>
      <c r="AO629" s="2">
        <v>0</v>
      </c>
      <c r="AP629" s="2">
        <v>0</v>
      </c>
      <c r="AQ629" s="2">
        <v>0</v>
      </c>
      <c r="AR629" s="26">
        <v>0</v>
      </c>
      <c r="AS629" s="11"/>
      <c r="AT629" s="10"/>
      <c r="AV629" s="10"/>
      <c r="AW629" s="10"/>
      <c r="AX629" s="10"/>
      <c r="AY629" s="10"/>
      <c r="AZ629" s="10"/>
      <c r="BC629" s="10"/>
    </row>
    <row r="630" s="2" customFormat="1">
      <c r="A630" s="2" t="s">
        <v>1469</v>
      </c>
      <c r="B630" s="11">
        <v>43983</v>
      </c>
      <c r="C630" s="2" t="s">
        <v>1470</v>
      </c>
      <c r="D630" s="2" t="s">
        <v>1471</v>
      </c>
      <c r="E630" s="2" t="s">
        <v>1472</v>
      </c>
      <c r="F630" s="2" t="s">
        <v>1473</v>
      </c>
      <c r="G630" s="2" t="s">
        <v>1474</v>
      </c>
      <c r="H630" s="2" t="s">
        <v>1475</v>
      </c>
      <c r="I630" s="11">
        <v>44012</v>
      </c>
      <c r="J630" s="11">
        <v>43921</v>
      </c>
      <c r="K630" s="2" t="s">
        <v>183</v>
      </c>
      <c r="L630" s="2" t="s">
        <v>1476</v>
      </c>
      <c r="M630" s="2"/>
      <c r="N630" s="2" t="s">
        <v>127</v>
      </c>
      <c r="O630" s="2"/>
      <c r="P630" s="2"/>
      <c r="Q630" s="2" t="s">
        <v>65</v>
      </c>
      <c r="R630" s="2" t="s">
        <v>128</v>
      </c>
      <c r="S630" s="2">
        <v>450000</v>
      </c>
      <c r="T630" s="2" t="s">
        <v>129</v>
      </c>
      <c r="U630" s="2" t="s">
        <v>130</v>
      </c>
      <c r="V630" s="10" t="s">
        <v>69</v>
      </c>
      <c r="W630" s="2"/>
      <c r="X630" s="2">
        <v>319500</v>
      </c>
      <c r="Y630" s="26">
        <v>0.0296</v>
      </c>
      <c r="Z630" s="10" t="s">
        <v>131</v>
      </c>
      <c r="AA630" s="2" t="s">
        <v>132</v>
      </c>
      <c r="AB630" s="10" t="s">
        <v>72</v>
      </c>
      <c r="AC630" s="2" t="s">
        <v>73</v>
      </c>
      <c r="AD630" s="10" t="s">
        <v>74</v>
      </c>
      <c r="AE630" s="10"/>
      <c r="AF630" s="10" t="s">
        <v>86</v>
      </c>
      <c r="AG630" s="10" t="s">
        <v>75</v>
      </c>
      <c r="AH630" s="10"/>
      <c r="AI630" s="10" t="s">
        <v>76</v>
      </c>
      <c r="AJ630" s="2" t="s">
        <v>76</v>
      </c>
      <c r="AK630" s="32">
        <v>2</v>
      </c>
      <c r="AL630" s="2"/>
      <c r="AM630" s="2"/>
      <c r="AN630" s="2"/>
      <c r="AO630" s="2">
        <v>0</v>
      </c>
      <c r="AP630" s="2">
        <v>0</v>
      </c>
      <c r="AQ630" s="2">
        <v>0</v>
      </c>
      <c r="AR630" s="26">
        <v>0</v>
      </c>
      <c r="AS630" s="11">
        <v>44270</v>
      </c>
      <c r="AT630" s="10" t="s">
        <v>133</v>
      </c>
      <c r="AU630" s="2">
        <v>6.75</v>
      </c>
      <c r="AV630" s="10" t="s">
        <v>75</v>
      </c>
      <c r="AW630" s="10" t="s">
        <v>75</v>
      </c>
      <c r="AX630" s="10" t="s">
        <v>75</v>
      </c>
      <c r="AY630" s="10"/>
      <c r="AZ630" s="10"/>
      <c r="BA630" s="2"/>
      <c r="BC630" s="10"/>
    </row>
    <row r="631" s="2" customFormat="1">
      <c r="A631" s="2" t="s">
        <v>1477</v>
      </c>
      <c r="B631" s="11">
        <v>44071</v>
      </c>
      <c r="C631" s="2" t="s">
        <v>1470</v>
      </c>
      <c r="D631" s="2" t="s">
        <v>1471</v>
      </c>
      <c r="E631" s="2" t="s">
        <v>1472</v>
      </c>
      <c r="F631" s="2" t="s">
        <v>1473</v>
      </c>
      <c r="G631" s="2" t="s">
        <v>1474</v>
      </c>
      <c r="H631" s="2" t="s">
        <v>1475</v>
      </c>
      <c r="I631" s="11">
        <v>44012</v>
      </c>
      <c r="J631" s="11">
        <v>44012</v>
      </c>
      <c r="K631" s="2" t="s">
        <v>183</v>
      </c>
      <c r="L631" s="2" t="s">
        <v>1478</v>
      </c>
      <c r="M631" s="2"/>
      <c r="N631" s="2" t="s">
        <v>127</v>
      </c>
      <c r="O631" s="2"/>
      <c r="P631" s="2"/>
      <c r="Q631" s="2" t="s">
        <v>65</v>
      </c>
      <c r="R631" s="2" t="s">
        <v>128</v>
      </c>
      <c r="S631" s="2">
        <v>450000</v>
      </c>
      <c r="T631" s="2" t="s">
        <v>129</v>
      </c>
      <c r="U631" s="2" t="s">
        <v>130</v>
      </c>
      <c r="V631" s="10" t="s">
        <v>69</v>
      </c>
      <c r="W631" s="2"/>
      <c r="X631" s="2">
        <v>357750</v>
      </c>
      <c r="Y631" s="26">
        <v>0.0284</v>
      </c>
      <c r="Z631" s="10" t="s">
        <v>131</v>
      </c>
      <c r="AA631" s="2" t="s">
        <v>132</v>
      </c>
      <c r="AB631" s="10" t="s">
        <v>72</v>
      </c>
      <c r="AC631" s="2" t="s">
        <v>73</v>
      </c>
      <c r="AD631" s="10" t="s">
        <v>74</v>
      </c>
      <c r="AE631" s="10"/>
      <c r="AF631" s="10" t="s">
        <v>86</v>
      </c>
      <c r="AG631" s="10" t="s">
        <v>75</v>
      </c>
      <c r="AH631" s="10"/>
      <c r="AI631" s="10" t="s">
        <v>76</v>
      </c>
      <c r="AJ631" s="2" t="s">
        <v>76</v>
      </c>
      <c r="AK631" s="32">
        <v>2</v>
      </c>
      <c r="AL631" s="2"/>
      <c r="AM631" s="2"/>
      <c r="AN631" s="2"/>
      <c r="AO631" s="2">
        <v>0</v>
      </c>
      <c r="AP631" s="2">
        <v>0</v>
      </c>
      <c r="AQ631" s="2">
        <v>0</v>
      </c>
      <c r="AR631" s="26">
        <v>0</v>
      </c>
      <c r="AS631" s="11">
        <v>44270</v>
      </c>
      <c r="AT631" s="10" t="s">
        <v>133</v>
      </c>
      <c r="AU631" s="2">
        <v>6.75</v>
      </c>
      <c r="AV631" s="10" t="s">
        <v>75</v>
      </c>
      <c r="AW631" s="10" t="s">
        <v>75</v>
      </c>
      <c r="AX631" s="10" t="s">
        <v>75</v>
      </c>
      <c r="AY631" s="10"/>
      <c r="AZ631" s="10"/>
      <c r="BA631" s="2"/>
      <c r="BC631" s="10"/>
    </row>
    <row r="632" s="2" customFormat="1">
      <c r="A632" s="2" t="s">
        <v>1479</v>
      </c>
      <c r="B632" s="11">
        <v>44160</v>
      </c>
      <c r="C632" s="2" t="s">
        <v>1470</v>
      </c>
      <c r="D632" s="2" t="s">
        <v>1471</v>
      </c>
      <c r="E632" s="2" t="s">
        <v>1472</v>
      </c>
      <c r="F632" s="2" t="s">
        <v>1473</v>
      </c>
      <c r="G632" s="2" t="s">
        <v>1474</v>
      </c>
      <c r="H632" s="2" t="s">
        <v>1475</v>
      </c>
      <c r="I632" s="11">
        <v>44377</v>
      </c>
      <c r="J632" s="11">
        <v>44104</v>
      </c>
      <c r="K632" s="2" t="s">
        <v>183</v>
      </c>
      <c r="L632" s="2" t="s">
        <v>1480</v>
      </c>
      <c r="M632" s="2"/>
      <c r="N632" s="2" t="s">
        <v>213</v>
      </c>
      <c r="O632" s="2"/>
      <c r="P632" s="2"/>
      <c r="Q632" s="2" t="s">
        <v>65</v>
      </c>
      <c r="R632" s="2" t="s">
        <v>214</v>
      </c>
      <c r="S632" s="2">
        <v>450000</v>
      </c>
      <c r="T632" s="2" t="s">
        <v>129</v>
      </c>
      <c r="U632" s="2" t="s">
        <v>130</v>
      </c>
      <c r="V632" s="10" t="s">
        <v>69</v>
      </c>
      <c r="W632" s="2"/>
      <c r="X632" s="2">
        <v>405000</v>
      </c>
      <c r="Y632" s="26">
        <v>0.0311</v>
      </c>
      <c r="Z632" s="10" t="s">
        <v>131</v>
      </c>
      <c r="AA632" s="2" t="s">
        <v>132</v>
      </c>
      <c r="AB632" s="10" t="s">
        <v>72</v>
      </c>
      <c r="AC632" s="2" t="s">
        <v>73</v>
      </c>
      <c r="AD632" s="10" t="s">
        <v>74</v>
      </c>
      <c r="AE632" s="10"/>
      <c r="AF632" s="10" t="s">
        <v>86</v>
      </c>
      <c r="AG632" s="10" t="s">
        <v>75</v>
      </c>
      <c r="AH632" s="10"/>
      <c r="AI632" s="10" t="s">
        <v>76</v>
      </c>
      <c r="AJ632" s="2" t="s">
        <v>76</v>
      </c>
      <c r="AK632" s="32">
        <v>2</v>
      </c>
      <c r="AL632" s="2"/>
      <c r="AM632" s="2"/>
      <c r="AN632" s="2"/>
      <c r="AO632" s="2">
        <v>0</v>
      </c>
      <c r="AP632" s="2">
        <v>0</v>
      </c>
      <c r="AQ632" s="2">
        <v>0</v>
      </c>
      <c r="AR632" s="26">
        <v>0</v>
      </c>
      <c r="AS632" s="11">
        <v>45000</v>
      </c>
      <c r="AT632" s="10" t="s">
        <v>133</v>
      </c>
      <c r="AU632" s="2">
        <v>10</v>
      </c>
      <c r="AV632" s="10" t="s">
        <v>75</v>
      </c>
      <c r="AW632" s="10" t="s">
        <v>75</v>
      </c>
      <c r="AX632" s="10" t="s">
        <v>75</v>
      </c>
      <c r="AY632" s="10"/>
      <c r="AZ632" s="10"/>
      <c r="BA632" s="2"/>
      <c r="BC632" s="10"/>
    </row>
    <row r="633" s="2" customFormat="1">
      <c r="A633" s="2" t="s">
        <v>1481</v>
      </c>
      <c r="B633" s="11">
        <v>44249</v>
      </c>
      <c r="C633" s="2" t="s">
        <v>1470</v>
      </c>
      <c r="D633" s="2" t="s">
        <v>1471</v>
      </c>
      <c r="E633" s="2" t="s">
        <v>1472</v>
      </c>
      <c r="F633" s="2" t="s">
        <v>1473</v>
      </c>
      <c r="G633" s="2" t="s">
        <v>1474</v>
      </c>
      <c r="H633" s="2" t="s">
        <v>1475</v>
      </c>
      <c r="I633" s="11">
        <v>44377</v>
      </c>
      <c r="J633" s="11">
        <v>44196</v>
      </c>
      <c r="K633" s="2" t="s">
        <v>126</v>
      </c>
      <c r="L633" s="2" t="s">
        <v>1482</v>
      </c>
      <c r="M633" s="2"/>
      <c r="N633" s="2" t="s">
        <v>213</v>
      </c>
      <c r="O633" s="2"/>
      <c r="P633" s="2"/>
      <c r="Q633" s="2" t="s">
        <v>65</v>
      </c>
      <c r="R633" s="2" t="s">
        <v>214</v>
      </c>
      <c r="S633" s="2">
        <v>450000</v>
      </c>
      <c r="T633" s="2" t="s">
        <v>129</v>
      </c>
      <c r="U633" s="2" t="s">
        <v>130</v>
      </c>
      <c r="V633" s="10" t="s">
        <v>69</v>
      </c>
      <c r="W633" s="2"/>
      <c r="X633" s="2">
        <v>455458.5</v>
      </c>
      <c r="Y633" s="26">
        <v>0.0316</v>
      </c>
      <c r="Z633" s="10" t="s">
        <v>131</v>
      </c>
      <c r="AA633" s="2" t="s">
        <v>132</v>
      </c>
      <c r="AB633" s="10" t="s">
        <v>72</v>
      </c>
      <c r="AC633" s="2" t="s">
        <v>73</v>
      </c>
      <c r="AD633" s="10" t="s">
        <v>74</v>
      </c>
      <c r="AE633" s="10"/>
      <c r="AF633" s="10" t="s">
        <v>86</v>
      </c>
      <c r="AG633" s="10" t="s">
        <v>75</v>
      </c>
      <c r="AH633" s="10"/>
      <c r="AI633" s="10" t="s">
        <v>76</v>
      </c>
      <c r="AJ633" s="2" t="s">
        <v>76</v>
      </c>
      <c r="AK633" s="32">
        <v>2</v>
      </c>
      <c r="AL633" s="2"/>
      <c r="AM633" s="2"/>
      <c r="AN633" s="2"/>
      <c r="AO633" s="2">
        <v>0</v>
      </c>
      <c r="AP633" s="2">
        <v>0</v>
      </c>
      <c r="AQ633" s="2">
        <v>0</v>
      </c>
      <c r="AR633" s="26">
        <v>0</v>
      </c>
      <c r="AS633" s="11">
        <v>45000</v>
      </c>
      <c r="AT633" s="10" t="s">
        <v>133</v>
      </c>
      <c r="AU633" s="2">
        <v>10</v>
      </c>
      <c r="AV633" s="10" t="s">
        <v>75</v>
      </c>
      <c r="AW633" s="10" t="s">
        <v>75</v>
      </c>
      <c r="AX633" s="10" t="s">
        <v>75</v>
      </c>
      <c r="AY633" s="10"/>
      <c r="AZ633" s="10"/>
      <c r="BA633" s="2"/>
      <c r="BC633" s="10"/>
    </row>
    <row r="634" s="2" customFormat="1">
      <c r="A634" s="2" t="s">
        <v>1483</v>
      </c>
      <c r="B634" s="11">
        <v>44340</v>
      </c>
      <c r="C634" s="2" t="s">
        <v>1470</v>
      </c>
      <c r="D634" s="2" t="s">
        <v>1471</v>
      </c>
      <c r="E634" s="2" t="s">
        <v>1472</v>
      </c>
      <c r="F634" s="2" t="s">
        <v>1473</v>
      </c>
      <c r="G634" s="2" t="s">
        <v>1474</v>
      </c>
      <c r="H634" s="2" t="s">
        <v>1475</v>
      </c>
      <c r="I634" s="11">
        <v>44377</v>
      </c>
      <c r="J634" s="11">
        <v>44286</v>
      </c>
      <c r="K634" s="2" t="s">
        <v>126</v>
      </c>
      <c r="L634" s="2" t="s">
        <v>1484</v>
      </c>
      <c r="M634" s="2"/>
      <c r="N634" s="2" t="s">
        <v>213</v>
      </c>
      <c r="O634" s="2"/>
      <c r="P634" s="2"/>
      <c r="Q634" s="2" t="s">
        <v>65</v>
      </c>
      <c r="R634" s="2" t="s">
        <v>214</v>
      </c>
      <c r="S634" s="2">
        <v>450000</v>
      </c>
      <c r="T634" s="2" t="s">
        <v>129</v>
      </c>
      <c r="U634" s="2" t="s">
        <v>130</v>
      </c>
      <c r="V634" s="10" t="s">
        <v>69</v>
      </c>
      <c r="W634" s="2"/>
      <c r="X634" s="2">
        <v>470250</v>
      </c>
      <c r="Y634" s="26">
        <v>0.029</v>
      </c>
      <c r="Z634" s="10" t="s">
        <v>131</v>
      </c>
      <c r="AA634" s="2" t="s">
        <v>132</v>
      </c>
      <c r="AB634" s="10" t="s">
        <v>72</v>
      </c>
      <c r="AC634" s="2" t="s">
        <v>73</v>
      </c>
      <c r="AD634" s="10" t="s">
        <v>74</v>
      </c>
      <c r="AE634" s="10"/>
      <c r="AF634" s="10" t="s">
        <v>86</v>
      </c>
      <c r="AG634" s="10" t="s">
        <v>75</v>
      </c>
      <c r="AH634" s="10"/>
      <c r="AI634" s="10" t="s">
        <v>76</v>
      </c>
      <c r="AJ634" s="2" t="s">
        <v>76</v>
      </c>
      <c r="AK634" s="32">
        <v>2</v>
      </c>
      <c r="AL634" s="2"/>
      <c r="AM634" s="2"/>
      <c r="AN634" s="2"/>
      <c r="AO634" s="2">
        <v>0</v>
      </c>
      <c r="AP634" s="2">
        <v>0</v>
      </c>
      <c r="AQ634" s="2">
        <v>0</v>
      </c>
      <c r="AR634" s="26">
        <v>0</v>
      </c>
      <c r="AS634" s="11">
        <v>45000</v>
      </c>
      <c r="AT634" s="10" t="s">
        <v>133</v>
      </c>
      <c r="AU634" s="2">
        <v>10</v>
      </c>
      <c r="AV634" s="10" t="s">
        <v>75</v>
      </c>
      <c r="AW634" s="10" t="s">
        <v>75</v>
      </c>
      <c r="AX634" s="10" t="s">
        <v>75</v>
      </c>
      <c r="AY634" s="10"/>
      <c r="AZ634" s="10"/>
      <c r="BA634" s="2"/>
      <c r="BC634" s="10"/>
    </row>
    <row r="635" s="2" customFormat="1">
      <c r="A635" s="2" t="s">
        <v>1485</v>
      </c>
      <c r="B635" s="11">
        <v>44314</v>
      </c>
      <c r="C635" s="2" t="s">
        <v>1486</v>
      </c>
      <c r="D635" s="2" t="s">
        <v>1487</v>
      </c>
      <c r="E635" s="2" t="s">
        <v>1488</v>
      </c>
      <c r="F635" s="2" t="s">
        <v>1489</v>
      </c>
      <c r="G635" s="2" t="s">
        <v>1490</v>
      </c>
      <c r="H635" s="2" t="s">
        <v>1491</v>
      </c>
      <c r="I635" s="11">
        <v>44347</v>
      </c>
      <c r="J635" s="11">
        <v>44253</v>
      </c>
      <c r="K635" s="2" t="s">
        <v>1492</v>
      </c>
      <c r="L635" s="2" t="s">
        <v>1493</v>
      </c>
      <c r="M635" s="2"/>
      <c r="N635" s="2"/>
      <c r="O635" s="2" t="s">
        <v>1494</v>
      </c>
      <c r="P635" s="2" t="s">
        <v>1495</v>
      </c>
      <c r="Q635" s="2" t="s">
        <v>1496</v>
      </c>
      <c r="R635" s="2" t="s">
        <v>329</v>
      </c>
      <c r="S635" s="2">
        <v>22</v>
      </c>
      <c r="T635" s="2" t="s">
        <v>67</v>
      </c>
      <c r="U635" s="2" t="s">
        <v>68</v>
      </c>
      <c r="V635" s="10" t="s">
        <v>69</v>
      </c>
      <c r="W635" s="2"/>
      <c r="X635" s="2">
        <v>117920</v>
      </c>
      <c r="Y635" s="26">
        <v>9.350648063E-05</v>
      </c>
      <c r="Z635" s="10" t="s">
        <v>70</v>
      </c>
      <c r="AA635" s="2" t="s">
        <v>71</v>
      </c>
      <c r="AB635" s="10" t="s">
        <v>72</v>
      </c>
      <c r="AC635" s="2" t="s">
        <v>73</v>
      </c>
      <c r="AD635" s="10" t="s">
        <v>74</v>
      </c>
      <c r="AE635" s="10"/>
      <c r="AF635" s="10" t="s">
        <v>66</v>
      </c>
      <c r="AG635" s="10" t="s">
        <v>75</v>
      </c>
      <c r="AH635" s="10"/>
      <c r="AI635" s="10" t="s">
        <v>76</v>
      </c>
      <c r="AJ635" s="2" t="s">
        <v>76</v>
      </c>
      <c r="AK635" s="32">
        <v>1</v>
      </c>
      <c r="AL635" s="2"/>
      <c r="AM635" s="2"/>
      <c r="AN635" s="2"/>
      <c r="AO635" s="2">
        <v>0</v>
      </c>
      <c r="AP635" s="2">
        <v>0</v>
      </c>
      <c r="AQ635" s="2">
        <v>0</v>
      </c>
      <c r="AR635" s="26">
        <v>0</v>
      </c>
      <c r="AS635" s="11"/>
      <c r="AT635" s="10"/>
      <c r="AV635" s="10"/>
      <c r="AW635" s="10"/>
      <c r="AX635" s="10"/>
      <c r="AY635" s="10"/>
      <c r="AZ635" s="10"/>
      <c r="BC635" s="10"/>
    </row>
    <row r="636" s="2" customFormat="1">
      <c r="A636" s="2" t="s">
        <v>1485</v>
      </c>
      <c r="B636" s="11">
        <v>44314</v>
      </c>
      <c r="C636" s="2" t="s">
        <v>1486</v>
      </c>
      <c r="D636" s="2" t="s">
        <v>1487</v>
      </c>
      <c r="E636" s="2" t="s">
        <v>1488</v>
      </c>
      <c r="F636" s="2" t="s">
        <v>1489</v>
      </c>
      <c r="G636" s="2" t="s">
        <v>1490</v>
      </c>
      <c r="H636" s="2" t="s">
        <v>1491</v>
      </c>
      <c r="I636" s="11">
        <v>44347</v>
      </c>
      <c r="J636" s="11">
        <v>44253</v>
      </c>
      <c r="K636" s="2" t="s">
        <v>1492</v>
      </c>
      <c r="L636" s="2" t="s">
        <v>1493</v>
      </c>
      <c r="M636" s="2"/>
      <c r="N636" s="2"/>
      <c r="O636" s="2" t="s">
        <v>1497</v>
      </c>
      <c r="P636" s="2" t="s">
        <v>1498</v>
      </c>
      <c r="Q636" s="2" t="s">
        <v>1496</v>
      </c>
      <c r="R636" s="2" t="s">
        <v>329</v>
      </c>
      <c r="S636" s="2">
        <v>-44</v>
      </c>
      <c r="T636" s="2" t="s">
        <v>67</v>
      </c>
      <c r="U636" s="2" t="s">
        <v>68</v>
      </c>
      <c r="V636" s="10" t="s">
        <v>69</v>
      </c>
      <c r="W636" s="2"/>
      <c r="X636" s="2">
        <v>-78320</v>
      </c>
      <c r="Y636" s="26">
        <v>-6.21050505E-05</v>
      </c>
      <c r="Z636" s="10" t="s">
        <v>70</v>
      </c>
      <c r="AA636" s="2" t="s">
        <v>71</v>
      </c>
      <c r="AB636" s="10" t="s">
        <v>72</v>
      </c>
      <c r="AC636" s="2" t="s">
        <v>73</v>
      </c>
      <c r="AD636" s="10" t="s">
        <v>74</v>
      </c>
      <c r="AE636" s="10"/>
      <c r="AF636" s="10" t="s">
        <v>66</v>
      </c>
      <c r="AG636" s="10" t="s">
        <v>75</v>
      </c>
      <c r="AH636" s="10"/>
      <c r="AI636" s="10" t="s">
        <v>76</v>
      </c>
      <c r="AJ636" s="2" t="s">
        <v>76</v>
      </c>
      <c r="AK636" s="32">
        <v>1</v>
      </c>
      <c r="AL636" s="2"/>
      <c r="AM636" s="2"/>
      <c r="AN636" s="2"/>
      <c r="AO636" s="2">
        <v>0</v>
      </c>
      <c r="AP636" s="2">
        <v>0</v>
      </c>
      <c r="AQ636" s="2">
        <v>0</v>
      </c>
      <c r="AR636" s="26">
        <v>-0</v>
      </c>
      <c r="AS636" s="11"/>
      <c r="AT636" s="10"/>
      <c r="AV636" s="10"/>
      <c r="AW636" s="10"/>
      <c r="AX636" s="10"/>
      <c r="AY636" s="10"/>
      <c r="AZ636" s="10"/>
      <c r="BC636" s="10"/>
    </row>
    <row r="637" s="2" customFormat="1">
      <c r="A637" s="2" t="s">
        <v>1485</v>
      </c>
      <c r="B637" s="11">
        <v>44314</v>
      </c>
      <c r="C637" s="2" t="s">
        <v>1486</v>
      </c>
      <c r="D637" s="2" t="s">
        <v>1487</v>
      </c>
      <c r="E637" s="2" t="s">
        <v>1488</v>
      </c>
      <c r="F637" s="2" t="s">
        <v>1489</v>
      </c>
      <c r="G637" s="2" t="s">
        <v>1490</v>
      </c>
      <c r="H637" s="2" t="s">
        <v>1491</v>
      </c>
      <c r="I637" s="11">
        <v>44347</v>
      </c>
      <c r="J637" s="11">
        <v>44253</v>
      </c>
      <c r="K637" s="2" t="s">
        <v>1492</v>
      </c>
      <c r="L637" s="2" t="s">
        <v>1493</v>
      </c>
      <c r="M637" s="2"/>
      <c r="N637" s="2"/>
      <c r="O637" s="2" t="s">
        <v>1499</v>
      </c>
      <c r="P637" s="2" t="s">
        <v>1500</v>
      </c>
      <c r="Q637" s="2" t="s">
        <v>1496</v>
      </c>
      <c r="R637" s="2" t="s">
        <v>329</v>
      </c>
      <c r="S637" s="2">
        <v>14</v>
      </c>
      <c r="T637" s="2" t="s">
        <v>67</v>
      </c>
      <c r="U637" s="2" t="s">
        <v>68</v>
      </c>
      <c r="V637" s="10" t="s">
        <v>69</v>
      </c>
      <c r="W637" s="2"/>
      <c r="X637" s="2">
        <v>56280</v>
      </c>
      <c r="Y637" s="26">
        <v>4.462809302E-05</v>
      </c>
      <c r="Z637" s="10" t="s">
        <v>70</v>
      </c>
      <c r="AA637" s="2" t="s">
        <v>71</v>
      </c>
      <c r="AB637" s="10" t="s">
        <v>72</v>
      </c>
      <c r="AC637" s="2" t="s">
        <v>73</v>
      </c>
      <c r="AD637" s="10" t="s">
        <v>74</v>
      </c>
      <c r="AE637" s="10"/>
      <c r="AF637" s="10" t="s">
        <v>66</v>
      </c>
      <c r="AG637" s="10" t="s">
        <v>75</v>
      </c>
      <c r="AH637" s="10"/>
      <c r="AI637" s="10" t="s">
        <v>76</v>
      </c>
      <c r="AJ637" s="2" t="s">
        <v>76</v>
      </c>
      <c r="AK637" s="32">
        <v>1</v>
      </c>
      <c r="AL637" s="2"/>
      <c r="AM637" s="7">
        <f>HYPERLINK("#'S000042023_2021-02-26'!C2", "Go To Derivative")</f>
      </c>
      <c r="AN637" s="7">
        <f>HYPERLINK("#Notes!C1032", "Go To Notes")</f>
      </c>
      <c r="AO637" s="2">
        <v>0</v>
      </c>
      <c r="AP637" s="2">
        <v>0</v>
      </c>
      <c r="AQ637" s="2">
        <v>0</v>
      </c>
      <c r="AR637" s="26">
        <v>0</v>
      </c>
      <c r="AS637" s="11"/>
      <c r="AT637" s="10"/>
      <c r="AV637" s="10"/>
      <c r="AW637" s="10"/>
      <c r="AX637" s="10"/>
      <c r="AY637" s="10"/>
      <c r="AZ637" s="10"/>
      <c r="BC637" s="10"/>
    </row>
    <row r="638" s="2" customFormat="1">
      <c r="A638" s="2" t="s">
        <v>1485</v>
      </c>
      <c r="B638" s="11">
        <v>44314</v>
      </c>
      <c r="C638" s="2" t="s">
        <v>1486</v>
      </c>
      <c r="D638" s="2" t="s">
        <v>1487</v>
      </c>
      <c r="E638" s="2" t="s">
        <v>1488</v>
      </c>
      <c r="F638" s="2" t="s">
        <v>1489</v>
      </c>
      <c r="G638" s="2" t="s">
        <v>1490</v>
      </c>
      <c r="H638" s="2" t="s">
        <v>1491</v>
      </c>
      <c r="I638" s="11">
        <v>44347</v>
      </c>
      <c r="J638" s="11">
        <v>44253</v>
      </c>
      <c r="K638" s="2" t="s">
        <v>1492</v>
      </c>
      <c r="L638" s="2" t="s">
        <v>1493</v>
      </c>
      <c r="M638" s="2"/>
      <c r="N638" s="2"/>
      <c r="O638" s="2" t="s">
        <v>1501</v>
      </c>
      <c r="P638" s="2" t="s">
        <v>1502</v>
      </c>
      <c r="Q638" s="2" t="s">
        <v>1496</v>
      </c>
      <c r="R638" s="2" t="s">
        <v>329</v>
      </c>
      <c r="S638" s="2">
        <v>-28</v>
      </c>
      <c r="T638" s="2" t="s">
        <v>67</v>
      </c>
      <c r="U638" s="2" t="s">
        <v>68</v>
      </c>
      <c r="V638" s="10" t="s">
        <v>69</v>
      </c>
      <c r="W638" s="2"/>
      <c r="X638" s="2">
        <v>-21476</v>
      </c>
      <c r="Y638" s="26">
        <v>-1.7029725E-05</v>
      </c>
      <c r="Z638" s="10" t="s">
        <v>70</v>
      </c>
      <c r="AA638" s="2" t="s">
        <v>71</v>
      </c>
      <c r="AB638" s="10" t="s">
        <v>72</v>
      </c>
      <c r="AC638" s="2" t="s">
        <v>73</v>
      </c>
      <c r="AD638" s="10" t="s">
        <v>74</v>
      </c>
      <c r="AE638" s="10"/>
      <c r="AF638" s="10" t="s">
        <v>66</v>
      </c>
      <c r="AG638" s="10" t="s">
        <v>75</v>
      </c>
      <c r="AH638" s="10"/>
      <c r="AI638" s="10" t="s">
        <v>76</v>
      </c>
      <c r="AJ638" s="2" t="s">
        <v>76</v>
      </c>
      <c r="AK638" s="32">
        <v>1</v>
      </c>
      <c r="AL638" s="2"/>
      <c r="AM638" s="7">
        <f>HYPERLINK("#'S000042023_2021-02-26'!C14", "Go To Derivative")</f>
      </c>
      <c r="AN638" s="7">
        <f>HYPERLINK("#Notes!D1032", "Go To Notes")</f>
      </c>
      <c r="AO638" s="2">
        <v>0</v>
      </c>
      <c r="AP638" s="2">
        <v>0</v>
      </c>
      <c r="AQ638" s="2">
        <v>0</v>
      </c>
      <c r="AR638" s="26">
        <v>-0</v>
      </c>
      <c r="AS638" s="11"/>
      <c r="AT638" s="10"/>
      <c r="AV638" s="10"/>
      <c r="AW638" s="10"/>
      <c r="AX638" s="10"/>
      <c r="AY638" s="10"/>
      <c r="AZ638" s="10"/>
      <c r="BC638" s="10"/>
    </row>
    <row r="639" s="3" customFormat="1">
      <c r="A639" s="3" t="s">
        <v>1503</v>
      </c>
      <c r="B639" s="16">
        <v>44497</v>
      </c>
      <c r="C639" s="3" t="s">
        <v>1486</v>
      </c>
      <c r="D639" s="3" t="s">
        <v>1487</v>
      </c>
      <c r="E639" s="3" t="s">
        <v>1488</v>
      </c>
      <c r="F639" s="3" t="s">
        <v>1489</v>
      </c>
      <c r="G639" s="3" t="s">
        <v>1490</v>
      </c>
      <c r="H639" s="3" t="s">
        <v>1491</v>
      </c>
      <c r="I639" s="16">
        <v>44347</v>
      </c>
      <c r="J639" s="16">
        <v>44253</v>
      </c>
      <c r="K639" s="3" t="s">
        <v>1492</v>
      </c>
      <c r="L639" s="3" t="s">
        <v>1493</v>
      </c>
      <c r="M639" s="3"/>
      <c r="N639" s="3"/>
      <c r="O639" s="3" t="s">
        <v>1494</v>
      </c>
      <c r="P639" s="3" t="s">
        <v>1495</v>
      </c>
      <c r="Q639" s="3" t="s">
        <v>1496</v>
      </c>
      <c r="R639" s="3" t="s">
        <v>329</v>
      </c>
      <c r="S639" s="3">
        <v>22</v>
      </c>
      <c r="T639" s="3" t="s">
        <v>67</v>
      </c>
      <c r="U639" s="3" t="s">
        <v>68</v>
      </c>
      <c r="V639" s="21" t="s">
        <v>69</v>
      </c>
      <c r="W639" s="3"/>
      <c r="X639" s="3">
        <v>117920</v>
      </c>
      <c r="Y639" s="27">
        <v>9.350648063E-05</v>
      </c>
      <c r="Z639" s="21" t="s">
        <v>70</v>
      </c>
      <c r="AA639" s="3" t="s">
        <v>71</v>
      </c>
      <c r="AB639" s="21" t="s">
        <v>72</v>
      </c>
      <c r="AC639" s="3" t="s">
        <v>73</v>
      </c>
      <c r="AD639" s="21" t="s">
        <v>74</v>
      </c>
      <c r="AE639" s="21"/>
      <c r="AF639" s="21" t="s">
        <v>66</v>
      </c>
      <c r="AG639" s="21" t="s">
        <v>75</v>
      </c>
      <c r="AH639" s="21"/>
      <c r="AI639" s="21" t="s">
        <v>76</v>
      </c>
      <c r="AJ639" s="3" t="s">
        <v>76</v>
      </c>
      <c r="AK639" s="33">
        <v>1</v>
      </c>
      <c r="AL639" s="3"/>
      <c r="AM639" s="7">
        <f>HYPERLINK("#'S000042023_2021-02-26'!C26", "Go To Derivative")</f>
      </c>
      <c r="AN639" s="7">
        <f>HYPERLINK("#Notes!E1032", "Go To Notes")</f>
      </c>
      <c r="AO639" s="3">
        <v>0</v>
      </c>
      <c r="AP639" s="3">
        <v>0</v>
      </c>
      <c r="AQ639" s="3">
        <v>0</v>
      </c>
      <c r="AR639" s="27">
        <v>0</v>
      </c>
      <c r="AS639" s="16"/>
      <c r="AT639" s="21"/>
      <c r="AV639" s="21"/>
      <c r="AW639" s="21"/>
      <c r="AX639" s="21"/>
      <c r="AY639" s="21"/>
      <c r="AZ639" s="21"/>
      <c r="BC639" s="21"/>
    </row>
    <row r="640" s="3" customFormat="1">
      <c r="A640" s="3" t="s">
        <v>1503</v>
      </c>
      <c r="B640" s="16">
        <v>44497</v>
      </c>
      <c r="C640" s="3" t="s">
        <v>1486</v>
      </c>
      <c r="D640" s="3" t="s">
        <v>1487</v>
      </c>
      <c r="E640" s="3" t="s">
        <v>1488</v>
      </c>
      <c r="F640" s="3" t="s">
        <v>1489</v>
      </c>
      <c r="G640" s="3" t="s">
        <v>1490</v>
      </c>
      <c r="H640" s="3" t="s">
        <v>1491</v>
      </c>
      <c r="I640" s="16">
        <v>44347</v>
      </c>
      <c r="J640" s="16">
        <v>44253</v>
      </c>
      <c r="K640" s="3" t="s">
        <v>1492</v>
      </c>
      <c r="L640" s="3" t="s">
        <v>1493</v>
      </c>
      <c r="M640" s="3"/>
      <c r="N640" s="3"/>
      <c r="O640" s="3" t="s">
        <v>1497</v>
      </c>
      <c r="P640" s="3" t="s">
        <v>1498</v>
      </c>
      <c r="Q640" s="3" t="s">
        <v>1496</v>
      </c>
      <c r="R640" s="3" t="s">
        <v>329</v>
      </c>
      <c r="S640" s="3">
        <v>-44</v>
      </c>
      <c r="T640" s="3" t="s">
        <v>67</v>
      </c>
      <c r="U640" s="3" t="s">
        <v>68</v>
      </c>
      <c r="V640" s="21" t="s">
        <v>69</v>
      </c>
      <c r="W640" s="3"/>
      <c r="X640" s="3">
        <v>-78320</v>
      </c>
      <c r="Y640" s="27">
        <v>-6.21050505E-05</v>
      </c>
      <c r="Z640" s="21" t="s">
        <v>70</v>
      </c>
      <c r="AA640" s="3" t="s">
        <v>71</v>
      </c>
      <c r="AB640" s="21" t="s">
        <v>72</v>
      </c>
      <c r="AC640" s="3" t="s">
        <v>73</v>
      </c>
      <c r="AD640" s="21" t="s">
        <v>74</v>
      </c>
      <c r="AE640" s="21"/>
      <c r="AF640" s="21" t="s">
        <v>66</v>
      </c>
      <c r="AG640" s="21" t="s">
        <v>75</v>
      </c>
      <c r="AH640" s="21"/>
      <c r="AI640" s="21" t="s">
        <v>76</v>
      </c>
      <c r="AJ640" s="3" t="s">
        <v>76</v>
      </c>
      <c r="AK640" s="33">
        <v>1</v>
      </c>
      <c r="AL640" s="3"/>
      <c r="AM640" s="7">
        <f>HYPERLINK("#'S000042023_2021-02-26'!C38", "Go To Derivative")</f>
      </c>
      <c r="AN640" s="7">
        <f>HYPERLINK("#Notes!F1032", "Go To Notes")</f>
      </c>
      <c r="AO640" s="3">
        <v>0</v>
      </c>
      <c r="AP640" s="3">
        <v>0</v>
      </c>
      <c r="AQ640" s="3">
        <v>0</v>
      </c>
      <c r="AR640" s="27">
        <v>-0</v>
      </c>
      <c r="AS640" s="16"/>
      <c r="AT640" s="21"/>
      <c r="AV640" s="21"/>
      <c r="AW640" s="21"/>
      <c r="AX640" s="21"/>
      <c r="AY640" s="21"/>
      <c r="AZ640" s="21"/>
      <c r="BC640" s="21"/>
    </row>
    <row r="641" s="3" customFormat="1">
      <c r="A641" s="3" t="s">
        <v>1503</v>
      </c>
      <c r="B641" s="16">
        <v>44497</v>
      </c>
      <c r="C641" s="3" t="s">
        <v>1486</v>
      </c>
      <c r="D641" s="3" t="s">
        <v>1487</v>
      </c>
      <c r="E641" s="3" t="s">
        <v>1488</v>
      </c>
      <c r="F641" s="3" t="s">
        <v>1489</v>
      </c>
      <c r="G641" s="3" t="s">
        <v>1490</v>
      </c>
      <c r="H641" s="3" t="s">
        <v>1491</v>
      </c>
      <c r="I641" s="16">
        <v>44347</v>
      </c>
      <c r="J641" s="16">
        <v>44253</v>
      </c>
      <c r="K641" s="3" t="s">
        <v>1492</v>
      </c>
      <c r="L641" s="3" t="s">
        <v>1493</v>
      </c>
      <c r="M641" s="3"/>
      <c r="N641" s="3"/>
      <c r="O641" s="3" t="s">
        <v>1499</v>
      </c>
      <c r="P641" s="3" t="s">
        <v>1500</v>
      </c>
      <c r="Q641" s="3" t="s">
        <v>1496</v>
      </c>
      <c r="R641" s="3" t="s">
        <v>329</v>
      </c>
      <c r="S641" s="3">
        <v>14</v>
      </c>
      <c r="T641" s="3" t="s">
        <v>67</v>
      </c>
      <c r="U641" s="3" t="s">
        <v>68</v>
      </c>
      <c r="V641" s="21" t="s">
        <v>69</v>
      </c>
      <c r="W641" s="3"/>
      <c r="X641" s="3">
        <v>56280</v>
      </c>
      <c r="Y641" s="27">
        <v>4.462809302E-05</v>
      </c>
      <c r="Z641" s="21" t="s">
        <v>70</v>
      </c>
      <c r="AA641" s="3" t="s">
        <v>71</v>
      </c>
      <c r="AB641" s="21" t="s">
        <v>72</v>
      </c>
      <c r="AC641" s="3" t="s">
        <v>73</v>
      </c>
      <c r="AD641" s="21" t="s">
        <v>74</v>
      </c>
      <c r="AE641" s="21"/>
      <c r="AF641" s="21" t="s">
        <v>66</v>
      </c>
      <c r="AG641" s="21" t="s">
        <v>75</v>
      </c>
      <c r="AH641" s="21"/>
      <c r="AI641" s="21" t="s">
        <v>76</v>
      </c>
      <c r="AJ641" s="3" t="s">
        <v>76</v>
      </c>
      <c r="AK641" s="33">
        <v>1</v>
      </c>
      <c r="AL641" s="3"/>
      <c r="AM641" s="7">
        <f>HYPERLINK("#'S000042023_2021-02-26'!C50", "Go To Derivative")</f>
      </c>
      <c r="AN641" s="7">
        <f>HYPERLINK("#Notes!C1037", "Go To Notes")</f>
      </c>
      <c r="AO641" s="3">
        <v>0</v>
      </c>
      <c r="AP641" s="3">
        <v>0</v>
      </c>
      <c r="AQ641" s="3">
        <v>0</v>
      </c>
      <c r="AR641" s="27">
        <v>0</v>
      </c>
      <c r="AS641" s="16"/>
      <c r="AT641" s="21"/>
      <c r="AV641" s="21"/>
      <c r="AW641" s="21"/>
      <c r="AX641" s="21"/>
      <c r="AY641" s="21"/>
      <c r="AZ641" s="21"/>
      <c r="BC641" s="21"/>
    </row>
    <row r="642" s="3" customFormat="1">
      <c r="A642" s="3" t="s">
        <v>1503</v>
      </c>
      <c r="B642" s="16">
        <v>44497</v>
      </c>
      <c r="C642" s="3" t="s">
        <v>1486</v>
      </c>
      <c r="D642" s="3" t="s">
        <v>1487</v>
      </c>
      <c r="E642" s="3" t="s">
        <v>1488</v>
      </c>
      <c r="F642" s="3" t="s">
        <v>1489</v>
      </c>
      <c r="G642" s="3" t="s">
        <v>1490</v>
      </c>
      <c r="H642" s="3" t="s">
        <v>1491</v>
      </c>
      <c r="I642" s="16">
        <v>44347</v>
      </c>
      <c r="J642" s="16">
        <v>44253</v>
      </c>
      <c r="K642" s="3" t="s">
        <v>1492</v>
      </c>
      <c r="L642" s="3" t="s">
        <v>1493</v>
      </c>
      <c r="M642" s="3"/>
      <c r="N642" s="3"/>
      <c r="O642" s="3" t="s">
        <v>1501</v>
      </c>
      <c r="P642" s="3" t="s">
        <v>1502</v>
      </c>
      <c r="Q642" s="3" t="s">
        <v>1496</v>
      </c>
      <c r="R642" s="3" t="s">
        <v>329</v>
      </c>
      <c r="S642" s="3">
        <v>-28</v>
      </c>
      <c r="T642" s="3" t="s">
        <v>67</v>
      </c>
      <c r="U642" s="3" t="s">
        <v>68</v>
      </c>
      <c r="V642" s="21" t="s">
        <v>69</v>
      </c>
      <c r="W642" s="3"/>
      <c r="X642" s="3">
        <v>-21476</v>
      </c>
      <c r="Y642" s="27">
        <v>-1.7029725E-05</v>
      </c>
      <c r="Z642" s="21" t="s">
        <v>70</v>
      </c>
      <c r="AA642" s="3" t="s">
        <v>71</v>
      </c>
      <c r="AB642" s="21" t="s">
        <v>72</v>
      </c>
      <c r="AC642" s="3" t="s">
        <v>73</v>
      </c>
      <c r="AD642" s="21" t="s">
        <v>74</v>
      </c>
      <c r="AE642" s="21"/>
      <c r="AF642" s="21" t="s">
        <v>66</v>
      </c>
      <c r="AG642" s="21" t="s">
        <v>75</v>
      </c>
      <c r="AH642" s="21"/>
      <c r="AI642" s="21" t="s">
        <v>76</v>
      </c>
      <c r="AJ642" s="3" t="s">
        <v>76</v>
      </c>
      <c r="AK642" s="33">
        <v>1</v>
      </c>
      <c r="AL642" s="3"/>
      <c r="AM642" s="7">
        <f>HYPERLINK("#'S000042023_2021-02-26'!C62", "Go To Derivative")</f>
      </c>
      <c r="AN642" s="7">
        <f>HYPERLINK("#Notes!D1037", "Go To Notes")</f>
      </c>
      <c r="AO642" s="3">
        <v>0</v>
      </c>
      <c r="AP642" s="3">
        <v>0</v>
      </c>
      <c r="AQ642" s="3">
        <v>0</v>
      </c>
      <c r="AR642" s="27">
        <v>-0</v>
      </c>
      <c r="AS642" s="16"/>
      <c r="AT642" s="21"/>
      <c r="AV642" s="21"/>
      <c r="AW642" s="21"/>
      <c r="AX642" s="21"/>
      <c r="AY642" s="21"/>
      <c r="AZ642" s="21"/>
      <c r="BC642" s="21"/>
    </row>
    <row r="643" s="2" customFormat="1">
      <c r="A643" s="2" t="s">
        <v>1504</v>
      </c>
      <c r="B643" s="11">
        <v>44314</v>
      </c>
      <c r="C643" s="2" t="s">
        <v>1486</v>
      </c>
      <c r="D643" s="2" t="s">
        <v>1487</v>
      </c>
      <c r="E643" s="2" t="s">
        <v>1488</v>
      </c>
      <c r="F643" s="2" t="s">
        <v>1505</v>
      </c>
      <c r="G643" s="2" t="s">
        <v>1506</v>
      </c>
      <c r="H643" s="2" t="s">
        <v>1507</v>
      </c>
      <c r="I643" s="11">
        <v>44347</v>
      </c>
      <c r="J643" s="11">
        <v>44253</v>
      </c>
      <c r="K643" s="2" t="s">
        <v>1492</v>
      </c>
      <c r="L643" s="2" t="s">
        <v>1493</v>
      </c>
      <c r="M643" s="2"/>
      <c r="N643" s="2"/>
      <c r="O643" s="2" t="s">
        <v>1497</v>
      </c>
      <c r="P643" s="2" t="s">
        <v>1498</v>
      </c>
      <c r="Q643" s="2" t="s">
        <v>1496</v>
      </c>
      <c r="R643" s="2" t="s">
        <v>329</v>
      </c>
      <c r="S643" s="2">
        <v>-12</v>
      </c>
      <c r="T643" s="2" t="s">
        <v>67</v>
      </c>
      <c r="U643" s="2" t="s">
        <v>68</v>
      </c>
      <c r="V643" s="10" t="s">
        <v>69</v>
      </c>
      <c r="W643" s="2"/>
      <c r="X643" s="2">
        <v>-21360</v>
      </c>
      <c r="Y643" s="26">
        <v>-0.0002083345328</v>
      </c>
      <c r="Z643" s="10" t="s">
        <v>70</v>
      </c>
      <c r="AA643" s="2" t="s">
        <v>71</v>
      </c>
      <c r="AB643" s="10" t="s">
        <v>72</v>
      </c>
      <c r="AC643" s="2" t="s">
        <v>73</v>
      </c>
      <c r="AD643" s="10" t="s">
        <v>74</v>
      </c>
      <c r="AE643" s="10"/>
      <c r="AF643" s="10" t="s">
        <v>66</v>
      </c>
      <c r="AG643" s="10" t="s">
        <v>75</v>
      </c>
      <c r="AH643" s="10"/>
      <c r="AI643" s="10" t="s">
        <v>76</v>
      </c>
      <c r="AJ643" s="2" t="s">
        <v>76</v>
      </c>
      <c r="AK643" s="32">
        <v>1</v>
      </c>
      <c r="AL643" s="2"/>
      <c r="AM643" s="7">
        <f>HYPERLINK("#'S000042023_2021-02-26'!C74", "Go To Derivative")</f>
      </c>
      <c r="AN643" s="7">
        <f>HYPERLINK("#Notes!E1037", "Go To Notes")</f>
      </c>
      <c r="AO643" s="2">
        <v>0</v>
      </c>
      <c r="AP643" s="2">
        <v>0</v>
      </c>
      <c r="AQ643" s="2">
        <v>0</v>
      </c>
      <c r="AR643" s="26">
        <v>-0</v>
      </c>
      <c r="AS643" s="11"/>
      <c r="AT643" s="10"/>
      <c r="AV643" s="10"/>
      <c r="AW643" s="10"/>
      <c r="AX643" s="10"/>
      <c r="AY643" s="10"/>
      <c r="AZ643" s="10"/>
      <c r="BC643" s="10"/>
    </row>
    <row r="644" s="2" customFormat="1">
      <c r="A644" s="2" t="s">
        <v>1504</v>
      </c>
      <c r="B644" s="11">
        <v>44314</v>
      </c>
      <c r="C644" s="2" t="s">
        <v>1486</v>
      </c>
      <c r="D644" s="2" t="s">
        <v>1487</v>
      </c>
      <c r="E644" s="2" t="s">
        <v>1488</v>
      </c>
      <c r="F644" s="2" t="s">
        <v>1505</v>
      </c>
      <c r="G644" s="2" t="s">
        <v>1506</v>
      </c>
      <c r="H644" s="2" t="s">
        <v>1507</v>
      </c>
      <c r="I644" s="11">
        <v>44347</v>
      </c>
      <c r="J644" s="11">
        <v>44253</v>
      </c>
      <c r="K644" s="2" t="s">
        <v>1492</v>
      </c>
      <c r="L644" s="2" t="s">
        <v>1493</v>
      </c>
      <c r="M644" s="2"/>
      <c r="N644" s="2"/>
      <c r="O644" s="2" t="s">
        <v>1494</v>
      </c>
      <c r="P644" s="2" t="s">
        <v>1495</v>
      </c>
      <c r="Q644" s="2" t="s">
        <v>1496</v>
      </c>
      <c r="R644" s="2" t="s">
        <v>329</v>
      </c>
      <c r="S644" s="2">
        <v>6</v>
      </c>
      <c r="T644" s="2" t="s">
        <v>67</v>
      </c>
      <c r="U644" s="2" t="s">
        <v>68</v>
      </c>
      <c r="V644" s="10" t="s">
        <v>69</v>
      </c>
      <c r="W644" s="2"/>
      <c r="X644" s="2">
        <v>32160</v>
      </c>
      <c r="Y644" s="26">
        <v>0.00031367221802</v>
      </c>
      <c r="Z644" s="10" t="s">
        <v>70</v>
      </c>
      <c r="AA644" s="2" t="s">
        <v>71</v>
      </c>
      <c r="AB644" s="10" t="s">
        <v>72</v>
      </c>
      <c r="AC644" s="2" t="s">
        <v>73</v>
      </c>
      <c r="AD644" s="10" t="s">
        <v>74</v>
      </c>
      <c r="AE644" s="10"/>
      <c r="AF644" s="10" t="s">
        <v>66</v>
      </c>
      <c r="AG644" s="10" t="s">
        <v>75</v>
      </c>
      <c r="AH644" s="10"/>
      <c r="AI644" s="10" t="s">
        <v>76</v>
      </c>
      <c r="AJ644" s="2" t="s">
        <v>76</v>
      </c>
      <c r="AK644" s="32">
        <v>1</v>
      </c>
      <c r="AL644" s="2"/>
      <c r="AM644" s="7">
        <f>HYPERLINK("#'S000042023_2021-02-26'!C86", "Go To Derivative")</f>
      </c>
      <c r="AN644" s="7">
        <f>HYPERLINK("#Notes!F1037", "Go To Notes")</f>
      </c>
      <c r="AO644" s="2">
        <v>0</v>
      </c>
      <c r="AP644" s="2">
        <v>0</v>
      </c>
      <c r="AQ644" s="2">
        <v>0</v>
      </c>
      <c r="AR644" s="26">
        <v>0</v>
      </c>
      <c r="AS644" s="11"/>
      <c r="AT644" s="10"/>
      <c r="AV644" s="10"/>
      <c r="AW644" s="10"/>
      <c r="AX644" s="10"/>
      <c r="AY644" s="10"/>
      <c r="AZ644" s="10"/>
      <c r="BC644" s="10"/>
    </row>
    <row r="645" s="2" customFormat="1">
      <c r="A645" s="2" t="s">
        <v>1504</v>
      </c>
      <c r="B645" s="11">
        <v>44314</v>
      </c>
      <c r="C645" s="2" t="s">
        <v>1486</v>
      </c>
      <c r="D645" s="2" t="s">
        <v>1487</v>
      </c>
      <c r="E645" s="2" t="s">
        <v>1488</v>
      </c>
      <c r="F645" s="2" t="s">
        <v>1505</v>
      </c>
      <c r="G645" s="2" t="s">
        <v>1506</v>
      </c>
      <c r="H645" s="2" t="s">
        <v>1507</v>
      </c>
      <c r="I645" s="11">
        <v>44347</v>
      </c>
      <c r="J645" s="11">
        <v>44253</v>
      </c>
      <c r="K645" s="2" t="s">
        <v>1492</v>
      </c>
      <c r="L645" s="2" t="s">
        <v>1493</v>
      </c>
      <c r="M645" s="2"/>
      <c r="N645" s="2"/>
      <c r="O645" s="2" t="s">
        <v>1501</v>
      </c>
      <c r="P645" s="2" t="s">
        <v>1502</v>
      </c>
      <c r="Q645" s="2" t="s">
        <v>1496</v>
      </c>
      <c r="R645" s="2" t="s">
        <v>329</v>
      </c>
      <c r="S645" s="2">
        <v>-8</v>
      </c>
      <c r="T645" s="2" t="s">
        <v>67</v>
      </c>
      <c r="U645" s="2" t="s">
        <v>68</v>
      </c>
      <c r="V645" s="10" t="s">
        <v>69</v>
      </c>
      <c r="W645" s="2"/>
      <c r="X645" s="2">
        <v>-6136</v>
      </c>
      <c r="Y645" s="26">
        <v>-5.98474107E-05</v>
      </c>
      <c r="Z645" s="10" t="s">
        <v>70</v>
      </c>
      <c r="AA645" s="2" t="s">
        <v>71</v>
      </c>
      <c r="AB645" s="10" t="s">
        <v>72</v>
      </c>
      <c r="AC645" s="2" t="s">
        <v>73</v>
      </c>
      <c r="AD645" s="10" t="s">
        <v>74</v>
      </c>
      <c r="AE645" s="10"/>
      <c r="AF645" s="10" t="s">
        <v>66</v>
      </c>
      <c r="AG645" s="10" t="s">
        <v>75</v>
      </c>
      <c r="AH645" s="10"/>
      <c r="AI645" s="10" t="s">
        <v>76</v>
      </c>
      <c r="AJ645" s="2" t="s">
        <v>76</v>
      </c>
      <c r="AK645" s="32">
        <v>1</v>
      </c>
      <c r="AL645" s="2"/>
      <c r="AM645" s="7">
        <f>HYPERLINK("#'S000049976_2021-02-26'!C2", "Go To Derivative")</f>
      </c>
      <c r="AN645" s="7">
        <f>HYPERLINK("#Notes!C1043", "Go To Notes")</f>
      </c>
      <c r="AO645" s="2">
        <v>0</v>
      </c>
      <c r="AP645" s="2">
        <v>0</v>
      </c>
      <c r="AQ645" s="2">
        <v>0</v>
      </c>
      <c r="AR645" s="26">
        <v>-0</v>
      </c>
      <c r="AS645" s="11"/>
      <c r="AT645" s="10"/>
      <c r="AV645" s="10"/>
      <c r="AW645" s="10"/>
      <c r="AX645" s="10"/>
      <c r="AY645" s="10"/>
      <c r="AZ645" s="10"/>
      <c r="BC645" s="10"/>
    </row>
    <row r="646" s="2" customFormat="1">
      <c r="A646" s="2" t="s">
        <v>1504</v>
      </c>
      <c r="B646" s="11">
        <v>44314</v>
      </c>
      <c r="C646" s="2" t="s">
        <v>1486</v>
      </c>
      <c r="D646" s="2" t="s">
        <v>1487</v>
      </c>
      <c r="E646" s="2" t="s">
        <v>1488</v>
      </c>
      <c r="F646" s="2" t="s">
        <v>1505</v>
      </c>
      <c r="G646" s="2" t="s">
        <v>1506</v>
      </c>
      <c r="H646" s="2" t="s">
        <v>1507</v>
      </c>
      <c r="I646" s="11">
        <v>44347</v>
      </c>
      <c r="J646" s="11">
        <v>44253</v>
      </c>
      <c r="K646" s="2" t="s">
        <v>1492</v>
      </c>
      <c r="L646" s="2" t="s">
        <v>1493</v>
      </c>
      <c r="M646" s="2"/>
      <c r="N646" s="2"/>
      <c r="O646" s="2" t="s">
        <v>1499</v>
      </c>
      <c r="P646" s="2" t="s">
        <v>1500</v>
      </c>
      <c r="Q646" s="2" t="s">
        <v>1496</v>
      </c>
      <c r="R646" s="2" t="s">
        <v>329</v>
      </c>
      <c r="S646" s="2">
        <v>4</v>
      </c>
      <c r="T646" s="2" t="s">
        <v>67</v>
      </c>
      <c r="U646" s="2" t="s">
        <v>68</v>
      </c>
      <c r="V646" s="10" t="s">
        <v>69</v>
      </c>
      <c r="W646" s="2"/>
      <c r="X646" s="2">
        <v>16080</v>
      </c>
      <c r="Y646" s="26">
        <v>0.00015683610901</v>
      </c>
      <c r="Z646" s="10" t="s">
        <v>70</v>
      </c>
      <c r="AA646" s="2" t="s">
        <v>71</v>
      </c>
      <c r="AB646" s="10" t="s">
        <v>72</v>
      </c>
      <c r="AC646" s="2" t="s">
        <v>73</v>
      </c>
      <c r="AD646" s="10" t="s">
        <v>74</v>
      </c>
      <c r="AE646" s="10"/>
      <c r="AF646" s="10" t="s">
        <v>66</v>
      </c>
      <c r="AG646" s="10" t="s">
        <v>75</v>
      </c>
      <c r="AH646" s="10"/>
      <c r="AI646" s="10" t="s">
        <v>76</v>
      </c>
      <c r="AJ646" s="2" t="s">
        <v>76</v>
      </c>
      <c r="AK646" s="32">
        <v>1</v>
      </c>
      <c r="AL646" s="2"/>
      <c r="AM646" s="7">
        <f>HYPERLINK("#'S000049976_2021-02-26'!C14", "Go To Derivative")</f>
      </c>
      <c r="AN646" s="7">
        <f>HYPERLINK("#Notes!D1043", "Go To Notes")</f>
      </c>
      <c r="AO646" s="2">
        <v>0</v>
      </c>
      <c r="AP646" s="2">
        <v>0</v>
      </c>
      <c r="AQ646" s="2">
        <v>0</v>
      </c>
      <c r="AR646" s="26">
        <v>0</v>
      </c>
      <c r="AS646" s="11"/>
      <c r="AT646" s="10"/>
      <c r="AV646" s="10"/>
      <c r="AW646" s="10"/>
      <c r="AX646" s="10"/>
      <c r="AY646" s="10"/>
      <c r="AZ646" s="10"/>
      <c r="BC646" s="10"/>
    </row>
    <row r="647" s="3" customFormat="1">
      <c r="A647" s="3" t="s">
        <v>1508</v>
      </c>
      <c r="B647" s="16">
        <v>44497</v>
      </c>
      <c r="C647" s="3" t="s">
        <v>1486</v>
      </c>
      <c r="D647" s="3" t="s">
        <v>1487</v>
      </c>
      <c r="E647" s="3" t="s">
        <v>1488</v>
      </c>
      <c r="F647" s="3" t="s">
        <v>1505</v>
      </c>
      <c r="G647" s="3" t="s">
        <v>1506</v>
      </c>
      <c r="H647" s="3" t="s">
        <v>1507</v>
      </c>
      <c r="I647" s="16">
        <v>44347</v>
      </c>
      <c r="J647" s="16">
        <v>44253</v>
      </c>
      <c r="K647" s="3" t="s">
        <v>1492</v>
      </c>
      <c r="L647" s="3" t="s">
        <v>1493</v>
      </c>
      <c r="M647" s="3"/>
      <c r="N647" s="3"/>
      <c r="O647" s="3" t="s">
        <v>1497</v>
      </c>
      <c r="P647" s="3" t="s">
        <v>1498</v>
      </c>
      <c r="Q647" s="3" t="s">
        <v>1496</v>
      </c>
      <c r="R647" s="3" t="s">
        <v>329</v>
      </c>
      <c r="S647" s="3">
        <v>-12</v>
      </c>
      <c r="T647" s="3" t="s">
        <v>67</v>
      </c>
      <c r="U647" s="3" t="s">
        <v>68</v>
      </c>
      <c r="V647" s="21" t="s">
        <v>69</v>
      </c>
      <c r="W647" s="3"/>
      <c r="X647" s="3">
        <v>-21360</v>
      </c>
      <c r="Y647" s="27">
        <v>-0.0002083345328</v>
      </c>
      <c r="Z647" s="21" t="s">
        <v>70</v>
      </c>
      <c r="AA647" s="3" t="s">
        <v>71</v>
      </c>
      <c r="AB647" s="21" t="s">
        <v>72</v>
      </c>
      <c r="AC647" s="3" t="s">
        <v>73</v>
      </c>
      <c r="AD647" s="21" t="s">
        <v>74</v>
      </c>
      <c r="AE647" s="21"/>
      <c r="AF647" s="21" t="s">
        <v>66</v>
      </c>
      <c r="AG647" s="21" t="s">
        <v>75</v>
      </c>
      <c r="AH647" s="21"/>
      <c r="AI647" s="21" t="s">
        <v>76</v>
      </c>
      <c r="AJ647" s="3" t="s">
        <v>76</v>
      </c>
      <c r="AK647" s="33">
        <v>1</v>
      </c>
      <c r="AL647" s="3"/>
      <c r="AM647" s="7">
        <f>HYPERLINK("#'S000049976_2021-02-26'!C26", "Go To Derivative")</f>
      </c>
      <c r="AN647" s="7">
        <f>HYPERLINK("#Notes!E1043", "Go To Notes")</f>
      </c>
      <c r="AO647" s="3">
        <v>0</v>
      </c>
      <c r="AP647" s="3">
        <v>0</v>
      </c>
      <c r="AQ647" s="3">
        <v>0</v>
      </c>
      <c r="AR647" s="27">
        <v>-0</v>
      </c>
      <c r="AS647" s="16"/>
      <c r="AT647" s="21"/>
      <c r="AV647" s="21"/>
      <c r="AW647" s="21"/>
      <c r="AX647" s="21"/>
      <c r="AY647" s="21"/>
      <c r="AZ647" s="21"/>
      <c r="BC647" s="21"/>
    </row>
    <row r="648" s="3" customFormat="1">
      <c r="A648" s="3" t="s">
        <v>1508</v>
      </c>
      <c r="B648" s="16">
        <v>44497</v>
      </c>
      <c r="C648" s="3" t="s">
        <v>1486</v>
      </c>
      <c r="D648" s="3" t="s">
        <v>1487</v>
      </c>
      <c r="E648" s="3" t="s">
        <v>1488</v>
      </c>
      <c r="F648" s="3" t="s">
        <v>1505</v>
      </c>
      <c r="G648" s="3" t="s">
        <v>1506</v>
      </c>
      <c r="H648" s="3" t="s">
        <v>1507</v>
      </c>
      <c r="I648" s="16">
        <v>44347</v>
      </c>
      <c r="J648" s="16">
        <v>44253</v>
      </c>
      <c r="K648" s="3" t="s">
        <v>1492</v>
      </c>
      <c r="L648" s="3" t="s">
        <v>1493</v>
      </c>
      <c r="M648" s="3"/>
      <c r="N648" s="3"/>
      <c r="O648" s="3" t="s">
        <v>1494</v>
      </c>
      <c r="P648" s="3" t="s">
        <v>1495</v>
      </c>
      <c r="Q648" s="3" t="s">
        <v>1496</v>
      </c>
      <c r="R648" s="3" t="s">
        <v>329</v>
      </c>
      <c r="S648" s="3">
        <v>6</v>
      </c>
      <c r="T648" s="3" t="s">
        <v>67</v>
      </c>
      <c r="U648" s="3" t="s">
        <v>68</v>
      </c>
      <c r="V648" s="21" t="s">
        <v>69</v>
      </c>
      <c r="W648" s="3"/>
      <c r="X648" s="3">
        <v>32160</v>
      </c>
      <c r="Y648" s="27">
        <v>0.00031367221802</v>
      </c>
      <c r="Z648" s="21" t="s">
        <v>70</v>
      </c>
      <c r="AA648" s="3" t="s">
        <v>71</v>
      </c>
      <c r="AB648" s="21" t="s">
        <v>72</v>
      </c>
      <c r="AC648" s="3" t="s">
        <v>73</v>
      </c>
      <c r="AD648" s="21" t="s">
        <v>74</v>
      </c>
      <c r="AE648" s="21"/>
      <c r="AF648" s="21" t="s">
        <v>66</v>
      </c>
      <c r="AG648" s="21" t="s">
        <v>75</v>
      </c>
      <c r="AH648" s="21"/>
      <c r="AI648" s="21" t="s">
        <v>76</v>
      </c>
      <c r="AJ648" s="3" t="s">
        <v>76</v>
      </c>
      <c r="AK648" s="33">
        <v>1</v>
      </c>
      <c r="AL648" s="3"/>
      <c r="AM648" s="7">
        <f>HYPERLINK("#'S000049976_2021-02-26'!C38", "Go To Derivative")</f>
      </c>
      <c r="AN648" s="7">
        <f>HYPERLINK("#Notes!F1043", "Go To Notes")</f>
      </c>
      <c r="AO648" s="3">
        <v>0</v>
      </c>
      <c r="AP648" s="3">
        <v>0</v>
      </c>
      <c r="AQ648" s="3">
        <v>0</v>
      </c>
      <c r="AR648" s="27">
        <v>0</v>
      </c>
      <c r="AS648" s="16"/>
      <c r="AT648" s="21"/>
      <c r="AV648" s="21"/>
      <c r="AW648" s="21"/>
      <c r="AX648" s="21"/>
      <c r="AY648" s="21"/>
      <c r="AZ648" s="21"/>
      <c r="BC648" s="21"/>
    </row>
    <row r="649" s="3" customFormat="1">
      <c r="A649" s="3" t="s">
        <v>1508</v>
      </c>
      <c r="B649" s="16">
        <v>44497</v>
      </c>
      <c r="C649" s="3" t="s">
        <v>1486</v>
      </c>
      <c r="D649" s="3" t="s">
        <v>1487</v>
      </c>
      <c r="E649" s="3" t="s">
        <v>1488</v>
      </c>
      <c r="F649" s="3" t="s">
        <v>1505</v>
      </c>
      <c r="G649" s="3" t="s">
        <v>1506</v>
      </c>
      <c r="H649" s="3" t="s">
        <v>1507</v>
      </c>
      <c r="I649" s="16">
        <v>44347</v>
      </c>
      <c r="J649" s="16">
        <v>44253</v>
      </c>
      <c r="K649" s="3" t="s">
        <v>1492</v>
      </c>
      <c r="L649" s="3" t="s">
        <v>1493</v>
      </c>
      <c r="M649" s="3"/>
      <c r="N649" s="3"/>
      <c r="O649" s="3" t="s">
        <v>1501</v>
      </c>
      <c r="P649" s="3" t="s">
        <v>1502</v>
      </c>
      <c r="Q649" s="3" t="s">
        <v>1496</v>
      </c>
      <c r="R649" s="3" t="s">
        <v>329</v>
      </c>
      <c r="S649" s="3">
        <v>-8</v>
      </c>
      <c r="T649" s="3" t="s">
        <v>67</v>
      </c>
      <c r="U649" s="3" t="s">
        <v>68</v>
      </c>
      <c r="V649" s="21" t="s">
        <v>69</v>
      </c>
      <c r="W649" s="3"/>
      <c r="X649" s="3">
        <v>-6136</v>
      </c>
      <c r="Y649" s="27">
        <v>-5.98474107E-05</v>
      </c>
      <c r="Z649" s="21" t="s">
        <v>70</v>
      </c>
      <c r="AA649" s="3" t="s">
        <v>71</v>
      </c>
      <c r="AB649" s="21" t="s">
        <v>72</v>
      </c>
      <c r="AC649" s="3" t="s">
        <v>73</v>
      </c>
      <c r="AD649" s="21" t="s">
        <v>74</v>
      </c>
      <c r="AE649" s="21"/>
      <c r="AF649" s="21" t="s">
        <v>66</v>
      </c>
      <c r="AG649" s="21" t="s">
        <v>75</v>
      </c>
      <c r="AH649" s="21"/>
      <c r="AI649" s="21" t="s">
        <v>76</v>
      </c>
      <c r="AJ649" s="3" t="s">
        <v>76</v>
      </c>
      <c r="AK649" s="33">
        <v>1</v>
      </c>
      <c r="AL649" s="3"/>
      <c r="AM649" s="7">
        <f>HYPERLINK("#'S000049976_2021-02-26'!C50", "Go To Derivative")</f>
      </c>
      <c r="AN649" s="7">
        <f>HYPERLINK("#Notes!C1048", "Go To Notes")</f>
      </c>
      <c r="AO649" s="3">
        <v>0</v>
      </c>
      <c r="AP649" s="3">
        <v>0</v>
      </c>
      <c r="AQ649" s="3">
        <v>0</v>
      </c>
      <c r="AR649" s="27">
        <v>-0</v>
      </c>
      <c r="AS649" s="16"/>
      <c r="AT649" s="21"/>
      <c r="AV649" s="21"/>
      <c r="AW649" s="21"/>
      <c r="AX649" s="21"/>
      <c r="AY649" s="21"/>
      <c r="AZ649" s="21"/>
      <c r="BC649" s="21"/>
    </row>
    <row r="650" s="3" customFormat="1">
      <c r="A650" s="3" t="s">
        <v>1508</v>
      </c>
      <c r="B650" s="16">
        <v>44497</v>
      </c>
      <c r="C650" s="3" t="s">
        <v>1486</v>
      </c>
      <c r="D650" s="3" t="s">
        <v>1487</v>
      </c>
      <c r="E650" s="3" t="s">
        <v>1488</v>
      </c>
      <c r="F650" s="3" t="s">
        <v>1505</v>
      </c>
      <c r="G650" s="3" t="s">
        <v>1506</v>
      </c>
      <c r="H650" s="3" t="s">
        <v>1507</v>
      </c>
      <c r="I650" s="16">
        <v>44347</v>
      </c>
      <c r="J650" s="16">
        <v>44253</v>
      </c>
      <c r="K650" s="3" t="s">
        <v>1492</v>
      </c>
      <c r="L650" s="3" t="s">
        <v>1493</v>
      </c>
      <c r="M650" s="3"/>
      <c r="N650" s="3"/>
      <c r="O650" s="3" t="s">
        <v>1499</v>
      </c>
      <c r="P650" s="3" t="s">
        <v>1500</v>
      </c>
      <c r="Q650" s="3" t="s">
        <v>1496</v>
      </c>
      <c r="R650" s="3" t="s">
        <v>329</v>
      </c>
      <c r="S650" s="3">
        <v>4</v>
      </c>
      <c r="T650" s="3" t="s">
        <v>67</v>
      </c>
      <c r="U650" s="3" t="s">
        <v>68</v>
      </c>
      <c r="V650" s="21" t="s">
        <v>69</v>
      </c>
      <c r="W650" s="3"/>
      <c r="X650" s="3">
        <v>16080</v>
      </c>
      <c r="Y650" s="27">
        <v>0.00015683610901</v>
      </c>
      <c r="Z650" s="21" t="s">
        <v>70</v>
      </c>
      <c r="AA650" s="3" t="s">
        <v>71</v>
      </c>
      <c r="AB650" s="21" t="s">
        <v>72</v>
      </c>
      <c r="AC650" s="3" t="s">
        <v>73</v>
      </c>
      <c r="AD650" s="21" t="s">
        <v>74</v>
      </c>
      <c r="AE650" s="21"/>
      <c r="AF650" s="21" t="s">
        <v>66</v>
      </c>
      <c r="AG650" s="21" t="s">
        <v>75</v>
      </c>
      <c r="AH650" s="21"/>
      <c r="AI650" s="21" t="s">
        <v>76</v>
      </c>
      <c r="AJ650" s="3" t="s">
        <v>76</v>
      </c>
      <c r="AK650" s="33">
        <v>1</v>
      </c>
      <c r="AL650" s="3"/>
      <c r="AM650" s="7">
        <f>HYPERLINK("#'S000049976_2021-02-26'!C62", "Go To Derivative")</f>
      </c>
      <c r="AN650" s="7">
        <f>HYPERLINK("#Notes!D1048", "Go To Notes")</f>
      </c>
      <c r="AO650" s="3">
        <v>0</v>
      </c>
      <c r="AP650" s="3">
        <v>0</v>
      </c>
      <c r="AQ650" s="3">
        <v>0</v>
      </c>
      <c r="AR650" s="27">
        <v>0</v>
      </c>
      <c r="AS650" s="16"/>
      <c r="AT650" s="21"/>
      <c r="AV650" s="21"/>
      <c r="AW650" s="21"/>
      <c r="AX650" s="21"/>
      <c r="AY650" s="21"/>
      <c r="AZ650" s="21"/>
      <c r="BC650" s="21"/>
    </row>
    <row r="651" s="2" customFormat="1">
      <c r="A651" s="2" t="s">
        <v>1509</v>
      </c>
      <c r="B651" s="11">
        <v>44067</v>
      </c>
      <c r="C651" s="2" t="s">
        <v>1510</v>
      </c>
      <c r="D651" s="2" t="s">
        <v>1511</v>
      </c>
      <c r="E651" s="2" t="s">
        <v>1512</v>
      </c>
      <c r="F651" s="2" t="s">
        <v>1513</v>
      </c>
      <c r="G651" s="2" t="s">
        <v>1514</v>
      </c>
      <c r="H651" s="2" t="s">
        <v>1515</v>
      </c>
      <c r="I651" s="11">
        <v>44286</v>
      </c>
      <c r="J651" s="11">
        <v>44012</v>
      </c>
      <c r="K651" s="2" t="s">
        <v>62</v>
      </c>
      <c r="L651" s="2" t="s">
        <v>62</v>
      </c>
      <c r="M651" s="2"/>
      <c r="N651" s="2" t="s">
        <v>80</v>
      </c>
      <c r="O651" s="2"/>
      <c r="P651" s="2"/>
      <c r="Q651" s="2" t="s">
        <v>65</v>
      </c>
      <c r="R651" s="2" t="s">
        <v>81</v>
      </c>
      <c r="S651" s="2">
        <v>900</v>
      </c>
      <c r="T651" s="2" t="s">
        <v>82</v>
      </c>
      <c r="U651" s="2" t="s">
        <v>83</v>
      </c>
      <c r="V651" s="10" t="s">
        <v>69</v>
      </c>
      <c r="W651" s="2"/>
      <c r="X651" s="2">
        <v>3906</v>
      </c>
      <c r="Y651" s="26">
        <v>0.00026084615839</v>
      </c>
      <c r="Z651" s="10" t="s">
        <v>84</v>
      </c>
      <c r="AA651" s="2" t="s">
        <v>85</v>
      </c>
      <c r="AB651" s="10" t="s">
        <v>72</v>
      </c>
      <c r="AC651" s="2" t="s">
        <v>73</v>
      </c>
      <c r="AD651" s="10" t="s">
        <v>74</v>
      </c>
      <c r="AE651" s="10"/>
      <c r="AF651" s="10" t="s">
        <v>86</v>
      </c>
      <c r="AG651" s="10" t="s">
        <v>75</v>
      </c>
      <c r="AH651" s="10"/>
      <c r="AI651" s="10" t="s">
        <v>76</v>
      </c>
      <c r="AJ651" s="2" t="s">
        <v>76</v>
      </c>
      <c r="AK651" s="32">
        <v>1</v>
      </c>
      <c r="AL651" s="2"/>
      <c r="AM651" s="7">
        <f>HYPERLINK("#'S000049976_2021-02-26'!C74", "Go To Derivative")</f>
      </c>
      <c r="AN651" s="7">
        <f>HYPERLINK("#Notes!E1048", "Go To Notes")</f>
      </c>
      <c r="AO651" s="2">
        <v>0</v>
      </c>
      <c r="AP651" s="2">
        <v>0</v>
      </c>
      <c r="AQ651" s="2">
        <v>0</v>
      </c>
      <c r="AR651" s="26">
        <v>0</v>
      </c>
      <c r="AS651" s="11"/>
      <c r="AT651" s="10"/>
      <c r="AV651" s="10"/>
      <c r="AW651" s="10"/>
      <c r="AX651" s="10"/>
      <c r="AY651" s="10"/>
      <c r="AZ651" s="10"/>
      <c r="BC651" s="10"/>
    </row>
    <row r="652" s="2" customFormat="1">
      <c r="A652" s="2" t="s">
        <v>1516</v>
      </c>
      <c r="B652" s="11">
        <v>44140</v>
      </c>
      <c r="C652" s="2" t="s">
        <v>1510</v>
      </c>
      <c r="D652" s="2" t="s">
        <v>1511</v>
      </c>
      <c r="E652" s="2" t="s">
        <v>1512</v>
      </c>
      <c r="F652" s="2" t="s">
        <v>1513</v>
      </c>
      <c r="G652" s="2" t="s">
        <v>1514</v>
      </c>
      <c r="H652" s="2" t="s">
        <v>1515</v>
      </c>
      <c r="I652" s="11">
        <v>44286</v>
      </c>
      <c r="J652" s="11">
        <v>44104</v>
      </c>
      <c r="K652" s="2" t="s">
        <v>62</v>
      </c>
      <c r="L652" s="2" t="s">
        <v>62</v>
      </c>
      <c r="M652" s="2"/>
      <c r="N652" s="2" t="s">
        <v>80</v>
      </c>
      <c r="O652" s="2"/>
      <c r="P652" s="2"/>
      <c r="Q652" s="2" t="s">
        <v>65</v>
      </c>
      <c r="R652" s="2" t="s">
        <v>81</v>
      </c>
      <c r="S652" s="2">
        <v>675</v>
      </c>
      <c r="T652" s="2" t="s">
        <v>82</v>
      </c>
      <c r="U652" s="2" t="s">
        <v>83</v>
      </c>
      <c r="V652" s="10" t="s">
        <v>69</v>
      </c>
      <c r="W652" s="2"/>
      <c r="X652" s="2">
        <v>6885</v>
      </c>
      <c r="Y652" s="26">
        <v>0.00059477715117</v>
      </c>
      <c r="Z652" s="10" t="s">
        <v>84</v>
      </c>
      <c r="AA652" s="2" t="s">
        <v>85</v>
      </c>
      <c r="AB652" s="10" t="s">
        <v>72</v>
      </c>
      <c r="AC652" s="2" t="s">
        <v>73</v>
      </c>
      <c r="AD652" s="10" t="s">
        <v>74</v>
      </c>
      <c r="AE652" s="10"/>
      <c r="AF652" s="10" t="s">
        <v>86</v>
      </c>
      <c r="AG652" s="10" t="s">
        <v>75</v>
      </c>
      <c r="AH652" s="10"/>
      <c r="AI652" s="10" t="s">
        <v>76</v>
      </c>
      <c r="AJ652" s="2" t="s">
        <v>76</v>
      </c>
      <c r="AK652" s="32">
        <v>1</v>
      </c>
      <c r="AL652" s="2"/>
      <c r="AM652" s="7">
        <f>HYPERLINK("#'S000049976_2021-02-26'!C86", "Go To Derivative")</f>
      </c>
      <c r="AN652" s="7">
        <f>HYPERLINK("#Notes!F1048", "Go To Notes")</f>
      </c>
      <c r="AO652" s="2">
        <v>0</v>
      </c>
      <c r="AP652" s="2">
        <v>0</v>
      </c>
      <c r="AQ652" s="2">
        <v>5161.2</v>
      </c>
      <c r="AR652" s="26">
        <v>0.7496296296296296</v>
      </c>
      <c r="AS652" s="11"/>
      <c r="AT652" s="10"/>
      <c r="AV652" s="10"/>
      <c r="AW652" s="10"/>
      <c r="AX652" s="10"/>
      <c r="AY652" s="10"/>
      <c r="AZ652" s="10"/>
      <c r="BC652" s="10"/>
    </row>
    <row r="653" s="2" customFormat="1">
      <c r="A653" s="2" t="s">
        <v>1517</v>
      </c>
      <c r="B653" s="11">
        <v>44253</v>
      </c>
      <c r="C653" s="2" t="s">
        <v>1510</v>
      </c>
      <c r="D653" s="2" t="s">
        <v>1511</v>
      </c>
      <c r="E653" s="2" t="s">
        <v>1512</v>
      </c>
      <c r="F653" s="2" t="s">
        <v>1513</v>
      </c>
      <c r="G653" s="2" t="s">
        <v>1514</v>
      </c>
      <c r="H653" s="2" t="s">
        <v>1515</v>
      </c>
      <c r="I653" s="11">
        <v>44286</v>
      </c>
      <c r="J653" s="11">
        <v>44196</v>
      </c>
      <c r="K653" s="2" t="s">
        <v>62</v>
      </c>
      <c r="L653" s="2" t="s">
        <v>62</v>
      </c>
      <c r="M653" s="2"/>
      <c r="N653" s="2" t="s">
        <v>80</v>
      </c>
      <c r="O653" s="2"/>
      <c r="P653" s="2"/>
      <c r="Q653" s="2" t="s">
        <v>65</v>
      </c>
      <c r="R653" s="2" t="s">
        <v>81</v>
      </c>
      <c r="S653" s="2">
        <v>792</v>
      </c>
      <c r="T653" s="2" t="s">
        <v>82</v>
      </c>
      <c r="U653" s="2" t="s">
        <v>83</v>
      </c>
      <c r="V653" s="10" t="s">
        <v>69</v>
      </c>
      <c r="W653" s="2"/>
      <c r="X653" s="2">
        <v>14921.28</v>
      </c>
      <c r="Y653" s="26">
        <v>0.00117357421827</v>
      </c>
      <c r="Z653" s="10" t="s">
        <v>84</v>
      </c>
      <c r="AA653" s="2" t="s">
        <v>85</v>
      </c>
      <c r="AB653" s="10" t="s">
        <v>72</v>
      </c>
      <c r="AC653" s="2" t="s">
        <v>73</v>
      </c>
      <c r="AD653" s="10" t="s">
        <v>74</v>
      </c>
      <c r="AE653" s="10"/>
      <c r="AF653" s="10" t="s">
        <v>86</v>
      </c>
      <c r="AG653" s="10" t="s">
        <v>75</v>
      </c>
      <c r="AH653" s="10"/>
      <c r="AI653" s="10" t="s">
        <v>76</v>
      </c>
      <c r="AJ653" s="2" t="s">
        <v>76</v>
      </c>
      <c r="AK653" s="32">
        <v>1</v>
      </c>
      <c r="AL653" s="2"/>
      <c r="AM653" s="2"/>
      <c r="AN653" s="7">
        <f>HYPERLINK("#Notes!C1054", "Go To Notes")</f>
      </c>
      <c r="AO653" s="2">
        <v>0</v>
      </c>
      <c r="AP653" s="2">
        <v>0</v>
      </c>
      <c r="AQ653" s="2">
        <v>7536</v>
      </c>
      <c r="AR653" s="26">
        <v>0.5050505050505051</v>
      </c>
      <c r="AS653" s="11"/>
      <c r="AT653" s="10"/>
      <c r="AV653" s="10"/>
      <c r="AW653" s="10"/>
      <c r="AX653" s="10"/>
      <c r="AY653" s="10"/>
      <c r="AZ653" s="10"/>
      <c r="BC653" s="10"/>
    </row>
    <row r="654" s="2" customFormat="1">
      <c r="A654" s="2" t="s">
        <v>1518</v>
      </c>
      <c r="B654" s="11">
        <v>44342</v>
      </c>
      <c r="C654" s="2" t="s">
        <v>1510</v>
      </c>
      <c r="D654" s="2" t="s">
        <v>1511</v>
      </c>
      <c r="E654" s="2" t="s">
        <v>1512</v>
      </c>
      <c r="F654" s="2" t="s">
        <v>1513</v>
      </c>
      <c r="G654" s="2" t="s">
        <v>1514</v>
      </c>
      <c r="H654" s="2" t="s">
        <v>1515</v>
      </c>
      <c r="I654" s="11">
        <v>44286</v>
      </c>
      <c r="J654" s="11">
        <v>44286</v>
      </c>
      <c r="K654" s="2" t="s">
        <v>62</v>
      </c>
      <c r="L654" s="2" t="s">
        <v>62</v>
      </c>
      <c r="M654" s="2"/>
      <c r="N654" s="2" t="s">
        <v>80</v>
      </c>
      <c r="O654" s="2"/>
      <c r="P654" s="2"/>
      <c r="Q654" s="2" t="s">
        <v>65</v>
      </c>
      <c r="R654" s="2" t="s">
        <v>81</v>
      </c>
      <c r="S654" s="2">
        <v>776</v>
      </c>
      <c r="T654" s="2" t="s">
        <v>82</v>
      </c>
      <c r="U654" s="2" t="s">
        <v>83</v>
      </c>
      <c r="V654" s="10" t="s">
        <v>69</v>
      </c>
      <c r="W654" s="2"/>
      <c r="X654" s="2">
        <v>147300.32</v>
      </c>
      <c r="Y654" s="26">
        <v>0.01008005508294</v>
      </c>
      <c r="Z654" s="10" t="s">
        <v>84</v>
      </c>
      <c r="AA654" s="2" t="s">
        <v>85</v>
      </c>
      <c r="AB654" s="10" t="s">
        <v>72</v>
      </c>
      <c r="AC654" s="2" t="s">
        <v>73</v>
      </c>
      <c r="AD654" s="10" t="s">
        <v>74</v>
      </c>
      <c r="AE654" s="10"/>
      <c r="AF654" s="10" t="s">
        <v>86</v>
      </c>
      <c r="AG654" s="10" t="s">
        <v>75</v>
      </c>
      <c r="AH654" s="10"/>
      <c r="AI654" s="10" t="s">
        <v>76</v>
      </c>
      <c r="AJ654" s="2" t="s">
        <v>76</v>
      </c>
      <c r="AK654" s="32">
        <v>1</v>
      </c>
      <c r="AL654" s="2"/>
      <c r="AM654" s="2"/>
      <c r="AN654" s="7">
        <f>HYPERLINK("#Notes!C1059", "Go To Notes")</f>
      </c>
      <c r="AO654" s="2">
        <v>0</v>
      </c>
      <c r="AP654" s="2">
        <v>0</v>
      </c>
      <c r="AQ654" s="2">
        <v>18982</v>
      </c>
      <c r="AR654" s="26">
        <v>0.1288659793814433</v>
      </c>
      <c r="AS654" s="11"/>
      <c r="AT654" s="10"/>
      <c r="AV654" s="10"/>
      <c r="AW654" s="10"/>
      <c r="AX654" s="10"/>
      <c r="AY654" s="10"/>
      <c r="AZ654" s="10"/>
      <c r="BC654" s="10"/>
    </row>
    <row r="655" s="2" customFormat="1">
      <c r="A655" s="2" t="s">
        <v>1519</v>
      </c>
      <c r="B655" s="11">
        <v>44011</v>
      </c>
      <c r="C655" s="2" t="s">
        <v>1520</v>
      </c>
      <c r="D655" s="2" t="s">
        <v>1521</v>
      </c>
      <c r="E655" s="2" t="s">
        <v>1522</v>
      </c>
      <c r="F655" s="2" t="s">
        <v>1523</v>
      </c>
      <c r="G655" s="2" t="s">
        <v>1524</v>
      </c>
      <c r="H655" s="2" t="s">
        <v>1525</v>
      </c>
      <c r="I655" s="11">
        <v>44043</v>
      </c>
      <c r="J655" s="11">
        <v>43951</v>
      </c>
      <c r="K655" s="2" t="s">
        <v>141</v>
      </c>
      <c r="L655" s="2" t="s">
        <v>1526</v>
      </c>
      <c r="M655" s="2"/>
      <c r="N655" s="2" t="s">
        <v>127</v>
      </c>
      <c r="O655" s="2"/>
      <c r="P655" s="2"/>
      <c r="Q655" s="2" t="s">
        <v>65</v>
      </c>
      <c r="R655" s="2" t="s">
        <v>128</v>
      </c>
      <c r="S655" s="2">
        <v>500000</v>
      </c>
      <c r="T655" s="2" t="s">
        <v>129</v>
      </c>
      <c r="U655" s="2" t="s">
        <v>130</v>
      </c>
      <c r="V655" s="10" t="s">
        <v>69</v>
      </c>
      <c r="W655" s="2"/>
      <c r="X655" s="2">
        <v>392500</v>
      </c>
      <c r="Y655" s="26">
        <v>0.00207817120371</v>
      </c>
      <c r="Z655" s="10" t="s">
        <v>131</v>
      </c>
      <c r="AA655" s="2" t="s">
        <v>132</v>
      </c>
      <c r="AB655" s="10" t="s">
        <v>72</v>
      </c>
      <c r="AC655" s="2" t="s">
        <v>73</v>
      </c>
      <c r="AD655" s="10" t="s">
        <v>74</v>
      </c>
      <c r="AE655" s="10"/>
      <c r="AF655" s="10" t="s">
        <v>86</v>
      </c>
      <c r="AG655" s="10" t="s">
        <v>184</v>
      </c>
      <c r="AH655" s="10"/>
      <c r="AI655" s="10" t="s">
        <v>76</v>
      </c>
      <c r="AJ655" s="2" t="s">
        <v>76</v>
      </c>
      <c r="AK655" s="32">
        <v>2</v>
      </c>
      <c r="AL655" s="2"/>
      <c r="AM655" s="2"/>
      <c r="AN655" s="7">
        <f>HYPERLINK("#Notes!C1064", "Go To Notes")</f>
      </c>
      <c r="AO655" s="2">
        <v>0</v>
      </c>
      <c r="AP655" s="2">
        <v>0</v>
      </c>
      <c r="AQ655" s="2">
        <v>0</v>
      </c>
      <c r="AR655" s="26">
        <v>0</v>
      </c>
      <c r="AS655" s="11">
        <v>44270</v>
      </c>
      <c r="AT655" s="10" t="s">
        <v>133</v>
      </c>
      <c r="AU655" s="2">
        <v>6.75</v>
      </c>
      <c r="AV655" s="10" t="s">
        <v>75</v>
      </c>
      <c r="AW655" s="10" t="s">
        <v>75</v>
      </c>
      <c r="AX655" s="10" t="s">
        <v>75</v>
      </c>
      <c r="AY655" s="10"/>
      <c r="AZ655" s="10"/>
      <c r="BA655" s="2"/>
      <c r="BC655" s="10"/>
    </row>
    <row r="656" s="2" customFormat="1">
      <c r="A656" s="2" t="s">
        <v>1527</v>
      </c>
      <c r="B656" s="11">
        <v>44099</v>
      </c>
      <c r="C656" s="2" t="s">
        <v>1520</v>
      </c>
      <c r="D656" s="2" t="s">
        <v>1521</v>
      </c>
      <c r="E656" s="2" t="s">
        <v>1522</v>
      </c>
      <c r="F656" s="2" t="s">
        <v>1523</v>
      </c>
      <c r="G656" s="2" t="s">
        <v>1524</v>
      </c>
      <c r="H656" s="2" t="s">
        <v>1525</v>
      </c>
      <c r="I656" s="11">
        <v>44043</v>
      </c>
      <c r="J656" s="11">
        <v>44043</v>
      </c>
      <c r="K656" s="2" t="s">
        <v>141</v>
      </c>
      <c r="L656" s="2" t="s">
        <v>1528</v>
      </c>
      <c r="M656" s="2"/>
      <c r="N656" s="2" t="s">
        <v>213</v>
      </c>
      <c r="O656" s="2"/>
      <c r="P656" s="2"/>
      <c r="Q656" s="2" t="s">
        <v>65</v>
      </c>
      <c r="R656" s="2" t="s">
        <v>214</v>
      </c>
      <c r="S656" s="2">
        <v>500000</v>
      </c>
      <c r="T656" s="2" t="s">
        <v>129</v>
      </c>
      <c r="U656" s="2" t="s">
        <v>130</v>
      </c>
      <c r="V656" s="10" t="s">
        <v>69</v>
      </c>
      <c r="W656" s="2"/>
      <c r="X656" s="2">
        <v>445055</v>
      </c>
      <c r="Y656" s="26">
        <v>0.00216337288947</v>
      </c>
      <c r="Z656" s="10" t="s">
        <v>131</v>
      </c>
      <c r="AA656" s="2" t="s">
        <v>132</v>
      </c>
      <c r="AB656" s="10" t="s">
        <v>72</v>
      </c>
      <c r="AC656" s="2" t="s">
        <v>73</v>
      </c>
      <c r="AD656" s="10" t="s">
        <v>74</v>
      </c>
      <c r="AE656" s="10"/>
      <c r="AF656" s="10" t="s">
        <v>86</v>
      </c>
      <c r="AG656" s="10" t="s">
        <v>184</v>
      </c>
      <c r="AH656" s="10"/>
      <c r="AI656" s="10" t="s">
        <v>76</v>
      </c>
      <c r="AJ656" s="2" t="s">
        <v>76</v>
      </c>
      <c r="AK656" s="32">
        <v>2</v>
      </c>
      <c r="AL656" s="2"/>
      <c r="AM656" s="2"/>
      <c r="AN656" s="7">
        <f>HYPERLINK("#Notes!C1069", "Go To Notes")</f>
      </c>
      <c r="AO656" s="2">
        <v>0</v>
      </c>
      <c r="AP656" s="2">
        <v>0</v>
      </c>
      <c r="AQ656" s="2">
        <v>0</v>
      </c>
      <c r="AR656" s="26">
        <v>0</v>
      </c>
      <c r="AS656" s="11">
        <v>45000</v>
      </c>
      <c r="AT656" s="10" t="s">
        <v>133</v>
      </c>
      <c r="AU656" s="2">
        <v>10</v>
      </c>
      <c r="AV656" s="10" t="s">
        <v>75</v>
      </c>
      <c r="AW656" s="10" t="s">
        <v>75</v>
      </c>
      <c r="AX656" s="10" t="s">
        <v>75</v>
      </c>
      <c r="AY656" s="10"/>
      <c r="AZ656" s="10"/>
      <c r="BA656" s="2"/>
      <c r="BC656" s="10"/>
    </row>
    <row r="657" s="2" customFormat="1">
      <c r="A657" s="2" t="s">
        <v>1529</v>
      </c>
      <c r="B657" s="11">
        <v>44193</v>
      </c>
      <c r="C657" s="2" t="s">
        <v>1520</v>
      </c>
      <c r="D657" s="2" t="s">
        <v>1521</v>
      </c>
      <c r="E657" s="2" t="s">
        <v>1522</v>
      </c>
      <c r="F657" s="2" t="s">
        <v>1523</v>
      </c>
      <c r="G657" s="2" t="s">
        <v>1524</v>
      </c>
      <c r="H657" s="2" t="s">
        <v>1525</v>
      </c>
      <c r="I657" s="11">
        <v>44408</v>
      </c>
      <c r="J657" s="11">
        <v>44135</v>
      </c>
      <c r="K657" s="2" t="s">
        <v>141</v>
      </c>
      <c r="L657" s="2" t="s">
        <v>1528</v>
      </c>
      <c r="M657" s="2"/>
      <c r="N657" s="2" t="s">
        <v>213</v>
      </c>
      <c r="O657" s="2"/>
      <c r="P657" s="2"/>
      <c r="Q657" s="2" t="s">
        <v>65</v>
      </c>
      <c r="R657" s="2" t="s">
        <v>214</v>
      </c>
      <c r="S657" s="2">
        <v>500000</v>
      </c>
      <c r="T657" s="2" t="s">
        <v>129</v>
      </c>
      <c r="U657" s="2" t="s">
        <v>130</v>
      </c>
      <c r="V657" s="10" t="s">
        <v>69</v>
      </c>
      <c r="W657" s="2"/>
      <c r="X657" s="2">
        <v>495000</v>
      </c>
      <c r="Y657" s="26">
        <v>0.00241534848082</v>
      </c>
      <c r="Z657" s="10" t="s">
        <v>131</v>
      </c>
      <c r="AA657" s="2" t="s">
        <v>132</v>
      </c>
      <c r="AB657" s="10" t="s">
        <v>72</v>
      </c>
      <c r="AC657" s="2" t="s">
        <v>73</v>
      </c>
      <c r="AD657" s="10" t="s">
        <v>74</v>
      </c>
      <c r="AE657" s="10"/>
      <c r="AF657" s="10" t="s">
        <v>86</v>
      </c>
      <c r="AG657" s="10" t="s">
        <v>184</v>
      </c>
      <c r="AH657" s="10"/>
      <c r="AI657" s="10" t="s">
        <v>76</v>
      </c>
      <c r="AJ657" s="2" t="s">
        <v>76</v>
      </c>
      <c r="AK657" s="32">
        <v>2</v>
      </c>
      <c r="AL657" s="2"/>
      <c r="AM657" s="2"/>
      <c r="AN657" s="2"/>
      <c r="AO657" s="2">
        <v>0</v>
      </c>
      <c r="AP657" s="2">
        <v>0</v>
      </c>
      <c r="AQ657" s="2">
        <v>0</v>
      </c>
      <c r="AR657" s="26">
        <v>0</v>
      </c>
      <c r="AS657" s="11">
        <v>45000</v>
      </c>
      <c r="AT657" s="10" t="s">
        <v>133</v>
      </c>
      <c r="AU657" s="2">
        <v>10</v>
      </c>
      <c r="AV657" s="10" t="s">
        <v>75</v>
      </c>
      <c r="AW657" s="10" t="s">
        <v>75</v>
      </c>
      <c r="AX657" s="10" t="s">
        <v>75</v>
      </c>
      <c r="AY657" s="10"/>
      <c r="AZ657" s="10"/>
      <c r="BA657" s="2"/>
      <c r="BC657" s="10"/>
    </row>
    <row r="658" s="2" customFormat="1">
      <c r="A658" s="2" t="s">
        <v>1530</v>
      </c>
      <c r="B658" s="11">
        <v>44286</v>
      </c>
      <c r="C658" s="2" t="s">
        <v>1520</v>
      </c>
      <c r="D658" s="2" t="s">
        <v>1521</v>
      </c>
      <c r="E658" s="2" t="s">
        <v>1522</v>
      </c>
      <c r="F658" s="2" t="s">
        <v>1523</v>
      </c>
      <c r="G658" s="2" t="s">
        <v>1524</v>
      </c>
      <c r="H658" s="2" t="s">
        <v>1525</v>
      </c>
      <c r="I658" s="11">
        <v>44408</v>
      </c>
      <c r="J658" s="11">
        <v>44227</v>
      </c>
      <c r="K658" s="2" t="s">
        <v>141</v>
      </c>
      <c r="L658" s="2" t="s">
        <v>1528</v>
      </c>
      <c r="M658" s="2"/>
      <c r="N658" s="2" t="s">
        <v>213</v>
      </c>
      <c r="O658" s="2"/>
      <c r="P658" s="2"/>
      <c r="Q658" s="2" t="s">
        <v>65</v>
      </c>
      <c r="R658" s="2" t="s">
        <v>214</v>
      </c>
      <c r="S658" s="2">
        <v>500000</v>
      </c>
      <c r="T658" s="2" t="s">
        <v>129</v>
      </c>
      <c r="U658" s="2" t="s">
        <v>130</v>
      </c>
      <c r="V658" s="10" t="s">
        <v>69</v>
      </c>
      <c r="W658" s="2"/>
      <c r="X658" s="2">
        <v>522187.5</v>
      </c>
      <c r="Y658" s="26">
        <v>0.00288816591207</v>
      </c>
      <c r="Z658" s="10" t="s">
        <v>131</v>
      </c>
      <c r="AA658" s="2" t="s">
        <v>132</v>
      </c>
      <c r="AB658" s="10" t="s">
        <v>72</v>
      </c>
      <c r="AC658" s="2" t="s">
        <v>73</v>
      </c>
      <c r="AD658" s="10" t="s">
        <v>74</v>
      </c>
      <c r="AE658" s="10"/>
      <c r="AF658" s="10" t="s">
        <v>86</v>
      </c>
      <c r="AG658" s="10" t="s">
        <v>184</v>
      </c>
      <c r="AH658" s="10"/>
      <c r="AI658" s="10" t="s">
        <v>76</v>
      </c>
      <c r="AJ658" s="2" t="s">
        <v>76</v>
      </c>
      <c r="AK658" s="32">
        <v>2</v>
      </c>
      <c r="AL658" s="2"/>
      <c r="AM658" s="2"/>
      <c r="AN658" s="2"/>
      <c r="AO658" s="2">
        <v>0</v>
      </c>
      <c r="AP658" s="2">
        <v>0</v>
      </c>
      <c r="AQ658" s="2">
        <v>0</v>
      </c>
      <c r="AR658" s="26">
        <v>0</v>
      </c>
      <c r="AS658" s="11">
        <v>45000</v>
      </c>
      <c r="AT658" s="10" t="s">
        <v>133</v>
      </c>
      <c r="AU658" s="2">
        <v>10</v>
      </c>
      <c r="AV658" s="10" t="s">
        <v>75</v>
      </c>
      <c r="AW658" s="10" t="s">
        <v>75</v>
      </c>
      <c r="AX658" s="10" t="s">
        <v>75</v>
      </c>
      <c r="AY658" s="10"/>
      <c r="AZ658" s="10"/>
      <c r="BA658" s="2"/>
      <c r="BC658" s="10"/>
    </row>
    <row r="659" s="2" customFormat="1">
      <c r="A659" s="2" t="s">
        <v>1531</v>
      </c>
      <c r="B659" s="11">
        <v>44376</v>
      </c>
      <c r="C659" s="2" t="s">
        <v>1520</v>
      </c>
      <c r="D659" s="2" t="s">
        <v>1521</v>
      </c>
      <c r="E659" s="2" t="s">
        <v>1522</v>
      </c>
      <c r="F659" s="2" t="s">
        <v>1523</v>
      </c>
      <c r="G659" s="2" t="s">
        <v>1524</v>
      </c>
      <c r="H659" s="2" t="s">
        <v>1525</v>
      </c>
      <c r="I659" s="11">
        <v>44408</v>
      </c>
      <c r="J659" s="11">
        <v>44316</v>
      </c>
      <c r="K659" s="2" t="s">
        <v>141</v>
      </c>
      <c r="L659" s="2" t="s">
        <v>1528</v>
      </c>
      <c r="M659" s="2"/>
      <c r="N659" s="2" t="s">
        <v>213</v>
      </c>
      <c r="O659" s="2"/>
      <c r="P659" s="2"/>
      <c r="Q659" s="2" t="s">
        <v>65</v>
      </c>
      <c r="R659" s="2" t="s">
        <v>214</v>
      </c>
      <c r="S659" s="2">
        <v>500000</v>
      </c>
      <c r="T659" s="2" t="s">
        <v>129</v>
      </c>
      <c r="U659" s="2" t="s">
        <v>130</v>
      </c>
      <c r="V659" s="10" t="s">
        <v>69</v>
      </c>
      <c r="W659" s="2"/>
      <c r="X659" s="2">
        <v>540750</v>
      </c>
      <c r="Y659" s="26">
        <v>0.00303097407783</v>
      </c>
      <c r="Z659" s="10" t="s">
        <v>131</v>
      </c>
      <c r="AA659" s="2" t="s">
        <v>132</v>
      </c>
      <c r="AB659" s="10" t="s">
        <v>72</v>
      </c>
      <c r="AC659" s="2" t="s">
        <v>73</v>
      </c>
      <c r="AD659" s="10" t="s">
        <v>74</v>
      </c>
      <c r="AE659" s="10"/>
      <c r="AF659" s="10" t="s">
        <v>86</v>
      </c>
      <c r="AG659" s="10" t="s">
        <v>184</v>
      </c>
      <c r="AH659" s="10"/>
      <c r="AI659" s="10" t="s">
        <v>76</v>
      </c>
      <c r="AJ659" s="2" t="s">
        <v>76</v>
      </c>
      <c r="AK659" s="32">
        <v>2</v>
      </c>
      <c r="AL659" s="2"/>
      <c r="AM659" s="2"/>
      <c r="AN659" s="2"/>
      <c r="AO659" s="2">
        <v>0</v>
      </c>
      <c r="AP659" s="2">
        <v>0</v>
      </c>
      <c r="AQ659" s="2">
        <v>0</v>
      </c>
      <c r="AR659" s="26">
        <v>0</v>
      </c>
      <c r="AS659" s="11">
        <v>45000</v>
      </c>
      <c r="AT659" s="10" t="s">
        <v>133</v>
      </c>
      <c r="AU659" s="2">
        <v>10</v>
      </c>
      <c r="AV659" s="10" t="s">
        <v>75</v>
      </c>
      <c r="AW659" s="10" t="s">
        <v>75</v>
      </c>
      <c r="AX659" s="10" t="s">
        <v>75</v>
      </c>
      <c r="AY659" s="10"/>
      <c r="AZ659" s="10"/>
      <c r="BA659" s="2"/>
      <c r="BC659" s="10"/>
    </row>
    <row r="660" s="2" customFormat="1">
      <c r="A660" s="2" t="s">
        <v>1532</v>
      </c>
      <c r="B660" s="11">
        <v>44011</v>
      </c>
      <c r="C660" s="2" t="s">
        <v>1520</v>
      </c>
      <c r="D660" s="2" t="s">
        <v>1521</v>
      </c>
      <c r="E660" s="2" t="s">
        <v>1522</v>
      </c>
      <c r="F660" s="2" t="s">
        <v>1533</v>
      </c>
      <c r="G660" s="2" t="s">
        <v>1534</v>
      </c>
      <c r="H660" s="2" t="s">
        <v>1535</v>
      </c>
      <c r="I660" s="11">
        <v>44043</v>
      </c>
      <c r="J660" s="11">
        <v>43951</v>
      </c>
      <c r="K660" s="2" t="s">
        <v>141</v>
      </c>
      <c r="L660" s="2" t="s">
        <v>1526</v>
      </c>
      <c r="M660" s="2"/>
      <c r="N660" s="2" t="s">
        <v>127</v>
      </c>
      <c r="O660" s="2"/>
      <c r="P660" s="2"/>
      <c r="Q660" s="2" t="s">
        <v>65</v>
      </c>
      <c r="R660" s="2" t="s">
        <v>128</v>
      </c>
      <c r="S660" s="2">
        <v>500000</v>
      </c>
      <c r="T660" s="2" t="s">
        <v>129</v>
      </c>
      <c r="U660" s="2" t="s">
        <v>130</v>
      </c>
      <c r="V660" s="10" t="s">
        <v>69</v>
      </c>
      <c r="W660" s="2"/>
      <c r="X660" s="2">
        <v>392500</v>
      </c>
      <c r="Y660" s="26">
        <v>0.00011625273994</v>
      </c>
      <c r="Z660" s="10" t="s">
        <v>131</v>
      </c>
      <c r="AA660" s="2" t="s">
        <v>132</v>
      </c>
      <c r="AB660" s="10" t="s">
        <v>72</v>
      </c>
      <c r="AC660" s="2" t="s">
        <v>73</v>
      </c>
      <c r="AD660" s="10" t="s">
        <v>74</v>
      </c>
      <c r="AE660" s="10"/>
      <c r="AF660" s="10" t="s">
        <v>86</v>
      </c>
      <c r="AG660" s="10" t="s">
        <v>184</v>
      </c>
      <c r="AH660" s="10"/>
      <c r="AI660" s="10" t="s">
        <v>76</v>
      </c>
      <c r="AJ660" s="2" t="s">
        <v>76</v>
      </c>
      <c r="AK660" s="32">
        <v>2</v>
      </c>
      <c r="AL660" s="2"/>
      <c r="AM660" s="2"/>
      <c r="AN660" s="2"/>
      <c r="AO660" s="2">
        <v>0</v>
      </c>
      <c r="AP660" s="2">
        <v>0</v>
      </c>
      <c r="AQ660" s="2">
        <v>0</v>
      </c>
      <c r="AR660" s="26">
        <v>0</v>
      </c>
      <c r="AS660" s="11">
        <v>44270</v>
      </c>
      <c r="AT660" s="10" t="s">
        <v>133</v>
      </c>
      <c r="AU660" s="2">
        <v>6.75</v>
      </c>
      <c r="AV660" s="10" t="s">
        <v>75</v>
      </c>
      <c r="AW660" s="10" t="s">
        <v>75</v>
      </c>
      <c r="AX660" s="10" t="s">
        <v>75</v>
      </c>
      <c r="AY660" s="10"/>
      <c r="AZ660" s="10"/>
      <c r="BA660" s="2"/>
      <c r="BC660" s="10"/>
    </row>
    <row r="661" s="2" customFormat="1">
      <c r="A661" s="2" t="s">
        <v>1536</v>
      </c>
      <c r="B661" s="11">
        <v>44099</v>
      </c>
      <c r="C661" s="2" t="s">
        <v>1520</v>
      </c>
      <c r="D661" s="2" t="s">
        <v>1521</v>
      </c>
      <c r="E661" s="2" t="s">
        <v>1522</v>
      </c>
      <c r="F661" s="2" t="s">
        <v>1533</v>
      </c>
      <c r="G661" s="2" t="s">
        <v>1534</v>
      </c>
      <c r="H661" s="2" t="s">
        <v>1535</v>
      </c>
      <c r="I661" s="11">
        <v>44043</v>
      </c>
      <c r="J661" s="11">
        <v>44043</v>
      </c>
      <c r="K661" s="2" t="s">
        <v>141</v>
      </c>
      <c r="L661" s="2" t="s">
        <v>1528</v>
      </c>
      <c r="M661" s="2"/>
      <c r="N661" s="2" t="s">
        <v>213</v>
      </c>
      <c r="O661" s="2"/>
      <c r="P661" s="2"/>
      <c r="Q661" s="2" t="s">
        <v>65</v>
      </c>
      <c r="R661" s="2" t="s">
        <v>214</v>
      </c>
      <c r="S661" s="2">
        <v>500000</v>
      </c>
      <c r="T661" s="2" t="s">
        <v>129</v>
      </c>
      <c r="U661" s="2" t="s">
        <v>130</v>
      </c>
      <c r="V661" s="10" t="s">
        <v>69</v>
      </c>
      <c r="W661" s="2"/>
      <c r="X661" s="2">
        <v>445055</v>
      </c>
      <c r="Y661" s="26">
        <v>0.0001355987418</v>
      </c>
      <c r="Z661" s="10" t="s">
        <v>131</v>
      </c>
      <c r="AA661" s="2" t="s">
        <v>132</v>
      </c>
      <c r="AB661" s="10" t="s">
        <v>72</v>
      </c>
      <c r="AC661" s="2" t="s">
        <v>73</v>
      </c>
      <c r="AD661" s="10" t="s">
        <v>74</v>
      </c>
      <c r="AE661" s="10"/>
      <c r="AF661" s="10" t="s">
        <v>86</v>
      </c>
      <c r="AG661" s="10" t="s">
        <v>184</v>
      </c>
      <c r="AH661" s="10"/>
      <c r="AI661" s="10" t="s">
        <v>76</v>
      </c>
      <c r="AJ661" s="2" t="s">
        <v>76</v>
      </c>
      <c r="AK661" s="32">
        <v>2</v>
      </c>
      <c r="AL661" s="2"/>
      <c r="AM661" s="2"/>
      <c r="AN661" s="2"/>
      <c r="AO661" s="2">
        <v>0</v>
      </c>
      <c r="AP661" s="2">
        <v>0</v>
      </c>
      <c r="AQ661" s="2">
        <v>0</v>
      </c>
      <c r="AR661" s="26">
        <v>0</v>
      </c>
      <c r="AS661" s="11">
        <v>45000</v>
      </c>
      <c r="AT661" s="10" t="s">
        <v>133</v>
      </c>
      <c r="AU661" s="2">
        <v>10</v>
      </c>
      <c r="AV661" s="10" t="s">
        <v>75</v>
      </c>
      <c r="AW661" s="10" t="s">
        <v>75</v>
      </c>
      <c r="AX661" s="10" t="s">
        <v>75</v>
      </c>
      <c r="AY661" s="10"/>
      <c r="AZ661" s="10"/>
      <c r="BA661" s="2"/>
      <c r="BC661" s="10"/>
    </row>
    <row r="662" s="2" customFormat="1">
      <c r="A662" s="2" t="s">
        <v>1537</v>
      </c>
      <c r="B662" s="11">
        <v>44193</v>
      </c>
      <c r="C662" s="2" t="s">
        <v>1520</v>
      </c>
      <c r="D662" s="2" t="s">
        <v>1521</v>
      </c>
      <c r="E662" s="2" t="s">
        <v>1522</v>
      </c>
      <c r="F662" s="2" t="s">
        <v>1533</v>
      </c>
      <c r="G662" s="2" t="s">
        <v>1534</v>
      </c>
      <c r="H662" s="2" t="s">
        <v>1535</v>
      </c>
      <c r="I662" s="11">
        <v>44408</v>
      </c>
      <c r="J662" s="11">
        <v>44135</v>
      </c>
      <c r="K662" s="2" t="s">
        <v>141</v>
      </c>
      <c r="L662" s="2" t="s">
        <v>1528</v>
      </c>
      <c r="M662" s="2"/>
      <c r="N662" s="2" t="s">
        <v>213</v>
      </c>
      <c r="O662" s="2"/>
      <c r="P662" s="2"/>
      <c r="Q662" s="2" t="s">
        <v>65</v>
      </c>
      <c r="R662" s="2" t="s">
        <v>214</v>
      </c>
      <c r="S662" s="2">
        <v>1150000</v>
      </c>
      <c r="T662" s="2" t="s">
        <v>129</v>
      </c>
      <c r="U662" s="2" t="s">
        <v>130</v>
      </c>
      <c r="V662" s="10" t="s">
        <v>69</v>
      </c>
      <c r="W662" s="2"/>
      <c r="X662" s="2">
        <v>1138500</v>
      </c>
      <c r="Y662" s="26">
        <v>0.00035880047352</v>
      </c>
      <c r="Z662" s="10" t="s">
        <v>131</v>
      </c>
      <c r="AA662" s="2" t="s">
        <v>132</v>
      </c>
      <c r="AB662" s="10" t="s">
        <v>72</v>
      </c>
      <c r="AC662" s="2" t="s">
        <v>73</v>
      </c>
      <c r="AD662" s="10" t="s">
        <v>74</v>
      </c>
      <c r="AE662" s="10"/>
      <c r="AF662" s="10" t="s">
        <v>86</v>
      </c>
      <c r="AG662" s="10" t="s">
        <v>184</v>
      </c>
      <c r="AH662" s="10"/>
      <c r="AI662" s="10" t="s">
        <v>76</v>
      </c>
      <c r="AJ662" s="2" t="s">
        <v>76</v>
      </c>
      <c r="AK662" s="32">
        <v>2</v>
      </c>
      <c r="AL662" s="2"/>
      <c r="AM662" s="2"/>
      <c r="AN662" s="2"/>
      <c r="AO662" s="2">
        <v>0</v>
      </c>
      <c r="AP662" s="2">
        <v>0</v>
      </c>
      <c r="AQ662" s="2">
        <v>0</v>
      </c>
      <c r="AR662" s="26">
        <v>0</v>
      </c>
      <c r="AS662" s="11">
        <v>45000</v>
      </c>
      <c r="AT662" s="10" t="s">
        <v>133</v>
      </c>
      <c r="AU662" s="2">
        <v>10</v>
      </c>
      <c r="AV662" s="10" t="s">
        <v>75</v>
      </c>
      <c r="AW662" s="10" t="s">
        <v>75</v>
      </c>
      <c r="AX662" s="10" t="s">
        <v>75</v>
      </c>
      <c r="AY662" s="10"/>
      <c r="AZ662" s="10"/>
      <c r="BA662" s="2"/>
      <c r="BC662" s="10"/>
    </row>
    <row r="663" s="2" customFormat="1">
      <c r="A663" s="2" t="s">
        <v>1537</v>
      </c>
      <c r="B663" s="11">
        <v>44193</v>
      </c>
      <c r="C663" s="2" t="s">
        <v>1520</v>
      </c>
      <c r="D663" s="2" t="s">
        <v>1521</v>
      </c>
      <c r="E663" s="2" t="s">
        <v>1522</v>
      </c>
      <c r="F663" s="2" t="s">
        <v>1533</v>
      </c>
      <c r="G663" s="2" t="s">
        <v>1534</v>
      </c>
      <c r="H663" s="2" t="s">
        <v>1535</v>
      </c>
      <c r="I663" s="11">
        <v>44408</v>
      </c>
      <c r="J663" s="11">
        <v>44135</v>
      </c>
      <c r="K663" s="2" t="s">
        <v>141</v>
      </c>
      <c r="L663" s="2" t="s">
        <v>1526</v>
      </c>
      <c r="M663" s="2"/>
      <c r="N663" s="2" t="s">
        <v>127</v>
      </c>
      <c r="O663" s="2"/>
      <c r="P663" s="2"/>
      <c r="Q663" s="2" t="s">
        <v>65</v>
      </c>
      <c r="R663" s="2" t="s">
        <v>128</v>
      </c>
      <c r="S663" s="2">
        <v>4297000</v>
      </c>
      <c r="T663" s="2" t="s">
        <v>129</v>
      </c>
      <c r="U663" s="2" t="s">
        <v>130</v>
      </c>
      <c r="V663" s="10" t="s">
        <v>69</v>
      </c>
      <c r="W663" s="2"/>
      <c r="X663" s="2">
        <v>4291628.75</v>
      </c>
      <c r="Y663" s="26">
        <v>0.00135251508801</v>
      </c>
      <c r="Z663" s="10" t="s">
        <v>131</v>
      </c>
      <c r="AA663" s="2" t="s">
        <v>132</v>
      </c>
      <c r="AB663" s="10" t="s">
        <v>72</v>
      </c>
      <c r="AC663" s="2" t="s">
        <v>73</v>
      </c>
      <c r="AD663" s="10" t="s">
        <v>74</v>
      </c>
      <c r="AE663" s="10"/>
      <c r="AF663" s="10" t="s">
        <v>86</v>
      </c>
      <c r="AG663" s="10" t="s">
        <v>184</v>
      </c>
      <c r="AH663" s="10"/>
      <c r="AI663" s="10" t="s">
        <v>76</v>
      </c>
      <c r="AJ663" s="2" t="s">
        <v>76</v>
      </c>
      <c r="AK663" s="32">
        <v>2</v>
      </c>
      <c r="AL663" s="2"/>
      <c r="AM663" s="2"/>
      <c r="AN663" s="2"/>
      <c r="AO663" s="2">
        <v>0</v>
      </c>
      <c r="AP663" s="2">
        <v>0</v>
      </c>
      <c r="AQ663" s="2">
        <v>0</v>
      </c>
      <c r="AR663" s="26">
        <v>0</v>
      </c>
      <c r="AS663" s="11">
        <v>44270</v>
      </c>
      <c r="AT663" s="10" t="s">
        <v>133</v>
      </c>
      <c r="AU663" s="2">
        <v>6.75</v>
      </c>
      <c r="AV663" s="10" t="s">
        <v>75</v>
      </c>
      <c r="AW663" s="10" t="s">
        <v>75</v>
      </c>
      <c r="AX663" s="10" t="s">
        <v>75</v>
      </c>
      <c r="AY663" s="10"/>
      <c r="AZ663" s="10"/>
      <c r="BA663" s="2"/>
      <c r="BC663" s="10"/>
    </row>
    <row r="664" s="2" customFormat="1">
      <c r="A664" s="2" t="s">
        <v>1538</v>
      </c>
      <c r="B664" s="11">
        <v>44286</v>
      </c>
      <c r="C664" s="2" t="s">
        <v>1520</v>
      </c>
      <c r="D664" s="2" t="s">
        <v>1521</v>
      </c>
      <c r="E664" s="2" t="s">
        <v>1522</v>
      </c>
      <c r="F664" s="2" t="s">
        <v>1533</v>
      </c>
      <c r="G664" s="2" t="s">
        <v>1534</v>
      </c>
      <c r="H664" s="2" t="s">
        <v>1535</v>
      </c>
      <c r="I664" s="11">
        <v>44408</v>
      </c>
      <c r="J664" s="11">
        <v>44227</v>
      </c>
      <c r="K664" s="2" t="s">
        <v>141</v>
      </c>
      <c r="L664" s="2" t="s">
        <v>1528</v>
      </c>
      <c r="M664" s="2"/>
      <c r="N664" s="2" t="s">
        <v>213</v>
      </c>
      <c r="O664" s="2"/>
      <c r="P664" s="2"/>
      <c r="Q664" s="2" t="s">
        <v>65</v>
      </c>
      <c r="R664" s="2" t="s">
        <v>214</v>
      </c>
      <c r="S664" s="2">
        <v>1150000</v>
      </c>
      <c r="T664" s="2" t="s">
        <v>129</v>
      </c>
      <c r="U664" s="2" t="s">
        <v>130</v>
      </c>
      <c r="V664" s="10" t="s">
        <v>69</v>
      </c>
      <c r="W664" s="2"/>
      <c r="X664" s="2">
        <v>1201031.25</v>
      </c>
      <c r="Y664" s="26">
        <v>0.00038752522657</v>
      </c>
      <c r="Z664" s="10" t="s">
        <v>131</v>
      </c>
      <c r="AA664" s="2" t="s">
        <v>132</v>
      </c>
      <c r="AB664" s="10" t="s">
        <v>72</v>
      </c>
      <c r="AC664" s="2" t="s">
        <v>73</v>
      </c>
      <c r="AD664" s="10" t="s">
        <v>74</v>
      </c>
      <c r="AE664" s="10"/>
      <c r="AF664" s="10" t="s">
        <v>86</v>
      </c>
      <c r="AG664" s="10" t="s">
        <v>184</v>
      </c>
      <c r="AH664" s="10"/>
      <c r="AI664" s="10" t="s">
        <v>76</v>
      </c>
      <c r="AJ664" s="2" t="s">
        <v>76</v>
      </c>
      <c r="AK664" s="32">
        <v>2</v>
      </c>
      <c r="AL664" s="2"/>
      <c r="AM664" s="2"/>
      <c r="AN664" s="2"/>
      <c r="AO664" s="2">
        <v>0</v>
      </c>
      <c r="AP664" s="2">
        <v>0</v>
      </c>
      <c r="AQ664" s="2">
        <v>0</v>
      </c>
      <c r="AR664" s="26">
        <v>0</v>
      </c>
      <c r="AS664" s="11">
        <v>45000</v>
      </c>
      <c r="AT664" s="10" t="s">
        <v>133</v>
      </c>
      <c r="AU664" s="2">
        <v>10</v>
      </c>
      <c r="AV664" s="10" t="s">
        <v>75</v>
      </c>
      <c r="AW664" s="10" t="s">
        <v>75</v>
      </c>
      <c r="AX664" s="10" t="s">
        <v>75</v>
      </c>
      <c r="AY664" s="10"/>
      <c r="AZ664" s="10"/>
      <c r="BA664" s="2"/>
      <c r="BC664" s="10"/>
    </row>
    <row r="665" s="2" customFormat="1">
      <c r="A665" s="2" t="s">
        <v>1538</v>
      </c>
      <c r="B665" s="11">
        <v>44286</v>
      </c>
      <c r="C665" s="2" t="s">
        <v>1520</v>
      </c>
      <c r="D665" s="2" t="s">
        <v>1521</v>
      </c>
      <c r="E665" s="2" t="s">
        <v>1522</v>
      </c>
      <c r="F665" s="2" t="s">
        <v>1533</v>
      </c>
      <c r="G665" s="2" t="s">
        <v>1534</v>
      </c>
      <c r="H665" s="2" t="s">
        <v>1535</v>
      </c>
      <c r="I665" s="11">
        <v>44408</v>
      </c>
      <c r="J665" s="11">
        <v>44227</v>
      </c>
      <c r="K665" s="2" t="s">
        <v>141</v>
      </c>
      <c r="L665" s="2" t="s">
        <v>1526</v>
      </c>
      <c r="M665" s="2"/>
      <c r="N665" s="2" t="s">
        <v>127</v>
      </c>
      <c r="O665" s="2"/>
      <c r="P665" s="2"/>
      <c r="Q665" s="2" t="s">
        <v>65</v>
      </c>
      <c r="R665" s="2" t="s">
        <v>128</v>
      </c>
      <c r="S665" s="2">
        <v>2137000</v>
      </c>
      <c r="T665" s="2" t="s">
        <v>129</v>
      </c>
      <c r="U665" s="2" t="s">
        <v>130</v>
      </c>
      <c r="V665" s="10" t="s">
        <v>69</v>
      </c>
      <c r="W665" s="2"/>
      <c r="X665" s="2">
        <v>2137000</v>
      </c>
      <c r="Y665" s="26">
        <v>0.00068952528019</v>
      </c>
      <c r="Z665" s="10" t="s">
        <v>131</v>
      </c>
      <c r="AA665" s="2" t="s">
        <v>132</v>
      </c>
      <c r="AB665" s="10" t="s">
        <v>72</v>
      </c>
      <c r="AC665" s="2" t="s">
        <v>73</v>
      </c>
      <c r="AD665" s="10" t="s">
        <v>74</v>
      </c>
      <c r="AE665" s="10"/>
      <c r="AF665" s="10" t="s">
        <v>86</v>
      </c>
      <c r="AG665" s="10" t="s">
        <v>184</v>
      </c>
      <c r="AH665" s="10"/>
      <c r="AI665" s="10" t="s">
        <v>76</v>
      </c>
      <c r="AJ665" s="2" t="s">
        <v>76</v>
      </c>
      <c r="AK665" s="32">
        <v>2</v>
      </c>
      <c r="AL665" s="2"/>
      <c r="AM665" s="2"/>
      <c r="AN665" s="2"/>
      <c r="AO665" s="2">
        <v>0</v>
      </c>
      <c r="AP665" s="2">
        <v>0</v>
      </c>
      <c r="AQ665" s="2">
        <v>0</v>
      </c>
      <c r="AR665" s="26">
        <v>0</v>
      </c>
      <c r="AS665" s="11">
        <v>44270</v>
      </c>
      <c r="AT665" s="10" t="s">
        <v>133</v>
      </c>
      <c r="AU665" s="2">
        <v>6.75</v>
      </c>
      <c r="AV665" s="10" t="s">
        <v>75</v>
      </c>
      <c r="AW665" s="10" t="s">
        <v>75</v>
      </c>
      <c r="AX665" s="10" t="s">
        <v>75</v>
      </c>
      <c r="AY665" s="10"/>
      <c r="AZ665" s="10"/>
      <c r="BA665" s="2"/>
      <c r="BC665" s="10"/>
    </row>
    <row r="666" s="2" customFormat="1">
      <c r="A666" s="2" t="s">
        <v>1539</v>
      </c>
      <c r="B666" s="11">
        <v>44376</v>
      </c>
      <c r="C666" s="2" t="s">
        <v>1520</v>
      </c>
      <c r="D666" s="2" t="s">
        <v>1521</v>
      </c>
      <c r="E666" s="2" t="s">
        <v>1522</v>
      </c>
      <c r="F666" s="2" t="s">
        <v>1533</v>
      </c>
      <c r="G666" s="2" t="s">
        <v>1534</v>
      </c>
      <c r="H666" s="2" t="s">
        <v>1535</v>
      </c>
      <c r="I666" s="11">
        <v>44408</v>
      </c>
      <c r="J666" s="11">
        <v>44316</v>
      </c>
      <c r="K666" s="2" t="s">
        <v>141</v>
      </c>
      <c r="L666" s="2" t="s">
        <v>1528</v>
      </c>
      <c r="M666" s="2"/>
      <c r="N666" s="2" t="s">
        <v>213</v>
      </c>
      <c r="O666" s="2"/>
      <c r="P666" s="2"/>
      <c r="Q666" s="2" t="s">
        <v>65</v>
      </c>
      <c r="R666" s="2" t="s">
        <v>214</v>
      </c>
      <c r="S666" s="2">
        <v>1150000</v>
      </c>
      <c r="T666" s="2" t="s">
        <v>129</v>
      </c>
      <c r="U666" s="2" t="s">
        <v>130</v>
      </c>
      <c r="V666" s="10" t="s">
        <v>69</v>
      </c>
      <c r="W666" s="2"/>
      <c r="X666" s="2">
        <v>1243725</v>
      </c>
      <c r="Y666" s="26">
        <v>0.00040338085553</v>
      </c>
      <c r="Z666" s="10" t="s">
        <v>131</v>
      </c>
      <c r="AA666" s="2" t="s">
        <v>132</v>
      </c>
      <c r="AB666" s="10" t="s">
        <v>72</v>
      </c>
      <c r="AC666" s="2" t="s">
        <v>73</v>
      </c>
      <c r="AD666" s="10" t="s">
        <v>74</v>
      </c>
      <c r="AE666" s="10"/>
      <c r="AF666" s="10" t="s">
        <v>86</v>
      </c>
      <c r="AG666" s="10" t="s">
        <v>184</v>
      </c>
      <c r="AH666" s="10"/>
      <c r="AI666" s="10" t="s">
        <v>76</v>
      </c>
      <c r="AJ666" s="2" t="s">
        <v>76</v>
      </c>
      <c r="AK666" s="32">
        <v>2</v>
      </c>
      <c r="AL666" s="2"/>
      <c r="AM666" s="2"/>
      <c r="AN666" s="2"/>
      <c r="AO666" s="2">
        <v>0</v>
      </c>
      <c r="AP666" s="2">
        <v>0</v>
      </c>
      <c r="AQ666" s="2">
        <v>0</v>
      </c>
      <c r="AR666" s="26">
        <v>0</v>
      </c>
      <c r="AS666" s="11">
        <v>45000</v>
      </c>
      <c r="AT666" s="10" t="s">
        <v>133</v>
      </c>
      <c r="AU666" s="2">
        <v>10</v>
      </c>
      <c r="AV666" s="10" t="s">
        <v>75</v>
      </c>
      <c r="AW666" s="10" t="s">
        <v>75</v>
      </c>
      <c r="AX666" s="10" t="s">
        <v>75</v>
      </c>
      <c r="AY666" s="10"/>
      <c r="AZ666" s="10"/>
      <c r="BA666" s="2"/>
      <c r="BC666" s="10"/>
    </row>
    <row r="667" s="2" customFormat="1">
      <c r="A667" s="2" t="s">
        <v>1540</v>
      </c>
      <c r="B667" s="11">
        <v>44344</v>
      </c>
      <c r="C667" s="2" t="s">
        <v>1541</v>
      </c>
      <c r="D667" s="2" t="s">
        <v>1542</v>
      </c>
      <c r="E667" s="2" t="s">
        <v>1543</v>
      </c>
      <c r="F667" s="2" t="s">
        <v>1544</v>
      </c>
      <c r="G667" s="2" t="s">
        <v>1545</v>
      </c>
      <c r="H667" s="2" t="s">
        <v>1546</v>
      </c>
      <c r="I667" s="11">
        <v>44561</v>
      </c>
      <c r="J667" s="11">
        <v>44286</v>
      </c>
      <c r="K667" s="2" t="s">
        <v>1547</v>
      </c>
      <c r="L667" s="2" t="s">
        <v>1548</v>
      </c>
      <c r="M667" s="2"/>
      <c r="N667" s="2"/>
      <c r="O667" s="2"/>
      <c r="P667" s="2" t="s">
        <v>1549</v>
      </c>
      <c r="Q667" s="2" t="s">
        <v>1550</v>
      </c>
      <c r="R667" s="2" t="s">
        <v>329</v>
      </c>
      <c r="S667" s="2">
        <v>528969.2</v>
      </c>
      <c r="T667" s="2" t="s">
        <v>406</v>
      </c>
      <c r="U667" s="2" t="s">
        <v>407</v>
      </c>
      <c r="V667" s="10" t="s">
        <v>69</v>
      </c>
      <c r="W667" s="2"/>
      <c r="X667" s="2">
        <v>-393612.28</v>
      </c>
      <c r="Y667" s="26">
        <v>-0.0645224599847</v>
      </c>
      <c r="Z667" s="10" t="s">
        <v>70</v>
      </c>
      <c r="AA667" s="2" t="s">
        <v>71</v>
      </c>
      <c r="AB667" s="10" t="s">
        <v>143</v>
      </c>
      <c r="AC667" s="2" t="s">
        <v>408</v>
      </c>
      <c r="AD667" s="10" t="s">
        <v>74</v>
      </c>
      <c r="AE667" s="10"/>
      <c r="AF667" s="10" t="s">
        <v>66</v>
      </c>
      <c r="AG667" s="10" t="s">
        <v>75</v>
      </c>
      <c r="AH667" s="10"/>
      <c r="AI667" s="10" t="s">
        <v>76</v>
      </c>
      <c r="AJ667" s="2" t="s">
        <v>76</v>
      </c>
      <c r="AK667" s="32">
        <v>2</v>
      </c>
      <c r="AL667" s="2"/>
      <c r="AM667" s="2"/>
      <c r="AN667" s="2"/>
      <c r="AO667" s="2">
        <v>0</v>
      </c>
      <c r="AP667" s="2">
        <v>0</v>
      </c>
      <c r="AQ667" s="2">
        <v>0</v>
      </c>
      <c r="AR667" s="26">
        <v>-0</v>
      </c>
      <c r="AS667" s="11"/>
      <c r="AT667" s="10"/>
      <c r="AV667" s="10"/>
      <c r="AW667" s="10"/>
      <c r="AX667" s="10"/>
      <c r="AY667" s="10"/>
      <c r="AZ667" s="10"/>
      <c r="BC667" s="10"/>
    </row>
    <row r="668" s="2" customFormat="1">
      <c r="A668" s="2" t="s">
        <v>1540</v>
      </c>
      <c r="B668" s="11">
        <v>44344</v>
      </c>
      <c r="C668" s="2" t="s">
        <v>1541</v>
      </c>
      <c r="D668" s="2" t="s">
        <v>1542</v>
      </c>
      <c r="E668" s="2" t="s">
        <v>1543</v>
      </c>
      <c r="F668" s="2" t="s">
        <v>1544</v>
      </c>
      <c r="G668" s="2" t="s">
        <v>1545</v>
      </c>
      <c r="H668" s="2" t="s">
        <v>1546</v>
      </c>
      <c r="I668" s="11">
        <v>44561</v>
      </c>
      <c r="J668" s="11">
        <v>44286</v>
      </c>
      <c r="K668" s="2" t="s">
        <v>1547</v>
      </c>
      <c r="L668" s="2" t="s">
        <v>1551</v>
      </c>
      <c r="M668" s="2"/>
      <c r="N668" s="2"/>
      <c r="O668" s="2"/>
      <c r="P668" s="2" t="s">
        <v>1552</v>
      </c>
      <c r="Q668" s="2" t="s">
        <v>1550</v>
      </c>
      <c r="R668" s="2" t="s">
        <v>329</v>
      </c>
      <c r="S668" s="2">
        <v>818390.21</v>
      </c>
      <c r="T668" s="2" t="s">
        <v>406</v>
      </c>
      <c r="U668" s="2" t="s">
        <v>407</v>
      </c>
      <c r="V668" s="10" t="s">
        <v>69</v>
      </c>
      <c r="W668" s="2"/>
      <c r="X668" s="2">
        <v>-181073.06</v>
      </c>
      <c r="Y668" s="26">
        <v>-0.0296822021614</v>
      </c>
      <c r="Z668" s="10" t="s">
        <v>70</v>
      </c>
      <c r="AA668" s="2" t="s">
        <v>71</v>
      </c>
      <c r="AB668" s="10" t="s">
        <v>143</v>
      </c>
      <c r="AC668" s="2" t="s">
        <v>408</v>
      </c>
      <c r="AD668" s="10" t="s">
        <v>74</v>
      </c>
      <c r="AE668" s="10"/>
      <c r="AF668" s="10" t="s">
        <v>66</v>
      </c>
      <c r="AG668" s="10" t="s">
        <v>75</v>
      </c>
      <c r="AH668" s="10"/>
      <c r="AI668" s="10" t="s">
        <v>76</v>
      </c>
      <c r="AJ668" s="2" t="s">
        <v>76</v>
      </c>
      <c r="AK668" s="32">
        <v>2</v>
      </c>
      <c r="AL668" s="2"/>
      <c r="AM668" s="2"/>
      <c r="AN668" s="2"/>
      <c r="AO668" s="2">
        <v>0</v>
      </c>
      <c r="AP668" s="2">
        <v>0</v>
      </c>
      <c r="AQ668" s="2">
        <v>0</v>
      </c>
      <c r="AR668" s="26">
        <v>-0</v>
      </c>
      <c r="AS668" s="11"/>
      <c r="AT668" s="10"/>
      <c r="AV668" s="10"/>
      <c r="AW668" s="10"/>
      <c r="AX668" s="10"/>
      <c r="AY668" s="10"/>
      <c r="AZ668" s="10"/>
      <c r="BC668" s="10"/>
    </row>
    <row r="669" s="2" customFormat="1">
      <c r="A669" s="2" t="s">
        <v>1540</v>
      </c>
      <c r="B669" s="11">
        <v>44344</v>
      </c>
      <c r="C669" s="2" t="s">
        <v>1541</v>
      </c>
      <c r="D669" s="2" t="s">
        <v>1542</v>
      </c>
      <c r="E669" s="2" t="s">
        <v>1543</v>
      </c>
      <c r="F669" s="2" t="s">
        <v>1544</v>
      </c>
      <c r="G669" s="2" t="s">
        <v>1545</v>
      </c>
      <c r="H669" s="2" t="s">
        <v>1546</v>
      </c>
      <c r="I669" s="11">
        <v>44561</v>
      </c>
      <c r="J669" s="11">
        <v>44286</v>
      </c>
      <c r="K669" s="2" t="s">
        <v>1547</v>
      </c>
      <c r="L669" s="2" t="s">
        <v>1553</v>
      </c>
      <c r="M669" s="2"/>
      <c r="N669" s="2"/>
      <c r="O669" s="2"/>
      <c r="P669" s="2" t="s">
        <v>1554</v>
      </c>
      <c r="Q669" s="2" t="s">
        <v>1550</v>
      </c>
      <c r="R669" s="2" t="s">
        <v>329</v>
      </c>
      <c r="S669" s="2">
        <v>1036646.35</v>
      </c>
      <c r="T669" s="2" t="s">
        <v>406</v>
      </c>
      <c r="U669" s="2" t="s">
        <v>407</v>
      </c>
      <c r="V669" s="10" t="s">
        <v>69</v>
      </c>
      <c r="W669" s="2"/>
      <c r="X669" s="2">
        <v>-667623.11</v>
      </c>
      <c r="Y669" s="26">
        <v>-0.109439383852</v>
      </c>
      <c r="Z669" s="10" t="s">
        <v>70</v>
      </c>
      <c r="AA669" s="2" t="s">
        <v>71</v>
      </c>
      <c r="AB669" s="10" t="s">
        <v>143</v>
      </c>
      <c r="AC669" s="2" t="s">
        <v>408</v>
      </c>
      <c r="AD669" s="10" t="s">
        <v>74</v>
      </c>
      <c r="AE669" s="10"/>
      <c r="AF669" s="10" t="s">
        <v>66</v>
      </c>
      <c r="AG669" s="10" t="s">
        <v>75</v>
      </c>
      <c r="AH669" s="10"/>
      <c r="AI669" s="10" t="s">
        <v>76</v>
      </c>
      <c r="AJ669" s="2" t="s">
        <v>76</v>
      </c>
      <c r="AK669" s="32">
        <v>2</v>
      </c>
      <c r="AL669" s="2"/>
      <c r="AM669" s="7">
        <f>HYPERLINK("#'S000063703_2021-03-31'!C2", "Go To Derivative")</f>
      </c>
      <c r="AN669" s="7">
        <f>HYPERLINK("#Notes!C1074", "Go To Notes")</f>
      </c>
      <c r="AO669" s="2">
        <v>0</v>
      </c>
      <c r="AP669" s="2">
        <v>0</v>
      </c>
      <c r="AQ669" s="2">
        <v>0</v>
      </c>
      <c r="AR669" s="26">
        <v>-0</v>
      </c>
      <c r="AS669" s="11"/>
      <c r="AT669" s="10"/>
      <c r="AV669" s="10"/>
      <c r="AW669" s="10"/>
      <c r="AX669" s="10"/>
      <c r="AY669" s="10"/>
      <c r="AZ669" s="10"/>
      <c r="BC669" s="10"/>
    </row>
    <row r="670" s="2" customFormat="1">
      <c r="A670" s="2" t="s">
        <v>1555</v>
      </c>
      <c r="B670" s="11">
        <v>44433</v>
      </c>
      <c r="C670" s="2" t="s">
        <v>1541</v>
      </c>
      <c r="D670" s="2" t="s">
        <v>1542</v>
      </c>
      <c r="E670" s="2" t="s">
        <v>1543</v>
      </c>
      <c r="F670" s="2" t="s">
        <v>1544</v>
      </c>
      <c r="G670" s="2" t="s">
        <v>1545</v>
      </c>
      <c r="H670" s="2" t="s">
        <v>1546</v>
      </c>
      <c r="I670" s="11">
        <v>44561</v>
      </c>
      <c r="J670" s="11">
        <v>44377</v>
      </c>
      <c r="K670" s="2" t="s">
        <v>1547</v>
      </c>
      <c r="L670" s="2" t="s">
        <v>1556</v>
      </c>
      <c r="M670" s="2"/>
      <c r="N670" s="2"/>
      <c r="O670" s="2"/>
      <c r="P670" s="2" t="s">
        <v>1557</v>
      </c>
      <c r="Q670" s="2" t="s">
        <v>1550</v>
      </c>
      <c r="R670" s="2" t="s">
        <v>329</v>
      </c>
      <c r="S670" s="2">
        <v>223079.09</v>
      </c>
      <c r="T670" s="2" t="s">
        <v>406</v>
      </c>
      <c r="U670" s="2" t="s">
        <v>407</v>
      </c>
      <c r="V670" s="10" t="s">
        <v>69</v>
      </c>
      <c r="W670" s="2"/>
      <c r="X670" s="2">
        <v>-13878.93</v>
      </c>
      <c r="Y670" s="26">
        <v>-0.0022840522044</v>
      </c>
      <c r="Z670" s="10" t="s">
        <v>70</v>
      </c>
      <c r="AA670" s="2" t="s">
        <v>71</v>
      </c>
      <c r="AB670" s="10" t="s">
        <v>143</v>
      </c>
      <c r="AC670" s="2" t="s">
        <v>408</v>
      </c>
      <c r="AD670" s="10" t="s">
        <v>74</v>
      </c>
      <c r="AE670" s="10"/>
      <c r="AF670" s="10" t="s">
        <v>66</v>
      </c>
      <c r="AG670" s="10" t="s">
        <v>75</v>
      </c>
      <c r="AH670" s="10"/>
      <c r="AI670" s="10" t="s">
        <v>76</v>
      </c>
      <c r="AJ670" s="2" t="s">
        <v>76</v>
      </c>
      <c r="AK670" s="32">
        <v>2</v>
      </c>
      <c r="AL670" s="2"/>
      <c r="AM670" s="7">
        <f>HYPERLINK("#'S000063703_2021-03-31'!C250", "Go To Derivative")</f>
      </c>
      <c r="AN670" s="7">
        <f>HYPERLINK("#Notes!D1074", "Go To Notes")</f>
      </c>
      <c r="AO670" s="2">
        <v>0</v>
      </c>
      <c r="AP670" s="2">
        <v>0</v>
      </c>
      <c r="AQ670" s="2">
        <v>0</v>
      </c>
      <c r="AR670" s="26">
        <v>-0</v>
      </c>
      <c r="AS670" s="11"/>
      <c r="AT670" s="10"/>
      <c r="AV670" s="10"/>
      <c r="AW670" s="10"/>
      <c r="AX670" s="10"/>
      <c r="AY670" s="10"/>
      <c r="AZ670" s="10"/>
      <c r="BC670" s="10"/>
    </row>
    <row r="671" s="2" customFormat="1">
      <c r="A671" s="2" t="s">
        <v>1555</v>
      </c>
      <c r="B671" s="11">
        <v>44433</v>
      </c>
      <c r="C671" s="2" t="s">
        <v>1541</v>
      </c>
      <c r="D671" s="2" t="s">
        <v>1542</v>
      </c>
      <c r="E671" s="2" t="s">
        <v>1543</v>
      </c>
      <c r="F671" s="2" t="s">
        <v>1544</v>
      </c>
      <c r="G671" s="2" t="s">
        <v>1545</v>
      </c>
      <c r="H671" s="2" t="s">
        <v>1546</v>
      </c>
      <c r="I671" s="11">
        <v>44561</v>
      </c>
      <c r="J671" s="11">
        <v>44377</v>
      </c>
      <c r="K671" s="2" t="s">
        <v>1547</v>
      </c>
      <c r="L671" s="2" t="s">
        <v>1558</v>
      </c>
      <c r="M671" s="2"/>
      <c r="N671" s="2"/>
      <c r="O671" s="2"/>
      <c r="P671" s="2" t="s">
        <v>1559</v>
      </c>
      <c r="Q671" s="2" t="s">
        <v>1550</v>
      </c>
      <c r="R671" s="2" t="s">
        <v>329</v>
      </c>
      <c r="S671" s="2">
        <v>3487194.95</v>
      </c>
      <c r="T671" s="2" t="s">
        <v>406</v>
      </c>
      <c r="U671" s="2" t="s">
        <v>407</v>
      </c>
      <c r="V671" s="10" t="s">
        <v>69</v>
      </c>
      <c r="W671" s="2"/>
      <c r="X671" s="2">
        <v>-374463.41</v>
      </c>
      <c r="Y671" s="26">
        <v>-0.0616253541954</v>
      </c>
      <c r="Z671" s="10" t="s">
        <v>70</v>
      </c>
      <c r="AA671" s="2" t="s">
        <v>71</v>
      </c>
      <c r="AB671" s="10" t="s">
        <v>143</v>
      </c>
      <c r="AC671" s="2" t="s">
        <v>408</v>
      </c>
      <c r="AD671" s="10" t="s">
        <v>74</v>
      </c>
      <c r="AE671" s="10"/>
      <c r="AF671" s="10" t="s">
        <v>66</v>
      </c>
      <c r="AG671" s="10" t="s">
        <v>75</v>
      </c>
      <c r="AH671" s="10"/>
      <c r="AI671" s="10" t="s">
        <v>76</v>
      </c>
      <c r="AJ671" s="2" t="s">
        <v>76</v>
      </c>
      <c r="AK671" s="32">
        <v>2</v>
      </c>
      <c r="AL671" s="2"/>
      <c r="AM671" s="7">
        <f>HYPERLINK("#'S000063703_2021-03-31'!C498", "Go To Derivative")</f>
      </c>
      <c r="AN671" s="7">
        <f>HYPERLINK("#Notes!E1074", "Go To Notes")</f>
      </c>
      <c r="AO671" s="2">
        <v>0</v>
      </c>
      <c r="AP671" s="2">
        <v>0</v>
      </c>
      <c r="AQ671" s="2">
        <v>0</v>
      </c>
      <c r="AR671" s="26">
        <v>-0</v>
      </c>
      <c r="AS671" s="11"/>
      <c r="AT671" s="10"/>
      <c r="AV671" s="10"/>
      <c r="AW671" s="10"/>
      <c r="AX671" s="10"/>
      <c r="AY671" s="10"/>
      <c r="AZ671" s="10"/>
      <c r="BC671" s="10"/>
    </row>
    <row r="672" s="2" customFormat="1">
      <c r="A672" s="2" t="s">
        <v>1560</v>
      </c>
      <c r="B672" s="11">
        <v>44235</v>
      </c>
      <c r="C672" s="2" t="s">
        <v>1541</v>
      </c>
      <c r="D672" s="2" t="s">
        <v>1542</v>
      </c>
      <c r="E672" s="2" t="s">
        <v>1543</v>
      </c>
      <c r="F672" s="2" t="s">
        <v>1561</v>
      </c>
      <c r="G672" s="2" t="s">
        <v>1562</v>
      </c>
      <c r="H672" s="2" t="s">
        <v>1563</v>
      </c>
      <c r="I672" s="11">
        <v>44196</v>
      </c>
      <c r="J672" s="11">
        <v>44196</v>
      </c>
      <c r="K672" s="2" t="s">
        <v>1547</v>
      </c>
      <c r="L672" s="2" t="s">
        <v>1564</v>
      </c>
      <c r="M672" s="2"/>
      <c r="N672" s="2"/>
      <c r="O672" s="2"/>
      <c r="P672" s="2" t="s">
        <v>1565</v>
      </c>
      <c r="Q672" s="2" t="s">
        <v>1550</v>
      </c>
      <c r="R672" s="2" t="s">
        <v>329</v>
      </c>
      <c r="S672" s="2">
        <v>327731.21</v>
      </c>
      <c r="T672" s="2" t="s">
        <v>406</v>
      </c>
      <c r="U672" s="2" t="s">
        <v>407</v>
      </c>
      <c r="V672" s="10" t="s">
        <v>69</v>
      </c>
      <c r="W672" s="2"/>
      <c r="X672" s="2">
        <v>2741.5</v>
      </c>
      <c r="Y672" s="26">
        <v>0.00131905291952</v>
      </c>
      <c r="Z672" s="10" t="s">
        <v>70</v>
      </c>
      <c r="AA672" s="2" t="s">
        <v>71</v>
      </c>
      <c r="AB672" s="10" t="s">
        <v>143</v>
      </c>
      <c r="AC672" s="2" t="s">
        <v>408</v>
      </c>
      <c r="AD672" s="10" t="s">
        <v>74</v>
      </c>
      <c r="AE672" s="10"/>
      <c r="AF672" s="10" t="s">
        <v>66</v>
      </c>
      <c r="AG672" s="10" t="s">
        <v>75</v>
      </c>
      <c r="AH672" s="10"/>
      <c r="AI672" s="10" t="s">
        <v>76</v>
      </c>
      <c r="AJ672" s="2" t="s">
        <v>76</v>
      </c>
      <c r="AK672" s="32">
        <v>1</v>
      </c>
      <c r="AL672" s="2"/>
      <c r="AM672" s="7">
        <f>HYPERLINK("#'S000063703_2021-06-30'!C2", "Go To Derivative")</f>
      </c>
      <c r="AN672" s="7">
        <f>HYPERLINK("#Notes!C1080", "Go To Notes")</f>
      </c>
      <c r="AO672" s="2">
        <v>0</v>
      </c>
      <c r="AP672" s="2">
        <v>0</v>
      </c>
      <c r="AQ672" s="2">
        <v>0</v>
      </c>
      <c r="AR672" s="26">
        <v>0</v>
      </c>
      <c r="AS672" s="11"/>
      <c r="AT672" s="10"/>
      <c r="AV672" s="10"/>
      <c r="AW672" s="10"/>
      <c r="AX672" s="10"/>
      <c r="AY672" s="10"/>
      <c r="AZ672" s="10"/>
      <c r="BC672" s="10"/>
    </row>
    <row r="673" s="2" customFormat="1">
      <c r="A673" s="2" t="s">
        <v>1566</v>
      </c>
      <c r="B673" s="11">
        <v>44344</v>
      </c>
      <c r="C673" s="2" t="s">
        <v>1541</v>
      </c>
      <c r="D673" s="2" t="s">
        <v>1542</v>
      </c>
      <c r="E673" s="2" t="s">
        <v>1543</v>
      </c>
      <c r="F673" s="2" t="s">
        <v>1567</v>
      </c>
      <c r="G673" s="2" t="s">
        <v>1568</v>
      </c>
      <c r="H673" s="2" t="s">
        <v>1569</v>
      </c>
      <c r="I673" s="11">
        <v>44561</v>
      </c>
      <c r="J673" s="11">
        <v>44286</v>
      </c>
      <c r="K673" s="2" t="s">
        <v>1547</v>
      </c>
      <c r="L673" s="2" t="s">
        <v>1570</v>
      </c>
      <c r="M673" s="2"/>
      <c r="N673" s="2"/>
      <c r="O673" s="2"/>
      <c r="P673" s="2" t="s">
        <v>1571</v>
      </c>
      <c r="Q673" s="2" t="s">
        <v>1550</v>
      </c>
      <c r="R673" s="2" t="s">
        <v>329</v>
      </c>
      <c r="S673" s="2">
        <v>9048260.55</v>
      </c>
      <c r="T673" s="2" t="s">
        <v>406</v>
      </c>
      <c r="U673" s="2" t="s">
        <v>407</v>
      </c>
      <c r="V673" s="10" t="s">
        <v>69</v>
      </c>
      <c r="W673" s="2"/>
      <c r="X673" s="2">
        <v>-49530.84</v>
      </c>
      <c r="Y673" s="26">
        <v>-0.0004085966009</v>
      </c>
      <c r="Z673" s="10" t="s">
        <v>70</v>
      </c>
      <c r="AA673" s="2" t="s">
        <v>71</v>
      </c>
      <c r="AB673" s="10" t="s">
        <v>143</v>
      </c>
      <c r="AC673" s="2" t="s">
        <v>408</v>
      </c>
      <c r="AD673" s="10" t="s">
        <v>74</v>
      </c>
      <c r="AE673" s="10"/>
      <c r="AF673" s="10" t="s">
        <v>66</v>
      </c>
      <c r="AG673" s="10" t="s">
        <v>75</v>
      </c>
      <c r="AH673" s="10"/>
      <c r="AI673" s="10" t="s">
        <v>76</v>
      </c>
      <c r="AJ673" s="2" t="s">
        <v>76</v>
      </c>
      <c r="AK673" s="32">
        <v>2</v>
      </c>
      <c r="AL673" s="2"/>
      <c r="AM673" s="7">
        <f>HYPERLINK("#'S000063703_2021-06-30'!C245", "Go To Derivative")</f>
      </c>
      <c r="AN673" s="7">
        <f>HYPERLINK("#Notes!D1080", "Go To Notes")</f>
      </c>
      <c r="AO673" s="2">
        <v>0</v>
      </c>
      <c r="AP673" s="2">
        <v>0</v>
      </c>
      <c r="AQ673" s="2">
        <v>0</v>
      </c>
      <c r="AR673" s="26">
        <v>-0</v>
      </c>
      <c r="AS673" s="11"/>
      <c r="AT673" s="10"/>
      <c r="AV673" s="10"/>
      <c r="AW673" s="10"/>
      <c r="AX673" s="10"/>
      <c r="AY673" s="10"/>
      <c r="AZ673" s="10"/>
      <c r="BC673" s="10"/>
    </row>
    <row r="674" s="2" customFormat="1">
      <c r="A674" s="2" t="s">
        <v>1572</v>
      </c>
      <c r="B674" s="11">
        <v>44433</v>
      </c>
      <c r="C674" s="2" t="s">
        <v>1541</v>
      </c>
      <c r="D674" s="2" t="s">
        <v>1542</v>
      </c>
      <c r="E674" s="2" t="s">
        <v>1543</v>
      </c>
      <c r="F674" s="2" t="s">
        <v>1567</v>
      </c>
      <c r="G674" s="2" t="s">
        <v>1568</v>
      </c>
      <c r="H674" s="2" t="s">
        <v>1569</v>
      </c>
      <c r="I674" s="11">
        <v>44561</v>
      </c>
      <c r="J674" s="11">
        <v>44377</v>
      </c>
      <c r="K674" s="2" t="s">
        <v>1573</v>
      </c>
      <c r="L674" s="2" t="s">
        <v>1574</v>
      </c>
      <c r="M674" s="2"/>
      <c r="N674" s="2"/>
      <c r="O674" s="2"/>
      <c r="P674" s="2" t="s">
        <v>1575</v>
      </c>
      <c r="Q674" s="2" t="s">
        <v>1576</v>
      </c>
      <c r="R674" s="2" t="s">
        <v>329</v>
      </c>
      <c r="S674" s="2">
        <v>8769050.24</v>
      </c>
      <c r="T674" s="2" t="s">
        <v>406</v>
      </c>
      <c r="U674" s="2" t="s">
        <v>407</v>
      </c>
      <c r="V674" s="10" t="s">
        <v>69</v>
      </c>
      <c r="W674" s="2"/>
      <c r="X674" s="2">
        <v>-67364.28</v>
      </c>
      <c r="Y674" s="26">
        <v>-0.0005133487584</v>
      </c>
      <c r="Z674" s="10" t="s">
        <v>70</v>
      </c>
      <c r="AA674" s="2" t="s">
        <v>71</v>
      </c>
      <c r="AB674" s="10" t="s">
        <v>143</v>
      </c>
      <c r="AC674" s="2" t="s">
        <v>408</v>
      </c>
      <c r="AD674" s="10" t="s">
        <v>74</v>
      </c>
      <c r="AE674" s="10"/>
      <c r="AF674" s="10" t="s">
        <v>66</v>
      </c>
      <c r="AG674" s="10" t="s">
        <v>75</v>
      </c>
      <c r="AH674" s="10"/>
      <c r="AI674" s="10" t="s">
        <v>76</v>
      </c>
      <c r="AJ674" s="2" t="s">
        <v>76</v>
      </c>
      <c r="AK674" s="32">
        <v>2</v>
      </c>
      <c r="AL674" s="2"/>
      <c r="AM674" s="7">
        <f>HYPERLINK("#'S000063704_2020-12-31'!C2", "Go To Derivative")</f>
      </c>
      <c r="AN674" s="2"/>
      <c r="AO674" s="2">
        <v>0</v>
      </c>
      <c r="AP674" s="2">
        <v>0</v>
      </c>
      <c r="AQ674" s="2">
        <v>0</v>
      </c>
      <c r="AR674" s="26">
        <v>-0</v>
      </c>
      <c r="AS674" s="11"/>
      <c r="AT674" s="10"/>
      <c r="AV674" s="10"/>
      <c r="AW674" s="10"/>
      <c r="AX674" s="10"/>
      <c r="AY674" s="10"/>
      <c r="AZ674" s="10"/>
      <c r="BC674" s="10"/>
    </row>
    <row r="675" s="2" customFormat="1">
      <c r="A675" s="2" t="s">
        <v>1572</v>
      </c>
      <c r="B675" s="11">
        <v>44433</v>
      </c>
      <c r="C675" s="2" t="s">
        <v>1541</v>
      </c>
      <c r="D675" s="2" t="s">
        <v>1542</v>
      </c>
      <c r="E675" s="2" t="s">
        <v>1543</v>
      </c>
      <c r="F675" s="2" t="s">
        <v>1567</v>
      </c>
      <c r="G675" s="2" t="s">
        <v>1568</v>
      </c>
      <c r="H675" s="2" t="s">
        <v>1569</v>
      </c>
      <c r="I675" s="11">
        <v>44561</v>
      </c>
      <c r="J675" s="11">
        <v>44377</v>
      </c>
      <c r="K675" s="2" t="s">
        <v>1577</v>
      </c>
      <c r="L675" s="2" t="s">
        <v>1578</v>
      </c>
      <c r="M675" s="2"/>
      <c r="N675" s="2"/>
      <c r="O675" s="2"/>
      <c r="P675" s="2" t="s">
        <v>1579</v>
      </c>
      <c r="Q675" s="2" t="s">
        <v>1580</v>
      </c>
      <c r="R675" s="2" t="s">
        <v>329</v>
      </c>
      <c r="S675" s="2">
        <v>6469133.38</v>
      </c>
      <c r="T675" s="2" t="s">
        <v>406</v>
      </c>
      <c r="U675" s="2" t="s">
        <v>407</v>
      </c>
      <c r="V675" s="10" t="s">
        <v>69</v>
      </c>
      <c r="W675" s="2"/>
      <c r="X675" s="2">
        <v>-112378.04</v>
      </c>
      <c r="Y675" s="26">
        <v>-0.0008563756238</v>
      </c>
      <c r="Z675" s="10" t="s">
        <v>70</v>
      </c>
      <c r="AA675" s="2" t="s">
        <v>71</v>
      </c>
      <c r="AB675" s="10" t="s">
        <v>143</v>
      </c>
      <c r="AC675" s="2" t="s">
        <v>408</v>
      </c>
      <c r="AD675" s="10" t="s">
        <v>74</v>
      </c>
      <c r="AE675" s="10"/>
      <c r="AF675" s="10" t="s">
        <v>66</v>
      </c>
      <c r="AG675" s="10" t="s">
        <v>75</v>
      </c>
      <c r="AH675" s="10"/>
      <c r="AI675" s="10" t="s">
        <v>76</v>
      </c>
      <c r="AJ675" s="2" t="s">
        <v>76</v>
      </c>
      <c r="AK675" s="32">
        <v>2</v>
      </c>
      <c r="AL675" s="2"/>
      <c r="AM675" s="7">
        <f>HYPERLINK("#'S000056292_2021-03-31'!C2", "Go To Derivative")</f>
      </c>
      <c r="AN675" s="7">
        <f>HYPERLINK("#Notes!C1086", "Go To Notes")</f>
      </c>
      <c r="AO675" s="2">
        <v>0</v>
      </c>
      <c r="AP675" s="2">
        <v>0</v>
      </c>
      <c r="AQ675" s="2">
        <v>0</v>
      </c>
      <c r="AR675" s="26">
        <v>-0</v>
      </c>
      <c r="AS675" s="11"/>
      <c r="AT675" s="10"/>
      <c r="AV675" s="10"/>
      <c r="AW675" s="10"/>
      <c r="AX675" s="10"/>
      <c r="AY675" s="10"/>
      <c r="AZ675" s="10"/>
      <c r="BC675" s="10"/>
    </row>
    <row r="676" s="2" customFormat="1">
      <c r="A676" s="2" t="s">
        <v>1572</v>
      </c>
      <c r="B676" s="11">
        <v>44433</v>
      </c>
      <c r="C676" s="2" t="s">
        <v>1541</v>
      </c>
      <c r="D676" s="2" t="s">
        <v>1542</v>
      </c>
      <c r="E676" s="2" t="s">
        <v>1543</v>
      </c>
      <c r="F676" s="2" t="s">
        <v>1567</v>
      </c>
      <c r="G676" s="2" t="s">
        <v>1568</v>
      </c>
      <c r="H676" s="2" t="s">
        <v>1569</v>
      </c>
      <c r="I676" s="11">
        <v>44561</v>
      </c>
      <c r="J676" s="11">
        <v>44377</v>
      </c>
      <c r="K676" s="2" t="s">
        <v>1547</v>
      </c>
      <c r="L676" s="2" t="s">
        <v>1570</v>
      </c>
      <c r="M676" s="2"/>
      <c r="N676" s="2"/>
      <c r="O676" s="2"/>
      <c r="P676" s="2" t="s">
        <v>1581</v>
      </c>
      <c r="Q676" s="2" t="s">
        <v>1550</v>
      </c>
      <c r="R676" s="2" t="s">
        <v>329</v>
      </c>
      <c r="S676" s="2">
        <v>9060200.71</v>
      </c>
      <c r="T676" s="2" t="s">
        <v>406</v>
      </c>
      <c r="U676" s="2" t="s">
        <v>407</v>
      </c>
      <c r="V676" s="10" t="s">
        <v>69</v>
      </c>
      <c r="W676" s="2"/>
      <c r="X676" s="2">
        <v>-628028.19</v>
      </c>
      <c r="Y676" s="26">
        <v>-0.0047858819481</v>
      </c>
      <c r="Z676" s="10" t="s">
        <v>70</v>
      </c>
      <c r="AA676" s="2" t="s">
        <v>71</v>
      </c>
      <c r="AB676" s="10" t="s">
        <v>143</v>
      </c>
      <c r="AC676" s="2" t="s">
        <v>408</v>
      </c>
      <c r="AD676" s="10" t="s">
        <v>74</v>
      </c>
      <c r="AE676" s="10"/>
      <c r="AF676" s="10" t="s">
        <v>66</v>
      </c>
      <c r="AG676" s="10" t="s">
        <v>75</v>
      </c>
      <c r="AH676" s="10"/>
      <c r="AI676" s="10" t="s">
        <v>76</v>
      </c>
      <c r="AJ676" s="2" t="s">
        <v>76</v>
      </c>
      <c r="AK676" s="32">
        <v>2</v>
      </c>
      <c r="AL676" s="2"/>
      <c r="AM676" s="7">
        <f>HYPERLINK("#'S000056292_2021-06-30'!C2", "Go To Derivative")</f>
      </c>
      <c r="AN676" s="7">
        <f>HYPERLINK("#Notes!C1092", "Go To Notes")</f>
      </c>
      <c r="AO676" s="2">
        <v>0</v>
      </c>
      <c r="AP676" s="2">
        <v>0</v>
      </c>
      <c r="AQ676" s="2">
        <v>0</v>
      </c>
      <c r="AR676" s="26">
        <v>-0</v>
      </c>
      <c r="AS676" s="11"/>
      <c r="AT676" s="10"/>
      <c r="AV676" s="10"/>
      <c r="AW676" s="10"/>
      <c r="AX676" s="10"/>
      <c r="AY676" s="10"/>
      <c r="AZ676" s="10"/>
      <c r="BC676" s="10"/>
    </row>
    <row r="677" s="2" customFormat="1">
      <c r="A677" s="2" t="s">
        <v>1582</v>
      </c>
      <c r="B677" s="11">
        <v>44225</v>
      </c>
      <c r="C677" s="2" t="s">
        <v>1583</v>
      </c>
      <c r="D677" s="2" t="s">
        <v>1584</v>
      </c>
      <c r="E677" s="2" t="s">
        <v>1585</v>
      </c>
      <c r="F677" s="2" t="s">
        <v>1586</v>
      </c>
      <c r="G677" s="2" t="s">
        <v>1587</v>
      </c>
      <c r="H677" s="2" t="s">
        <v>1588</v>
      </c>
      <c r="I677" s="11">
        <v>44255</v>
      </c>
      <c r="J677" s="11">
        <v>44165</v>
      </c>
      <c r="K677" s="2" t="s">
        <v>62</v>
      </c>
      <c r="L677" s="2" t="s">
        <v>62</v>
      </c>
      <c r="M677" s="2"/>
      <c r="N677" s="2" t="s">
        <v>80</v>
      </c>
      <c r="O677" s="2"/>
      <c r="P677" s="2"/>
      <c r="Q677" s="2" t="s">
        <v>65</v>
      </c>
      <c r="R677" s="2" t="s">
        <v>81</v>
      </c>
      <c r="S677" s="2">
        <v>17000</v>
      </c>
      <c r="T677" s="2" t="s">
        <v>82</v>
      </c>
      <c r="U677" s="2" t="s">
        <v>83</v>
      </c>
      <c r="V677" s="10" t="s">
        <v>69</v>
      </c>
      <c r="W677" s="2"/>
      <c r="X677" s="2">
        <v>281520</v>
      </c>
      <c r="Y677" s="26">
        <v>0.00013250203807</v>
      </c>
      <c r="Z677" s="10" t="s">
        <v>84</v>
      </c>
      <c r="AA677" s="2" t="s">
        <v>85</v>
      </c>
      <c r="AB677" s="10" t="s">
        <v>72</v>
      </c>
      <c r="AC677" s="2" t="s">
        <v>73</v>
      </c>
      <c r="AD677" s="10" t="s">
        <v>74</v>
      </c>
      <c r="AE677" s="10"/>
      <c r="AF677" s="10" t="s">
        <v>86</v>
      </c>
      <c r="AG677" s="10" t="s">
        <v>75</v>
      </c>
      <c r="AH677" s="10"/>
      <c r="AI677" s="10" t="s">
        <v>76</v>
      </c>
      <c r="AJ677" s="2" t="s">
        <v>76</v>
      </c>
      <c r="AK677" s="32">
        <v>1</v>
      </c>
      <c r="AL677" s="2"/>
      <c r="AM677" s="7">
        <f>HYPERLINK("#'S000056292_2021-06-30'!C960", "Go To Derivative")</f>
      </c>
      <c r="AN677" s="7">
        <f>HYPERLINK("#Notes!D1092", "Go To Notes")</f>
      </c>
      <c r="AO677" s="2">
        <v>0</v>
      </c>
      <c r="AP677" s="2">
        <v>0</v>
      </c>
      <c r="AQ677" s="2">
        <v>0</v>
      </c>
      <c r="AR677" s="26">
        <v>0</v>
      </c>
      <c r="AS677" s="11"/>
      <c r="AT677" s="10"/>
      <c r="AV677" s="10"/>
      <c r="AW677" s="10"/>
      <c r="AX677" s="10"/>
      <c r="AY677" s="10"/>
      <c r="AZ677" s="10"/>
      <c r="BC677" s="10"/>
    </row>
    <row r="678" s="2" customFormat="1">
      <c r="A678" s="2" t="s">
        <v>1589</v>
      </c>
      <c r="B678" s="11">
        <v>44225</v>
      </c>
      <c r="C678" s="2" t="s">
        <v>1583</v>
      </c>
      <c r="D678" s="2" t="s">
        <v>1584</v>
      </c>
      <c r="E678" s="2" t="s">
        <v>1585</v>
      </c>
      <c r="F678" s="2" t="s">
        <v>1590</v>
      </c>
      <c r="G678" s="2" t="s">
        <v>1591</v>
      </c>
      <c r="H678" s="2" t="s">
        <v>1592</v>
      </c>
      <c r="I678" s="11">
        <v>44255</v>
      </c>
      <c r="J678" s="11">
        <v>44165</v>
      </c>
      <c r="K678" s="2" t="s">
        <v>62</v>
      </c>
      <c r="L678" s="2" t="s">
        <v>62</v>
      </c>
      <c r="M678" s="2"/>
      <c r="N678" s="2" t="s">
        <v>80</v>
      </c>
      <c r="O678" s="2"/>
      <c r="P678" s="2"/>
      <c r="Q678" s="2" t="s">
        <v>65</v>
      </c>
      <c r="R678" s="2" t="s">
        <v>81</v>
      </c>
      <c r="S678" s="2">
        <v>51600</v>
      </c>
      <c r="T678" s="2" t="s">
        <v>82</v>
      </c>
      <c r="U678" s="2" t="s">
        <v>83</v>
      </c>
      <c r="V678" s="10" t="s">
        <v>69</v>
      </c>
      <c r="W678" s="2"/>
      <c r="X678" s="2">
        <v>854496</v>
      </c>
      <c r="Y678" s="26">
        <v>0.00015065109514</v>
      </c>
      <c r="Z678" s="10" t="s">
        <v>84</v>
      </c>
      <c r="AA678" s="2" t="s">
        <v>85</v>
      </c>
      <c r="AB678" s="10" t="s">
        <v>72</v>
      </c>
      <c r="AC678" s="2" t="s">
        <v>73</v>
      </c>
      <c r="AD678" s="10" t="s">
        <v>74</v>
      </c>
      <c r="AE678" s="10"/>
      <c r="AF678" s="10" t="s">
        <v>86</v>
      </c>
      <c r="AG678" s="10" t="s">
        <v>75</v>
      </c>
      <c r="AH678" s="10"/>
      <c r="AI678" s="10" t="s">
        <v>76</v>
      </c>
      <c r="AJ678" s="2" t="s">
        <v>76</v>
      </c>
      <c r="AK678" s="32">
        <v>1</v>
      </c>
      <c r="AL678" s="2"/>
      <c r="AM678" s="7">
        <f>HYPERLINK("#'S000056292_2021-06-30'!C1557", "Go To Derivative")</f>
      </c>
      <c r="AN678" s="7">
        <f>HYPERLINK("#Notes!E1092", "Go To Notes")</f>
      </c>
      <c r="AO678" s="2">
        <v>0</v>
      </c>
      <c r="AP678" s="2">
        <v>0</v>
      </c>
      <c r="AQ678" s="2">
        <v>0</v>
      </c>
      <c r="AR678" s="26">
        <v>0</v>
      </c>
      <c r="AS678" s="11"/>
      <c r="AT678" s="10"/>
      <c r="AV678" s="10"/>
      <c r="AW678" s="10"/>
      <c r="AX678" s="10"/>
      <c r="AY678" s="10"/>
      <c r="AZ678" s="10"/>
      <c r="BC678" s="10"/>
    </row>
    <row r="679" s="2" customFormat="1">
      <c r="A679" s="2" t="s">
        <v>1593</v>
      </c>
      <c r="B679" s="11">
        <v>44225</v>
      </c>
      <c r="C679" s="2" t="s">
        <v>1583</v>
      </c>
      <c r="D679" s="2" t="s">
        <v>1584</v>
      </c>
      <c r="E679" s="2" t="s">
        <v>1585</v>
      </c>
      <c r="F679" s="2" t="s">
        <v>1594</v>
      </c>
      <c r="G679" s="2" t="s">
        <v>1595</v>
      </c>
      <c r="H679" s="2" t="s">
        <v>1596</v>
      </c>
      <c r="I679" s="11">
        <v>44255</v>
      </c>
      <c r="J679" s="11">
        <v>44165</v>
      </c>
      <c r="K679" s="2" t="s">
        <v>62</v>
      </c>
      <c r="L679" s="2" t="s">
        <v>62</v>
      </c>
      <c r="M679" s="2"/>
      <c r="N679" s="2" t="s">
        <v>80</v>
      </c>
      <c r="O679" s="2"/>
      <c r="P679" s="2"/>
      <c r="Q679" s="2" t="s">
        <v>65</v>
      </c>
      <c r="R679" s="2" t="s">
        <v>81</v>
      </c>
      <c r="S679" s="2">
        <v>4200</v>
      </c>
      <c r="T679" s="2" t="s">
        <v>82</v>
      </c>
      <c r="U679" s="2" t="s">
        <v>83</v>
      </c>
      <c r="V679" s="10" t="s">
        <v>69</v>
      </c>
      <c r="W679" s="2"/>
      <c r="X679" s="2">
        <v>69552</v>
      </c>
      <c r="Y679" s="26">
        <v>0.00011730363756</v>
      </c>
      <c r="Z679" s="10" t="s">
        <v>84</v>
      </c>
      <c r="AA679" s="2" t="s">
        <v>85</v>
      </c>
      <c r="AB679" s="10" t="s">
        <v>72</v>
      </c>
      <c r="AC679" s="2" t="s">
        <v>73</v>
      </c>
      <c r="AD679" s="10" t="s">
        <v>74</v>
      </c>
      <c r="AE679" s="10"/>
      <c r="AF679" s="10" t="s">
        <v>86</v>
      </c>
      <c r="AG679" s="10" t="s">
        <v>75</v>
      </c>
      <c r="AH679" s="10"/>
      <c r="AI679" s="10" t="s">
        <v>76</v>
      </c>
      <c r="AJ679" s="2" t="s">
        <v>76</v>
      </c>
      <c r="AK679" s="32">
        <v>1</v>
      </c>
      <c r="AL679" s="2"/>
      <c r="AM679" s="2"/>
      <c r="AN679" s="7">
        <f>HYPERLINK("#Notes!C1098", "Go To Notes")</f>
      </c>
      <c r="AO679" s="2">
        <v>0</v>
      </c>
      <c r="AP679" s="2">
        <v>0</v>
      </c>
      <c r="AQ679" s="2">
        <v>0</v>
      </c>
      <c r="AR679" s="26">
        <v>0</v>
      </c>
      <c r="AS679" s="11"/>
      <c r="AT679" s="10"/>
      <c r="AV679" s="10"/>
      <c r="AW679" s="10"/>
      <c r="AX679" s="10"/>
      <c r="AY679" s="10"/>
      <c r="AZ679" s="10"/>
      <c r="BC679" s="10"/>
    </row>
    <row r="680" s="2" customFormat="1">
      <c r="A680" s="2" t="s">
        <v>1597</v>
      </c>
      <c r="B680" s="11">
        <v>43857</v>
      </c>
      <c r="C680" s="2" t="s">
        <v>1598</v>
      </c>
      <c r="D680" s="2" t="s">
        <v>1599</v>
      </c>
      <c r="E680" s="2" t="s">
        <v>1600</v>
      </c>
      <c r="F680" s="2" t="s">
        <v>1601</v>
      </c>
      <c r="G680" s="2" t="s">
        <v>1602</v>
      </c>
      <c r="H680" s="2" t="s">
        <v>1603</v>
      </c>
      <c r="I680" s="11">
        <v>44074</v>
      </c>
      <c r="J680" s="11">
        <v>43798</v>
      </c>
      <c r="K680" s="2" t="s">
        <v>62</v>
      </c>
      <c r="L680" s="2" t="s">
        <v>62</v>
      </c>
      <c r="M680" s="2"/>
      <c r="N680" s="2" t="s">
        <v>80</v>
      </c>
      <c r="O680" s="2" t="s">
        <v>95</v>
      </c>
      <c r="P680" s="2"/>
      <c r="Q680" s="2" t="s">
        <v>65</v>
      </c>
      <c r="R680" s="2" t="s">
        <v>81</v>
      </c>
      <c r="S680" s="2">
        <v>5827</v>
      </c>
      <c r="T680" s="2" t="s">
        <v>82</v>
      </c>
      <c r="U680" s="2" t="s">
        <v>83</v>
      </c>
      <c r="V680" s="10" t="s">
        <v>69</v>
      </c>
      <c r="W680" s="2"/>
      <c r="X680" s="2">
        <v>36943.18</v>
      </c>
      <c r="Y680" s="26">
        <v>0.00036889760848</v>
      </c>
      <c r="Z680" s="10" t="s">
        <v>84</v>
      </c>
      <c r="AA680" s="2" t="s">
        <v>85</v>
      </c>
      <c r="AB680" s="10" t="s">
        <v>72</v>
      </c>
      <c r="AC680" s="2" t="s">
        <v>73</v>
      </c>
      <c r="AD680" s="10" t="s">
        <v>74</v>
      </c>
      <c r="AE680" s="10"/>
      <c r="AF680" s="10" t="s">
        <v>86</v>
      </c>
      <c r="AG680" s="10" t="s">
        <v>75</v>
      </c>
      <c r="AH680" s="10"/>
      <c r="AI680" s="10" t="s">
        <v>76</v>
      </c>
      <c r="AJ680" s="2" t="s">
        <v>76</v>
      </c>
      <c r="AK680" s="32">
        <v>1</v>
      </c>
      <c r="AL680" s="2"/>
      <c r="AM680" s="2"/>
      <c r="AN680" s="7">
        <f>HYPERLINK("#Notes!C1103", "Go To Notes")</f>
      </c>
      <c r="AO680" s="2">
        <v>0</v>
      </c>
      <c r="AP680" s="2">
        <v>0</v>
      </c>
      <c r="AQ680" s="2">
        <v>35833.68</v>
      </c>
      <c r="AR680" s="26">
        <v>0.9699673931697271</v>
      </c>
      <c r="AS680" s="11"/>
      <c r="AT680" s="10"/>
      <c r="AV680" s="10"/>
      <c r="AW680" s="10"/>
      <c r="AX680" s="10"/>
      <c r="AY680" s="10"/>
      <c r="AZ680" s="10"/>
      <c r="BC680" s="10"/>
    </row>
    <row r="681" s="2" customFormat="1">
      <c r="A681" s="2" t="s">
        <v>1604</v>
      </c>
      <c r="B681" s="11">
        <v>43948</v>
      </c>
      <c r="C681" s="2" t="s">
        <v>1598</v>
      </c>
      <c r="D681" s="2" t="s">
        <v>1599</v>
      </c>
      <c r="E681" s="2" t="s">
        <v>1600</v>
      </c>
      <c r="F681" s="2" t="s">
        <v>1601</v>
      </c>
      <c r="G681" s="2" t="s">
        <v>1602</v>
      </c>
      <c r="H681" s="2" t="s">
        <v>1603</v>
      </c>
      <c r="I681" s="11">
        <v>44074</v>
      </c>
      <c r="J681" s="11">
        <v>43889</v>
      </c>
      <c r="K681" s="2" t="s">
        <v>62</v>
      </c>
      <c r="L681" s="2" t="s">
        <v>62</v>
      </c>
      <c r="M681" s="2"/>
      <c r="N681" s="2" t="s">
        <v>80</v>
      </c>
      <c r="O681" s="2" t="s">
        <v>95</v>
      </c>
      <c r="P681" s="2"/>
      <c r="Q681" s="2" t="s">
        <v>65</v>
      </c>
      <c r="R681" s="2" t="s">
        <v>81</v>
      </c>
      <c r="S681" s="2">
        <v>5620</v>
      </c>
      <c r="T681" s="2" t="s">
        <v>82</v>
      </c>
      <c r="U681" s="2" t="s">
        <v>83</v>
      </c>
      <c r="V681" s="10" t="s">
        <v>69</v>
      </c>
      <c r="W681" s="2"/>
      <c r="X681" s="2">
        <v>20232</v>
      </c>
      <c r="Y681" s="26">
        <v>0.00023557863052</v>
      </c>
      <c r="Z681" s="10" t="s">
        <v>84</v>
      </c>
      <c r="AA681" s="2" t="s">
        <v>85</v>
      </c>
      <c r="AB681" s="10" t="s">
        <v>72</v>
      </c>
      <c r="AC681" s="2" t="s">
        <v>73</v>
      </c>
      <c r="AD681" s="10" t="s">
        <v>74</v>
      </c>
      <c r="AE681" s="10"/>
      <c r="AF681" s="10" t="s">
        <v>86</v>
      </c>
      <c r="AG681" s="10" t="s">
        <v>75</v>
      </c>
      <c r="AH681" s="10"/>
      <c r="AI681" s="10" t="s">
        <v>76</v>
      </c>
      <c r="AJ681" s="2" t="s">
        <v>76</v>
      </c>
      <c r="AK681" s="32">
        <v>1</v>
      </c>
      <c r="AL681" s="2"/>
      <c r="AM681" s="2"/>
      <c r="AN681" s="7">
        <f>HYPERLINK("#Notes!C1108", "Go To Notes")</f>
      </c>
      <c r="AO681" s="2">
        <v>0</v>
      </c>
      <c r="AP681" s="2">
        <v>0</v>
      </c>
      <c r="AQ681" s="2">
        <v>19623.6</v>
      </c>
      <c r="AR681" s="26">
        <v>0.9699288256227758</v>
      </c>
      <c r="AS681" s="11"/>
      <c r="AT681" s="10"/>
      <c r="AV681" s="10"/>
      <c r="AW681" s="10"/>
      <c r="AX681" s="10"/>
      <c r="AY681" s="10"/>
      <c r="AZ681" s="10"/>
      <c r="BC681" s="10"/>
    </row>
    <row r="682" s="2" customFormat="1">
      <c r="A682" s="2" t="s">
        <v>1605</v>
      </c>
      <c r="B682" s="11">
        <v>44040</v>
      </c>
      <c r="C682" s="2" t="s">
        <v>1598</v>
      </c>
      <c r="D682" s="2" t="s">
        <v>1599</v>
      </c>
      <c r="E682" s="2" t="s">
        <v>1600</v>
      </c>
      <c r="F682" s="2" t="s">
        <v>1601</v>
      </c>
      <c r="G682" s="2" t="s">
        <v>1602</v>
      </c>
      <c r="H682" s="2" t="s">
        <v>1603</v>
      </c>
      <c r="I682" s="11">
        <v>44074</v>
      </c>
      <c r="J682" s="11">
        <v>43980</v>
      </c>
      <c r="K682" s="2" t="s">
        <v>62</v>
      </c>
      <c r="L682" s="2" t="s">
        <v>62</v>
      </c>
      <c r="M682" s="2"/>
      <c r="N682" s="2" t="s">
        <v>80</v>
      </c>
      <c r="O682" s="2" t="s">
        <v>95</v>
      </c>
      <c r="P682" s="2"/>
      <c r="Q682" s="2" t="s">
        <v>65</v>
      </c>
      <c r="R682" s="2" t="s">
        <v>81</v>
      </c>
      <c r="S682" s="2">
        <v>6201</v>
      </c>
      <c r="T682" s="2" t="s">
        <v>82</v>
      </c>
      <c r="U682" s="2" t="s">
        <v>83</v>
      </c>
      <c r="V682" s="10" t="s">
        <v>69</v>
      </c>
      <c r="W682" s="2"/>
      <c r="X682" s="2">
        <v>25176.06</v>
      </c>
      <c r="Y682" s="26">
        <v>0.00028723132431</v>
      </c>
      <c r="Z682" s="10" t="s">
        <v>84</v>
      </c>
      <c r="AA682" s="2" t="s">
        <v>85</v>
      </c>
      <c r="AB682" s="10" t="s">
        <v>72</v>
      </c>
      <c r="AC682" s="2" t="s">
        <v>73</v>
      </c>
      <c r="AD682" s="10" t="s">
        <v>74</v>
      </c>
      <c r="AE682" s="10"/>
      <c r="AF682" s="10" t="s">
        <v>86</v>
      </c>
      <c r="AG682" s="10" t="s">
        <v>75</v>
      </c>
      <c r="AH682" s="10"/>
      <c r="AI682" s="10" t="s">
        <v>76</v>
      </c>
      <c r="AJ682" s="2" t="s">
        <v>76</v>
      </c>
      <c r="AK682" s="32">
        <v>1</v>
      </c>
      <c r="AL682" s="2"/>
      <c r="AM682" s="2"/>
      <c r="AN682" s="7">
        <f>HYPERLINK("#Notes!C1113", "Go To Notes")</f>
      </c>
      <c r="AO682" s="2">
        <v>0</v>
      </c>
      <c r="AP682" s="2">
        <v>0</v>
      </c>
      <c r="AQ682" s="2">
        <v>23332.82</v>
      </c>
      <c r="AR682" s="26">
        <v>0.9267860022577005</v>
      </c>
      <c r="AS682" s="11"/>
      <c r="AT682" s="10"/>
      <c r="AV682" s="10"/>
      <c r="AW682" s="10"/>
      <c r="AX682" s="10"/>
      <c r="AY682" s="10"/>
      <c r="AZ682" s="10"/>
      <c r="BC682" s="10"/>
    </row>
    <row r="683" s="2" customFormat="1">
      <c r="A683" s="2" t="s">
        <v>1606</v>
      </c>
      <c r="B683" s="11">
        <v>44131</v>
      </c>
      <c r="C683" s="2" t="s">
        <v>1598</v>
      </c>
      <c r="D683" s="2" t="s">
        <v>1599</v>
      </c>
      <c r="E683" s="2" t="s">
        <v>1600</v>
      </c>
      <c r="F683" s="2" t="s">
        <v>1601</v>
      </c>
      <c r="G683" s="2" t="s">
        <v>1602</v>
      </c>
      <c r="H683" s="2" t="s">
        <v>1603</v>
      </c>
      <c r="I683" s="11">
        <v>44074</v>
      </c>
      <c r="J683" s="11">
        <v>44074</v>
      </c>
      <c r="K683" s="2" t="s">
        <v>62</v>
      </c>
      <c r="L683" s="2" t="s">
        <v>62</v>
      </c>
      <c r="M683" s="2"/>
      <c r="N683" s="2" t="s">
        <v>80</v>
      </c>
      <c r="O683" s="2" t="s">
        <v>95</v>
      </c>
      <c r="P683" s="2"/>
      <c r="Q683" s="2" t="s">
        <v>65</v>
      </c>
      <c r="R683" s="2" t="s">
        <v>81</v>
      </c>
      <c r="S683" s="2">
        <v>9721</v>
      </c>
      <c r="T683" s="2" t="s">
        <v>82</v>
      </c>
      <c r="U683" s="2" t="s">
        <v>83</v>
      </c>
      <c r="V683" s="10" t="s">
        <v>69</v>
      </c>
      <c r="W683" s="2"/>
      <c r="X683" s="2">
        <v>64936.28</v>
      </c>
      <c r="Y683" s="26">
        <v>0.00042585778546</v>
      </c>
      <c r="Z683" s="10" t="s">
        <v>84</v>
      </c>
      <c r="AA683" s="2" t="s">
        <v>85</v>
      </c>
      <c r="AB683" s="10" t="s">
        <v>72</v>
      </c>
      <c r="AC683" s="2" t="s">
        <v>73</v>
      </c>
      <c r="AD683" s="10" t="s">
        <v>74</v>
      </c>
      <c r="AE683" s="10"/>
      <c r="AF683" s="10" t="s">
        <v>86</v>
      </c>
      <c r="AG683" s="10" t="s">
        <v>75</v>
      </c>
      <c r="AH683" s="10"/>
      <c r="AI683" s="10" t="s">
        <v>76</v>
      </c>
      <c r="AJ683" s="2" t="s">
        <v>76</v>
      </c>
      <c r="AK683" s="32">
        <v>1</v>
      </c>
      <c r="AL683" s="2"/>
      <c r="AM683" s="2"/>
      <c r="AN683" s="7">
        <f>HYPERLINK("#Notes!C1118", "Go To Notes")</f>
      </c>
      <c r="AO683" s="2">
        <v>0</v>
      </c>
      <c r="AP683" s="2">
        <v>0</v>
      </c>
      <c r="AQ683" s="2">
        <v>62985.72</v>
      </c>
      <c r="AR683" s="26">
        <v>0.9699619380722149</v>
      </c>
      <c r="AS683" s="11"/>
      <c r="AT683" s="10"/>
      <c r="AV683" s="10"/>
      <c r="AW683" s="10"/>
      <c r="AX683" s="10"/>
      <c r="AY683" s="10"/>
      <c r="AZ683" s="10"/>
      <c r="BC683" s="10"/>
    </row>
    <row r="684" s="2" customFormat="1">
      <c r="A684" s="2" t="s">
        <v>1607</v>
      </c>
      <c r="B684" s="11">
        <v>44223</v>
      </c>
      <c r="C684" s="2" t="s">
        <v>1598</v>
      </c>
      <c r="D684" s="2" t="s">
        <v>1599</v>
      </c>
      <c r="E684" s="2" t="s">
        <v>1600</v>
      </c>
      <c r="F684" s="2" t="s">
        <v>1601</v>
      </c>
      <c r="G684" s="2" t="s">
        <v>1602</v>
      </c>
      <c r="H684" s="2" t="s">
        <v>1603</v>
      </c>
      <c r="I684" s="11">
        <v>44439</v>
      </c>
      <c r="J684" s="11">
        <v>44165</v>
      </c>
      <c r="K684" s="2" t="s">
        <v>62</v>
      </c>
      <c r="L684" s="2" t="s">
        <v>62</v>
      </c>
      <c r="M684" s="2"/>
      <c r="N684" s="2" t="s">
        <v>80</v>
      </c>
      <c r="O684" s="2" t="s">
        <v>95</v>
      </c>
      <c r="P684" s="2"/>
      <c r="Q684" s="2" t="s">
        <v>65</v>
      </c>
      <c r="R684" s="2" t="s">
        <v>81</v>
      </c>
      <c r="S684" s="2">
        <v>12171</v>
      </c>
      <c r="T684" s="2" t="s">
        <v>82</v>
      </c>
      <c r="U684" s="2" t="s">
        <v>83</v>
      </c>
      <c r="V684" s="10" t="s">
        <v>69</v>
      </c>
      <c r="W684" s="2"/>
      <c r="X684" s="2">
        <v>201551.76</v>
      </c>
      <c r="Y684" s="26">
        <v>0.00093393379783</v>
      </c>
      <c r="Z684" s="10" t="s">
        <v>84</v>
      </c>
      <c r="AA684" s="2" t="s">
        <v>85</v>
      </c>
      <c r="AB684" s="10" t="s">
        <v>72</v>
      </c>
      <c r="AC684" s="2" t="s">
        <v>73</v>
      </c>
      <c r="AD684" s="10" t="s">
        <v>74</v>
      </c>
      <c r="AE684" s="10"/>
      <c r="AF684" s="10" t="s">
        <v>86</v>
      </c>
      <c r="AG684" s="10" t="s">
        <v>75</v>
      </c>
      <c r="AH684" s="10"/>
      <c r="AI684" s="10" t="s">
        <v>76</v>
      </c>
      <c r="AJ684" s="2" t="s">
        <v>76</v>
      </c>
      <c r="AK684" s="32">
        <v>1</v>
      </c>
      <c r="AL684" s="2"/>
      <c r="AM684" s="2"/>
      <c r="AN684" s="7">
        <f>HYPERLINK("#Notes!C1123", "Go To Notes")</f>
      </c>
      <c r="AO684" s="2">
        <v>0</v>
      </c>
      <c r="AP684" s="2">
        <v>0</v>
      </c>
      <c r="AQ684" s="2">
        <v>195490.8</v>
      </c>
      <c r="AR684" s="26">
        <v>0.9699285186098102</v>
      </c>
      <c r="AS684" s="11"/>
      <c r="AT684" s="10"/>
      <c r="AV684" s="10"/>
      <c r="AW684" s="10"/>
      <c r="AX684" s="10"/>
      <c r="AY684" s="10"/>
      <c r="AZ684" s="10"/>
      <c r="BC684" s="10"/>
    </row>
    <row r="685" s="2" customFormat="1">
      <c r="A685" s="2" t="s">
        <v>1608</v>
      </c>
      <c r="B685" s="11">
        <v>44314</v>
      </c>
      <c r="C685" s="2" t="s">
        <v>1598</v>
      </c>
      <c r="D685" s="2" t="s">
        <v>1599</v>
      </c>
      <c r="E685" s="2" t="s">
        <v>1600</v>
      </c>
      <c r="F685" s="2" t="s">
        <v>1601</v>
      </c>
      <c r="G685" s="2" t="s">
        <v>1602</v>
      </c>
      <c r="H685" s="2" t="s">
        <v>1603</v>
      </c>
      <c r="I685" s="11">
        <v>44439</v>
      </c>
      <c r="J685" s="11">
        <v>44253</v>
      </c>
      <c r="K685" s="2" t="s">
        <v>62</v>
      </c>
      <c r="L685" s="2" t="s">
        <v>62</v>
      </c>
      <c r="M685" s="2"/>
      <c r="N685" s="2" t="s">
        <v>80</v>
      </c>
      <c r="O685" s="2" t="s">
        <v>95</v>
      </c>
      <c r="P685" s="2"/>
      <c r="Q685" s="2" t="s">
        <v>65</v>
      </c>
      <c r="R685" s="2" t="s">
        <v>81</v>
      </c>
      <c r="S685" s="2">
        <v>17498</v>
      </c>
      <c r="T685" s="2" t="s">
        <v>82</v>
      </c>
      <c r="U685" s="2" t="s">
        <v>83</v>
      </c>
      <c r="V685" s="10" t="s">
        <v>69</v>
      </c>
      <c r="W685" s="2"/>
      <c r="X685" s="2">
        <v>1780246.52</v>
      </c>
      <c r="Y685" s="26">
        <v>0.0054493518453</v>
      </c>
      <c r="Z685" s="10" t="s">
        <v>84</v>
      </c>
      <c r="AA685" s="2" t="s">
        <v>85</v>
      </c>
      <c r="AB685" s="10" t="s">
        <v>72</v>
      </c>
      <c r="AC685" s="2" t="s">
        <v>73</v>
      </c>
      <c r="AD685" s="10" t="s">
        <v>74</v>
      </c>
      <c r="AE685" s="10"/>
      <c r="AF685" s="10" t="s">
        <v>86</v>
      </c>
      <c r="AG685" s="10" t="s">
        <v>75</v>
      </c>
      <c r="AH685" s="10"/>
      <c r="AI685" s="10" t="s">
        <v>76</v>
      </c>
      <c r="AJ685" s="2" t="s">
        <v>76</v>
      </c>
      <c r="AK685" s="32">
        <v>1</v>
      </c>
      <c r="AL685" s="2"/>
      <c r="AM685" s="2"/>
      <c r="AN685" s="7">
        <f>HYPERLINK("#Notes!C1128", "Go To Notes")</f>
      </c>
      <c r="AO685" s="2">
        <v>0</v>
      </c>
      <c r="AP685" s="2">
        <v>0</v>
      </c>
      <c r="AQ685" s="2">
        <v>1597318</v>
      </c>
      <c r="AR685" s="26">
        <v>0.8972453994742257</v>
      </c>
      <c r="AS685" s="11"/>
      <c r="AT685" s="10"/>
      <c r="AV685" s="10"/>
      <c r="AW685" s="10"/>
      <c r="AX685" s="10"/>
      <c r="AY685" s="10"/>
      <c r="AZ685" s="10"/>
      <c r="BC685" s="10"/>
    </row>
    <row r="686" s="2" customFormat="1">
      <c r="A686" s="2" t="s">
        <v>1609</v>
      </c>
      <c r="B686" s="11">
        <v>44404</v>
      </c>
      <c r="C686" s="2" t="s">
        <v>1598</v>
      </c>
      <c r="D686" s="2" t="s">
        <v>1599</v>
      </c>
      <c r="E686" s="2" t="s">
        <v>1600</v>
      </c>
      <c r="F686" s="2" t="s">
        <v>1601</v>
      </c>
      <c r="G686" s="2" t="s">
        <v>1602</v>
      </c>
      <c r="H686" s="2" t="s">
        <v>1603</v>
      </c>
      <c r="I686" s="11">
        <v>44439</v>
      </c>
      <c r="J686" s="11">
        <v>44344</v>
      </c>
      <c r="K686" s="2" t="s">
        <v>62</v>
      </c>
      <c r="L686" s="2" t="s">
        <v>62</v>
      </c>
      <c r="M686" s="2"/>
      <c r="N686" s="2" t="s">
        <v>80</v>
      </c>
      <c r="O686" s="2" t="s">
        <v>95</v>
      </c>
      <c r="P686" s="2"/>
      <c r="Q686" s="2" t="s">
        <v>65</v>
      </c>
      <c r="R686" s="2" t="s">
        <v>81</v>
      </c>
      <c r="S686" s="2">
        <v>8000</v>
      </c>
      <c r="T686" s="2" t="s">
        <v>82</v>
      </c>
      <c r="U686" s="2" t="s">
        <v>83</v>
      </c>
      <c r="V686" s="10" t="s">
        <v>69</v>
      </c>
      <c r="W686" s="2"/>
      <c r="X686" s="2">
        <v>1776000</v>
      </c>
      <c r="Y686" s="26">
        <v>0.0042634880303</v>
      </c>
      <c r="Z686" s="10" t="s">
        <v>84</v>
      </c>
      <c r="AA686" s="2" t="s">
        <v>85</v>
      </c>
      <c r="AB686" s="10" t="s">
        <v>72</v>
      </c>
      <c r="AC686" s="2" t="s">
        <v>73</v>
      </c>
      <c r="AD686" s="10" t="s">
        <v>74</v>
      </c>
      <c r="AE686" s="10"/>
      <c r="AF686" s="10" t="s">
        <v>86</v>
      </c>
      <c r="AG686" s="10" t="s">
        <v>75</v>
      </c>
      <c r="AH686" s="10"/>
      <c r="AI686" s="10" t="s">
        <v>76</v>
      </c>
      <c r="AJ686" s="2" t="s">
        <v>76</v>
      </c>
      <c r="AK686" s="32">
        <v>1</v>
      </c>
      <c r="AL686" s="2"/>
      <c r="AM686" s="2"/>
      <c r="AN686" s="7">
        <f>HYPERLINK("#Notes!C1133", "Go To Notes")</f>
      </c>
      <c r="AO686" s="2">
        <v>0</v>
      </c>
      <c r="AP686" s="2">
        <v>0</v>
      </c>
      <c r="AQ686" s="2">
        <v>0</v>
      </c>
      <c r="AR686" s="26">
        <v>0</v>
      </c>
      <c r="AS686" s="11"/>
      <c r="AT686" s="10"/>
      <c r="AV686" s="10"/>
      <c r="AW686" s="10"/>
      <c r="AX686" s="10"/>
      <c r="AY686" s="10"/>
      <c r="AZ686" s="10"/>
      <c r="BC686" s="10"/>
    </row>
    <row r="687" s="2" customFormat="1">
      <c r="A687" s="2" t="s">
        <v>1610</v>
      </c>
      <c r="B687" s="11">
        <v>44404</v>
      </c>
      <c r="C687" s="2" t="s">
        <v>1598</v>
      </c>
      <c r="D687" s="2" t="s">
        <v>1599</v>
      </c>
      <c r="E687" s="2" t="s">
        <v>1600</v>
      </c>
      <c r="F687" s="2" t="s">
        <v>1611</v>
      </c>
      <c r="G687" s="2" t="s">
        <v>1612</v>
      </c>
      <c r="H687" s="2" t="s">
        <v>1613</v>
      </c>
      <c r="I687" s="11">
        <v>44439</v>
      </c>
      <c r="J687" s="11">
        <v>44344</v>
      </c>
      <c r="K687" s="2" t="s">
        <v>62</v>
      </c>
      <c r="L687" s="2" t="s">
        <v>62</v>
      </c>
      <c r="M687" s="2"/>
      <c r="N687" s="2" t="s">
        <v>80</v>
      </c>
      <c r="O687" s="2" t="s">
        <v>95</v>
      </c>
      <c r="P687" s="2"/>
      <c r="Q687" s="2" t="s">
        <v>65</v>
      </c>
      <c r="R687" s="2" t="s">
        <v>81</v>
      </c>
      <c r="S687" s="2">
        <v>9416</v>
      </c>
      <c r="T687" s="2" t="s">
        <v>82</v>
      </c>
      <c r="U687" s="2" t="s">
        <v>83</v>
      </c>
      <c r="V687" s="10" t="s">
        <v>69</v>
      </c>
      <c r="W687" s="2"/>
      <c r="X687" s="2">
        <v>2090352</v>
      </c>
      <c r="Y687" s="26">
        <v>0.00464686805735</v>
      </c>
      <c r="Z687" s="10" t="s">
        <v>84</v>
      </c>
      <c r="AA687" s="2" t="s">
        <v>85</v>
      </c>
      <c r="AB687" s="10" t="s">
        <v>72</v>
      </c>
      <c r="AC687" s="2" t="s">
        <v>73</v>
      </c>
      <c r="AD687" s="10" t="s">
        <v>74</v>
      </c>
      <c r="AE687" s="10"/>
      <c r="AF687" s="10" t="s">
        <v>86</v>
      </c>
      <c r="AG687" s="10" t="s">
        <v>75</v>
      </c>
      <c r="AH687" s="10"/>
      <c r="AI687" s="10" t="s">
        <v>76</v>
      </c>
      <c r="AJ687" s="2" t="s">
        <v>76</v>
      </c>
      <c r="AK687" s="32">
        <v>1</v>
      </c>
      <c r="AL687" s="2"/>
      <c r="AM687" s="2"/>
      <c r="AN687" s="7">
        <f>HYPERLINK("#Notes!C1138", "Go To Notes")</f>
      </c>
      <c r="AO687" s="2">
        <v>0</v>
      </c>
      <c r="AP687" s="2">
        <v>0</v>
      </c>
      <c r="AQ687" s="2">
        <v>0</v>
      </c>
      <c r="AR687" s="26">
        <v>0</v>
      </c>
      <c r="AS687" s="11"/>
      <c r="AT687" s="10"/>
      <c r="AV687" s="10"/>
      <c r="AW687" s="10"/>
      <c r="AX687" s="10"/>
      <c r="AY687" s="10"/>
      <c r="AZ687" s="10"/>
      <c r="BC687" s="10"/>
    </row>
    <row r="688" s="2" customFormat="1">
      <c r="A688" s="2" t="s">
        <v>1614</v>
      </c>
      <c r="B688" s="11">
        <v>44498</v>
      </c>
      <c r="C688" s="2" t="s">
        <v>1598</v>
      </c>
      <c r="D688" s="2" t="s">
        <v>1599</v>
      </c>
      <c r="E688" s="2" t="s">
        <v>1600</v>
      </c>
      <c r="F688" s="2" t="s">
        <v>1611</v>
      </c>
      <c r="G688" s="2" t="s">
        <v>1612</v>
      </c>
      <c r="H688" s="2" t="s">
        <v>1613</v>
      </c>
      <c r="I688" s="11">
        <v>44439</v>
      </c>
      <c r="J688" s="11">
        <v>44439</v>
      </c>
      <c r="K688" s="2" t="s">
        <v>62</v>
      </c>
      <c r="L688" s="2" t="s">
        <v>62</v>
      </c>
      <c r="M688" s="2"/>
      <c r="N688" s="2" t="s">
        <v>80</v>
      </c>
      <c r="O688" s="2" t="s">
        <v>95</v>
      </c>
      <c r="P688" s="2"/>
      <c r="Q688" s="2" t="s">
        <v>65</v>
      </c>
      <c r="R688" s="2" t="s">
        <v>81</v>
      </c>
      <c r="S688" s="2">
        <v>12108</v>
      </c>
      <c r="T688" s="2" t="s">
        <v>82</v>
      </c>
      <c r="U688" s="2" t="s">
        <v>83</v>
      </c>
      <c r="V688" s="10" t="s">
        <v>69</v>
      </c>
      <c r="W688" s="2"/>
      <c r="X688" s="2">
        <v>2642449.92</v>
      </c>
      <c r="Y688" s="26">
        <v>0.00535794422935</v>
      </c>
      <c r="Z688" s="10" t="s">
        <v>84</v>
      </c>
      <c r="AA688" s="2" t="s">
        <v>85</v>
      </c>
      <c r="AB688" s="10" t="s">
        <v>72</v>
      </c>
      <c r="AC688" s="2" t="s">
        <v>73</v>
      </c>
      <c r="AD688" s="10" t="s">
        <v>74</v>
      </c>
      <c r="AE688" s="10"/>
      <c r="AF688" s="10" t="s">
        <v>86</v>
      </c>
      <c r="AG688" s="10" t="s">
        <v>75</v>
      </c>
      <c r="AH688" s="10"/>
      <c r="AI688" s="10" t="s">
        <v>76</v>
      </c>
      <c r="AJ688" s="2" t="s">
        <v>76</v>
      </c>
      <c r="AK688" s="32">
        <v>1</v>
      </c>
      <c r="AL688" s="2"/>
      <c r="AM688" s="2"/>
      <c r="AN688" s="7">
        <f>HYPERLINK("#Notes!C1143", "Go To Notes")</f>
      </c>
      <c r="AO688" s="2">
        <v>0</v>
      </c>
      <c r="AP688" s="2">
        <v>0</v>
      </c>
      <c r="AQ688" s="2">
        <v>0</v>
      </c>
      <c r="AR688" s="26">
        <v>0</v>
      </c>
      <c r="AS688" s="11"/>
      <c r="AT688" s="10"/>
      <c r="AV688" s="10"/>
      <c r="AW688" s="10"/>
      <c r="AX688" s="10"/>
      <c r="AY688" s="10"/>
      <c r="AZ688" s="10"/>
      <c r="BC688" s="10"/>
    </row>
    <row r="689" s="2" customFormat="1">
      <c r="A689" s="2" t="s">
        <v>1615</v>
      </c>
      <c r="B689" s="11">
        <v>44467</v>
      </c>
      <c r="C689" s="2" t="s">
        <v>1616</v>
      </c>
      <c r="D689" s="2" t="s">
        <v>1617</v>
      </c>
      <c r="E689" s="2" t="s">
        <v>1618</v>
      </c>
      <c r="F689" s="2" t="s">
        <v>1619</v>
      </c>
      <c r="G689" s="2" t="s">
        <v>1620</v>
      </c>
      <c r="H689" s="2" t="s">
        <v>1621</v>
      </c>
      <c r="I689" s="11">
        <v>44500</v>
      </c>
      <c r="J689" s="11">
        <v>44407</v>
      </c>
      <c r="K689" s="2" t="s">
        <v>62</v>
      </c>
      <c r="L689" s="2" t="s">
        <v>62</v>
      </c>
      <c r="M689" s="2"/>
      <c r="N689" s="2" t="s">
        <v>80</v>
      </c>
      <c r="O689" s="2" t="s">
        <v>95</v>
      </c>
      <c r="P689" s="2"/>
      <c r="Q689" s="2" t="s">
        <v>65</v>
      </c>
      <c r="R689" s="2" t="s">
        <v>81</v>
      </c>
      <c r="S689" s="2">
        <v>3514</v>
      </c>
      <c r="T689" s="2" t="s">
        <v>82</v>
      </c>
      <c r="U689" s="2" t="s">
        <v>83</v>
      </c>
      <c r="V689" s="10" t="s">
        <v>69</v>
      </c>
      <c r="W689" s="2"/>
      <c r="X689" s="2">
        <v>566175.68</v>
      </c>
      <c r="Y689" s="26">
        <v>0.00029517385039</v>
      </c>
      <c r="Z689" s="10" t="s">
        <v>84</v>
      </c>
      <c r="AA689" s="2" t="s">
        <v>85</v>
      </c>
      <c r="AB689" s="10" t="s">
        <v>72</v>
      </c>
      <c r="AC689" s="2" t="s">
        <v>73</v>
      </c>
      <c r="AD689" s="10" t="s">
        <v>74</v>
      </c>
      <c r="AE689" s="10"/>
      <c r="AF689" s="10" t="s">
        <v>86</v>
      </c>
      <c r="AG689" s="10" t="s">
        <v>75</v>
      </c>
      <c r="AH689" s="10"/>
      <c r="AI689" s="10" t="s">
        <v>76</v>
      </c>
      <c r="AJ689" s="2" t="s">
        <v>76</v>
      </c>
      <c r="AK689" s="32">
        <v>1</v>
      </c>
      <c r="AL689" s="2"/>
      <c r="AM689" s="2"/>
      <c r="AN689" s="7">
        <f>HYPERLINK("#Notes!C1148", "Go To Notes")</f>
      </c>
      <c r="AO689" s="2">
        <v>0</v>
      </c>
      <c r="AP689" s="2">
        <v>0</v>
      </c>
      <c r="AQ689" s="2">
        <v>531696</v>
      </c>
      <c r="AR689" s="26">
        <v>0.9391007398975527</v>
      </c>
      <c r="AS689" s="11"/>
      <c r="AT689" s="10"/>
      <c r="AV689" s="10"/>
      <c r="AW689" s="10"/>
      <c r="AX689" s="10"/>
      <c r="AY689" s="10"/>
      <c r="AZ689" s="10"/>
      <c r="BC689" s="10"/>
      <c r="BD689" s="2" t="s">
        <v>1622</v>
      </c>
    </row>
    <row r="690" s="2" customFormat="1">
      <c r="A690" s="2" t="s">
        <v>1623</v>
      </c>
      <c r="B690" s="11">
        <v>44552</v>
      </c>
      <c r="C690" s="2" t="s">
        <v>1616</v>
      </c>
      <c r="D690" s="2" t="s">
        <v>1617</v>
      </c>
      <c r="E690" s="2" t="s">
        <v>1618</v>
      </c>
      <c r="F690" s="2" t="s">
        <v>1619</v>
      </c>
      <c r="G690" s="2" t="s">
        <v>1620</v>
      </c>
      <c r="H690" s="2" t="s">
        <v>1621</v>
      </c>
      <c r="I690" s="11">
        <v>44500</v>
      </c>
      <c r="J690" s="11">
        <v>44498</v>
      </c>
      <c r="K690" s="2" t="s">
        <v>62</v>
      </c>
      <c r="L690" s="2" t="s">
        <v>62</v>
      </c>
      <c r="M690" s="2"/>
      <c r="N690" s="2" t="s">
        <v>80</v>
      </c>
      <c r="O690" s="2" t="s">
        <v>95</v>
      </c>
      <c r="P690" s="2"/>
      <c r="Q690" s="2" t="s">
        <v>65</v>
      </c>
      <c r="R690" s="2" t="s">
        <v>81</v>
      </c>
      <c r="S690" s="2">
        <v>2689</v>
      </c>
      <c r="T690" s="2" t="s">
        <v>82</v>
      </c>
      <c r="U690" s="2" t="s">
        <v>83</v>
      </c>
      <c r="V690" s="10" t="s">
        <v>69</v>
      </c>
      <c r="W690" s="2"/>
      <c r="X690" s="2">
        <v>493458.39</v>
      </c>
      <c r="Y690" s="26">
        <v>0.00024853910151</v>
      </c>
      <c r="Z690" s="10" t="s">
        <v>84</v>
      </c>
      <c r="AA690" s="2" t="s">
        <v>85</v>
      </c>
      <c r="AB690" s="10" t="s">
        <v>72</v>
      </c>
      <c r="AC690" s="2" t="s">
        <v>73</v>
      </c>
      <c r="AD690" s="10" t="s">
        <v>74</v>
      </c>
      <c r="AE690" s="10"/>
      <c r="AF690" s="10" t="s">
        <v>86</v>
      </c>
      <c r="AG690" s="10" t="s">
        <v>75</v>
      </c>
      <c r="AH690" s="10"/>
      <c r="AI690" s="10" t="s">
        <v>76</v>
      </c>
      <c r="AJ690" s="2" t="s">
        <v>76</v>
      </c>
      <c r="AK690" s="32">
        <v>1</v>
      </c>
      <c r="AL690" s="2"/>
      <c r="AM690" s="2"/>
      <c r="AN690" s="7">
        <f>HYPERLINK("#Notes!C1153", "Go To Notes")</f>
      </c>
      <c r="AO690" s="2">
        <v>0</v>
      </c>
      <c r="AP690" s="2">
        <v>0</v>
      </c>
      <c r="AQ690" s="2">
        <v>458775</v>
      </c>
      <c r="AR690" s="26">
        <v>0.9297136481963556</v>
      </c>
      <c r="AS690" s="11"/>
      <c r="AT690" s="10"/>
      <c r="AV690" s="10"/>
      <c r="AW690" s="10"/>
      <c r="AX690" s="10"/>
      <c r="AY690" s="10"/>
      <c r="AZ690" s="10"/>
      <c r="BC690" s="10"/>
    </row>
    <row r="691" s="2" customFormat="1">
      <c r="A691" s="2" t="s">
        <v>1624</v>
      </c>
      <c r="B691" s="11">
        <v>44008</v>
      </c>
      <c r="C691" s="2" t="s">
        <v>1616</v>
      </c>
      <c r="D691" s="2" t="s">
        <v>1617</v>
      </c>
      <c r="E691" s="2" t="s">
        <v>1522</v>
      </c>
      <c r="F691" s="2" t="s">
        <v>1625</v>
      </c>
      <c r="G691" s="2" t="s">
        <v>1626</v>
      </c>
      <c r="H691" s="2" t="s">
        <v>1627</v>
      </c>
      <c r="I691" s="11">
        <v>44135</v>
      </c>
      <c r="J691" s="11">
        <v>43951</v>
      </c>
      <c r="K691" s="2" t="s">
        <v>62</v>
      </c>
      <c r="L691" s="2" t="s">
        <v>62</v>
      </c>
      <c r="M691" s="2"/>
      <c r="N691" s="2" t="s">
        <v>80</v>
      </c>
      <c r="O691" s="2" t="s">
        <v>95</v>
      </c>
      <c r="P691" s="2"/>
      <c r="Q691" s="2" t="s">
        <v>65</v>
      </c>
      <c r="R691" s="2" t="s">
        <v>81</v>
      </c>
      <c r="S691" s="2">
        <v>23228</v>
      </c>
      <c r="T691" s="2" t="s">
        <v>82</v>
      </c>
      <c r="U691" s="2" t="s">
        <v>83</v>
      </c>
      <c r="V691" s="10" t="s">
        <v>69</v>
      </c>
      <c r="W691" s="2"/>
      <c r="X691" s="2">
        <v>133096.44</v>
      </c>
      <c r="Y691" s="26">
        <v>0.00023952569244</v>
      </c>
      <c r="Z691" s="10" t="s">
        <v>84</v>
      </c>
      <c r="AA691" s="2" t="s">
        <v>85</v>
      </c>
      <c r="AB691" s="10" t="s">
        <v>72</v>
      </c>
      <c r="AC691" s="2" t="s">
        <v>73</v>
      </c>
      <c r="AD691" s="10" t="s">
        <v>74</v>
      </c>
      <c r="AE691" s="10"/>
      <c r="AF691" s="10" t="s">
        <v>86</v>
      </c>
      <c r="AG691" s="10" t="s">
        <v>75</v>
      </c>
      <c r="AH691" s="10"/>
      <c r="AI691" s="10" t="s">
        <v>76</v>
      </c>
      <c r="AJ691" s="2" t="s">
        <v>76</v>
      </c>
      <c r="AK691" s="32">
        <v>1</v>
      </c>
      <c r="AL691" s="2"/>
      <c r="AM691" s="2"/>
      <c r="AN691" s="7">
        <f>HYPERLINK("#Notes!C1158", "Go To Notes")</f>
      </c>
      <c r="AO691" s="2">
        <v>0</v>
      </c>
      <c r="AP691" s="2">
        <v>0</v>
      </c>
      <c r="AQ691" s="2">
        <v>126060</v>
      </c>
      <c r="AR691" s="26">
        <v>0.9471327707938695</v>
      </c>
      <c r="AS691" s="11"/>
      <c r="AT691" s="10"/>
      <c r="AV691" s="10"/>
      <c r="AW691" s="10"/>
      <c r="AX691" s="10"/>
      <c r="AY691" s="10"/>
      <c r="AZ691" s="10"/>
      <c r="BC691" s="10"/>
      <c r="BD691" s="2" t="s">
        <v>1628</v>
      </c>
    </row>
    <row r="692" s="2" customFormat="1">
      <c r="A692" s="2" t="s">
        <v>1629</v>
      </c>
      <c r="B692" s="11">
        <v>44285</v>
      </c>
      <c r="C692" s="2" t="s">
        <v>1616</v>
      </c>
      <c r="D692" s="2" t="s">
        <v>1617</v>
      </c>
      <c r="E692" s="2" t="s">
        <v>1618</v>
      </c>
      <c r="F692" s="2" t="s">
        <v>1625</v>
      </c>
      <c r="G692" s="2" t="s">
        <v>1626</v>
      </c>
      <c r="H692" s="2" t="s">
        <v>1627</v>
      </c>
      <c r="I692" s="11">
        <v>44500</v>
      </c>
      <c r="J692" s="11">
        <v>44225</v>
      </c>
      <c r="K692" s="2" t="s">
        <v>62</v>
      </c>
      <c r="L692" s="2" t="s">
        <v>62</v>
      </c>
      <c r="M692" s="2"/>
      <c r="N692" s="2" t="s">
        <v>80</v>
      </c>
      <c r="O692" s="2" t="s">
        <v>95</v>
      </c>
      <c r="P692" s="2"/>
      <c r="Q692" s="2" t="s">
        <v>65</v>
      </c>
      <c r="R692" s="2" t="s">
        <v>81</v>
      </c>
      <c r="S692" s="2">
        <v>900</v>
      </c>
      <c r="T692" s="2" t="s">
        <v>82</v>
      </c>
      <c r="U692" s="2" t="s">
        <v>83</v>
      </c>
      <c r="V692" s="10" t="s">
        <v>69</v>
      </c>
      <c r="W692" s="2"/>
      <c r="X692" s="2">
        <v>292500</v>
      </c>
      <c r="Y692" s="26">
        <v>0.00056369258493</v>
      </c>
      <c r="Z692" s="10" t="s">
        <v>84</v>
      </c>
      <c r="AA692" s="2" t="s">
        <v>85</v>
      </c>
      <c r="AB692" s="10" t="s">
        <v>72</v>
      </c>
      <c r="AC692" s="2" t="s">
        <v>73</v>
      </c>
      <c r="AD692" s="10" t="s">
        <v>74</v>
      </c>
      <c r="AE692" s="10"/>
      <c r="AF692" s="10" t="s">
        <v>86</v>
      </c>
      <c r="AG692" s="10" t="s">
        <v>75</v>
      </c>
      <c r="AH692" s="10"/>
      <c r="AI692" s="10" t="s">
        <v>76</v>
      </c>
      <c r="AJ692" s="2" t="s">
        <v>76</v>
      </c>
      <c r="AK692" s="32">
        <v>1</v>
      </c>
      <c r="AL692" s="2"/>
      <c r="AM692" s="2"/>
      <c r="AN692" s="7">
        <f>HYPERLINK("#Notes!C1163", "Go To Notes")</f>
      </c>
      <c r="AO692" s="2">
        <v>0</v>
      </c>
      <c r="AP692" s="2">
        <v>0</v>
      </c>
      <c r="AQ692" s="2">
        <v>0</v>
      </c>
      <c r="AR692" s="26">
        <v>0</v>
      </c>
      <c r="AS692" s="11"/>
      <c r="AT692" s="10"/>
      <c r="AV692" s="10"/>
      <c r="AW692" s="10"/>
      <c r="AX692" s="10"/>
      <c r="AY692" s="10"/>
      <c r="AZ692" s="10"/>
      <c r="BC692" s="10"/>
    </row>
    <row r="693" s="2" customFormat="1">
      <c r="A693" s="2" t="s">
        <v>1630</v>
      </c>
      <c r="B693" s="11">
        <v>44371</v>
      </c>
      <c r="C693" s="2" t="s">
        <v>1616</v>
      </c>
      <c r="D693" s="2" t="s">
        <v>1617</v>
      </c>
      <c r="E693" s="2" t="s">
        <v>1618</v>
      </c>
      <c r="F693" s="2" t="s">
        <v>1625</v>
      </c>
      <c r="G693" s="2" t="s">
        <v>1626</v>
      </c>
      <c r="H693" s="2" t="s">
        <v>1627</v>
      </c>
      <c r="I693" s="11">
        <v>44500</v>
      </c>
      <c r="J693" s="11">
        <v>44316</v>
      </c>
      <c r="K693" s="2" t="s">
        <v>62</v>
      </c>
      <c r="L693" s="2" t="s">
        <v>62</v>
      </c>
      <c r="M693" s="2"/>
      <c r="N693" s="2" t="s">
        <v>80</v>
      </c>
      <c r="O693" s="2" t="s">
        <v>95</v>
      </c>
      <c r="P693" s="2"/>
      <c r="Q693" s="2" t="s">
        <v>65</v>
      </c>
      <c r="R693" s="2" t="s">
        <v>81</v>
      </c>
      <c r="S693" s="2">
        <v>10627</v>
      </c>
      <c r="T693" s="2" t="s">
        <v>82</v>
      </c>
      <c r="U693" s="2" t="s">
        <v>83</v>
      </c>
      <c r="V693" s="10" t="s">
        <v>69</v>
      </c>
      <c r="W693" s="2"/>
      <c r="X693" s="2">
        <v>1844740.93</v>
      </c>
      <c r="Y693" s="26">
        <v>0.0032202366354</v>
      </c>
      <c r="Z693" s="10" t="s">
        <v>84</v>
      </c>
      <c r="AA693" s="2" t="s">
        <v>85</v>
      </c>
      <c r="AB693" s="10" t="s">
        <v>72</v>
      </c>
      <c r="AC693" s="2" t="s">
        <v>73</v>
      </c>
      <c r="AD693" s="10" t="s">
        <v>74</v>
      </c>
      <c r="AE693" s="10"/>
      <c r="AF693" s="10" t="s">
        <v>86</v>
      </c>
      <c r="AG693" s="10" t="s">
        <v>75</v>
      </c>
      <c r="AH693" s="10"/>
      <c r="AI693" s="10" t="s">
        <v>76</v>
      </c>
      <c r="AJ693" s="2" t="s">
        <v>76</v>
      </c>
      <c r="AK693" s="32">
        <v>1</v>
      </c>
      <c r="AL693" s="2"/>
      <c r="AM693" s="2"/>
      <c r="AN693" s="7">
        <f>HYPERLINK("#Notes!C1168", "Go To Notes")</f>
      </c>
      <c r="AO693" s="2">
        <v>0</v>
      </c>
      <c r="AP693" s="2">
        <v>0</v>
      </c>
      <c r="AQ693" s="2">
        <v>1718541</v>
      </c>
      <c r="AR693" s="26">
        <v>0.9315893478874565</v>
      </c>
      <c r="AS693" s="11"/>
      <c r="AT693" s="10"/>
      <c r="AV693" s="10"/>
      <c r="AW693" s="10"/>
      <c r="AX693" s="10"/>
      <c r="AY693" s="10"/>
      <c r="AZ693" s="10"/>
      <c r="BC693" s="10"/>
    </row>
    <row r="694" s="2" customFormat="1">
      <c r="A694" s="2" t="s">
        <v>1631</v>
      </c>
      <c r="B694" s="11">
        <v>44008</v>
      </c>
      <c r="C694" s="2" t="s">
        <v>1616</v>
      </c>
      <c r="D694" s="2" t="s">
        <v>1617</v>
      </c>
      <c r="E694" s="2" t="s">
        <v>1522</v>
      </c>
      <c r="F694" s="2" t="s">
        <v>1632</v>
      </c>
      <c r="G694" s="2" t="s">
        <v>1633</v>
      </c>
      <c r="H694" s="2" t="s">
        <v>1634</v>
      </c>
      <c r="I694" s="11">
        <v>44135</v>
      </c>
      <c r="J694" s="11">
        <v>43951</v>
      </c>
      <c r="K694" s="2" t="s">
        <v>62</v>
      </c>
      <c r="L694" s="2" t="s">
        <v>62</v>
      </c>
      <c r="M694" s="2"/>
      <c r="N694" s="2" t="s">
        <v>80</v>
      </c>
      <c r="O694" s="2" t="s">
        <v>95</v>
      </c>
      <c r="P694" s="2"/>
      <c r="Q694" s="2" t="s">
        <v>65</v>
      </c>
      <c r="R694" s="2" t="s">
        <v>81</v>
      </c>
      <c r="S694" s="2">
        <v>90918</v>
      </c>
      <c r="T694" s="2" t="s">
        <v>82</v>
      </c>
      <c r="U694" s="2" t="s">
        <v>83</v>
      </c>
      <c r="V694" s="10" t="s">
        <v>69</v>
      </c>
      <c r="W694" s="2"/>
      <c r="X694" s="2">
        <v>520960.14</v>
      </c>
      <c r="Y694" s="26">
        <v>0.00079340794169</v>
      </c>
      <c r="Z694" s="10" t="s">
        <v>84</v>
      </c>
      <c r="AA694" s="2" t="s">
        <v>85</v>
      </c>
      <c r="AB694" s="10" t="s">
        <v>72</v>
      </c>
      <c r="AC694" s="2" t="s">
        <v>73</v>
      </c>
      <c r="AD694" s="10" t="s">
        <v>74</v>
      </c>
      <c r="AE694" s="10"/>
      <c r="AF694" s="10" t="s">
        <v>86</v>
      </c>
      <c r="AG694" s="10" t="s">
        <v>75</v>
      </c>
      <c r="AH694" s="10"/>
      <c r="AI694" s="10" t="s">
        <v>76</v>
      </c>
      <c r="AJ694" s="2" t="s">
        <v>76</v>
      </c>
      <c r="AK694" s="32">
        <v>1</v>
      </c>
      <c r="AL694" s="2"/>
      <c r="AM694" s="2"/>
      <c r="AN694" s="7">
        <f>HYPERLINK("#Notes!C1173", "Go To Notes")</f>
      </c>
      <c r="AO694" s="2">
        <v>0</v>
      </c>
      <c r="AP694" s="2">
        <v>0</v>
      </c>
      <c r="AQ694" s="2">
        <v>410268</v>
      </c>
      <c r="AR694" s="26">
        <v>0.7875228227633693</v>
      </c>
      <c r="AS694" s="11"/>
      <c r="AT694" s="10"/>
      <c r="AV694" s="10"/>
      <c r="AW694" s="10"/>
      <c r="AX694" s="10"/>
      <c r="AY694" s="10"/>
      <c r="AZ694" s="10"/>
      <c r="BC694" s="10"/>
    </row>
    <row r="695" s="2" customFormat="1">
      <c r="A695" s="2" t="s">
        <v>1635</v>
      </c>
      <c r="B695" s="11">
        <v>44285</v>
      </c>
      <c r="C695" s="2" t="s">
        <v>1616</v>
      </c>
      <c r="D695" s="2" t="s">
        <v>1617</v>
      </c>
      <c r="E695" s="2" t="s">
        <v>1618</v>
      </c>
      <c r="F695" s="2" t="s">
        <v>1632</v>
      </c>
      <c r="G695" s="2" t="s">
        <v>1633</v>
      </c>
      <c r="H695" s="2" t="s">
        <v>1634</v>
      </c>
      <c r="I695" s="11">
        <v>44500</v>
      </c>
      <c r="J695" s="11">
        <v>44225</v>
      </c>
      <c r="K695" s="2" t="s">
        <v>62</v>
      </c>
      <c r="L695" s="2" t="s">
        <v>62</v>
      </c>
      <c r="M695" s="2"/>
      <c r="N695" s="2" t="s">
        <v>80</v>
      </c>
      <c r="O695" s="2" t="s">
        <v>95</v>
      </c>
      <c r="P695" s="2"/>
      <c r="Q695" s="2" t="s">
        <v>65</v>
      </c>
      <c r="R695" s="2" t="s">
        <v>81</v>
      </c>
      <c r="S695" s="2">
        <v>13648</v>
      </c>
      <c r="T695" s="2" t="s">
        <v>82</v>
      </c>
      <c r="U695" s="2" t="s">
        <v>83</v>
      </c>
      <c r="V695" s="10" t="s">
        <v>69</v>
      </c>
      <c r="W695" s="2"/>
      <c r="X695" s="2">
        <v>4435600</v>
      </c>
      <c r="Y695" s="26">
        <v>0.00451618767352</v>
      </c>
      <c r="Z695" s="10" t="s">
        <v>84</v>
      </c>
      <c r="AA695" s="2" t="s">
        <v>85</v>
      </c>
      <c r="AB695" s="10" t="s">
        <v>72</v>
      </c>
      <c r="AC695" s="2" t="s">
        <v>73</v>
      </c>
      <c r="AD695" s="10" t="s">
        <v>74</v>
      </c>
      <c r="AE695" s="10"/>
      <c r="AF695" s="10" t="s">
        <v>86</v>
      </c>
      <c r="AG695" s="10" t="s">
        <v>75</v>
      </c>
      <c r="AH695" s="10"/>
      <c r="AI695" s="10" t="s">
        <v>76</v>
      </c>
      <c r="AJ695" s="2" t="s">
        <v>76</v>
      </c>
      <c r="AK695" s="32">
        <v>1</v>
      </c>
      <c r="AL695" s="2"/>
      <c r="AM695" s="2"/>
      <c r="AN695" s="7">
        <f>HYPERLINK("#Notes!C1178", "Go To Notes")</f>
      </c>
      <c r="AO695" s="2">
        <v>0</v>
      </c>
      <c r="AP695" s="2">
        <v>0</v>
      </c>
      <c r="AQ695" s="2">
        <v>1343875</v>
      </c>
      <c r="AR695" s="26">
        <v>0.30297479484173506</v>
      </c>
      <c r="AS695" s="11"/>
      <c r="AT695" s="10"/>
      <c r="AV695" s="10"/>
      <c r="AW695" s="10"/>
      <c r="AX695" s="10"/>
      <c r="AY695" s="10"/>
      <c r="AZ695" s="10"/>
      <c r="BC695" s="10"/>
      <c r="BD695" s="2" t="s">
        <v>1573</v>
      </c>
    </row>
    <row r="696" s="2" customFormat="1">
      <c r="A696" s="2" t="s">
        <v>1636</v>
      </c>
      <c r="B696" s="11">
        <v>44371</v>
      </c>
      <c r="C696" s="2" t="s">
        <v>1616</v>
      </c>
      <c r="D696" s="2" t="s">
        <v>1617</v>
      </c>
      <c r="E696" s="2" t="s">
        <v>1618</v>
      </c>
      <c r="F696" s="2" t="s">
        <v>1632</v>
      </c>
      <c r="G696" s="2" t="s">
        <v>1633</v>
      </c>
      <c r="H696" s="2" t="s">
        <v>1634</v>
      </c>
      <c r="I696" s="11">
        <v>44500</v>
      </c>
      <c r="J696" s="11">
        <v>44316</v>
      </c>
      <c r="K696" s="2" t="s">
        <v>62</v>
      </c>
      <c r="L696" s="2" t="s">
        <v>62</v>
      </c>
      <c r="M696" s="2"/>
      <c r="N696" s="2" t="s">
        <v>80</v>
      </c>
      <c r="O696" s="2" t="s">
        <v>95</v>
      </c>
      <c r="P696" s="2"/>
      <c r="Q696" s="2" t="s">
        <v>65</v>
      </c>
      <c r="R696" s="2" t="s">
        <v>81</v>
      </c>
      <c r="S696" s="2">
        <v>44624</v>
      </c>
      <c r="T696" s="2" t="s">
        <v>82</v>
      </c>
      <c r="U696" s="2" t="s">
        <v>83</v>
      </c>
      <c r="V696" s="10" t="s">
        <v>69</v>
      </c>
      <c r="W696" s="2"/>
      <c r="X696" s="2">
        <v>7746280.16</v>
      </c>
      <c r="Y696" s="26">
        <v>0.00642346039696</v>
      </c>
      <c r="Z696" s="10" t="s">
        <v>84</v>
      </c>
      <c r="AA696" s="2" t="s">
        <v>85</v>
      </c>
      <c r="AB696" s="10" t="s">
        <v>72</v>
      </c>
      <c r="AC696" s="2" t="s">
        <v>73</v>
      </c>
      <c r="AD696" s="10" t="s">
        <v>74</v>
      </c>
      <c r="AE696" s="10"/>
      <c r="AF696" s="10" t="s">
        <v>86</v>
      </c>
      <c r="AG696" s="10" t="s">
        <v>75</v>
      </c>
      <c r="AH696" s="10"/>
      <c r="AI696" s="10" t="s">
        <v>76</v>
      </c>
      <c r="AJ696" s="2" t="s">
        <v>76</v>
      </c>
      <c r="AK696" s="32">
        <v>1</v>
      </c>
      <c r="AL696" s="2"/>
      <c r="AM696" s="2"/>
      <c r="AN696" s="7">
        <f>HYPERLINK("#Notes!C1183", "Go To Notes")</f>
      </c>
      <c r="AO696" s="2">
        <v>0</v>
      </c>
      <c r="AP696" s="2">
        <v>0</v>
      </c>
      <c r="AQ696" s="2">
        <v>7342857</v>
      </c>
      <c r="AR696" s="26">
        <v>0.9479204015776265</v>
      </c>
      <c r="AS696" s="11"/>
      <c r="AT696" s="10"/>
      <c r="AV696" s="10"/>
      <c r="AW696" s="10"/>
      <c r="AX696" s="10"/>
      <c r="AY696" s="10"/>
      <c r="AZ696" s="10"/>
      <c r="BC696" s="10"/>
    </row>
    <row r="697" s="2" customFormat="1">
      <c r="A697" s="2" t="s">
        <v>1637</v>
      </c>
      <c r="B697" s="11">
        <v>44341</v>
      </c>
      <c r="C697" s="2" t="s">
        <v>1616</v>
      </c>
      <c r="D697" s="2" t="s">
        <v>1617</v>
      </c>
      <c r="E697" s="2" t="s">
        <v>1618</v>
      </c>
      <c r="F697" s="2" t="s">
        <v>1638</v>
      </c>
      <c r="G697" s="2" t="s">
        <v>1639</v>
      </c>
      <c r="H697" s="2" t="s">
        <v>1640</v>
      </c>
      <c r="I697" s="11">
        <v>44561</v>
      </c>
      <c r="J697" s="11">
        <v>44286</v>
      </c>
      <c r="K697" s="2" t="s">
        <v>126</v>
      </c>
      <c r="L697" s="2" t="s">
        <v>316</v>
      </c>
      <c r="M697" s="2"/>
      <c r="N697" s="2" t="s">
        <v>80</v>
      </c>
      <c r="O697" s="2"/>
      <c r="P697" s="2"/>
      <c r="Q697" s="2" t="s">
        <v>65</v>
      </c>
      <c r="R697" s="2" t="s">
        <v>81</v>
      </c>
      <c r="S697" s="2">
        <v>670</v>
      </c>
      <c r="T697" s="2" t="s">
        <v>82</v>
      </c>
      <c r="U697" s="2" t="s">
        <v>83</v>
      </c>
      <c r="V697" s="10" t="s">
        <v>69</v>
      </c>
      <c r="W697" s="2"/>
      <c r="X697" s="2">
        <v>127179.4</v>
      </c>
      <c r="Y697" s="26">
        <v>6.356073365E-05</v>
      </c>
      <c r="Z697" s="10" t="s">
        <v>84</v>
      </c>
      <c r="AA697" s="2" t="s">
        <v>85</v>
      </c>
      <c r="AB697" s="10" t="s">
        <v>72</v>
      </c>
      <c r="AC697" s="2" t="s">
        <v>73</v>
      </c>
      <c r="AD697" s="10" t="s">
        <v>74</v>
      </c>
      <c r="AE697" s="10"/>
      <c r="AF697" s="10" t="s">
        <v>86</v>
      </c>
      <c r="AG697" s="10" t="s">
        <v>75</v>
      </c>
      <c r="AH697" s="10"/>
      <c r="AI697" s="10" t="s">
        <v>76</v>
      </c>
      <c r="AJ697" s="2" t="s">
        <v>76</v>
      </c>
      <c r="AK697" s="32">
        <v>1</v>
      </c>
      <c r="AL697" s="2"/>
      <c r="AM697" s="2"/>
      <c r="AN697" s="7">
        <f>HYPERLINK("#Notes!C1188", "Go To Notes")</f>
      </c>
      <c r="AO697" s="2">
        <v>0</v>
      </c>
      <c r="AP697" s="2">
        <v>0</v>
      </c>
      <c r="AQ697" s="2">
        <v>120725.52</v>
      </c>
      <c r="AR697" s="26">
        <v>0.9492537313432836</v>
      </c>
      <c r="AS697" s="11"/>
      <c r="AT697" s="10"/>
      <c r="AV697" s="10"/>
      <c r="AW697" s="10"/>
      <c r="AX697" s="10"/>
      <c r="AY697" s="10"/>
      <c r="AZ697" s="10"/>
      <c r="BC697" s="10"/>
    </row>
    <row r="698" s="2" customFormat="1">
      <c r="A698" s="2" t="s">
        <v>1641</v>
      </c>
      <c r="B698" s="11">
        <v>44434</v>
      </c>
      <c r="C698" s="2" t="s">
        <v>1616</v>
      </c>
      <c r="D698" s="2" t="s">
        <v>1617</v>
      </c>
      <c r="E698" s="2" t="s">
        <v>1618</v>
      </c>
      <c r="F698" s="2" t="s">
        <v>1638</v>
      </c>
      <c r="G698" s="2" t="s">
        <v>1639</v>
      </c>
      <c r="H698" s="2" t="s">
        <v>1640</v>
      </c>
      <c r="I698" s="11">
        <v>44561</v>
      </c>
      <c r="J698" s="11">
        <v>44377</v>
      </c>
      <c r="K698" s="2" t="s">
        <v>126</v>
      </c>
      <c r="L698" s="2" t="s">
        <v>316</v>
      </c>
      <c r="M698" s="2"/>
      <c r="N698" s="2" t="s">
        <v>80</v>
      </c>
      <c r="O698" s="2"/>
      <c r="P698" s="2"/>
      <c r="Q698" s="2" t="s">
        <v>65</v>
      </c>
      <c r="R698" s="2" t="s">
        <v>81</v>
      </c>
      <c r="S698" s="2">
        <v>765</v>
      </c>
      <c r="T698" s="2" t="s">
        <v>82</v>
      </c>
      <c r="U698" s="2" t="s">
        <v>83</v>
      </c>
      <c r="V698" s="10" t="s">
        <v>69</v>
      </c>
      <c r="W698" s="2"/>
      <c r="X698" s="2">
        <v>163817.1</v>
      </c>
      <c r="Y698" s="26">
        <v>7.072572792E-05</v>
      </c>
      <c r="Z698" s="10" t="s">
        <v>84</v>
      </c>
      <c r="AA698" s="2" t="s">
        <v>85</v>
      </c>
      <c r="AB698" s="10" t="s">
        <v>72</v>
      </c>
      <c r="AC698" s="2" t="s">
        <v>73</v>
      </c>
      <c r="AD698" s="10" t="s">
        <v>74</v>
      </c>
      <c r="AE698" s="10"/>
      <c r="AF698" s="10" t="s">
        <v>86</v>
      </c>
      <c r="AG698" s="10" t="s">
        <v>75</v>
      </c>
      <c r="AH698" s="10"/>
      <c r="AI698" s="10" t="s">
        <v>76</v>
      </c>
      <c r="AJ698" s="2" t="s">
        <v>76</v>
      </c>
      <c r="AK698" s="32">
        <v>1</v>
      </c>
      <c r="AL698" s="2"/>
      <c r="AM698" s="2"/>
      <c r="AN698" s="7">
        <f>HYPERLINK("#Notes!C1193", "Go To Notes")</f>
      </c>
      <c r="AO698" s="2">
        <v>0</v>
      </c>
      <c r="AP698" s="2">
        <v>0</v>
      </c>
      <c r="AQ698" s="2">
        <v>0</v>
      </c>
      <c r="AR698" s="26">
        <v>0</v>
      </c>
      <c r="AS698" s="11"/>
      <c r="AT698" s="10"/>
      <c r="AV698" s="10"/>
      <c r="AW698" s="10"/>
      <c r="AX698" s="10"/>
      <c r="AY698" s="10"/>
      <c r="AZ698" s="10"/>
      <c r="BC698" s="10"/>
    </row>
    <row r="699" s="2" customFormat="1">
      <c r="A699" s="2" t="s">
        <v>1642</v>
      </c>
      <c r="B699" s="11">
        <v>44341</v>
      </c>
      <c r="C699" s="2" t="s">
        <v>1643</v>
      </c>
      <c r="D699" s="2" t="s">
        <v>1644</v>
      </c>
      <c r="E699" s="2" t="s">
        <v>1645</v>
      </c>
      <c r="F699" s="2" t="s">
        <v>1646</v>
      </c>
      <c r="G699" s="2" t="s">
        <v>1647</v>
      </c>
      <c r="H699" s="2" t="s">
        <v>1648</v>
      </c>
      <c r="I699" s="11">
        <v>44561</v>
      </c>
      <c r="J699" s="11">
        <v>44286</v>
      </c>
      <c r="K699" s="2" t="s">
        <v>126</v>
      </c>
      <c r="L699" s="2" t="s">
        <v>316</v>
      </c>
      <c r="M699" s="2"/>
      <c r="N699" s="2" t="s">
        <v>80</v>
      </c>
      <c r="O699" s="2"/>
      <c r="P699" s="2"/>
      <c r="Q699" s="2" t="s">
        <v>65</v>
      </c>
      <c r="R699" s="2" t="s">
        <v>81</v>
      </c>
      <c r="S699" s="2">
        <v>2356</v>
      </c>
      <c r="T699" s="2" t="s">
        <v>82</v>
      </c>
      <c r="U699" s="2" t="s">
        <v>83</v>
      </c>
      <c r="V699" s="10" t="s">
        <v>69</v>
      </c>
      <c r="W699" s="2"/>
      <c r="X699" s="2">
        <v>447215.92</v>
      </c>
      <c r="Y699" s="26">
        <v>0.00361038057775</v>
      </c>
      <c r="Z699" s="10" t="s">
        <v>84</v>
      </c>
      <c r="AA699" s="2" t="s">
        <v>85</v>
      </c>
      <c r="AB699" s="10" t="s">
        <v>72</v>
      </c>
      <c r="AC699" s="2" t="s">
        <v>73</v>
      </c>
      <c r="AD699" s="10" t="s">
        <v>74</v>
      </c>
      <c r="AE699" s="10"/>
      <c r="AF699" s="10" t="s">
        <v>86</v>
      </c>
      <c r="AG699" s="10" t="s">
        <v>75</v>
      </c>
      <c r="AH699" s="10"/>
      <c r="AI699" s="10" t="s">
        <v>76</v>
      </c>
      <c r="AJ699" s="2" t="s">
        <v>76</v>
      </c>
      <c r="AK699" s="32">
        <v>1</v>
      </c>
      <c r="AL699" s="2"/>
      <c r="AM699" s="2"/>
      <c r="AN699" s="2"/>
      <c r="AO699" s="2">
        <v>0</v>
      </c>
      <c r="AP699" s="2">
        <v>0</v>
      </c>
      <c r="AQ699" s="2">
        <v>417604</v>
      </c>
      <c r="AR699" s="26">
        <v>0.933786078098472</v>
      </c>
      <c r="AS699" s="11"/>
      <c r="AT699" s="10"/>
      <c r="AV699" s="10"/>
      <c r="AW699" s="10"/>
      <c r="AX699" s="10"/>
      <c r="AY699" s="10"/>
      <c r="AZ699" s="10"/>
      <c r="BC699" s="10"/>
    </row>
    <row r="700" s="2" customFormat="1">
      <c r="A700" s="2" t="s">
        <v>1649</v>
      </c>
      <c r="B700" s="11">
        <v>44433</v>
      </c>
      <c r="C700" s="2" t="s">
        <v>1650</v>
      </c>
      <c r="D700" s="2" t="s">
        <v>1651</v>
      </c>
      <c r="E700" s="2" t="s">
        <v>1652</v>
      </c>
      <c r="F700" s="2" t="s">
        <v>1653</v>
      </c>
      <c r="G700" s="2" t="s">
        <v>1654</v>
      </c>
      <c r="H700" s="2" t="s">
        <v>1655</v>
      </c>
      <c r="I700" s="11">
        <v>44651</v>
      </c>
      <c r="J700" s="11">
        <v>44377</v>
      </c>
      <c r="K700" s="2" t="s">
        <v>62</v>
      </c>
      <c r="L700" s="2" t="s">
        <v>62</v>
      </c>
      <c r="M700" s="2"/>
      <c r="N700" s="2" t="s">
        <v>80</v>
      </c>
      <c r="O700" s="2" t="s">
        <v>95</v>
      </c>
      <c r="P700" s="2"/>
      <c r="Q700" s="2" t="s">
        <v>65</v>
      </c>
      <c r="R700" s="2" t="s">
        <v>81</v>
      </c>
      <c r="S700" s="2">
        <v>3666</v>
      </c>
      <c r="T700" s="2" t="s">
        <v>82</v>
      </c>
      <c r="U700" s="2" t="s">
        <v>83</v>
      </c>
      <c r="V700" s="10" t="s">
        <v>69</v>
      </c>
      <c r="W700" s="2"/>
      <c r="X700" s="2">
        <v>785037.24</v>
      </c>
      <c r="Y700" s="26">
        <v>0.001161428814</v>
      </c>
      <c r="Z700" s="10" t="s">
        <v>84</v>
      </c>
      <c r="AA700" s="2" t="s">
        <v>85</v>
      </c>
      <c r="AB700" s="10" t="s">
        <v>72</v>
      </c>
      <c r="AC700" s="2" t="s">
        <v>73</v>
      </c>
      <c r="AD700" s="10" t="s">
        <v>74</v>
      </c>
      <c r="AE700" s="10"/>
      <c r="AF700" s="10" t="s">
        <v>86</v>
      </c>
      <c r="AG700" s="10" t="s">
        <v>75</v>
      </c>
      <c r="AH700" s="10"/>
      <c r="AI700" s="10" t="s">
        <v>76</v>
      </c>
      <c r="AJ700" s="2" t="s">
        <v>76</v>
      </c>
      <c r="AK700" s="32">
        <v>1</v>
      </c>
      <c r="AL700" s="2"/>
      <c r="AM700" s="2"/>
      <c r="AN700" s="2"/>
      <c r="AO700" s="2">
        <v>0</v>
      </c>
      <c r="AP700" s="2">
        <v>0</v>
      </c>
      <c r="AQ700" s="2">
        <v>0</v>
      </c>
      <c r="AR700" s="26">
        <v>0</v>
      </c>
      <c r="AS700" s="11"/>
      <c r="AT700" s="10"/>
      <c r="AV700" s="10"/>
      <c r="AW700" s="10"/>
      <c r="AX700" s="10"/>
      <c r="AY700" s="10"/>
      <c r="AZ700" s="10"/>
      <c r="BC700" s="10"/>
    </row>
    <row r="701" s="2" customFormat="1">
      <c r="A701" s="2" t="s">
        <v>1656</v>
      </c>
      <c r="B701" s="11">
        <v>44524</v>
      </c>
      <c r="C701" s="2" t="s">
        <v>1650</v>
      </c>
      <c r="D701" s="2" t="s">
        <v>1651</v>
      </c>
      <c r="E701" s="2" t="s">
        <v>1652</v>
      </c>
      <c r="F701" s="2" t="s">
        <v>1653</v>
      </c>
      <c r="G701" s="2" t="s">
        <v>1654</v>
      </c>
      <c r="H701" s="2" t="s">
        <v>1655</v>
      </c>
      <c r="I701" s="11">
        <v>44651</v>
      </c>
      <c r="J701" s="11">
        <v>44469</v>
      </c>
      <c r="K701" s="2" t="s">
        <v>62</v>
      </c>
      <c r="L701" s="2" t="s">
        <v>62</v>
      </c>
      <c r="M701" s="2"/>
      <c r="N701" s="2" t="s">
        <v>80</v>
      </c>
      <c r="O701" s="2" t="s">
        <v>95</v>
      </c>
      <c r="P701" s="2"/>
      <c r="Q701" s="2" t="s">
        <v>65</v>
      </c>
      <c r="R701" s="2" t="s">
        <v>81</v>
      </c>
      <c r="S701" s="2">
        <v>4026</v>
      </c>
      <c r="T701" s="2" t="s">
        <v>82</v>
      </c>
      <c r="U701" s="2" t="s">
        <v>83</v>
      </c>
      <c r="V701" s="10" t="s">
        <v>69</v>
      </c>
      <c r="W701" s="2"/>
      <c r="X701" s="2">
        <v>706442.22</v>
      </c>
      <c r="Y701" s="26">
        <v>0.001034889769</v>
      </c>
      <c r="Z701" s="10" t="s">
        <v>84</v>
      </c>
      <c r="AA701" s="2" t="s">
        <v>85</v>
      </c>
      <c r="AB701" s="10" t="s">
        <v>72</v>
      </c>
      <c r="AC701" s="2" t="s">
        <v>73</v>
      </c>
      <c r="AD701" s="10" t="s">
        <v>74</v>
      </c>
      <c r="AE701" s="10"/>
      <c r="AF701" s="10" t="s">
        <v>86</v>
      </c>
      <c r="AG701" s="10" t="s">
        <v>75</v>
      </c>
      <c r="AH701" s="10"/>
      <c r="AI701" s="10" t="s">
        <v>76</v>
      </c>
      <c r="AJ701" s="2" t="s">
        <v>76</v>
      </c>
      <c r="AK701" s="32">
        <v>1</v>
      </c>
      <c r="AL701" s="2"/>
      <c r="AM701" s="2"/>
      <c r="AN701" s="2"/>
      <c r="AO701" s="2">
        <v>0</v>
      </c>
      <c r="AP701" s="2">
        <v>0</v>
      </c>
      <c r="AQ701" s="2">
        <v>699247.95</v>
      </c>
      <c r="AR701" s="26">
        <v>0.9898161947342276</v>
      </c>
      <c r="AS701" s="11"/>
      <c r="AT701" s="10"/>
      <c r="AV701" s="10"/>
      <c r="AW701" s="10"/>
      <c r="AX701" s="10"/>
      <c r="AY701" s="10"/>
      <c r="AZ701" s="10"/>
      <c r="BC701" s="10"/>
    </row>
    <row r="702" s="2" customFormat="1">
      <c r="A702" s="2" t="s">
        <v>1657</v>
      </c>
      <c r="B702" s="11">
        <v>43796</v>
      </c>
      <c r="C702" s="2" t="s">
        <v>1650</v>
      </c>
      <c r="D702" s="2" t="s">
        <v>1651</v>
      </c>
      <c r="E702" s="2" t="s">
        <v>1652</v>
      </c>
      <c r="F702" s="2" t="s">
        <v>1658</v>
      </c>
      <c r="G702" s="2" t="s">
        <v>1659</v>
      </c>
      <c r="H702" s="2" t="s">
        <v>1660</v>
      </c>
      <c r="I702" s="11">
        <v>43921</v>
      </c>
      <c r="J702" s="11">
        <v>43738</v>
      </c>
      <c r="K702" s="2" t="s">
        <v>62</v>
      </c>
      <c r="L702" s="2" t="s">
        <v>62</v>
      </c>
      <c r="M702" s="2"/>
      <c r="N702" s="2" t="s">
        <v>80</v>
      </c>
      <c r="O702" s="2" t="s">
        <v>95</v>
      </c>
      <c r="P702" s="2"/>
      <c r="Q702" s="2" t="s">
        <v>65</v>
      </c>
      <c r="R702" s="2" t="s">
        <v>81</v>
      </c>
      <c r="S702" s="2">
        <v>3961</v>
      </c>
      <c r="T702" s="2" t="s">
        <v>82</v>
      </c>
      <c r="U702" s="2" t="s">
        <v>83</v>
      </c>
      <c r="V702" s="10" t="s">
        <v>69</v>
      </c>
      <c r="W702" s="2"/>
      <c r="X702" s="2">
        <v>21864.72</v>
      </c>
      <c r="Y702" s="26">
        <v>0.000341280999</v>
      </c>
      <c r="Z702" s="10" t="s">
        <v>84</v>
      </c>
      <c r="AA702" s="2" t="s">
        <v>85</v>
      </c>
      <c r="AB702" s="10" t="s">
        <v>72</v>
      </c>
      <c r="AC702" s="2" t="s">
        <v>73</v>
      </c>
      <c r="AD702" s="10" t="s">
        <v>74</v>
      </c>
      <c r="AE702" s="10"/>
      <c r="AF702" s="10" t="s">
        <v>86</v>
      </c>
      <c r="AG702" s="10" t="s">
        <v>75</v>
      </c>
      <c r="AH702" s="10"/>
      <c r="AI702" s="10" t="s">
        <v>76</v>
      </c>
      <c r="AJ702" s="2" t="s">
        <v>76</v>
      </c>
      <c r="AK702" s="32">
        <v>1</v>
      </c>
      <c r="AL702" s="2"/>
      <c r="AM702" s="2"/>
      <c r="AN702" s="2"/>
      <c r="AO702" s="2">
        <v>0</v>
      </c>
      <c r="AP702" s="2">
        <v>0</v>
      </c>
      <c r="AQ702" s="2">
        <v>21643.92</v>
      </c>
      <c r="AR702" s="26">
        <v>0.9899015400151476</v>
      </c>
      <c r="AS702" s="11"/>
      <c r="AT702" s="10"/>
      <c r="AV702" s="10"/>
      <c r="AW702" s="10"/>
      <c r="AX702" s="10"/>
      <c r="AY702" s="10"/>
      <c r="AZ702" s="10"/>
      <c r="BC702" s="10"/>
    </row>
    <row r="703" s="2" customFormat="1">
      <c r="A703" s="2" t="s">
        <v>1661</v>
      </c>
      <c r="B703" s="11">
        <v>43888</v>
      </c>
      <c r="C703" s="2" t="s">
        <v>1650</v>
      </c>
      <c r="D703" s="2" t="s">
        <v>1651</v>
      </c>
      <c r="E703" s="2" t="s">
        <v>1652</v>
      </c>
      <c r="F703" s="2" t="s">
        <v>1658</v>
      </c>
      <c r="G703" s="2" t="s">
        <v>1659</v>
      </c>
      <c r="H703" s="2" t="s">
        <v>1660</v>
      </c>
      <c r="I703" s="11">
        <v>43921</v>
      </c>
      <c r="J703" s="11">
        <v>43830</v>
      </c>
      <c r="K703" s="2" t="s">
        <v>62</v>
      </c>
      <c r="L703" s="2" t="s">
        <v>62</v>
      </c>
      <c r="M703" s="2"/>
      <c r="N703" s="2" t="s">
        <v>80</v>
      </c>
      <c r="O703" s="2" t="s">
        <v>95</v>
      </c>
      <c r="P703" s="2"/>
      <c r="Q703" s="2" t="s">
        <v>65</v>
      </c>
      <c r="R703" s="2" t="s">
        <v>81</v>
      </c>
      <c r="S703" s="2">
        <v>3961</v>
      </c>
      <c r="T703" s="2" t="s">
        <v>82</v>
      </c>
      <c r="U703" s="2" t="s">
        <v>83</v>
      </c>
      <c r="V703" s="10" t="s">
        <v>69</v>
      </c>
      <c r="W703" s="2"/>
      <c r="X703" s="2">
        <v>24082.88</v>
      </c>
      <c r="Y703" s="26">
        <v>0.000343468722</v>
      </c>
      <c r="Z703" s="10" t="s">
        <v>84</v>
      </c>
      <c r="AA703" s="2" t="s">
        <v>85</v>
      </c>
      <c r="AB703" s="10" t="s">
        <v>72</v>
      </c>
      <c r="AC703" s="2" t="s">
        <v>73</v>
      </c>
      <c r="AD703" s="10" t="s">
        <v>74</v>
      </c>
      <c r="AE703" s="10"/>
      <c r="AF703" s="10" t="s">
        <v>86</v>
      </c>
      <c r="AG703" s="10" t="s">
        <v>75</v>
      </c>
      <c r="AH703" s="10"/>
      <c r="AI703" s="10" t="s">
        <v>76</v>
      </c>
      <c r="AJ703" s="2" t="s">
        <v>76</v>
      </c>
      <c r="AK703" s="32">
        <v>1</v>
      </c>
      <c r="AL703" s="2"/>
      <c r="AM703" s="2"/>
      <c r="AN703" s="2"/>
      <c r="AO703" s="2">
        <v>0</v>
      </c>
      <c r="AP703" s="2">
        <v>0</v>
      </c>
      <c r="AQ703" s="2">
        <v>18787.2</v>
      </c>
      <c r="AR703" s="26">
        <v>0.780106033829841</v>
      </c>
      <c r="AS703" s="11"/>
      <c r="AT703" s="10"/>
      <c r="AV703" s="10"/>
      <c r="AW703" s="10"/>
      <c r="AX703" s="10"/>
      <c r="AY703" s="10"/>
      <c r="AZ703" s="10"/>
      <c r="BC703" s="10"/>
    </row>
    <row r="704" s="2" customFormat="1">
      <c r="A704" s="2" t="s">
        <v>1662</v>
      </c>
      <c r="B704" s="11">
        <v>43980</v>
      </c>
      <c r="C704" s="2" t="s">
        <v>1650</v>
      </c>
      <c r="D704" s="2" t="s">
        <v>1651</v>
      </c>
      <c r="E704" s="2" t="s">
        <v>1652</v>
      </c>
      <c r="F704" s="2" t="s">
        <v>1658</v>
      </c>
      <c r="G704" s="2" t="s">
        <v>1659</v>
      </c>
      <c r="H704" s="2" t="s">
        <v>1660</v>
      </c>
      <c r="I704" s="11">
        <v>43921</v>
      </c>
      <c r="J704" s="11">
        <v>43921</v>
      </c>
      <c r="K704" s="2" t="s">
        <v>62</v>
      </c>
      <c r="L704" s="2" t="s">
        <v>62</v>
      </c>
      <c r="M704" s="2"/>
      <c r="N704" s="2" t="s">
        <v>80</v>
      </c>
      <c r="O704" s="2" t="s">
        <v>95</v>
      </c>
      <c r="P704" s="2"/>
      <c r="Q704" s="2" t="s">
        <v>65</v>
      </c>
      <c r="R704" s="2" t="s">
        <v>81</v>
      </c>
      <c r="S704" s="2">
        <v>3961</v>
      </c>
      <c r="T704" s="2" t="s">
        <v>82</v>
      </c>
      <c r="U704" s="2" t="s">
        <v>83</v>
      </c>
      <c r="V704" s="10" t="s">
        <v>69</v>
      </c>
      <c r="W704" s="2"/>
      <c r="X704" s="2">
        <v>13863.5</v>
      </c>
      <c r="Y704" s="26">
        <v>0.000263712624</v>
      </c>
      <c r="Z704" s="10" t="s">
        <v>84</v>
      </c>
      <c r="AA704" s="2" t="s">
        <v>85</v>
      </c>
      <c r="AB704" s="10" t="s">
        <v>72</v>
      </c>
      <c r="AC704" s="2" t="s">
        <v>73</v>
      </c>
      <c r="AD704" s="10" t="s">
        <v>74</v>
      </c>
      <c r="AE704" s="10"/>
      <c r="AF704" s="10" t="s">
        <v>86</v>
      </c>
      <c r="AG704" s="10" t="s">
        <v>75</v>
      </c>
      <c r="AH704" s="10"/>
      <c r="AI704" s="10" t="s">
        <v>76</v>
      </c>
      <c r="AJ704" s="2" t="s">
        <v>76</v>
      </c>
      <c r="AK704" s="32">
        <v>1</v>
      </c>
      <c r="AL704" s="2"/>
      <c r="AM704" s="2"/>
      <c r="AN704" s="2"/>
      <c r="AO704" s="2">
        <v>0</v>
      </c>
      <c r="AP704" s="2">
        <v>0</v>
      </c>
      <c r="AQ704" s="2">
        <v>13723.5</v>
      </c>
      <c r="AR704" s="26">
        <v>0.9899015400151476</v>
      </c>
      <c r="AS704" s="11"/>
      <c r="AT704" s="10"/>
      <c r="AV704" s="10"/>
      <c r="AW704" s="10"/>
      <c r="AX704" s="10"/>
      <c r="AY704" s="10"/>
      <c r="AZ704" s="10"/>
      <c r="BC704" s="10"/>
    </row>
    <row r="705" s="2" customFormat="1">
      <c r="A705" s="2" t="s">
        <v>1663</v>
      </c>
      <c r="B705" s="11">
        <v>44070</v>
      </c>
      <c r="C705" s="2" t="s">
        <v>1650</v>
      </c>
      <c r="D705" s="2" t="s">
        <v>1651</v>
      </c>
      <c r="E705" s="2" t="s">
        <v>1652</v>
      </c>
      <c r="F705" s="2" t="s">
        <v>1658</v>
      </c>
      <c r="G705" s="2" t="s">
        <v>1659</v>
      </c>
      <c r="H705" s="2" t="s">
        <v>1660</v>
      </c>
      <c r="I705" s="11">
        <v>44286</v>
      </c>
      <c r="J705" s="11">
        <v>44012</v>
      </c>
      <c r="K705" s="2" t="s">
        <v>62</v>
      </c>
      <c r="L705" s="2" t="s">
        <v>62</v>
      </c>
      <c r="M705" s="2"/>
      <c r="N705" s="2" t="s">
        <v>80</v>
      </c>
      <c r="O705" s="2" t="s">
        <v>95</v>
      </c>
      <c r="P705" s="2"/>
      <c r="Q705" s="2" t="s">
        <v>65</v>
      </c>
      <c r="R705" s="2" t="s">
        <v>81</v>
      </c>
      <c r="S705" s="2">
        <v>5440</v>
      </c>
      <c r="T705" s="2" t="s">
        <v>82</v>
      </c>
      <c r="U705" s="2" t="s">
        <v>83</v>
      </c>
      <c r="V705" s="10" t="s">
        <v>69</v>
      </c>
      <c r="W705" s="2"/>
      <c r="X705" s="2">
        <v>23609.6</v>
      </c>
      <c r="Y705" s="26">
        <v>0.000354116254</v>
      </c>
      <c r="Z705" s="10" t="s">
        <v>84</v>
      </c>
      <c r="AA705" s="2" t="s">
        <v>85</v>
      </c>
      <c r="AB705" s="10" t="s">
        <v>72</v>
      </c>
      <c r="AC705" s="2" t="s">
        <v>73</v>
      </c>
      <c r="AD705" s="10" t="s">
        <v>74</v>
      </c>
      <c r="AE705" s="10"/>
      <c r="AF705" s="10" t="s">
        <v>86</v>
      </c>
      <c r="AG705" s="10" t="s">
        <v>75</v>
      </c>
      <c r="AH705" s="10"/>
      <c r="AI705" s="10" t="s">
        <v>76</v>
      </c>
      <c r="AJ705" s="2" t="s">
        <v>76</v>
      </c>
      <c r="AK705" s="32">
        <v>1</v>
      </c>
      <c r="AL705" s="2"/>
      <c r="AM705" s="2"/>
      <c r="AN705" s="2"/>
      <c r="AO705" s="2">
        <v>0</v>
      </c>
      <c r="AP705" s="2">
        <v>0</v>
      </c>
      <c r="AQ705" s="2">
        <v>824.6</v>
      </c>
      <c r="AR705" s="26">
        <v>0.034926470588235295</v>
      </c>
      <c r="AS705" s="11"/>
      <c r="AT705" s="10"/>
      <c r="AV705" s="10"/>
      <c r="AW705" s="10"/>
      <c r="AX705" s="10"/>
      <c r="AY705" s="10"/>
      <c r="AZ705" s="10"/>
      <c r="BC705" s="10"/>
    </row>
    <row r="706" s="2" customFormat="1">
      <c r="A706" s="2" t="s">
        <v>1664</v>
      </c>
      <c r="B706" s="11">
        <v>44162</v>
      </c>
      <c r="C706" s="2" t="s">
        <v>1650</v>
      </c>
      <c r="D706" s="2" t="s">
        <v>1651</v>
      </c>
      <c r="E706" s="2" t="s">
        <v>1652</v>
      </c>
      <c r="F706" s="2" t="s">
        <v>1658</v>
      </c>
      <c r="G706" s="2" t="s">
        <v>1659</v>
      </c>
      <c r="H706" s="2" t="s">
        <v>1660</v>
      </c>
      <c r="I706" s="11">
        <v>44286</v>
      </c>
      <c r="J706" s="11">
        <v>44104</v>
      </c>
      <c r="K706" s="2" t="s">
        <v>62</v>
      </c>
      <c r="L706" s="2" t="s">
        <v>62</v>
      </c>
      <c r="M706" s="2"/>
      <c r="N706" s="2" t="s">
        <v>80</v>
      </c>
      <c r="O706" s="2" t="s">
        <v>95</v>
      </c>
      <c r="P706" s="2"/>
      <c r="Q706" s="2" t="s">
        <v>65</v>
      </c>
      <c r="R706" s="2" t="s">
        <v>81</v>
      </c>
      <c r="S706" s="2">
        <v>5440</v>
      </c>
      <c r="T706" s="2" t="s">
        <v>82</v>
      </c>
      <c r="U706" s="2" t="s">
        <v>83</v>
      </c>
      <c r="V706" s="10" t="s">
        <v>69</v>
      </c>
      <c r="W706" s="2"/>
      <c r="X706" s="2">
        <v>55488</v>
      </c>
      <c r="Y706" s="26">
        <v>0.00078079126</v>
      </c>
      <c r="Z706" s="10" t="s">
        <v>84</v>
      </c>
      <c r="AA706" s="2" t="s">
        <v>85</v>
      </c>
      <c r="AB706" s="10" t="s">
        <v>72</v>
      </c>
      <c r="AC706" s="2" t="s">
        <v>73</v>
      </c>
      <c r="AD706" s="10" t="s">
        <v>74</v>
      </c>
      <c r="AE706" s="10"/>
      <c r="AF706" s="10" t="s">
        <v>86</v>
      </c>
      <c r="AG706" s="10" t="s">
        <v>75</v>
      </c>
      <c r="AH706" s="10"/>
      <c r="AI706" s="10" t="s">
        <v>76</v>
      </c>
      <c r="AJ706" s="2" t="s">
        <v>76</v>
      </c>
      <c r="AK706" s="32">
        <v>1</v>
      </c>
      <c r="AL706" s="2"/>
      <c r="AM706" s="2"/>
      <c r="AN706" s="2"/>
      <c r="AO706" s="2">
        <v>0</v>
      </c>
      <c r="AP706" s="2">
        <v>0</v>
      </c>
      <c r="AQ706" s="2">
        <v>18105</v>
      </c>
      <c r="AR706" s="26">
        <v>0.3262867647058824</v>
      </c>
      <c r="AS706" s="11"/>
      <c r="AT706" s="10"/>
      <c r="AV706" s="10"/>
      <c r="AW706" s="10"/>
      <c r="AX706" s="10"/>
      <c r="AY706" s="10"/>
      <c r="AZ706" s="10"/>
      <c r="BC706" s="10"/>
    </row>
    <row r="707" s="2" customFormat="1">
      <c r="A707" s="2" t="s">
        <v>1665</v>
      </c>
      <c r="B707" s="11">
        <v>44249</v>
      </c>
      <c r="C707" s="2" t="s">
        <v>1650</v>
      </c>
      <c r="D707" s="2" t="s">
        <v>1651</v>
      </c>
      <c r="E707" s="2" t="s">
        <v>1652</v>
      </c>
      <c r="F707" s="2" t="s">
        <v>1658</v>
      </c>
      <c r="G707" s="2" t="s">
        <v>1659</v>
      </c>
      <c r="H707" s="2" t="s">
        <v>1660</v>
      </c>
      <c r="I707" s="11">
        <v>44286</v>
      </c>
      <c r="J707" s="11">
        <v>44196</v>
      </c>
      <c r="K707" s="2" t="s">
        <v>62</v>
      </c>
      <c r="L707" s="2" t="s">
        <v>62</v>
      </c>
      <c r="M707" s="2"/>
      <c r="N707" s="2" t="s">
        <v>80</v>
      </c>
      <c r="O707" s="2" t="s">
        <v>95</v>
      </c>
      <c r="P707" s="2"/>
      <c r="Q707" s="2" t="s">
        <v>65</v>
      </c>
      <c r="R707" s="2" t="s">
        <v>81</v>
      </c>
      <c r="S707" s="2">
        <v>5440</v>
      </c>
      <c r="T707" s="2" t="s">
        <v>82</v>
      </c>
      <c r="U707" s="2" t="s">
        <v>83</v>
      </c>
      <c r="V707" s="10" t="s">
        <v>69</v>
      </c>
      <c r="W707" s="2"/>
      <c r="X707" s="2">
        <v>102489.6</v>
      </c>
      <c r="Y707" s="26">
        <v>0.001178058728</v>
      </c>
      <c r="Z707" s="10" t="s">
        <v>84</v>
      </c>
      <c r="AA707" s="2" t="s">
        <v>85</v>
      </c>
      <c r="AB707" s="10" t="s">
        <v>72</v>
      </c>
      <c r="AC707" s="2" t="s">
        <v>73</v>
      </c>
      <c r="AD707" s="10" t="s">
        <v>74</v>
      </c>
      <c r="AE707" s="10"/>
      <c r="AF707" s="10" t="s">
        <v>86</v>
      </c>
      <c r="AG707" s="10" t="s">
        <v>75</v>
      </c>
      <c r="AH707" s="10"/>
      <c r="AI707" s="10" t="s">
        <v>76</v>
      </c>
      <c r="AJ707" s="2" t="s">
        <v>76</v>
      </c>
      <c r="AK707" s="32">
        <v>1</v>
      </c>
      <c r="AL707" s="2"/>
      <c r="AM707" s="2"/>
      <c r="AN707" s="2"/>
      <c r="AO707" s="2">
        <v>0</v>
      </c>
      <c r="AP707" s="2">
        <v>0</v>
      </c>
      <c r="AQ707" s="2">
        <v>84064.08</v>
      </c>
      <c r="AR707" s="26">
        <v>0.8202205882352942</v>
      </c>
      <c r="AS707" s="11"/>
      <c r="AT707" s="10"/>
      <c r="AV707" s="10"/>
      <c r="AW707" s="10"/>
      <c r="AX707" s="10"/>
      <c r="AY707" s="10"/>
      <c r="AZ707" s="10"/>
      <c r="BC707" s="10"/>
    </row>
    <row r="708" s="2" customFormat="1">
      <c r="A708" s="2" t="s">
        <v>1666</v>
      </c>
      <c r="B708" s="11">
        <v>44340</v>
      </c>
      <c r="C708" s="2" t="s">
        <v>1650</v>
      </c>
      <c r="D708" s="2" t="s">
        <v>1651</v>
      </c>
      <c r="E708" s="2" t="s">
        <v>1652</v>
      </c>
      <c r="F708" s="2" t="s">
        <v>1658</v>
      </c>
      <c r="G708" s="2" t="s">
        <v>1659</v>
      </c>
      <c r="H708" s="2" t="s">
        <v>1660</v>
      </c>
      <c r="I708" s="11">
        <v>44286</v>
      </c>
      <c r="J708" s="11">
        <v>44286</v>
      </c>
      <c r="K708" s="2" t="s">
        <v>62</v>
      </c>
      <c r="L708" s="2" t="s">
        <v>62</v>
      </c>
      <c r="M708" s="2"/>
      <c r="N708" s="2" t="s">
        <v>80</v>
      </c>
      <c r="O708" s="2" t="s">
        <v>95</v>
      </c>
      <c r="P708" s="2"/>
      <c r="Q708" s="2" t="s">
        <v>65</v>
      </c>
      <c r="R708" s="2" t="s">
        <v>81</v>
      </c>
      <c r="S708" s="2">
        <v>1243</v>
      </c>
      <c r="T708" s="2" t="s">
        <v>82</v>
      </c>
      <c r="U708" s="2" t="s">
        <v>83</v>
      </c>
      <c r="V708" s="10" t="s">
        <v>69</v>
      </c>
      <c r="W708" s="2"/>
      <c r="X708" s="2">
        <v>235946.26</v>
      </c>
      <c r="Y708" s="26">
        <v>0.002542915687</v>
      </c>
      <c r="Z708" s="10" t="s">
        <v>84</v>
      </c>
      <c r="AA708" s="2" t="s">
        <v>85</v>
      </c>
      <c r="AB708" s="10" t="s">
        <v>72</v>
      </c>
      <c r="AC708" s="2" t="s">
        <v>73</v>
      </c>
      <c r="AD708" s="10" t="s">
        <v>74</v>
      </c>
      <c r="AE708" s="10"/>
      <c r="AF708" s="10" t="s">
        <v>86</v>
      </c>
      <c r="AG708" s="10" t="s">
        <v>75</v>
      </c>
      <c r="AH708" s="10"/>
      <c r="AI708" s="10" t="s">
        <v>76</v>
      </c>
      <c r="AJ708" s="2" t="s">
        <v>76</v>
      </c>
      <c r="AK708" s="32">
        <v>1</v>
      </c>
      <c r="AL708" s="2"/>
      <c r="AM708" s="2"/>
      <c r="AN708" s="2"/>
      <c r="AO708" s="2">
        <v>0</v>
      </c>
      <c r="AP708" s="2">
        <v>0</v>
      </c>
      <c r="AQ708" s="2">
        <v>219242.1</v>
      </c>
      <c r="AR708" s="26">
        <v>0.929203539823009</v>
      </c>
      <c r="AS708" s="11"/>
      <c r="AT708" s="10"/>
      <c r="AV708" s="10"/>
      <c r="AW708" s="10"/>
      <c r="AX708" s="10"/>
      <c r="AY708" s="10"/>
      <c r="AZ708" s="10"/>
      <c r="BC708" s="10"/>
    </row>
    <row r="709" s="2" customFormat="1">
      <c r="A709" s="2" t="s">
        <v>1667</v>
      </c>
      <c r="B709" s="11">
        <v>44433</v>
      </c>
      <c r="C709" s="2" t="s">
        <v>1650</v>
      </c>
      <c r="D709" s="2" t="s">
        <v>1651</v>
      </c>
      <c r="E709" s="2" t="s">
        <v>1652</v>
      </c>
      <c r="F709" s="2" t="s">
        <v>1658</v>
      </c>
      <c r="G709" s="2" t="s">
        <v>1659</v>
      </c>
      <c r="H709" s="2" t="s">
        <v>1660</v>
      </c>
      <c r="I709" s="11">
        <v>44651</v>
      </c>
      <c r="J709" s="11">
        <v>44377</v>
      </c>
      <c r="K709" s="2" t="s">
        <v>62</v>
      </c>
      <c r="L709" s="2" t="s">
        <v>62</v>
      </c>
      <c r="M709" s="2"/>
      <c r="N709" s="2" t="s">
        <v>80</v>
      </c>
      <c r="O709" s="2" t="s">
        <v>95</v>
      </c>
      <c r="P709" s="2"/>
      <c r="Q709" s="2" t="s">
        <v>65</v>
      </c>
      <c r="R709" s="2" t="s">
        <v>81</v>
      </c>
      <c r="S709" s="2">
        <v>1243</v>
      </c>
      <c r="T709" s="2" t="s">
        <v>82</v>
      </c>
      <c r="U709" s="2" t="s">
        <v>83</v>
      </c>
      <c r="V709" s="10" t="s">
        <v>69</v>
      </c>
      <c r="W709" s="2"/>
      <c r="X709" s="2">
        <v>266176.02</v>
      </c>
      <c r="Y709" s="26">
        <v>0.002486310392</v>
      </c>
      <c r="Z709" s="10" t="s">
        <v>84</v>
      </c>
      <c r="AA709" s="2" t="s">
        <v>85</v>
      </c>
      <c r="AB709" s="10" t="s">
        <v>72</v>
      </c>
      <c r="AC709" s="2" t="s">
        <v>73</v>
      </c>
      <c r="AD709" s="10" t="s">
        <v>74</v>
      </c>
      <c r="AE709" s="10"/>
      <c r="AF709" s="10" t="s">
        <v>86</v>
      </c>
      <c r="AG709" s="10" t="s">
        <v>75</v>
      </c>
      <c r="AH709" s="10"/>
      <c r="AI709" s="10" t="s">
        <v>76</v>
      </c>
      <c r="AJ709" s="2" t="s">
        <v>76</v>
      </c>
      <c r="AK709" s="32">
        <v>1</v>
      </c>
      <c r="AL709" s="2"/>
      <c r="AM709" s="2"/>
      <c r="AN709" s="2"/>
      <c r="AO709" s="2">
        <v>0</v>
      </c>
      <c r="AP709" s="2">
        <v>0</v>
      </c>
      <c r="AQ709" s="2">
        <v>261250.8</v>
      </c>
      <c r="AR709" s="26">
        <v>0.9814963797264682</v>
      </c>
      <c r="AS709" s="11"/>
      <c r="AT709" s="10"/>
      <c r="AV709" s="10"/>
      <c r="AW709" s="10"/>
      <c r="AX709" s="10"/>
      <c r="AY709" s="10"/>
      <c r="AZ709" s="10"/>
      <c r="BC709" s="10"/>
    </row>
    <row r="710" s="2" customFormat="1">
      <c r="A710" s="2" t="s">
        <v>1668</v>
      </c>
      <c r="B710" s="11">
        <v>44524</v>
      </c>
      <c r="C710" s="2" t="s">
        <v>1650</v>
      </c>
      <c r="D710" s="2" t="s">
        <v>1651</v>
      </c>
      <c r="E710" s="2" t="s">
        <v>1652</v>
      </c>
      <c r="F710" s="2" t="s">
        <v>1658</v>
      </c>
      <c r="G710" s="2" t="s">
        <v>1659</v>
      </c>
      <c r="H710" s="2" t="s">
        <v>1660</v>
      </c>
      <c r="I710" s="11">
        <v>44651</v>
      </c>
      <c r="J710" s="11">
        <v>44469</v>
      </c>
      <c r="K710" s="2" t="s">
        <v>62</v>
      </c>
      <c r="L710" s="2" t="s">
        <v>62</v>
      </c>
      <c r="M710" s="2"/>
      <c r="N710" s="2" t="s">
        <v>80</v>
      </c>
      <c r="O710" s="2" t="s">
        <v>95</v>
      </c>
      <c r="P710" s="2"/>
      <c r="Q710" s="2" t="s">
        <v>65</v>
      </c>
      <c r="R710" s="2" t="s">
        <v>81</v>
      </c>
      <c r="S710" s="2">
        <v>1243</v>
      </c>
      <c r="T710" s="2" t="s">
        <v>82</v>
      </c>
      <c r="U710" s="2" t="s">
        <v>83</v>
      </c>
      <c r="V710" s="10" t="s">
        <v>69</v>
      </c>
      <c r="W710" s="2"/>
      <c r="X710" s="2">
        <v>218109.21</v>
      </c>
      <c r="Y710" s="26">
        <v>0.002023870603</v>
      </c>
      <c r="Z710" s="10" t="s">
        <v>84</v>
      </c>
      <c r="AA710" s="2" t="s">
        <v>85</v>
      </c>
      <c r="AB710" s="10" t="s">
        <v>72</v>
      </c>
      <c r="AC710" s="2" t="s">
        <v>73</v>
      </c>
      <c r="AD710" s="10" t="s">
        <v>74</v>
      </c>
      <c r="AE710" s="10"/>
      <c r="AF710" s="10" t="s">
        <v>86</v>
      </c>
      <c r="AG710" s="10" t="s">
        <v>75</v>
      </c>
      <c r="AH710" s="10"/>
      <c r="AI710" s="10" t="s">
        <v>76</v>
      </c>
      <c r="AJ710" s="2" t="s">
        <v>76</v>
      </c>
      <c r="AK710" s="32">
        <v>1</v>
      </c>
      <c r="AL710" s="2"/>
      <c r="AM710" s="2"/>
      <c r="AN710" s="2"/>
      <c r="AO710" s="2">
        <v>0</v>
      </c>
      <c r="AP710" s="2">
        <v>0</v>
      </c>
      <c r="AQ710" s="2">
        <v>215828.1</v>
      </c>
      <c r="AR710" s="26">
        <v>0.9895414320193082</v>
      </c>
      <c r="AS710" s="11"/>
      <c r="AT710" s="10"/>
      <c r="AV710" s="10"/>
      <c r="AW710" s="10"/>
      <c r="AX710" s="10"/>
      <c r="AY710" s="10"/>
      <c r="AZ710" s="10"/>
      <c r="BC710" s="10"/>
    </row>
    <row r="711" s="2" customFormat="1">
      <c r="A711" s="2" t="s">
        <v>1669</v>
      </c>
      <c r="B711" s="11">
        <v>44529</v>
      </c>
      <c r="C711" s="2" t="s">
        <v>1670</v>
      </c>
      <c r="D711" s="2" t="s">
        <v>1671</v>
      </c>
      <c r="E711" s="2" t="s">
        <v>1672</v>
      </c>
      <c r="F711" s="2" t="s">
        <v>1673</v>
      </c>
      <c r="G711" s="2" t="s">
        <v>1674</v>
      </c>
      <c r="H711" s="2" t="s">
        <v>1675</v>
      </c>
      <c r="I711" s="11">
        <v>44561</v>
      </c>
      <c r="J711" s="11">
        <v>44469</v>
      </c>
      <c r="K711" s="2" t="s">
        <v>648</v>
      </c>
      <c r="L711" s="2" t="s">
        <v>659</v>
      </c>
      <c r="M711" s="2"/>
      <c r="N711" s="2" t="s">
        <v>80</v>
      </c>
      <c r="O711" s="2" t="s">
        <v>95</v>
      </c>
      <c r="P711" s="2"/>
      <c r="Q711" s="2" t="s">
        <v>65</v>
      </c>
      <c r="R711" s="2" t="s">
        <v>81</v>
      </c>
      <c r="S711" s="2">
        <v>25817</v>
      </c>
      <c r="T711" s="2" t="s">
        <v>82</v>
      </c>
      <c r="U711" s="2" t="s">
        <v>83</v>
      </c>
      <c r="V711" s="10" t="s">
        <v>69</v>
      </c>
      <c r="W711" s="2"/>
      <c r="X711" s="2">
        <v>4530108.99</v>
      </c>
      <c r="Y711" s="26">
        <v>0.004661542269</v>
      </c>
      <c r="Z711" s="10" t="s">
        <v>84</v>
      </c>
      <c r="AA711" s="2" t="s">
        <v>85</v>
      </c>
      <c r="AB711" s="10" t="s">
        <v>72</v>
      </c>
      <c r="AC711" s="2" t="s">
        <v>73</v>
      </c>
      <c r="AD711" s="10" t="s">
        <v>74</v>
      </c>
      <c r="AE711" s="10"/>
      <c r="AF711" s="10" t="s">
        <v>86</v>
      </c>
      <c r="AG711" s="10" t="s">
        <v>75</v>
      </c>
      <c r="AH711" s="10"/>
      <c r="AI711" s="10" t="s">
        <v>76</v>
      </c>
      <c r="AJ711" s="2" t="s">
        <v>76</v>
      </c>
      <c r="AK711" s="32">
        <v>1</v>
      </c>
      <c r="AL711" s="2"/>
      <c r="AM711" s="2"/>
      <c r="AN711" s="2"/>
      <c r="AO711" s="2">
        <v>0</v>
      </c>
      <c r="AP711" s="2">
        <v>0</v>
      </c>
      <c r="AQ711" s="2">
        <v>3497113.68</v>
      </c>
      <c r="AR711" s="26">
        <v>0.7719712015140723</v>
      </c>
      <c r="AS711" s="11" t="s">
        <v>66</v>
      </c>
      <c r="AT711" s="10" t="s">
        <v>133</v>
      </c>
      <c r="AU711" s="2">
        <v>0</v>
      </c>
      <c r="AV711" s="10" t="s">
        <v>75</v>
      </c>
      <c r="AW711" s="10" t="s">
        <v>75</v>
      </c>
      <c r="AX711" s="10" t="s">
        <v>75</v>
      </c>
      <c r="AY711" s="10"/>
      <c r="AZ711" s="10"/>
      <c r="BA711" s="2"/>
      <c r="BC711" s="10"/>
    </row>
    <row r="712" s="2" customFormat="1">
      <c r="A712" s="2" t="s">
        <v>1676</v>
      </c>
      <c r="B712" s="11">
        <v>43791</v>
      </c>
      <c r="C712" s="2" t="s">
        <v>1670</v>
      </c>
      <c r="D712" s="2" t="s">
        <v>1671</v>
      </c>
      <c r="E712" s="2" t="s">
        <v>1672</v>
      </c>
      <c r="F712" s="2" t="s">
        <v>1677</v>
      </c>
      <c r="G712" s="2" t="s">
        <v>1678</v>
      </c>
      <c r="H712" s="2" t="s">
        <v>1679</v>
      </c>
      <c r="I712" s="11">
        <v>43830</v>
      </c>
      <c r="J712" s="11">
        <v>43738</v>
      </c>
      <c r="K712" s="2" t="s">
        <v>648</v>
      </c>
      <c r="L712" s="2" t="s">
        <v>659</v>
      </c>
      <c r="M712" s="2"/>
      <c r="N712" s="2" t="s">
        <v>80</v>
      </c>
      <c r="O712" s="2" t="s">
        <v>95</v>
      </c>
      <c r="P712" s="2"/>
      <c r="Q712" s="2" t="s">
        <v>65</v>
      </c>
      <c r="R712" s="2" t="s">
        <v>81</v>
      </c>
      <c r="S712" s="2">
        <v>101431</v>
      </c>
      <c r="T712" s="2" t="s">
        <v>82</v>
      </c>
      <c r="U712" s="2" t="s">
        <v>83</v>
      </c>
      <c r="V712" s="10" t="s">
        <v>69</v>
      </c>
      <c r="W712" s="2"/>
      <c r="X712" s="2">
        <v>559899.12</v>
      </c>
      <c r="Y712" s="26">
        <v>0.000642756639</v>
      </c>
      <c r="Z712" s="10" t="s">
        <v>84</v>
      </c>
      <c r="AA712" s="2" t="s">
        <v>85</v>
      </c>
      <c r="AB712" s="10" t="s">
        <v>72</v>
      </c>
      <c r="AC712" s="2" t="s">
        <v>73</v>
      </c>
      <c r="AD712" s="10" t="s">
        <v>74</v>
      </c>
      <c r="AE712" s="10"/>
      <c r="AF712" s="10" t="s">
        <v>86</v>
      </c>
      <c r="AG712" s="10" t="s">
        <v>75</v>
      </c>
      <c r="AH712" s="10"/>
      <c r="AI712" s="10" t="s">
        <v>76</v>
      </c>
      <c r="AJ712" s="2" t="s">
        <v>76</v>
      </c>
      <c r="AK712" s="32">
        <v>1</v>
      </c>
      <c r="AL712" s="2"/>
      <c r="AM712" s="2"/>
      <c r="AN712" s="2"/>
      <c r="AO712" s="2">
        <v>0</v>
      </c>
      <c r="AP712" s="2">
        <v>0</v>
      </c>
      <c r="AQ712" s="2">
        <v>536221.44</v>
      </c>
      <c r="AR712" s="26">
        <v>0.9577108104760015</v>
      </c>
      <c r="AS712" s="11" t="s">
        <v>66</v>
      </c>
      <c r="AT712" s="10" t="s">
        <v>133</v>
      </c>
      <c r="AU712" s="2">
        <v>0</v>
      </c>
      <c r="AV712" s="10" t="s">
        <v>75</v>
      </c>
      <c r="AW712" s="10" t="s">
        <v>75</v>
      </c>
      <c r="AX712" s="10" t="s">
        <v>75</v>
      </c>
      <c r="AY712" s="10"/>
      <c r="AZ712" s="10"/>
      <c r="BA712" s="2"/>
      <c r="BC712" s="10"/>
    </row>
    <row r="713" s="3" customFormat="1">
      <c r="A713" s="3" t="s">
        <v>1680</v>
      </c>
      <c r="B713" s="16">
        <v>43977</v>
      </c>
      <c r="C713" s="3" t="s">
        <v>1670</v>
      </c>
      <c r="D713" s="3" t="s">
        <v>1671</v>
      </c>
      <c r="E713" s="3" t="s">
        <v>1672</v>
      </c>
      <c r="F713" s="3" t="s">
        <v>1677</v>
      </c>
      <c r="G713" s="3" t="s">
        <v>1678</v>
      </c>
      <c r="H713" s="3" t="s">
        <v>1679</v>
      </c>
      <c r="I713" s="16">
        <v>43830</v>
      </c>
      <c r="J713" s="16">
        <v>43738</v>
      </c>
      <c r="K713" s="3" t="s">
        <v>648</v>
      </c>
      <c r="L713" s="3" t="s">
        <v>659</v>
      </c>
      <c r="M713" s="3"/>
      <c r="N713" s="3" t="s">
        <v>80</v>
      </c>
      <c r="O713" s="3" t="s">
        <v>95</v>
      </c>
      <c r="P713" s="3"/>
      <c r="Q713" s="3" t="s">
        <v>65</v>
      </c>
      <c r="R713" s="3" t="s">
        <v>81</v>
      </c>
      <c r="S713" s="3">
        <v>101431</v>
      </c>
      <c r="T713" s="3" t="s">
        <v>82</v>
      </c>
      <c r="U713" s="3" t="s">
        <v>83</v>
      </c>
      <c r="V713" s="21" t="s">
        <v>69</v>
      </c>
      <c r="W713" s="3"/>
      <c r="X713" s="3">
        <v>559899.12</v>
      </c>
      <c r="Y713" s="27">
        <v>0.000642756639</v>
      </c>
      <c r="Z713" s="21" t="s">
        <v>84</v>
      </c>
      <c r="AA713" s="3" t="s">
        <v>85</v>
      </c>
      <c r="AB713" s="21" t="s">
        <v>72</v>
      </c>
      <c r="AC713" s="3" t="s">
        <v>73</v>
      </c>
      <c r="AD713" s="21" t="s">
        <v>74</v>
      </c>
      <c r="AE713" s="21"/>
      <c r="AF713" s="21" t="s">
        <v>86</v>
      </c>
      <c r="AG713" s="21" t="s">
        <v>75</v>
      </c>
      <c r="AH713" s="21"/>
      <c r="AI713" s="21" t="s">
        <v>76</v>
      </c>
      <c r="AJ713" s="3" t="s">
        <v>76</v>
      </c>
      <c r="AK713" s="33">
        <v>1</v>
      </c>
      <c r="AL713" s="3"/>
      <c r="AM713" s="3"/>
      <c r="AN713" s="3"/>
      <c r="AO713" s="3">
        <v>0</v>
      </c>
      <c r="AP713" s="3">
        <v>0</v>
      </c>
      <c r="AQ713" s="3">
        <v>536221.44</v>
      </c>
      <c r="AR713" s="27">
        <v>0.9577108104760015</v>
      </c>
      <c r="AS713" s="16" t="s">
        <v>66</v>
      </c>
      <c r="AT713" s="21" t="s">
        <v>133</v>
      </c>
      <c r="AU713" s="3">
        <v>0</v>
      </c>
      <c r="AV713" s="21" t="s">
        <v>75</v>
      </c>
      <c r="AW713" s="21" t="s">
        <v>75</v>
      </c>
      <c r="AX713" s="21" t="s">
        <v>75</v>
      </c>
      <c r="AY713" s="21"/>
      <c r="AZ713" s="21"/>
      <c r="BA713" s="3"/>
      <c r="BC713" s="21"/>
    </row>
    <row r="714" s="2" customFormat="1">
      <c r="A714" s="2" t="s">
        <v>1681</v>
      </c>
      <c r="B714" s="11">
        <v>43887</v>
      </c>
      <c r="C714" s="2" t="s">
        <v>1670</v>
      </c>
      <c r="D714" s="2" t="s">
        <v>1671</v>
      </c>
      <c r="E714" s="2" t="s">
        <v>1672</v>
      </c>
      <c r="F714" s="2" t="s">
        <v>1677</v>
      </c>
      <c r="G714" s="2" t="s">
        <v>1678</v>
      </c>
      <c r="H714" s="2" t="s">
        <v>1679</v>
      </c>
      <c r="I714" s="11">
        <v>43830</v>
      </c>
      <c r="J714" s="11">
        <v>43830</v>
      </c>
      <c r="K714" s="2" t="s">
        <v>648</v>
      </c>
      <c r="L714" s="2" t="s">
        <v>659</v>
      </c>
      <c r="M714" s="2"/>
      <c r="N714" s="2" t="s">
        <v>80</v>
      </c>
      <c r="O714" s="2" t="s">
        <v>95</v>
      </c>
      <c r="P714" s="2"/>
      <c r="Q714" s="2" t="s">
        <v>65</v>
      </c>
      <c r="R714" s="2" t="s">
        <v>81</v>
      </c>
      <c r="S714" s="2">
        <v>78013</v>
      </c>
      <c r="T714" s="2" t="s">
        <v>82</v>
      </c>
      <c r="U714" s="2" t="s">
        <v>83</v>
      </c>
      <c r="V714" s="10" t="s">
        <v>69</v>
      </c>
      <c r="W714" s="2"/>
      <c r="X714" s="2">
        <v>474319.04</v>
      </c>
      <c r="Y714" s="26">
        <v>0.000513549191</v>
      </c>
      <c r="Z714" s="10" t="s">
        <v>84</v>
      </c>
      <c r="AA714" s="2" t="s">
        <v>85</v>
      </c>
      <c r="AB714" s="10" t="s">
        <v>72</v>
      </c>
      <c r="AC714" s="2" t="s">
        <v>73</v>
      </c>
      <c r="AD714" s="10" t="s">
        <v>74</v>
      </c>
      <c r="AE714" s="10"/>
      <c r="AF714" s="10" t="s">
        <v>86</v>
      </c>
      <c r="AG714" s="10" t="s">
        <v>75</v>
      </c>
      <c r="AH714" s="10"/>
      <c r="AI714" s="10" t="s">
        <v>76</v>
      </c>
      <c r="AJ714" s="2" t="s">
        <v>76</v>
      </c>
      <c r="AK714" s="32">
        <v>1</v>
      </c>
      <c r="AL714" s="2"/>
      <c r="AM714" s="2"/>
      <c r="AN714" s="2"/>
      <c r="AO714" s="2">
        <v>0</v>
      </c>
      <c r="AP714" s="2">
        <v>0</v>
      </c>
      <c r="AQ714" s="2">
        <v>473432.16</v>
      </c>
      <c r="AR714" s="26">
        <v>0.9981302036705085</v>
      </c>
      <c r="AS714" s="11" t="s">
        <v>66</v>
      </c>
      <c r="AT714" s="10" t="s">
        <v>133</v>
      </c>
      <c r="AU714" s="2">
        <v>0</v>
      </c>
      <c r="AV714" s="10" t="s">
        <v>75</v>
      </c>
      <c r="AW714" s="10" t="s">
        <v>75</v>
      </c>
      <c r="AX714" s="10" t="s">
        <v>75</v>
      </c>
      <c r="AY714" s="10"/>
      <c r="AZ714" s="10"/>
      <c r="BA714" s="2"/>
      <c r="BC714" s="10"/>
    </row>
    <row r="715" s="3" customFormat="1">
      <c r="A715" s="3" t="s">
        <v>1682</v>
      </c>
      <c r="B715" s="16">
        <v>43977</v>
      </c>
      <c r="C715" s="3" t="s">
        <v>1670</v>
      </c>
      <c r="D715" s="3" t="s">
        <v>1671</v>
      </c>
      <c r="E715" s="3" t="s">
        <v>1672</v>
      </c>
      <c r="F715" s="3" t="s">
        <v>1677</v>
      </c>
      <c r="G715" s="3" t="s">
        <v>1678</v>
      </c>
      <c r="H715" s="3" t="s">
        <v>1679</v>
      </c>
      <c r="I715" s="16">
        <v>43830</v>
      </c>
      <c r="J715" s="16">
        <v>43830</v>
      </c>
      <c r="K715" s="3" t="s">
        <v>648</v>
      </c>
      <c r="L715" s="3" t="s">
        <v>659</v>
      </c>
      <c r="M715" s="3"/>
      <c r="N715" s="3" t="s">
        <v>80</v>
      </c>
      <c r="O715" s="3" t="s">
        <v>95</v>
      </c>
      <c r="P715" s="3"/>
      <c r="Q715" s="3" t="s">
        <v>65</v>
      </c>
      <c r="R715" s="3" t="s">
        <v>81</v>
      </c>
      <c r="S715" s="3">
        <v>78013</v>
      </c>
      <c r="T715" s="3" t="s">
        <v>82</v>
      </c>
      <c r="U715" s="3" t="s">
        <v>83</v>
      </c>
      <c r="V715" s="21" t="s">
        <v>69</v>
      </c>
      <c r="W715" s="3"/>
      <c r="X715" s="3">
        <v>474319.04</v>
      </c>
      <c r="Y715" s="27">
        <v>0.000513549191</v>
      </c>
      <c r="Z715" s="21" t="s">
        <v>84</v>
      </c>
      <c r="AA715" s="3" t="s">
        <v>85</v>
      </c>
      <c r="AB715" s="21" t="s">
        <v>72</v>
      </c>
      <c r="AC715" s="3" t="s">
        <v>73</v>
      </c>
      <c r="AD715" s="21" t="s">
        <v>74</v>
      </c>
      <c r="AE715" s="21"/>
      <c r="AF715" s="21" t="s">
        <v>86</v>
      </c>
      <c r="AG715" s="21" t="s">
        <v>75</v>
      </c>
      <c r="AH715" s="21"/>
      <c r="AI715" s="21" t="s">
        <v>76</v>
      </c>
      <c r="AJ715" s="3" t="s">
        <v>76</v>
      </c>
      <c r="AK715" s="33">
        <v>1</v>
      </c>
      <c r="AL715" s="3"/>
      <c r="AM715" s="3"/>
      <c r="AN715" s="7">
        <f>HYPERLINK("#Notes!C1198", "Go To Notes")</f>
      </c>
      <c r="AO715" s="3">
        <v>0</v>
      </c>
      <c r="AP715" s="3">
        <v>0</v>
      </c>
      <c r="AQ715" s="3">
        <v>473432.16</v>
      </c>
      <c r="AR715" s="27">
        <v>0.9981302036705085</v>
      </c>
      <c r="AS715" s="16" t="s">
        <v>66</v>
      </c>
      <c r="AT715" s="21" t="s">
        <v>133</v>
      </c>
      <c r="AU715" s="3">
        <v>0</v>
      </c>
      <c r="AV715" s="21" t="s">
        <v>75</v>
      </c>
      <c r="AW715" s="21" t="s">
        <v>75</v>
      </c>
      <c r="AX715" s="21" t="s">
        <v>75</v>
      </c>
      <c r="AY715" s="21"/>
      <c r="AZ715" s="21"/>
      <c r="BA715" s="3"/>
      <c r="BC715" s="21"/>
    </row>
    <row r="716" s="2" customFormat="1">
      <c r="A716" s="2" t="s">
        <v>1683</v>
      </c>
      <c r="B716" s="11">
        <v>43978</v>
      </c>
      <c r="C716" s="2" t="s">
        <v>1670</v>
      </c>
      <c r="D716" s="2" t="s">
        <v>1671</v>
      </c>
      <c r="E716" s="2" t="s">
        <v>1672</v>
      </c>
      <c r="F716" s="2" t="s">
        <v>1677</v>
      </c>
      <c r="G716" s="2" t="s">
        <v>1678</v>
      </c>
      <c r="H716" s="2" t="s">
        <v>1679</v>
      </c>
      <c r="I716" s="11">
        <v>44196</v>
      </c>
      <c r="J716" s="11">
        <v>43921</v>
      </c>
      <c r="K716" s="2" t="s">
        <v>648</v>
      </c>
      <c r="L716" s="2" t="s">
        <v>659</v>
      </c>
      <c r="M716" s="2"/>
      <c r="N716" s="2" t="s">
        <v>80</v>
      </c>
      <c r="O716" s="2" t="s">
        <v>95</v>
      </c>
      <c r="P716" s="2"/>
      <c r="Q716" s="2" t="s">
        <v>65</v>
      </c>
      <c r="R716" s="2" t="s">
        <v>81</v>
      </c>
      <c r="S716" s="2">
        <v>78013</v>
      </c>
      <c r="T716" s="2" t="s">
        <v>82</v>
      </c>
      <c r="U716" s="2" t="s">
        <v>83</v>
      </c>
      <c r="V716" s="10" t="s">
        <v>69</v>
      </c>
      <c r="W716" s="2"/>
      <c r="X716" s="2">
        <v>273045.5</v>
      </c>
      <c r="Y716" s="26">
        <v>0.000412837335</v>
      </c>
      <c r="Z716" s="10" t="s">
        <v>84</v>
      </c>
      <c r="AA716" s="2" t="s">
        <v>85</v>
      </c>
      <c r="AB716" s="10" t="s">
        <v>72</v>
      </c>
      <c r="AC716" s="2" t="s">
        <v>73</v>
      </c>
      <c r="AD716" s="10" t="s">
        <v>74</v>
      </c>
      <c r="AE716" s="10"/>
      <c r="AF716" s="10" t="s">
        <v>86</v>
      </c>
      <c r="AG716" s="10" t="s">
        <v>75</v>
      </c>
      <c r="AH716" s="10"/>
      <c r="AI716" s="10" t="s">
        <v>76</v>
      </c>
      <c r="AJ716" s="2" t="s">
        <v>76</v>
      </c>
      <c r="AK716" s="32">
        <v>1</v>
      </c>
      <c r="AL716" s="2"/>
      <c r="AM716" s="2"/>
      <c r="AN716" s="2"/>
      <c r="AO716" s="2">
        <v>0</v>
      </c>
      <c r="AP716" s="2">
        <v>0</v>
      </c>
      <c r="AQ716" s="2">
        <v>281896.8</v>
      </c>
      <c r="AR716" s="26">
        <v>1.0324169414987614</v>
      </c>
      <c r="AS716" s="11" t="s">
        <v>66</v>
      </c>
      <c r="AT716" s="10" t="s">
        <v>133</v>
      </c>
      <c r="AU716" s="2">
        <v>0</v>
      </c>
      <c r="AV716" s="10" t="s">
        <v>75</v>
      </c>
      <c r="AW716" s="10" t="s">
        <v>75</v>
      </c>
      <c r="AX716" s="10" t="s">
        <v>75</v>
      </c>
      <c r="AY716" s="10"/>
      <c r="AZ716" s="10"/>
      <c r="BA716" s="2"/>
      <c r="BC716" s="10"/>
    </row>
    <row r="717" s="2" customFormat="1">
      <c r="A717" s="2" t="s">
        <v>1684</v>
      </c>
      <c r="B717" s="11">
        <v>44067</v>
      </c>
      <c r="C717" s="2" t="s">
        <v>1670</v>
      </c>
      <c r="D717" s="2" t="s">
        <v>1671</v>
      </c>
      <c r="E717" s="2" t="s">
        <v>1672</v>
      </c>
      <c r="F717" s="2" t="s">
        <v>1677</v>
      </c>
      <c r="G717" s="2" t="s">
        <v>1678</v>
      </c>
      <c r="H717" s="2" t="s">
        <v>1679</v>
      </c>
      <c r="I717" s="11">
        <v>44196</v>
      </c>
      <c r="J717" s="11">
        <v>44012</v>
      </c>
      <c r="K717" s="2" t="s">
        <v>648</v>
      </c>
      <c r="L717" s="2" t="s">
        <v>659</v>
      </c>
      <c r="M717" s="2"/>
      <c r="N717" s="2" t="s">
        <v>80</v>
      </c>
      <c r="O717" s="2" t="s">
        <v>95</v>
      </c>
      <c r="P717" s="2"/>
      <c r="Q717" s="2" t="s">
        <v>65</v>
      </c>
      <c r="R717" s="2" t="s">
        <v>81</v>
      </c>
      <c r="S717" s="2">
        <v>74184</v>
      </c>
      <c r="T717" s="2" t="s">
        <v>82</v>
      </c>
      <c r="U717" s="2" t="s">
        <v>83</v>
      </c>
      <c r="V717" s="10" t="s">
        <v>69</v>
      </c>
      <c r="W717" s="2"/>
      <c r="X717" s="2">
        <v>321958.56</v>
      </c>
      <c r="Y717" s="26">
        <v>0.000425847556</v>
      </c>
      <c r="Z717" s="10" t="s">
        <v>84</v>
      </c>
      <c r="AA717" s="2" t="s">
        <v>85</v>
      </c>
      <c r="AB717" s="10" t="s">
        <v>72</v>
      </c>
      <c r="AC717" s="2" t="s">
        <v>73</v>
      </c>
      <c r="AD717" s="10" t="s">
        <v>74</v>
      </c>
      <c r="AE717" s="10"/>
      <c r="AF717" s="10" t="s">
        <v>86</v>
      </c>
      <c r="AG717" s="10" t="s">
        <v>75</v>
      </c>
      <c r="AH717" s="10"/>
      <c r="AI717" s="10" t="s">
        <v>76</v>
      </c>
      <c r="AJ717" s="2" t="s">
        <v>76</v>
      </c>
      <c r="AK717" s="32">
        <v>1</v>
      </c>
      <c r="AL717" s="2"/>
      <c r="AM717" s="2"/>
      <c r="AN717" s="7">
        <f>HYPERLINK("#Notes!C1202", "Go To Notes")</f>
      </c>
      <c r="AO717" s="2">
        <v>0</v>
      </c>
      <c r="AP717" s="2">
        <v>0</v>
      </c>
      <c r="AQ717" s="2">
        <v>252515.76</v>
      </c>
      <c r="AR717" s="26">
        <v>0.7843113722461674</v>
      </c>
      <c r="AS717" s="11" t="s">
        <v>66</v>
      </c>
      <c r="AT717" s="10" t="s">
        <v>133</v>
      </c>
      <c r="AU717" s="2">
        <v>0</v>
      </c>
      <c r="AV717" s="10" t="s">
        <v>75</v>
      </c>
      <c r="AW717" s="10" t="s">
        <v>75</v>
      </c>
      <c r="AX717" s="10" t="s">
        <v>75</v>
      </c>
      <c r="AY717" s="10"/>
      <c r="AZ717" s="10"/>
      <c r="BA717" s="2"/>
      <c r="BC717" s="10"/>
    </row>
    <row r="718" s="2" customFormat="1">
      <c r="A718" s="2" t="s">
        <v>1685</v>
      </c>
      <c r="B718" s="11">
        <v>44155</v>
      </c>
      <c r="C718" s="2" t="s">
        <v>1670</v>
      </c>
      <c r="D718" s="2" t="s">
        <v>1671</v>
      </c>
      <c r="E718" s="2" t="s">
        <v>1672</v>
      </c>
      <c r="F718" s="2" t="s">
        <v>1677</v>
      </c>
      <c r="G718" s="2" t="s">
        <v>1678</v>
      </c>
      <c r="H718" s="2" t="s">
        <v>1679</v>
      </c>
      <c r="I718" s="11">
        <v>44196</v>
      </c>
      <c r="J718" s="11">
        <v>44104</v>
      </c>
      <c r="K718" s="2" t="s">
        <v>648</v>
      </c>
      <c r="L718" s="2" t="s">
        <v>659</v>
      </c>
      <c r="M718" s="2"/>
      <c r="N718" s="2" t="s">
        <v>80</v>
      </c>
      <c r="O718" s="2" t="s">
        <v>95</v>
      </c>
      <c r="P718" s="2"/>
      <c r="Q718" s="2" t="s">
        <v>65</v>
      </c>
      <c r="R718" s="2" t="s">
        <v>81</v>
      </c>
      <c r="S718" s="2">
        <v>56227</v>
      </c>
      <c r="T718" s="2" t="s">
        <v>82</v>
      </c>
      <c r="U718" s="2" t="s">
        <v>83</v>
      </c>
      <c r="V718" s="10" t="s">
        <v>69</v>
      </c>
      <c r="W718" s="2"/>
      <c r="X718" s="2">
        <v>573515.4</v>
      </c>
      <c r="Y718" s="26">
        <v>0.000807897501</v>
      </c>
      <c r="Z718" s="10" t="s">
        <v>84</v>
      </c>
      <c r="AA718" s="2" t="s">
        <v>85</v>
      </c>
      <c r="AB718" s="10" t="s">
        <v>72</v>
      </c>
      <c r="AC718" s="2" t="s">
        <v>73</v>
      </c>
      <c r="AD718" s="10" t="s">
        <v>74</v>
      </c>
      <c r="AE718" s="10"/>
      <c r="AF718" s="10" t="s">
        <v>86</v>
      </c>
      <c r="AG718" s="10" t="s">
        <v>75</v>
      </c>
      <c r="AH718" s="10"/>
      <c r="AI718" s="10" t="s">
        <v>76</v>
      </c>
      <c r="AJ718" s="2" t="s">
        <v>76</v>
      </c>
      <c r="AK718" s="32">
        <v>1</v>
      </c>
      <c r="AL718" s="2"/>
      <c r="AM718" s="2"/>
      <c r="AN718" s="2"/>
      <c r="AO718" s="2">
        <v>0</v>
      </c>
      <c r="AP718" s="2">
        <v>0</v>
      </c>
      <c r="AQ718" s="2">
        <v>576122.4</v>
      </c>
      <c r="AR718" s="26">
        <v>1.004545649515253</v>
      </c>
      <c r="AS718" s="11" t="s">
        <v>66</v>
      </c>
      <c r="AT718" s="10" t="s">
        <v>133</v>
      </c>
      <c r="AU718" s="2">
        <v>0</v>
      </c>
      <c r="AV718" s="10" t="s">
        <v>75</v>
      </c>
      <c r="AW718" s="10" t="s">
        <v>75</v>
      </c>
      <c r="AX718" s="10" t="s">
        <v>75</v>
      </c>
      <c r="AY718" s="10"/>
      <c r="AZ718" s="10"/>
      <c r="BA718" s="2"/>
      <c r="BC718" s="10"/>
    </row>
    <row r="719" s="2" customFormat="1">
      <c r="A719" s="2" t="s">
        <v>1686</v>
      </c>
      <c r="B719" s="11">
        <v>44252</v>
      </c>
      <c r="C719" s="2" t="s">
        <v>1670</v>
      </c>
      <c r="D719" s="2" t="s">
        <v>1671</v>
      </c>
      <c r="E719" s="2" t="s">
        <v>1672</v>
      </c>
      <c r="F719" s="2" t="s">
        <v>1677</v>
      </c>
      <c r="G719" s="2" t="s">
        <v>1678</v>
      </c>
      <c r="H719" s="2" t="s">
        <v>1679</v>
      </c>
      <c r="I719" s="11">
        <v>44196</v>
      </c>
      <c r="J719" s="11">
        <v>44196</v>
      </c>
      <c r="K719" s="2" t="s">
        <v>648</v>
      </c>
      <c r="L719" s="2" t="s">
        <v>125</v>
      </c>
      <c r="M719" s="2"/>
      <c r="N719" s="2" t="s">
        <v>80</v>
      </c>
      <c r="O719" s="2" t="s">
        <v>95</v>
      </c>
      <c r="P719" s="2"/>
      <c r="Q719" s="2" t="s">
        <v>65</v>
      </c>
      <c r="R719" s="2" t="s">
        <v>81</v>
      </c>
      <c r="S719" s="2">
        <v>48839</v>
      </c>
      <c r="T719" s="2" t="s">
        <v>82</v>
      </c>
      <c r="U719" s="2" t="s">
        <v>83</v>
      </c>
      <c r="V719" s="10" t="s">
        <v>69</v>
      </c>
      <c r="W719" s="2"/>
      <c r="X719" s="2">
        <v>920126.76</v>
      </c>
      <c r="Y719" s="26">
        <v>0.001148152174</v>
      </c>
      <c r="Z719" s="10" t="s">
        <v>84</v>
      </c>
      <c r="AA719" s="2" t="s">
        <v>85</v>
      </c>
      <c r="AB719" s="10" t="s">
        <v>72</v>
      </c>
      <c r="AC719" s="2" t="s">
        <v>73</v>
      </c>
      <c r="AD719" s="10" t="s">
        <v>74</v>
      </c>
      <c r="AE719" s="10"/>
      <c r="AF719" s="10" t="s">
        <v>86</v>
      </c>
      <c r="AG719" s="10" t="s">
        <v>75</v>
      </c>
      <c r="AH719" s="10"/>
      <c r="AI719" s="10" t="s">
        <v>76</v>
      </c>
      <c r="AJ719" s="2" t="s">
        <v>76</v>
      </c>
      <c r="AK719" s="32">
        <v>1</v>
      </c>
      <c r="AL719" s="2"/>
      <c r="AM719" s="2"/>
      <c r="AN719" s="2"/>
      <c r="AO719" s="2">
        <v>0</v>
      </c>
      <c r="AP719" s="2">
        <v>0</v>
      </c>
      <c r="AQ719" s="2">
        <v>931221</v>
      </c>
      <c r="AR719" s="26">
        <v>1.0120572952361477</v>
      </c>
      <c r="AS719" s="11" t="s">
        <v>66</v>
      </c>
      <c r="AT719" s="10" t="s">
        <v>133</v>
      </c>
      <c r="AU719" s="2">
        <v>0</v>
      </c>
      <c r="AV719" s="10" t="s">
        <v>75</v>
      </c>
      <c r="AW719" s="10" t="s">
        <v>75</v>
      </c>
      <c r="AX719" s="10" t="s">
        <v>75</v>
      </c>
      <c r="AY719" s="10"/>
      <c r="AZ719" s="10"/>
      <c r="BA719" s="2"/>
      <c r="BC719" s="10"/>
    </row>
    <row r="720" s="2" customFormat="1">
      <c r="A720" s="2" t="s">
        <v>1687</v>
      </c>
      <c r="B720" s="11">
        <v>44340</v>
      </c>
      <c r="C720" s="2" t="s">
        <v>1670</v>
      </c>
      <c r="D720" s="2" t="s">
        <v>1671</v>
      </c>
      <c r="E720" s="2" t="s">
        <v>1672</v>
      </c>
      <c r="F720" s="2" t="s">
        <v>1677</v>
      </c>
      <c r="G720" s="2" t="s">
        <v>1678</v>
      </c>
      <c r="H720" s="2" t="s">
        <v>1679</v>
      </c>
      <c r="I720" s="11">
        <v>44561</v>
      </c>
      <c r="J720" s="11">
        <v>44286</v>
      </c>
      <c r="K720" s="2" t="s">
        <v>648</v>
      </c>
      <c r="L720" s="2" t="s">
        <v>659</v>
      </c>
      <c r="M720" s="2"/>
      <c r="N720" s="2" t="s">
        <v>80</v>
      </c>
      <c r="O720" s="2" t="s">
        <v>95</v>
      </c>
      <c r="P720" s="2"/>
      <c r="Q720" s="2" t="s">
        <v>65</v>
      </c>
      <c r="R720" s="2" t="s">
        <v>81</v>
      </c>
      <c r="S720" s="2">
        <v>43479</v>
      </c>
      <c r="T720" s="2" t="s">
        <v>82</v>
      </c>
      <c r="U720" s="2" t="s">
        <v>83</v>
      </c>
      <c r="V720" s="10" t="s">
        <v>69</v>
      </c>
      <c r="W720" s="2"/>
      <c r="X720" s="2">
        <v>8253183.78</v>
      </c>
      <c r="Y720" s="26">
        <v>0.009977035502</v>
      </c>
      <c r="Z720" s="10" t="s">
        <v>84</v>
      </c>
      <c r="AA720" s="2" t="s">
        <v>85</v>
      </c>
      <c r="AB720" s="10" t="s">
        <v>72</v>
      </c>
      <c r="AC720" s="2" t="s">
        <v>73</v>
      </c>
      <c r="AD720" s="10" t="s">
        <v>74</v>
      </c>
      <c r="AE720" s="10"/>
      <c r="AF720" s="10" t="s">
        <v>86</v>
      </c>
      <c r="AG720" s="10" t="s">
        <v>75</v>
      </c>
      <c r="AH720" s="10"/>
      <c r="AI720" s="10" t="s">
        <v>76</v>
      </c>
      <c r="AJ720" s="2" t="s">
        <v>76</v>
      </c>
      <c r="AK720" s="32">
        <v>1</v>
      </c>
      <c r="AL720" s="2"/>
      <c r="AM720" s="2"/>
      <c r="AN720" s="2"/>
      <c r="AO720" s="2">
        <v>0</v>
      </c>
      <c r="AP720" s="2">
        <v>0</v>
      </c>
      <c r="AQ720" s="2">
        <v>0</v>
      </c>
      <c r="AR720" s="26">
        <v>0</v>
      </c>
      <c r="AS720" s="11" t="s">
        <v>66</v>
      </c>
      <c r="AT720" s="10" t="s">
        <v>133</v>
      </c>
      <c r="AU720" s="2">
        <v>0</v>
      </c>
      <c r="AV720" s="10" t="s">
        <v>75</v>
      </c>
      <c r="AW720" s="10" t="s">
        <v>75</v>
      </c>
      <c r="AX720" s="10" t="s">
        <v>75</v>
      </c>
      <c r="AY720" s="10"/>
      <c r="AZ720" s="10"/>
      <c r="BA720" s="2"/>
      <c r="BC720" s="10"/>
    </row>
    <row r="721" s="3" customFormat="1">
      <c r="A721" s="3" t="s">
        <v>1688</v>
      </c>
      <c r="B721" s="16">
        <v>44502</v>
      </c>
      <c r="C721" s="3" t="s">
        <v>1670</v>
      </c>
      <c r="D721" s="3" t="s">
        <v>1671</v>
      </c>
      <c r="E721" s="3" t="s">
        <v>1672</v>
      </c>
      <c r="F721" s="3" t="s">
        <v>1677</v>
      </c>
      <c r="G721" s="3" t="s">
        <v>1678</v>
      </c>
      <c r="H721" s="3" t="s">
        <v>1679</v>
      </c>
      <c r="I721" s="16">
        <v>44561</v>
      </c>
      <c r="J721" s="16">
        <v>44286</v>
      </c>
      <c r="K721" s="3" t="s">
        <v>648</v>
      </c>
      <c r="L721" s="3" t="s">
        <v>659</v>
      </c>
      <c r="M721" s="3"/>
      <c r="N721" s="3" t="s">
        <v>80</v>
      </c>
      <c r="O721" s="3" t="s">
        <v>95</v>
      </c>
      <c r="P721" s="3"/>
      <c r="Q721" s="3" t="s">
        <v>65</v>
      </c>
      <c r="R721" s="3" t="s">
        <v>81</v>
      </c>
      <c r="S721" s="3">
        <v>43479</v>
      </c>
      <c r="T721" s="3" t="s">
        <v>82</v>
      </c>
      <c r="U721" s="3" t="s">
        <v>83</v>
      </c>
      <c r="V721" s="21" t="s">
        <v>69</v>
      </c>
      <c r="W721" s="3"/>
      <c r="X721" s="3">
        <v>8253183.78</v>
      </c>
      <c r="Y721" s="27">
        <v>0.009977035502</v>
      </c>
      <c r="Z721" s="21" t="s">
        <v>84</v>
      </c>
      <c r="AA721" s="3" t="s">
        <v>85</v>
      </c>
      <c r="AB721" s="21" t="s">
        <v>72</v>
      </c>
      <c r="AC721" s="3" t="s">
        <v>73</v>
      </c>
      <c r="AD721" s="21" t="s">
        <v>74</v>
      </c>
      <c r="AE721" s="21"/>
      <c r="AF721" s="21" t="s">
        <v>86</v>
      </c>
      <c r="AG721" s="21" t="s">
        <v>75</v>
      </c>
      <c r="AH721" s="21"/>
      <c r="AI721" s="21" t="s">
        <v>76</v>
      </c>
      <c r="AJ721" s="3" t="s">
        <v>76</v>
      </c>
      <c r="AK721" s="33">
        <v>1</v>
      </c>
      <c r="AL721" s="3"/>
      <c r="AM721" s="3"/>
      <c r="AN721" s="3"/>
      <c r="AO721" s="3">
        <v>0</v>
      </c>
      <c r="AP721" s="3">
        <v>0</v>
      </c>
      <c r="AQ721" s="3">
        <v>0</v>
      </c>
      <c r="AR721" s="27">
        <v>0</v>
      </c>
      <c r="AS721" s="16" t="s">
        <v>66</v>
      </c>
      <c r="AT721" s="21" t="s">
        <v>133</v>
      </c>
      <c r="AU721" s="3">
        <v>0</v>
      </c>
      <c r="AV721" s="21" t="s">
        <v>75</v>
      </c>
      <c r="AW721" s="21" t="s">
        <v>75</v>
      </c>
      <c r="AX721" s="21" t="s">
        <v>75</v>
      </c>
      <c r="AY721" s="21"/>
      <c r="AZ721" s="21"/>
      <c r="BA721" s="3"/>
      <c r="BC721" s="21"/>
    </row>
    <row r="722" s="2" customFormat="1">
      <c r="A722" s="2" t="s">
        <v>1689</v>
      </c>
      <c r="B722" s="11">
        <v>44432</v>
      </c>
      <c r="C722" s="2" t="s">
        <v>1670</v>
      </c>
      <c r="D722" s="2" t="s">
        <v>1671</v>
      </c>
      <c r="E722" s="2" t="s">
        <v>1672</v>
      </c>
      <c r="F722" s="2" t="s">
        <v>1677</v>
      </c>
      <c r="G722" s="2" t="s">
        <v>1678</v>
      </c>
      <c r="H722" s="2" t="s">
        <v>1679</v>
      </c>
      <c r="I722" s="11">
        <v>44561</v>
      </c>
      <c r="J722" s="11">
        <v>44377</v>
      </c>
      <c r="K722" s="2" t="s">
        <v>648</v>
      </c>
      <c r="L722" s="2" t="s">
        <v>662</v>
      </c>
      <c r="M722" s="2"/>
      <c r="N722" s="2" t="s">
        <v>80</v>
      </c>
      <c r="O722" s="2" t="s">
        <v>95</v>
      </c>
      <c r="P722" s="2"/>
      <c r="Q722" s="2" t="s">
        <v>65</v>
      </c>
      <c r="R722" s="2" t="s">
        <v>81</v>
      </c>
      <c r="S722" s="2">
        <v>44342</v>
      </c>
      <c r="T722" s="2" t="s">
        <v>82</v>
      </c>
      <c r="U722" s="2" t="s">
        <v>83</v>
      </c>
      <c r="V722" s="10" t="s">
        <v>69</v>
      </c>
      <c r="W722" s="2"/>
      <c r="X722" s="2">
        <v>9495395.88</v>
      </c>
      <c r="Y722" s="26">
        <v>0.01110221109</v>
      </c>
      <c r="Z722" s="10" t="s">
        <v>84</v>
      </c>
      <c r="AA722" s="2" t="s">
        <v>85</v>
      </c>
      <c r="AB722" s="10" t="s">
        <v>72</v>
      </c>
      <c r="AC722" s="2" t="s">
        <v>73</v>
      </c>
      <c r="AD722" s="10" t="s">
        <v>74</v>
      </c>
      <c r="AE722" s="10"/>
      <c r="AF722" s="10" t="s">
        <v>86</v>
      </c>
      <c r="AG722" s="10" t="s">
        <v>75</v>
      </c>
      <c r="AH722" s="10"/>
      <c r="AI722" s="10" t="s">
        <v>76</v>
      </c>
      <c r="AJ722" s="2" t="s">
        <v>76</v>
      </c>
      <c r="AK722" s="32">
        <v>1</v>
      </c>
      <c r="AL722" s="2"/>
      <c r="AM722" s="2"/>
      <c r="AN722" s="2"/>
      <c r="AO722" s="2">
        <v>0</v>
      </c>
      <c r="AP722" s="2">
        <v>0</v>
      </c>
      <c r="AQ722" s="2">
        <v>9004365.12</v>
      </c>
      <c r="AR722" s="26">
        <v>0.9482874894100781</v>
      </c>
      <c r="AS722" s="11" t="s">
        <v>66</v>
      </c>
      <c r="AT722" s="10" t="s">
        <v>133</v>
      </c>
      <c r="AU722" s="2">
        <v>0</v>
      </c>
      <c r="AV722" s="10" t="s">
        <v>75</v>
      </c>
      <c r="AW722" s="10" t="s">
        <v>75</v>
      </c>
      <c r="AX722" s="10" t="s">
        <v>75</v>
      </c>
      <c r="AY722" s="10"/>
      <c r="AZ722" s="10"/>
      <c r="BA722" s="2"/>
      <c r="BC722" s="10"/>
    </row>
    <row r="723" s="3" customFormat="1">
      <c r="A723" s="3" t="s">
        <v>1690</v>
      </c>
      <c r="B723" s="16">
        <v>44502</v>
      </c>
      <c r="C723" s="3" t="s">
        <v>1670</v>
      </c>
      <c r="D723" s="3" t="s">
        <v>1671</v>
      </c>
      <c r="E723" s="3" t="s">
        <v>1672</v>
      </c>
      <c r="F723" s="3" t="s">
        <v>1677</v>
      </c>
      <c r="G723" s="3" t="s">
        <v>1678</v>
      </c>
      <c r="H723" s="3" t="s">
        <v>1679</v>
      </c>
      <c r="I723" s="16">
        <v>44561</v>
      </c>
      <c r="J723" s="16">
        <v>44377</v>
      </c>
      <c r="K723" s="3" t="s">
        <v>648</v>
      </c>
      <c r="L723" s="3" t="s">
        <v>662</v>
      </c>
      <c r="M723" s="3"/>
      <c r="N723" s="3" t="s">
        <v>80</v>
      </c>
      <c r="O723" s="3" t="s">
        <v>95</v>
      </c>
      <c r="P723" s="3"/>
      <c r="Q723" s="3" t="s">
        <v>65</v>
      </c>
      <c r="R723" s="3" t="s">
        <v>81</v>
      </c>
      <c r="S723" s="3">
        <v>44342</v>
      </c>
      <c r="T723" s="3" t="s">
        <v>82</v>
      </c>
      <c r="U723" s="3" t="s">
        <v>83</v>
      </c>
      <c r="V723" s="21" t="s">
        <v>69</v>
      </c>
      <c r="W723" s="3"/>
      <c r="X723" s="3">
        <v>9495395.88</v>
      </c>
      <c r="Y723" s="27">
        <v>0.01110221109</v>
      </c>
      <c r="Z723" s="21" t="s">
        <v>84</v>
      </c>
      <c r="AA723" s="3" t="s">
        <v>85</v>
      </c>
      <c r="AB723" s="21" t="s">
        <v>72</v>
      </c>
      <c r="AC723" s="3" t="s">
        <v>73</v>
      </c>
      <c r="AD723" s="21" t="s">
        <v>74</v>
      </c>
      <c r="AE723" s="21"/>
      <c r="AF723" s="21" t="s">
        <v>86</v>
      </c>
      <c r="AG723" s="21" t="s">
        <v>75</v>
      </c>
      <c r="AH723" s="21"/>
      <c r="AI723" s="21" t="s">
        <v>76</v>
      </c>
      <c r="AJ723" s="3" t="s">
        <v>76</v>
      </c>
      <c r="AK723" s="33">
        <v>1</v>
      </c>
      <c r="AL723" s="3"/>
      <c r="AM723" s="3"/>
      <c r="AN723" s="3"/>
      <c r="AO723" s="3">
        <v>0</v>
      </c>
      <c r="AP723" s="3">
        <v>0</v>
      </c>
      <c r="AQ723" s="3">
        <v>9004365.12</v>
      </c>
      <c r="AR723" s="27">
        <v>0.9482874894100781</v>
      </c>
      <c r="AS723" s="16" t="s">
        <v>66</v>
      </c>
      <c r="AT723" s="21" t="s">
        <v>133</v>
      </c>
      <c r="AU723" s="3">
        <v>0</v>
      </c>
      <c r="AV723" s="21" t="s">
        <v>75</v>
      </c>
      <c r="AW723" s="21" t="s">
        <v>75</v>
      </c>
      <c r="AX723" s="21" t="s">
        <v>75</v>
      </c>
      <c r="AY723" s="21"/>
      <c r="AZ723" s="21"/>
      <c r="BA723" s="3"/>
      <c r="BC723" s="21"/>
    </row>
    <row r="724" s="2" customFormat="1">
      <c r="A724" s="2" t="s">
        <v>1691</v>
      </c>
      <c r="B724" s="11">
        <v>44008</v>
      </c>
      <c r="C724" s="2" t="s">
        <v>1692</v>
      </c>
      <c r="D724" s="2" t="s">
        <v>1693</v>
      </c>
      <c r="E724" s="2" t="s">
        <v>1694</v>
      </c>
      <c r="F724" s="2" t="s">
        <v>1695</v>
      </c>
      <c r="G724" s="2" t="s">
        <v>1696</v>
      </c>
      <c r="H724" s="2" t="s">
        <v>1697</v>
      </c>
      <c r="I724" s="11">
        <v>44043</v>
      </c>
      <c r="J724" s="11">
        <v>43951</v>
      </c>
      <c r="K724" s="2" t="s">
        <v>62</v>
      </c>
      <c r="L724" s="2" t="s">
        <v>1698</v>
      </c>
      <c r="M724" s="2"/>
      <c r="N724" s="2" t="s">
        <v>80</v>
      </c>
      <c r="O724" s="2" t="s">
        <v>95</v>
      </c>
      <c r="P724" s="2"/>
      <c r="Q724" s="2" t="s">
        <v>65</v>
      </c>
      <c r="R724" s="2" t="s">
        <v>81</v>
      </c>
      <c r="S724" s="2">
        <v>2386</v>
      </c>
      <c r="T724" s="2" t="s">
        <v>82</v>
      </c>
      <c r="U724" s="2" t="s">
        <v>83</v>
      </c>
      <c r="V724" s="10" t="s">
        <v>69</v>
      </c>
      <c r="W724" s="2"/>
      <c r="X724" s="2">
        <v>13671.78</v>
      </c>
      <c r="Y724" s="26">
        <v>4.2900947E-05</v>
      </c>
      <c r="Z724" s="10" t="s">
        <v>84</v>
      </c>
      <c r="AA724" s="2" t="s">
        <v>85</v>
      </c>
      <c r="AB724" s="10" t="s">
        <v>72</v>
      </c>
      <c r="AC724" s="2" t="s">
        <v>73</v>
      </c>
      <c r="AD724" s="10" t="s">
        <v>74</v>
      </c>
      <c r="AE724" s="10"/>
      <c r="AF724" s="10" t="s">
        <v>86</v>
      </c>
      <c r="AG724" s="10" t="s">
        <v>75</v>
      </c>
      <c r="AH724" s="10"/>
      <c r="AI724" s="10" t="s">
        <v>76</v>
      </c>
      <c r="AJ724" s="2" t="s">
        <v>76</v>
      </c>
      <c r="AK724" s="32">
        <v>1</v>
      </c>
      <c r="AL724" s="2"/>
      <c r="AM724" s="2"/>
      <c r="AN724" s="2"/>
      <c r="AO724" s="2">
        <v>0</v>
      </c>
      <c r="AP724" s="2">
        <v>0</v>
      </c>
      <c r="AQ724" s="2">
        <v>0</v>
      </c>
      <c r="AR724" s="26">
        <v>0</v>
      </c>
      <c r="AS724" s="11"/>
      <c r="AT724" s="10"/>
      <c r="AV724" s="10"/>
      <c r="AW724" s="10"/>
      <c r="AX724" s="10"/>
      <c r="AY724" s="10"/>
      <c r="AZ724" s="10"/>
      <c r="BC724" s="10"/>
    </row>
    <row r="725" s="2" customFormat="1">
      <c r="A725" s="2" t="s">
        <v>1699</v>
      </c>
      <c r="B725" s="11">
        <v>44102</v>
      </c>
      <c r="C725" s="2" t="s">
        <v>1692</v>
      </c>
      <c r="D725" s="2" t="s">
        <v>1693</v>
      </c>
      <c r="E725" s="2" t="s">
        <v>1694</v>
      </c>
      <c r="F725" s="2" t="s">
        <v>1695</v>
      </c>
      <c r="G725" s="2" t="s">
        <v>1696</v>
      </c>
      <c r="H725" s="2" t="s">
        <v>1697</v>
      </c>
      <c r="I725" s="11">
        <v>44043</v>
      </c>
      <c r="J725" s="11">
        <v>44043</v>
      </c>
      <c r="K725" s="2" t="s">
        <v>62</v>
      </c>
      <c r="L725" s="2" t="s">
        <v>1698</v>
      </c>
      <c r="M725" s="2"/>
      <c r="N725" s="2" t="s">
        <v>80</v>
      </c>
      <c r="O725" s="2" t="s">
        <v>95</v>
      </c>
      <c r="P725" s="2"/>
      <c r="Q725" s="2" t="s">
        <v>65</v>
      </c>
      <c r="R725" s="2" t="s">
        <v>81</v>
      </c>
      <c r="S725" s="2">
        <v>1429</v>
      </c>
      <c r="T725" s="2" t="s">
        <v>82</v>
      </c>
      <c r="U725" s="2" t="s">
        <v>83</v>
      </c>
      <c r="V725" s="10" t="s">
        <v>69</v>
      </c>
      <c r="W725" s="2"/>
      <c r="X725" s="2">
        <v>5730.29</v>
      </c>
      <c r="Y725" s="26">
        <v>1.5915704E-05</v>
      </c>
      <c r="Z725" s="10" t="s">
        <v>84</v>
      </c>
      <c r="AA725" s="2" t="s">
        <v>85</v>
      </c>
      <c r="AB725" s="10" t="s">
        <v>72</v>
      </c>
      <c r="AC725" s="2" t="s">
        <v>73</v>
      </c>
      <c r="AD725" s="10" t="s">
        <v>74</v>
      </c>
      <c r="AE725" s="10"/>
      <c r="AF725" s="10" t="s">
        <v>86</v>
      </c>
      <c r="AG725" s="10" t="s">
        <v>75</v>
      </c>
      <c r="AH725" s="10"/>
      <c r="AI725" s="10" t="s">
        <v>76</v>
      </c>
      <c r="AJ725" s="2" t="s">
        <v>76</v>
      </c>
      <c r="AK725" s="32">
        <v>1</v>
      </c>
      <c r="AL725" s="2"/>
      <c r="AM725" s="2"/>
      <c r="AN725" s="2"/>
      <c r="AO725" s="2">
        <v>0</v>
      </c>
      <c r="AP725" s="2">
        <v>0</v>
      </c>
      <c r="AQ725" s="2">
        <v>0</v>
      </c>
      <c r="AR725" s="26">
        <v>0</v>
      </c>
      <c r="AS725" s="11"/>
      <c r="AT725" s="10"/>
      <c r="AV725" s="10"/>
      <c r="AW725" s="10"/>
      <c r="AX725" s="10"/>
      <c r="AY725" s="10"/>
      <c r="AZ725" s="10"/>
      <c r="BC725" s="10"/>
    </row>
    <row r="726" s="2" customFormat="1">
      <c r="A726" s="2" t="s">
        <v>1700</v>
      </c>
      <c r="B726" s="11">
        <v>44188</v>
      </c>
      <c r="C726" s="2" t="s">
        <v>1692</v>
      </c>
      <c r="D726" s="2" t="s">
        <v>1693</v>
      </c>
      <c r="E726" s="2" t="s">
        <v>1694</v>
      </c>
      <c r="F726" s="2" t="s">
        <v>1695</v>
      </c>
      <c r="G726" s="2" t="s">
        <v>1696</v>
      </c>
      <c r="H726" s="2" t="s">
        <v>1697</v>
      </c>
      <c r="I726" s="11">
        <v>44408</v>
      </c>
      <c r="J726" s="11">
        <v>44135</v>
      </c>
      <c r="K726" s="2" t="s">
        <v>62</v>
      </c>
      <c r="L726" s="2" t="s">
        <v>1698</v>
      </c>
      <c r="M726" s="2"/>
      <c r="N726" s="2" t="s">
        <v>80</v>
      </c>
      <c r="O726" s="2" t="s">
        <v>95</v>
      </c>
      <c r="P726" s="2"/>
      <c r="Q726" s="2" t="s">
        <v>65</v>
      </c>
      <c r="R726" s="2" t="s">
        <v>81</v>
      </c>
      <c r="S726" s="2">
        <v>1228</v>
      </c>
      <c r="T726" s="2" t="s">
        <v>82</v>
      </c>
      <c r="U726" s="2" t="s">
        <v>83</v>
      </c>
      <c r="V726" s="10" t="s">
        <v>69</v>
      </c>
      <c r="W726" s="2"/>
      <c r="X726" s="2">
        <v>12857.16</v>
      </c>
      <c r="Y726" s="26">
        <v>3.515339E-05</v>
      </c>
      <c r="Z726" s="10" t="s">
        <v>84</v>
      </c>
      <c r="AA726" s="2" t="s">
        <v>85</v>
      </c>
      <c r="AB726" s="10" t="s">
        <v>72</v>
      </c>
      <c r="AC726" s="2" t="s">
        <v>73</v>
      </c>
      <c r="AD726" s="10" t="s">
        <v>74</v>
      </c>
      <c r="AE726" s="10"/>
      <c r="AF726" s="10" t="s">
        <v>86</v>
      </c>
      <c r="AG726" s="10" t="s">
        <v>75</v>
      </c>
      <c r="AH726" s="10"/>
      <c r="AI726" s="10" t="s">
        <v>76</v>
      </c>
      <c r="AJ726" s="2" t="s">
        <v>76</v>
      </c>
      <c r="AK726" s="32">
        <v>1</v>
      </c>
      <c r="AL726" s="2"/>
      <c r="AM726" s="2"/>
      <c r="AN726" s="7">
        <f>HYPERLINK("#Notes!C1206", "Go To Notes")</f>
      </c>
      <c r="AO726" s="2">
        <v>0</v>
      </c>
      <c r="AP726" s="2">
        <v>0</v>
      </c>
      <c r="AQ726" s="2">
        <v>0</v>
      </c>
      <c r="AR726" s="26">
        <v>0</v>
      </c>
      <c r="AS726" s="11"/>
      <c r="AT726" s="10"/>
      <c r="AV726" s="10"/>
      <c r="AW726" s="10"/>
      <c r="AX726" s="10"/>
      <c r="AY726" s="10"/>
      <c r="AZ726" s="10"/>
      <c r="BC726" s="10"/>
    </row>
    <row r="727" s="2" customFormat="1">
      <c r="A727" s="2" t="s">
        <v>1701</v>
      </c>
      <c r="B727" s="11">
        <v>44280</v>
      </c>
      <c r="C727" s="2" t="s">
        <v>1692</v>
      </c>
      <c r="D727" s="2" t="s">
        <v>1693</v>
      </c>
      <c r="E727" s="2" t="s">
        <v>1694</v>
      </c>
      <c r="F727" s="2" t="s">
        <v>1695</v>
      </c>
      <c r="G727" s="2" t="s">
        <v>1696</v>
      </c>
      <c r="H727" s="2" t="s">
        <v>1697</v>
      </c>
      <c r="I727" s="11">
        <v>44408</v>
      </c>
      <c r="J727" s="11">
        <v>44227</v>
      </c>
      <c r="K727" s="2" t="s">
        <v>62</v>
      </c>
      <c r="L727" s="2" t="s">
        <v>1698</v>
      </c>
      <c r="M727" s="2"/>
      <c r="N727" s="2" t="s">
        <v>80</v>
      </c>
      <c r="O727" s="2" t="s">
        <v>95</v>
      </c>
      <c r="P727" s="2"/>
      <c r="Q727" s="2" t="s">
        <v>65</v>
      </c>
      <c r="R727" s="2" t="s">
        <v>81</v>
      </c>
      <c r="S727" s="2">
        <v>1425</v>
      </c>
      <c r="T727" s="2" t="s">
        <v>82</v>
      </c>
      <c r="U727" s="2" t="s">
        <v>83</v>
      </c>
      <c r="V727" s="10" t="s">
        <v>69</v>
      </c>
      <c r="W727" s="2"/>
      <c r="X727" s="2">
        <v>463125</v>
      </c>
      <c r="Y727" s="26">
        <v>0.001116283805</v>
      </c>
      <c r="Z727" s="10" t="s">
        <v>84</v>
      </c>
      <c r="AA727" s="2" t="s">
        <v>85</v>
      </c>
      <c r="AB727" s="10" t="s">
        <v>72</v>
      </c>
      <c r="AC727" s="2" t="s">
        <v>73</v>
      </c>
      <c r="AD727" s="10" t="s">
        <v>74</v>
      </c>
      <c r="AE727" s="10"/>
      <c r="AF727" s="10" t="s">
        <v>86</v>
      </c>
      <c r="AG727" s="10" t="s">
        <v>75</v>
      </c>
      <c r="AH727" s="10"/>
      <c r="AI727" s="10" t="s">
        <v>76</v>
      </c>
      <c r="AJ727" s="2" t="s">
        <v>76</v>
      </c>
      <c r="AK727" s="32">
        <v>1</v>
      </c>
      <c r="AL727" s="2"/>
      <c r="AM727" s="2"/>
      <c r="AN727" s="7">
        <f>HYPERLINK("#Notes!C1211", "Go To Notes")</f>
      </c>
      <c r="AO727" s="2">
        <v>0</v>
      </c>
      <c r="AP727" s="2">
        <v>0</v>
      </c>
      <c r="AQ727" s="2">
        <v>0</v>
      </c>
      <c r="AR727" s="26">
        <v>0</v>
      </c>
      <c r="AS727" s="11"/>
      <c r="AT727" s="10"/>
      <c r="AV727" s="10"/>
      <c r="AW727" s="10"/>
      <c r="AX727" s="10"/>
      <c r="AY727" s="10"/>
      <c r="AZ727" s="10"/>
      <c r="BC727" s="10"/>
    </row>
    <row r="728" s="2" customFormat="1">
      <c r="A728" s="2" t="s">
        <v>1702</v>
      </c>
      <c r="B728" s="11">
        <v>44372</v>
      </c>
      <c r="C728" s="2" t="s">
        <v>1692</v>
      </c>
      <c r="D728" s="2" t="s">
        <v>1693</v>
      </c>
      <c r="E728" s="2" t="s">
        <v>1694</v>
      </c>
      <c r="F728" s="2" t="s">
        <v>1695</v>
      </c>
      <c r="G728" s="2" t="s">
        <v>1696</v>
      </c>
      <c r="H728" s="2" t="s">
        <v>1697</v>
      </c>
      <c r="I728" s="11">
        <v>44408</v>
      </c>
      <c r="J728" s="11">
        <v>44316</v>
      </c>
      <c r="K728" s="2" t="s">
        <v>62</v>
      </c>
      <c r="L728" s="2" t="s">
        <v>1703</v>
      </c>
      <c r="M728" s="2"/>
      <c r="N728" s="2" t="s">
        <v>80</v>
      </c>
      <c r="O728" s="2" t="s">
        <v>95</v>
      </c>
      <c r="P728" s="2"/>
      <c r="Q728" s="2" t="s">
        <v>65</v>
      </c>
      <c r="R728" s="2" t="s">
        <v>81</v>
      </c>
      <c r="S728" s="2">
        <v>1531</v>
      </c>
      <c r="T728" s="2" t="s">
        <v>82</v>
      </c>
      <c r="U728" s="2" t="s">
        <v>83</v>
      </c>
      <c r="V728" s="10" t="s">
        <v>69</v>
      </c>
      <c r="W728" s="2"/>
      <c r="X728" s="2">
        <v>265766.29</v>
      </c>
      <c r="Y728" s="26">
        <v>0.000548440389</v>
      </c>
      <c r="Z728" s="10" t="s">
        <v>84</v>
      </c>
      <c r="AA728" s="2" t="s">
        <v>85</v>
      </c>
      <c r="AB728" s="10" t="s">
        <v>72</v>
      </c>
      <c r="AC728" s="2" t="s">
        <v>73</v>
      </c>
      <c r="AD728" s="10" t="s">
        <v>74</v>
      </c>
      <c r="AE728" s="10"/>
      <c r="AF728" s="10" t="s">
        <v>86</v>
      </c>
      <c r="AG728" s="10" t="s">
        <v>75</v>
      </c>
      <c r="AH728" s="10"/>
      <c r="AI728" s="10" t="s">
        <v>76</v>
      </c>
      <c r="AJ728" s="2" t="s">
        <v>76</v>
      </c>
      <c r="AK728" s="32">
        <v>1</v>
      </c>
      <c r="AL728" s="2"/>
      <c r="AM728" s="2"/>
      <c r="AN728" s="7">
        <f>HYPERLINK("#Notes!C1216", "Go To Notes")</f>
      </c>
      <c r="AO728" s="2">
        <v>0</v>
      </c>
      <c r="AP728" s="2">
        <v>0</v>
      </c>
      <c r="AQ728" s="2">
        <v>0</v>
      </c>
      <c r="AR728" s="26">
        <v>0</v>
      </c>
      <c r="AS728" s="11"/>
      <c r="AT728" s="10"/>
      <c r="AV728" s="10"/>
      <c r="AW728" s="10"/>
      <c r="AX728" s="10"/>
      <c r="AY728" s="10"/>
      <c r="AZ728" s="10"/>
      <c r="BC728" s="10"/>
    </row>
    <row r="729" s="2" customFormat="1">
      <c r="A729" s="2" t="s">
        <v>1704</v>
      </c>
      <c r="B729" s="11">
        <v>44466</v>
      </c>
      <c r="C729" s="2" t="s">
        <v>1692</v>
      </c>
      <c r="D729" s="2" t="s">
        <v>1693</v>
      </c>
      <c r="E729" s="2" t="s">
        <v>1694</v>
      </c>
      <c r="F729" s="2" t="s">
        <v>1695</v>
      </c>
      <c r="G729" s="2" t="s">
        <v>1696</v>
      </c>
      <c r="H729" s="2" t="s">
        <v>1697</v>
      </c>
      <c r="I729" s="11">
        <v>44408</v>
      </c>
      <c r="J729" s="11">
        <v>44408</v>
      </c>
      <c r="K729" s="2" t="s">
        <v>62</v>
      </c>
      <c r="L729" s="2" t="s">
        <v>1703</v>
      </c>
      <c r="M729" s="2"/>
      <c r="N729" s="2" t="s">
        <v>80</v>
      </c>
      <c r="O729" s="2" t="s">
        <v>95</v>
      </c>
      <c r="P729" s="2"/>
      <c r="Q729" s="2" t="s">
        <v>65</v>
      </c>
      <c r="R729" s="2" t="s">
        <v>81</v>
      </c>
      <c r="S729" s="2">
        <v>1463</v>
      </c>
      <c r="T729" s="2" t="s">
        <v>82</v>
      </c>
      <c r="U729" s="2" t="s">
        <v>83</v>
      </c>
      <c r="V729" s="10" t="s">
        <v>69</v>
      </c>
      <c r="W729" s="2"/>
      <c r="X729" s="2">
        <v>235718.56</v>
      </c>
      <c r="Y729" s="26">
        <v>0.000456816734</v>
      </c>
      <c r="Z729" s="10" t="s">
        <v>84</v>
      </c>
      <c r="AA729" s="2" t="s">
        <v>85</v>
      </c>
      <c r="AB729" s="10" t="s">
        <v>72</v>
      </c>
      <c r="AC729" s="2" t="s">
        <v>73</v>
      </c>
      <c r="AD729" s="10" t="s">
        <v>74</v>
      </c>
      <c r="AE729" s="10"/>
      <c r="AF729" s="10" t="s">
        <v>86</v>
      </c>
      <c r="AG729" s="10" t="s">
        <v>75</v>
      </c>
      <c r="AH729" s="10"/>
      <c r="AI729" s="10" t="s">
        <v>76</v>
      </c>
      <c r="AJ729" s="2" t="s">
        <v>76</v>
      </c>
      <c r="AK729" s="32">
        <v>1</v>
      </c>
      <c r="AL729" s="2"/>
      <c r="AM729" s="2"/>
      <c r="AN729" s="7">
        <f>HYPERLINK("#Notes!C1221", "Go To Notes")</f>
      </c>
      <c r="AO729" s="2">
        <v>0</v>
      </c>
      <c r="AP729" s="2">
        <v>0</v>
      </c>
      <c r="AQ729" s="2">
        <v>0</v>
      </c>
      <c r="AR729" s="26">
        <v>0</v>
      </c>
      <c r="AS729" s="11"/>
      <c r="AT729" s="10"/>
      <c r="AV729" s="10"/>
      <c r="AW729" s="10"/>
      <c r="AX729" s="10"/>
      <c r="AY729" s="10"/>
      <c r="AZ729" s="10"/>
      <c r="BC729" s="10"/>
    </row>
    <row r="730" s="2" customFormat="1">
      <c r="A730" s="2" t="s">
        <v>1705</v>
      </c>
      <c r="B730" s="11">
        <v>44552</v>
      </c>
      <c r="C730" s="2" t="s">
        <v>1692</v>
      </c>
      <c r="D730" s="2" t="s">
        <v>1693</v>
      </c>
      <c r="E730" s="2" t="s">
        <v>1694</v>
      </c>
      <c r="F730" s="2" t="s">
        <v>1695</v>
      </c>
      <c r="G730" s="2" t="s">
        <v>1696</v>
      </c>
      <c r="H730" s="2" t="s">
        <v>1697</v>
      </c>
      <c r="I730" s="11">
        <v>44773</v>
      </c>
      <c r="J730" s="11">
        <v>44500</v>
      </c>
      <c r="K730" s="2" t="s">
        <v>62</v>
      </c>
      <c r="L730" s="2" t="s">
        <v>1703</v>
      </c>
      <c r="M730" s="2"/>
      <c r="N730" s="2" t="s">
        <v>80</v>
      </c>
      <c r="O730" s="2" t="s">
        <v>95</v>
      </c>
      <c r="P730" s="2"/>
      <c r="Q730" s="2" t="s">
        <v>65</v>
      </c>
      <c r="R730" s="2" t="s">
        <v>81</v>
      </c>
      <c r="S730" s="2">
        <v>1699</v>
      </c>
      <c r="T730" s="2" t="s">
        <v>82</v>
      </c>
      <c r="U730" s="2" t="s">
        <v>83</v>
      </c>
      <c r="V730" s="10" t="s">
        <v>69</v>
      </c>
      <c r="W730" s="2"/>
      <c r="X730" s="2">
        <v>311783.49</v>
      </c>
      <c r="Y730" s="26">
        <v>0.000557782782</v>
      </c>
      <c r="Z730" s="10" t="s">
        <v>84</v>
      </c>
      <c r="AA730" s="2" t="s">
        <v>85</v>
      </c>
      <c r="AB730" s="10" t="s">
        <v>72</v>
      </c>
      <c r="AC730" s="2" t="s">
        <v>73</v>
      </c>
      <c r="AD730" s="10" t="s">
        <v>74</v>
      </c>
      <c r="AE730" s="10"/>
      <c r="AF730" s="10" t="s">
        <v>86</v>
      </c>
      <c r="AG730" s="10" t="s">
        <v>75</v>
      </c>
      <c r="AH730" s="10"/>
      <c r="AI730" s="10" t="s">
        <v>76</v>
      </c>
      <c r="AJ730" s="2" t="s">
        <v>76</v>
      </c>
      <c r="AK730" s="32">
        <v>1</v>
      </c>
      <c r="AL730" s="2"/>
      <c r="AM730" s="2"/>
      <c r="AN730" s="7">
        <f>HYPERLINK("#Notes!C1226", "Go To Notes")</f>
      </c>
      <c r="AO730" s="2">
        <v>0</v>
      </c>
      <c r="AP730" s="2">
        <v>0</v>
      </c>
      <c r="AQ730" s="2">
        <v>0</v>
      </c>
      <c r="AR730" s="26">
        <v>0</v>
      </c>
      <c r="AS730" s="11"/>
      <c r="AT730" s="10"/>
      <c r="AV730" s="10"/>
      <c r="AW730" s="10"/>
      <c r="AX730" s="10"/>
      <c r="AY730" s="10"/>
      <c r="AZ730" s="10"/>
      <c r="BC730" s="10"/>
    </row>
    <row r="731" s="2" customFormat="1">
      <c r="A731" s="2" t="s">
        <v>1706</v>
      </c>
      <c r="B731" s="11">
        <v>44529</v>
      </c>
      <c r="C731" s="2" t="s">
        <v>1707</v>
      </c>
      <c r="D731" s="2" t="s">
        <v>1708</v>
      </c>
      <c r="E731" s="2" t="s">
        <v>1709</v>
      </c>
      <c r="F731" s="2" t="s">
        <v>1710</v>
      </c>
      <c r="G731" s="2" t="s">
        <v>1711</v>
      </c>
      <c r="H731" s="2" t="s">
        <v>1712</v>
      </c>
      <c r="I731" s="11">
        <v>44561</v>
      </c>
      <c r="J731" s="11">
        <v>44469</v>
      </c>
      <c r="K731" s="2" t="s">
        <v>648</v>
      </c>
      <c r="L731" s="2" t="s">
        <v>662</v>
      </c>
      <c r="M731" s="2"/>
      <c r="N731" s="2" t="s">
        <v>80</v>
      </c>
      <c r="O731" s="2" t="s">
        <v>95</v>
      </c>
      <c r="P731" s="2"/>
      <c r="Q731" s="2" t="s">
        <v>65</v>
      </c>
      <c r="R731" s="2" t="s">
        <v>81</v>
      </c>
      <c r="S731" s="2">
        <v>2387</v>
      </c>
      <c r="T731" s="2" t="s">
        <v>82</v>
      </c>
      <c r="U731" s="2" t="s">
        <v>83</v>
      </c>
      <c r="V731" s="10" t="s">
        <v>69</v>
      </c>
      <c r="W731" s="2"/>
      <c r="X731" s="2">
        <v>418846.89</v>
      </c>
      <c r="Y731" s="26">
        <v>0.000291882761</v>
      </c>
      <c r="Z731" s="10" t="s">
        <v>84</v>
      </c>
      <c r="AA731" s="2" t="s">
        <v>85</v>
      </c>
      <c r="AB731" s="10" t="s">
        <v>72</v>
      </c>
      <c r="AC731" s="2" t="s">
        <v>73</v>
      </c>
      <c r="AD731" s="10" t="s">
        <v>74</v>
      </c>
      <c r="AE731" s="10"/>
      <c r="AF731" s="10" t="s">
        <v>86</v>
      </c>
      <c r="AG731" s="10" t="s">
        <v>75</v>
      </c>
      <c r="AH731" s="10"/>
      <c r="AI731" s="10" t="s">
        <v>76</v>
      </c>
      <c r="AJ731" s="2" t="s">
        <v>76</v>
      </c>
      <c r="AK731" s="32">
        <v>1</v>
      </c>
      <c r="AL731" s="2"/>
      <c r="AM731" s="2"/>
      <c r="AN731" s="7">
        <f>HYPERLINK("#Notes!C1231", "Go To Notes")</f>
      </c>
      <c r="AO731" s="2">
        <v>0</v>
      </c>
      <c r="AP731" s="2">
        <v>0</v>
      </c>
      <c r="AQ731" s="2">
        <v>418846.89</v>
      </c>
      <c r="AR731" s="26">
        <v>1</v>
      </c>
      <c r="AS731" s="11"/>
      <c r="AT731" s="10"/>
      <c r="AV731" s="10"/>
      <c r="AW731" s="10"/>
      <c r="AX731" s="10"/>
      <c r="AY731" s="10"/>
      <c r="AZ731" s="10"/>
      <c r="BC731" s="10"/>
    </row>
    <row r="732" s="2" customFormat="1">
      <c r="A732" s="2" t="s">
        <v>1713</v>
      </c>
      <c r="B732" s="11">
        <v>43796</v>
      </c>
      <c r="C732" s="2" t="s">
        <v>1707</v>
      </c>
      <c r="D732" s="2" t="s">
        <v>1708</v>
      </c>
      <c r="E732" s="2" t="s">
        <v>1709</v>
      </c>
      <c r="F732" s="2" t="s">
        <v>1714</v>
      </c>
      <c r="G732" s="2" t="s">
        <v>1715</v>
      </c>
      <c r="H732" s="2" t="s">
        <v>1716</v>
      </c>
      <c r="I732" s="11">
        <v>43830</v>
      </c>
      <c r="J732" s="11">
        <v>43738</v>
      </c>
      <c r="K732" s="2" t="s">
        <v>648</v>
      </c>
      <c r="L732" s="2" t="s">
        <v>659</v>
      </c>
      <c r="M732" s="2"/>
      <c r="N732" s="2" t="s">
        <v>80</v>
      </c>
      <c r="O732" s="2" t="s">
        <v>95</v>
      </c>
      <c r="P732" s="2"/>
      <c r="Q732" s="2" t="s">
        <v>65</v>
      </c>
      <c r="R732" s="2" t="s">
        <v>81</v>
      </c>
      <c r="S732" s="2">
        <v>201849</v>
      </c>
      <c r="T732" s="2" t="s">
        <v>82</v>
      </c>
      <c r="U732" s="2" t="s">
        <v>83</v>
      </c>
      <c r="V732" s="10" t="s">
        <v>69</v>
      </c>
      <c r="W732" s="2"/>
      <c r="X732" s="2">
        <v>1114206.48</v>
      </c>
      <c r="Y732" s="26">
        <v>0.002009882271</v>
      </c>
      <c r="Z732" s="10" t="s">
        <v>84</v>
      </c>
      <c r="AA732" s="2" t="s">
        <v>85</v>
      </c>
      <c r="AB732" s="10" t="s">
        <v>72</v>
      </c>
      <c r="AC732" s="2" t="s">
        <v>73</v>
      </c>
      <c r="AD732" s="10" t="s">
        <v>74</v>
      </c>
      <c r="AE732" s="10"/>
      <c r="AF732" s="10" t="s">
        <v>86</v>
      </c>
      <c r="AG732" s="10" t="s">
        <v>75</v>
      </c>
      <c r="AH732" s="10"/>
      <c r="AI732" s="10" t="s">
        <v>76</v>
      </c>
      <c r="AJ732" s="2" t="s">
        <v>76</v>
      </c>
      <c r="AK732" s="32">
        <v>1</v>
      </c>
      <c r="AL732" s="2"/>
      <c r="AM732" s="2"/>
      <c r="AN732" s="7">
        <f>HYPERLINK("#Notes!C1236", "Go To Notes")</f>
      </c>
      <c r="AO732" s="2">
        <v>0</v>
      </c>
      <c r="AP732" s="2">
        <v>0</v>
      </c>
      <c r="AQ732" s="2">
        <v>1111407.84</v>
      </c>
      <c r="AR732" s="26">
        <v>0.9974882213932198</v>
      </c>
      <c r="AS732" s="11"/>
      <c r="AT732" s="10"/>
      <c r="AV732" s="10"/>
      <c r="AW732" s="10"/>
      <c r="AX732" s="10"/>
      <c r="AY732" s="10"/>
      <c r="AZ732" s="10"/>
      <c r="BC732" s="10"/>
    </row>
    <row r="733" s="2" customFormat="1">
      <c r="A733" s="2" t="s">
        <v>1717</v>
      </c>
      <c r="B733" s="11">
        <v>43887</v>
      </c>
      <c r="C733" s="2" t="s">
        <v>1707</v>
      </c>
      <c r="D733" s="2" t="s">
        <v>1708</v>
      </c>
      <c r="E733" s="2" t="s">
        <v>1709</v>
      </c>
      <c r="F733" s="2" t="s">
        <v>1714</v>
      </c>
      <c r="G733" s="2" t="s">
        <v>1715</v>
      </c>
      <c r="H733" s="2" t="s">
        <v>1716</v>
      </c>
      <c r="I733" s="11">
        <v>43830</v>
      </c>
      <c r="J733" s="11">
        <v>43830</v>
      </c>
      <c r="K733" s="2" t="s">
        <v>648</v>
      </c>
      <c r="L733" s="2" t="s">
        <v>659</v>
      </c>
      <c r="M733" s="2"/>
      <c r="N733" s="2" t="s">
        <v>80</v>
      </c>
      <c r="O733" s="2" t="s">
        <v>95</v>
      </c>
      <c r="P733" s="2"/>
      <c r="Q733" s="2" t="s">
        <v>65</v>
      </c>
      <c r="R733" s="2" t="s">
        <v>81</v>
      </c>
      <c r="S733" s="2">
        <v>0</v>
      </c>
      <c r="T733" s="2" t="s">
        <v>129</v>
      </c>
      <c r="U733" s="2" t="s">
        <v>130</v>
      </c>
      <c r="V733" s="10" t="s">
        <v>69</v>
      </c>
      <c r="W733" s="2"/>
      <c r="X733" s="2">
        <v>0</v>
      </c>
      <c r="Y733" s="26">
        <v>0</v>
      </c>
      <c r="Z733" s="10" t="s">
        <v>84</v>
      </c>
      <c r="AA733" s="2" t="s">
        <v>85</v>
      </c>
      <c r="AB733" s="10" t="s">
        <v>72</v>
      </c>
      <c r="AC733" s="2" t="s">
        <v>73</v>
      </c>
      <c r="AD733" s="10" t="s">
        <v>74</v>
      </c>
      <c r="AE733" s="10"/>
      <c r="AF733" s="10" t="s">
        <v>86</v>
      </c>
      <c r="AG733" s="10" t="s">
        <v>75</v>
      </c>
      <c r="AH733" s="10"/>
      <c r="AI733" s="10" t="s">
        <v>76</v>
      </c>
      <c r="AJ733" s="2" t="s">
        <v>76</v>
      </c>
      <c r="AK733" s="32" t="s">
        <v>66</v>
      </c>
      <c r="AL733" s="2"/>
      <c r="AM733" s="2"/>
      <c r="AN733" s="2"/>
      <c r="AO733" s="2">
        <v>0</v>
      </c>
      <c r="AP733" s="2">
        <v>0</v>
      </c>
      <c r="AQ733" s="2">
        <v>644.48</v>
      </c>
      <c r="AR733" s="26"/>
      <c r="AS733" s="11"/>
      <c r="AT733" s="10"/>
      <c r="AV733" s="10"/>
      <c r="AW733" s="10"/>
      <c r="AX733" s="10"/>
      <c r="AY733" s="10"/>
      <c r="AZ733" s="10"/>
      <c r="BC733" s="10"/>
    </row>
    <row r="734" s="2" customFormat="1">
      <c r="A734" s="2" t="s">
        <v>1718</v>
      </c>
      <c r="B734" s="11">
        <v>44060</v>
      </c>
      <c r="C734" s="2" t="s">
        <v>1707</v>
      </c>
      <c r="D734" s="2" t="s">
        <v>1708</v>
      </c>
      <c r="E734" s="2" t="s">
        <v>1709</v>
      </c>
      <c r="F734" s="2" t="s">
        <v>1714</v>
      </c>
      <c r="G734" s="2" t="s">
        <v>1715</v>
      </c>
      <c r="H734" s="2" t="s">
        <v>1716</v>
      </c>
      <c r="I734" s="11">
        <v>44196</v>
      </c>
      <c r="J734" s="11">
        <v>44012</v>
      </c>
      <c r="K734" s="2" t="s">
        <v>648</v>
      </c>
      <c r="L734" s="2" t="s">
        <v>659</v>
      </c>
      <c r="M734" s="2"/>
      <c r="N734" s="2" t="s">
        <v>80</v>
      </c>
      <c r="O734" s="2" t="s">
        <v>95</v>
      </c>
      <c r="P734" s="2"/>
      <c r="Q734" s="2" t="s">
        <v>65</v>
      </c>
      <c r="R734" s="2" t="s">
        <v>81</v>
      </c>
      <c r="S734" s="2">
        <v>76898</v>
      </c>
      <c r="T734" s="2" t="s">
        <v>82</v>
      </c>
      <c r="U734" s="2" t="s">
        <v>83</v>
      </c>
      <c r="V734" s="10" t="s">
        <v>69</v>
      </c>
      <c r="W734" s="2"/>
      <c r="X734" s="2">
        <v>333737.32</v>
      </c>
      <c r="Y734" s="26">
        <v>0.000619879569</v>
      </c>
      <c r="Z734" s="10" t="s">
        <v>84</v>
      </c>
      <c r="AA734" s="2" t="s">
        <v>85</v>
      </c>
      <c r="AB734" s="10" t="s">
        <v>72</v>
      </c>
      <c r="AC734" s="2" t="s">
        <v>73</v>
      </c>
      <c r="AD734" s="10" t="s">
        <v>74</v>
      </c>
      <c r="AE734" s="10"/>
      <c r="AF734" s="10" t="s">
        <v>86</v>
      </c>
      <c r="AG734" s="10" t="s">
        <v>75</v>
      </c>
      <c r="AH734" s="10"/>
      <c r="AI734" s="10" t="s">
        <v>76</v>
      </c>
      <c r="AJ734" s="2" t="s">
        <v>76</v>
      </c>
      <c r="AK734" s="32">
        <v>1</v>
      </c>
      <c r="AL734" s="2"/>
      <c r="AM734" s="2"/>
      <c r="AN734" s="2"/>
      <c r="AO734" s="2">
        <v>0</v>
      </c>
      <c r="AP734" s="2">
        <v>0</v>
      </c>
      <c r="AQ734" s="2">
        <v>269939.32</v>
      </c>
      <c r="AR734" s="26">
        <v>0.8088376810840333</v>
      </c>
      <c r="AS734" s="11"/>
      <c r="AT734" s="10"/>
      <c r="AV734" s="10"/>
      <c r="AW734" s="10"/>
      <c r="AX734" s="10"/>
      <c r="AY734" s="10"/>
      <c r="AZ734" s="10"/>
      <c r="BC734" s="10"/>
    </row>
    <row r="735" s="2" customFormat="1">
      <c r="A735" s="2" t="s">
        <v>1719</v>
      </c>
      <c r="B735" s="11">
        <v>43796</v>
      </c>
      <c r="C735" s="2" t="s">
        <v>1707</v>
      </c>
      <c r="D735" s="2" t="s">
        <v>1708</v>
      </c>
      <c r="E735" s="2" t="s">
        <v>1709</v>
      </c>
      <c r="F735" s="2" t="s">
        <v>1720</v>
      </c>
      <c r="G735" s="2" t="s">
        <v>1721</v>
      </c>
      <c r="H735" s="2" t="s">
        <v>1722</v>
      </c>
      <c r="I735" s="11">
        <v>43830</v>
      </c>
      <c r="J735" s="11">
        <v>43738</v>
      </c>
      <c r="K735" s="2" t="s">
        <v>648</v>
      </c>
      <c r="L735" s="2" t="s">
        <v>1723</v>
      </c>
      <c r="M735" s="2"/>
      <c r="N735" s="2" t="s">
        <v>127</v>
      </c>
      <c r="O735" s="2" t="s">
        <v>95</v>
      </c>
      <c r="P735" s="2"/>
      <c r="Q735" s="2" t="s">
        <v>65</v>
      </c>
      <c r="R735" s="2" t="s">
        <v>128</v>
      </c>
      <c r="S735" s="2">
        <v>500000</v>
      </c>
      <c r="T735" s="2" t="s">
        <v>129</v>
      </c>
      <c r="U735" s="2" t="s">
        <v>130</v>
      </c>
      <c r="V735" s="10" t="s">
        <v>69</v>
      </c>
      <c r="W735" s="2"/>
      <c r="X735" s="2">
        <v>491250</v>
      </c>
      <c r="Y735" s="26">
        <v>0.001257844803</v>
      </c>
      <c r="Z735" s="10" t="s">
        <v>131</v>
      </c>
      <c r="AA735" s="2" t="s">
        <v>132</v>
      </c>
      <c r="AB735" s="10" t="s">
        <v>72</v>
      </c>
      <c r="AC735" s="2" t="s">
        <v>73</v>
      </c>
      <c r="AD735" s="10" t="s">
        <v>74</v>
      </c>
      <c r="AE735" s="10"/>
      <c r="AF735" s="10" t="s">
        <v>86</v>
      </c>
      <c r="AG735" s="10" t="s">
        <v>184</v>
      </c>
      <c r="AH735" s="10"/>
      <c r="AI735" s="10" t="s">
        <v>76</v>
      </c>
      <c r="AJ735" s="2" t="s">
        <v>76</v>
      </c>
      <c r="AK735" s="32">
        <v>2</v>
      </c>
      <c r="AL735" s="2"/>
      <c r="AM735" s="2"/>
      <c r="AN735" s="2"/>
      <c r="AO735" s="2">
        <v>0</v>
      </c>
      <c r="AP735" s="2">
        <v>0</v>
      </c>
      <c r="AQ735" s="2">
        <v>0</v>
      </c>
      <c r="AR735" s="26">
        <v>0</v>
      </c>
      <c r="AS735" s="11">
        <v>44270</v>
      </c>
      <c r="AT735" s="10" t="s">
        <v>133</v>
      </c>
      <c r="AU735" s="2">
        <v>6.75</v>
      </c>
      <c r="AV735" s="10" t="s">
        <v>75</v>
      </c>
      <c r="AW735" s="10" t="s">
        <v>75</v>
      </c>
      <c r="AX735" s="10" t="s">
        <v>75</v>
      </c>
      <c r="AY735" s="10"/>
      <c r="AZ735" s="10"/>
      <c r="BA735" s="2"/>
      <c r="BC735" s="10"/>
    </row>
    <row r="736" s="2" customFormat="1">
      <c r="A736" s="2" t="s">
        <v>1724</v>
      </c>
      <c r="B736" s="11">
        <v>43887</v>
      </c>
      <c r="C736" s="2" t="s">
        <v>1707</v>
      </c>
      <c r="D736" s="2" t="s">
        <v>1708</v>
      </c>
      <c r="E736" s="2" t="s">
        <v>1709</v>
      </c>
      <c r="F736" s="2" t="s">
        <v>1720</v>
      </c>
      <c r="G736" s="2" t="s">
        <v>1721</v>
      </c>
      <c r="H736" s="2" t="s">
        <v>1722</v>
      </c>
      <c r="I736" s="11">
        <v>43830</v>
      </c>
      <c r="J736" s="11">
        <v>43830</v>
      </c>
      <c r="K736" s="2" t="s">
        <v>648</v>
      </c>
      <c r="L736" s="2" t="s">
        <v>1723</v>
      </c>
      <c r="M736" s="2"/>
      <c r="N736" s="2" t="s">
        <v>127</v>
      </c>
      <c r="O736" s="2" t="s">
        <v>95</v>
      </c>
      <c r="P736" s="2"/>
      <c r="Q736" s="2" t="s">
        <v>65</v>
      </c>
      <c r="R736" s="2" t="s">
        <v>128</v>
      </c>
      <c r="S736" s="2">
        <v>300000</v>
      </c>
      <c r="T736" s="2" t="s">
        <v>129</v>
      </c>
      <c r="U736" s="2" t="s">
        <v>130</v>
      </c>
      <c r="V736" s="10" t="s">
        <v>69</v>
      </c>
      <c r="W736" s="2"/>
      <c r="X736" s="2">
        <v>295500</v>
      </c>
      <c r="Y736" s="26">
        <v>0.000765185815</v>
      </c>
      <c r="Z736" s="10" t="s">
        <v>131</v>
      </c>
      <c r="AA736" s="2" t="s">
        <v>132</v>
      </c>
      <c r="AB736" s="10" t="s">
        <v>72</v>
      </c>
      <c r="AC736" s="2" t="s">
        <v>73</v>
      </c>
      <c r="AD736" s="10" t="s">
        <v>74</v>
      </c>
      <c r="AE736" s="10"/>
      <c r="AF736" s="10" t="s">
        <v>86</v>
      </c>
      <c r="AG736" s="10" t="s">
        <v>184</v>
      </c>
      <c r="AH736" s="10"/>
      <c r="AI736" s="10" t="s">
        <v>76</v>
      </c>
      <c r="AJ736" s="2" t="s">
        <v>76</v>
      </c>
      <c r="AK736" s="32">
        <v>2</v>
      </c>
      <c r="AL736" s="2"/>
      <c r="AM736" s="2"/>
      <c r="AN736" s="2"/>
      <c r="AO736" s="2">
        <v>0</v>
      </c>
      <c r="AP736" s="2">
        <v>0</v>
      </c>
      <c r="AQ736" s="2">
        <v>0</v>
      </c>
      <c r="AR736" s="26">
        <v>0</v>
      </c>
      <c r="AS736" s="11">
        <v>44270</v>
      </c>
      <c r="AT736" s="10" t="s">
        <v>133</v>
      </c>
      <c r="AU736" s="2">
        <v>6.75</v>
      </c>
      <c r="AV736" s="10" t="s">
        <v>75</v>
      </c>
      <c r="AW736" s="10" t="s">
        <v>75</v>
      </c>
      <c r="AX736" s="10" t="s">
        <v>75</v>
      </c>
      <c r="AY736" s="10"/>
      <c r="AZ736" s="10"/>
      <c r="BA736" s="2"/>
      <c r="BC736" s="10"/>
    </row>
    <row r="737" s="2" customFormat="1">
      <c r="A737" s="2" t="s">
        <v>1725</v>
      </c>
      <c r="B737" s="11">
        <v>43980</v>
      </c>
      <c r="C737" s="2" t="s">
        <v>1707</v>
      </c>
      <c r="D737" s="2" t="s">
        <v>1708</v>
      </c>
      <c r="E737" s="2" t="s">
        <v>1709</v>
      </c>
      <c r="F737" s="2" t="s">
        <v>1720</v>
      </c>
      <c r="G737" s="2" t="s">
        <v>1721</v>
      </c>
      <c r="H737" s="2" t="s">
        <v>1722</v>
      </c>
      <c r="I737" s="11">
        <v>44196</v>
      </c>
      <c r="J737" s="11">
        <v>43921</v>
      </c>
      <c r="K737" s="2" t="s">
        <v>648</v>
      </c>
      <c r="L737" s="2" t="s">
        <v>1723</v>
      </c>
      <c r="M737" s="2"/>
      <c r="N737" s="2" t="s">
        <v>127</v>
      </c>
      <c r="O737" s="2" t="s">
        <v>95</v>
      </c>
      <c r="P737" s="2"/>
      <c r="Q737" s="2" t="s">
        <v>65</v>
      </c>
      <c r="R737" s="2" t="s">
        <v>128</v>
      </c>
      <c r="S737" s="2">
        <v>300000</v>
      </c>
      <c r="T737" s="2" t="s">
        <v>129</v>
      </c>
      <c r="U737" s="2" t="s">
        <v>130</v>
      </c>
      <c r="V737" s="10" t="s">
        <v>69</v>
      </c>
      <c r="W737" s="2"/>
      <c r="X737" s="2">
        <v>215250</v>
      </c>
      <c r="Y737" s="26">
        <v>0.000616591762</v>
      </c>
      <c r="Z737" s="10" t="s">
        <v>131</v>
      </c>
      <c r="AA737" s="2" t="s">
        <v>132</v>
      </c>
      <c r="AB737" s="10" t="s">
        <v>72</v>
      </c>
      <c r="AC737" s="2" t="s">
        <v>73</v>
      </c>
      <c r="AD737" s="10" t="s">
        <v>74</v>
      </c>
      <c r="AE737" s="10"/>
      <c r="AF737" s="10" t="s">
        <v>86</v>
      </c>
      <c r="AG737" s="10" t="s">
        <v>184</v>
      </c>
      <c r="AH737" s="10"/>
      <c r="AI737" s="10" t="s">
        <v>76</v>
      </c>
      <c r="AJ737" s="2" t="s">
        <v>76</v>
      </c>
      <c r="AK737" s="32">
        <v>2</v>
      </c>
      <c r="AL737" s="2"/>
      <c r="AM737" s="2"/>
      <c r="AN737" s="2"/>
      <c r="AO737" s="2">
        <v>0</v>
      </c>
      <c r="AP737" s="2">
        <v>0</v>
      </c>
      <c r="AQ737" s="2">
        <v>0</v>
      </c>
      <c r="AR737" s="26">
        <v>0</v>
      </c>
      <c r="AS737" s="11">
        <v>44270</v>
      </c>
      <c r="AT737" s="10" t="s">
        <v>133</v>
      </c>
      <c r="AU737" s="2">
        <v>6.75</v>
      </c>
      <c r="AV737" s="10" t="s">
        <v>75</v>
      </c>
      <c r="AW737" s="10" t="s">
        <v>75</v>
      </c>
      <c r="AX737" s="10" t="s">
        <v>75</v>
      </c>
      <c r="AY737" s="10"/>
      <c r="AZ737" s="10"/>
      <c r="BA737" s="2"/>
      <c r="BC737" s="10"/>
    </row>
    <row r="738" s="2" customFormat="1">
      <c r="A738" s="2" t="s">
        <v>1726</v>
      </c>
      <c r="B738" s="11">
        <v>44060</v>
      </c>
      <c r="C738" s="2" t="s">
        <v>1707</v>
      </c>
      <c r="D738" s="2" t="s">
        <v>1708</v>
      </c>
      <c r="E738" s="2" t="s">
        <v>1709</v>
      </c>
      <c r="F738" s="2" t="s">
        <v>1720</v>
      </c>
      <c r="G738" s="2" t="s">
        <v>1721</v>
      </c>
      <c r="H738" s="2" t="s">
        <v>1722</v>
      </c>
      <c r="I738" s="11">
        <v>44196</v>
      </c>
      <c r="J738" s="11">
        <v>44012</v>
      </c>
      <c r="K738" s="2" t="s">
        <v>648</v>
      </c>
      <c r="L738" s="2" t="s">
        <v>1723</v>
      </c>
      <c r="M738" s="2"/>
      <c r="N738" s="2" t="s">
        <v>127</v>
      </c>
      <c r="O738" s="2" t="s">
        <v>95</v>
      </c>
      <c r="P738" s="2"/>
      <c r="Q738" s="2" t="s">
        <v>65</v>
      </c>
      <c r="R738" s="2" t="s">
        <v>128</v>
      </c>
      <c r="S738" s="2">
        <v>300000</v>
      </c>
      <c r="T738" s="2" t="s">
        <v>129</v>
      </c>
      <c r="U738" s="2" t="s">
        <v>130</v>
      </c>
      <c r="V738" s="10" t="s">
        <v>69</v>
      </c>
      <c r="W738" s="2"/>
      <c r="X738" s="2">
        <v>239437.5</v>
      </c>
      <c r="Y738" s="26">
        <v>0.000657021605</v>
      </c>
      <c r="Z738" s="10" t="s">
        <v>131</v>
      </c>
      <c r="AA738" s="2" t="s">
        <v>132</v>
      </c>
      <c r="AB738" s="10" t="s">
        <v>72</v>
      </c>
      <c r="AC738" s="2" t="s">
        <v>73</v>
      </c>
      <c r="AD738" s="10" t="s">
        <v>74</v>
      </c>
      <c r="AE738" s="10"/>
      <c r="AF738" s="10" t="s">
        <v>86</v>
      </c>
      <c r="AG738" s="10" t="s">
        <v>184</v>
      </c>
      <c r="AH738" s="10"/>
      <c r="AI738" s="10" t="s">
        <v>76</v>
      </c>
      <c r="AJ738" s="2" t="s">
        <v>76</v>
      </c>
      <c r="AK738" s="32">
        <v>2</v>
      </c>
      <c r="AL738" s="2"/>
      <c r="AM738" s="2"/>
      <c r="AN738" s="2"/>
      <c r="AO738" s="2">
        <v>0</v>
      </c>
      <c r="AP738" s="2">
        <v>0</v>
      </c>
      <c r="AQ738" s="2">
        <v>0</v>
      </c>
      <c r="AR738" s="26">
        <v>0</v>
      </c>
      <c r="AS738" s="11">
        <v>44270</v>
      </c>
      <c r="AT738" s="10" t="s">
        <v>133</v>
      </c>
      <c r="AU738" s="2">
        <v>6.75</v>
      </c>
      <c r="AV738" s="10" t="s">
        <v>75</v>
      </c>
      <c r="AW738" s="10" t="s">
        <v>75</v>
      </c>
      <c r="AX738" s="10" t="s">
        <v>75</v>
      </c>
      <c r="AY738" s="10"/>
      <c r="AZ738" s="10"/>
      <c r="BA738" s="2"/>
      <c r="BC738" s="10"/>
    </row>
    <row r="739" s="2" customFormat="1">
      <c r="A739" s="2" t="s">
        <v>1727</v>
      </c>
      <c r="B739" s="11">
        <v>44159</v>
      </c>
      <c r="C739" s="2" t="s">
        <v>1707</v>
      </c>
      <c r="D739" s="2" t="s">
        <v>1708</v>
      </c>
      <c r="E739" s="2" t="s">
        <v>1709</v>
      </c>
      <c r="F739" s="2" t="s">
        <v>1720</v>
      </c>
      <c r="G739" s="2" t="s">
        <v>1721</v>
      </c>
      <c r="H739" s="2" t="s">
        <v>1722</v>
      </c>
      <c r="I739" s="11">
        <v>44196</v>
      </c>
      <c r="J739" s="11">
        <v>44104</v>
      </c>
      <c r="K739" s="2" t="s">
        <v>648</v>
      </c>
      <c r="L739" s="2" t="s">
        <v>1728</v>
      </c>
      <c r="M739" s="2"/>
      <c r="N739" s="2" t="s">
        <v>213</v>
      </c>
      <c r="O739" s="2" t="s">
        <v>95</v>
      </c>
      <c r="P739" s="2"/>
      <c r="Q739" s="2" t="s">
        <v>65</v>
      </c>
      <c r="R739" s="2" t="s">
        <v>214</v>
      </c>
      <c r="S739" s="2">
        <v>300000</v>
      </c>
      <c r="T739" s="2" t="s">
        <v>129</v>
      </c>
      <c r="U739" s="2" t="s">
        <v>130</v>
      </c>
      <c r="V739" s="10" t="s">
        <v>69</v>
      </c>
      <c r="W739" s="2"/>
      <c r="X739" s="2">
        <v>271500</v>
      </c>
      <c r="Y739" s="26">
        <v>0.000725992456</v>
      </c>
      <c r="Z739" s="10" t="s">
        <v>131</v>
      </c>
      <c r="AA739" s="2" t="s">
        <v>132</v>
      </c>
      <c r="AB739" s="10" t="s">
        <v>72</v>
      </c>
      <c r="AC739" s="2" t="s">
        <v>73</v>
      </c>
      <c r="AD739" s="10" t="s">
        <v>74</v>
      </c>
      <c r="AE739" s="10"/>
      <c r="AF739" s="10" t="s">
        <v>86</v>
      </c>
      <c r="AG739" s="10" t="s">
        <v>184</v>
      </c>
      <c r="AH739" s="10"/>
      <c r="AI739" s="10" t="s">
        <v>76</v>
      </c>
      <c r="AJ739" s="2" t="s">
        <v>76</v>
      </c>
      <c r="AK739" s="32">
        <v>2</v>
      </c>
      <c r="AL739" s="2"/>
      <c r="AM739" s="2"/>
      <c r="AN739" s="2"/>
      <c r="AO739" s="2">
        <v>0</v>
      </c>
      <c r="AP739" s="2">
        <v>0</v>
      </c>
      <c r="AQ739" s="2">
        <v>0</v>
      </c>
      <c r="AR739" s="26">
        <v>0</v>
      </c>
      <c r="AS739" s="11">
        <v>45000</v>
      </c>
      <c r="AT739" s="10" t="s">
        <v>133</v>
      </c>
      <c r="AU739" s="2">
        <v>10</v>
      </c>
      <c r="AV739" s="10" t="s">
        <v>75</v>
      </c>
      <c r="AW739" s="10" t="s">
        <v>75</v>
      </c>
      <c r="AX739" s="10" t="s">
        <v>75</v>
      </c>
      <c r="AY739" s="10"/>
      <c r="AZ739" s="10"/>
      <c r="BA739" s="2"/>
      <c r="BC739" s="10"/>
    </row>
    <row r="740" s="2" customFormat="1">
      <c r="A740" s="2" t="s">
        <v>1729</v>
      </c>
      <c r="B740" s="11">
        <v>44249</v>
      </c>
      <c r="C740" s="2" t="s">
        <v>1707</v>
      </c>
      <c r="D740" s="2" t="s">
        <v>1708</v>
      </c>
      <c r="E740" s="2" t="s">
        <v>1709</v>
      </c>
      <c r="F740" s="2" t="s">
        <v>1720</v>
      </c>
      <c r="G740" s="2" t="s">
        <v>1721</v>
      </c>
      <c r="H740" s="2" t="s">
        <v>1722</v>
      </c>
      <c r="I740" s="11">
        <v>44196</v>
      </c>
      <c r="J740" s="11">
        <v>44196</v>
      </c>
      <c r="K740" s="2" t="s">
        <v>648</v>
      </c>
      <c r="L740" s="2" t="s">
        <v>1728</v>
      </c>
      <c r="M740" s="2"/>
      <c r="N740" s="2" t="s">
        <v>213</v>
      </c>
      <c r="O740" s="2" t="s">
        <v>95</v>
      </c>
      <c r="P740" s="2"/>
      <c r="Q740" s="2" t="s">
        <v>65</v>
      </c>
      <c r="R740" s="2" t="s">
        <v>214</v>
      </c>
      <c r="S740" s="2">
        <v>300000</v>
      </c>
      <c r="T740" s="2" t="s">
        <v>129</v>
      </c>
      <c r="U740" s="2" t="s">
        <v>130</v>
      </c>
      <c r="V740" s="10" t="s">
        <v>69</v>
      </c>
      <c r="W740" s="2"/>
      <c r="X740" s="2">
        <v>305139</v>
      </c>
      <c r="Y740" s="26">
        <v>0.000913049738</v>
      </c>
      <c r="Z740" s="10" t="s">
        <v>131</v>
      </c>
      <c r="AA740" s="2" t="s">
        <v>132</v>
      </c>
      <c r="AB740" s="10" t="s">
        <v>72</v>
      </c>
      <c r="AC740" s="2" t="s">
        <v>73</v>
      </c>
      <c r="AD740" s="10" t="s">
        <v>74</v>
      </c>
      <c r="AE740" s="10"/>
      <c r="AF740" s="10" t="s">
        <v>86</v>
      </c>
      <c r="AG740" s="10" t="s">
        <v>184</v>
      </c>
      <c r="AH740" s="10"/>
      <c r="AI740" s="10" t="s">
        <v>76</v>
      </c>
      <c r="AJ740" s="2" t="s">
        <v>76</v>
      </c>
      <c r="AK740" s="32">
        <v>2</v>
      </c>
      <c r="AL740" s="2"/>
      <c r="AM740" s="2"/>
      <c r="AN740" s="2"/>
      <c r="AO740" s="2">
        <v>0</v>
      </c>
      <c r="AP740" s="2">
        <v>0</v>
      </c>
      <c r="AQ740" s="2">
        <v>0</v>
      </c>
      <c r="AR740" s="26">
        <v>0</v>
      </c>
      <c r="AS740" s="11">
        <v>45000</v>
      </c>
      <c r="AT740" s="10" t="s">
        <v>133</v>
      </c>
      <c r="AU740" s="2">
        <v>10</v>
      </c>
      <c r="AV740" s="10" t="s">
        <v>75</v>
      </c>
      <c r="AW740" s="10" t="s">
        <v>75</v>
      </c>
      <c r="AX740" s="10" t="s">
        <v>75</v>
      </c>
      <c r="AY740" s="10"/>
      <c r="AZ740" s="10"/>
      <c r="BA740" s="2"/>
      <c r="BC740" s="10"/>
    </row>
    <row r="741" s="2" customFormat="1">
      <c r="A741" s="2" t="s">
        <v>1730</v>
      </c>
      <c r="B741" s="11">
        <v>44342</v>
      </c>
      <c r="C741" s="2" t="s">
        <v>1707</v>
      </c>
      <c r="D741" s="2" t="s">
        <v>1708</v>
      </c>
      <c r="E741" s="2" t="s">
        <v>1709</v>
      </c>
      <c r="F741" s="2" t="s">
        <v>1720</v>
      </c>
      <c r="G741" s="2" t="s">
        <v>1721</v>
      </c>
      <c r="H741" s="2" t="s">
        <v>1722</v>
      </c>
      <c r="I741" s="11">
        <v>44561</v>
      </c>
      <c r="J741" s="11">
        <v>44286</v>
      </c>
      <c r="K741" s="2" t="s">
        <v>648</v>
      </c>
      <c r="L741" s="2" t="s">
        <v>1728</v>
      </c>
      <c r="M741" s="2"/>
      <c r="N741" s="2" t="s">
        <v>213</v>
      </c>
      <c r="O741" s="2" t="s">
        <v>95</v>
      </c>
      <c r="P741" s="2"/>
      <c r="Q741" s="2" t="s">
        <v>65</v>
      </c>
      <c r="R741" s="2" t="s">
        <v>214</v>
      </c>
      <c r="S741" s="2">
        <v>300000</v>
      </c>
      <c r="T741" s="2" t="s">
        <v>129</v>
      </c>
      <c r="U741" s="2" t="s">
        <v>130</v>
      </c>
      <c r="V741" s="10" t="s">
        <v>69</v>
      </c>
      <c r="W741" s="2"/>
      <c r="X741" s="2">
        <v>314062.5</v>
      </c>
      <c r="Y741" s="26">
        <v>0.00096821842</v>
      </c>
      <c r="Z741" s="10" t="s">
        <v>131</v>
      </c>
      <c r="AA741" s="2" t="s">
        <v>132</v>
      </c>
      <c r="AB741" s="10" t="s">
        <v>72</v>
      </c>
      <c r="AC741" s="2" t="s">
        <v>73</v>
      </c>
      <c r="AD741" s="10" t="s">
        <v>74</v>
      </c>
      <c r="AE741" s="10"/>
      <c r="AF741" s="10" t="s">
        <v>86</v>
      </c>
      <c r="AG741" s="10" t="s">
        <v>184</v>
      </c>
      <c r="AH741" s="10"/>
      <c r="AI741" s="10" t="s">
        <v>76</v>
      </c>
      <c r="AJ741" s="2" t="s">
        <v>76</v>
      </c>
      <c r="AK741" s="32">
        <v>2</v>
      </c>
      <c r="AL741" s="2"/>
      <c r="AM741" s="2"/>
      <c r="AN741" s="2"/>
      <c r="AO741" s="2">
        <v>0</v>
      </c>
      <c r="AP741" s="2">
        <v>0</v>
      </c>
      <c r="AQ741" s="2">
        <v>0</v>
      </c>
      <c r="AR741" s="26">
        <v>0</v>
      </c>
      <c r="AS741" s="11">
        <v>45000</v>
      </c>
      <c r="AT741" s="10" t="s">
        <v>133</v>
      </c>
      <c r="AU741" s="2">
        <v>10</v>
      </c>
      <c r="AV741" s="10" t="s">
        <v>75</v>
      </c>
      <c r="AW741" s="10" t="s">
        <v>75</v>
      </c>
      <c r="AX741" s="10" t="s">
        <v>75</v>
      </c>
      <c r="AY741" s="10"/>
      <c r="AZ741" s="10"/>
      <c r="BA741" s="2"/>
      <c r="BC741" s="10"/>
    </row>
    <row r="742" s="2" customFormat="1">
      <c r="A742" s="2" t="s">
        <v>1731</v>
      </c>
      <c r="B742" s="11">
        <v>44529</v>
      </c>
      <c r="C742" s="2" t="s">
        <v>1707</v>
      </c>
      <c r="D742" s="2" t="s">
        <v>1708</v>
      </c>
      <c r="E742" s="2" t="s">
        <v>1709</v>
      </c>
      <c r="F742" s="2" t="s">
        <v>1720</v>
      </c>
      <c r="G742" s="2" t="s">
        <v>1721</v>
      </c>
      <c r="H742" s="2" t="s">
        <v>1722</v>
      </c>
      <c r="I742" s="11">
        <v>44561</v>
      </c>
      <c r="J742" s="11">
        <v>44469</v>
      </c>
      <c r="K742" s="2" t="s">
        <v>1732</v>
      </c>
      <c r="L742" s="2" t="s">
        <v>1732</v>
      </c>
      <c r="M742" s="2"/>
      <c r="N742" s="2" t="s">
        <v>80</v>
      </c>
      <c r="O742" s="2" t="s">
        <v>95</v>
      </c>
      <c r="P742" s="2"/>
      <c r="Q742" s="2" t="s">
        <v>66</v>
      </c>
      <c r="R742" s="2" t="s">
        <v>81</v>
      </c>
      <c r="S742" s="2">
        <v>-257</v>
      </c>
      <c r="T742" s="2" t="s">
        <v>67</v>
      </c>
      <c r="U742" s="2" t="s">
        <v>68</v>
      </c>
      <c r="V742" s="10" t="s">
        <v>69</v>
      </c>
      <c r="W742" s="2"/>
      <c r="X742" s="2">
        <v>-45095.79</v>
      </c>
      <c r="Y742" s="26">
        <v>-0.000135820546</v>
      </c>
      <c r="Z742" s="10" t="s">
        <v>70</v>
      </c>
      <c r="AA742" s="2" t="s">
        <v>71</v>
      </c>
      <c r="AB742" s="10" t="s">
        <v>72</v>
      </c>
      <c r="AC742" s="2" t="s">
        <v>73</v>
      </c>
      <c r="AD742" s="10" t="s">
        <v>74</v>
      </c>
      <c r="AE742" s="10"/>
      <c r="AF742" s="10" t="s">
        <v>66</v>
      </c>
      <c r="AG742" s="10" t="s">
        <v>75</v>
      </c>
      <c r="AH742" s="10"/>
      <c r="AI742" s="10" t="s">
        <v>76</v>
      </c>
      <c r="AJ742" s="2" t="s">
        <v>76</v>
      </c>
      <c r="AK742" s="32">
        <v>2</v>
      </c>
      <c r="AL742" s="2"/>
      <c r="AM742" s="2"/>
      <c r="AN742" s="2"/>
      <c r="AO742" s="2">
        <v>0</v>
      </c>
      <c r="AP742" s="2">
        <v>0</v>
      </c>
      <c r="AQ742" s="2">
        <v>0</v>
      </c>
      <c r="AR742" s="26">
        <v>-0</v>
      </c>
      <c r="AS742" s="11"/>
      <c r="AT742" s="10"/>
      <c r="AV742" s="10"/>
      <c r="AW742" s="10"/>
      <c r="AX742" s="10"/>
      <c r="AY742" s="10"/>
      <c r="AZ742" s="10"/>
      <c r="BC742" s="10"/>
    </row>
    <row r="743" s="2" customFormat="1">
      <c r="A743" s="2" t="s">
        <v>1733</v>
      </c>
      <c r="B743" s="11">
        <v>43790</v>
      </c>
      <c r="C743" s="2" t="s">
        <v>1734</v>
      </c>
      <c r="D743" s="2" t="s">
        <v>1735</v>
      </c>
      <c r="E743" s="2" t="s">
        <v>1736</v>
      </c>
      <c r="F743" s="2" t="s">
        <v>1737</v>
      </c>
      <c r="G743" s="2" t="s">
        <v>1738</v>
      </c>
      <c r="H743" s="2" t="s">
        <v>1739</v>
      </c>
      <c r="I743" s="11">
        <v>44012</v>
      </c>
      <c r="J743" s="11">
        <v>43738</v>
      </c>
      <c r="K743" s="2" t="s">
        <v>141</v>
      </c>
      <c r="L743" s="2" t="s">
        <v>125</v>
      </c>
      <c r="M743" s="2"/>
      <c r="N743" s="2" t="s">
        <v>80</v>
      </c>
      <c r="O743" s="2"/>
      <c r="P743" s="2"/>
      <c r="Q743" s="2" t="s">
        <v>65</v>
      </c>
      <c r="R743" s="2" t="s">
        <v>81</v>
      </c>
      <c r="S743" s="2">
        <v>2563</v>
      </c>
      <c r="T743" s="2" t="s">
        <v>82</v>
      </c>
      <c r="U743" s="2" t="s">
        <v>83</v>
      </c>
      <c r="V743" s="10" t="s">
        <v>69</v>
      </c>
      <c r="W743" s="2"/>
      <c r="X743" s="2">
        <v>14147.76</v>
      </c>
      <c r="Y743" s="26">
        <v>0.00010075573253</v>
      </c>
      <c r="Z743" s="10" t="s">
        <v>84</v>
      </c>
      <c r="AA743" s="2" t="s">
        <v>85</v>
      </c>
      <c r="AB743" s="10" t="s">
        <v>72</v>
      </c>
      <c r="AC743" s="2" t="s">
        <v>73</v>
      </c>
      <c r="AD743" s="10" t="s">
        <v>74</v>
      </c>
      <c r="AE743" s="10"/>
      <c r="AF743" s="10" t="s">
        <v>86</v>
      </c>
      <c r="AG743" s="10" t="s">
        <v>75</v>
      </c>
      <c r="AH743" s="10"/>
      <c r="AI743" s="10" t="s">
        <v>76</v>
      </c>
      <c r="AJ743" s="2" t="s">
        <v>76</v>
      </c>
      <c r="AK743" s="32">
        <v>1</v>
      </c>
      <c r="AL743" s="2"/>
      <c r="AM743" s="2"/>
      <c r="AN743" s="2"/>
      <c r="AO743" s="2">
        <v>0</v>
      </c>
      <c r="AP743" s="2">
        <v>0</v>
      </c>
      <c r="AQ743" s="2">
        <v>13350</v>
      </c>
      <c r="AR743" s="26">
        <v>0.943612275017388</v>
      </c>
      <c r="AS743" s="11"/>
      <c r="AT743" s="10"/>
      <c r="AV743" s="10"/>
      <c r="AW743" s="10"/>
      <c r="AX743" s="10"/>
      <c r="AY743" s="10"/>
      <c r="AZ743" s="10"/>
      <c r="BC743" s="10"/>
    </row>
    <row r="744" s="3" customFormat="1">
      <c r="A744" s="3" t="s">
        <v>1740</v>
      </c>
      <c r="B744" s="16">
        <v>43839</v>
      </c>
      <c r="C744" s="3" t="s">
        <v>1734</v>
      </c>
      <c r="D744" s="3" t="s">
        <v>1735</v>
      </c>
      <c r="E744" s="3" t="s">
        <v>1736</v>
      </c>
      <c r="F744" s="3" t="s">
        <v>1737</v>
      </c>
      <c r="G744" s="3" t="s">
        <v>1738</v>
      </c>
      <c r="H744" s="3" t="s">
        <v>1739</v>
      </c>
      <c r="I744" s="16">
        <v>44012</v>
      </c>
      <c r="J744" s="16">
        <v>43738</v>
      </c>
      <c r="K744" s="3" t="s">
        <v>141</v>
      </c>
      <c r="L744" s="3" t="s">
        <v>125</v>
      </c>
      <c r="M744" s="3"/>
      <c r="N744" s="3" t="s">
        <v>80</v>
      </c>
      <c r="O744" s="3"/>
      <c r="P744" s="3"/>
      <c r="Q744" s="3" t="s">
        <v>65</v>
      </c>
      <c r="R744" s="3" t="s">
        <v>81</v>
      </c>
      <c r="S744" s="3">
        <v>2563</v>
      </c>
      <c r="T744" s="3" t="s">
        <v>82</v>
      </c>
      <c r="U744" s="3" t="s">
        <v>83</v>
      </c>
      <c r="V744" s="21" t="s">
        <v>69</v>
      </c>
      <c r="W744" s="3"/>
      <c r="X744" s="3">
        <v>14147.76</v>
      </c>
      <c r="Y744" s="27">
        <v>0.00010075573253</v>
      </c>
      <c r="Z744" s="21" t="s">
        <v>84</v>
      </c>
      <c r="AA744" s="3" t="s">
        <v>85</v>
      </c>
      <c r="AB744" s="21" t="s">
        <v>72</v>
      </c>
      <c r="AC744" s="3" t="s">
        <v>73</v>
      </c>
      <c r="AD744" s="21" t="s">
        <v>74</v>
      </c>
      <c r="AE744" s="21"/>
      <c r="AF744" s="21" t="s">
        <v>86</v>
      </c>
      <c r="AG744" s="21" t="s">
        <v>75</v>
      </c>
      <c r="AH744" s="21"/>
      <c r="AI744" s="21" t="s">
        <v>76</v>
      </c>
      <c r="AJ744" s="3" t="s">
        <v>76</v>
      </c>
      <c r="AK744" s="33">
        <v>1</v>
      </c>
      <c r="AL744" s="3"/>
      <c r="AM744" s="7">
        <f>HYPERLINK("#'S000057426_2021-09-30'!C2", "Go To Derivative")</f>
      </c>
      <c r="AN744" s="3"/>
      <c r="AO744" s="3">
        <v>0</v>
      </c>
      <c r="AP744" s="3">
        <v>0</v>
      </c>
      <c r="AQ744" s="3">
        <v>13350</v>
      </c>
      <c r="AR744" s="27">
        <v>0.943612275017388</v>
      </c>
      <c r="AS744" s="16"/>
      <c r="AT744" s="21"/>
      <c r="AV744" s="21"/>
      <c r="AW744" s="21"/>
      <c r="AX744" s="21"/>
      <c r="AY744" s="21"/>
      <c r="AZ744" s="21"/>
      <c r="BC744" s="21"/>
    </row>
    <row r="745" s="2" customFormat="1">
      <c r="A745" s="2" t="s">
        <v>1741</v>
      </c>
      <c r="B745" s="11">
        <v>43888</v>
      </c>
      <c r="C745" s="2" t="s">
        <v>1734</v>
      </c>
      <c r="D745" s="2" t="s">
        <v>1735</v>
      </c>
      <c r="E745" s="2" t="s">
        <v>1736</v>
      </c>
      <c r="F745" s="2" t="s">
        <v>1737</v>
      </c>
      <c r="G745" s="2" t="s">
        <v>1738</v>
      </c>
      <c r="H745" s="2" t="s">
        <v>1739</v>
      </c>
      <c r="I745" s="11">
        <v>44012</v>
      </c>
      <c r="J745" s="11">
        <v>43830</v>
      </c>
      <c r="K745" s="2" t="s">
        <v>141</v>
      </c>
      <c r="L745" s="2" t="s">
        <v>125</v>
      </c>
      <c r="M745" s="2"/>
      <c r="N745" s="2" t="s">
        <v>80</v>
      </c>
      <c r="O745" s="2"/>
      <c r="P745" s="2"/>
      <c r="Q745" s="2" t="s">
        <v>65</v>
      </c>
      <c r="R745" s="2" t="s">
        <v>81</v>
      </c>
      <c r="S745" s="2">
        <v>2343</v>
      </c>
      <c r="T745" s="2" t="s">
        <v>82</v>
      </c>
      <c r="U745" s="2" t="s">
        <v>83</v>
      </c>
      <c r="V745" s="10" t="s">
        <v>69</v>
      </c>
      <c r="W745" s="2"/>
      <c r="X745" s="2">
        <v>14245.44</v>
      </c>
      <c r="Y745" s="26">
        <v>9.925526617E-05</v>
      </c>
      <c r="Z745" s="10" t="s">
        <v>84</v>
      </c>
      <c r="AA745" s="2" t="s">
        <v>85</v>
      </c>
      <c r="AB745" s="10" t="s">
        <v>72</v>
      </c>
      <c r="AC745" s="2" t="s">
        <v>73</v>
      </c>
      <c r="AD745" s="10" t="s">
        <v>74</v>
      </c>
      <c r="AE745" s="10"/>
      <c r="AF745" s="10" t="s">
        <v>86</v>
      </c>
      <c r="AG745" s="10" t="s">
        <v>75</v>
      </c>
      <c r="AH745" s="10"/>
      <c r="AI745" s="10" t="s">
        <v>76</v>
      </c>
      <c r="AJ745" s="2" t="s">
        <v>76</v>
      </c>
      <c r="AK745" s="32">
        <v>1</v>
      </c>
      <c r="AL745" s="2"/>
      <c r="AM745" s="2"/>
      <c r="AN745" s="2"/>
      <c r="AO745" s="2">
        <v>0</v>
      </c>
      <c r="AP745" s="2">
        <v>0</v>
      </c>
      <c r="AQ745" s="2">
        <v>14215.47</v>
      </c>
      <c r="AR745" s="26">
        <v>0.9978961688793047</v>
      </c>
      <c r="AS745" s="11"/>
      <c r="AT745" s="10"/>
      <c r="AV745" s="10"/>
      <c r="AW745" s="10"/>
      <c r="AX745" s="10"/>
      <c r="AY745" s="10"/>
      <c r="AZ745" s="10"/>
      <c r="BC745" s="10"/>
    </row>
    <row r="746" s="2" customFormat="1">
      <c r="A746" s="2" t="s">
        <v>1742</v>
      </c>
      <c r="B746" s="11">
        <v>43978</v>
      </c>
      <c r="C746" s="2" t="s">
        <v>1734</v>
      </c>
      <c r="D746" s="2" t="s">
        <v>1735</v>
      </c>
      <c r="E746" s="2" t="s">
        <v>1736</v>
      </c>
      <c r="F746" s="2" t="s">
        <v>1737</v>
      </c>
      <c r="G746" s="2" t="s">
        <v>1738</v>
      </c>
      <c r="H746" s="2" t="s">
        <v>1739</v>
      </c>
      <c r="I746" s="11">
        <v>44012</v>
      </c>
      <c r="J746" s="11">
        <v>43921</v>
      </c>
      <c r="K746" s="2" t="s">
        <v>141</v>
      </c>
      <c r="L746" s="2" t="s">
        <v>125</v>
      </c>
      <c r="M746" s="2"/>
      <c r="N746" s="2" t="s">
        <v>80</v>
      </c>
      <c r="O746" s="2"/>
      <c r="P746" s="2"/>
      <c r="Q746" s="2" t="s">
        <v>65</v>
      </c>
      <c r="R746" s="2" t="s">
        <v>81</v>
      </c>
      <c r="S746" s="2">
        <v>1739</v>
      </c>
      <c r="T746" s="2" t="s">
        <v>82</v>
      </c>
      <c r="U746" s="2" t="s">
        <v>83</v>
      </c>
      <c r="V746" s="10" t="s">
        <v>69</v>
      </c>
      <c r="W746" s="2"/>
      <c r="X746" s="2">
        <v>6086.5</v>
      </c>
      <c r="Y746" s="26">
        <v>6.51577668E-05</v>
      </c>
      <c r="Z746" s="10" t="s">
        <v>84</v>
      </c>
      <c r="AA746" s="2" t="s">
        <v>85</v>
      </c>
      <c r="AB746" s="10" t="s">
        <v>72</v>
      </c>
      <c r="AC746" s="2" t="s">
        <v>73</v>
      </c>
      <c r="AD746" s="10" t="s">
        <v>74</v>
      </c>
      <c r="AE746" s="10"/>
      <c r="AF746" s="10" t="s">
        <v>86</v>
      </c>
      <c r="AG746" s="10" t="s">
        <v>75</v>
      </c>
      <c r="AH746" s="10"/>
      <c r="AI746" s="10" t="s">
        <v>76</v>
      </c>
      <c r="AJ746" s="2" t="s">
        <v>76</v>
      </c>
      <c r="AK746" s="32">
        <v>1</v>
      </c>
      <c r="AL746" s="2"/>
      <c r="AM746" s="2"/>
      <c r="AN746" s="2"/>
      <c r="AO746" s="2">
        <v>0</v>
      </c>
      <c r="AP746" s="2">
        <v>0</v>
      </c>
      <c r="AQ746" s="2">
        <v>6281.65</v>
      </c>
      <c r="AR746" s="26">
        <v>1.0320627618499958</v>
      </c>
      <c r="AS746" s="11"/>
      <c r="AT746" s="10"/>
      <c r="AV746" s="10"/>
      <c r="AW746" s="10"/>
      <c r="AX746" s="10"/>
      <c r="AY746" s="10"/>
      <c r="AZ746" s="10"/>
      <c r="BC746" s="10"/>
    </row>
    <row r="747" s="2" customFormat="1">
      <c r="A747" s="2" t="s">
        <v>1743</v>
      </c>
      <c r="B747" s="11">
        <v>43790</v>
      </c>
      <c r="C747" s="2" t="s">
        <v>1734</v>
      </c>
      <c r="D747" s="2" t="s">
        <v>1735</v>
      </c>
      <c r="E747" s="2" t="s">
        <v>1736</v>
      </c>
      <c r="F747" s="2" t="s">
        <v>1744</v>
      </c>
      <c r="G747" s="2" t="s">
        <v>1745</v>
      </c>
      <c r="H747" s="2" t="s">
        <v>1746</v>
      </c>
      <c r="I747" s="11">
        <v>44012</v>
      </c>
      <c r="J747" s="11">
        <v>43738</v>
      </c>
      <c r="K747" s="2" t="s">
        <v>141</v>
      </c>
      <c r="L747" s="2" t="s">
        <v>125</v>
      </c>
      <c r="M747" s="2"/>
      <c r="N747" s="2" t="s">
        <v>80</v>
      </c>
      <c r="O747" s="2"/>
      <c r="P747" s="2"/>
      <c r="Q747" s="2" t="s">
        <v>65</v>
      </c>
      <c r="R747" s="2" t="s">
        <v>81</v>
      </c>
      <c r="S747" s="2">
        <v>6478</v>
      </c>
      <c r="T747" s="2" t="s">
        <v>82</v>
      </c>
      <c r="U747" s="2" t="s">
        <v>83</v>
      </c>
      <c r="V747" s="10" t="s">
        <v>69</v>
      </c>
      <c r="W747" s="2"/>
      <c r="X747" s="2">
        <v>35758.56</v>
      </c>
      <c r="Y747" s="26">
        <v>2.501098279E-05</v>
      </c>
      <c r="Z747" s="10" t="s">
        <v>84</v>
      </c>
      <c r="AA747" s="2" t="s">
        <v>85</v>
      </c>
      <c r="AB747" s="10" t="s">
        <v>72</v>
      </c>
      <c r="AC747" s="2" t="s">
        <v>73</v>
      </c>
      <c r="AD747" s="10" t="s">
        <v>74</v>
      </c>
      <c r="AE747" s="10"/>
      <c r="AF747" s="10" t="s">
        <v>86</v>
      </c>
      <c r="AG747" s="10" t="s">
        <v>75</v>
      </c>
      <c r="AH747" s="10"/>
      <c r="AI747" s="10" t="s">
        <v>76</v>
      </c>
      <c r="AJ747" s="2" t="s">
        <v>76</v>
      </c>
      <c r="AK747" s="32">
        <v>1</v>
      </c>
      <c r="AL747" s="2"/>
      <c r="AM747" s="2"/>
      <c r="AN747" s="2"/>
      <c r="AO747" s="2">
        <v>0</v>
      </c>
      <c r="AP747" s="2">
        <v>0</v>
      </c>
      <c r="AQ747" s="2">
        <v>0</v>
      </c>
      <c r="AR747" s="26">
        <v>0</v>
      </c>
      <c r="AS747" s="11"/>
      <c r="AT747" s="10"/>
      <c r="AV747" s="10"/>
      <c r="AW747" s="10"/>
      <c r="AX747" s="10"/>
      <c r="AY747" s="10"/>
      <c r="AZ747" s="10"/>
      <c r="BC747" s="10"/>
    </row>
    <row r="748" s="2" customFormat="1">
      <c r="A748" s="2" t="s">
        <v>1747</v>
      </c>
      <c r="B748" s="11">
        <v>43888</v>
      </c>
      <c r="C748" s="2" t="s">
        <v>1734</v>
      </c>
      <c r="D748" s="2" t="s">
        <v>1735</v>
      </c>
      <c r="E748" s="2" t="s">
        <v>1736</v>
      </c>
      <c r="F748" s="2" t="s">
        <v>1744</v>
      </c>
      <c r="G748" s="2" t="s">
        <v>1745</v>
      </c>
      <c r="H748" s="2" t="s">
        <v>1746</v>
      </c>
      <c r="I748" s="11">
        <v>44012</v>
      </c>
      <c r="J748" s="11">
        <v>43830</v>
      </c>
      <c r="K748" s="2" t="s">
        <v>141</v>
      </c>
      <c r="L748" s="2" t="s">
        <v>125</v>
      </c>
      <c r="M748" s="2"/>
      <c r="N748" s="2" t="s">
        <v>80</v>
      </c>
      <c r="O748" s="2"/>
      <c r="P748" s="2"/>
      <c r="Q748" s="2" t="s">
        <v>65</v>
      </c>
      <c r="R748" s="2" t="s">
        <v>81</v>
      </c>
      <c r="S748" s="2">
        <v>6478</v>
      </c>
      <c r="T748" s="2" t="s">
        <v>82</v>
      </c>
      <c r="U748" s="2" t="s">
        <v>83</v>
      </c>
      <c r="V748" s="10" t="s">
        <v>69</v>
      </c>
      <c r="W748" s="2"/>
      <c r="X748" s="2">
        <v>39386.24</v>
      </c>
      <c r="Y748" s="26">
        <v>2.731819331E-05</v>
      </c>
      <c r="Z748" s="10" t="s">
        <v>84</v>
      </c>
      <c r="AA748" s="2" t="s">
        <v>85</v>
      </c>
      <c r="AB748" s="10" t="s">
        <v>72</v>
      </c>
      <c r="AC748" s="2" t="s">
        <v>73</v>
      </c>
      <c r="AD748" s="10" t="s">
        <v>74</v>
      </c>
      <c r="AE748" s="10"/>
      <c r="AF748" s="10" t="s">
        <v>86</v>
      </c>
      <c r="AG748" s="10" t="s">
        <v>75</v>
      </c>
      <c r="AH748" s="10"/>
      <c r="AI748" s="10" t="s">
        <v>76</v>
      </c>
      <c r="AJ748" s="2" t="s">
        <v>76</v>
      </c>
      <c r="AK748" s="32">
        <v>1</v>
      </c>
      <c r="AL748" s="2"/>
      <c r="AM748" s="2"/>
      <c r="AN748" s="2"/>
      <c r="AO748" s="2">
        <v>0</v>
      </c>
      <c r="AP748" s="2">
        <v>0</v>
      </c>
      <c r="AQ748" s="2">
        <v>0</v>
      </c>
      <c r="AR748" s="26">
        <v>0</v>
      </c>
      <c r="AS748" s="11"/>
      <c r="AT748" s="10"/>
      <c r="AV748" s="10"/>
      <c r="AW748" s="10"/>
      <c r="AX748" s="10"/>
      <c r="AY748" s="10"/>
      <c r="AZ748" s="10"/>
      <c r="BC748" s="10"/>
    </row>
    <row r="749" s="2" customFormat="1">
      <c r="A749" s="2" t="s">
        <v>1748</v>
      </c>
      <c r="B749" s="11">
        <v>43978</v>
      </c>
      <c r="C749" s="2" t="s">
        <v>1734</v>
      </c>
      <c r="D749" s="2" t="s">
        <v>1735</v>
      </c>
      <c r="E749" s="2" t="s">
        <v>1736</v>
      </c>
      <c r="F749" s="2" t="s">
        <v>1744</v>
      </c>
      <c r="G749" s="2" t="s">
        <v>1745</v>
      </c>
      <c r="H749" s="2" t="s">
        <v>1746</v>
      </c>
      <c r="I749" s="11">
        <v>44012</v>
      </c>
      <c r="J749" s="11">
        <v>43921</v>
      </c>
      <c r="K749" s="2" t="s">
        <v>141</v>
      </c>
      <c r="L749" s="2" t="s">
        <v>125</v>
      </c>
      <c r="M749" s="2"/>
      <c r="N749" s="2" t="s">
        <v>80</v>
      </c>
      <c r="O749" s="2"/>
      <c r="P749" s="2"/>
      <c r="Q749" s="2" t="s">
        <v>65</v>
      </c>
      <c r="R749" s="2" t="s">
        <v>81</v>
      </c>
      <c r="S749" s="2">
        <v>3849</v>
      </c>
      <c r="T749" s="2" t="s">
        <v>82</v>
      </c>
      <c r="U749" s="2" t="s">
        <v>83</v>
      </c>
      <c r="V749" s="10" t="s">
        <v>69</v>
      </c>
      <c r="W749" s="2"/>
      <c r="X749" s="2">
        <v>13471.5</v>
      </c>
      <c r="Y749" s="26">
        <v>1.261081254E-05</v>
      </c>
      <c r="Z749" s="10" t="s">
        <v>84</v>
      </c>
      <c r="AA749" s="2" t="s">
        <v>85</v>
      </c>
      <c r="AB749" s="10" t="s">
        <v>72</v>
      </c>
      <c r="AC749" s="2" t="s">
        <v>73</v>
      </c>
      <c r="AD749" s="10" t="s">
        <v>74</v>
      </c>
      <c r="AE749" s="10"/>
      <c r="AF749" s="10" t="s">
        <v>86</v>
      </c>
      <c r="AG749" s="10" t="s">
        <v>75</v>
      </c>
      <c r="AH749" s="10"/>
      <c r="AI749" s="10" t="s">
        <v>76</v>
      </c>
      <c r="AJ749" s="2" t="s">
        <v>76</v>
      </c>
      <c r="AK749" s="32">
        <v>1</v>
      </c>
      <c r="AL749" s="2"/>
      <c r="AM749" s="2"/>
      <c r="AN749" s="2"/>
      <c r="AO749" s="2">
        <v>0</v>
      </c>
      <c r="AP749" s="2">
        <v>0</v>
      </c>
      <c r="AQ749" s="2">
        <v>0</v>
      </c>
      <c r="AR749" s="26">
        <v>0</v>
      </c>
      <c r="AS749" s="11"/>
      <c r="AT749" s="10"/>
      <c r="AV749" s="10"/>
      <c r="AW749" s="10"/>
      <c r="AX749" s="10"/>
      <c r="AY749" s="10"/>
      <c r="AZ749" s="10"/>
      <c r="BC749" s="10"/>
    </row>
    <row r="750" s="2" customFormat="1">
      <c r="A750" s="2" t="s">
        <v>1749</v>
      </c>
      <c r="B750" s="11">
        <v>43888</v>
      </c>
      <c r="C750" s="2" t="s">
        <v>1734</v>
      </c>
      <c r="D750" s="2" t="s">
        <v>1735</v>
      </c>
      <c r="E750" s="2" t="s">
        <v>1736</v>
      </c>
      <c r="F750" s="2" t="s">
        <v>1750</v>
      </c>
      <c r="G750" s="2" t="s">
        <v>1751</v>
      </c>
      <c r="H750" s="2" t="s">
        <v>1752</v>
      </c>
      <c r="I750" s="11">
        <v>44012</v>
      </c>
      <c r="J750" s="11">
        <v>43830</v>
      </c>
      <c r="K750" s="2" t="s">
        <v>141</v>
      </c>
      <c r="L750" s="2" t="s">
        <v>125</v>
      </c>
      <c r="M750" s="2"/>
      <c r="N750" s="2" t="s">
        <v>80</v>
      </c>
      <c r="O750" s="2"/>
      <c r="P750" s="2"/>
      <c r="Q750" s="2" t="s">
        <v>65</v>
      </c>
      <c r="R750" s="2" t="s">
        <v>81</v>
      </c>
      <c r="S750" s="2">
        <v>1301</v>
      </c>
      <c r="T750" s="2" t="s">
        <v>82</v>
      </c>
      <c r="U750" s="2" t="s">
        <v>83</v>
      </c>
      <c r="V750" s="10" t="s">
        <v>69</v>
      </c>
      <c r="W750" s="2"/>
      <c r="X750" s="2">
        <v>7910.08</v>
      </c>
      <c r="Y750" s="26">
        <v>8.0719394E-05</v>
      </c>
      <c r="Z750" s="10" t="s">
        <v>84</v>
      </c>
      <c r="AA750" s="2" t="s">
        <v>85</v>
      </c>
      <c r="AB750" s="10" t="s">
        <v>72</v>
      </c>
      <c r="AC750" s="2" t="s">
        <v>73</v>
      </c>
      <c r="AD750" s="10" t="s">
        <v>74</v>
      </c>
      <c r="AE750" s="10"/>
      <c r="AF750" s="10" t="s">
        <v>86</v>
      </c>
      <c r="AG750" s="10" t="s">
        <v>75</v>
      </c>
      <c r="AH750" s="10"/>
      <c r="AI750" s="10" t="s">
        <v>76</v>
      </c>
      <c r="AJ750" s="2" t="s">
        <v>76</v>
      </c>
      <c r="AK750" s="32">
        <v>1</v>
      </c>
      <c r="AL750" s="2"/>
      <c r="AM750" s="2"/>
      <c r="AN750" s="2"/>
      <c r="AO750" s="2">
        <v>0</v>
      </c>
      <c r="AP750" s="2">
        <v>0</v>
      </c>
      <c r="AQ750" s="2">
        <v>7889.30999999</v>
      </c>
      <c r="AR750" s="26">
        <v>0.9973742364160667</v>
      </c>
      <c r="AS750" s="11"/>
      <c r="AT750" s="10"/>
      <c r="AV750" s="10"/>
      <c r="AW750" s="10"/>
      <c r="AX750" s="10"/>
      <c r="AY750" s="10"/>
      <c r="AZ750" s="10"/>
      <c r="BC750" s="10"/>
    </row>
    <row r="751" s="2" customFormat="1">
      <c r="A751" s="2" t="s">
        <v>1753</v>
      </c>
      <c r="B751" s="11">
        <v>44433</v>
      </c>
      <c r="C751" s="2" t="s">
        <v>1754</v>
      </c>
      <c r="D751" s="2" t="s">
        <v>1755</v>
      </c>
      <c r="E751" s="2" t="s">
        <v>1756</v>
      </c>
      <c r="F751" s="2" t="s">
        <v>1757</v>
      </c>
      <c r="G751" s="2" t="s">
        <v>1758</v>
      </c>
      <c r="H751" s="2" t="s">
        <v>1756</v>
      </c>
      <c r="I751" s="11">
        <v>44561</v>
      </c>
      <c r="J751" s="11">
        <v>44377</v>
      </c>
      <c r="K751" s="2" t="s">
        <v>648</v>
      </c>
      <c r="L751" s="2" t="s">
        <v>1759</v>
      </c>
      <c r="M751" s="2"/>
      <c r="N751" s="2" t="s">
        <v>80</v>
      </c>
      <c r="O751" s="2"/>
      <c r="P751" s="2"/>
      <c r="Q751" s="2" t="s">
        <v>65</v>
      </c>
      <c r="R751" s="2" t="s">
        <v>81</v>
      </c>
      <c r="S751" s="2">
        <v>181</v>
      </c>
      <c r="T751" s="2" t="s">
        <v>82</v>
      </c>
      <c r="U751" s="2" t="s">
        <v>83</v>
      </c>
      <c r="V751" s="10" t="s">
        <v>69</v>
      </c>
      <c r="W751" s="2"/>
      <c r="X751" s="2">
        <v>38759.34</v>
      </c>
      <c r="Y751" s="26">
        <v>0.00051219295022</v>
      </c>
      <c r="Z751" s="10" t="s">
        <v>84</v>
      </c>
      <c r="AA751" s="2" t="s">
        <v>85</v>
      </c>
      <c r="AB751" s="10" t="s">
        <v>72</v>
      </c>
      <c r="AC751" s="2" t="s">
        <v>73</v>
      </c>
      <c r="AD751" s="10" t="s">
        <v>74</v>
      </c>
      <c r="AE751" s="10"/>
      <c r="AF751" s="10" t="s">
        <v>86</v>
      </c>
      <c r="AG751" s="10" t="s">
        <v>75</v>
      </c>
      <c r="AH751" s="10"/>
      <c r="AI751" s="10" t="s">
        <v>76</v>
      </c>
      <c r="AJ751" s="2" t="s">
        <v>76</v>
      </c>
      <c r="AK751" s="32">
        <v>1</v>
      </c>
      <c r="AL751" s="2"/>
      <c r="AM751" s="2"/>
      <c r="AN751" s="2"/>
      <c r="AO751" s="2">
        <v>0</v>
      </c>
      <c r="AP751" s="2">
        <v>0</v>
      </c>
      <c r="AQ751" s="2">
        <v>0</v>
      </c>
      <c r="AR751" s="26">
        <v>0</v>
      </c>
      <c r="AS751" s="11"/>
      <c r="AT751" s="10"/>
      <c r="AV751" s="10"/>
      <c r="AW751" s="10"/>
      <c r="AX751" s="10"/>
      <c r="AY751" s="10"/>
      <c r="AZ751" s="10"/>
      <c r="BC751" s="10"/>
    </row>
    <row r="752" s="2" customFormat="1">
      <c r="A752" s="2" t="s">
        <v>1760</v>
      </c>
      <c r="B752" s="11">
        <v>44526</v>
      </c>
      <c r="C752" s="2" t="s">
        <v>1754</v>
      </c>
      <c r="D752" s="2" t="s">
        <v>1755</v>
      </c>
      <c r="E752" s="2" t="s">
        <v>1756</v>
      </c>
      <c r="F752" s="2" t="s">
        <v>1757</v>
      </c>
      <c r="G752" s="2" t="s">
        <v>1758</v>
      </c>
      <c r="H752" s="2" t="s">
        <v>1756</v>
      </c>
      <c r="I752" s="11">
        <v>44561</v>
      </c>
      <c r="J752" s="11">
        <v>44469</v>
      </c>
      <c r="K752" s="2" t="s">
        <v>648</v>
      </c>
      <c r="L752" s="2" t="s">
        <v>1759</v>
      </c>
      <c r="M752" s="2"/>
      <c r="N752" s="2" t="s">
        <v>80</v>
      </c>
      <c r="O752" s="2"/>
      <c r="P752" s="2"/>
      <c r="Q752" s="2" t="s">
        <v>65</v>
      </c>
      <c r="R752" s="2" t="s">
        <v>81</v>
      </c>
      <c r="S752" s="2">
        <v>312</v>
      </c>
      <c r="T752" s="2" t="s">
        <v>82</v>
      </c>
      <c r="U752" s="2" t="s">
        <v>83</v>
      </c>
      <c r="V752" s="10" t="s">
        <v>69</v>
      </c>
      <c r="W752" s="2"/>
      <c r="X752" s="2">
        <v>54746.64</v>
      </c>
      <c r="Y752" s="26">
        <v>0.00057668271619</v>
      </c>
      <c r="Z752" s="10" t="s">
        <v>84</v>
      </c>
      <c r="AA752" s="2" t="s">
        <v>85</v>
      </c>
      <c r="AB752" s="10" t="s">
        <v>72</v>
      </c>
      <c r="AC752" s="2" t="s">
        <v>73</v>
      </c>
      <c r="AD752" s="10" t="s">
        <v>74</v>
      </c>
      <c r="AE752" s="10"/>
      <c r="AF752" s="10" t="s">
        <v>86</v>
      </c>
      <c r="AG752" s="10" t="s">
        <v>75</v>
      </c>
      <c r="AH752" s="10"/>
      <c r="AI752" s="10" t="s">
        <v>76</v>
      </c>
      <c r="AJ752" s="2" t="s">
        <v>76</v>
      </c>
      <c r="AK752" s="32">
        <v>1</v>
      </c>
      <c r="AL752" s="2"/>
      <c r="AM752" s="2"/>
      <c r="AN752" s="2"/>
      <c r="AO752" s="2">
        <v>0</v>
      </c>
      <c r="AP752" s="2">
        <v>0</v>
      </c>
      <c r="AQ752" s="2">
        <v>0</v>
      </c>
      <c r="AR752" s="26">
        <v>0</v>
      </c>
      <c r="AS752" s="11"/>
      <c r="AT752" s="10"/>
      <c r="AV752" s="10"/>
      <c r="AW752" s="10"/>
      <c r="AX752" s="10"/>
      <c r="AY752" s="10"/>
      <c r="AZ752" s="10"/>
      <c r="BC752" s="10"/>
    </row>
    <row r="753" s="2" customFormat="1">
      <c r="A753" s="2" t="s">
        <v>1761</v>
      </c>
      <c r="B753" s="11">
        <v>44165</v>
      </c>
      <c r="C753" s="2" t="s">
        <v>1762</v>
      </c>
      <c r="D753" s="2" t="s">
        <v>1763</v>
      </c>
      <c r="E753" s="2" t="s">
        <v>1764</v>
      </c>
      <c r="F753" s="2" t="s">
        <v>1765</v>
      </c>
      <c r="G753" s="2" t="s">
        <v>1766</v>
      </c>
      <c r="H753" s="2" t="s">
        <v>1767</v>
      </c>
      <c r="I753" s="11">
        <v>44377</v>
      </c>
      <c r="J753" s="11">
        <v>44104</v>
      </c>
      <c r="K753" s="2" t="s">
        <v>648</v>
      </c>
      <c r="L753" s="2" t="s">
        <v>1768</v>
      </c>
      <c r="M753" s="2"/>
      <c r="N753" s="2" t="s">
        <v>80</v>
      </c>
      <c r="O753" s="2"/>
      <c r="P753" s="2"/>
      <c r="Q753" s="2" t="s">
        <v>65</v>
      </c>
      <c r="R753" s="2" t="s">
        <v>81</v>
      </c>
      <c r="S753" s="2">
        <v>3000</v>
      </c>
      <c r="T753" s="2" t="s">
        <v>82</v>
      </c>
      <c r="U753" s="2" t="s">
        <v>83</v>
      </c>
      <c r="V753" s="10" t="s">
        <v>69</v>
      </c>
      <c r="W753" s="2"/>
      <c r="X753" s="2">
        <v>30600</v>
      </c>
      <c r="Y753" s="26">
        <v>0.00350173827031</v>
      </c>
      <c r="Z753" s="10" t="s">
        <v>84</v>
      </c>
      <c r="AA753" s="2" t="s">
        <v>85</v>
      </c>
      <c r="AB753" s="10" t="s">
        <v>72</v>
      </c>
      <c r="AC753" s="2" t="s">
        <v>73</v>
      </c>
      <c r="AD753" s="10" t="s">
        <v>74</v>
      </c>
      <c r="AE753" s="10"/>
      <c r="AF753" s="10" t="s">
        <v>86</v>
      </c>
      <c r="AG753" s="10" t="s">
        <v>75</v>
      </c>
      <c r="AH753" s="10"/>
      <c r="AI753" s="10" t="s">
        <v>76</v>
      </c>
      <c r="AJ753" s="2" t="s">
        <v>76</v>
      </c>
      <c r="AK753" s="32">
        <v>1</v>
      </c>
      <c r="AL753" s="2"/>
      <c r="AM753" s="2"/>
      <c r="AN753" s="7">
        <f>HYPERLINK("#Notes!C1241", "Go To Notes")</f>
      </c>
      <c r="AO753" s="2">
        <v>0</v>
      </c>
      <c r="AP753" s="2">
        <v>0</v>
      </c>
      <c r="AQ753" s="2">
        <v>0</v>
      </c>
      <c r="AR753" s="26">
        <v>0</v>
      </c>
      <c r="AS753" s="11"/>
      <c r="AT753" s="10"/>
      <c r="AV753" s="10"/>
      <c r="AW753" s="10"/>
      <c r="AX753" s="10"/>
      <c r="AY753" s="10"/>
      <c r="AZ753" s="10"/>
      <c r="BC753" s="10"/>
    </row>
    <row r="754" s="2" customFormat="1">
      <c r="A754" s="2" t="s">
        <v>1769</v>
      </c>
      <c r="B754" s="11">
        <v>44253</v>
      </c>
      <c r="C754" s="2" t="s">
        <v>1762</v>
      </c>
      <c r="D754" s="2" t="s">
        <v>1763</v>
      </c>
      <c r="E754" s="2" t="s">
        <v>1764</v>
      </c>
      <c r="F754" s="2" t="s">
        <v>1765</v>
      </c>
      <c r="G754" s="2" t="s">
        <v>1766</v>
      </c>
      <c r="H754" s="2" t="s">
        <v>1767</v>
      </c>
      <c r="I754" s="11">
        <v>44377</v>
      </c>
      <c r="J754" s="11">
        <v>44196</v>
      </c>
      <c r="K754" s="2" t="s">
        <v>648</v>
      </c>
      <c r="L754" s="2" t="s">
        <v>1768</v>
      </c>
      <c r="M754" s="2"/>
      <c r="N754" s="2" t="s">
        <v>80</v>
      </c>
      <c r="O754" s="2"/>
      <c r="P754" s="2"/>
      <c r="Q754" s="2" t="s">
        <v>65</v>
      </c>
      <c r="R754" s="2" t="s">
        <v>81</v>
      </c>
      <c r="S754" s="2">
        <v>3000</v>
      </c>
      <c r="T754" s="2" t="s">
        <v>82</v>
      </c>
      <c r="U754" s="2" t="s">
        <v>83</v>
      </c>
      <c r="V754" s="10" t="s">
        <v>69</v>
      </c>
      <c r="W754" s="2"/>
      <c r="X754" s="2">
        <v>56520</v>
      </c>
      <c r="Y754" s="26">
        <v>0.00421404486352</v>
      </c>
      <c r="Z754" s="10" t="s">
        <v>84</v>
      </c>
      <c r="AA754" s="2" t="s">
        <v>85</v>
      </c>
      <c r="AB754" s="10" t="s">
        <v>72</v>
      </c>
      <c r="AC754" s="2" t="s">
        <v>73</v>
      </c>
      <c r="AD754" s="10" t="s">
        <v>74</v>
      </c>
      <c r="AE754" s="10"/>
      <c r="AF754" s="10" t="s">
        <v>86</v>
      </c>
      <c r="AG754" s="10" t="s">
        <v>75</v>
      </c>
      <c r="AH754" s="10"/>
      <c r="AI754" s="10" t="s">
        <v>76</v>
      </c>
      <c r="AJ754" s="2" t="s">
        <v>76</v>
      </c>
      <c r="AK754" s="32">
        <v>1</v>
      </c>
      <c r="AL754" s="2"/>
      <c r="AM754" s="2"/>
      <c r="AN754" s="7">
        <f>HYPERLINK("#Notes!C1246", "Go To Notes")</f>
      </c>
      <c r="AO754" s="2">
        <v>0</v>
      </c>
      <c r="AP754" s="2">
        <v>0</v>
      </c>
      <c r="AQ754" s="2">
        <v>0</v>
      </c>
      <c r="AR754" s="26">
        <v>0</v>
      </c>
      <c r="AS754" s="11"/>
      <c r="AT754" s="10"/>
      <c r="AV754" s="10"/>
      <c r="AW754" s="10"/>
      <c r="AX754" s="10"/>
      <c r="AY754" s="10"/>
      <c r="AZ754" s="10"/>
      <c r="BC754" s="10"/>
    </row>
    <row r="755" s="3" customFormat="1">
      <c r="A755" s="3" t="s">
        <v>1770</v>
      </c>
      <c r="B755" s="16">
        <v>44270</v>
      </c>
      <c r="C755" s="3" t="s">
        <v>1762</v>
      </c>
      <c r="D755" s="3" t="s">
        <v>1763</v>
      </c>
      <c r="E755" s="3" t="s">
        <v>1764</v>
      </c>
      <c r="F755" s="3" t="s">
        <v>1765</v>
      </c>
      <c r="G755" s="3" t="s">
        <v>1766</v>
      </c>
      <c r="H755" s="3" t="s">
        <v>1767</v>
      </c>
      <c r="I755" s="16">
        <v>44377</v>
      </c>
      <c r="J755" s="16">
        <v>44196</v>
      </c>
      <c r="K755" s="3" t="s">
        <v>648</v>
      </c>
      <c r="L755" s="3" t="s">
        <v>1768</v>
      </c>
      <c r="M755" s="3"/>
      <c r="N755" s="3" t="s">
        <v>80</v>
      </c>
      <c r="O755" s="3"/>
      <c r="P755" s="3"/>
      <c r="Q755" s="3" t="s">
        <v>65</v>
      </c>
      <c r="R755" s="3" t="s">
        <v>81</v>
      </c>
      <c r="S755" s="3">
        <v>3000</v>
      </c>
      <c r="T755" s="3" t="s">
        <v>82</v>
      </c>
      <c r="U755" s="3" t="s">
        <v>83</v>
      </c>
      <c r="V755" s="21" t="s">
        <v>69</v>
      </c>
      <c r="W755" s="3"/>
      <c r="X755" s="3">
        <v>56520</v>
      </c>
      <c r="Y755" s="27">
        <v>0.00421404486352</v>
      </c>
      <c r="Z755" s="21" t="s">
        <v>84</v>
      </c>
      <c r="AA755" s="3" t="s">
        <v>85</v>
      </c>
      <c r="AB755" s="21" t="s">
        <v>72</v>
      </c>
      <c r="AC755" s="3" t="s">
        <v>73</v>
      </c>
      <c r="AD755" s="21" t="s">
        <v>74</v>
      </c>
      <c r="AE755" s="21"/>
      <c r="AF755" s="21" t="s">
        <v>86</v>
      </c>
      <c r="AG755" s="21" t="s">
        <v>75</v>
      </c>
      <c r="AH755" s="21"/>
      <c r="AI755" s="21" t="s">
        <v>76</v>
      </c>
      <c r="AJ755" s="3" t="s">
        <v>76</v>
      </c>
      <c r="AK755" s="33">
        <v>1</v>
      </c>
      <c r="AL755" s="3"/>
      <c r="AM755" s="3"/>
      <c r="AN755" s="3"/>
      <c r="AO755" s="3">
        <v>0</v>
      </c>
      <c r="AP755" s="3">
        <v>0</v>
      </c>
      <c r="AQ755" s="3">
        <v>0</v>
      </c>
      <c r="AR755" s="27">
        <v>0</v>
      </c>
      <c r="AS755" s="16"/>
      <c r="AT755" s="21"/>
      <c r="AV755" s="21"/>
      <c r="AW755" s="21"/>
      <c r="AX755" s="21"/>
      <c r="AY755" s="21"/>
      <c r="AZ755" s="21"/>
      <c r="BC755" s="21"/>
    </row>
    <row r="756" s="2" customFormat="1">
      <c r="A756" s="2" t="s">
        <v>1771</v>
      </c>
      <c r="B756" s="11">
        <v>44165</v>
      </c>
      <c r="C756" s="2" t="s">
        <v>1762</v>
      </c>
      <c r="D756" s="2" t="s">
        <v>1763</v>
      </c>
      <c r="E756" s="2" t="s">
        <v>1764</v>
      </c>
      <c r="F756" s="2" t="s">
        <v>1772</v>
      </c>
      <c r="G756" s="2" t="s">
        <v>1773</v>
      </c>
      <c r="H756" s="2" t="s">
        <v>1774</v>
      </c>
      <c r="I756" s="11">
        <v>44377</v>
      </c>
      <c r="J756" s="11">
        <v>44104</v>
      </c>
      <c r="K756" s="2" t="s">
        <v>648</v>
      </c>
      <c r="L756" s="2" t="s">
        <v>1768</v>
      </c>
      <c r="M756" s="2"/>
      <c r="N756" s="2" t="s">
        <v>80</v>
      </c>
      <c r="O756" s="2"/>
      <c r="P756" s="2"/>
      <c r="Q756" s="2" t="s">
        <v>65</v>
      </c>
      <c r="R756" s="2" t="s">
        <v>81</v>
      </c>
      <c r="S756" s="2">
        <v>150000</v>
      </c>
      <c r="T756" s="2" t="s">
        <v>82</v>
      </c>
      <c r="U756" s="2" t="s">
        <v>83</v>
      </c>
      <c r="V756" s="10" t="s">
        <v>69</v>
      </c>
      <c r="W756" s="2"/>
      <c r="X756" s="2">
        <v>1530000</v>
      </c>
      <c r="Y756" s="26">
        <v>0.00481648172681</v>
      </c>
      <c r="Z756" s="10" t="s">
        <v>84</v>
      </c>
      <c r="AA756" s="2" t="s">
        <v>85</v>
      </c>
      <c r="AB756" s="10" t="s">
        <v>72</v>
      </c>
      <c r="AC756" s="2" t="s">
        <v>73</v>
      </c>
      <c r="AD756" s="10" t="s">
        <v>74</v>
      </c>
      <c r="AE756" s="10"/>
      <c r="AF756" s="10" t="s">
        <v>86</v>
      </c>
      <c r="AG756" s="10" t="s">
        <v>75</v>
      </c>
      <c r="AH756" s="10"/>
      <c r="AI756" s="10" t="s">
        <v>76</v>
      </c>
      <c r="AJ756" s="2" t="s">
        <v>76</v>
      </c>
      <c r="AK756" s="32">
        <v>1</v>
      </c>
      <c r="AL756" s="2"/>
      <c r="AM756" s="2"/>
      <c r="AN756" s="2"/>
      <c r="AO756" s="2">
        <v>0</v>
      </c>
      <c r="AP756" s="2">
        <v>0</v>
      </c>
      <c r="AQ756" s="2">
        <v>0</v>
      </c>
      <c r="AR756" s="26">
        <v>0</v>
      </c>
      <c r="AS756" s="11"/>
      <c r="AT756" s="10"/>
      <c r="AV756" s="10"/>
      <c r="AW756" s="10"/>
      <c r="AX756" s="10"/>
      <c r="AY756" s="10"/>
      <c r="AZ756" s="10"/>
      <c r="BC756" s="10"/>
    </row>
    <row r="757" s="2" customFormat="1">
      <c r="A757" s="2" t="s">
        <v>1775</v>
      </c>
      <c r="B757" s="11">
        <v>44253</v>
      </c>
      <c r="C757" s="2" t="s">
        <v>1762</v>
      </c>
      <c r="D757" s="2" t="s">
        <v>1763</v>
      </c>
      <c r="E757" s="2" t="s">
        <v>1764</v>
      </c>
      <c r="F757" s="2" t="s">
        <v>1772</v>
      </c>
      <c r="G757" s="2" t="s">
        <v>1773</v>
      </c>
      <c r="H757" s="2" t="s">
        <v>1774</v>
      </c>
      <c r="I757" s="11">
        <v>44377</v>
      </c>
      <c r="J757" s="11">
        <v>44196</v>
      </c>
      <c r="K757" s="2" t="s">
        <v>648</v>
      </c>
      <c r="L757" s="2" t="s">
        <v>1768</v>
      </c>
      <c r="M757" s="2"/>
      <c r="N757" s="2" t="s">
        <v>80</v>
      </c>
      <c r="O757" s="2"/>
      <c r="P757" s="2"/>
      <c r="Q757" s="2" t="s">
        <v>65</v>
      </c>
      <c r="R757" s="2" t="s">
        <v>81</v>
      </c>
      <c r="S757" s="2">
        <v>120000</v>
      </c>
      <c r="T757" s="2" t="s">
        <v>82</v>
      </c>
      <c r="U757" s="2" t="s">
        <v>83</v>
      </c>
      <c r="V757" s="10" t="s">
        <v>69</v>
      </c>
      <c r="W757" s="2"/>
      <c r="X757" s="2">
        <v>2260800</v>
      </c>
      <c r="Y757" s="26">
        <v>0.00720577494992</v>
      </c>
      <c r="Z757" s="10" t="s">
        <v>84</v>
      </c>
      <c r="AA757" s="2" t="s">
        <v>85</v>
      </c>
      <c r="AB757" s="10" t="s">
        <v>72</v>
      </c>
      <c r="AC757" s="2" t="s">
        <v>73</v>
      </c>
      <c r="AD757" s="10" t="s">
        <v>74</v>
      </c>
      <c r="AE757" s="10"/>
      <c r="AF757" s="10" t="s">
        <v>86</v>
      </c>
      <c r="AG757" s="10" t="s">
        <v>75</v>
      </c>
      <c r="AH757" s="10"/>
      <c r="AI757" s="10" t="s">
        <v>76</v>
      </c>
      <c r="AJ757" s="2" t="s">
        <v>76</v>
      </c>
      <c r="AK757" s="32">
        <v>1</v>
      </c>
      <c r="AL757" s="2"/>
      <c r="AM757" s="2"/>
      <c r="AN757" s="2"/>
      <c r="AO757" s="2">
        <v>0</v>
      </c>
      <c r="AP757" s="2">
        <v>0</v>
      </c>
      <c r="AQ757" s="2">
        <v>0</v>
      </c>
      <c r="AR757" s="26">
        <v>0</v>
      </c>
      <c r="AS757" s="11"/>
      <c r="AT757" s="10"/>
      <c r="AV757" s="10"/>
      <c r="AW757" s="10"/>
      <c r="AX757" s="10"/>
      <c r="AY757" s="10"/>
      <c r="AZ757" s="10"/>
      <c r="BC757" s="10"/>
    </row>
    <row r="758" s="3" customFormat="1">
      <c r="A758" s="3" t="s">
        <v>1776</v>
      </c>
      <c r="B758" s="16">
        <v>44270</v>
      </c>
      <c r="C758" s="3" t="s">
        <v>1762</v>
      </c>
      <c r="D758" s="3" t="s">
        <v>1763</v>
      </c>
      <c r="E758" s="3" t="s">
        <v>1764</v>
      </c>
      <c r="F758" s="3" t="s">
        <v>1772</v>
      </c>
      <c r="G758" s="3" t="s">
        <v>1773</v>
      </c>
      <c r="H758" s="3" t="s">
        <v>1774</v>
      </c>
      <c r="I758" s="16">
        <v>44377</v>
      </c>
      <c r="J758" s="16">
        <v>44196</v>
      </c>
      <c r="K758" s="3" t="s">
        <v>648</v>
      </c>
      <c r="L758" s="3" t="s">
        <v>1768</v>
      </c>
      <c r="M758" s="3"/>
      <c r="N758" s="3" t="s">
        <v>80</v>
      </c>
      <c r="O758" s="3"/>
      <c r="P758" s="3"/>
      <c r="Q758" s="3" t="s">
        <v>65</v>
      </c>
      <c r="R758" s="3" t="s">
        <v>81</v>
      </c>
      <c r="S758" s="3">
        <v>120000</v>
      </c>
      <c r="T758" s="3" t="s">
        <v>82</v>
      </c>
      <c r="U758" s="3" t="s">
        <v>83</v>
      </c>
      <c r="V758" s="21" t="s">
        <v>69</v>
      </c>
      <c r="W758" s="3"/>
      <c r="X758" s="3">
        <v>2260800</v>
      </c>
      <c r="Y758" s="27">
        <v>0.00720577494992</v>
      </c>
      <c r="Z758" s="21" t="s">
        <v>84</v>
      </c>
      <c r="AA758" s="3" t="s">
        <v>85</v>
      </c>
      <c r="AB758" s="21" t="s">
        <v>72</v>
      </c>
      <c r="AC758" s="3" t="s">
        <v>73</v>
      </c>
      <c r="AD758" s="21" t="s">
        <v>74</v>
      </c>
      <c r="AE758" s="21"/>
      <c r="AF758" s="21" t="s">
        <v>86</v>
      </c>
      <c r="AG758" s="21" t="s">
        <v>75</v>
      </c>
      <c r="AH758" s="21"/>
      <c r="AI758" s="21" t="s">
        <v>76</v>
      </c>
      <c r="AJ758" s="3" t="s">
        <v>76</v>
      </c>
      <c r="AK758" s="33">
        <v>1</v>
      </c>
      <c r="AL758" s="3"/>
      <c r="AM758" s="3"/>
      <c r="AN758" s="3"/>
      <c r="AO758" s="3">
        <v>0</v>
      </c>
      <c r="AP758" s="3">
        <v>0</v>
      </c>
      <c r="AQ758" s="3">
        <v>0</v>
      </c>
      <c r="AR758" s="27">
        <v>0</v>
      </c>
      <c r="AS758" s="16"/>
      <c r="AT758" s="21"/>
      <c r="AV758" s="21"/>
      <c r="AW758" s="21"/>
      <c r="AX758" s="21"/>
      <c r="AY758" s="21"/>
      <c r="AZ758" s="21"/>
      <c r="BC758" s="21"/>
    </row>
    <row r="759" s="2" customFormat="1">
      <c r="A759" s="2" t="s">
        <v>1777</v>
      </c>
      <c r="B759" s="11">
        <v>44253</v>
      </c>
      <c r="C759" s="2" t="s">
        <v>1778</v>
      </c>
      <c r="D759" s="2" t="s">
        <v>1779</v>
      </c>
      <c r="E759" s="2" t="s">
        <v>1780</v>
      </c>
      <c r="F759" s="2" t="s">
        <v>1781</v>
      </c>
      <c r="G759" s="2" t="s">
        <v>1782</v>
      </c>
      <c r="H759" s="2" t="s">
        <v>1783</v>
      </c>
      <c r="I759" s="11">
        <v>44469</v>
      </c>
      <c r="J759" s="11">
        <v>44196</v>
      </c>
      <c r="K759" s="2" t="s">
        <v>125</v>
      </c>
      <c r="L759" s="2" t="s">
        <v>62</v>
      </c>
      <c r="M759" s="2"/>
      <c r="N759" s="2" t="s">
        <v>127</v>
      </c>
      <c r="O759" s="2"/>
      <c r="P759" s="2"/>
      <c r="Q759" s="2" t="s">
        <v>65</v>
      </c>
      <c r="R759" s="2" t="s">
        <v>128</v>
      </c>
      <c r="S759" s="2">
        <v>809000</v>
      </c>
      <c r="T759" s="2" t="s">
        <v>129</v>
      </c>
      <c r="U759" s="2" t="s">
        <v>130</v>
      </c>
      <c r="V759" s="10" t="s">
        <v>69</v>
      </c>
      <c r="W759" s="2"/>
      <c r="X759" s="2">
        <v>811427</v>
      </c>
      <c r="Y759" s="26">
        <v>0.006914716695</v>
      </c>
      <c r="Z759" s="10" t="s">
        <v>131</v>
      </c>
      <c r="AA759" s="2" t="s">
        <v>132</v>
      </c>
      <c r="AB759" s="10" t="s">
        <v>72</v>
      </c>
      <c r="AC759" s="2" t="s">
        <v>73</v>
      </c>
      <c r="AD759" s="10" t="s">
        <v>74</v>
      </c>
      <c r="AE759" s="10"/>
      <c r="AF759" s="10" t="s">
        <v>86</v>
      </c>
      <c r="AG759" s="10" t="s">
        <v>75</v>
      </c>
      <c r="AH759" s="10"/>
      <c r="AI759" s="10" t="s">
        <v>76</v>
      </c>
      <c r="AJ759" s="2" t="s">
        <v>76</v>
      </c>
      <c r="AK759" s="32">
        <v>2</v>
      </c>
      <c r="AL759" s="2"/>
      <c r="AM759" s="2"/>
      <c r="AN759" s="2"/>
      <c r="AO759" s="2">
        <v>0</v>
      </c>
      <c r="AP759" s="2">
        <v>0</v>
      </c>
      <c r="AQ759" s="2">
        <v>0</v>
      </c>
      <c r="AR759" s="26">
        <v>0</v>
      </c>
      <c r="AS759" s="11">
        <v>44270</v>
      </c>
      <c r="AT759" s="10" t="s">
        <v>133</v>
      </c>
      <c r="AU759" s="2">
        <v>6.75</v>
      </c>
      <c r="AV759" s="10" t="s">
        <v>75</v>
      </c>
      <c r="AW759" s="10" t="s">
        <v>75</v>
      </c>
      <c r="AX759" s="10" t="s">
        <v>75</v>
      </c>
      <c r="AY759" s="10"/>
      <c r="AZ759" s="10"/>
      <c r="BA759" s="2"/>
      <c r="BC759" s="10"/>
    </row>
    <row r="760" s="2" customFormat="1">
      <c r="A760" s="2" t="s">
        <v>1784</v>
      </c>
      <c r="B760" s="11">
        <v>44337</v>
      </c>
      <c r="C760" s="2" t="s">
        <v>1778</v>
      </c>
      <c r="D760" s="2" t="s">
        <v>1779</v>
      </c>
      <c r="E760" s="2" t="s">
        <v>1780</v>
      </c>
      <c r="F760" s="2" t="s">
        <v>1781</v>
      </c>
      <c r="G760" s="2" t="s">
        <v>1782</v>
      </c>
      <c r="H760" s="2" t="s">
        <v>1783</v>
      </c>
      <c r="I760" s="11">
        <v>44469</v>
      </c>
      <c r="J760" s="11">
        <v>44286</v>
      </c>
      <c r="K760" s="2" t="s">
        <v>125</v>
      </c>
      <c r="L760" s="2" t="s">
        <v>62</v>
      </c>
      <c r="M760" s="2"/>
      <c r="N760" s="2" t="s">
        <v>213</v>
      </c>
      <c r="O760" s="2"/>
      <c r="P760" s="2"/>
      <c r="Q760" s="2" t="s">
        <v>65</v>
      </c>
      <c r="R760" s="2" t="s">
        <v>214</v>
      </c>
      <c r="S760" s="2">
        <v>1218000</v>
      </c>
      <c r="T760" s="2" t="s">
        <v>129</v>
      </c>
      <c r="U760" s="2" t="s">
        <v>130</v>
      </c>
      <c r="V760" s="10" t="s">
        <v>69</v>
      </c>
      <c r="W760" s="2"/>
      <c r="X760" s="2">
        <v>1275093.75</v>
      </c>
      <c r="Y760" s="26">
        <v>0.009295454767</v>
      </c>
      <c r="Z760" s="10" t="s">
        <v>131</v>
      </c>
      <c r="AA760" s="2" t="s">
        <v>132</v>
      </c>
      <c r="AB760" s="10" t="s">
        <v>72</v>
      </c>
      <c r="AC760" s="2" t="s">
        <v>73</v>
      </c>
      <c r="AD760" s="10" t="s">
        <v>74</v>
      </c>
      <c r="AE760" s="10"/>
      <c r="AF760" s="10" t="s">
        <v>86</v>
      </c>
      <c r="AG760" s="10" t="s">
        <v>75</v>
      </c>
      <c r="AH760" s="10"/>
      <c r="AI760" s="10" t="s">
        <v>76</v>
      </c>
      <c r="AJ760" s="2" t="s">
        <v>76</v>
      </c>
      <c r="AK760" s="32">
        <v>2</v>
      </c>
      <c r="AL760" s="2"/>
      <c r="AM760" s="2"/>
      <c r="AN760" s="2"/>
      <c r="AO760" s="2">
        <v>0</v>
      </c>
      <c r="AP760" s="2">
        <v>0</v>
      </c>
      <c r="AQ760" s="2">
        <v>0</v>
      </c>
      <c r="AR760" s="26">
        <v>0</v>
      </c>
      <c r="AS760" s="11">
        <v>45000</v>
      </c>
      <c r="AT760" s="10" t="s">
        <v>133</v>
      </c>
      <c r="AU760" s="2">
        <v>10</v>
      </c>
      <c r="AV760" s="10" t="s">
        <v>75</v>
      </c>
      <c r="AW760" s="10" t="s">
        <v>75</v>
      </c>
      <c r="AX760" s="10" t="s">
        <v>75</v>
      </c>
      <c r="AY760" s="10"/>
      <c r="AZ760" s="10"/>
      <c r="BA760" s="2"/>
      <c r="BC760" s="10"/>
    </row>
    <row r="761" s="4" customFormat="1">
      <c r="A761" s="4" t="s">
        <v>1785</v>
      </c>
      <c r="B761" s="17">
        <v>44012</v>
      </c>
      <c r="C761" s="4" t="s">
        <v>1786</v>
      </c>
      <c r="D761" s="4" t="s">
        <v>1787</v>
      </c>
      <c r="E761" s="4" t="s">
        <v>1788</v>
      </c>
      <c r="F761" s="4" t="s">
        <v>1789</v>
      </c>
      <c r="G761" s="4" t="s">
        <v>1790</v>
      </c>
      <c r="H761" s="4" t="s">
        <v>1791</v>
      </c>
      <c r="I761" s="17">
        <v>43951</v>
      </c>
      <c r="J761" s="17">
        <v>43951</v>
      </c>
      <c r="K761" s="4" t="s">
        <v>126</v>
      </c>
      <c r="L761" s="4" t="s">
        <v>316</v>
      </c>
      <c r="M761" s="4"/>
      <c r="N761" s="4" t="s">
        <v>80</v>
      </c>
      <c r="O761" s="4"/>
      <c r="P761" s="4"/>
      <c r="Q761" s="4" t="s">
        <v>65</v>
      </c>
      <c r="R761" s="4" t="s">
        <v>81</v>
      </c>
      <c r="S761" s="4">
        <v>15052</v>
      </c>
      <c r="T761" s="4" t="s">
        <v>82</v>
      </c>
      <c r="U761" s="4" t="s">
        <v>83</v>
      </c>
      <c r="V761" s="22" t="s">
        <v>69</v>
      </c>
      <c r="W761" s="4"/>
      <c r="X761" s="4">
        <v>86247.96</v>
      </c>
      <c r="Y761" s="28">
        <v>0.00012006719266</v>
      </c>
      <c r="Z761" s="22" t="s">
        <v>84</v>
      </c>
      <c r="AA761" s="4" t="s">
        <v>85</v>
      </c>
      <c r="AB761" s="22" t="s">
        <v>72</v>
      </c>
      <c r="AC761" s="4" t="s">
        <v>73</v>
      </c>
      <c r="AD761" s="22" t="s">
        <v>74</v>
      </c>
      <c r="AE761" s="22"/>
      <c r="AF761" s="22" t="s">
        <v>86</v>
      </c>
      <c r="AG761" s="22" t="s">
        <v>75</v>
      </c>
      <c r="AH761" s="22"/>
      <c r="AI761" s="22" t="s">
        <v>76</v>
      </c>
      <c r="AJ761" s="4" t="s">
        <v>76</v>
      </c>
      <c r="AK761" s="34">
        <v>1</v>
      </c>
      <c r="AL761" s="4"/>
      <c r="AM761" s="4"/>
      <c r="AN761" s="4"/>
      <c r="AO761" s="4">
        <v>0</v>
      </c>
      <c r="AP761" s="4">
        <v>0</v>
      </c>
      <c r="AQ761" s="4">
        <v>91946.92</v>
      </c>
      <c r="AR761" s="28">
        <v>1.0660764614026812</v>
      </c>
      <c r="AS761" s="17"/>
      <c r="AT761" s="22"/>
      <c r="AV761" s="22"/>
      <c r="AW761" s="22"/>
      <c r="AX761" s="22"/>
      <c r="AY761" s="22"/>
      <c r="AZ761" s="22"/>
      <c r="BC761" s="22"/>
    </row>
    <row r="762" s="5" customFormat="1">
      <c r="A762" s="5" t="s">
        <v>1792</v>
      </c>
      <c r="B762" s="18">
        <v>44012</v>
      </c>
      <c r="C762" s="5" t="s">
        <v>1786</v>
      </c>
      <c r="D762" s="5" t="s">
        <v>1787</v>
      </c>
      <c r="E762" s="5" t="s">
        <v>1788</v>
      </c>
      <c r="F762" s="5" t="s">
        <v>1789</v>
      </c>
      <c r="G762" s="5" t="s">
        <v>1790</v>
      </c>
      <c r="H762" s="5" t="s">
        <v>1791</v>
      </c>
      <c r="I762" s="18">
        <v>43951</v>
      </c>
      <c r="J762" s="18">
        <v>43951</v>
      </c>
      <c r="K762" s="5" t="s">
        <v>126</v>
      </c>
      <c r="L762" s="5" t="s">
        <v>316</v>
      </c>
      <c r="M762" s="5"/>
      <c r="N762" s="5" t="s">
        <v>80</v>
      </c>
      <c r="O762" s="5"/>
      <c r="P762" s="5"/>
      <c r="Q762" s="5" t="s">
        <v>65</v>
      </c>
      <c r="R762" s="5" t="s">
        <v>81</v>
      </c>
      <c r="S762" s="5">
        <v>15052</v>
      </c>
      <c r="T762" s="5" t="s">
        <v>82</v>
      </c>
      <c r="U762" s="5" t="s">
        <v>83</v>
      </c>
      <c r="V762" s="23" t="s">
        <v>69</v>
      </c>
      <c r="W762" s="5"/>
      <c r="X762" s="5">
        <v>86247.96</v>
      </c>
      <c r="Y762" s="29">
        <v>0.00012006719266</v>
      </c>
      <c r="Z762" s="23" t="s">
        <v>84</v>
      </c>
      <c r="AA762" s="5" t="s">
        <v>85</v>
      </c>
      <c r="AB762" s="23" t="s">
        <v>72</v>
      </c>
      <c r="AC762" s="5" t="s">
        <v>73</v>
      </c>
      <c r="AD762" s="23" t="s">
        <v>74</v>
      </c>
      <c r="AE762" s="23"/>
      <c r="AF762" s="23" t="s">
        <v>86</v>
      </c>
      <c r="AG762" s="23" t="s">
        <v>75</v>
      </c>
      <c r="AH762" s="23"/>
      <c r="AI762" s="23" t="s">
        <v>76</v>
      </c>
      <c r="AJ762" s="5" t="s">
        <v>76</v>
      </c>
      <c r="AK762" s="35">
        <v>1</v>
      </c>
      <c r="AL762" s="5"/>
      <c r="AM762" s="5"/>
      <c r="AN762" s="5"/>
      <c r="AO762" s="5">
        <v>0</v>
      </c>
      <c r="AP762" s="5">
        <v>0</v>
      </c>
      <c r="AQ762" s="5">
        <v>91946.92</v>
      </c>
      <c r="AR762" s="29">
        <v>1.0660764614026812</v>
      </c>
      <c r="AS762" s="18"/>
      <c r="AT762" s="23"/>
      <c r="AV762" s="23"/>
      <c r="AW762" s="23"/>
      <c r="AX762" s="23"/>
      <c r="AY762" s="23"/>
      <c r="AZ762" s="23"/>
      <c r="BC762" s="23"/>
    </row>
    <row r="763" s="2" customFormat="1">
      <c r="A763" s="2" t="s">
        <v>1793</v>
      </c>
      <c r="B763" s="11">
        <v>44103</v>
      </c>
      <c r="C763" s="2" t="s">
        <v>1786</v>
      </c>
      <c r="D763" s="2" t="s">
        <v>1787</v>
      </c>
      <c r="E763" s="2" t="s">
        <v>1788</v>
      </c>
      <c r="F763" s="2" t="s">
        <v>1789</v>
      </c>
      <c r="G763" s="2" t="s">
        <v>1790</v>
      </c>
      <c r="H763" s="2" t="s">
        <v>1791</v>
      </c>
      <c r="I763" s="11">
        <v>44316</v>
      </c>
      <c r="J763" s="11">
        <v>44043</v>
      </c>
      <c r="K763" s="2" t="s">
        <v>126</v>
      </c>
      <c r="L763" s="2" t="s">
        <v>316</v>
      </c>
      <c r="M763" s="2"/>
      <c r="N763" s="2" t="s">
        <v>80</v>
      </c>
      <c r="O763" s="2"/>
      <c r="P763" s="2"/>
      <c r="Q763" s="2" t="s">
        <v>65</v>
      </c>
      <c r="R763" s="2" t="s">
        <v>81</v>
      </c>
      <c r="S763" s="2">
        <v>13438</v>
      </c>
      <c r="T763" s="2" t="s">
        <v>82</v>
      </c>
      <c r="U763" s="2" t="s">
        <v>83</v>
      </c>
      <c r="V763" s="10" t="s">
        <v>69</v>
      </c>
      <c r="W763" s="2"/>
      <c r="X763" s="2">
        <v>53886.38</v>
      </c>
      <c r="Y763" s="26">
        <v>7.837583379E-05</v>
      </c>
      <c r="Z763" s="10" t="s">
        <v>84</v>
      </c>
      <c r="AA763" s="2" t="s">
        <v>85</v>
      </c>
      <c r="AB763" s="10" t="s">
        <v>72</v>
      </c>
      <c r="AC763" s="2" t="s">
        <v>73</v>
      </c>
      <c r="AD763" s="10" t="s">
        <v>74</v>
      </c>
      <c r="AE763" s="10"/>
      <c r="AF763" s="10" t="s">
        <v>86</v>
      </c>
      <c r="AG763" s="10" t="s">
        <v>75</v>
      </c>
      <c r="AH763" s="10"/>
      <c r="AI763" s="10" t="s">
        <v>76</v>
      </c>
      <c r="AJ763" s="2" t="s">
        <v>76</v>
      </c>
      <c r="AK763" s="32">
        <v>1</v>
      </c>
      <c r="AL763" s="2"/>
      <c r="AM763" s="2"/>
      <c r="AN763" s="2"/>
      <c r="AO763" s="2">
        <v>0</v>
      </c>
      <c r="AP763" s="2">
        <v>0</v>
      </c>
      <c r="AQ763" s="2">
        <v>53677.2</v>
      </c>
      <c r="AR763" s="26">
        <v>0.996118128551222</v>
      </c>
      <c r="AS763" s="11"/>
      <c r="AT763" s="10"/>
      <c r="AV763" s="10"/>
      <c r="AW763" s="10"/>
      <c r="AX763" s="10"/>
      <c r="AY763" s="10"/>
      <c r="AZ763" s="10"/>
      <c r="BC763" s="10"/>
    </row>
    <row r="764" s="2" customFormat="1">
      <c r="A764" s="2" t="s">
        <v>1794</v>
      </c>
      <c r="B764" s="11">
        <v>44195</v>
      </c>
      <c r="C764" s="2" t="s">
        <v>1786</v>
      </c>
      <c r="D764" s="2" t="s">
        <v>1787</v>
      </c>
      <c r="E764" s="2" t="s">
        <v>1788</v>
      </c>
      <c r="F764" s="2" t="s">
        <v>1789</v>
      </c>
      <c r="G764" s="2" t="s">
        <v>1790</v>
      </c>
      <c r="H764" s="2" t="s">
        <v>1791</v>
      </c>
      <c r="I764" s="11">
        <v>44316</v>
      </c>
      <c r="J764" s="11">
        <v>44135</v>
      </c>
      <c r="K764" s="2" t="s">
        <v>126</v>
      </c>
      <c r="L764" s="2" t="s">
        <v>316</v>
      </c>
      <c r="M764" s="2"/>
      <c r="N764" s="2" t="s">
        <v>80</v>
      </c>
      <c r="O764" s="2"/>
      <c r="P764" s="2"/>
      <c r="Q764" s="2" t="s">
        <v>65</v>
      </c>
      <c r="R764" s="2" t="s">
        <v>81</v>
      </c>
      <c r="S764" s="2">
        <v>12500</v>
      </c>
      <c r="T764" s="2" t="s">
        <v>82</v>
      </c>
      <c r="U764" s="2" t="s">
        <v>83</v>
      </c>
      <c r="V764" s="10" t="s">
        <v>69</v>
      </c>
      <c r="W764" s="2"/>
      <c r="X764" s="2">
        <v>130875</v>
      </c>
      <c r="Y764" s="26">
        <v>0.000209109116</v>
      </c>
      <c r="Z764" s="10" t="s">
        <v>84</v>
      </c>
      <c r="AA764" s="2" t="s">
        <v>85</v>
      </c>
      <c r="AB764" s="10" t="s">
        <v>72</v>
      </c>
      <c r="AC764" s="2" t="s">
        <v>73</v>
      </c>
      <c r="AD764" s="10" t="s">
        <v>74</v>
      </c>
      <c r="AE764" s="10"/>
      <c r="AF764" s="10" t="s">
        <v>86</v>
      </c>
      <c r="AG764" s="10" t="s">
        <v>75</v>
      </c>
      <c r="AH764" s="10"/>
      <c r="AI764" s="10" t="s">
        <v>76</v>
      </c>
      <c r="AJ764" s="2" t="s">
        <v>76</v>
      </c>
      <c r="AK764" s="32">
        <v>1</v>
      </c>
      <c r="AL764" s="2"/>
      <c r="AM764" s="2"/>
      <c r="AN764" s="2"/>
      <c r="AO764" s="2">
        <v>0</v>
      </c>
      <c r="AP764" s="2">
        <v>0</v>
      </c>
      <c r="AQ764" s="2">
        <v>145944.66</v>
      </c>
      <c r="AR764" s="26">
        <v>1.1151454441260746</v>
      </c>
      <c r="AS764" s="11"/>
      <c r="AT764" s="10"/>
      <c r="AV764" s="10"/>
      <c r="AW764" s="10"/>
      <c r="AX764" s="10"/>
      <c r="AY764" s="10"/>
      <c r="AZ764" s="10"/>
      <c r="BC764" s="10"/>
    </row>
    <row r="765" s="2" customFormat="1">
      <c r="A765" s="2" t="s">
        <v>1795</v>
      </c>
      <c r="B765" s="11">
        <v>44286</v>
      </c>
      <c r="C765" s="2" t="s">
        <v>1786</v>
      </c>
      <c r="D765" s="2" t="s">
        <v>1787</v>
      </c>
      <c r="E765" s="2" t="s">
        <v>1788</v>
      </c>
      <c r="F765" s="2" t="s">
        <v>1789</v>
      </c>
      <c r="G765" s="2" t="s">
        <v>1790</v>
      </c>
      <c r="H765" s="2" t="s">
        <v>1791</v>
      </c>
      <c r="I765" s="11">
        <v>44316</v>
      </c>
      <c r="J765" s="11">
        <v>44227</v>
      </c>
      <c r="K765" s="2" t="s">
        <v>126</v>
      </c>
      <c r="L765" s="2" t="s">
        <v>316</v>
      </c>
      <c r="M765" s="2"/>
      <c r="N765" s="2" t="s">
        <v>80</v>
      </c>
      <c r="O765" s="2"/>
      <c r="P765" s="2"/>
      <c r="Q765" s="2" t="s">
        <v>65</v>
      </c>
      <c r="R765" s="2" t="s">
        <v>81</v>
      </c>
      <c r="S765" s="2">
        <v>248</v>
      </c>
      <c r="T765" s="2" t="s">
        <v>82</v>
      </c>
      <c r="U765" s="2" t="s">
        <v>83</v>
      </c>
      <c r="V765" s="10" t="s">
        <v>69</v>
      </c>
      <c r="W765" s="2"/>
      <c r="X765" s="2">
        <v>80600</v>
      </c>
      <c r="Y765" s="26">
        <v>7.936686399E-05</v>
      </c>
      <c r="Z765" s="10" t="s">
        <v>84</v>
      </c>
      <c r="AA765" s="2" t="s">
        <v>85</v>
      </c>
      <c r="AB765" s="10" t="s">
        <v>72</v>
      </c>
      <c r="AC765" s="2" t="s">
        <v>73</v>
      </c>
      <c r="AD765" s="10" t="s">
        <v>74</v>
      </c>
      <c r="AE765" s="10"/>
      <c r="AF765" s="10" t="s">
        <v>86</v>
      </c>
      <c r="AG765" s="10" t="s">
        <v>75</v>
      </c>
      <c r="AH765" s="10"/>
      <c r="AI765" s="10" t="s">
        <v>76</v>
      </c>
      <c r="AJ765" s="2" t="s">
        <v>76</v>
      </c>
      <c r="AK765" s="32">
        <v>1</v>
      </c>
      <c r="AL765" s="2"/>
      <c r="AM765" s="2"/>
      <c r="AN765" s="2"/>
      <c r="AO765" s="2">
        <v>0</v>
      </c>
      <c r="AP765" s="2">
        <v>0</v>
      </c>
      <c r="AQ765" s="2">
        <v>935281.6</v>
      </c>
      <c r="AR765" s="26">
        <v>11.603990074441688</v>
      </c>
      <c r="AS765" s="11"/>
      <c r="AT765" s="10"/>
      <c r="AV765" s="10"/>
      <c r="AW765" s="10"/>
      <c r="AX765" s="10"/>
      <c r="AY765" s="10"/>
      <c r="AZ765" s="10"/>
      <c r="BC765" s="10"/>
    </row>
    <row r="766" s="2" customFormat="1">
      <c r="A766" s="2" t="s">
        <v>1796</v>
      </c>
      <c r="B766" s="11">
        <v>44195</v>
      </c>
      <c r="C766" s="2" t="s">
        <v>1786</v>
      </c>
      <c r="D766" s="2" t="s">
        <v>1787</v>
      </c>
      <c r="E766" s="2" t="s">
        <v>1788</v>
      </c>
      <c r="F766" s="2" t="s">
        <v>1797</v>
      </c>
      <c r="G766" s="2" t="s">
        <v>1798</v>
      </c>
      <c r="H766" s="2" t="s">
        <v>1799</v>
      </c>
      <c r="I766" s="11">
        <v>44316</v>
      </c>
      <c r="J766" s="11">
        <v>44135</v>
      </c>
      <c r="K766" s="2" t="s">
        <v>126</v>
      </c>
      <c r="L766" s="2" t="s">
        <v>316</v>
      </c>
      <c r="M766" s="2"/>
      <c r="N766" s="2" t="s">
        <v>80</v>
      </c>
      <c r="O766" s="2"/>
      <c r="P766" s="2"/>
      <c r="Q766" s="2" t="s">
        <v>65</v>
      </c>
      <c r="R766" s="2" t="s">
        <v>81</v>
      </c>
      <c r="S766" s="2">
        <v>57066</v>
      </c>
      <c r="T766" s="2" t="s">
        <v>82</v>
      </c>
      <c r="U766" s="2" t="s">
        <v>83</v>
      </c>
      <c r="V766" s="10" t="s">
        <v>69</v>
      </c>
      <c r="W766" s="2"/>
      <c r="X766" s="2">
        <v>597481.02</v>
      </c>
      <c r="Y766" s="26">
        <v>0.01343430754926</v>
      </c>
      <c r="Z766" s="10" t="s">
        <v>84</v>
      </c>
      <c r="AA766" s="2" t="s">
        <v>85</v>
      </c>
      <c r="AB766" s="10" t="s">
        <v>72</v>
      </c>
      <c r="AC766" s="2" t="s">
        <v>73</v>
      </c>
      <c r="AD766" s="10" t="s">
        <v>74</v>
      </c>
      <c r="AE766" s="10"/>
      <c r="AF766" s="10" t="s">
        <v>86</v>
      </c>
      <c r="AG766" s="10" t="s">
        <v>75</v>
      </c>
      <c r="AH766" s="10"/>
      <c r="AI766" s="10" t="s">
        <v>76</v>
      </c>
      <c r="AJ766" s="2" t="s">
        <v>76</v>
      </c>
      <c r="AK766" s="32">
        <v>1</v>
      </c>
      <c r="AL766" s="2"/>
      <c r="AM766" s="2"/>
      <c r="AN766" s="2"/>
      <c r="AO766" s="2">
        <v>0</v>
      </c>
      <c r="AP766" s="2">
        <v>0</v>
      </c>
      <c r="AQ766" s="2">
        <v>662686.35</v>
      </c>
      <c r="AR766" s="26">
        <v>1.1091337261223795</v>
      </c>
      <c r="AS766" s="11"/>
      <c r="AT766" s="10"/>
      <c r="AV766" s="10"/>
      <c r="AW766" s="10"/>
      <c r="AX766" s="10"/>
      <c r="AY766" s="10"/>
      <c r="AZ766" s="10"/>
      <c r="BC766" s="10"/>
    </row>
    <row r="767" s="2" customFormat="1">
      <c r="A767" s="2" t="s">
        <v>1800</v>
      </c>
      <c r="B767" s="11">
        <v>44559</v>
      </c>
      <c r="C767" s="2" t="s">
        <v>1786</v>
      </c>
      <c r="D767" s="2" t="s">
        <v>1787</v>
      </c>
      <c r="E767" s="2" t="s">
        <v>1788</v>
      </c>
      <c r="F767" s="2" t="s">
        <v>1797</v>
      </c>
      <c r="G767" s="2" t="s">
        <v>1798</v>
      </c>
      <c r="H767" s="2" t="s">
        <v>1799</v>
      </c>
      <c r="I767" s="11">
        <v>44681</v>
      </c>
      <c r="J767" s="11">
        <v>44500</v>
      </c>
      <c r="K767" s="2" t="s">
        <v>126</v>
      </c>
      <c r="L767" s="2" t="s">
        <v>316</v>
      </c>
      <c r="M767" s="2"/>
      <c r="N767" s="2" t="s">
        <v>80</v>
      </c>
      <c r="O767" s="2"/>
      <c r="P767" s="2"/>
      <c r="Q767" s="2" t="s">
        <v>65</v>
      </c>
      <c r="R767" s="2" t="s">
        <v>81</v>
      </c>
      <c r="S767" s="2">
        <v>20793</v>
      </c>
      <c r="T767" s="2" t="s">
        <v>82</v>
      </c>
      <c r="U767" s="2" t="s">
        <v>83</v>
      </c>
      <c r="V767" s="10" t="s">
        <v>69</v>
      </c>
      <c r="W767" s="2"/>
      <c r="X767" s="2">
        <v>3815723.43</v>
      </c>
      <c r="Y767" s="26">
        <v>0.03441104338825</v>
      </c>
      <c r="Z767" s="10" t="s">
        <v>84</v>
      </c>
      <c r="AA767" s="2" t="s">
        <v>85</v>
      </c>
      <c r="AB767" s="10" t="s">
        <v>72</v>
      </c>
      <c r="AC767" s="2" t="s">
        <v>73</v>
      </c>
      <c r="AD767" s="10" t="s">
        <v>74</v>
      </c>
      <c r="AE767" s="10"/>
      <c r="AF767" s="10" t="s">
        <v>86</v>
      </c>
      <c r="AG767" s="10" t="s">
        <v>75</v>
      </c>
      <c r="AH767" s="10"/>
      <c r="AI767" s="10" t="s">
        <v>76</v>
      </c>
      <c r="AJ767" s="2" t="s">
        <v>76</v>
      </c>
      <c r="AK767" s="32">
        <v>1</v>
      </c>
      <c r="AL767" s="2"/>
      <c r="AM767" s="2"/>
      <c r="AN767" s="2"/>
      <c r="AO767" s="2">
        <v>0</v>
      </c>
      <c r="AP767" s="2">
        <v>0</v>
      </c>
      <c r="AQ767" s="2">
        <v>1730309.55</v>
      </c>
      <c r="AR767" s="26">
        <v>0.4534682824221356</v>
      </c>
      <c r="AS767" s="11"/>
      <c r="AT767" s="10"/>
      <c r="AV767" s="10"/>
      <c r="AW767" s="10"/>
      <c r="AX767" s="10"/>
      <c r="AY767" s="10"/>
      <c r="AZ767" s="10"/>
      <c r="BC767" s="10"/>
    </row>
    <row r="768" s="2" customFormat="1">
      <c r="A768" s="2" t="s">
        <v>1801</v>
      </c>
      <c r="B768" s="11">
        <v>44559</v>
      </c>
      <c r="C768" s="2" t="s">
        <v>1786</v>
      </c>
      <c r="D768" s="2" t="s">
        <v>1787</v>
      </c>
      <c r="E768" s="2" t="s">
        <v>1788</v>
      </c>
      <c r="F768" s="2" t="s">
        <v>1802</v>
      </c>
      <c r="G768" s="2" t="s">
        <v>1803</v>
      </c>
      <c r="H768" s="2" t="s">
        <v>1804</v>
      </c>
      <c r="I768" s="11">
        <v>44681</v>
      </c>
      <c r="J768" s="11">
        <v>44500</v>
      </c>
      <c r="K768" s="2" t="s">
        <v>126</v>
      </c>
      <c r="L768" s="2" t="s">
        <v>316</v>
      </c>
      <c r="M768" s="2"/>
      <c r="N768" s="2" t="s">
        <v>80</v>
      </c>
      <c r="O768" s="2"/>
      <c r="P768" s="2"/>
      <c r="Q768" s="2" t="s">
        <v>65</v>
      </c>
      <c r="R768" s="2" t="s">
        <v>81</v>
      </c>
      <c r="S768" s="2">
        <v>53317</v>
      </c>
      <c r="T768" s="2" t="s">
        <v>82</v>
      </c>
      <c r="U768" s="2" t="s">
        <v>83</v>
      </c>
      <c r="V768" s="10" t="s">
        <v>69</v>
      </c>
      <c r="W768" s="2"/>
      <c r="X768" s="2">
        <v>9784202.67</v>
      </c>
      <c r="Y768" s="26">
        <v>0.005201063649</v>
      </c>
      <c r="Z768" s="10" t="s">
        <v>84</v>
      </c>
      <c r="AA768" s="2" t="s">
        <v>85</v>
      </c>
      <c r="AB768" s="10" t="s">
        <v>72</v>
      </c>
      <c r="AC768" s="2" t="s">
        <v>73</v>
      </c>
      <c r="AD768" s="10" t="s">
        <v>74</v>
      </c>
      <c r="AE768" s="10"/>
      <c r="AF768" s="10" t="s">
        <v>86</v>
      </c>
      <c r="AG768" s="10" t="s">
        <v>75</v>
      </c>
      <c r="AH768" s="10"/>
      <c r="AI768" s="10" t="s">
        <v>76</v>
      </c>
      <c r="AJ768" s="2" t="s">
        <v>76</v>
      </c>
      <c r="AK768" s="32">
        <v>1</v>
      </c>
      <c r="AL768" s="2"/>
      <c r="AM768" s="2"/>
      <c r="AN768" s="2"/>
      <c r="AO768" s="2">
        <v>0</v>
      </c>
      <c r="AP768" s="2">
        <v>0</v>
      </c>
      <c r="AQ768" s="2">
        <v>703058.25</v>
      </c>
      <c r="AR768" s="26">
        <v>0.07185646840244776</v>
      </c>
      <c r="AS768" s="11"/>
      <c r="AT768" s="10"/>
      <c r="AV768" s="10"/>
      <c r="AW768" s="10"/>
      <c r="AX768" s="10"/>
      <c r="AY768" s="10"/>
      <c r="AZ768" s="10"/>
      <c r="BC768" s="10"/>
    </row>
    <row r="769" s="2" customFormat="1">
      <c r="A769" s="2" t="s">
        <v>1805</v>
      </c>
      <c r="B769" s="11">
        <v>43829</v>
      </c>
      <c r="C769" s="2" t="s">
        <v>1786</v>
      </c>
      <c r="D769" s="2" t="s">
        <v>1787</v>
      </c>
      <c r="E769" s="2" t="s">
        <v>1788</v>
      </c>
      <c r="F769" s="2" t="s">
        <v>1806</v>
      </c>
      <c r="G769" s="2" t="s">
        <v>1807</v>
      </c>
      <c r="H769" s="2" t="s">
        <v>1808</v>
      </c>
      <c r="I769" s="11">
        <v>43951</v>
      </c>
      <c r="J769" s="11">
        <v>43769</v>
      </c>
      <c r="K769" s="2" t="s">
        <v>126</v>
      </c>
      <c r="L769" s="2" t="s">
        <v>316</v>
      </c>
      <c r="M769" s="2"/>
      <c r="N769" s="2" t="s">
        <v>80</v>
      </c>
      <c r="O769" s="2"/>
      <c r="P769" s="2"/>
      <c r="Q769" s="2" t="s">
        <v>65</v>
      </c>
      <c r="R769" s="2" t="s">
        <v>81</v>
      </c>
      <c r="S769" s="2">
        <v>188056</v>
      </c>
      <c r="T769" s="2" t="s">
        <v>82</v>
      </c>
      <c r="U769" s="2" t="s">
        <v>83</v>
      </c>
      <c r="V769" s="10" t="s">
        <v>69</v>
      </c>
      <c r="W769" s="2"/>
      <c r="X769" s="2">
        <v>1023024.64</v>
      </c>
      <c r="Y769" s="26">
        <v>0.00018808486289</v>
      </c>
      <c r="Z769" s="10" t="s">
        <v>84</v>
      </c>
      <c r="AA769" s="2" t="s">
        <v>85</v>
      </c>
      <c r="AB769" s="10" t="s">
        <v>72</v>
      </c>
      <c r="AC769" s="2" t="s">
        <v>73</v>
      </c>
      <c r="AD769" s="10" t="s">
        <v>74</v>
      </c>
      <c r="AE769" s="10"/>
      <c r="AF769" s="10" t="s">
        <v>86</v>
      </c>
      <c r="AG769" s="10" t="s">
        <v>75</v>
      </c>
      <c r="AH769" s="10"/>
      <c r="AI769" s="10" t="s">
        <v>76</v>
      </c>
      <c r="AJ769" s="2" t="s">
        <v>76</v>
      </c>
      <c r="AK769" s="32">
        <v>1</v>
      </c>
      <c r="AL769" s="2"/>
      <c r="AM769" s="2"/>
      <c r="AN769" s="2"/>
      <c r="AO769" s="2">
        <v>0</v>
      </c>
      <c r="AP769" s="2">
        <v>0</v>
      </c>
      <c r="AQ769" s="2">
        <v>969802.5</v>
      </c>
      <c r="AR769" s="26">
        <v>0.9479757007612252</v>
      </c>
      <c r="AS769" s="11"/>
      <c r="AT769" s="10"/>
      <c r="AV769" s="10"/>
      <c r="AW769" s="10"/>
      <c r="AX769" s="10"/>
      <c r="AY769" s="10"/>
      <c r="AZ769" s="10"/>
      <c r="BC769" s="10"/>
    </row>
    <row r="770" s="2" customFormat="1">
      <c r="A770" s="2" t="s">
        <v>1809</v>
      </c>
      <c r="B770" s="11">
        <v>43921</v>
      </c>
      <c r="C770" s="2" t="s">
        <v>1786</v>
      </c>
      <c r="D770" s="2" t="s">
        <v>1787</v>
      </c>
      <c r="E770" s="2" t="s">
        <v>1788</v>
      </c>
      <c r="F770" s="2" t="s">
        <v>1806</v>
      </c>
      <c r="G770" s="2" t="s">
        <v>1807</v>
      </c>
      <c r="H770" s="2" t="s">
        <v>1808</v>
      </c>
      <c r="I770" s="11">
        <v>43951</v>
      </c>
      <c r="J770" s="11">
        <v>43861</v>
      </c>
      <c r="K770" s="2" t="s">
        <v>126</v>
      </c>
      <c r="L770" s="2" t="s">
        <v>316</v>
      </c>
      <c r="M770" s="2"/>
      <c r="N770" s="2" t="s">
        <v>80</v>
      </c>
      <c r="O770" s="2"/>
      <c r="P770" s="2"/>
      <c r="Q770" s="2" t="s">
        <v>65</v>
      </c>
      <c r="R770" s="2" t="s">
        <v>81</v>
      </c>
      <c r="S770" s="2">
        <v>181018</v>
      </c>
      <c r="T770" s="2" t="s">
        <v>82</v>
      </c>
      <c r="U770" s="2" t="s">
        <v>83</v>
      </c>
      <c r="V770" s="10" t="s">
        <v>69</v>
      </c>
      <c r="W770" s="2"/>
      <c r="X770" s="2">
        <v>695109.12</v>
      </c>
      <c r="Y770" s="26">
        <v>0.00012814241993</v>
      </c>
      <c r="Z770" s="10" t="s">
        <v>84</v>
      </c>
      <c r="AA770" s="2" t="s">
        <v>85</v>
      </c>
      <c r="AB770" s="10" t="s">
        <v>72</v>
      </c>
      <c r="AC770" s="2" t="s">
        <v>73</v>
      </c>
      <c r="AD770" s="10" t="s">
        <v>74</v>
      </c>
      <c r="AE770" s="10"/>
      <c r="AF770" s="10" t="s">
        <v>86</v>
      </c>
      <c r="AG770" s="10" t="s">
        <v>75</v>
      </c>
      <c r="AH770" s="10"/>
      <c r="AI770" s="10" t="s">
        <v>76</v>
      </c>
      <c r="AJ770" s="2" t="s">
        <v>76</v>
      </c>
      <c r="AK770" s="32">
        <v>1</v>
      </c>
      <c r="AL770" s="2"/>
      <c r="AM770" s="2"/>
      <c r="AN770" s="2"/>
      <c r="AO770" s="2">
        <v>0</v>
      </c>
      <c r="AP770" s="2">
        <v>0</v>
      </c>
      <c r="AQ770" s="2">
        <v>640259.88</v>
      </c>
      <c r="AR770" s="26">
        <v>0.9210926192422854</v>
      </c>
      <c r="AS770" s="11"/>
      <c r="AT770" s="10"/>
      <c r="AV770" s="10"/>
      <c r="AW770" s="10"/>
      <c r="AX770" s="10"/>
      <c r="AY770" s="10"/>
      <c r="AZ770" s="10"/>
      <c r="BC770" s="10"/>
    </row>
    <row r="771" s="4" customFormat="1">
      <c r="A771" s="4" t="s">
        <v>1810</v>
      </c>
      <c r="B771" s="17">
        <v>44012</v>
      </c>
      <c r="C771" s="4" t="s">
        <v>1786</v>
      </c>
      <c r="D771" s="4" t="s">
        <v>1787</v>
      </c>
      <c r="E771" s="4" t="s">
        <v>1788</v>
      </c>
      <c r="F771" s="4" t="s">
        <v>1806</v>
      </c>
      <c r="G771" s="4" t="s">
        <v>1807</v>
      </c>
      <c r="H771" s="4" t="s">
        <v>1808</v>
      </c>
      <c r="I771" s="17">
        <v>43951</v>
      </c>
      <c r="J771" s="17">
        <v>43951</v>
      </c>
      <c r="K771" s="4" t="s">
        <v>126</v>
      </c>
      <c r="L771" s="4" t="s">
        <v>316</v>
      </c>
      <c r="M771" s="4"/>
      <c r="N771" s="4" t="s">
        <v>80</v>
      </c>
      <c r="O771" s="4"/>
      <c r="P771" s="4"/>
      <c r="Q771" s="4" t="s">
        <v>65</v>
      </c>
      <c r="R771" s="4" t="s">
        <v>81</v>
      </c>
      <c r="S771" s="4">
        <v>461151</v>
      </c>
      <c r="T771" s="4" t="s">
        <v>82</v>
      </c>
      <c r="U771" s="4" t="s">
        <v>83</v>
      </c>
      <c r="V771" s="22" t="s">
        <v>69</v>
      </c>
      <c r="W771" s="4"/>
      <c r="X771" s="4">
        <v>2642395.23</v>
      </c>
      <c r="Y771" s="28">
        <v>0.0006588552604</v>
      </c>
      <c r="Z771" s="22" t="s">
        <v>84</v>
      </c>
      <c r="AA771" s="4" t="s">
        <v>85</v>
      </c>
      <c r="AB771" s="22" t="s">
        <v>72</v>
      </c>
      <c r="AC771" s="4" t="s">
        <v>73</v>
      </c>
      <c r="AD771" s="22" t="s">
        <v>74</v>
      </c>
      <c r="AE771" s="22"/>
      <c r="AF771" s="22" t="s">
        <v>86</v>
      </c>
      <c r="AG771" s="22" t="s">
        <v>75</v>
      </c>
      <c r="AH771" s="22"/>
      <c r="AI771" s="22" t="s">
        <v>76</v>
      </c>
      <c r="AJ771" s="4" t="s">
        <v>76</v>
      </c>
      <c r="AK771" s="34">
        <v>1</v>
      </c>
      <c r="AL771" s="4"/>
      <c r="AM771" s="4"/>
      <c r="AN771" s="4"/>
      <c r="AO771" s="4">
        <v>0</v>
      </c>
      <c r="AP771" s="4">
        <v>0</v>
      </c>
      <c r="AQ771" s="4">
        <v>2788970</v>
      </c>
      <c r="AR771" s="28">
        <v>1.0554704187836428</v>
      </c>
      <c r="AS771" s="17"/>
      <c r="AT771" s="22"/>
      <c r="AV771" s="22"/>
      <c r="AW771" s="22"/>
      <c r="AX771" s="22"/>
      <c r="AY771" s="22"/>
      <c r="AZ771" s="22"/>
      <c r="BC771" s="22"/>
    </row>
    <row r="772" s="2" customFormat="1">
      <c r="A772" s="2" t="s">
        <v>1811</v>
      </c>
      <c r="B772" s="11">
        <v>44103</v>
      </c>
      <c r="C772" s="2" t="s">
        <v>1786</v>
      </c>
      <c r="D772" s="2" t="s">
        <v>1787</v>
      </c>
      <c r="E772" s="2" t="s">
        <v>1788</v>
      </c>
      <c r="F772" s="2" t="s">
        <v>1806</v>
      </c>
      <c r="G772" s="2" t="s">
        <v>1807</v>
      </c>
      <c r="H772" s="2" t="s">
        <v>1808</v>
      </c>
      <c r="I772" s="11">
        <v>44316</v>
      </c>
      <c r="J772" s="11">
        <v>44043</v>
      </c>
      <c r="K772" s="2" t="s">
        <v>126</v>
      </c>
      <c r="L772" s="2" t="s">
        <v>316</v>
      </c>
      <c r="M772" s="2"/>
      <c r="N772" s="2" t="s">
        <v>80</v>
      </c>
      <c r="O772" s="2"/>
      <c r="P772" s="2"/>
      <c r="Q772" s="2" t="s">
        <v>65</v>
      </c>
      <c r="R772" s="2" t="s">
        <v>81</v>
      </c>
      <c r="S772" s="2">
        <v>411602</v>
      </c>
      <c r="T772" s="2" t="s">
        <v>82</v>
      </c>
      <c r="U772" s="2" t="s">
        <v>83</v>
      </c>
      <c r="V772" s="10" t="s">
        <v>69</v>
      </c>
      <c r="W772" s="2"/>
      <c r="X772" s="2">
        <v>1650524.02</v>
      </c>
      <c r="Y772" s="26">
        <v>0.00042614724903</v>
      </c>
      <c r="Z772" s="10" t="s">
        <v>84</v>
      </c>
      <c r="AA772" s="2" t="s">
        <v>85</v>
      </c>
      <c r="AB772" s="10" t="s">
        <v>72</v>
      </c>
      <c r="AC772" s="2" t="s">
        <v>73</v>
      </c>
      <c r="AD772" s="10" t="s">
        <v>74</v>
      </c>
      <c r="AE772" s="10"/>
      <c r="AF772" s="10" t="s">
        <v>86</v>
      </c>
      <c r="AG772" s="10" t="s">
        <v>75</v>
      </c>
      <c r="AH772" s="10"/>
      <c r="AI772" s="10" t="s">
        <v>76</v>
      </c>
      <c r="AJ772" s="2" t="s">
        <v>76</v>
      </c>
      <c r="AK772" s="32">
        <v>1</v>
      </c>
      <c r="AL772" s="2"/>
      <c r="AM772" s="2"/>
      <c r="AN772" s="2"/>
      <c r="AO772" s="2">
        <v>0</v>
      </c>
      <c r="AP772" s="2">
        <v>0</v>
      </c>
      <c r="AQ772" s="2">
        <v>1668257.2</v>
      </c>
      <c r="AR772" s="26">
        <v>1.0107439696636464</v>
      </c>
      <c r="AS772" s="11"/>
      <c r="AT772" s="10"/>
      <c r="AV772" s="10"/>
      <c r="AW772" s="10"/>
      <c r="AX772" s="10"/>
      <c r="AY772" s="10"/>
      <c r="AZ772" s="10"/>
      <c r="BC772" s="10"/>
    </row>
    <row r="773" s="2" customFormat="1">
      <c r="A773" s="2" t="s">
        <v>1812</v>
      </c>
      <c r="B773" s="11">
        <v>44195</v>
      </c>
      <c r="C773" s="2" t="s">
        <v>1786</v>
      </c>
      <c r="D773" s="2" t="s">
        <v>1787</v>
      </c>
      <c r="E773" s="2" t="s">
        <v>1788</v>
      </c>
      <c r="F773" s="2" t="s">
        <v>1806</v>
      </c>
      <c r="G773" s="2" t="s">
        <v>1807</v>
      </c>
      <c r="H773" s="2" t="s">
        <v>1808</v>
      </c>
      <c r="I773" s="11">
        <v>44316</v>
      </c>
      <c r="J773" s="11">
        <v>44135</v>
      </c>
      <c r="K773" s="2" t="s">
        <v>126</v>
      </c>
      <c r="L773" s="2" t="s">
        <v>316</v>
      </c>
      <c r="M773" s="2"/>
      <c r="N773" s="2" t="s">
        <v>80</v>
      </c>
      <c r="O773" s="2"/>
      <c r="P773" s="2"/>
      <c r="Q773" s="2" t="s">
        <v>65</v>
      </c>
      <c r="R773" s="2" t="s">
        <v>81</v>
      </c>
      <c r="S773" s="2">
        <v>398277</v>
      </c>
      <c r="T773" s="2" t="s">
        <v>82</v>
      </c>
      <c r="U773" s="2" t="s">
        <v>83</v>
      </c>
      <c r="V773" s="10" t="s">
        <v>69</v>
      </c>
      <c r="W773" s="2"/>
      <c r="X773" s="2">
        <v>4169960.19</v>
      </c>
      <c r="Y773" s="26">
        <v>0.00111725545035</v>
      </c>
      <c r="Z773" s="10" t="s">
        <v>84</v>
      </c>
      <c r="AA773" s="2" t="s">
        <v>85</v>
      </c>
      <c r="AB773" s="10" t="s">
        <v>72</v>
      </c>
      <c r="AC773" s="2" t="s">
        <v>73</v>
      </c>
      <c r="AD773" s="10" t="s">
        <v>74</v>
      </c>
      <c r="AE773" s="10"/>
      <c r="AF773" s="10" t="s">
        <v>86</v>
      </c>
      <c r="AG773" s="10" t="s">
        <v>75</v>
      </c>
      <c r="AH773" s="10"/>
      <c r="AI773" s="10" t="s">
        <v>76</v>
      </c>
      <c r="AJ773" s="2" t="s">
        <v>76</v>
      </c>
      <c r="AK773" s="32">
        <v>1</v>
      </c>
      <c r="AL773" s="2"/>
      <c r="AM773" s="2"/>
      <c r="AN773" s="2"/>
      <c r="AO773" s="2">
        <v>0</v>
      </c>
      <c r="AP773" s="2">
        <v>0</v>
      </c>
      <c r="AQ773" s="2">
        <v>4625068.62</v>
      </c>
      <c r="AR773" s="26">
        <v>1.109139754161538</v>
      </c>
      <c r="AS773" s="11"/>
      <c r="AT773" s="10"/>
      <c r="AV773" s="10"/>
      <c r="AW773" s="10"/>
      <c r="AX773" s="10"/>
      <c r="AY773" s="10"/>
      <c r="AZ773" s="10"/>
      <c r="BC773" s="10"/>
    </row>
    <row r="774" s="2" customFormat="1">
      <c r="A774" s="2" t="s">
        <v>1813</v>
      </c>
      <c r="B774" s="11">
        <v>44287</v>
      </c>
      <c r="C774" s="2" t="s">
        <v>1786</v>
      </c>
      <c r="D774" s="2" t="s">
        <v>1787</v>
      </c>
      <c r="E774" s="2" t="s">
        <v>1788</v>
      </c>
      <c r="F774" s="2" t="s">
        <v>1806</v>
      </c>
      <c r="G774" s="2" t="s">
        <v>1807</v>
      </c>
      <c r="H774" s="2" t="s">
        <v>1808</v>
      </c>
      <c r="I774" s="11">
        <v>44316</v>
      </c>
      <c r="J774" s="11">
        <v>44227</v>
      </c>
      <c r="K774" s="2" t="s">
        <v>126</v>
      </c>
      <c r="L774" s="2" t="s">
        <v>316</v>
      </c>
      <c r="M774" s="2"/>
      <c r="N774" s="2" t="s">
        <v>80</v>
      </c>
      <c r="O774" s="2"/>
      <c r="P774" s="2"/>
      <c r="Q774" s="2" t="s">
        <v>65</v>
      </c>
      <c r="R774" s="2" t="s">
        <v>81</v>
      </c>
      <c r="S774" s="2">
        <v>384841</v>
      </c>
      <c r="T774" s="2" t="s">
        <v>82</v>
      </c>
      <c r="U774" s="2" t="s">
        <v>83</v>
      </c>
      <c r="V774" s="10" t="s">
        <v>69</v>
      </c>
      <c r="W774" s="2"/>
      <c r="X774" s="2">
        <v>125073325</v>
      </c>
      <c r="Y774" s="26">
        <v>0.02845218311051</v>
      </c>
      <c r="Z774" s="10" t="s">
        <v>84</v>
      </c>
      <c r="AA774" s="2" t="s">
        <v>85</v>
      </c>
      <c r="AB774" s="10" t="s">
        <v>72</v>
      </c>
      <c r="AC774" s="2" t="s">
        <v>73</v>
      </c>
      <c r="AD774" s="10" t="s">
        <v>74</v>
      </c>
      <c r="AE774" s="10"/>
      <c r="AF774" s="10" t="s">
        <v>86</v>
      </c>
      <c r="AG774" s="10" t="s">
        <v>75</v>
      </c>
      <c r="AH774" s="10"/>
      <c r="AI774" s="10" t="s">
        <v>76</v>
      </c>
      <c r="AJ774" s="2" t="s">
        <v>76</v>
      </c>
      <c r="AK774" s="32">
        <v>1</v>
      </c>
      <c r="AL774" s="2"/>
      <c r="AM774" s="2"/>
      <c r="AN774" s="2"/>
      <c r="AO774" s="2">
        <v>0</v>
      </c>
      <c r="AP774" s="2">
        <v>0</v>
      </c>
      <c r="AQ774" s="2">
        <v>51291028.8</v>
      </c>
      <c r="AR774" s="26">
        <v>0.41008767297103516</v>
      </c>
      <c r="AS774" s="11"/>
      <c r="AT774" s="10"/>
      <c r="AV774" s="10"/>
      <c r="AW774" s="10"/>
      <c r="AX774" s="10"/>
      <c r="AY774" s="10"/>
      <c r="AZ774" s="10"/>
      <c r="BC774" s="10"/>
    </row>
    <row r="775" s="2" customFormat="1">
      <c r="A775" s="2" t="s">
        <v>1814</v>
      </c>
      <c r="B775" s="11">
        <v>44376</v>
      </c>
      <c r="C775" s="2" t="s">
        <v>1786</v>
      </c>
      <c r="D775" s="2" t="s">
        <v>1787</v>
      </c>
      <c r="E775" s="2" t="s">
        <v>1788</v>
      </c>
      <c r="F775" s="2" t="s">
        <v>1806</v>
      </c>
      <c r="G775" s="2" t="s">
        <v>1807</v>
      </c>
      <c r="H775" s="2" t="s">
        <v>1808</v>
      </c>
      <c r="I775" s="11">
        <v>44316</v>
      </c>
      <c r="J775" s="11">
        <v>44316</v>
      </c>
      <c r="K775" s="2" t="s">
        <v>126</v>
      </c>
      <c r="L775" s="2" t="s">
        <v>316</v>
      </c>
      <c r="M775" s="2"/>
      <c r="N775" s="2" t="s">
        <v>80</v>
      </c>
      <c r="O775" s="2"/>
      <c r="P775" s="2"/>
      <c r="Q775" s="2" t="s">
        <v>65</v>
      </c>
      <c r="R775" s="2" t="s">
        <v>81</v>
      </c>
      <c r="S775" s="2">
        <v>23973</v>
      </c>
      <c r="T775" s="2" t="s">
        <v>82</v>
      </c>
      <c r="U775" s="2" t="s">
        <v>83</v>
      </c>
      <c r="V775" s="10" t="s">
        <v>69</v>
      </c>
      <c r="W775" s="2"/>
      <c r="X775" s="2">
        <v>4161473.07</v>
      </c>
      <c r="Y775" s="26">
        <v>0.00081427170028</v>
      </c>
      <c r="Z775" s="10" t="s">
        <v>84</v>
      </c>
      <c r="AA775" s="2" t="s">
        <v>85</v>
      </c>
      <c r="AB775" s="10" t="s">
        <v>72</v>
      </c>
      <c r="AC775" s="2" t="s">
        <v>73</v>
      </c>
      <c r="AD775" s="10" t="s">
        <v>74</v>
      </c>
      <c r="AE775" s="10"/>
      <c r="AF775" s="10" t="s">
        <v>86</v>
      </c>
      <c r="AG775" s="10" t="s">
        <v>75</v>
      </c>
      <c r="AH775" s="10"/>
      <c r="AI775" s="10" t="s">
        <v>76</v>
      </c>
      <c r="AJ775" s="2" t="s">
        <v>76</v>
      </c>
      <c r="AK775" s="32">
        <v>1</v>
      </c>
      <c r="AL775" s="2"/>
      <c r="AM775" s="2"/>
      <c r="AN775" s="2"/>
      <c r="AO775" s="2">
        <v>0</v>
      </c>
      <c r="AP775" s="2">
        <v>0</v>
      </c>
      <c r="AQ775" s="2">
        <v>0</v>
      </c>
      <c r="AR775" s="26">
        <v>0</v>
      </c>
      <c r="AS775" s="11"/>
      <c r="AT775" s="10"/>
      <c r="AV775" s="10"/>
      <c r="AW775" s="10"/>
      <c r="AX775" s="10"/>
      <c r="AY775" s="10"/>
      <c r="AZ775" s="10"/>
      <c r="BC775" s="10"/>
    </row>
    <row r="776" s="2" customFormat="1">
      <c r="A776" s="2" t="s">
        <v>1815</v>
      </c>
      <c r="B776" s="11">
        <v>44468</v>
      </c>
      <c r="C776" s="2" t="s">
        <v>1786</v>
      </c>
      <c r="D776" s="2" t="s">
        <v>1787</v>
      </c>
      <c r="E776" s="2" t="s">
        <v>1788</v>
      </c>
      <c r="F776" s="2" t="s">
        <v>1806</v>
      </c>
      <c r="G776" s="2" t="s">
        <v>1807</v>
      </c>
      <c r="H776" s="2" t="s">
        <v>1808</v>
      </c>
      <c r="I776" s="11">
        <v>44681</v>
      </c>
      <c r="J776" s="11">
        <v>44408</v>
      </c>
      <c r="K776" s="2" t="s">
        <v>126</v>
      </c>
      <c r="L776" s="2" t="s">
        <v>316</v>
      </c>
      <c r="M776" s="2"/>
      <c r="N776" s="2" t="s">
        <v>80</v>
      </c>
      <c r="O776" s="2"/>
      <c r="P776" s="2"/>
      <c r="Q776" s="2" t="s">
        <v>65</v>
      </c>
      <c r="R776" s="2" t="s">
        <v>81</v>
      </c>
      <c r="S776" s="2">
        <v>24344</v>
      </c>
      <c r="T776" s="2" t="s">
        <v>82</v>
      </c>
      <c r="U776" s="2" t="s">
        <v>83</v>
      </c>
      <c r="V776" s="10" t="s">
        <v>69</v>
      </c>
      <c r="W776" s="2"/>
      <c r="X776" s="2">
        <v>3922305.28</v>
      </c>
      <c r="Y776" s="26">
        <v>0.00073982727445</v>
      </c>
      <c r="Z776" s="10" t="s">
        <v>84</v>
      </c>
      <c r="AA776" s="2" t="s">
        <v>85</v>
      </c>
      <c r="AB776" s="10" t="s">
        <v>72</v>
      </c>
      <c r="AC776" s="2" t="s">
        <v>73</v>
      </c>
      <c r="AD776" s="10" t="s">
        <v>74</v>
      </c>
      <c r="AE776" s="10"/>
      <c r="AF776" s="10" t="s">
        <v>86</v>
      </c>
      <c r="AG776" s="10" t="s">
        <v>75</v>
      </c>
      <c r="AH776" s="10"/>
      <c r="AI776" s="10" t="s">
        <v>76</v>
      </c>
      <c r="AJ776" s="2" t="s">
        <v>76</v>
      </c>
      <c r="AK776" s="32">
        <v>1</v>
      </c>
      <c r="AL776" s="2"/>
      <c r="AM776" s="2"/>
      <c r="AN776" s="2"/>
      <c r="AO776" s="2">
        <v>0</v>
      </c>
      <c r="AP776" s="2">
        <v>0</v>
      </c>
      <c r="AQ776" s="2">
        <v>3973126</v>
      </c>
      <c r="AR776" s="26">
        <v>1.012956849702428</v>
      </c>
      <c r="AS776" s="11"/>
      <c r="AT776" s="10"/>
      <c r="AV776" s="10"/>
      <c r="AW776" s="10"/>
      <c r="AX776" s="10"/>
      <c r="AY776" s="10"/>
      <c r="AZ776" s="10"/>
      <c r="BC776" s="10"/>
    </row>
    <row r="777" s="2" customFormat="1">
      <c r="A777" s="2" t="s">
        <v>1816</v>
      </c>
      <c r="B777" s="11">
        <v>44560</v>
      </c>
      <c r="C777" s="2" t="s">
        <v>1786</v>
      </c>
      <c r="D777" s="2" t="s">
        <v>1787</v>
      </c>
      <c r="E777" s="2" t="s">
        <v>1788</v>
      </c>
      <c r="F777" s="2" t="s">
        <v>1806</v>
      </c>
      <c r="G777" s="2" t="s">
        <v>1807</v>
      </c>
      <c r="H777" s="2" t="s">
        <v>1808</v>
      </c>
      <c r="I777" s="11">
        <v>44681</v>
      </c>
      <c r="J777" s="11">
        <v>44500</v>
      </c>
      <c r="K777" s="2" t="s">
        <v>126</v>
      </c>
      <c r="L777" s="2" t="s">
        <v>316</v>
      </c>
      <c r="M777" s="2"/>
      <c r="N777" s="2" t="s">
        <v>80</v>
      </c>
      <c r="O777" s="2"/>
      <c r="P777" s="2"/>
      <c r="Q777" s="2" t="s">
        <v>65</v>
      </c>
      <c r="R777" s="2" t="s">
        <v>81</v>
      </c>
      <c r="S777" s="2">
        <v>24638</v>
      </c>
      <c r="T777" s="2" t="s">
        <v>82</v>
      </c>
      <c r="U777" s="2" t="s">
        <v>83</v>
      </c>
      <c r="V777" s="10" t="s">
        <v>69</v>
      </c>
      <c r="W777" s="2"/>
      <c r="X777" s="2">
        <v>4521319.38</v>
      </c>
      <c r="Y777" s="26">
        <v>0.00081331923955</v>
      </c>
      <c r="Z777" s="10" t="s">
        <v>84</v>
      </c>
      <c r="AA777" s="2" t="s">
        <v>85</v>
      </c>
      <c r="AB777" s="10" t="s">
        <v>72</v>
      </c>
      <c r="AC777" s="2" t="s">
        <v>73</v>
      </c>
      <c r="AD777" s="10" t="s">
        <v>74</v>
      </c>
      <c r="AE777" s="10"/>
      <c r="AF777" s="10" t="s">
        <v>86</v>
      </c>
      <c r="AG777" s="10" t="s">
        <v>75</v>
      </c>
      <c r="AH777" s="10"/>
      <c r="AI777" s="10" t="s">
        <v>76</v>
      </c>
      <c r="AJ777" s="2" t="s">
        <v>76</v>
      </c>
      <c r="AK777" s="32">
        <v>1</v>
      </c>
      <c r="AL777" s="2"/>
      <c r="AM777" s="2"/>
      <c r="AN777" s="2"/>
      <c r="AO777" s="2">
        <v>0</v>
      </c>
      <c r="AP777" s="2">
        <v>0</v>
      </c>
      <c r="AQ777" s="2">
        <v>4458614.4</v>
      </c>
      <c r="AR777" s="26">
        <v>0.9861312650733379</v>
      </c>
      <c r="AS777" s="11"/>
      <c r="AT777" s="10"/>
      <c r="AV777" s="10"/>
      <c r="AW777" s="10"/>
      <c r="AX777" s="10"/>
      <c r="AY777" s="10"/>
      <c r="AZ777" s="10"/>
      <c r="BC777" s="10"/>
    </row>
    <row r="778" s="2" customFormat="1">
      <c r="A778" s="2" t="s">
        <v>1817</v>
      </c>
      <c r="B778" s="11">
        <v>44559</v>
      </c>
      <c r="C778" s="2" t="s">
        <v>1786</v>
      </c>
      <c r="D778" s="2" t="s">
        <v>1787</v>
      </c>
      <c r="E778" s="2" t="s">
        <v>1788</v>
      </c>
      <c r="F778" s="2" t="s">
        <v>1818</v>
      </c>
      <c r="G778" s="2" t="s">
        <v>1819</v>
      </c>
      <c r="H778" s="2" t="s">
        <v>1820</v>
      </c>
      <c r="I778" s="11">
        <v>44681</v>
      </c>
      <c r="J778" s="11">
        <v>44500</v>
      </c>
      <c r="K778" s="2" t="s">
        <v>126</v>
      </c>
      <c r="L778" s="2" t="s">
        <v>316</v>
      </c>
      <c r="M778" s="2"/>
      <c r="N778" s="2" t="s">
        <v>80</v>
      </c>
      <c r="O778" s="2"/>
      <c r="P778" s="2"/>
      <c r="Q778" s="2" t="s">
        <v>65</v>
      </c>
      <c r="R778" s="2" t="s">
        <v>81</v>
      </c>
      <c r="S778" s="2">
        <v>1647</v>
      </c>
      <c r="T778" s="2" t="s">
        <v>82</v>
      </c>
      <c r="U778" s="2" t="s">
        <v>83</v>
      </c>
      <c r="V778" s="10" t="s">
        <v>69</v>
      </c>
      <c r="W778" s="2"/>
      <c r="X778" s="2">
        <v>302240.97</v>
      </c>
      <c r="Y778" s="26">
        <v>0.00232225582458</v>
      </c>
      <c r="Z778" s="10" t="s">
        <v>84</v>
      </c>
      <c r="AA778" s="2" t="s">
        <v>85</v>
      </c>
      <c r="AB778" s="10" t="s">
        <v>72</v>
      </c>
      <c r="AC778" s="2" t="s">
        <v>73</v>
      </c>
      <c r="AD778" s="10" t="s">
        <v>74</v>
      </c>
      <c r="AE778" s="10"/>
      <c r="AF778" s="10" t="s">
        <v>86</v>
      </c>
      <c r="AG778" s="10" t="s">
        <v>75</v>
      </c>
      <c r="AH778" s="10"/>
      <c r="AI778" s="10" t="s">
        <v>76</v>
      </c>
      <c r="AJ778" s="2" t="s">
        <v>76</v>
      </c>
      <c r="AK778" s="32">
        <v>1</v>
      </c>
      <c r="AL778" s="2"/>
      <c r="AM778" s="2"/>
      <c r="AN778" s="2"/>
      <c r="AO778" s="2">
        <v>0</v>
      </c>
      <c r="AP778" s="2">
        <v>0</v>
      </c>
      <c r="AQ778" s="2">
        <v>298045.5</v>
      </c>
      <c r="AR778" s="26">
        <v>0.9861187912413066</v>
      </c>
      <c r="AS778" s="11"/>
      <c r="AT778" s="10"/>
      <c r="AV778" s="10"/>
      <c r="AW778" s="10"/>
      <c r="AX778" s="10"/>
      <c r="AY778" s="10"/>
      <c r="AZ778" s="10"/>
      <c r="BC778" s="10"/>
    </row>
    <row r="779" s="2" customFormat="1">
      <c r="A779" s="2" t="s">
        <v>1821</v>
      </c>
      <c r="B779" s="11">
        <v>44559</v>
      </c>
      <c r="C779" s="2" t="s">
        <v>1786</v>
      </c>
      <c r="D779" s="2" t="s">
        <v>1787</v>
      </c>
      <c r="E779" s="2" t="s">
        <v>1788</v>
      </c>
      <c r="F779" s="2" t="s">
        <v>1822</v>
      </c>
      <c r="G779" s="2" t="s">
        <v>1823</v>
      </c>
      <c r="H779" s="2" t="s">
        <v>1824</v>
      </c>
      <c r="I779" s="11">
        <v>44681</v>
      </c>
      <c r="J779" s="11">
        <v>44500</v>
      </c>
      <c r="K779" s="2" t="s">
        <v>126</v>
      </c>
      <c r="L779" s="2" t="s">
        <v>316</v>
      </c>
      <c r="M779" s="2"/>
      <c r="N779" s="2" t="s">
        <v>80</v>
      </c>
      <c r="O779" s="2"/>
      <c r="P779" s="2"/>
      <c r="Q779" s="2" t="s">
        <v>65</v>
      </c>
      <c r="R779" s="2" t="s">
        <v>81</v>
      </c>
      <c r="S779" s="2">
        <v>185103</v>
      </c>
      <c r="T779" s="2" t="s">
        <v>82</v>
      </c>
      <c r="U779" s="2" t="s">
        <v>83</v>
      </c>
      <c r="V779" s="10" t="s">
        <v>69</v>
      </c>
      <c r="W779" s="2"/>
      <c r="X779" s="2">
        <v>33968251.53</v>
      </c>
      <c r="Y779" s="26">
        <v>0.03344363716184</v>
      </c>
      <c r="Z779" s="10" t="s">
        <v>84</v>
      </c>
      <c r="AA779" s="2" t="s">
        <v>85</v>
      </c>
      <c r="AB779" s="10" t="s">
        <v>72</v>
      </c>
      <c r="AC779" s="2" t="s">
        <v>73</v>
      </c>
      <c r="AD779" s="10" t="s">
        <v>74</v>
      </c>
      <c r="AE779" s="10"/>
      <c r="AF779" s="10" t="s">
        <v>86</v>
      </c>
      <c r="AG779" s="10" t="s">
        <v>75</v>
      </c>
      <c r="AH779" s="10"/>
      <c r="AI779" s="10" t="s">
        <v>76</v>
      </c>
      <c r="AJ779" s="2" t="s">
        <v>76</v>
      </c>
      <c r="AK779" s="32">
        <v>1</v>
      </c>
      <c r="AL779" s="2"/>
      <c r="AM779" s="2"/>
      <c r="AN779" s="2"/>
      <c r="AO779" s="2">
        <v>0</v>
      </c>
      <c r="AP779" s="2">
        <v>0</v>
      </c>
      <c r="AQ779" s="2">
        <v>13947980.85</v>
      </c>
      <c r="AR779" s="26">
        <v>0.41061815730142764</v>
      </c>
      <c r="AS779" s="11"/>
      <c r="AT779" s="10"/>
      <c r="AV779" s="10"/>
      <c r="AW779" s="10"/>
      <c r="AX779" s="10"/>
      <c r="AY779" s="10"/>
      <c r="AZ779" s="10"/>
      <c r="BC779" s="10"/>
    </row>
    <row r="780" s="2" customFormat="1">
      <c r="A780" s="2" t="s">
        <v>1825</v>
      </c>
      <c r="B780" s="11">
        <v>43829</v>
      </c>
      <c r="C780" s="2" t="s">
        <v>1786</v>
      </c>
      <c r="D780" s="2" t="s">
        <v>1787</v>
      </c>
      <c r="E780" s="2" t="s">
        <v>1788</v>
      </c>
      <c r="F780" s="2" t="s">
        <v>1826</v>
      </c>
      <c r="G780" s="2" t="s">
        <v>1827</v>
      </c>
      <c r="H780" s="2" t="s">
        <v>1828</v>
      </c>
      <c r="I780" s="11">
        <v>43951</v>
      </c>
      <c r="J780" s="11">
        <v>43769</v>
      </c>
      <c r="K780" s="2" t="s">
        <v>126</v>
      </c>
      <c r="L780" s="2" t="s">
        <v>316</v>
      </c>
      <c r="M780" s="2"/>
      <c r="N780" s="2" t="s">
        <v>80</v>
      </c>
      <c r="O780" s="2"/>
      <c r="P780" s="2"/>
      <c r="Q780" s="2" t="s">
        <v>65</v>
      </c>
      <c r="R780" s="2" t="s">
        <v>81</v>
      </c>
      <c r="S780" s="2">
        <v>11464</v>
      </c>
      <c r="T780" s="2" t="s">
        <v>82</v>
      </c>
      <c r="U780" s="2" t="s">
        <v>83</v>
      </c>
      <c r="V780" s="10" t="s">
        <v>69</v>
      </c>
      <c r="W780" s="2"/>
      <c r="X780" s="2">
        <v>62364.16</v>
      </c>
      <c r="Y780" s="26">
        <v>0.00210301920625</v>
      </c>
      <c r="Z780" s="10" t="s">
        <v>84</v>
      </c>
      <c r="AA780" s="2" t="s">
        <v>85</v>
      </c>
      <c r="AB780" s="10" t="s">
        <v>72</v>
      </c>
      <c r="AC780" s="2" t="s">
        <v>73</v>
      </c>
      <c r="AD780" s="10" t="s">
        <v>74</v>
      </c>
      <c r="AE780" s="10"/>
      <c r="AF780" s="10" t="s">
        <v>86</v>
      </c>
      <c r="AG780" s="10" t="s">
        <v>75</v>
      </c>
      <c r="AH780" s="10"/>
      <c r="AI780" s="10" t="s">
        <v>76</v>
      </c>
      <c r="AJ780" s="2" t="s">
        <v>76</v>
      </c>
      <c r="AK780" s="32">
        <v>1</v>
      </c>
      <c r="AL780" s="2"/>
      <c r="AM780" s="2"/>
      <c r="AN780" s="2"/>
      <c r="AO780" s="2">
        <v>0</v>
      </c>
      <c r="AP780" s="2">
        <v>0</v>
      </c>
      <c r="AQ780" s="2">
        <v>59116.41</v>
      </c>
      <c r="AR780" s="26">
        <v>0.947922813359468</v>
      </c>
      <c r="AS780" s="11"/>
      <c r="AT780" s="10"/>
      <c r="AV780" s="10"/>
      <c r="AW780" s="10"/>
      <c r="AX780" s="10"/>
      <c r="AY780" s="10"/>
      <c r="AZ780" s="10"/>
      <c r="BC780" s="10"/>
    </row>
    <row r="781" s="2" customFormat="1">
      <c r="A781" s="2" t="s">
        <v>1829</v>
      </c>
      <c r="B781" s="11">
        <v>43921</v>
      </c>
      <c r="C781" s="2" t="s">
        <v>1786</v>
      </c>
      <c r="D781" s="2" t="s">
        <v>1787</v>
      </c>
      <c r="E781" s="2" t="s">
        <v>1788</v>
      </c>
      <c r="F781" s="2" t="s">
        <v>1826</v>
      </c>
      <c r="G781" s="2" t="s">
        <v>1827</v>
      </c>
      <c r="H781" s="2" t="s">
        <v>1828</v>
      </c>
      <c r="I781" s="11">
        <v>43951</v>
      </c>
      <c r="J781" s="11">
        <v>43861</v>
      </c>
      <c r="K781" s="2" t="s">
        <v>126</v>
      </c>
      <c r="L781" s="2" t="s">
        <v>316</v>
      </c>
      <c r="M781" s="2"/>
      <c r="N781" s="2" t="s">
        <v>80</v>
      </c>
      <c r="O781" s="2"/>
      <c r="P781" s="2"/>
      <c r="Q781" s="2" t="s">
        <v>65</v>
      </c>
      <c r="R781" s="2" t="s">
        <v>81</v>
      </c>
      <c r="S781" s="2">
        <v>9350</v>
      </c>
      <c r="T781" s="2" t="s">
        <v>82</v>
      </c>
      <c r="U781" s="2" t="s">
        <v>83</v>
      </c>
      <c r="V781" s="10" t="s">
        <v>69</v>
      </c>
      <c r="W781" s="2"/>
      <c r="X781" s="2">
        <v>35904</v>
      </c>
      <c r="Y781" s="26">
        <v>0.00121966282894</v>
      </c>
      <c r="Z781" s="10" t="s">
        <v>84</v>
      </c>
      <c r="AA781" s="2" t="s">
        <v>85</v>
      </c>
      <c r="AB781" s="10" t="s">
        <v>72</v>
      </c>
      <c r="AC781" s="2" t="s">
        <v>73</v>
      </c>
      <c r="AD781" s="10" t="s">
        <v>74</v>
      </c>
      <c r="AE781" s="10"/>
      <c r="AF781" s="10" t="s">
        <v>86</v>
      </c>
      <c r="AG781" s="10" t="s">
        <v>75</v>
      </c>
      <c r="AH781" s="10"/>
      <c r="AI781" s="10" t="s">
        <v>76</v>
      </c>
      <c r="AJ781" s="2" t="s">
        <v>76</v>
      </c>
      <c r="AK781" s="32">
        <v>1</v>
      </c>
      <c r="AL781" s="2"/>
      <c r="AM781" s="2"/>
      <c r="AN781" s="2"/>
      <c r="AO781" s="2">
        <v>0</v>
      </c>
      <c r="AP781" s="2">
        <v>0</v>
      </c>
      <c r="AQ781" s="2">
        <v>33070.95</v>
      </c>
      <c r="AR781" s="26">
        <v>0.92109375</v>
      </c>
      <c r="AS781" s="11"/>
      <c r="AT781" s="10"/>
      <c r="AV781" s="10"/>
      <c r="AW781" s="10"/>
      <c r="AX781" s="10"/>
      <c r="AY781" s="10"/>
      <c r="AZ781" s="10"/>
      <c r="BC781" s="10"/>
    </row>
    <row r="782" s="4" customFormat="1">
      <c r="A782" s="4" t="s">
        <v>1830</v>
      </c>
      <c r="B782" s="17">
        <v>44012</v>
      </c>
      <c r="C782" s="4" t="s">
        <v>1786</v>
      </c>
      <c r="D782" s="4" t="s">
        <v>1787</v>
      </c>
      <c r="E782" s="4" t="s">
        <v>1788</v>
      </c>
      <c r="F782" s="4" t="s">
        <v>1826</v>
      </c>
      <c r="G782" s="4" t="s">
        <v>1827</v>
      </c>
      <c r="H782" s="4" t="s">
        <v>1828</v>
      </c>
      <c r="I782" s="17">
        <v>43951</v>
      </c>
      <c r="J782" s="17">
        <v>43951</v>
      </c>
      <c r="K782" s="4" t="s">
        <v>126</v>
      </c>
      <c r="L782" s="4" t="s">
        <v>316</v>
      </c>
      <c r="M782" s="4"/>
      <c r="N782" s="4" t="s">
        <v>80</v>
      </c>
      <c r="O782" s="4"/>
      <c r="P782" s="4"/>
      <c r="Q782" s="4" t="s">
        <v>65</v>
      </c>
      <c r="R782" s="4" t="s">
        <v>81</v>
      </c>
      <c r="S782" s="4">
        <v>6525</v>
      </c>
      <c r="T782" s="4" t="s">
        <v>82</v>
      </c>
      <c r="U782" s="4" t="s">
        <v>83</v>
      </c>
      <c r="V782" s="22" t="s">
        <v>69</v>
      </c>
      <c r="W782" s="4"/>
      <c r="X782" s="4">
        <v>37388.25</v>
      </c>
      <c r="Y782" s="28">
        <v>0.00175400698922</v>
      </c>
      <c r="Z782" s="22" t="s">
        <v>84</v>
      </c>
      <c r="AA782" s="4" t="s">
        <v>85</v>
      </c>
      <c r="AB782" s="22" t="s">
        <v>72</v>
      </c>
      <c r="AC782" s="4" t="s">
        <v>73</v>
      </c>
      <c r="AD782" s="22" t="s">
        <v>74</v>
      </c>
      <c r="AE782" s="22"/>
      <c r="AF782" s="22" t="s">
        <v>86</v>
      </c>
      <c r="AG782" s="22" t="s">
        <v>75</v>
      </c>
      <c r="AH782" s="22"/>
      <c r="AI782" s="22" t="s">
        <v>76</v>
      </c>
      <c r="AJ782" s="4" t="s">
        <v>76</v>
      </c>
      <c r="AK782" s="34">
        <v>1</v>
      </c>
      <c r="AL782" s="4"/>
      <c r="AM782" s="4"/>
      <c r="AN782" s="4"/>
      <c r="AO782" s="4">
        <v>0</v>
      </c>
      <c r="AP782" s="4">
        <v>0</v>
      </c>
      <c r="AQ782" s="4">
        <v>39411</v>
      </c>
      <c r="AR782" s="28">
        <v>1.0541012216404888</v>
      </c>
      <c r="AS782" s="17"/>
      <c r="AT782" s="22"/>
      <c r="AV782" s="22"/>
      <c r="AW782" s="22"/>
      <c r="AX782" s="22"/>
      <c r="AY782" s="22"/>
      <c r="AZ782" s="22"/>
      <c r="BC782" s="22"/>
    </row>
    <row r="783" s="2" customFormat="1">
      <c r="A783" s="2" t="s">
        <v>1831</v>
      </c>
      <c r="B783" s="11">
        <v>44102</v>
      </c>
      <c r="C783" s="2" t="s">
        <v>1786</v>
      </c>
      <c r="D783" s="2" t="s">
        <v>1787</v>
      </c>
      <c r="E783" s="2" t="s">
        <v>1788</v>
      </c>
      <c r="F783" s="2" t="s">
        <v>1826</v>
      </c>
      <c r="G783" s="2" t="s">
        <v>1827</v>
      </c>
      <c r="H783" s="2" t="s">
        <v>1828</v>
      </c>
      <c r="I783" s="11">
        <v>44316</v>
      </c>
      <c r="J783" s="11">
        <v>44043</v>
      </c>
      <c r="K783" s="2" t="s">
        <v>126</v>
      </c>
      <c r="L783" s="2" t="s">
        <v>316</v>
      </c>
      <c r="M783" s="2"/>
      <c r="N783" s="2" t="s">
        <v>80</v>
      </c>
      <c r="O783" s="2"/>
      <c r="P783" s="2"/>
      <c r="Q783" s="2" t="s">
        <v>65</v>
      </c>
      <c r="R783" s="2" t="s">
        <v>81</v>
      </c>
      <c r="S783" s="2">
        <v>8146</v>
      </c>
      <c r="T783" s="2" t="s">
        <v>82</v>
      </c>
      <c r="U783" s="2" t="s">
        <v>83</v>
      </c>
      <c r="V783" s="10" t="s">
        <v>69</v>
      </c>
      <c r="W783" s="2"/>
      <c r="X783" s="2">
        <v>32665.46</v>
      </c>
      <c r="Y783" s="26">
        <v>0.00136114250358</v>
      </c>
      <c r="Z783" s="10" t="s">
        <v>84</v>
      </c>
      <c r="AA783" s="2" t="s">
        <v>85</v>
      </c>
      <c r="AB783" s="10" t="s">
        <v>72</v>
      </c>
      <c r="AC783" s="2" t="s">
        <v>73</v>
      </c>
      <c r="AD783" s="10" t="s">
        <v>74</v>
      </c>
      <c r="AE783" s="10"/>
      <c r="AF783" s="10" t="s">
        <v>86</v>
      </c>
      <c r="AG783" s="10" t="s">
        <v>75</v>
      </c>
      <c r="AH783" s="10"/>
      <c r="AI783" s="10" t="s">
        <v>76</v>
      </c>
      <c r="AJ783" s="2" t="s">
        <v>76</v>
      </c>
      <c r="AK783" s="32">
        <v>1</v>
      </c>
      <c r="AL783" s="2"/>
      <c r="AM783" s="2"/>
      <c r="AN783" s="2"/>
      <c r="AO783" s="2">
        <v>0</v>
      </c>
      <c r="AP783" s="2">
        <v>0</v>
      </c>
      <c r="AQ783" s="2">
        <v>33062.4</v>
      </c>
      <c r="AR783" s="26">
        <v>1.01215167335773</v>
      </c>
      <c r="AS783" s="11"/>
      <c r="AT783" s="10"/>
      <c r="AV783" s="10"/>
      <c r="AW783" s="10"/>
      <c r="AX783" s="10"/>
      <c r="AY783" s="10"/>
      <c r="AZ783" s="10"/>
      <c r="BC783" s="10"/>
    </row>
    <row r="784" s="2" customFormat="1">
      <c r="A784" s="2" t="s">
        <v>1832</v>
      </c>
      <c r="B784" s="11">
        <v>44195</v>
      </c>
      <c r="C784" s="2" t="s">
        <v>1786</v>
      </c>
      <c r="D784" s="2" t="s">
        <v>1787</v>
      </c>
      <c r="E784" s="2" t="s">
        <v>1788</v>
      </c>
      <c r="F784" s="2" t="s">
        <v>1826</v>
      </c>
      <c r="G784" s="2" t="s">
        <v>1827</v>
      </c>
      <c r="H784" s="2" t="s">
        <v>1828</v>
      </c>
      <c r="I784" s="11">
        <v>44316</v>
      </c>
      <c r="J784" s="11">
        <v>44135</v>
      </c>
      <c r="K784" s="2" t="s">
        <v>126</v>
      </c>
      <c r="L784" s="2" t="s">
        <v>316</v>
      </c>
      <c r="M784" s="2"/>
      <c r="N784" s="2" t="s">
        <v>80</v>
      </c>
      <c r="O784" s="2"/>
      <c r="P784" s="2"/>
      <c r="Q784" s="2" t="s">
        <v>65</v>
      </c>
      <c r="R784" s="2" t="s">
        <v>81</v>
      </c>
      <c r="S784" s="2">
        <v>5953</v>
      </c>
      <c r="T784" s="2" t="s">
        <v>82</v>
      </c>
      <c r="U784" s="2" t="s">
        <v>83</v>
      </c>
      <c r="V784" s="10" t="s">
        <v>69</v>
      </c>
      <c r="W784" s="2"/>
      <c r="X784" s="2">
        <v>62327.91</v>
      </c>
      <c r="Y784" s="26">
        <v>0.0028291066599</v>
      </c>
      <c r="Z784" s="10" t="s">
        <v>84</v>
      </c>
      <c r="AA784" s="2" t="s">
        <v>85</v>
      </c>
      <c r="AB784" s="10" t="s">
        <v>72</v>
      </c>
      <c r="AC784" s="2" t="s">
        <v>73</v>
      </c>
      <c r="AD784" s="10" t="s">
        <v>74</v>
      </c>
      <c r="AE784" s="10"/>
      <c r="AF784" s="10" t="s">
        <v>86</v>
      </c>
      <c r="AG784" s="10" t="s">
        <v>75</v>
      </c>
      <c r="AH784" s="10"/>
      <c r="AI784" s="10" t="s">
        <v>76</v>
      </c>
      <c r="AJ784" s="2" t="s">
        <v>76</v>
      </c>
      <c r="AK784" s="32">
        <v>1</v>
      </c>
      <c r="AL784" s="2"/>
      <c r="AM784" s="2"/>
      <c r="AN784" s="2"/>
      <c r="AO784" s="2">
        <v>0</v>
      </c>
      <c r="AP784" s="2">
        <v>0</v>
      </c>
      <c r="AQ784" s="2">
        <v>69124.89</v>
      </c>
      <c r="AR784" s="26">
        <v>1.1090519479956893</v>
      </c>
      <c r="AS784" s="11"/>
      <c r="AT784" s="10"/>
      <c r="AV784" s="10"/>
      <c r="AW784" s="10"/>
      <c r="AX784" s="10"/>
      <c r="AY784" s="10"/>
      <c r="AZ784" s="10"/>
      <c r="BC784" s="10"/>
    </row>
    <row r="785" s="2" customFormat="1">
      <c r="A785" s="2" t="s">
        <v>1833</v>
      </c>
      <c r="B785" s="11">
        <v>44286</v>
      </c>
      <c r="C785" s="2" t="s">
        <v>1786</v>
      </c>
      <c r="D785" s="2" t="s">
        <v>1787</v>
      </c>
      <c r="E785" s="2" t="s">
        <v>1788</v>
      </c>
      <c r="F785" s="2" t="s">
        <v>1826</v>
      </c>
      <c r="G785" s="2" t="s">
        <v>1827</v>
      </c>
      <c r="H785" s="2" t="s">
        <v>1828</v>
      </c>
      <c r="I785" s="11">
        <v>44316</v>
      </c>
      <c r="J785" s="11">
        <v>44227</v>
      </c>
      <c r="K785" s="2" t="s">
        <v>126</v>
      </c>
      <c r="L785" s="2" t="s">
        <v>316</v>
      </c>
      <c r="M785" s="2"/>
      <c r="N785" s="2" t="s">
        <v>80</v>
      </c>
      <c r="O785" s="2"/>
      <c r="P785" s="2"/>
      <c r="Q785" s="2" t="s">
        <v>65</v>
      </c>
      <c r="R785" s="2" t="s">
        <v>81</v>
      </c>
      <c r="S785" s="2">
        <v>3784</v>
      </c>
      <c r="T785" s="2" t="s">
        <v>82</v>
      </c>
      <c r="U785" s="2" t="s">
        <v>83</v>
      </c>
      <c r="V785" s="10" t="s">
        <v>69</v>
      </c>
      <c r="W785" s="2"/>
      <c r="X785" s="2">
        <v>1229800</v>
      </c>
      <c r="Y785" s="26">
        <v>0.0362537958683</v>
      </c>
      <c r="Z785" s="10" t="s">
        <v>84</v>
      </c>
      <c r="AA785" s="2" t="s">
        <v>85</v>
      </c>
      <c r="AB785" s="10" t="s">
        <v>72</v>
      </c>
      <c r="AC785" s="2" t="s">
        <v>73</v>
      </c>
      <c r="AD785" s="10" t="s">
        <v>74</v>
      </c>
      <c r="AE785" s="10"/>
      <c r="AF785" s="10" t="s">
        <v>86</v>
      </c>
      <c r="AG785" s="10" t="s">
        <v>75</v>
      </c>
      <c r="AH785" s="10"/>
      <c r="AI785" s="10" t="s">
        <v>76</v>
      </c>
      <c r="AJ785" s="2" t="s">
        <v>76</v>
      </c>
      <c r="AK785" s="32">
        <v>1</v>
      </c>
      <c r="AL785" s="2"/>
      <c r="AM785" s="2"/>
      <c r="AN785" s="2"/>
      <c r="AO785" s="2">
        <v>0</v>
      </c>
      <c r="AP785" s="2">
        <v>0</v>
      </c>
      <c r="AQ785" s="2">
        <v>679729.6</v>
      </c>
      <c r="AR785" s="26">
        <v>0.5527155635062612</v>
      </c>
      <c r="AS785" s="11"/>
      <c r="AT785" s="10"/>
      <c r="AV785" s="10"/>
      <c r="AW785" s="10"/>
      <c r="AX785" s="10"/>
      <c r="AY785" s="10"/>
      <c r="AZ785" s="10"/>
      <c r="BC785" s="10"/>
    </row>
    <row r="786" s="2" customFormat="1">
      <c r="A786" s="2" t="s">
        <v>1834</v>
      </c>
      <c r="B786" s="11">
        <v>44376</v>
      </c>
      <c r="C786" s="2" t="s">
        <v>1786</v>
      </c>
      <c r="D786" s="2" t="s">
        <v>1787</v>
      </c>
      <c r="E786" s="2" t="s">
        <v>1788</v>
      </c>
      <c r="F786" s="2" t="s">
        <v>1826</v>
      </c>
      <c r="G786" s="2" t="s">
        <v>1827</v>
      </c>
      <c r="H786" s="2" t="s">
        <v>1828</v>
      </c>
      <c r="I786" s="11">
        <v>44316</v>
      </c>
      <c r="J786" s="11">
        <v>44316</v>
      </c>
      <c r="K786" s="2" t="s">
        <v>126</v>
      </c>
      <c r="L786" s="2" t="s">
        <v>316</v>
      </c>
      <c r="M786" s="2"/>
      <c r="N786" s="2" t="s">
        <v>80</v>
      </c>
      <c r="O786" s="2"/>
      <c r="P786" s="2"/>
      <c r="Q786" s="2" t="s">
        <v>65</v>
      </c>
      <c r="R786" s="2" t="s">
        <v>81</v>
      </c>
      <c r="S786" s="2">
        <v>373</v>
      </c>
      <c r="T786" s="2" t="s">
        <v>82</v>
      </c>
      <c r="U786" s="2" t="s">
        <v>83</v>
      </c>
      <c r="V786" s="10" t="s">
        <v>69</v>
      </c>
      <c r="W786" s="2"/>
      <c r="X786" s="2">
        <v>64749.07</v>
      </c>
      <c r="Y786" s="26">
        <v>0.0011076144982</v>
      </c>
      <c r="Z786" s="10" t="s">
        <v>84</v>
      </c>
      <c r="AA786" s="2" t="s">
        <v>85</v>
      </c>
      <c r="AB786" s="10" t="s">
        <v>72</v>
      </c>
      <c r="AC786" s="2" t="s">
        <v>73</v>
      </c>
      <c r="AD786" s="10" t="s">
        <v>74</v>
      </c>
      <c r="AE786" s="10"/>
      <c r="AF786" s="10" t="s">
        <v>86</v>
      </c>
      <c r="AG786" s="10" t="s">
        <v>75</v>
      </c>
      <c r="AH786" s="10"/>
      <c r="AI786" s="10" t="s">
        <v>76</v>
      </c>
      <c r="AJ786" s="2" t="s">
        <v>76</v>
      </c>
      <c r="AK786" s="32">
        <v>1</v>
      </c>
      <c r="AL786" s="2"/>
      <c r="AM786" s="2"/>
      <c r="AN786" s="2"/>
      <c r="AO786" s="2">
        <v>0</v>
      </c>
      <c r="AP786" s="2">
        <v>0</v>
      </c>
      <c r="AQ786" s="2">
        <v>57085.56</v>
      </c>
      <c r="AR786" s="26">
        <v>0.8816429332498521</v>
      </c>
      <c r="AS786" s="11"/>
      <c r="AT786" s="10"/>
      <c r="AV786" s="10"/>
      <c r="AW786" s="10"/>
      <c r="AX786" s="10"/>
      <c r="AY786" s="10"/>
      <c r="AZ786" s="10"/>
      <c r="BC786" s="10"/>
    </row>
    <row r="787" s="2" customFormat="1">
      <c r="A787" s="2" t="s">
        <v>1835</v>
      </c>
      <c r="B787" s="11">
        <v>44468</v>
      </c>
      <c r="C787" s="2" t="s">
        <v>1786</v>
      </c>
      <c r="D787" s="2" t="s">
        <v>1787</v>
      </c>
      <c r="E787" s="2" t="s">
        <v>1788</v>
      </c>
      <c r="F787" s="2" t="s">
        <v>1826</v>
      </c>
      <c r="G787" s="2" t="s">
        <v>1827</v>
      </c>
      <c r="H787" s="2" t="s">
        <v>1828</v>
      </c>
      <c r="I787" s="11">
        <v>44681</v>
      </c>
      <c r="J787" s="11">
        <v>44408</v>
      </c>
      <c r="K787" s="2" t="s">
        <v>126</v>
      </c>
      <c r="L787" s="2" t="s">
        <v>316</v>
      </c>
      <c r="M787" s="2"/>
      <c r="N787" s="2" t="s">
        <v>80</v>
      </c>
      <c r="O787" s="2"/>
      <c r="P787" s="2"/>
      <c r="Q787" s="2" t="s">
        <v>65</v>
      </c>
      <c r="R787" s="2" t="s">
        <v>81</v>
      </c>
      <c r="S787" s="2">
        <v>475</v>
      </c>
      <c r="T787" s="2" t="s">
        <v>82</v>
      </c>
      <c r="U787" s="2" t="s">
        <v>83</v>
      </c>
      <c r="V787" s="10" t="s">
        <v>69</v>
      </c>
      <c r="W787" s="2"/>
      <c r="X787" s="2">
        <v>76532</v>
      </c>
      <c r="Y787" s="26">
        <v>0.00120462049741</v>
      </c>
      <c r="Z787" s="10" t="s">
        <v>84</v>
      </c>
      <c r="AA787" s="2" t="s">
        <v>85</v>
      </c>
      <c r="AB787" s="10" t="s">
        <v>72</v>
      </c>
      <c r="AC787" s="2" t="s">
        <v>73</v>
      </c>
      <c r="AD787" s="10" t="s">
        <v>74</v>
      </c>
      <c r="AE787" s="10"/>
      <c r="AF787" s="10" t="s">
        <v>86</v>
      </c>
      <c r="AG787" s="10" t="s">
        <v>75</v>
      </c>
      <c r="AH787" s="10"/>
      <c r="AI787" s="10" t="s">
        <v>76</v>
      </c>
      <c r="AJ787" s="2" t="s">
        <v>76</v>
      </c>
      <c r="AK787" s="32">
        <v>1</v>
      </c>
      <c r="AL787" s="2"/>
      <c r="AM787" s="2"/>
      <c r="AN787" s="2"/>
      <c r="AO787" s="2">
        <v>0</v>
      </c>
      <c r="AP787" s="2">
        <v>0</v>
      </c>
      <c r="AQ787" s="2">
        <v>77484.2</v>
      </c>
      <c r="AR787" s="26">
        <v>1.0124418543877072</v>
      </c>
      <c r="AS787" s="11"/>
      <c r="AT787" s="10"/>
      <c r="AV787" s="10"/>
      <c r="AW787" s="10"/>
      <c r="AX787" s="10"/>
      <c r="AY787" s="10"/>
      <c r="AZ787" s="10"/>
      <c r="BC787" s="10"/>
    </row>
    <row r="788" s="2" customFormat="1">
      <c r="A788" s="2" t="s">
        <v>1836</v>
      </c>
      <c r="B788" s="11">
        <v>43829</v>
      </c>
      <c r="C788" s="2" t="s">
        <v>1786</v>
      </c>
      <c r="D788" s="2" t="s">
        <v>1787</v>
      </c>
      <c r="E788" s="2" t="s">
        <v>1788</v>
      </c>
      <c r="F788" s="2" t="s">
        <v>1837</v>
      </c>
      <c r="G788" s="2" t="s">
        <v>1838</v>
      </c>
      <c r="H788" s="2" t="s">
        <v>1839</v>
      </c>
      <c r="I788" s="11">
        <v>43951</v>
      </c>
      <c r="J788" s="11">
        <v>43769</v>
      </c>
      <c r="K788" s="2" t="s">
        <v>126</v>
      </c>
      <c r="L788" s="2" t="s">
        <v>316</v>
      </c>
      <c r="M788" s="2"/>
      <c r="N788" s="2" t="s">
        <v>80</v>
      </c>
      <c r="O788" s="2"/>
      <c r="P788" s="2"/>
      <c r="Q788" s="2" t="s">
        <v>65</v>
      </c>
      <c r="R788" s="2" t="s">
        <v>81</v>
      </c>
      <c r="S788" s="2">
        <v>39287</v>
      </c>
      <c r="T788" s="2" t="s">
        <v>82</v>
      </c>
      <c r="U788" s="2" t="s">
        <v>83</v>
      </c>
      <c r="V788" s="10" t="s">
        <v>69</v>
      </c>
      <c r="W788" s="2"/>
      <c r="X788" s="2">
        <v>213721.28</v>
      </c>
      <c r="Y788" s="26">
        <v>0.00110701927175</v>
      </c>
      <c r="Z788" s="10" t="s">
        <v>84</v>
      </c>
      <c r="AA788" s="2" t="s">
        <v>85</v>
      </c>
      <c r="AB788" s="10" t="s">
        <v>72</v>
      </c>
      <c r="AC788" s="2" t="s">
        <v>73</v>
      </c>
      <c r="AD788" s="10" t="s">
        <v>74</v>
      </c>
      <c r="AE788" s="10"/>
      <c r="AF788" s="10" t="s">
        <v>86</v>
      </c>
      <c r="AG788" s="10" t="s">
        <v>75</v>
      </c>
      <c r="AH788" s="10"/>
      <c r="AI788" s="10" t="s">
        <v>76</v>
      </c>
      <c r="AJ788" s="2" t="s">
        <v>76</v>
      </c>
      <c r="AK788" s="32">
        <v>1</v>
      </c>
      <c r="AL788" s="2"/>
      <c r="AM788" s="2"/>
      <c r="AN788" s="2"/>
      <c r="AO788" s="2">
        <v>0</v>
      </c>
      <c r="AP788" s="2">
        <v>0</v>
      </c>
      <c r="AQ788" s="2">
        <v>195731.07</v>
      </c>
      <c r="AR788" s="26">
        <v>0.9158239647451111</v>
      </c>
      <c r="AS788" s="11"/>
      <c r="AT788" s="10"/>
      <c r="AV788" s="10"/>
      <c r="AW788" s="10"/>
      <c r="AX788" s="10"/>
      <c r="AY788" s="10"/>
      <c r="AZ788" s="10"/>
      <c r="BC788" s="10"/>
    </row>
    <row r="789" s="2" customFormat="1">
      <c r="A789" s="2" t="s">
        <v>1840</v>
      </c>
      <c r="B789" s="11">
        <v>43921</v>
      </c>
      <c r="C789" s="2" t="s">
        <v>1786</v>
      </c>
      <c r="D789" s="2" t="s">
        <v>1787</v>
      </c>
      <c r="E789" s="2" t="s">
        <v>1788</v>
      </c>
      <c r="F789" s="2" t="s">
        <v>1837</v>
      </c>
      <c r="G789" s="2" t="s">
        <v>1838</v>
      </c>
      <c r="H789" s="2" t="s">
        <v>1839</v>
      </c>
      <c r="I789" s="11">
        <v>43951</v>
      </c>
      <c r="J789" s="11">
        <v>43861</v>
      </c>
      <c r="K789" s="2" t="s">
        <v>126</v>
      </c>
      <c r="L789" s="2" t="s">
        <v>316</v>
      </c>
      <c r="M789" s="2"/>
      <c r="N789" s="2" t="s">
        <v>80</v>
      </c>
      <c r="O789" s="2"/>
      <c r="P789" s="2"/>
      <c r="Q789" s="2" t="s">
        <v>65</v>
      </c>
      <c r="R789" s="2" t="s">
        <v>81</v>
      </c>
      <c r="S789" s="2">
        <v>129406</v>
      </c>
      <c r="T789" s="2" t="s">
        <v>82</v>
      </c>
      <c r="U789" s="2" t="s">
        <v>83</v>
      </c>
      <c r="V789" s="10" t="s">
        <v>69</v>
      </c>
      <c r="W789" s="2"/>
      <c r="X789" s="2">
        <v>496919.04</v>
      </c>
      <c r="Y789" s="26">
        <v>0.00282360551645</v>
      </c>
      <c r="Z789" s="10" t="s">
        <v>84</v>
      </c>
      <c r="AA789" s="2" t="s">
        <v>85</v>
      </c>
      <c r="AB789" s="10" t="s">
        <v>72</v>
      </c>
      <c r="AC789" s="2" t="s">
        <v>73</v>
      </c>
      <c r="AD789" s="10" t="s">
        <v>74</v>
      </c>
      <c r="AE789" s="10"/>
      <c r="AF789" s="10" t="s">
        <v>86</v>
      </c>
      <c r="AG789" s="10" t="s">
        <v>75</v>
      </c>
      <c r="AH789" s="10"/>
      <c r="AI789" s="10" t="s">
        <v>76</v>
      </c>
      <c r="AJ789" s="2" t="s">
        <v>76</v>
      </c>
      <c r="AK789" s="32">
        <v>1</v>
      </c>
      <c r="AL789" s="2"/>
      <c r="AM789" s="2"/>
      <c r="AN789" s="2"/>
      <c r="AO789" s="2">
        <v>0</v>
      </c>
      <c r="AP789" s="2">
        <v>0</v>
      </c>
      <c r="AQ789" s="2">
        <v>457707.45</v>
      </c>
      <c r="AR789" s="26">
        <v>0.921090586506808</v>
      </c>
      <c r="AS789" s="11"/>
      <c r="AT789" s="10"/>
      <c r="AV789" s="10"/>
      <c r="AW789" s="10"/>
      <c r="AX789" s="10"/>
      <c r="AY789" s="10"/>
      <c r="AZ789" s="10"/>
      <c r="BC789" s="10"/>
    </row>
    <row r="790" s="4" customFormat="1">
      <c r="A790" s="4" t="s">
        <v>1841</v>
      </c>
      <c r="B790" s="17">
        <v>44012</v>
      </c>
      <c r="C790" s="4" t="s">
        <v>1786</v>
      </c>
      <c r="D790" s="4" t="s">
        <v>1787</v>
      </c>
      <c r="E790" s="4" t="s">
        <v>1788</v>
      </c>
      <c r="F790" s="4" t="s">
        <v>1837</v>
      </c>
      <c r="G790" s="4" t="s">
        <v>1838</v>
      </c>
      <c r="H790" s="4" t="s">
        <v>1839</v>
      </c>
      <c r="I790" s="17">
        <v>43951</v>
      </c>
      <c r="J790" s="17">
        <v>43951</v>
      </c>
      <c r="K790" s="4" t="s">
        <v>126</v>
      </c>
      <c r="L790" s="4" t="s">
        <v>316</v>
      </c>
      <c r="M790" s="4"/>
      <c r="N790" s="4" t="s">
        <v>80</v>
      </c>
      <c r="O790" s="4"/>
      <c r="P790" s="4"/>
      <c r="Q790" s="4" t="s">
        <v>65</v>
      </c>
      <c r="R790" s="4" t="s">
        <v>81</v>
      </c>
      <c r="S790" s="4">
        <v>82819</v>
      </c>
      <c r="T790" s="4" t="s">
        <v>82</v>
      </c>
      <c r="U790" s="4" t="s">
        <v>83</v>
      </c>
      <c r="V790" s="22" t="s">
        <v>69</v>
      </c>
      <c r="W790" s="4"/>
      <c r="X790" s="4">
        <v>474552.87</v>
      </c>
      <c r="Y790" s="28">
        <v>0.00579843491717</v>
      </c>
      <c r="Z790" s="22" t="s">
        <v>84</v>
      </c>
      <c r="AA790" s="4" t="s">
        <v>85</v>
      </c>
      <c r="AB790" s="22" t="s">
        <v>72</v>
      </c>
      <c r="AC790" s="4" t="s">
        <v>73</v>
      </c>
      <c r="AD790" s="22" t="s">
        <v>74</v>
      </c>
      <c r="AE790" s="22"/>
      <c r="AF790" s="22" t="s">
        <v>86</v>
      </c>
      <c r="AG790" s="22" t="s">
        <v>75</v>
      </c>
      <c r="AH790" s="22"/>
      <c r="AI790" s="22" t="s">
        <v>76</v>
      </c>
      <c r="AJ790" s="4" t="s">
        <v>76</v>
      </c>
      <c r="AK790" s="34">
        <v>1</v>
      </c>
      <c r="AL790" s="4"/>
      <c r="AM790" s="4"/>
      <c r="AN790" s="4"/>
      <c r="AO790" s="4">
        <v>0</v>
      </c>
      <c r="AP790" s="4">
        <v>0</v>
      </c>
      <c r="AQ790" s="4">
        <v>555716.24</v>
      </c>
      <c r="AR790" s="28">
        <v>1.171031248846941</v>
      </c>
      <c r="AS790" s="17"/>
      <c r="AT790" s="22"/>
      <c r="AV790" s="22"/>
      <c r="AW790" s="22"/>
      <c r="AX790" s="22"/>
      <c r="AY790" s="22"/>
      <c r="AZ790" s="22"/>
      <c r="BC790" s="22"/>
    </row>
    <row r="791" s="2" customFormat="1">
      <c r="A791" s="2" t="s">
        <v>1842</v>
      </c>
      <c r="B791" s="11">
        <v>44103</v>
      </c>
      <c r="C791" s="2" t="s">
        <v>1786</v>
      </c>
      <c r="D791" s="2" t="s">
        <v>1787</v>
      </c>
      <c r="E791" s="2" t="s">
        <v>1788</v>
      </c>
      <c r="F791" s="2" t="s">
        <v>1837</v>
      </c>
      <c r="G791" s="2" t="s">
        <v>1838</v>
      </c>
      <c r="H791" s="2" t="s">
        <v>1839</v>
      </c>
      <c r="I791" s="11">
        <v>44316</v>
      </c>
      <c r="J791" s="11">
        <v>44043</v>
      </c>
      <c r="K791" s="2" t="s">
        <v>126</v>
      </c>
      <c r="L791" s="2" t="s">
        <v>316</v>
      </c>
      <c r="M791" s="2"/>
      <c r="N791" s="2" t="s">
        <v>80</v>
      </c>
      <c r="O791" s="2"/>
      <c r="P791" s="2"/>
      <c r="Q791" s="2" t="s">
        <v>65</v>
      </c>
      <c r="R791" s="2" t="s">
        <v>81</v>
      </c>
      <c r="S791" s="2">
        <v>81166</v>
      </c>
      <c r="T791" s="2" t="s">
        <v>82</v>
      </c>
      <c r="U791" s="2" t="s">
        <v>83</v>
      </c>
      <c r="V791" s="10" t="s">
        <v>69</v>
      </c>
      <c r="W791" s="2"/>
      <c r="X791" s="2">
        <v>325475.66</v>
      </c>
      <c r="Y791" s="26">
        <v>0.00351644020178</v>
      </c>
      <c r="Z791" s="10" t="s">
        <v>84</v>
      </c>
      <c r="AA791" s="2" t="s">
        <v>85</v>
      </c>
      <c r="AB791" s="10" t="s">
        <v>72</v>
      </c>
      <c r="AC791" s="2" t="s">
        <v>73</v>
      </c>
      <c r="AD791" s="10" t="s">
        <v>74</v>
      </c>
      <c r="AE791" s="10"/>
      <c r="AF791" s="10" t="s">
        <v>86</v>
      </c>
      <c r="AG791" s="10" t="s">
        <v>75</v>
      </c>
      <c r="AH791" s="10"/>
      <c r="AI791" s="10" t="s">
        <v>76</v>
      </c>
      <c r="AJ791" s="2" t="s">
        <v>76</v>
      </c>
      <c r="AK791" s="32">
        <v>1</v>
      </c>
      <c r="AL791" s="2"/>
      <c r="AM791" s="2"/>
      <c r="AN791" s="2"/>
      <c r="AO791" s="2">
        <v>0</v>
      </c>
      <c r="AP791" s="2">
        <v>0</v>
      </c>
      <c r="AQ791" s="2">
        <v>329451.4</v>
      </c>
      <c r="AR791" s="26">
        <v>1.0122151684092138</v>
      </c>
      <c r="AS791" s="11"/>
      <c r="AT791" s="10"/>
      <c r="AV791" s="10"/>
      <c r="AW791" s="10"/>
      <c r="AX791" s="10"/>
      <c r="AY791" s="10"/>
      <c r="AZ791" s="10"/>
      <c r="BC791" s="10"/>
    </row>
    <row r="792" s="2" customFormat="1">
      <c r="A792" s="2" t="s">
        <v>1843</v>
      </c>
      <c r="B792" s="11">
        <v>44195</v>
      </c>
      <c r="C792" s="2" t="s">
        <v>1786</v>
      </c>
      <c r="D792" s="2" t="s">
        <v>1787</v>
      </c>
      <c r="E792" s="2" t="s">
        <v>1788</v>
      </c>
      <c r="F792" s="2" t="s">
        <v>1837</v>
      </c>
      <c r="G792" s="2" t="s">
        <v>1838</v>
      </c>
      <c r="H792" s="2" t="s">
        <v>1839</v>
      </c>
      <c r="I792" s="11">
        <v>44316</v>
      </c>
      <c r="J792" s="11">
        <v>44135</v>
      </c>
      <c r="K792" s="2" t="s">
        <v>126</v>
      </c>
      <c r="L792" s="2" t="s">
        <v>316</v>
      </c>
      <c r="M792" s="2"/>
      <c r="N792" s="2" t="s">
        <v>80</v>
      </c>
      <c r="O792" s="2"/>
      <c r="P792" s="2"/>
      <c r="Q792" s="2" t="s">
        <v>65</v>
      </c>
      <c r="R792" s="2" t="s">
        <v>81</v>
      </c>
      <c r="S792" s="2">
        <v>88308</v>
      </c>
      <c r="T792" s="2" t="s">
        <v>82</v>
      </c>
      <c r="U792" s="2" t="s">
        <v>83</v>
      </c>
      <c r="V792" s="10" t="s">
        <v>69</v>
      </c>
      <c r="W792" s="2"/>
      <c r="X792" s="2">
        <v>924584.76</v>
      </c>
      <c r="Y792" s="26">
        <v>0.00849995398071</v>
      </c>
      <c r="Z792" s="10" t="s">
        <v>84</v>
      </c>
      <c r="AA792" s="2" t="s">
        <v>85</v>
      </c>
      <c r="AB792" s="10" t="s">
        <v>72</v>
      </c>
      <c r="AC792" s="2" t="s">
        <v>73</v>
      </c>
      <c r="AD792" s="10" t="s">
        <v>74</v>
      </c>
      <c r="AE792" s="10"/>
      <c r="AF792" s="10" t="s">
        <v>86</v>
      </c>
      <c r="AG792" s="10" t="s">
        <v>75</v>
      </c>
      <c r="AH792" s="10"/>
      <c r="AI792" s="10" t="s">
        <v>76</v>
      </c>
      <c r="AJ792" s="2" t="s">
        <v>76</v>
      </c>
      <c r="AK792" s="32">
        <v>1</v>
      </c>
      <c r="AL792" s="2"/>
      <c r="AM792" s="2"/>
      <c r="AN792" s="2"/>
      <c r="AO792" s="2">
        <v>0</v>
      </c>
      <c r="AP792" s="2">
        <v>0</v>
      </c>
      <c r="AQ792" s="2">
        <v>1025483.52</v>
      </c>
      <c r="AR792" s="26">
        <v>1.1091287293119563</v>
      </c>
      <c r="AS792" s="11"/>
      <c r="AT792" s="10"/>
      <c r="AV792" s="10"/>
      <c r="AW792" s="10"/>
      <c r="AX792" s="10"/>
      <c r="AY792" s="10"/>
      <c r="AZ792" s="10"/>
      <c r="BC792" s="10"/>
    </row>
    <row r="793" s="2" customFormat="1">
      <c r="A793" s="2" t="s">
        <v>1844</v>
      </c>
      <c r="B793" s="11">
        <v>44376</v>
      </c>
      <c r="C793" s="2" t="s">
        <v>1786</v>
      </c>
      <c r="D793" s="2" t="s">
        <v>1787</v>
      </c>
      <c r="E793" s="2" t="s">
        <v>1788</v>
      </c>
      <c r="F793" s="2" t="s">
        <v>1845</v>
      </c>
      <c r="G793" s="2" t="s">
        <v>1846</v>
      </c>
      <c r="H793" s="2" t="s">
        <v>1847</v>
      </c>
      <c r="I793" s="11">
        <v>44316</v>
      </c>
      <c r="J793" s="11">
        <v>44316</v>
      </c>
      <c r="K793" s="2" t="s">
        <v>126</v>
      </c>
      <c r="L793" s="2" t="s">
        <v>316</v>
      </c>
      <c r="M793" s="2"/>
      <c r="N793" s="2" t="s">
        <v>80</v>
      </c>
      <c r="O793" s="2"/>
      <c r="P793" s="2"/>
      <c r="Q793" s="2" t="s">
        <v>65</v>
      </c>
      <c r="R793" s="2" t="s">
        <v>81</v>
      </c>
      <c r="S793" s="2">
        <v>81707</v>
      </c>
      <c r="T793" s="2" t="s">
        <v>82</v>
      </c>
      <c r="U793" s="2" t="s">
        <v>83</v>
      </c>
      <c r="V793" s="10" t="s">
        <v>69</v>
      </c>
      <c r="W793" s="2"/>
      <c r="X793" s="2">
        <v>14183518.13</v>
      </c>
      <c r="Y793" s="26">
        <v>0.08267940449307</v>
      </c>
      <c r="Z793" s="10" t="s">
        <v>84</v>
      </c>
      <c r="AA793" s="2" t="s">
        <v>85</v>
      </c>
      <c r="AB793" s="10" t="s">
        <v>72</v>
      </c>
      <c r="AC793" s="2" t="s">
        <v>73</v>
      </c>
      <c r="AD793" s="10" t="s">
        <v>74</v>
      </c>
      <c r="AE793" s="10"/>
      <c r="AF793" s="10" t="s">
        <v>86</v>
      </c>
      <c r="AG793" s="10" t="s">
        <v>75</v>
      </c>
      <c r="AH793" s="10"/>
      <c r="AI793" s="10" t="s">
        <v>76</v>
      </c>
      <c r="AJ793" s="2" t="s">
        <v>76</v>
      </c>
      <c r="AK793" s="32">
        <v>1</v>
      </c>
      <c r="AL793" s="2"/>
      <c r="AM793" s="2"/>
      <c r="AN793" s="2"/>
      <c r="AO793" s="2">
        <v>0</v>
      </c>
      <c r="AP793" s="2">
        <v>0</v>
      </c>
      <c r="AQ793" s="2">
        <v>18713492.28</v>
      </c>
      <c r="AR793" s="26">
        <v>1.3193829703237387</v>
      </c>
      <c r="AS793" s="11"/>
      <c r="AT793" s="10"/>
      <c r="AV793" s="10"/>
      <c r="AW793" s="10"/>
      <c r="AX793" s="10"/>
      <c r="AY793" s="10"/>
      <c r="AZ793" s="10"/>
      <c r="BC793" s="10"/>
    </row>
    <row r="794" s="2" customFormat="1">
      <c r="A794" s="2" t="s">
        <v>1848</v>
      </c>
      <c r="B794" s="11">
        <v>44468</v>
      </c>
      <c r="C794" s="2" t="s">
        <v>1786</v>
      </c>
      <c r="D794" s="2" t="s">
        <v>1787</v>
      </c>
      <c r="E794" s="2" t="s">
        <v>1788</v>
      </c>
      <c r="F794" s="2" t="s">
        <v>1845</v>
      </c>
      <c r="G794" s="2" t="s">
        <v>1846</v>
      </c>
      <c r="H794" s="2" t="s">
        <v>1847</v>
      </c>
      <c r="I794" s="11">
        <v>44681</v>
      </c>
      <c r="J794" s="11">
        <v>44408</v>
      </c>
      <c r="K794" s="2" t="s">
        <v>126</v>
      </c>
      <c r="L794" s="2" t="s">
        <v>316</v>
      </c>
      <c r="M794" s="2"/>
      <c r="N794" s="2" t="s">
        <v>80</v>
      </c>
      <c r="O794" s="2"/>
      <c r="P794" s="2"/>
      <c r="Q794" s="2" t="s">
        <v>65</v>
      </c>
      <c r="R794" s="2" t="s">
        <v>81</v>
      </c>
      <c r="S794" s="2">
        <v>80045</v>
      </c>
      <c r="T794" s="2" t="s">
        <v>82</v>
      </c>
      <c r="U794" s="2" t="s">
        <v>83</v>
      </c>
      <c r="V794" s="10" t="s">
        <v>69</v>
      </c>
      <c r="W794" s="2"/>
      <c r="X794" s="2">
        <v>12896850.4</v>
      </c>
      <c r="Y794" s="26">
        <v>0.07677713643362</v>
      </c>
      <c r="Z794" s="10" t="s">
        <v>84</v>
      </c>
      <c r="AA794" s="2" t="s">
        <v>85</v>
      </c>
      <c r="AB794" s="10" t="s">
        <v>72</v>
      </c>
      <c r="AC794" s="2" t="s">
        <v>73</v>
      </c>
      <c r="AD794" s="10" t="s">
        <v>74</v>
      </c>
      <c r="AE794" s="10"/>
      <c r="AF794" s="10" t="s">
        <v>86</v>
      </c>
      <c r="AG794" s="10" t="s">
        <v>75</v>
      </c>
      <c r="AH794" s="10"/>
      <c r="AI794" s="10" t="s">
        <v>76</v>
      </c>
      <c r="AJ794" s="2" t="s">
        <v>76</v>
      </c>
      <c r="AK794" s="32">
        <v>1</v>
      </c>
      <c r="AL794" s="2"/>
      <c r="AM794" s="2"/>
      <c r="AN794" s="2"/>
      <c r="AO794" s="2">
        <v>0</v>
      </c>
      <c r="AP794" s="2">
        <v>0</v>
      </c>
      <c r="AQ794" s="2">
        <v>12965249.84</v>
      </c>
      <c r="AR794" s="26">
        <v>1.005303577065607</v>
      </c>
      <c r="AS794" s="11"/>
      <c r="AT794" s="10"/>
      <c r="AV794" s="10"/>
      <c r="AW794" s="10"/>
      <c r="AX794" s="10"/>
      <c r="AY794" s="10"/>
      <c r="AZ794" s="10"/>
      <c r="BC794" s="10"/>
    </row>
    <row r="795" s="2" customFormat="1">
      <c r="A795" s="2" t="s">
        <v>1849</v>
      </c>
      <c r="B795" s="11">
        <v>44103</v>
      </c>
      <c r="C795" s="2" t="s">
        <v>1786</v>
      </c>
      <c r="D795" s="2" t="s">
        <v>1787</v>
      </c>
      <c r="E795" s="2" t="s">
        <v>1788</v>
      </c>
      <c r="F795" s="2" t="s">
        <v>1850</v>
      </c>
      <c r="G795" s="2" t="s">
        <v>1851</v>
      </c>
      <c r="H795" s="2" t="s">
        <v>1852</v>
      </c>
      <c r="I795" s="11">
        <v>44316</v>
      </c>
      <c r="J795" s="11">
        <v>44043</v>
      </c>
      <c r="K795" s="2" t="s">
        <v>126</v>
      </c>
      <c r="L795" s="2" t="s">
        <v>316</v>
      </c>
      <c r="M795" s="2"/>
      <c r="N795" s="2" t="s">
        <v>80</v>
      </c>
      <c r="O795" s="2"/>
      <c r="P795" s="2"/>
      <c r="Q795" s="2" t="s">
        <v>65</v>
      </c>
      <c r="R795" s="2" t="s">
        <v>81</v>
      </c>
      <c r="S795" s="2">
        <v>132236</v>
      </c>
      <c r="T795" s="2" t="s">
        <v>82</v>
      </c>
      <c r="U795" s="2" t="s">
        <v>83</v>
      </c>
      <c r="V795" s="10" t="s">
        <v>69</v>
      </c>
      <c r="W795" s="2"/>
      <c r="X795" s="2">
        <v>530266.36</v>
      </c>
      <c r="Y795" s="26">
        <v>0.00782272564962</v>
      </c>
      <c r="Z795" s="10" t="s">
        <v>84</v>
      </c>
      <c r="AA795" s="2" t="s">
        <v>85</v>
      </c>
      <c r="AB795" s="10" t="s">
        <v>72</v>
      </c>
      <c r="AC795" s="2" t="s">
        <v>73</v>
      </c>
      <c r="AD795" s="10" t="s">
        <v>74</v>
      </c>
      <c r="AE795" s="10"/>
      <c r="AF795" s="10" t="s">
        <v>86</v>
      </c>
      <c r="AG795" s="10" t="s">
        <v>75</v>
      </c>
      <c r="AH795" s="10"/>
      <c r="AI795" s="10" t="s">
        <v>76</v>
      </c>
      <c r="AJ795" s="2" t="s">
        <v>76</v>
      </c>
      <c r="AK795" s="32">
        <v>1</v>
      </c>
      <c r="AL795" s="2"/>
      <c r="AM795" s="2"/>
      <c r="AN795" s="2"/>
      <c r="AO795" s="2">
        <v>0</v>
      </c>
      <c r="AP795" s="2">
        <v>0</v>
      </c>
      <c r="AQ795" s="2">
        <v>536743.3</v>
      </c>
      <c r="AR795" s="26">
        <v>1.012214502915101</v>
      </c>
      <c r="AS795" s="11"/>
      <c r="AT795" s="10"/>
      <c r="AV795" s="10"/>
      <c r="AW795" s="10"/>
      <c r="AX795" s="10"/>
      <c r="AY795" s="10"/>
      <c r="AZ795" s="10"/>
      <c r="BC795" s="10"/>
    </row>
    <row r="796" s="2" customFormat="1">
      <c r="A796" s="2" t="s">
        <v>1853</v>
      </c>
      <c r="B796" s="11">
        <v>44194</v>
      </c>
      <c r="C796" s="2" t="s">
        <v>1786</v>
      </c>
      <c r="D796" s="2" t="s">
        <v>1787</v>
      </c>
      <c r="E796" s="2" t="s">
        <v>1788</v>
      </c>
      <c r="F796" s="2" t="s">
        <v>1850</v>
      </c>
      <c r="G796" s="2" t="s">
        <v>1851</v>
      </c>
      <c r="H796" s="2" t="s">
        <v>1852</v>
      </c>
      <c r="I796" s="11">
        <v>44316</v>
      </c>
      <c r="J796" s="11">
        <v>44135</v>
      </c>
      <c r="K796" s="2" t="s">
        <v>126</v>
      </c>
      <c r="L796" s="2" t="s">
        <v>316</v>
      </c>
      <c r="M796" s="2"/>
      <c r="N796" s="2" t="s">
        <v>80</v>
      </c>
      <c r="O796" s="2"/>
      <c r="P796" s="2"/>
      <c r="Q796" s="2" t="s">
        <v>65</v>
      </c>
      <c r="R796" s="2" t="s">
        <v>81</v>
      </c>
      <c r="S796" s="2">
        <v>142911</v>
      </c>
      <c r="T796" s="2" t="s">
        <v>82</v>
      </c>
      <c r="U796" s="2" t="s">
        <v>83</v>
      </c>
      <c r="V796" s="10" t="s">
        <v>69</v>
      </c>
      <c r="W796" s="2"/>
      <c r="X796" s="2">
        <v>1496278.17</v>
      </c>
      <c r="Y796" s="26">
        <v>0.01944620363515</v>
      </c>
      <c r="Z796" s="10" t="s">
        <v>84</v>
      </c>
      <c r="AA796" s="2" t="s">
        <v>85</v>
      </c>
      <c r="AB796" s="10" t="s">
        <v>72</v>
      </c>
      <c r="AC796" s="2" t="s">
        <v>73</v>
      </c>
      <c r="AD796" s="10" t="s">
        <v>74</v>
      </c>
      <c r="AE796" s="10"/>
      <c r="AF796" s="10" t="s">
        <v>86</v>
      </c>
      <c r="AG796" s="10" t="s">
        <v>75</v>
      </c>
      <c r="AH796" s="10"/>
      <c r="AI796" s="10" t="s">
        <v>76</v>
      </c>
      <c r="AJ796" s="2" t="s">
        <v>76</v>
      </c>
      <c r="AK796" s="32">
        <v>1</v>
      </c>
      <c r="AL796" s="2"/>
      <c r="AM796" s="2"/>
      <c r="AN796" s="2"/>
      <c r="AO796" s="2">
        <v>0</v>
      </c>
      <c r="AP796" s="2">
        <v>0</v>
      </c>
      <c r="AQ796" s="2">
        <v>1138607.64</v>
      </c>
      <c r="AR796" s="26">
        <v>0.7609598688457775</v>
      </c>
      <c r="AS796" s="11"/>
      <c r="AT796" s="10"/>
      <c r="AV796" s="10"/>
      <c r="AW796" s="10"/>
      <c r="AX796" s="10"/>
      <c r="AY796" s="10"/>
      <c r="AZ796" s="10"/>
      <c r="BC796" s="10"/>
    </row>
    <row r="797" s="2" customFormat="1">
      <c r="A797" s="2" t="s">
        <v>1854</v>
      </c>
      <c r="B797" s="11">
        <v>44286</v>
      </c>
      <c r="C797" s="2" t="s">
        <v>1786</v>
      </c>
      <c r="D797" s="2" t="s">
        <v>1787</v>
      </c>
      <c r="E797" s="2" t="s">
        <v>1788</v>
      </c>
      <c r="F797" s="2" t="s">
        <v>1850</v>
      </c>
      <c r="G797" s="2" t="s">
        <v>1851</v>
      </c>
      <c r="H797" s="2" t="s">
        <v>1852</v>
      </c>
      <c r="I797" s="11">
        <v>44316</v>
      </c>
      <c r="J797" s="11">
        <v>44227</v>
      </c>
      <c r="K797" s="2" t="s">
        <v>126</v>
      </c>
      <c r="L797" s="2" t="s">
        <v>316</v>
      </c>
      <c r="M797" s="2"/>
      <c r="N797" s="2" t="s">
        <v>80</v>
      </c>
      <c r="O797" s="2"/>
      <c r="P797" s="2"/>
      <c r="Q797" s="2" t="s">
        <v>65</v>
      </c>
      <c r="R797" s="2" t="s">
        <v>81</v>
      </c>
      <c r="S797" s="2">
        <v>61153</v>
      </c>
      <c r="T797" s="2" t="s">
        <v>82</v>
      </c>
      <c r="U797" s="2" t="s">
        <v>83</v>
      </c>
      <c r="V797" s="10" t="s">
        <v>69</v>
      </c>
      <c r="W797" s="2"/>
      <c r="X797" s="2">
        <v>19874725</v>
      </c>
      <c r="Y797" s="26">
        <v>0.1472519366512</v>
      </c>
      <c r="Z797" s="10" t="s">
        <v>84</v>
      </c>
      <c r="AA797" s="2" t="s">
        <v>85</v>
      </c>
      <c r="AB797" s="10" t="s">
        <v>72</v>
      </c>
      <c r="AC797" s="2" t="s">
        <v>73</v>
      </c>
      <c r="AD797" s="10" t="s">
        <v>74</v>
      </c>
      <c r="AE797" s="10"/>
      <c r="AF797" s="10" t="s">
        <v>86</v>
      </c>
      <c r="AG797" s="10" t="s">
        <v>75</v>
      </c>
      <c r="AH797" s="10"/>
      <c r="AI797" s="10" t="s">
        <v>76</v>
      </c>
      <c r="AJ797" s="2" t="s">
        <v>76</v>
      </c>
      <c r="AK797" s="32">
        <v>1</v>
      </c>
      <c r="AL797" s="2"/>
      <c r="AM797" s="2"/>
      <c r="AN797" s="2"/>
      <c r="AO797" s="2">
        <v>0</v>
      </c>
      <c r="AP797" s="2">
        <v>0</v>
      </c>
      <c r="AQ797" s="2">
        <v>11141292.8</v>
      </c>
      <c r="AR797" s="26">
        <v>0.5605759475917277</v>
      </c>
      <c r="AS797" s="11"/>
      <c r="AT797" s="10"/>
      <c r="AV797" s="10"/>
      <c r="AW797" s="10"/>
      <c r="AX797" s="10"/>
      <c r="AY797" s="10"/>
      <c r="AZ797" s="10"/>
      <c r="BC797" s="10"/>
    </row>
    <row r="798" s="2" customFormat="1">
      <c r="A798" s="2" t="s">
        <v>1855</v>
      </c>
      <c r="B798" s="11">
        <v>44376</v>
      </c>
      <c r="C798" s="2" t="s">
        <v>1786</v>
      </c>
      <c r="D798" s="2" t="s">
        <v>1787</v>
      </c>
      <c r="E798" s="2" t="s">
        <v>1788</v>
      </c>
      <c r="F798" s="2" t="s">
        <v>1850</v>
      </c>
      <c r="G798" s="2" t="s">
        <v>1851</v>
      </c>
      <c r="H798" s="2" t="s">
        <v>1852</v>
      </c>
      <c r="I798" s="11">
        <v>44316</v>
      </c>
      <c r="J798" s="11">
        <v>44316</v>
      </c>
      <c r="K798" s="2" t="s">
        <v>126</v>
      </c>
      <c r="L798" s="2" t="s">
        <v>316</v>
      </c>
      <c r="M798" s="2"/>
      <c r="N798" s="2" t="s">
        <v>80</v>
      </c>
      <c r="O798" s="2"/>
      <c r="P798" s="2"/>
      <c r="Q798" s="2" t="s">
        <v>65</v>
      </c>
      <c r="R798" s="2" t="s">
        <v>81</v>
      </c>
      <c r="S798" s="2">
        <v>104395</v>
      </c>
      <c r="T798" s="2" t="s">
        <v>82</v>
      </c>
      <c r="U798" s="2" t="s">
        <v>83</v>
      </c>
      <c r="V798" s="10" t="s">
        <v>69</v>
      </c>
      <c r="W798" s="2"/>
      <c r="X798" s="2">
        <v>18121928.05</v>
      </c>
      <c r="Y798" s="26">
        <v>0.06988278393103</v>
      </c>
      <c r="Z798" s="10" t="s">
        <v>84</v>
      </c>
      <c r="AA798" s="2" t="s">
        <v>85</v>
      </c>
      <c r="AB798" s="10" t="s">
        <v>72</v>
      </c>
      <c r="AC798" s="2" t="s">
        <v>73</v>
      </c>
      <c r="AD798" s="10" t="s">
        <v>74</v>
      </c>
      <c r="AE798" s="10"/>
      <c r="AF798" s="10" t="s">
        <v>86</v>
      </c>
      <c r="AG798" s="10" t="s">
        <v>75</v>
      </c>
      <c r="AH798" s="10"/>
      <c r="AI798" s="10" t="s">
        <v>76</v>
      </c>
      <c r="AJ798" s="2" t="s">
        <v>76</v>
      </c>
      <c r="AK798" s="32">
        <v>1</v>
      </c>
      <c r="AL798" s="2"/>
      <c r="AM798" s="2"/>
      <c r="AN798" s="2"/>
      <c r="AO798" s="2">
        <v>0</v>
      </c>
      <c r="AP798" s="2">
        <v>0</v>
      </c>
      <c r="AQ798" s="2">
        <v>18748554.09</v>
      </c>
      <c r="AR798" s="26">
        <v>1.0345783317465496</v>
      </c>
      <c r="AS798" s="11"/>
      <c r="AT798" s="10"/>
      <c r="AV798" s="10"/>
      <c r="AW798" s="10"/>
      <c r="AX798" s="10"/>
      <c r="AY798" s="10"/>
      <c r="AZ798" s="10"/>
      <c r="BC798" s="10"/>
    </row>
    <row r="799" s="2" customFormat="1">
      <c r="A799" s="2" t="s">
        <v>1856</v>
      </c>
      <c r="B799" s="11">
        <v>44225</v>
      </c>
      <c r="C799" s="2" t="s">
        <v>1857</v>
      </c>
      <c r="D799" s="2" t="s">
        <v>1858</v>
      </c>
      <c r="E799" s="2" t="s">
        <v>1859</v>
      </c>
      <c r="F799" s="2" t="s">
        <v>1860</v>
      </c>
      <c r="G799" s="2" t="s">
        <v>1861</v>
      </c>
      <c r="H799" s="2" t="s">
        <v>1862</v>
      </c>
      <c r="I799" s="11">
        <v>44439</v>
      </c>
      <c r="J799" s="11">
        <v>44165</v>
      </c>
      <c r="K799" s="2" t="s">
        <v>126</v>
      </c>
      <c r="L799" s="2" t="s">
        <v>316</v>
      </c>
      <c r="M799" s="2"/>
      <c r="N799" s="2" t="s">
        <v>80</v>
      </c>
      <c r="O799" s="2"/>
      <c r="P799" s="2"/>
      <c r="Q799" s="2" t="s">
        <v>65</v>
      </c>
      <c r="R799" s="2" t="s">
        <v>81</v>
      </c>
      <c r="S799" s="2">
        <v>89923</v>
      </c>
      <c r="T799" s="2" t="s">
        <v>82</v>
      </c>
      <c r="U799" s="2" t="s">
        <v>83</v>
      </c>
      <c r="V799" s="10" t="s">
        <v>69</v>
      </c>
      <c r="W799" s="2"/>
      <c r="X799" s="2">
        <v>1489124.88</v>
      </c>
      <c r="Y799" s="26">
        <v>0.00497995884813</v>
      </c>
      <c r="Z799" s="10" t="s">
        <v>84</v>
      </c>
      <c r="AA799" s="2" t="s">
        <v>85</v>
      </c>
      <c r="AB799" s="10" t="s">
        <v>72</v>
      </c>
      <c r="AC799" s="2" t="s">
        <v>73</v>
      </c>
      <c r="AD799" s="10" t="s">
        <v>74</v>
      </c>
      <c r="AE799" s="10"/>
      <c r="AF799" s="10" t="s">
        <v>86</v>
      </c>
      <c r="AG799" s="10" t="s">
        <v>75</v>
      </c>
      <c r="AH799" s="10"/>
      <c r="AI799" s="10" t="s">
        <v>76</v>
      </c>
      <c r="AJ799" s="2" t="s">
        <v>76</v>
      </c>
      <c r="AK799" s="32">
        <v>1</v>
      </c>
      <c r="AL799" s="2"/>
      <c r="AM799" s="2"/>
      <c r="AN799" s="2"/>
      <c r="AO799" s="2">
        <v>0</v>
      </c>
      <c r="AP799" s="2">
        <v>0</v>
      </c>
      <c r="AQ799" s="2">
        <v>1431489.84</v>
      </c>
      <c r="AR799" s="26">
        <v>0.9612960331439765</v>
      </c>
      <c r="AS799" s="11"/>
      <c r="AT799" s="10"/>
      <c r="AV799" s="10"/>
      <c r="AW799" s="10"/>
      <c r="AX799" s="10"/>
      <c r="AY799" s="10"/>
      <c r="AZ799" s="10"/>
      <c r="BC799" s="10"/>
    </row>
    <row r="800" s="2" customFormat="1">
      <c r="A800" s="2" t="s">
        <v>1863</v>
      </c>
      <c r="B800" s="11">
        <v>43829</v>
      </c>
      <c r="C800" s="2" t="s">
        <v>1857</v>
      </c>
      <c r="D800" s="2" t="s">
        <v>1858</v>
      </c>
      <c r="E800" s="2" t="s">
        <v>1859</v>
      </c>
      <c r="F800" s="2" t="s">
        <v>1864</v>
      </c>
      <c r="G800" s="2" t="s">
        <v>1865</v>
      </c>
      <c r="H800" s="2" t="s">
        <v>1866</v>
      </c>
      <c r="I800" s="11">
        <v>43769</v>
      </c>
      <c r="J800" s="11">
        <v>43769</v>
      </c>
      <c r="K800" s="2" t="s">
        <v>126</v>
      </c>
      <c r="L800" s="2" t="s">
        <v>126</v>
      </c>
      <c r="M800" s="2"/>
      <c r="N800" s="2" t="s">
        <v>1867</v>
      </c>
      <c r="O800" s="2"/>
      <c r="P800" s="2"/>
      <c r="Q800" s="2" t="s">
        <v>65</v>
      </c>
      <c r="R800" s="2" t="s">
        <v>1868</v>
      </c>
      <c r="S800" s="2">
        <v>425000</v>
      </c>
      <c r="T800" s="2" t="s">
        <v>129</v>
      </c>
      <c r="U800" s="2" t="s">
        <v>130</v>
      </c>
      <c r="V800" s="10" t="s">
        <v>69</v>
      </c>
      <c r="W800" s="2"/>
      <c r="X800" s="2">
        <v>427125</v>
      </c>
      <c r="Y800" s="26">
        <v>0.00185324555341</v>
      </c>
      <c r="Z800" s="10" t="s">
        <v>131</v>
      </c>
      <c r="AA800" s="2" t="s">
        <v>132</v>
      </c>
      <c r="AB800" s="10" t="s">
        <v>72</v>
      </c>
      <c r="AC800" s="2" t="s">
        <v>73</v>
      </c>
      <c r="AD800" s="10" t="s">
        <v>74</v>
      </c>
      <c r="AE800" s="10"/>
      <c r="AF800" s="10" t="s">
        <v>86</v>
      </c>
      <c r="AG800" s="10" t="s">
        <v>184</v>
      </c>
      <c r="AH800" s="10"/>
      <c r="AI800" s="10" t="s">
        <v>76</v>
      </c>
      <c r="AJ800" s="2" t="s">
        <v>76</v>
      </c>
      <c r="AK800" s="32">
        <v>2</v>
      </c>
      <c r="AL800" s="2"/>
      <c r="AM800" s="2"/>
      <c r="AN800" s="2"/>
      <c r="AO800" s="2">
        <v>0</v>
      </c>
      <c r="AP800" s="2">
        <v>0</v>
      </c>
      <c r="AQ800" s="2">
        <v>0</v>
      </c>
      <c r="AR800" s="26">
        <v>0</v>
      </c>
      <c r="AS800" s="11">
        <v>44270</v>
      </c>
      <c r="AT800" s="10" t="s">
        <v>133</v>
      </c>
      <c r="AU800" s="2">
        <v>6.75</v>
      </c>
      <c r="AV800" s="10" t="s">
        <v>75</v>
      </c>
      <c r="AW800" s="10" t="s">
        <v>75</v>
      </c>
      <c r="AX800" s="10" t="s">
        <v>75</v>
      </c>
      <c r="AY800" s="10"/>
      <c r="AZ800" s="10"/>
      <c r="BA800" s="2"/>
      <c r="BC800" s="10"/>
    </row>
    <row r="801" s="2" customFormat="1">
      <c r="A801" s="2" t="s">
        <v>1869</v>
      </c>
      <c r="B801" s="11">
        <v>43921</v>
      </c>
      <c r="C801" s="2" t="s">
        <v>1857</v>
      </c>
      <c r="D801" s="2" t="s">
        <v>1858</v>
      </c>
      <c r="E801" s="2" t="s">
        <v>1859</v>
      </c>
      <c r="F801" s="2" t="s">
        <v>1864</v>
      </c>
      <c r="G801" s="2" t="s">
        <v>1865</v>
      </c>
      <c r="H801" s="2" t="s">
        <v>1866</v>
      </c>
      <c r="I801" s="11">
        <v>44135</v>
      </c>
      <c r="J801" s="11">
        <v>43861</v>
      </c>
      <c r="K801" s="2" t="s">
        <v>126</v>
      </c>
      <c r="L801" s="2" t="s">
        <v>126</v>
      </c>
      <c r="M801" s="2"/>
      <c r="N801" s="2" t="s">
        <v>1867</v>
      </c>
      <c r="O801" s="2"/>
      <c r="P801" s="2"/>
      <c r="Q801" s="2" t="s">
        <v>65</v>
      </c>
      <c r="R801" s="2" t="s">
        <v>1868</v>
      </c>
      <c r="S801" s="2">
        <v>715000</v>
      </c>
      <c r="T801" s="2" t="s">
        <v>129</v>
      </c>
      <c r="U801" s="2" t="s">
        <v>130</v>
      </c>
      <c r="V801" s="10" t="s">
        <v>69</v>
      </c>
      <c r="W801" s="2"/>
      <c r="X801" s="2">
        <v>698018.75</v>
      </c>
      <c r="Y801" s="26">
        <v>0.00289969742392</v>
      </c>
      <c r="Z801" s="10" t="s">
        <v>131</v>
      </c>
      <c r="AA801" s="2" t="s">
        <v>132</v>
      </c>
      <c r="AB801" s="10" t="s">
        <v>72</v>
      </c>
      <c r="AC801" s="2" t="s">
        <v>73</v>
      </c>
      <c r="AD801" s="10" t="s">
        <v>74</v>
      </c>
      <c r="AE801" s="10"/>
      <c r="AF801" s="10" t="s">
        <v>86</v>
      </c>
      <c r="AG801" s="10" t="s">
        <v>184</v>
      </c>
      <c r="AH801" s="10"/>
      <c r="AI801" s="10" t="s">
        <v>76</v>
      </c>
      <c r="AJ801" s="2" t="s">
        <v>76</v>
      </c>
      <c r="AK801" s="32">
        <v>2</v>
      </c>
      <c r="AL801" s="2"/>
      <c r="AM801" s="2"/>
      <c r="AN801" s="2"/>
      <c r="AO801" s="2">
        <v>0</v>
      </c>
      <c r="AP801" s="2">
        <v>0</v>
      </c>
      <c r="AQ801" s="2">
        <v>0</v>
      </c>
      <c r="AR801" s="26">
        <v>0</v>
      </c>
      <c r="AS801" s="11">
        <v>44270</v>
      </c>
      <c r="AT801" s="10" t="s">
        <v>133</v>
      </c>
      <c r="AU801" s="2">
        <v>6.75</v>
      </c>
      <c r="AV801" s="10" t="s">
        <v>75</v>
      </c>
      <c r="AW801" s="10" t="s">
        <v>75</v>
      </c>
      <c r="AX801" s="10" t="s">
        <v>75</v>
      </c>
      <c r="AY801" s="10"/>
      <c r="AZ801" s="10"/>
      <c r="BA801" s="2"/>
      <c r="BC801" s="10"/>
    </row>
    <row r="802" s="4" customFormat="1">
      <c r="A802" s="4" t="s">
        <v>1870</v>
      </c>
      <c r="B802" s="17">
        <v>44012</v>
      </c>
      <c r="C802" s="4" t="s">
        <v>1857</v>
      </c>
      <c r="D802" s="4" t="s">
        <v>1858</v>
      </c>
      <c r="E802" s="4" t="s">
        <v>1859</v>
      </c>
      <c r="F802" s="4" t="s">
        <v>1864</v>
      </c>
      <c r="G802" s="4" t="s">
        <v>1865</v>
      </c>
      <c r="H802" s="4" t="s">
        <v>1866</v>
      </c>
      <c r="I802" s="17">
        <v>44135</v>
      </c>
      <c r="J802" s="17">
        <v>43951</v>
      </c>
      <c r="K802" s="4" t="s">
        <v>126</v>
      </c>
      <c r="L802" s="4" t="s">
        <v>126</v>
      </c>
      <c r="M802" s="4"/>
      <c r="N802" s="4" t="s">
        <v>1867</v>
      </c>
      <c r="O802" s="4"/>
      <c r="P802" s="4"/>
      <c r="Q802" s="4" t="s">
        <v>65</v>
      </c>
      <c r="R802" s="4" t="s">
        <v>1868</v>
      </c>
      <c r="S802" s="4">
        <v>715000</v>
      </c>
      <c r="T802" s="4" t="s">
        <v>129</v>
      </c>
      <c r="U802" s="4" t="s">
        <v>130</v>
      </c>
      <c r="V802" s="22" t="s">
        <v>69</v>
      </c>
      <c r="W802" s="4"/>
      <c r="X802" s="4">
        <v>565743.75</v>
      </c>
      <c r="Y802" s="28">
        <v>0.0031068911435</v>
      </c>
      <c r="Z802" s="22" t="s">
        <v>131</v>
      </c>
      <c r="AA802" s="4" t="s">
        <v>132</v>
      </c>
      <c r="AB802" s="22" t="s">
        <v>72</v>
      </c>
      <c r="AC802" s="4" t="s">
        <v>73</v>
      </c>
      <c r="AD802" s="22" t="s">
        <v>74</v>
      </c>
      <c r="AE802" s="22"/>
      <c r="AF802" s="22" t="s">
        <v>86</v>
      </c>
      <c r="AG802" s="22" t="s">
        <v>184</v>
      </c>
      <c r="AH802" s="22"/>
      <c r="AI802" s="22" t="s">
        <v>76</v>
      </c>
      <c r="AJ802" s="4" t="s">
        <v>76</v>
      </c>
      <c r="AK802" s="34">
        <v>2</v>
      </c>
      <c r="AL802" s="4"/>
      <c r="AM802" s="4"/>
      <c r="AN802" s="4"/>
      <c r="AO802" s="4">
        <v>0</v>
      </c>
      <c r="AP802" s="4">
        <v>0</v>
      </c>
      <c r="AQ802" s="4">
        <v>0</v>
      </c>
      <c r="AR802" s="28">
        <v>0</v>
      </c>
      <c r="AS802" s="17">
        <v>44270</v>
      </c>
      <c r="AT802" s="22" t="s">
        <v>133</v>
      </c>
      <c r="AU802" s="4">
        <v>6.75</v>
      </c>
      <c r="AV802" s="22" t="s">
        <v>75</v>
      </c>
      <c r="AW802" s="22" t="s">
        <v>75</v>
      </c>
      <c r="AX802" s="22" t="s">
        <v>75</v>
      </c>
      <c r="AY802" s="22"/>
      <c r="AZ802" s="22"/>
      <c r="BA802" s="4"/>
      <c r="BC802" s="22"/>
    </row>
    <row r="803" s="2" customFormat="1">
      <c r="A803" s="2" t="s">
        <v>1871</v>
      </c>
      <c r="B803" s="11">
        <v>44103</v>
      </c>
      <c r="C803" s="2" t="s">
        <v>1857</v>
      </c>
      <c r="D803" s="2" t="s">
        <v>1858</v>
      </c>
      <c r="E803" s="2" t="s">
        <v>1859</v>
      </c>
      <c r="F803" s="2" t="s">
        <v>1864</v>
      </c>
      <c r="G803" s="2" t="s">
        <v>1865</v>
      </c>
      <c r="H803" s="2" t="s">
        <v>1866</v>
      </c>
      <c r="I803" s="11">
        <v>44135</v>
      </c>
      <c r="J803" s="11">
        <v>44043</v>
      </c>
      <c r="K803" s="2" t="s">
        <v>126</v>
      </c>
      <c r="L803" s="2" t="s">
        <v>126</v>
      </c>
      <c r="M803" s="2"/>
      <c r="N803" s="2" t="s">
        <v>1867</v>
      </c>
      <c r="O803" s="2"/>
      <c r="P803" s="2"/>
      <c r="Q803" s="2" t="s">
        <v>65</v>
      </c>
      <c r="R803" s="2" t="s">
        <v>1868</v>
      </c>
      <c r="S803" s="2">
        <v>715000</v>
      </c>
      <c r="T803" s="2" t="s">
        <v>129</v>
      </c>
      <c r="U803" s="2" t="s">
        <v>130</v>
      </c>
      <c r="V803" s="10" t="s">
        <v>69</v>
      </c>
      <c r="W803" s="2"/>
      <c r="X803" s="2">
        <v>617134.38</v>
      </c>
      <c r="Y803" s="26">
        <v>0.00322971578264</v>
      </c>
      <c r="Z803" s="10" t="s">
        <v>131</v>
      </c>
      <c r="AA803" s="2" t="s">
        <v>132</v>
      </c>
      <c r="AB803" s="10" t="s">
        <v>72</v>
      </c>
      <c r="AC803" s="2" t="s">
        <v>73</v>
      </c>
      <c r="AD803" s="10" t="s">
        <v>74</v>
      </c>
      <c r="AE803" s="10"/>
      <c r="AF803" s="10" t="s">
        <v>86</v>
      </c>
      <c r="AG803" s="10" t="s">
        <v>75</v>
      </c>
      <c r="AH803" s="10"/>
      <c r="AI803" s="10" t="s">
        <v>76</v>
      </c>
      <c r="AJ803" s="2" t="s">
        <v>76</v>
      </c>
      <c r="AK803" s="32">
        <v>2</v>
      </c>
      <c r="AL803" s="2"/>
      <c r="AM803" s="2"/>
      <c r="AN803" s="2"/>
      <c r="AO803" s="2">
        <v>0</v>
      </c>
      <c r="AP803" s="2">
        <v>0</v>
      </c>
      <c r="AQ803" s="2">
        <v>0</v>
      </c>
      <c r="AR803" s="26">
        <v>0</v>
      </c>
      <c r="AS803" s="11">
        <v>44270</v>
      </c>
      <c r="AT803" s="10" t="s">
        <v>133</v>
      </c>
      <c r="AU803" s="2">
        <v>6.75</v>
      </c>
      <c r="AV803" s="10" t="s">
        <v>75</v>
      </c>
      <c r="AW803" s="10" t="s">
        <v>75</v>
      </c>
      <c r="AX803" s="10" t="s">
        <v>75</v>
      </c>
      <c r="AY803" s="10"/>
      <c r="AZ803" s="10"/>
      <c r="BA803" s="2"/>
      <c r="BC803" s="10"/>
    </row>
    <row r="804" s="2" customFormat="1">
      <c r="A804" s="2" t="s">
        <v>1872</v>
      </c>
      <c r="B804" s="11">
        <v>44195</v>
      </c>
      <c r="C804" s="2" t="s">
        <v>1857</v>
      </c>
      <c r="D804" s="2" t="s">
        <v>1858</v>
      </c>
      <c r="E804" s="2" t="s">
        <v>1859</v>
      </c>
      <c r="F804" s="2" t="s">
        <v>1864</v>
      </c>
      <c r="G804" s="2" t="s">
        <v>1865</v>
      </c>
      <c r="H804" s="2" t="s">
        <v>1866</v>
      </c>
      <c r="I804" s="11">
        <v>44135</v>
      </c>
      <c r="J804" s="11">
        <v>44135</v>
      </c>
      <c r="K804" s="2" t="s">
        <v>126</v>
      </c>
      <c r="L804" s="2" t="s">
        <v>126</v>
      </c>
      <c r="M804" s="2"/>
      <c r="N804" s="2" t="s">
        <v>1867</v>
      </c>
      <c r="O804" s="2"/>
      <c r="P804" s="2"/>
      <c r="Q804" s="2" t="s">
        <v>65</v>
      </c>
      <c r="R804" s="2" t="s">
        <v>1868</v>
      </c>
      <c r="S804" s="2">
        <v>715000</v>
      </c>
      <c r="T804" s="2" t="s">
        <v>129</v>
      </c>
      <c r="U804" s="2" t="s">
        <v>130</v>
      </c>
      <c r="V804" s="10" t="s">
        <v>69</v>
      </c>
      <c r="W804" s="2"/>
      <c r="X804" s="2">
        <v>715893.75</v>
      </c>
      <c r="Y804" s="26">
        <v>0.00364586238615</v>
      </c>
      <c r="Z804" s="10" t="s">
        <v>131</v>
      </c>
      <c r="AA804" s="2" t="s">
        <v>132</v>
      </c>
      <c r="AB804" s="10" t="s">
        <v>72</v>
      </c>
      <c r="AC804" s="2" t="s">
        <v>73</v>
      </c>
      <c r="AD804" s="10" t="s">
        <v>74</v>
      </c>
      <c r="AE804" s="10"/>
      <c r="AF804" s="10" t="s">
        <v>86</v>
      </c>
      <c r="AG804" s="10" t="s">
        <v>75</v>
      </c>
      <c r="AH804" s="10"/>
      <c r="AI804" s="10" t="s">
        <v>76</v>
      </c>
      <c r="AJ804" s="2" t="s">
        <v>76</v>
      </c>
      <c r="AK804" s="32">
        <v>2</v>
      </c>
      <c r="AL804" s="2"/>
      <c r="AM804" s="2"/>
      <c r="AN804" s="2"/>
      <c r="AO804" s="2">
        <v>0</v>
      </c>
      <c r="AP804" s="2">
        <v>0</v>
      </c>
      <c r="AQ804" s="2">
        <v>0</v>
      </c>
      <c r="AR804" s="26">
        <v>0</v>
      </c>
      <c r="AS804" s="11">
        <v>44270</v>
      </c>
      <c r="AT804" s="10" t="s">
        <v>133</v>
      </c>
      <c r="AU804" s="2">
        <v>6.75</v>
      </c>
      <c r="AV804" s="10" t="s">
        <v>75</v>
      </c>
      <c r="AW804" s="10" t="s">
        <v>75</v>
      </c>
      <c r="AX804" s="10" t="s">
        <v>75</v>
      </c>
      <c r="AY804" s="10"/>
      <c r="AZ804" s="10"/>
      <c r="BA804" s="2"/>
      <c r="BC804" s="10"/>
    </row>
    <row r="805" s="2" customFormat="1">
      <c r="A805" s="2" t="s">
        <v>1873</v>
      </c>
      <c r="B805" s="11">
        <v>44287</v>
      </c>
      <c r="C805" s="2" t="s">
        <v>1857</v>
      </c>
      <c r="D805" s="2" t="s">
        <v>1858</v>
      </c>
      <c r="E805" s="2" t="s">
        <v>1859</v>
      </c>
      <c r="F805" s="2" t="s">
        <v>1864</v>
      </c>
      <c r="G805" s="2" t="s">
        <v>1865</v>
      </c>
      <c r="H805" s="2" t="s">
        <v>1866</v>
      </c>
      <c r="I805" s="11">
        <v>44500</v>
      </c>
      <c r="J805" s="11">
        <v>44227</v>
      </c>
      <c r="K805" s="2" t="s">
        <v>126</v>
      </c>
      <c r="L805" s="2" t="s">
        <v>126</v>
      </c>
      <c r="M805" s="2"/>
      <c r="N805" s="2" t="s">
        <v>1867</v>
      </c>
      <c r="O805" s="2"/>
      <c r="P805" s="2"/>
      <c r="Q805" s="2" t="s">
        <v>65</v>
      </c>
      <c r="R805" s="2" t="s">
        <v>1868</v>
      </c>
      <c r="S805" s="2">
        <v>254381</v>
      </c>
      <c r="T805" s="2" t="s">
        <v>129</v>
      </c>
      <c r="U805" s="2" t="s">
        <v>130</v>
      </c>
      <c r="V805" s="10" t="s">
        <v>69</v>
      </c>
      <c r="W805" s="2"/>
      <c r="X805" s="2">
        <v>255016.95</v>
      </c>
      <c r="Y805" s="26">
        <v>0.00118585924555</v>
      </c>
      <c r="Z805" s="10" t="s">
        <v>131</v>
      </c>
      <c r="AA805" s="2" t="s">
        <v>132</v>
      </c>
      <c r="AB805" s="10" t="s">
        <v>72</v>
      </c>
      <c r="AC805" s="2" t="s">
        <v>73</v>
      </c>
      <c r="AD805" s="10" t="s">
        <v>74</v>
      </c>
      <c r="AE805" s="10"/>
      <c r="AF805" s="10" t="s">
        <v>86</v>
      </c>
      <c r="AG805" s="10" t="s">
        <v>75</v>
      </c>
      <c r="AH805" s="10"/>
      <c r="AI805" s="10" t="s">
        <v>76</v>
      </c>
      <c r="AJ805" s="2" t="s">
        <v>76</v>
      </c>
      <c r="AK805" s="32">
        <v>2</v>
      </c>
      <c r="AL805" s="2"/>
      <c r="AM805" s="2"/>
      <c r="AN805" s="2"/>
      <c r="AO805" s="2">
        <v>0</v>
      </c>
      <c r="AP805" s="2">
        <v>0</v>
      </c>
      <c r="AQ805" s="2">
        <v>0</v>
      </c>
      <c r="AR805" s="26">
        <v>0</v>
      </c>
      <c r="AS805" s="11">
        <v>44270</v>
      </c>
      <c r="AT805" s="10" t="s">
        <v>133</v>
      </c>
      <c r="AU805" s="2">
        <v>6.75</v>
      </c>
      <c r="AV805" s="10" t="s">
        <v>75</v>
      </c>
      <c r="AW805" s="10" t="s">
        <v>75</v>
      </c>
      <c r="AX805" s="10" t="s">
        <v>75</v>
      </c>
      <c r="AY805" s="10"/>
      <c r="AZ805" s="10"/>
      <c r="BA805" s="2"/>
      <c r="BC805" s="10"/>
    </row>
    <row r="806" s="2" customFormat="1">
      <c r="A806" s="2" t="s">
        <v>1874</v>
      </c>
      <c r="B806" s="11">
        <v>43859</v>
      </c>
      <c r="C806" s="2" t="s">
        <v>1857</v>
      </c>
      <c r="D806" s="2" t="s">
        <v>1858</v>
      </c>
      <c r="E806" s="2" t="s">
        <v>1859</v>
      </c>
      <c r="F806" s="2" t="s">
        <v>1875</v>
      </c>
      <c r="G806" s="2" t="s">
        <v>1876</v>
      </c>
      <c r="H806" s="2" t="s">
        <v>1877</v>
      </c>
      <c r="I806" s="11">
        <v>44074</v>
      </c>
      <c r="J806" s="11">
        <v>43799</v>
      </c>
      <c r="K806" s="2" t="s">
        <v>126</v>
      </c>
      <c r="L806" s="2" t="s">
        <v>316</v>
      </c>
      <c r="M806" s="2"/>
      <c r="N806" s="2" t="s">
        <v>80</v>
      </c>
      <c r="O806" s="2"/>
      <c r="P806" s="2"/>
      <c r="Q806" s="2" t="s">
        <v>65</v>
      </c>
      <c r="R806" s="2" t="s">
        <v>81</v>
      </c>
      <c r="S806" s="2">
        <v>86</v>
      </c>
      <c r="T806" s="2" t="s">
        <v>82</v>
      </c>
      <c r="U806" s="2" t="s">
        <v>83</v>
      </c>
      <c r="V806" s="10" t="s">
        <v>69</v>
      </c>
      <c r="W806" s="2"/>
      <c r="X806" s="2">
        <v>545.24</v>
      </c>
      <c r="Y806" s="26">
        <v>0.00019395735266</v>
      </c>
      <c r="Z806" s="10" t="s">
        <v>84</v>
      </c>
      <c r="AA806" s="2" t="s">
        <v>85</v>
      </c>
      <c r="AB806" s="10" t="s">
        <v>72</v>
      </c>
      <c r="AC806" s="2" t="s">
        <v>73</v>
      </c>
      <c r="AD806" s="10" t="s">
        <v>74</v>
      </c>
      <c r="AE806" s="10"/>
      <c r="AF806" s="10" t="s">
        <v>86</v>
      </c>
      <c r="AG806" s="10" t="s">
        <v>75</v>
      </c>
      <c r="AH806" s="10"/>
      <c r="AI806" s="10" t="s">
        <v>76</v>
      </c>
      <c r="AJ806" s="2" t="s">
        <v>76</v>
      </c>
      <c r="AK806" s="32">
        <v>1</v>
      </c>
      <c r="AL806" s="2"/>
      <c r="AM806" s="2"/>
      <c r="AN806" s="2"/>
      <c r="AO806" s="2">
        <v>0</v>
      </c>
      <c r="AP806" s="2">
        <v>0</v>
      </c>
      <c r="AQ806" s="2">
        <v>488.95</v>
      </c>
      <c r="AR806" s="26">
        <v>0.896761059350011</v>
      </c>
      <c r="AS806" s="11"/>
      <c r="AT806" s="10"/>
      <c r="AV806" s="10"/>
      <c r="AW806" s="10"/>
      <c r="AX806" s="10"/>
      <c r="AY806" s="10"/>
      <c r="AZ806" s="10"/>
      <c r="BC806" s="10"/>
    </row>
    <row r="807" s="2" customFormat="1">
      <c r="A807" s="2" t="s">
        <v>1878</v>
      </c>
      <c r="B807" s="11">
        <v>43949</v>
      </c>
      <c r="C807" s="2" t="s">
        <v>1857</v>
      </c>
      <c r="D807" s="2" t="s">
        <v>1858</v>
      </c>
      <c r="E807" s="2" t="s">
        <v>1859</v>
      </c>
      <c r="F807" s="2" t="s">
        <v>1875</v>
      </c>
      <c r="G807" s="2" t="s">
        <v>1876</v>
      </c>
      <c r="H807" s="2" t="s">
        <v>1877</v>
      </c>
      <c r="I807" s="11">
        <v>44074</v>
      </c>
      <c r="J807" s="11">
        <v>43890</v>
      </c>
      <c r="K807" s="2" t="s">
        <v>126</v>
      </c>
      <c r="L807" s="2" t="s">
        <v>316</v>
      </c>
      <c r="M807" s="2"/>
      <c r="N807" s="2" t="s">
        <v>80</v>
      </c>
      <c r="O807" s="2"/>
      <c r="P807" s="2"/>
      <c r="Q807" s="2" t="s">
        <v>65</v>
      </c>
      <c r="R807" s="2" t="s">
        <v>81</v>
      </c>
      <c r="S807" s="2">
        <v>86</v>
      </c>
      <c r="T807" s="2" t="s">
        <v>82</v>
      </c>
      <c r="U807" s="2" t="s">
        <v>83</v>
      </c>
      <c r="V807" s="10" t="s">
        <v>69</v>
      </c>
      <c r="W807" s="2"/>
      <c r="X807" s="2">
        <v>309.6</v>
      </c>
      <c r="Y807" s="26">
        <v>0.00012135003751</v>
      </c>
      <c r="Z807" s="10" t="s">
        <v>84</v>
      </c>
      <c r="AA807" s="2" t="s">
        <v>85</v>
      </c>
      <c r="AB807" s="10" t="s">
        <v>72</v>
      </c>
      <c r="AC807" s="2" t="s">
        <v>73</v>
      </c>
      <c r="AD807" s="10" t="s">
        <v>74</v>
      </c>
      <c r="AE807" s="10"/>
      <c r="AF807" s="10" t="s">
        <v>86</v>
      </c>
      <c r="AG807" s="10" t="s">
        <v>75</v>
      </c>
      <c r="AH807" s="10"/>
      <c r="AI807" s="10" t="s">
        <v>76</v>
      </c>
      <c r="AJ807" s="2" t="s">
        <v>76</v>
      </c>
      <c r="AK807" s="32">
        <v>1</v>
      </c>
      <c r="AL807" s="2"/>
      <c r="AM807" s="2"/>
      <c r="AN807" s="2"/>
      <c r="AO807" s="2">
        <v>0</v>
      </c>
      <c r="AP807" s="2">
        <v>0</v>
      </c>
      <c r="AQ807" s="2">
        <v>267.19</v>
      </c>
      <c r="AR807" s="26">
        <v>0.8630167958656331</v>
      </c>
      <c r="AS807" s="11"/>
      <c r="AT807" s="10"/>
      <c r="AV807" s="10"/>
      <c r="AW807" s="10"/>
      <c r="AX807" s="10"/>
      <c r="AY807" s="10"/>
      <c r="AZ807" s="10"/>
      <c r="BC807" s="10"/>
    </row>
    <row r="808" s="2" customFormat="1">
      <c r="A808" s="2" t="s">
        <v>1879</v>
      </c>
      <c r="B808" s="11">
        <v>44042</v>
      </c>
      <c r="C808" s="2" t="s">
        <v>1857</v>
      </c>
      <c r="D808" s="2" t="s">
        <v>1858</v>
      </c>
      <c r="E808" s="2" t="s">
        <v>1859</v>
      </c>
      <c r="F808" s="2" t="s">
        <v>1875</v>
      </c>
      <c r="G808" s="2" t="s">
        <v>1876</v>
      </c>
      <c r="H808" s="2" t="s">
        <v>1877</v>
      </c>
      <c r="I808" s="11">
        <v>44074</v>
      </c>
      <c r="J808" s="11">
        <v>43982</v>
      </c>
      <c r="K808" s="2" t="s">
        <v>126</v>
      </c>
      <c r="L808" s="2" t="s">
        <v>316</v>
      </c>
      <c r="M808" s="2"/>
      <c r="N808" s="2" t="s">
        <v>80</v>
      </c>
      <c r="O808" s="2"/>
      <c r="P808" s="2"/>
      <c r="Q808" s="2" t="s">
        <v>65</v>
      </c>
      <c r="R808" s="2" t="s">
        <v>81</v>
      </c>
      <c r="S808" s="2">
        <v>46</v>
      </c>
      <c r="T808" s="2" t="s">
        <v>82</v>
      </c>
      <c r="U808" s="2" t="s">
        <v>83</v>
      </c>
      <c r="V808" s="10" t="s">
        <v>69</v>
      </c>
      <c r="W808" s="2"/>
      <c r="X808" s="2">
        <v>186.76</v>
      </c>
      <c r="Y808" s="26">
        <v>5.162087659E-05</v>
      </c>
      <c r="Z808" s="10" t="s">
        <v>84</v>
      </c>
      <c r="AA808" s="2" t="s">
        <v>85</v>
      </c>
      <c r="AB808" s="10" t="s">
        <v>72</v>
      </c>
      <c r="AC808" s="2" t="s">
        <v>73</v>
      </c>
      <c r="AD808" s="10" t="s">
        <v>74</v>
      </c>
      <c r="AE808" s="10"/>
      <c r="AF808" s="10" t="s">
        <v>86</v>
      </c>
      <c r="AG808" s="10" t="s">
        <v>75</v>
      </c>
      <c r="AH808" s="10"/>
      <c r="AI808" s="10" t="s">
        <v>76</v>
      </c>
      <c r="AJ808" s="2" t="s">
        <v>76</v>
      </c>
      <c r="AK808" s="32">
        <v>1</v>
      </c>
      <c r="AL808" s="2"/>
      <c r="AM808" s="2"/>
      <c r="AN808" s="2"/>
      <c r="AO808" s="2">
        <v>0</v>
      </c>
      <c r="AP808" s="2">
        <v>0</v>
      </c>
      <c r="AQ808" s="2">
        <v>502.28</v>
      </c>
      <c r="AR808" s="26">
        <v>2.68944099378882</v>
      </c>
      <c r="AS808" s="11"/>
      <c r="AT808" s="10"/>
      <c r="AV808" s="10"/>
      <c r="AW808" s="10"/>
      <c r="AX808" s="10"/>
      <c r="AY808" s="10"/>
      <c r="AZ808" s="10"/>
      <c r="BC808" s="10"/>
    </row>
    <row r="809" s="2" customFormat="1">
      <c r="A809" s="2" t="s">
        <v>1880</v>
      </c>
      <c r="B809" s="11">
        <v>44134</v>
      </c>
      <c r="C809" s="2" t="s">
        <v>1857</v>
      </c>
      <c r="D809" s="2" t="s">
        <v>1858</v>
      </c>
      <c r="E809" s="2" t="s">
        <v>1859</v>
      </c>
      <c r="F809" s="2" t="s">
        <v>1875</v>
      </c>
      <c r="G809" s="2" t="s">
        <v>1876</v>
      </c>
      <c r="H809" s="2" t="s">
        <v>1877</v>
      </c>
      <c r="I809" s="11">
        <v>44074</v>
      </c>
      <c r="J809" s="11">
        <v>44074</v>
      </c>
      <c r="K809" s="2" t="s">
        <v>126</v>
      </c>
      <c r="L809" s="2" t="s">
        <v>316</v>
      </c>
      <c r="M809" s="2"/>
      <c r="N809" s="2" t="s">
        <v>80</v>
      </c>
      <c r="O809" s="2"/>
      <c r="P809" s="2"/>
      <c r="Q809" s="2" t="s">
        <v>65</v>
      </c>
      <c r="R809" s="2" t="s">
        <v>81</v>
      </c>
      <c r="S809" s="2">
        <v>46</v>
      </c>
      <c r="T809" s="2" t="s">
        <v>82</v>
      </c>
      <c r="U809" s="2" t="s">
        <v>83</v>
      </c>
      <c r="V809" s="10" t="s">
        <v>69</v>
      </c>
      <c r="W809" s="2"/>
      <c r="X809" s="2">
        <v>307.28</v>
      </c>
      <c r="Y809" s="26">
        <v>7.59390814E-05</v>
      </c>
      <c r="Z809" s="10" t="s">
        <v>84</v>
      </c>
      <c r="AA809" s="2" t="s">
        <v>85</v>
      </c>
      <c r="AB809" s="10" t="s">
        <v>72</v>
      </c>
      <c r="AC809" s="2" t="s">
        <v>73</v>
      </c>
      <c r="AD809" s="10" t="s">
        <v>74</v>
      </c>
      <c r="AE809" s="10"/>
      <c r="AF809" s="10" t="s">
        <v>86</v>
      </c>
      <c r="AG809" s="10" t="s">
        <v>75</v>
      </c>
      <c r="AH809" s="10"/>
      <c r="AI809" s="10" t="s">
        <v>76</v>
      </c>
      <c r="AJ809" s="2" t="s">
        <v>76</v>
      </c>
      <c r="AK809" s="32">
        <v>1</v>
      </c>
      <c r="AL809" s="2"/>
      <c r="AM809" s="2"/>
      <c r="AN809" s="2"/>
      <c r="AO809" s="2">
        <v>0</v>
      </c>
      <c r="AP809" s="2">
        <v>0</v>
      </c>
      <c r="AQ809" s="2">
        <v>242.55</v>
      </c>
      <c r="AR809" s="26">
        <v>0.7893452225982818</v>
      </c>
      <c r="AS809" s="11"/>
      <c r="AT809" s="10"/>
      <c r="AV809" s="10"/>
      <c r="AW809" s="10"/>
      <c r="AX809" s="10"/>
      <c r="AY809" s="10"/>
      <c r="AZ809" s="10"/>
      <c r="BC809" s="10"/>
    </row>
    <row r="810" s="2" customFormat="1">
      <c r="A810" s="2" t="s">
        <v>1881</v>
      </c>
      <c r="B810" s="11">
        <v>44225</v>
      </c>
      <c r="C810" s="2" t="s">
        <v>1857</v>
      </c>
      <c r="D810" s="2" t="s">
        <v>1858</v>
      </c>
      <c r="E810" s="2" t="s">
        <v>1859</v>
      </c>
      <c r="F810" s="2" t="s">
        <v>1875</v>
      </c>
      <c r="G810" s="2" t="s">
        <v>1876</v>
      </c>
      <c r="H810" s="2" t="s">
        <v>1877</v>
      </c>
      <c r="I810" s="11">
        <v>44439</v>
      </c>
      <c r="J810" s="11">
        <v>44165</v>
      </c>
      <c r="K810" s="2" t="s">
        <v>126</v>
      </c>
      <c r="L810" s="2" t="s">
        <v>316</v>
      </c>
      <c r="M810" s="2"/>
      <c r="N810" s="2" t="s">
        <v>80</v>
      </c>
      <c r="O810" s="2"/>
      <c r="P810" s="2"/>
      <c r="Q810" s="2" t="s">
        <v>65</v>
      </c>
      <c r="R810" s="2" t="s">
        <v>81</v>
      </c>
      <c r="S810" s="2">
        <v>74</v>
      </c>
      <c r="T810" s="2" t="s">
        <v>82</v>
      </c>
      <c r="U810" s="2" t="s">
        <v>83</v>
      </c>
      <c r="V810" s="10" t="s">
        <v>69</v>
      </c>
      <c r="W810" s="2"/>
      <c r="X810" s="2">
        <v>1225.44</v>
      </c>
      <c r="Y810" s="26">
        <v>0.00026167966686</v>
      </c>
      <c r="Z810" s="10" t="s">
        <v>84</v>
      </c>
      <c r="AA810" s="2" t="s">
        <v>85</v>
      </c>
      <c r="AB810" s="10" t="s">
        <v>72</v>
      </c>
      <c r="AC810" s="2" t="s">
        <v>73</v>
      </c>
      <c r="AD810" s="10" t="s">
        <v>74</v>
      </c>
      <c r="AE810" s="10"/>
      <c r="AF810" s="10" t="s">
        <v>86</v>
      </c>
      <c r="AG810" s="10" t="s">
        <v>75</v>
      </c>
      <c r="AH810" s="10"/>
      <c r="AI810" s="10" t="s">
        <v>76</v>
      </c>
      <c r="AJ810" s="2" t="s">
        <v>76</v>
      </c>
      <c r="AK810" s="32">
        <v>1</v>
      </c>
      <c r="AL810" s="2"/>
      <c r="AM810" s="2"/>
      <c r="AN810" s="2"/>
      <c r="AO810" s="2">
        <v>0</v>
      </c>
      <c r="AP810" s="2">
        <v>0</v>
      </c>
      <c r="AQ810" s="2">
        <v>1173.84</v>
      </c>
      <c r="AR810" s="26">
        <v>0.9578926752839796</v>
      </c>
      <c r="AS810" s="11"/>
      <c r="AT810" s="10"/>
      <c r="AV810" s="10"/>
      <c r="AW810" s="10"/>
      <c r="AX810" s="10"/>
      <c r="AY810" s="10"/>
      <c r="AZ810" s="10"/>
      <c r="BC810" s="10"/>
    </row>
    <row r="811" s="2" customFormat="1">
      <c r="A811" s="2" t="s">
        <v>1882</v>
      </c>
      <c r="B811" s="11">
        <v>44315</v>
      </c>
      <c r="C811" s="2" t="s">
        <v>1857</v>
      </c>
      <c r="D811" s="2" t="s">
        <v>1858</v>
      </c>
      <c r="E811" s="2" t="s">
        <v>1859</v>
      </c>
      <c r="F811" s="2" t="s">
        <v>1875</v>
      </c>
      <c r="G811" s="2" t="s">
        <v>1876</v>
      </c>
      <c r="H811" s="2" t="s">
        <v>1877</v>
      </c>
      <c r="I811" s="11">
        <v>44439</v>
      </c>
      <c r="J811" s="11">
        <v>44255</v>
      </c>
      <c r="K811" s="2" t="s">
        <v>126</v>
      </c>
      <c r="L811" s="2" t="s">
        <v>316</v>
      </c>
      <c r="M811" s="2"/>
      <c r="N811" s="2" t="s">
        <v>80</v>
      </c>
      <c r="O811" s="2"/>
      <c r="P811" s="2"/>
      <c r="Q811" s="2" t="s">
        <v>65</v>
      </c>
      <c r="R811" s="2" t="s">
        <v>81</v>
      </c>
      <c r="S811" s="2">
        <v>290</v>
      </c>
      <c r="T811" s="2" t="s">
        <v>82</v>
      </c>
      <c r="U811" s="2" t="s">
        <v>83</v>
      </c>
      <c r="V811" s="10" t="s">
        <v>69</v>
      </c>
      <c r="W811" s="2"/>
      <c r="X811" s="2">
        <v>29504.6</v>
      </c>
      <c r="Y811" s="26">
        <v>0.0013294359669</v>
      </c>
      <c r="Z811" s="10" t="s">
        <v>84</v>
      </c>
      <c r="AA811" s="2" t="s">
        <v>85</v>
      </c>
      <c r="AB811" s="10" t="s">
        <v>72</v>
      </c>
      <c r="AC811" s="2" t="s">
        <v>73</v>
      </c>
      <c r="AD811" s="10" t="s">
        <v>74</v>
      </c>
      <c r="AE811" s="10"/>
      <c r="AF811" s="10" t="s">
        <v>86</v>
      </c>
      <c r="AG811" s="10" t="s">
        <v>75</v>
      </c>
      <c r="AH811" s="10"/>
      <c r="AI811" s="10" t="s">
        <v>76</v>
      </c>
      <c r="AJ811" s="2" t="s">
        <v>76</v>
      </c>
      <c r="AK811" s="32">
        <v>1</v>
      </c>
      <c r="AL811" s="2"/>
      <c r="AM811" s="2"/>
      <c r="AN811" s="2"/>
      <c r="AO811" s="2">
        <v>0</v>
      </c>
      <c r="AP811" s="2">
        <v>0</v>
      </c>
      <c r="AQ811" s="2">
        <v>31205.51</v>
      </c>
      <c r="AR811" s="26">
        <v>1.057648976769724</v>
      </c>
      <c r="AS811" s="11"/>
      <c r="AT811" s="10"/>
      <c r="AV811" s="10"/>
      <c r="AW811" s="10"/>
      <c r="AX811" s="10"/>
      <c r="AY811" s="10"/>
      <c r="AZ811" s="10"/>
      <c r="BC811" s="10"/>
    </row>
    <row r="812" s="2" customFormat="1">
      <c r="A812" s="2" t="s">
        <v>1883</v>
      </c>
      <c r="B812" s="11">
        <v>44407</v>
      </c>
      <c r="C812" s="2" t="s">
        <v>1857</v>
      </c>
      <c r="D812" s="2" t="s">
        <v>1858</v>
      </c>
      <c r="E812" s="2" t="s">
        <v>1859</v>
      </c>
      <c r="F812" s="2" t="s">
        <v>1875</v>
      </c>
      <c r="G812" s="2" t="s">
        <v>1876</v>
      </c>
      <c r="H812" s="2" t="s">
        <v>1877</v>
      </c>
      <c r="I812" s="11">
        <v>44439</v>
      </c>
      <c r="J812" s="11">
        <v>44347</v>
      </c>
      <c r="K812" s="2" t="s">
        <v>126</v>
      </c>
      <c r="L812" s="2" t="s">
        <v>316</v>
      </c>
      <c r="M812" s="2"/>
      <c r="N812" s="2" t="s">
        <v>80</v>
      </c>
      <c r="O812" s="2"/>
      <c r="P812" s="2"/>
      <c r="Q812" s="2" t="s">
        <v>65</v>
      </c>
      <c r="R812" s="2" t="s">
        <v>81</v>
      </c>
      <c r="S812" s="2">
        <v>453</v>
      </c>
      <c r="T812" s="2" t="s">
        <v>82</v>
      </c>
      <c r="U812" s="2" t="s">
        <v>83</v>
      </c>
      <c r="V812" s="10" t="s">
        <v>69</v>
      </c>
      <c r="W812" s="2"/>
      <c r="X812" s="2">
        <v>100566</v>
      </c>
      <c r="Y812" s="26">
        <v>0.00245308862617</v>
      </c>
      <c r="Z812" s="10" t="s">
        <v>84</v>
      </c>
      <c r="AA812" s="2" t="s">
        <v>85</v>
      </c>
      <c r="AB812" s="10" t="s">
        <v>72</v>
      </c>
      <c r="AC812" s="2" t="s">
        <v>73</v>
      </c>
      <c r="AD812" s="10" t="s">
        <v>74</v>
      </c>
      <c r="AE812" s="10"/>
      <c r="AF812" s="10" t="s">
        <v>86</v>
      </c>
      <c r="AG812" s="10" t="s">
        <v>75</v>
      </c>
      <c r="AH812" s="10"/>
      <c r="AI812" s="10" t="s">
        <v>76</v>
      </c>
      <c r="AJ812" s="2" t="s">
        <v>76</v>
      </c>
      <c r="AK812" s="32">
        <v>1</v>
      </c>
      <c r="AL812" s="2"/>
      <c r="AM812" s="2"/>
      <c r="AN812" s="2"/>
      <c r="AO812" s="2">
        <v>0</v>
      </c>
      <c r="AP812" s="2">
        <v>0</v>
      </c>
      <c r="AQ812" s="2">
        <v>97014</v>
      </c>
      <c r="AR812" s="26">
        <v>0.9646799116997793</v>
      </c>
      <c r="AS812" s="11"/>
      <c r="AT812" s="10"/>
      <c r="AV812" s="10"/>
      <c r="AW812" s="10"/>
      <c r="AX812" s="10"/>
      <c r="AY812" s="10"/>
      <c r="AZ812" s="10"/>
      <c r="BC812" s="10"/>
    </row>
    <row r="813" s="2" customFormat="1">
      <c r="A813" s="2" t="s">
        <v>1884</v>
      </c>
      <c r="B813" s="11">
        <v>44501</v>
      </c>
      <c r="C813" s="2" t="s">
        <v>1857</v>
      </c>
      <c r="D813" s="2" t="s">
        <v>1858</v>
      </c>
      <c r="E813" s="2" t="s">
        <v>1859</v>
      </c>
      <c r="F813" s="2" t="s">
        <v>1875</v>
      </c>
      <c r="G813" s="2" t="s">
        <v>1876</v>
      </c>
      <c r="H813" s="2" t="s">
        <v>1877</v>
      </c>
      <c r="I813" s="11">
        <v>44439</v>
      </c>
      <c r="J813" s="11">
        <v>44439</v>
      </c>
      <c r="K813" s="2" t="s">
        <v>126</v>
      </c>
      <c r="L813" s="2" t="s">
        <v>316</v>
      </c>
      <c r="M813" s="2"/>
      <c r="N813" s="2" t="s">
        <v>80</v>
      </c>
      <c r="O813" s="2"/>
      <c r="P813" s="2"/>
      <c r="Q813" s="2" t="s">
        <v>65</v>
      </c>
      <c r="R813" s="2" t="s">
        <v>81</v>
      </c>
      <c r="S813" s="2">
        <v>526</v>
      </c>
      <c r="T813" s="2" t="s">
        <v>82</v>
      </c>
      <c r="U813" s="2" t="s">
        <v>83</v>
      </c>
      <c r="V813" s="10" t="s">
        <v>69</v>
      </c>
      <c r="W813" s="2"/>
      <c r="X813" s="2">
        <v>114794.24</v>
      </c>
      <c r="Y813" s="26">
        <v>0.00276371595778</v>
      </c>
      <c r="Z813" s="10" t="s">
        <v>84</v>
      </c>
      <c r="AA813" s="2" t="s">
        <v>85</v>
      </c>
      <c r="AB813" s="10" t="s">
        <v>72</v>
      </c>
      <c r="AC813" s="2" t="s">
        <v>73</v>
      </c>
      <c r="AD813" s="10" t="s">
        <v>74</v>
      </c>
      <c r="AE813" s="10"/>
      <c r="AF813" s="10" t="s">
        <v>86</v>
      </c>
      <c r="AG813" s="10" t="s">
        <v>75</v>
      </c>
      <c r="AH813" s="10"/>
      <c r="AI813" s="10" t="s">
        <v>76</v>
      </c>
      <c r="AJ813" s="2" t="s">
        <v>76</v>
      </c>
      <c r="AK813" s="32">
        <v>1</v>
      </c>
      <c r="AL813" s="2"/>
      <c r="AM813" s="2"/>
      <c r="AN813" s="2"/>
      <c r="AO813" s="2">
        <v>0</v>
      </c>
      <c r="AP813" s="2">
        <v>0</v>
      </c>
      <c r="AQ813" s="2">
        <v>94558.4</v>
      </c>
      <c r="AR813" s="26">
        <v>0.8237207720526745</v>
      </c>
      <c r="AS813" s="11"/>
      <c r="AT813" s="10"/>
      <c r="AV813" s="10"/>
      <c r="AW813" s="10"/>
      <c r="AX813" s="10"/>
      <c r="AY813" s="10"/>
      <c r="AZ813" s="10"/>
      <c r="BC813" s="10"/>
    </row>
    <row r="814" s="2" customFormat="1">
      <c r="A814" s="2" t="s">
        <v>1885</v>
      </c>
      <c r="B814" s="11">
        <v>44498</v>
      </c>
      <c r="C814" s="2" t="s">
        <v>1857</v>
      </c>
      <c r="D814" s="2" t="s">
        <v>1858</v>
      </c>
      <c r="E814" s="2" t="s">
        <v>1859</v>
      </c>
      <c r="F814" s="2" t="s">
        <v>1886</v>
      </c>
      <c r="G814" s="2" t="s">
        <v>1887</v>
      </c>
      <c r="H814" s="2" t="s">
        <v>1888</v>
      </c>
      <c r="I814" s="11">
        <v>44439</v>
      </c>
      <c r="J814" s="11">
        <v>44439</v>
      </c>
      <c r="K814" s="2" t="s">
        <v>126</v>
      </c>
      <c r="L814" s="2" t="s">
        <v>316</v>
      </c>
      <c r="M814" s="2"/>
      <c r="N814" s="2" t="s">
        <v>80</v>
      </c>
      <c r="O814" s="2"/>
      <c r="P814" s="2"/>
      <c r="Q814" s="2" t="s">
        <v>65</v>
      </c>
      <c r="R814" s="2" t="s">
        <v>81</v>
      </c>
      <c r="S814" s="2">
        <v>1650</v>
      </c>
      <c r="T814" s="2" t="s">
        <v>82</v>
      </c>
      <c r="U814" s="2" t="s">
        <v>83</v>
      </c>
      <c r="V814" s="10" t="s">
        <v>69</v>
      </c>
      <c r="W814" s="2"/>
      <c r="X814" s="2">
        <v>360096</v>
      </c>
      <c r="Y814" s="26">
        <v>0.00053455178088</v>
      </c>
      <c r="Z814" s="10" t="s">
        <v>84</v>
      </c>
      <c r="AA814" s="2" t="s">
        <v>85</v>
      </c>
      <c r="AB814" s="10" t="s">
        <v>72</v>
      </c>
      <c r="AC814" s="2" t="s">
        <v>73</v>
      </c>
      <c r="AD814" s="10" t="s">
        <v>74</v>
      </c>
      <c r="AE814" s="10"/>
      <c r="AF814" s="10" t="s">
        <v>86</v>
      </c>
      <c r="AG814" s="10" t="s">
        <v>75</v>
      </c>
      <c r="AH814" s="10"/>
      <c r="AI814" s="10" t="s">
        <v>76</v>
      </c>
      <c r="AJ814" s="2" t="s">
        <v>76</v>
      </c>
      <c r="AK814" s="32">
        <v>1</v>
      </c>
      <c r="AL814" s="2"/>
      <c r="AM814" s="2"/>
      <c r="AN814" s="2"/>
      <c r="AO814" s="2">
        <v>0</v>
      </c>
      <c r="AP814" s="2">
        <v>0</v>
      </c>
      <c r="AQ814" s="2">
        <v>338485.6</v>
      </c>
      <c r="AR814" s="26">
        <v>0.9399871145472319</v>
      </c>
      <c r="AS814" s="11"/>
      <c r="AT814" s="10"/>
      <c r="AV814" s="10"/>
      <c r="AW814" s="10"/>
      <c r="AX814" s="10"/>
      <c r="AY814" s="10"/>
      <c r="AZ814" s="10"/>
      <c r="BC814" s="10"/>
    </row>
    <row r="815" s="2" customFormat="1">
      <c r="A815" s="2" t="s">
        <v>1889</v>
      </c>
      <c r="B815" s="11">
        <v>43859</v>
      </c>
      <c r="C815" s="2" t="s">
        <v>1857</v>
      </c>
      <c r="D815" s="2" t="s">
        <v>1858</v>
      </c>
      <c r="E815" s="2" t="s">
        <v>1859</v>
      </c>
      <c r="F815" s="2" t="s">
        <v>1890</v>
      </c>
      <c r="G815" s="2" t="s">
        <v>1891</v>
      </c>
      <c r="H815" s="2" t="s">
        <v>1892</v>
      </c>
      <c r="I815" s="11">
        <v>44074</v>
      </c>
      <c r="J815" s="11">
        <v>43799</v>
      </c>
      <c r="K815" s="2" t="s">
        <v>126</v>
      </c>
      <c r="L815" s="2" t="s">
        <v>316</v>
      </c>
      <c r="M815" s="2"/>
      <c r="N815" s="2" t="s">
        <v>80</v>
      </c>
      <c r="O815" s="2"/>
      <c r="P815" s="2"/>
      <c r="Q815" s="2" t="s">
        <v>65</v>
      </c>
      <c r="R815" s="2" t="s">
        <v>81</v>
      </c>
      <c r="S815" s="2">
        <v>785839</v>
      </c>
      <c r="T815" s="2" t="s">
        <v>82</v>
      </c>
      <c r="U815" s="2" t="s">
        <v>83</v>
      </c>
      <c r="V815" s="10" t="s">
        <v>69</v>
      </c>
      <c r="W815" s="2"/>
      <c r="X815" s="2">
        <v>4982219.26</v>
      </c>
      <c r="Y815" s="26">
        <v>0.01399947019327</v>
      </c>
      <c r="Z815" s="10" t="s">
        <v>84</v>
      </c>
      <c r="AA815" s="2" t="s">
        <v>85</v>
      </c>
      <c r="AB815" s="10" t="s">
        <v>72</v>
      </c>
      <c r="AC815" s="2" t="s">
        <v>73</v>
      </c>
      <c r="AD815" s="10" t="s">
        <v>74</v>
      </c>
      <c r="AE815" s="10"/>
      <c r="AF815" s="10" t="s">
        <v>86</v>
      </c>
      <c r="AG815" s="10" t="s">
        <v>75</v>
      </c>
      <c r="AH815" s="10"/>
      <c r="AI815" s="10" t="s">
        <v>76</v>
      </c>
      <c r="AJ815" s="2" t="s">
        <v>76</v>
      </c>
      <c r="AK815" s="32">
        <v>1</v>
      </c>
      <c r="AL815" s="2"/>
      <c r="AM815" s="2"/>
      <c r="AN815" s="2"/>
      <c r="AO815" s="2">
        <v>0</v>
      </c>
      <c r="AP815" s="2">
        <v>0</v>
      </c>
      <c r="AQ815" s="2">
        <v>4549425.75</v>
      </c>
      <c r="AR815" s="26">
        <v>0.9131323839007439</v>
      </c>
      <c r="AS815" s="11"/>
      <c r="AT815" s="10"/>
      <c r="AV815" s="10"/>
      <c r="AW815" s="10"/>
      <c r="AX815" s="10"/>
      <c r="AY815" s="10"/>
      <c r="AZ815" s="10"/>
      <c r="BC815" s="10"/>
    </row>
    <row r="816" s="2" customFormat="1">
      <c r="A816" s="2" t="s">
        <v>1893</v>
      </c>
      <c r="B816" s="11">
        <v>43950</v>
      </c>
      <c r="C816" s="2" t="s">
        <v>1857</v>
      </c>
      <c r="D816" s="2" t="s">
        <v>1858</v>
      </c>
      <c r="E816" s="2" t="s">
        <v>1859</v>
      </c>
      <c r="F816" s="2" t="s">
        <v>1890</v>
      </c>
      <c r="G816" s="2" t="s">
        <v>1891</v>
      </c>
      <c r="H816" s="2" t="s">
        <v>1892</v>
      </c>
      <c r="I816" s="11">
        <v>44074</v>
      </c>
      <c r="J816" s="11">
        <v>43890</v>
      </c>
      <c r="K816" s="2" t="s">
        <v>126</v>
      </c>
      <c r="L816" s="2" t="s">
        <v>316</v>
      </c>
      <c r="M816" s="2"/>
      <c r="N816" s="2" t="s">
        <v>80</v>
      </c>
      <c r="O816" s="2"/>
      <c r="P816" s="2"/>
      <c r="Q816" s="2" t="s">
        <v>65</v>
      </c>
      <c r="R816" s="2" t="s">
        <v>81</v>
      </c>
      <c r="S816" s="2">
        <v>550947</v>
      </c>
      <c r="T816" s="2" t="s">
        <v>82</v>
      </c>
      <c r="U816" s="2" t="s">
        <v>83</v>
      </c>
      <c r="V816" s="10" t="s">
        <v>69</v>
      </c>
      <c r="W816" s="2"/>
      <c r="X816" s="2">
        <v>1983409.2</v>
      </c>
      <c r="Y816" s="26">
        <v>0.00730692378831</v>
      </c>
      <c r="Z816" s="10" t="s">
        <v>84</v>
      </c>
      <c r="AA816" s="2" t="s">
        <v>85</v>
      </c>
      <c r="AB816" s="10" t="s">
        <v>72</v>
      </c>
      <c r="AC816" s="2" t="s">
        <v>73</v>
      </c>
      <c r="AD816" s="10" t="s">
        <v>74</v>
      </c>
      <c r="AE816" s="10"/>
      <c r="AF816" s="10" t="s">
        <v>86</v>
      </c>
      <c r="AG816" s="10" t="s">
        <v>75</v>
      </c>
      <c r="AH816" s="10"/>
      <c r="AI816" s="10" t="s">
        <v>76</v>
      </c>
      <c r="AJ816" s="2" t="s">
        <v>76</v>
      </c>
      <c r="AK816" s="32">
        <v>1</v>
      </c>
      <c r="AL816" s="2"/>
      <c r="AM816" s="2"/>
      <c r="AN816" s="2"/>
      <c r="AO816" s="2">
        <v>0</v>
      </c>
      <c r="AP816" s="2">
        <v>0</v>
      </c>
      <c r="AQ816" s="2">
        <v>1720606.44</v>
      </c>
      <c r="AR816" s="26">
        <v>0.8674994751461272</v>
      </c>
      <c r="AS816" s="11"/>
      <c r="AT816" s="10"/>
      <c r="AV816" s="10"/>
      <c r="AW816" s="10"/>
      <c r="AX816" s="10"/>
      <c r="AY816" s="10"/>
      <c r="AZ816" s="10"/>
      <c r="BC816" s="10"/>
    </row>
    <row r="817" s="2" customFormat="1">
      <c r="A817" s="2" t="s">
        <v>1894</v>
      </c>
      <c r="B817" s="11">
        <v>44042</v>
      </c>
      <c r="C817" s="2" t="s">
        <v>1857</v>
      </c>
      <c r="D817" s="2" t="s">
        <v>1858</v>
      </c>
      <c r="E817" s="2" t="s">
        <v>1859</v>
      </c>
      <c r="F817" s="2" t="s">
        <v>1890</v>
      </c>
      <c r="G817" s="2" t="s">
        <v>1891</v>
      </c>
      <c r="H817" s="2" t="s">
        <v>1892</v>
      </c>
      <c r="I817" s="11">
        <v>44074</v>
      </c>
      <c r="J817" s="11">
        <v>43982</v>
      </c>
      <c r="K817" s="2" t="s">
        <v>126</v>
      </c>
      <c r="L817" s="2" t="s">
        <v>316</v>
      </c>
      <c r="M817" s="2"/>
      <c r="N817" s="2" t="s">
        <v>80</v>
      </c>
      <c r="O817" s="2"/>
      <c r="P817" s="2"/>
      <c r="Q817" s="2" t="s">
        <v>65</v>
      </c>
      <c r="R817" s="2" t="s">
        <v>81</v>
      </c>
      <c r="S817" s="2">
        <v>446198</v>
      </c>
      <c r="T817" s="2" t="s">
        <v>82</v>
      </c>
      <c r="U817" s="2" t="s">
        <v>83</v>
      </c>
      <c r="V817" s="10" t="s">
        <v>69</v>
      </c>
      <c r="W817" s="2"/>
      <c r="X817" s="2">
        <v>1811563.88</v>
      </c>
      <c r="Y817" s="26">
        <v>0.00876887350746</v>
      </c>
      <c r="Z817" s="10" t="s">
        <v>84</v>
      </c>
      <c r="AA817" s="2" t="s">
        <v>85</v>
      </c>
      <c r="AB817" s="10" t="s">
        <v>72</v>
      </c>
      <c r="AC817" s="2" t="s">
        <v>73</v>
      </c>
      <c r="AD817" s="10" t="s">
        <v>74</v>
      </c>
      <c r="AE817" s="10"/>
      <c r="AF817" s="10" t="s">
        <v>86</v>
      </c>
      <c r="AG817" s="10" t="s">
        <v>75</v>
      </c>
      <c r="AH817" s="10"/>
      <c r="AI817" s="10" t="s">
        <v>76</v>
      </c>
      <c r="AJ817" s="2" t="s">
        <v>76</v>
      </c>
      <c r="AK817" s="32">
        <v>1</v>
      </c>
      <c r="AL817" s="2"/>
      <c r="AM817" s="2"/>
      <c r="AN817" s="2"/>
      <c r="AO817" s="2">
        <v>0</v>
      </c>
      <c r="AP817" s="2">
        <v>0</v>
      </c>
      <c r="AQ817" s="2">
        <v>1729497.26</v>
      </c>
      <c r="AR817" s="26">
        <v>0.9546984674920767</v>
      </c>
      <c r="AS817" s="11"/>
      <c r="AT817" s="10"/>
      <c r="AV817" s="10"/>
      <c r="AW817" s="10"/>
      <c r="AX817" s="10"/>
      <c r="AY817" s="10"/>
      <c r="AZ817" s="10"/>
      <c r="BC817" s="10"/>
    </row>
    <row r="818" s="2" customFormat="1">
      <c r="A818" s="2" t="s">
        <v>1895</v>
      </c>
      <c r="B818" s="11">
        <v>44134</v>
      </c>
      <c r="C818" s="2" t="s">
        <v>1857</v>
      </c>
      <c r="D818" s="2" t="s">
        <v>1858</v>
      </c>
      <c r="E818" s="2" t="s">
        <v>1859</v>
      </c>
      <c r="F818" s="2" t="s">
        <v>1890</v>
      </c>
      <c r="G818" s="2" t="s">
        <v>1891</v>
      </c>
      <c r="H818" s="2" t="s">
        <v>1892</v>
      </c>
      <c r="I818" s="11">
        <v>44074</v>
      </c>
      <c r="J818" s="11">
        <v>44074</v>
      </c>
      <c r="K818" s="2" t="s">
        <v>126</v>
      </c>
      <c r="L818" s="2" t="s">
        <v>316</v>
      </c>
      <c r="M818" s="2"/>
      <c r="N818" s="2" t="s">
        <v>80</v>
      </c>
      <c r="O818" s="2"/>
      <c r="P818" s="2"/>
      <c r="Q818" s="2" t="s">
        <v>65</v>
      </c>
      <c r="R818" s="2" t="s">
        <v>81</v>
      </c>
      <c r="S818" s="2">
        <v>310449</v>
      </c>
      <c r="T818" s="2" t="s">
        <v>82</v>
      </c>
      <c r="U818" s="2" t="s">
        <v>83</v>
      </c>
      <c r="V818" s="10" t="s">
        <v>69</v>
      </c>
      <c r="W818" s="2"/>
      <c r="X818" s="2">
        <v>2073799.32</v>
      </c>
      <c r="Y818" s="26">
        <v>0.00911857090748</v>
      </c>
      <c r="Z818" s="10" t="s">
        <v>84</v>
      </c>
      <c r="AA818" s="2" t="s">
        <v>85</v>
      </c>
      <c r="AB818" s="10" t="s">
        <v>72</v>
      </c>
      <c r="AC818" s="2" t="s">
        <v>73</v>
      </c>
      <c r="AD818" s="10" t="s">
        <v>74</v>
      </c>
      <c r="AE818" s="10"/>
      <c r="AF818" s="10" t="s">
        <v>86</v>
      </c>
      <c r="AG818" s="10" t="s">
        <v>75</v>
      </c>
      <c r="AH818" s="10"/>
      <c r="AI818" s="10" t="s">
        <v>76</v>
      </c>
      <c r="AJ818" s="2" t="s">
        <v>76</v>
      </c>
      <c r="AK818" s="32">
        <v>1</v>
      </c>
      <c r="AL818" s="2"/>
      <c r="AM818" s="2"/>
      <c r="AN818" s="2"/>
      <c r="AO818" s="2">
        <v>0</v>
      </c>
      <c r="AP818" s="2">
        <v>0</v>
      </c>
      <c r="AQ818" s="2">
        <v>1668032.52</v>
      </c>
      <c r="AR818" s="26">
        <v>0.804336516032805</v>
      </c>
      <c r="AS818" s="11"/>
      <c r="AT818" s="10"/>
      <c r="AV818" s="10"/>
      <c r="AW818" s="10"/>
      <c r="AX818" s="10"/>
      <c r="AY818" s="10"/>
      <c r="AZ818" s="10"/>
      <c r="BC818" s="10"/>
    </row>
    <row r="819" s="2" customFormat="1">
      <c r="A819" s="2" t="s">
        <v>1896</v>
      </c>
      <c r="B819" s="11">
        <v>44225</v>
      </c>
      <c r="C819" s="2" t="s">
        <v>1857</v>
      </c>
      <c r="D819" s="2" t="s">
        <v>1858</v>
      </c>
      <c r="E819" s="2" t="s">
        <v>1859</v>
      </c>
      <c r="F819" s="2" t="s">
        <v>1890</v>
      </c>
      <c r="G819" s="2" t="s">
        <v>1891</v>
      </c>
      <c r="H819" s="2" t="s">
        <v>1892</v>
      </c>
      <c r="I819" s="11">
        <v>44439</v>
      </c>
      <c r="J819" s="11">
        <v>44165</v>
      </c>
      <c r="K819" s="2" t="s">
        <v>126</v>
      </c>
      <c r="L819" s="2" t="s">
        <v>316</v>
      </c>
      <c r="M819" s="2"/>
      <c r="N819" s="2" t="s">
        <v>80</v>
      </c>
      <c r="O819" s="2"/>
      <c r="P819" s="2"/>
      <c r="Q819" s="2" t="s">
        <v>65</v>
      </c>
      <c r="R819" s="2" t="s">
        <v>81</v>
      </c>
      <c r="S819" s="2">
        <v>240931</v>
      </c>
      <c r="T819" s="2" t="s">
        <v>82</v>
      </c>
      <c r="U819" s="2" t="s">
        <v>83</v>
      </c>
      <c r="V819" s="10" t="s">
        <v>69</v>
      </c>
      <c r="W819" s="2"/>
      <c r="X819" s="2">
        <v>3989817.36</v>
      </c>
      <c r="Y819" s="26">
        <v>0.01510483526975</v>
      </c>
      <c r="Z819" s="10" t="s">
        <v>84</v>
      </c>
      <c r="AA819" s="2" t="s">
        <v>85</v>
      </c>
      <c r="AB819" s="10" t="s">
        <v>72</v>
      </c>
      <c r="AC819" s="2" t="s">
        <v>73</v>
      </c>
      <c r="AD819" s="10" t="s">
        <v>74</v>
      </c>
      <c r="AE819" s="10"/>
      <c r="AF819" s="10" t="s">
        <v>86</v>
      </c>
      <c r="AG819" s="10" t="s">
        <v>75</v>
      </c>
      <c r="AH819" s="10"/>
      <c r="AI819" s="10" t="s">
        <v>76</v>
      </c>
      <c r="AJ819" s="2" t="s">
        <v>76</v>
      </c>
      <c r="AK819" s="32">
        <v>1</v>
      </c>
      <c r="AL819" s="2"/>
      <c r="AM819" s="2"/>
      <c r="AN819" s="2"/>
      <c r="AO819" s="2">
        <v>0</v>
      </c>
      <c r="AP819" s="2">
        <v>0</v>
      </c>
      <c r="AQ819" s="2">
        <v>3835417.68</v>
      </c>
      <c r="AR819" s="26">
        <v>0.961301566946914</v>
      </c>
      <c r="AS819" s="11"/>
      <c r="AT819" s="10"/>
      <c r="AV819" s="10"/>
      <c r="AW819" s="10"/>
      <c r="AX819" s="10"/>
      <c r="AY819" s="10"/>
      <c r="AZ819" s="10"/>
      <c r="BC819" s="10"/>
    </row>
    <row r="820" s="2" customFormat="1">
      <c r="A820" s="2" t="s">
        <v>1897</v>
      </c>
      <c r="B820" s="11">
        <v>44315</v>
      </c>
      <c r="C820" s="2" t="s">
        <v>1857</v>
      </c>
      <c r="D820" s="2" t="s">
        <v>1858</v>
      </c>
      <c r="E820" s="2" t="s">
        <v>1859</v>
      </c>
      <c r="F820" s="2" t="s">
        <v>1890</v>
      </c>
      <c r="G820" s="2" t="s">
        <v>1891</v>
      </c>
      <c r="H820" s="2" t="s">
        <v>1892</v>
      </c>
      <c r="I820" s="11">
        <v>44439</v>
      </c>
      <c r="J820" s="11">
        <v>44255</v>
      </c>
      <c r="K820" s="2" t="s">
        <v>126</v>
      </c>
      <c r="L820" s="2" t="s">
        <v>316</v>
      </c>
      <c r="M820" s="2"/>
      <c r="N820" s="2" t="s">
        <v>80</v>
      </c>
      <c r="O820" s="2"/>
      <c r="P820" s="2"/>
      <c r="Q820" s="2" t="s">
        <v>65</v>
      </c>
      <c r="R820" s="2" t="s">
        <v>81</v>
      </c>
      <c r="S820" s="2">
        <v>143699</v>
      </c>
      <c r="T820" s="2" t="s">
        <v>82</v>
      </c>
      <c r="U820" s="2" t="s">
        <v>83</v>
      </c>
      <c r="V820" s="10" t="s">
        <v>69</v>
      </c>
      <c r="W820" s="2"/>
      <c r="X820" s="2">
        <v>14619936.26</v>
      </c>
      <c r="Y820" s="26">
        <v>0.04029641437266</v>
      </c>
      <c r="Z820" s="10" t="s">
        <v>84</v>
      </c>
      <c r="AA820" s="2" t="s">
        <v>85</v>
      </c>
      <c r="AB820" s="10" t="s">
        <v>72</v>
      </c>
      <c r="AC820" s="2" t="s">
        <v>73</v>
      </c>
      <c r="AD820" s="10" t="s">
        <v>74</v>
      </c>
      <c r="AE820" s="10"/>
      <c r="AF820" s="10" t="s">
        <v>86</v>
      </c>
      <c r="AG820" s="10" t="s">
        <v>75</v>
      </c>
      <c r="AH820" s="10"/>
      <c r="AI820" s="10" t="s">
        <v>76</v>
      </c>
      <c r="AJ820" s="2" t="s">
        <v>76</v>
      </c>
      <c r="AK820" s="32">
        <v>1</v>
      </c>
      <c r="AL820" s="2"/>
      <c r="AM820" s="2"/>
      <c r="AN820" s="2"/>
      <c r="AO820" s="2">
        <v>0</v>
      </c>
      <c r="AP820" s="2">
        <v>0</v>
      </c>
      <c r="AQ820" s="2">
        <v>13065866.64</v>
      </c>
      <c r="AR820" s="26">
        <v>0.8937020249361881</v>
      </c>
      <c r="AS820" s="11"/>
      <c r="AT820" s="10"/>
      <c r="AV820" s="10"/>
      <c r="AW820" s="10"/>
      <c r="AX820" s="10"/>
      <c r="AY820" s="10"/>
      <c r="AZ820" s="10"/>
      <c r="BC820" s="10"/>
    </row>
    <row r="821" s="2" customFormat="1">
      <c r="A821" s="2" t="s">
        <v>1898</v>
      </c>
      <c r="B821" s="11">
        <v>44407</v>
      </c>
      <c r="C821" s="2" t="s">
        <v>1857</v>
      </c>
      <c r="D821" s="2" t="s">
        <v>1858</v>
      </c>
      <c r="E821" s="2" t="s">
        <v>1859</v>
      </c>
      <c r="F821" s="2" t="s">
        <v>1890</v>
      </c>
      <c r="G821" s="2" t="s">
        <v>1891</v>
      </c>
      <c r="H821" s="2" t="s">
        <v>1892</v>
      </c>
      <c r="I821" s="11">
        <v>44439</v>
      </c>
      <c r="J821" s="11">
        <v>44347</v>
      </c>
      <c r="K821" s="2" t="s">
        <v>126</v>
      </c>
      <c r="L821" s="2" t="s">
        <v>316</v>
      </c>
      <c r="M821" s="2"/>
      <c r="N821" s="2" t="s">
        <v>80</v>
      </c>
      <c r="O821" s="2"/>
      <c r="P821" s="2"/>
      <c r="Q821" s="2" t="s">
        <v>65</v>
      </c>
      <c r="R821" s="2" t="s">
        <v>81</v>
      </c>
      <c r="S821" s="2">
        <v>16198</v>
      </c>
      <c r="T821" s="2" t="s">
        <v>82</v>
      </c>
      <c r="U821" s="2" t="s">
        <v>83</v>
      </c>
      <c r="V821" s="10" t="s">
        <v>69</v>
      </c>
      <c r="W821" s="2"/>
      <c r="X821" s="2">
        <v>3595956</v>
      </c>
      <c r="Y821" s="26">
        <v>0.00523976157042</v>
      </c>
      <c r="Z821" s="10" t="s">
        <v>84</v>
      </c>
      <c r="AA821" s="2" t="s">
        <v>85</v>
      </c>
      <c r="AB821" s="10" t="s">
        <v>72</v>
      </c>
      <c r="AC821" s="2" t="s">
        <v>73</v>
      </c>
      <c r="AD821" s="10" t="s">
        <v>74</v>
      </c>
      <c r="AE821" s="10"/>
      <c r="AF821" s="10" t="s">
        <v>86</v>
      </c>
      <c r="AG821" s="10" t="s">
        <v>75</v>
      </c>
      <c r="AH821" s="10"/>
      <c r="AI821" s="10" t="s">
        <v>76</v>
      </c>
      <c r="AJ821" s="2" t="s">
        <v>76</v>
      </c>
      <c r="AK821" s="32">
        <v>1</v>
      </c>
      <c r="AL821" s="2"/>
      <c r="AM821" s="2"/>
      <c r="AN821" s="2"/>
      <c r="AO821" s="2">
        <v>0</v>
      </c>
      <c r="AP821" s="2">
        <v>0</v>
      </c>
      <c r="AQ821" s="2">
        <v>1381506</v>
      </c>
      <c r="AR821" s="26">
        <v>0.38418323249783926</v>
      </c>
      <c r="AS821" s="11"/>
      <c r="AT821" s="10"/>
      <c r="AV821" s="10"/>
      <c r="AW821" s="10"/>
      <c r="AX821" s="10"/>
      <c r="AY821" s="10"/>
      <c r="AZ821" s="10"/>
      <c r="BC821" s="10"/>
    </row>
    <row r="822" s="2" customFormat="1">
      <c r="A822" s="2" t="s">
        <v>1899</v>
      </c>
      <c r="B822" s="11">
        <v>43859</v>
      </c>
      <c r="C822" s="2" t="s">
        <v>1857</v>
      </c>
      <c r="D822" s="2" t="s">
        <v>1858</v>
      </c>
      <c r="E822" s="2" t="s">
        <v>1859</v>
      </c>
      <c r="F822" s="2" t="s">
        <v>1900</v>
      </c>
      <c r="G822" s="2" t="s">
        <v>1901</v>
      </c>
      <c r="H822" s="2" t="s">
        <v>1902</v>
      </c>
      <c r="I822" s="11">
        <v>44074</v>
      </c>
      <c r="J822" s="11">
        <v>43799</v>
      </c>
      <c r="K822" s="2" t="s">
        <v>126</v>
      </c>
      <c r="L822" s="2" t="s">
        <v>316</v>
      </c>
      <c r="M822" s="2"/>
      <c r="N822" s="2" t="s">
        <v>80</v>
      </c>
      <c r="O822" s="2"/>
      <c r="P822" s="2"/>
      <c r="Q822" s="2" t="s">
        <v>65</v>
      </c>
      <c r="R822" s="2" t="s">
        <v>81</v>
      </c>
      <c r="S822" s="2">
        <v>18452</v>
      </c>
      <c r="T822" s="2" t="s">
        <v>82</v>
      </c>
      <c r="U822" s="2" t="s">
        <v>83</v>
      </c>
      <c r="V822" s="10" t="s">
        <v>69</v>
      </c>
      <c r="W822" s="2"/>
      <c r="X822" s="2">
        <v>116985.68</v>
      </c>
      <c r="Y822" s="26">
        <v>0.00533756499347</v>
      </c>
      <c r="Z822" s="10" t="s">
        <v>84</v>
      </c>
      <c r="AA822" s="2" t="s">
        <v>85</v>
      </c>
      <c r="AB822" s="10" t="s">
        <v>72</v>
      </c>
      <c r="AC822" s="2" t="s">
        <v>73</v>
      </c>
      <c r="AD822" s="10" t="s">
        <v>74</v>
      </c>
      <c r="AE822" s="10"/>
      <c r="AF822" s="10" t="s">
        <v>86</v>
      </c>
      <c r="AG822" s="10" t="s">
        <v>75</v>
      </c>
      <c r="AH822" s="10"/>
      <c r="AI822" s="10" t="s">
        <v>76</v>
      </c>
      <c r="AJ822" s="2" t="s">
        <v>76</v>
      </c>
      <c r="AK822" s="32">
        <v>1</v>
      </c>
      <c r="AL822" s="2"/>
      <c r="AM822" s="2"/>
      <c r="AN822" s="2"/>
      <c r="AO822" s="2">
        <v>0</v>
      </c>
      <c r="AP822" s="2">
        <v>0</v>
      </c>
      <c r="AQ822" s="2">
        <v>105448.1</v>
      </c>
      <c r="AR822" s="26">
        <v>0.9013761342413875</v>
      </c>
      <c r="AS822" s="11"/>
      <c r="AT822" s="10"/>
      <c r="AV822" s="10"/>
      <c r="AW822" s="10"/>
      <c r="AX822" s="10"/>
      <c r="AY822" s="10"/>
      <c r="AZ822" s="10"/>
      <c r="BC822" s="10"/>
    </row>
    <row r="823" s="2" customFormat="1">
      <c r="A823" s="2" t="s">
        <v>1903</v>
      </c>
      <c r="B823" s="11">
        <v>43949</v>
      </c>
      <c r="C823" s="2" t="s">
        <v>1857</v>
      </c>
      <c r="D823" s="2" t="s">
        <v>1858</v>
      </c>
      <c r="E823" s="2" t="s">
        <v>1859</v>
      </c>
      <c r="F823" s="2" t="s">
        <v>1900</v>
      </c>
      <c r="G823" s="2" t="s">
        <v>1901</v>
      </c>
      <c r="H823" s="2" t="s">
        <v>1902</v>
      </c>
      <c r="I823" s="11">
        <v>44074</v>
      </c>
      <c r="J823" s="11">
        <v>43890</v>
      </c>
      <c r="K823" s="2" t="s">
        <v>126</v>
      </c>
      <c r="L823" s="2" t="s">
        <v>316</v>
      </c>
      <c r="M823" s="2"/>
      <c r="N823" s="2" t="s">
        <v>80</v>
      </c>
      <c r="O823" s="2"/>
      <c r="P823" s="2"/>
      <c r="Q823" s="2" t="s">
        <v>65</v>
      </c>
      <c r="R823" s="2" t="s">
        <v>81</v>
      </c>
      <c r="S823" s="2">
        <v>13949</v>
      </c>
      <c r="T823" s="2" t="s">
        <v>82</v>
      </c>
      <c r="U823" s="2" t="s">
        <v>83</v>
      </c>
      <c r="V823" s="10" t="s">
        <v>69</v>
      </c>
      <c r="W823" s="2"/>
      <c r="X823" s="2">
        <v>50216.4</v>
      </c>
      <c r="Y823" s="26">
        <v>0.00261000963288</v>
      </c>
      <c r="Z823" s="10" t="s">
        <v>84</v>
      </c>
      <c r="AA823" s="2" t="s">
        <v>85</v>
      </c>
      <c r="AB823" s="10" t="s">
        <v>72</v>
      </c>
      <c r="AC823" s="2" t="s">
        <v>73</v>
      </c>
      <c r="AD823" s="10" t="s">
        <v>74</v>
      </c>
      <c r="AE823" s="10"/>
      <c r="AF823" s="10" t="s">
        <v>86</v>
      </c>
      <c r="AG823" s="10" t="s">
        <v>75</v>
      </c>
      <c r="AH823" s="10"/>
      <c r="AI823" s="10" t="s">
        <v>76</v>
      </c>
      <c r="AJ823" s="2" t="s">
        <v>76</v>
      </c>
      <c r="AK823" s="32">
        <v>1</v>
      </c>
      <c r="AL823" s="2"/>
      <c r="AM823" s="2"/>
      <c r="AN823" s="2"/>
      <c r="AO823" s="2">
        <v>0</v>
      </c>
      <c r="AP823" s="2">
        <v>0</v>
      </c>
      <c r="AQ823" s="2">
        <v>43562.38</v>
      </c>
      <c r="AR823" s="26">
        <v>0.867493089906883</v>
      </c>
      <c r="AS823" s="11"/>
      <c r="AT823" s="10"/>
      <c r="AV823" s="10"/>
      <c r="AW823" s="10"/>
      <c r="AX823" s="10"/>
      <c r="AY823" s="10"/>
      <c r="AZ823" s="10"/>
      <c r="BC823" s="10"/>
    </row>
    <row r="824" s="2" customFormat="1">
      <c r="A824" s="2" t="s">
        <v>1904</v>
      </c>
      <c r="B824" s="11">
        <v>44042</v>
      </c>
      <c r="C824" s="2" t="s">
        <v>1857</v>
      </c>
      <c r="D824" s="2" t="s">
        <v>1858</v>
      </c>
      <c r="E824" s="2" t="s">
        <v>1859</v>
      </c>
      <c r="F824" s="2" t="s">
        <v>1900</v>
      </c>
      <c r="G824" s="2" t="s">
        <v>1901</v>
      </c>
      <c r="H824" s="2" t="s">
        <v>1902</v>
      </c>
      <c r="I824" s="11">
        <v>44074</v>
      </c>
      <c r="J824" s="11">
        <v>43982</v>
      </c>
      <c r="K824" s="2" t="s">
        <v>126</v>
      </c>
      <c r="L824" s="2" t="s">
        <v>316</v>
      </c>
      <c r="M824" s="2"/>
      <c r="N824" s="2" t="s">
        <v>80</v>
      </c>
      <c r="O824" s="2"/>
      <c r="P824" s="2"/>
      <c r="Q824" s="2" t="s">
        <v>65</v>
      </c>
      <c r="R824" s="2" t="s">
        <v>81</v>
      </c>
      <c r="S824" s="2">
        <v>12856</v>
      </c>
      <c r="T824" s="2" t="s">
        <v>82</v>
      </c>
      <c r="U824" s="2" t="s">
        <v>83</v>
      </c>
      <c r="V824" s="10" t="s">
        <v>69</v>
      </c>
      <c r="W824" s="2"/>
      <c r="X824" s="2">
        <v>52195.36</v>
      </c>
      <c r="Y824" s="26">
        <v>0.002890114533</v>
      </c>
      <c r="Z824" s="10" t="s">
        <v>84</v>
      </c>
      <c r="AA824" s="2" t="s">
        <v>85</v>
      </c>
      <c r="AB824" s="10" t="s">
        <v>72</v>
      </c>
      <c r="AC824" s="2" t="s">
        <v>73</v>
      </c>
      <c r="AD824" s="10" t="s">
        <v>74</v>
      </c>
      <c r="AE824" s="10"/>
      <c r="AF824" s="10" t="s">
        <v>86</v>
      </c>
      <c r="AG824" s="10" t="s">
        <v>75</v>
      </c>
      <c r="AH824" s="10"/>
      <c r="AI824" s="10" t="s">
        <v>76</v>
      </c>
      <c r="AJ824" s="2" t="s">
        <v>76</v>
      </c>
      <c r="AK824" s="32">
        <v>1</v>
      </c>
      <c r="AL824" s="2"/>
      <c r="AM824" s="2"/>
      <c r="AN824" s="2"/>
      <c r="AO824" s="2">
        <v>0</v>
      </c>
      <c r="AP824" s="2">
        <v>0</v>
      </c>
      <c r="AQ824" s="2">
        <v>4949.19</v>
      </c>
      <c r="AR824" s="26">
        <v>0.09482049745417984</v>
      </c>
      <c r="AS824" s="11"/>
      <c r="AT824" s="10"/>
      <c r="AV824" s="10"/>
      <c r="AW824" s="10"/>
      <c r="AX824" s="10"/>
      <c r="AY824" s="10"/>
      <c r="AZ824" s="10"/>
      <c r="BC824" s="10"/>
    </row>
    <row r="825" s="2" customFormat="1">
      <c r="A825" s="2" t="s">
        <v>1905</v>
      </c>
      <c r="B825" s="11">
        <v>44134</v>
      </c>
      <c r="C825" s="2" t="s">
        <v>1857</v>
      </c>
      <c r="D825" s="2" t="s">
        <v>1858</v>
      </c>
      <c r="E825" s="2" t="s">
        <v>1859</v>
      </c>
      <c r="F825" s="2" t="s">
        <v>1900</v>
      </c>
      <c r="G825" s="2" t="s">
        <v>1901</v>
      </c>
      <c r="H825" s="2" t="s">
        <v>1902</v>
      </c>
      <c r="I825" s="11">
        <v>44074</v>
      </c>
      <c r="J825" s="11">
        <v>44074</v>
      </c>
      <c r="K825" s="2" t="s">
        <v>126</v>
      </c>
      <c r="L825" s="2" t="s">
        <v>316</v>
      </c>
      <c r="M825" s="2"/>
      <c r="N825" s="2" t="s">
        <v>80</v>
      </c>
      <c r="O825" s="2"/>
      <c r="P825" s="2"/>
      <c r="Q825" s="2" t="s">
        <v>65</v>
      </c>
      <c r="R825" s="2" t="s">
        <v>81</v>
      </c>
      <c r="S825" s="2">
        <v>11735</v>
      </c>
      <c r="T825" s="2" t="s">
        <v>82</v>
      </c>
      <c r="U825" s="2" t="s">
        <v>83</v>
      </c>
      <c r="V825" s="10" t="s">
        <v>69</v>
      </c>
      <c r="W825" s="2"/>
      <c r="X825" s="2">
        <v>78389.8</v>
      </c>
      <c r="Y825" s="26">
        <v>0.00402607552218</v>
      </c>
      <c r="Z825" s="10" t="s">
        <v>84</v>
      </c>
      <c r="AA825" s="2" t="s">
        <v>85</v>
      </c>
      <c r="AB825" s="10" t="s">
        <v>72</v>
      </c>
      <c r="AC825" s="2" t="s">
        <v>73</v>
      </c>
      <c r="AD825" s="10" t="s">
        <v>74</v>
      </c>
      <c r="AE825" s="10"/>
      <c r="AF825" s="10" t="s">
        <v>86</v>
      </c>
      <c r="AG825" s="10" t="s">
        <v>75</v>
      </c>
      <c r="AH825" s="10"/>
      <c r="AI825" s="10" t="s">
        <v>76</v>
      </c>
      <c r="AJ825" s="2" t="s">
        <v>76</v>
      </c>
      <c r="AK825" s="32">
        <v>1</v>
      </c>
      <c r="AL825" s="2"/>
      <c r="AM825" s="2"/>
      <c r="AN825" s="2"/>
      <c r="AO825" s="2">
        <v>0</v>
      </c>
      <c r="AP825" s="2">
        <v>0</v>
      </c>
      <c r="AQ825" s="2">
        <v>69681.92</v>
      </c>
      <c r="AR825" s="26">
        <v>0.8889156497401448</v>
      </c>
      <c r="AS825" s="11"/>
      <c r="AT825" s="10"/>
      <c r="AV825" s="10"/>
      <c r="AW825" s="10"/>
      <c r="AX825" s="10"/>
      <c r="AY825" s="10"/>
      <c r="AZ825" s="10"/>
      <c r="BC825" s="10"/>
    </row>
    <row r="826" s="2" customFormat="1">
      <c r="A826" s="2" t="s">
        <v>1906</v>
      </c>
      <c r="B826" s="11">
        <v>44225</v>
      </c>
      <c r="C826" s="2" t="s">
        <v>1857</v>
      </c>
      <c r="D826" s="2" t="s">
        <v>1858</v>
      </c>
      <c r="E826" s="2" t="s">
        <v>1859</v>
      </c>
      <c r="F826" s="2" t="s">
        <v>1900</v>
      </c>
      <c r="G826" s="2" t="s">
        <v>1901</v>
      </c>
      <c r="H826" s="2" t="s">
        <v>1902</v>
      </c>
      <c r="I826" s="11">
        <v>44439</v>
      </c>
      <c r="J826" s="11">
        <v>44165</v>
      </c>
      <c r="K826" s="2" t="s">
        <v>126</v>
      </c>
      <c r="L826" s="2" t="s">
        <v>316</v>
      </c>
      <c r="M826" s="2"/>
      <c r="N826" s="2" t="s">
        <v>80</v>
      </c>
      <c r="O826" s="2"/>
      <c r="P826" s="2"/>
      <c r="Q826" s="2" t="s">
        <v>65</v>
      </c>
      <c r="R826" s="2" t="s">
        <v>81</v>
      </c>
      <c r="S826" s="2">
        <v>10567</v>
      </c>
      <c r="T826" s="2" t="s">
        <v>82</v>
      </c>
      <c r="U826" s="2" t="s">
        <v>83</v>
      </c>
      <c r="V826" s="10" t="s">
        <v>69</v>
      </c>
      <c r="W826" s="2"/>
      <c r="X826" s="2">
        <v>174989.52</v>
      </c>
      <c r="Y826" s="26">
        <v>0.00734079315737</v>
      </c>
      <c r="Z826" s="10" t="s">
        <v>84</v>
      </c>
      <c r="AA826" s="2" t="s">
        <v>85</v>
      </c>
      <c r="AB826" s="10" t="s">
        <v>72</v>
      </c>
      <c r="AC826" s="2" t="s">
        <v>73</v>
      </c>
      <c r="AD826" s="10" t="s">
        <v>74</v>
      </c>
      <c r="AE826" s="10"/>
      <c r="AF826" s="10" t="s">
        <v>86</v>
      </c>
      <c r="AG826" s="10" t="s">
        <v>75</v>
      </c>
      <c r="AH826" s="10"/>
      <c r="AI826" s="10" t="s">
        <v>76</v>
      </c>
      <c r="AJ826" s="2" t="s">
        <v>76</v>
      </c>
      <c r="AK826" s="32">
        <v>1</v>
      </c>
      <c r="AL826" s="2"/>
      <c r="AM826" s="2"/>
      <c r="AN826" s="2"/>
      <c r="AO826" s="2">
        <v>0</v>
      </c>
      <c r="AP826" s="2">
        <v>0</v>
      </c>
      <c r="AQ826" s="2">
        <v>168212.88</v>
      </c>
      <c r="AR826" s="26">
        <v>0.9612740237243922</v>
      </c>
      <c r="AS826" s="11"/>
      <c r="AT826" s="10"/>
      <c r="AV826" s="10"/>
      <c r="AW826" s="10"/>
      <c r="AX826" s="10"/>
      <c r="AY826" s="10"/>
      <c r="AZ826" s="10"/>
      <c r="BC826" s="10"/>
    </row>
    <row r="827" s="2" customFormat="1">
      <c r="A827" s="2" t="s">
        <v>1907</v>
      </c>
      <c r="B827" s="11">
        <v>44315</v>
      </c>
      <c r="C827" s="2" t="s">
        <v>1857</v>
      </c>
      <c r="D827" s="2" t="s">
        <v>1858</v>
      </c>
      <c r="E827" s="2" t="s">
        <v>1859</v>
      </c>
      <c r="F827" s="2" t="s">
        <v>1900</v>
      </c>
      <c r="G827" s="2" t="s">
        <v>1901</v>
      </c>
      <c r="H827" s="2" t="s">
        <v>1902</v>
      </c>
      <c r="I827" s="11">
        <v>44439</v>
      </c>
      <c r="J827" s="11">
        <v>44255</v>
      </c>
      <c r="K827" s="2" t="s">
        <v>126</v>
      </c>
      <c r="L827" s="2" t="s">
        <v>316</v>
      </c>
      <c r="M827" s="2"/>
      <c r="N827" s="2" t="s">
        <v>80</v>
      </c>
      <c r="O827" s="2"/>
      <c r="P827" s="2"/>
      <c r="Q827" s="2" t="s">
        <v>65</v>
      </c>
      <c r="R827" s="2" t="s">
        <v>81</v>
      </c>
      <c r="S827" s="2">
        <v>20138</v>
      </c>
      <c r="T827" s="2" t="s">
        <v>82</v>
      </c>
      <c r="U827" s="2" t="s">
        <v>83</v>
      </c>
      <c r="V827" s="10" t="s">
        <v>69</v>
      </c>
      <c r="W827" s="2"/>
      <c r="X827" s="2">
        <v>2048840.12</v>
      </c>
      <c r="Y827" s="26">
        <v>0.03718875781934</v>
      </c>
      <c r="Z827" s="10" t="s">
        <v>84</v>
      </c>
      <c r="AA827" s="2" t="s">
        <v>85</v>
      </c>
      <c r="AB827" s="10" t="s">
        <v>72</v>
      </c>
      <c r="AC827" s="2" t="s">
        <v>73</v>
      </c>
      <c r="AD827" s="10" t="s">
        <v>74</v>
      </c>
      <c r="AE827" s="10"/>
      <c r="AF827" s="10" t="s">
        <v>86</v>
      </c>
      <c r="AG827" s="10" t="s">
        <v>75</v>
      </c>
      <c r="AH827" s="10"/>
      <c r="AI827" s="10" t="s">
        <v>76</v>
      </c>
      <c r="AJ827" s="2" t="s">
        <v>76</v>
      </c>
      <c r="AK827" s="32">
        <v>1</v>
      </c>
      <c r="AL827" s="2"/>
      <c r="AM827" s="2"/>
      <c r="AN827" s="2"/>
      <c r="AO827" s="2">
        <v>0</v>
      </c>
      <c r="AP827" s="2">
        <v>0</v>
      </c>
      <c r="AQ827" s="2">
        <v>1766101.39</v>
      </c>
      <c r="AR827" s="26">
        <v>0.86200058889905</v>
      </c>
      <c r="AS827" s="11"/>
      <c r="AT827" s="10"/>
      <c r="AV827" s="10"/>
      <c r="AW827" s="10"/>
      <c r="AX827" s="10"/>
      <c r="AY827" s="10"/>
      <c r="AZ827" s="10"/>
      <c r="BC827" s="10"/>
    </row>
    <row r="828" s="2" customFormat="1">
      <c r="A828" s="2" t="s">
        <v>1908</v>
      </c>
      <c r="B828" s="11">
        <v>44407</v>
      </c>
      <c r="C828" s="2" t="s">
        <v>1857</v>
      </c>
      <c r="D828" s="2" t="s">
        <v>1858</v>
      </c>
      <c r="E828" s="2" t="s">
        <v>1859</v>
      </c>
      <c r="F828" s="2" t="s">
        <v>1900</v>
      </c>
      <c r="G828" s="2" t="s">
        <v>1901</v>
      </c>
      <c r="H828" s="2" t="s">
        <v>1902</v>
      </c>
      <c r="I828" s="11">
        <v>44439</v>
      </c>
      <c r="J828" s="11">
        <v>44347</v>
      </c>
      <c r="K828" s="2" t="s">
        <v>126</v>
      </c>
      <c r="L828" s="2" t="s">
        <v>316</v>
      </c>
      <c r="M828" s="2"/>
      <c r="N828" s="2" t="s">
        <v>80</v>
      </c>
      <c r="O828" s="2"/>
      <c r="P828" s="2"/>
      <c r="Q828" s="2" t="s">
        <v>65</v>
      </c>
      <c r="R828" s="2" t="s">
        <v>81</v>
      </c>
      <c r="S828" s="2">
        <v>45698</v>
      </c>
      <c r="T828" s="2" t="s">
        <v>82</v>
      </c>
      <c r="U828" s="2" t="s">
        <v>83</v>
      </c>
      <c r="V828" s="10" t="s">
        <v>69</v>
      </c>
      <c r="W828" s="2"/>
      <c r="X828" s="2">
        <v>10144956</v>
      </c>
      <c r="Y828" s="26">
        <v>0.07044817515927</v>
      </c>
      <c r="Z828" s="10" t="s">
        <v>84</v>
      </c>
      <c r="AA828" s="2" t="s">
        <v>85</v>
      </c>
      <c r="AB828" s="10" t="s">
        <v>72</v>
      </c>
      <c r="AC828" s="2" t="s">
        <v>73</v>
      </c>
      <c r="AD828" s="10" t="s">
        <v>74</v>
      </c>
      <c r="AE828" s="10"/>
      <c r="AF828" s="10" t="s">
        <v>86</v>
      </c>
      <c r="AG828" s="10" t="s">
        <v>75</v>
      </c>
      <c r="AH828" s="10"/>
      <c r="AI828" s="10" t="s">
        <v>76</v>
      </c>
      <c r="AJ828" s="2" t="s">
        <v>76</v>
      </c>
      <c r="AK828" s="32">
        <v>1</v>
      </c>
      <c r="AL828" s="2"/>
      <c r="AM828" s="2"/>
      <c r="AN828" s="2"/>
      <c r="AO828" s="2">
        <v>0</v>
      </c>
      <c r="AP828" s="2">
        <v>0</v>
      </c>
      <c r="AQ828" s="2">
        <v>9212556</v>
      </c>
      <c r="AR828" s="26">
        <v>0.9080922578668651</v>
      </c>
      <c r="AS828" s="11"/>
      <c r="AT828" s="10"/>
      <c r="AV828" s="10"/>
      <c r="AW828" s="10"/>
      <c r="AX828" s="10"/>
      <c r="AY828" s="10"/>
      <c r="AZ828" s="10"/>
      <c r="BC828" s="10"/>
    </row>
    <row r="829" s="2" customFormat="1">
      <c r="A829" s="2" t="s">
        <v>1909</v>
      </c>
      <c r="B829" s="11">
        <v>43859</v>
      </c>
      <c r="C829" s="2" t="s">
        <v>1910</v>
      </c>
      <c r="D829" s="2" t="s">
        <v>1911</v>
      </c>
      <c r="E829" s="2" t="s">
        <v>1912</v>
      </c>
      <c r="F829" s="2" t="s">
        <v>1913</v>
      </c>
      <c r="G829" s="2" t="s">
        <v>1914</v>
      </c>
      <c r="H829" s="2" t="s">
        <v>1915</v>
      </c>
      <c r="I829" s="11">
        <v>44074</v>
      </c>
      <c r="J829" s="11">
        <v>43799</v>
      </c>
      <c r="K829" s="2" t="s">
        <v>183</v>
      </c>
      <c r="L829" s="2" t="s">
        <v>183</v>
      </c>
      <c r="M829" s="2"/>
      <c r="N829" s="2" t="s">
        <v>127</v>
      </c>
      <c r="O829" s="2"/>
      <c r="P829" s="2"/>
      <c r="Q829" s="2" t="s">
        <v>65</v>
      </c>
      <c r="R829" s="2" t="s">
        <v>128</v>
      </c>
      <c r="S829" s="2">
        <v>6248000</v>
      </c>
      <c r="T829" s="2" t="s">
        <v>129</v>
      </c>
      <c r="U829" s="2" t="s">
        <v>130</v>
      </c>
      <c r="V829" s="10" t="s">
        <v>69</v>
      </c>
      <c r="W829" s="2"/>
      <c r="X829" s="2">
        <v>6248000</v>
      </c>
      <c r="Y829" s="26">
        <v>0.00655022578006</v>
      </c>
      <c r="Z829" s="10" t="s">
        <v>131</v>
      </c>
      <c r="AA829" s="2" t="s">
        <v>132</v>
      </c>
      <c r="AB829" s="10" t="s">
        <v>72</v>
      </c>
      <c r="AC829" s="2" t="s">
        <v>73</v>
      </c>
      <c r="AD829" s="10" t="s">
        <v>74</v>
      </c>
      <c r="AE829" s="10"/>
      <c r="AF829" s="10" t="s">
        <v>86</v>
      </c>
      <c r="AG829" s="10" t="s">
        <v>184</v>
      </c>
      <c r="AH829" s="10"/>
      <c r="AI829" s="10" t="s">
        <v>76</v>
      </c>
      <c r="AJ829" s="2" t="s">
        <v>76</v>
      </c>
      <c r="AK829" s="32">
        <v>2</v>
      </c>
      <c r="AL829" s="2"/>
      <c r="AM829" s="2"/>
      <c r="AN829" s="2"/>
      <c r="AO829" s="2">
        <v>0</v>
      </c>
      <c r="AP829" s="2">
        <v>0</v>
      </c>
      <c r="AQ829" s="2">
        <v>5625065.48</v>
      </c>
      <c r="AR829" s="26">
        <v>0.9002985723431498</v>
      </c>
      <c r="AS829" s="11">
        <v>44270</v>
      </c>
      <c r="AT829" s="10" t="s">
        <v>133</v>
      </c>
      <c r="AU829" s="2">
        <v>6.75</v>
      </c>
      <c r="AV829" s="10" t="s">
        <v>75</v>
      </c>
      <c r="AW829" s="10" t="s">
        <v>75</v>
      </c>
      <c r="AX829" s="10" t="s">
        <v>75</v>
      </c>
      <c r="AY829" s="10"/>
      <c r="AZ829" s="10"/>
      <c r="BA829" s="2"/>
      <c r="BC829" s="10"/>
    </row>
    <row r="830" s="2" customFormat="1">
      <c r="A830" s="2" t="s">
        <v>1916</v>
      </c>
      <c r="B830" s="11">
        <v>43950</v>
      </c>
      <c r="C830" s="2" t="s">
        <v>1910</v>
      </c>
      <c r="D830" s="2" t="s">
        <v>1911</v>
      </c>
      <c r="E830" s="2" t="s">
        <v>1912</v>
      </c>
      <c r="F830" s="2" t="s">
        <v>1913</v>
      </c>
      <c r="G830" s="2" t="s">
        <v>1914</v>
      </c>
      <c r="H830" s="2" t="s">
        <v>1915</v>
      </c>
      <c r="I830" s="11">
        <v>44074</v>
      </c>
      <c r="J830" s="11">
        <v>43890</v>
      </c>
      <c r="K830" s="2" t="s">
        <v>183</v>
      </c>
      <c r="L830" s="2" t="s">
        <v>183</v>
      </c>
      <c r="M830" s="2"/>
      <c r="N830" s="2" t="s">
        <v>127</v>
      </c>
      <c r="O830" s="2"/>
      <c r="P830" s="2"/>
      <c r="Q830" s="2" t="s">
        <v>65</v>
      </c>
      <c r="R830" s="2" t="s">
        <v>128</v>
      </c>
      <c r="S830" s="2">
        <v>7666000</v>
      </c>
      <c r="T830" s="2" t="s">
        <v>129</v>
      </c>
      <c r="U830" s="2" t="s">
        <v>130</v>
      </c>
      <c r="V830" s="10" t="s">
        <v>69</v>
      </c>
      <c r="W830" s="2"/>
      <c r="X830" s="2">
        <v>7265834.8</v>
      </c>
      <c r="Y830" s="26">
        <v>0.00636521415625</v>
      </c>
      <c r="Z830" s="10" t="s">
        <v>131</v>
      </c>
      <c r="AA830" s="2" t="s">
        <v>132</v>
      </c>
      <c r="AB830" s="10" t="s">
        <v>72</v>
      </c>
      <c r="AC830" s="2" t="s">
        <v>73</v>
      </c>
      <c r="AD830" s="10" t="s">
        <v>74</v>
      </c>
      <c r="AE830" s="10"/>
      <c r="AF830" s="10" t="s">
        <v>86</v>
      </c>
      <c r="AG830" s="10" t="s">
        <v>184</v>
      </c>
      <c r="AH830" s="10"/>
      <c r="AI830" s="10" t="s">
        <v>76</v>
      </c>
      <c r="AJ830" s="2" t="s">
        <v>76</v>
      </c>
      <c r="AK830" s="32">
        <v>2</v>
      </c>
      <c r="AL830" s="2"/>
      <c r="AM830" s="2"/>
      <c r="AN830" s="2"/>
      <c r="AO830" s="2">
        <v>0</v>
      </c>
      <c r="AP830" s="2">
        <v>0</v>
      </c>
      <c r="AQ830" s="2">
        <v>6761015.29</v>
      </c>
      <c r="AR830" s="26">
        <v>0.9305214715313924</v>
      </c>
      <c r="AS830" s="11">
        <v>44270</v>
      </c>
      <c r="AT830" s="10" t="s">
        <v>133</v>
      </c>
      <c r="AU830" s="2">
        <v>6.75</v>
      </c>
      <c r="AV830" s="10" t="s">
        <v>75</v>
      </c>
      <c r="AW830" s="10" t="s">
        <v>75</v>
      </c>
      <c r="AX830" s="10" t="s">
        <v>75</v>
      </c>
      <c r="AY830" s="10"/>
      <c r="AZ830" s="10"/>
      <c r="BA830" s="2"/>
      <c r="BC830" s="10"/>
    </row>
    <row r="831" s="2" customFormat="1">
      <c r="A831" s="2" t="s">
        <v>1917</v>
      </c>
      <c r="B831" s="11">
        <v>44042</v>
      </c>
      <c r="C831" s="2" t="s">
        <v>1910</v>
      </c>
      <c r="D831" s="2" t="s">
        <v>1911</v>
      </c>
      <c r="E831" s="2" t="s">
        <v>1912</v>
      </c>
      <c r="F831" s="2" t="s">
        <v>1913</v>
      </c>
      <c r="G831" s="2" t="s">
        <v>1914</v>
      </c>
      <c r="H831" s="2" t="s">
        <v>1915</v>
      </c>
      <c r="I831" s="11">
        <v>44074</v>
      </c>
      <c r="J831" s="11">
        <v>43982</v>
      </c>
      <c r="K831" s="2" t="s">
        <v>183</v>
      </c>
      <c r="L831" s="2" t="s">
        <v>183</v>
      </c>
      <c r="M831" s="2"/>
      <c r="N831" s="2" t="s">
        <v>127</v>
      </c>
      <c r="O831" s="2"/>
      <c r="P831" s="2"/>
      <c r="Q831" s="2" t="s">
        <v>65</v>
      </c>
      <c r="R831" s="2" t="s">
        <v>128</v>
      </c>
      <c r="S831" s="2">
        <v>6753000</v>
      </c>
      <c r="T831" s="2" t="s">
        <v>129</v>
      </c>
      <c r="U831" s="2" t="s">
        <v>130</v>
      </c>
      <c r="V831" s="10" t="s">
        <v>69</v>
      </c>
      <c r="W831" s="2"/>
      <c r="X831" s="2">
        <v>5151357.23</v>
      </c>
      <c r="Y831" s="26">
        <v>0.00535483222814</v>
      </c>
      <c r="Z831" s="10" t="s">
        <v>131</v>
      </c>
      <c r="AA831" s="2" t="s">
        <v>132</v>
      </c>
      <c r="AB831" s="10" t="s">
        <v>72</v>
      </c>
      <c r="AC831" s="2" t="s">
        <v>73</v>
      </c>
      <c r="AD831" s="10" t="s">
        <v>74</v>
      </c>
      <c r="AE831" s="10"/>
      <c r="AF831" s="10" t="s">
        <v>86</v>
      </c>
      <c r="AG831" s="10" t="s">
        <v>184</v>
      </c>
      <c r="AH831" s="10"/>
      <c r="AI831" s="10" t="s">
        <v>76</v>
      </c>
      <c r="AJ831" s="2" t="s">
        <v>76</v>
      </c>
      <c r="AK831" s="32">
        <v>2</v>
      </c>
      <c r="AL831" s="2"/>
      <c r="AM831" s="2"/>
      <c r="AN831" s="2"/>
      <c r="AO831" s="2">
        <v>0</v>
      </c>
      <c r="AP831" s="2">
        <v>0</v>
      </c>
      <c r="AQ831" s="2">
        <v>3205235.49</v>
      </c>
      <c r="AR831" s="26">
        <v>0.6222118457119699</v>
      </c>
      <c r="AS831" s="11">
        <v>44270</v>
      </c>
      <c r="AT831" s="10" t="s">
        <v>133</v>
      </c>
      <c r="AU831" s="2">
        <v>6.75</v>
      </c>
      <c r="AV831" s="10" t="s">
        <v>75</v>
      </c>
      <c r="AW831" s="10" t="s">
        <v>75</v>
      </c>
      <c r="AX831" s="10" t="s">
        <v>75</v>
      </c>
      <c r="AY831" s="10"/>
      <c r="AZ831" s="10"/>
      <c r="BA831" s="2"/>
      <c r="BC831" s="10"/>
    </row>
    <row r="832" s="2" customFormat="1">
      <c r="A832" s="2" t="s">
        <v>1918</v>
      </c>
      <c r="B832" s="11">
        <v>43859</v>
      </c>
      <c r="C832" s="2" t="s">
        <v>1910</v>
      </c>
      <c r="D832" s="2" t="s">
        <v>1911</v>
      </c>
      <c r="E832" s="2" t="s">
        <v>1912</v>
      </c>
      <c r="F832" s="2" t="s">
        <v>1919</v>
      </c>
      <c r="G832" s="2" t="s">
        <v>1920</v>
      </c>
      <c r="H832" s="2" t="s">
        <v>1921</v>
      </c>
      <c r="I832" s="11">
        <v>44074</v>
      </c>
      <c r="J832" s="11">
        <v>43799</v>
      </c>
      <c r="K832" s="2" t="s">
        <v>126</v>
      </c>
      <c r="L832" s="2" t="s">
        <v>316</v>
      </c>
      <c r="M832" s="2"/>
      <c r="N832" s="2" t="s">
        <v>80</v>
      </c>
      <c r="O832" s="2"/>
      <c r="P832" s="2"/>
      <c r="Q832" s="2" t="s">
        <v>65</v>
      </c>
      <c r="R832" s="2" t="s">
        <v>81</v>
      </c>
      <c r="S832" s="2">
        <v>5185</v>
      </c>
      <c r="T832" s="2" t="s">
        <v>82</v>
      </c>
      <c r="U832" s="2" t="s">
        <v>83</v>
      </c>
      <c r="V832" s="10" t="s">
        <v>69</v>
      </c>
      <c r="W832" s="2"/>
      <c r="X832" s="2">
        <v>32872.9</v>
      </c>
      <c r="Y832" s="26">
        <v>0.00025340907791</v>
      </c>
      <c r="Z832" s="10" t="s">
        <v>84</v>
      </c>
      <c r="AA832" s="2" t="s">
        <v>85</v>
      </c>
      <c r="AB832" s="10" t="s">
        <v>72</v>
      </c>
      <c r="AC832" s="2" t="s">
        <v>73</v>
      </c>
      <c r="AD832" s="10" t="s">
        <v>74</v>
      </c>
      <c r="AE832" s="10"/>
      <c r="AF832" s="10" t="s">
        <v>86</v>
      </c>
      <c r="AG832" s="10" t="s">
        <v>75</v>
      </c>
      <c r="AH832" s="10"/>
      <c r="AI832" s="10" t="s">
        <v>76</v>
      </c>
      <c r="AJ832" s="2" t="s">
        <v>76</v>
      </c>
      <c r="AK832" s="32">
        <v>1</v>
      </c>
      <c r="AL832" s="2"/>
      <c r="AM832" s="2"/>
      <c r="AN832" s="2"/>
      <c r="AO832" s="2">
        <v>0</v>
      </c>
      <c r="AP832" s="2">
        <v>0</v>
      </c>
      <c r="AQ832" s="2">
        <v>29629.1</v>
      </c>
      <c r="AR832" s="26">
        <v>0.9013229742432216</v>
      </c>
      <c r="AS832" s="11"/>
      <c r="AT832" s="10"/>
      <c r="AV832" s="10"/>
      <c r="AW832" s="10"/>
      <c r="AX832" s="10"/>
      <c r="AY832" s="10"/>
      <c r="AZ832" s="10"/>
      <c r="BC832" s="10"/>
    </row>
    <row r="833" s="2" customFormat="1">
      <c r="A833" s="2" t="s">
        <v>1922</v>
      </c>
      <c r="B833" s="11">
        <v>43949</v>
      </c>
      <c r="C833" s="2" t="s">
        <v>1910</v>
      </c>
      <c r="D833" s="2" t="s">
        <v>1911</v>
      </c>
      <c r="E833" s="2" t="s">
        <v>1912</v>
      </c>
      <c r="F833" s="2" t="s">
        <v>1919</v>
      </c>
      <c r="G833" s="2" t="s">
        <v>1920</v>
      </c>
      <c r="H833" s="2" t="s">
        <v>1921</v>
      </c>
      <c r="I833" s="11">
        <v>44074</v>
      </c>
      <c r="J833" s="11">
        <v>43890</v>
      </c>
      <c r="K833" s="2" t="s">
        <v>126</v>
      </c>
      <c r="L833" s="2" t="s">
        <v>316</v>
      </c>
      <c r="M833" s="2"/>
      <c r="N833" s="2" t="s">
        <v>80</v>
      </c>
      <c r="O833" s="2"/>
      <c r="P833" s="2"/>
      <c r="Q833" s="2" t="s">
        <v>65</v>
      </c>
      <c r="R833" s="2" t="s">
        <v>81</v>
      </c>
      <c r="S833" s="2">
        <v>5239</v>
      </c>
      <c r="T833" s="2" t="s">
        <v>82</v>
      </c>
      <c r="U833" s="2" t="s">
        <v>83</v>
      </c>
      <c r="V833" s="10" t="s">
        <v>69</v>
      </c>
      <c r="W833" s="2"/>
      <c r="X833" s="2">
        <v>18860.4</v>
      </c>
      <c r="Y833" s="26">
        <v>0.0001565021731</v>
      </c>
      <c r="Z833" s="10" t="s">
        <v>84</v>
      </c>
      <c r="AA833" s="2" t="s">
        <v>85</v>
      </c>
      <c r="AB833" s="10" t="s">
        <v>72</v>
      </c>
      <c r="AC833" s="2" t="s">
        <v>73</v>
      </c>
      <c r="AD833" s="10" t="s">
        <v>74</v>
      </c>
      <c r="AE833" s="10"/>
      <c r="AF833" s="10" t="s">
        <v>86</v>
      </c>
      <c r="AG833" s="10" t="s">
        <v>75</v>
      </c>
      <c r="AH833" s="10"/>
      <c r="AI833" s="10" t="s">
        <v>76</v>
      </c>
      <c r="AJ833" s="2" t="s">
        <v>76</v>
      </c>
      <c r="AK833" s="32">
        <v>1</v>
      </c>
      <c r="AL833" s="2"/>
      <c r="AM833" s="2"/>
      <c r="AN833" s="2"/>
      <c r="AO833" s="2">
        <v>0</v>
      </c>
      <c r="AP833" s="2">
        <v>0</v>
      </c>
      <c r="AQ833" s="2">
        <v>16361.05</v>
      </c>
      <c r="AR833" s="26">
        <v>0.867481601662743</v>
      </c>
      <c r="AS833" s="11"/>
      <c r="AT833" s="10"/>
      <c r="AV833" s="10"/>
      <c r="AW833" s="10"/>
      <c r="AX833" s="10"/>
      <c r="AY833" s="10"/>
      <c r="AZ833" s="10"/>
      <c r="BC833" s="10"/>
    </row>
    <row r="834" s="2" customFormat="1">
      <c r="A834" s="2" t="s">
        <v>1923</v>
      </c>
      <c r="B834" s="11">
        <v>44042</v>
      </c>
      <c r="C834" s="2" t="s">
        <v>1910</v>
      </c>
      <c r="D834" s="2" t="s">
        <v>1911</v>
      </c>
      <c r="E834" s="2" t="s">
        <v>1912</v>
      </c>
      <c r="F834" s="2" t="s">
        <v>1919</v>
      </c>
      <c r="G834" s="2" t="s">
        <v>1920</v>
      </c>
      <c r="H834" s="2" t="s">
        <v>1921</v>
      </c>
      <c r="I834" s="11">
        <v>44074</v>
      </c>
      <c r="J834" s="11">
        <v>43982</v>
      </c>
      <c r="K834" s="2" t="s">
        <v>126</v>
      </c>
      <c r="L834" s="2" t="s">
        <v>316</v>
      </c>
      <c r="M834" s="2"/>
      <c r="N834" s="2" t="s">
        <v>80</v>
      </c>
      <c r="O834" s="2"/>
      <c r="P834" s="2"/>
      <c r="Q834" s="2" t="s">
        <v>65</v>
      </c>
      <c r="R834" s="2" t="s">
        <v>81</v>
      </c>
      <c r="S834" s="2">
        <v>5455</v>
      </c>
      <c r="T834" s="2" t="s">
        <v>82</v>
      </c>
      <c r="U834" s="2" t="s">
        <v>83</v>
      </c>
      <c r="V834" s="10" t="s">
        <v>69</v>
      </c>
      <c r="W834" s="2"/>
      <c r="X834" s="2">
        <v>22147.3</v>
      </c>
      <c r="Y834" s="26">
        <v>0.00017462465574</v>
      </c>
      <c r="Z834" s="10" t="s">
        <v>84</v>
      </c>
      <c r="AA834" s="2" t="s">
        <v>85</v>
      </c>
      <c r="AB834" s="10" t="s">
        <v>72</v>
      </c>
      <c r="AC834" s="2" t="s">
        <v>73</v>
      </c>
      <c r="AD834" s="10" t="s">
        <v>74</v>
      </c>
      <c r="AE834" s="10"/>
      <c r="AF834" s="10" t="s">
        <v>86</v>
      </c>
      <c r="AG834" s="10" t="s">
        <v>75</v>
      </c>
      <c r="AH834" s="10"/>
      <c r="AI834" s="10" t="s">
        <v>76</v>
      </c>
      <c r="AJ834" s="2" t="s">
        <v>76</v>
      </c>
      <c r="AK834" s="32">
        <v>1</v>
      </c>
      <c r="AL834" s="2"/>
      <c r="AM834" s="2"/>
      <c r="AN834" s="2"/>
      <c r="AO834" s="2">
        <v>0</v>
      </c>
      <c r="AP834" s="2">
        <v>0</v>
      </c>
      <c r="AQ834" s="2">
        <v>21255.97</v>
      </c>
      <c r="AR834" s="26">
        <v>0.9597544621692035</v>
      </c>
      <c r="AS834" s="11"/>
      <c r="AT834" s="10"/>
      <c r="AV834" s="10"/>
      <c r="AW834" s="10"/>
      <c r="AX834" s="10"/>
      <c r="AY834" s="10"/>
      <c r="AZ834" s="10"/>
      <c r="BC834" s="10"/>
    </row>
    <row r="835" s="2" customFormat="1">
      <c r="A835" s="2" t="s">
        <v>1924</v>
      </c>
      <c r="B835" s="11">
        <v>44134</v>
      </c>
      <c r="C835" s="2" t="s">
        <v>1910</v>
      </c>
      <c r="D835" s="2" t="s">
        <v>1911</v>
      </c>
      <c r="E835" s="2" t="s">
        <v>1912</v>
      </c>
      <c r="F835" s="2" t="s">
        <v>1925</v>
      </c>
      <c r="G835" s="2" t="s">
        <v>1926</v>
      </c>
      <c r="H835" s="2" t="s">
        <v>1927</v>
      </c>
      <c r="I835" s="11">
        <v>44074</v>
      </c>
      <c r="J835" s="11">
        <v>44074</v>
      </c>
      <c r="K835" s="2" t="s">
        <v>126</v>
      </c>
      <c r="L835" s="2" t="s">
        <v>316</v>
      </c>
      <c r="M835" s="2"/>
      <c r="N835" s="2" t="s">
        <v>80</v>
      </c>
      <c r="O835" s="2"/>
      <c r="P835" s="2"/>
      <c r="Q835" s="2" t="s">
        <v>65</v>
      </c>
      <c r="R835" s="2" t="s">
        <v>81</v>
      </c>
      <c r="S835" s="2">
        <v>10717</v>
      </c>
      <c r="T835" s="2" t="s">
        <v>82</v>
      </c>
      <c r="U835" s="2" t="s">
        <v>83</v>
      </c>
      <c r="V835" s="10" t="s">
        <v>69</v>
      </c>
      <c r="W835" s="2"/>
      <c r="X835" s="2">
        <v>71589.56</v>
      </c>
      <c r="Y835" s="26">
        <v>0.00245447112618</v>
      </c>
      <c r="Z835" s="10" t="s">
        <v>84</v>
      </c>
      <c r="AA835" s="2" t="s">
        <v>85</v>
      </c>
      <c r="AB835" s="10" t="s">
        <v>72</v>
      </c>
      <c r="AC835" s="2" t="s">
        <v>73</v>
      </c>
      <c r="AD835" s="10" t="s">
        <v>74</v>
      </c>
      <c r="AE835" s="10"/>
      <c r="AF835" s="10" t="s">
        <v>86</v>
      </c>
      <c r="AG835" s="10" t="s">
        <v>75</v>
      </c>
      <c r="AH835" s="10"/>
      <c r="AI835" s="10" t="s">
        <v>76</v>
      </c>
      <c r="AJ835" s="2" t="s">
        <v>76</v>
      </c>
      <c r="AK835" s="32">
        <v>1</v>
      </c>
      <c r="AL835" s="2"/>
      <c r="AM835" s="2"/>
      <c r="AN835" s="2"/>
      <c r="AO835" s="2">
        <v>0</v>
      </c>
      <c r="AP835" s="2">
        <v>0</v>
      </c>
      <c r="AQ835" s="2">
        <v>55721.82</v>
      </c>
      <c r="AR835" s="26">
        <v>0.7783512009292975</v>
      </c>
      <c r="AS835" s="11"/>
      <c r="AT835" s="10"/>
      <c r="AV835" s="10"/>
      <c r="AW835" s="10"/>
      <c r="AX835" s="10"/>
      <c r="AY835" s="10"/>
      <c r="AZ835" s="10"/>
      <c r="BC835" s="10"/>
    </row>
    <row r="836" s="2" customFormat="1">
      <c r="A836" s="2" t="s">
        <v>1928</v>
      </c>
      <c r="B836" s="11">
        <v>44225</v>
      </c>
      <c r="C836" s="2" t="s">
        <v>1910</v>
      </c>
      <c r="D836" s="2" t="s">
        <v>1911</v>
      </c>
      <c r="E836" s="2" t="s">
        <v>1912</v>
      </c>
      <c r="F836" s="2" t="s">
        <v>1925</v>
      </c>
      <c r="G836" s="2" t="s">
        <v>1926</v>
      </c>
      <c r="H836" s="2" t="s">
        <v>1927</v>
      </c>
      <c r="I836" s="11">
        <v>44439</v>
      </c>
      <c r="J836" s="11">
        <v>44165</v>
      </c>
      <c r="K836" s="2" t="s">
        <v>126</v>
      </c>
      <c r="L836" s="2" t="s">
        <v>316</v>
      </c>
      <c r="M836" s="2"/>
      <c r="N836" s="2" t="s">
        <v>80</v>
      </c>
      <c r="O836" s="2"/>
      <c r="P836" s="2"/>
      <c r="Q836" s="2" t="s">
        <v>65</v>
      </c>
      <c r="R836" s="2" t="s">
        <v>81</v>
      </c>
      <c r="S836" s="2">
        <v>10092</v>
      </c>
      <c r="T836" s="2" t="s">
        <v>82</v>
      </c>
      <c r="U836" s="2" t="s">
        <v>83</v>
      </c>
      <c r="V836" s="10" t="s">
        <v>69</v>
      </c>
      <c r="W836" s="2"/>
      <c r="X836" s="2">
        <v>167123.52</v>
      </c>
      <c r="Y836" s="26">
        <v>0.00492133466269</v>
      </c>
      <c r="Z836" s="10" t="s">
        <v>84</v>
      </c>
      <c r="AA836" s="2" t="s">
        <v>85</v>
      </c>
      <c r="AB836" s="10" t="s">
        <v>72</v>
      </c>
      <c r="AC836" s="2" t="s">
        <v>73</v>
      </c>
      <c r="AD836" s="10" t="s">
        <v>74</v>
      </c>
      <c r="AE836" s="10"/>
      <c r="AF836" s="10" t="s">
        <v>86</v>
      </c>
      <c r="AG836" s="10" t="s">
        <v>75</v>
      </c>
      <c r="AH836" s="10"/>
      <c r="AI836" s="10" t="s">
        <v>76</v>
      </c>
      <c r="AJ836" s="2" t="s">
        <v>76</v>
      </c>
      <c r="AK836" s="32">
        <v>1</v>
      </c>
      <c r="AL836" s="2"/>
      <c r="AM836" s="2"/>
      <c r="AN836" s="2"/>
      <c r="AO836" s="2">
        <v>0</v>
      </c>
      <c r="AP836" s="2">
        <v>0</v>
      </c>
      <c r="AQ836" s="2">
        <v>160655.28</v>
      </c>
      <c r="AR836" s="26">
        <v>0.9612966505253121</v>
      </c>
      <c r="AS836" s="11"/>
      <c r="AT836" s="10"/>
      <c r="AV836" s="10"/>
      <c r="AW836" s="10"/>
      <c r="AX836" s="10"/>
      <c r="AY836" s="10"/>
      <c r="AZ836" s="10"/>
      <c r="BC836" s="10"/>
    </row>
    <row r="837" s="2" customFormat="1">
      <c r="A837" s="2" t="s">
        <v>1929</v>
      </c>
      <c r="B837" s="11">
        <v>44315</v>
      </c>
      <c r="C837" s="2" t="s">
        <v>1910</v>
      </c>
      <c r="D837" s="2" t="s">
        <v>1911</v>
      </c>
      <c r="E837" s="2" t="s">
        <v>1912</v>
      </c>
      <c r="F837" s="2" t="s">
        <v>1925</v>
      </c>
      <c r="G837" s="2" t="s">
        <v>1926</v>
      </c>
      <c r="H837" s="2" t="s">
        <v>1927</v>
      </c>
      <c r="I837" s="11">
        <v>44439</v>
      </c>
      <c r="J837" s="11">
        <v>44255</v>
      </c>
      <c r="K837" s="2" t="s">
        <v>126</v>
      </c>
      <c r="L837" s="2" t="s">
        <v>316</v>
      </c>
      <c r="M837" s="2"/>
      <c r="N837" s="2" t="s">
        <v>80</v>
      </c>
      <c r="O837" s="2"/>
      <c r="P837" s="2"/>
      <c r="Q837" s="2" t="s">
        <v>65</v>
      </c>
      <c r="R837" s="2" t="s">
        <v>81</v>
      </c>
      <c r="S837" s="2">
        <v>7966</v>
      </c>
      <c r="T837" s="2" t="s">
        <v>82</v>
      </c>
      <c r="U837" s="2" t="s">
        <v>83</v>
      </c>
      <c r="V837" s="10" t="s">
        <v>69</v>
      </c>
      <c r="W837" s="2"/>
      <c r="X837" s="2">
        <v>810460.84</v>
      </c>
      <c r="Y837" s="26">
        <v>0.02427211342501</v>
      </c>
      <c r="Z837" s="10" t="s">
        <v>84</v>
      </c>
      <c r="AA837" s="2" t="s">
        <v>85</v>
      </c>
      <c r="AB837" s="10" t="s">
        <v>72</v>
      </c>
      <c r="AC837" s="2" t="s">
        <v>73</v>
      </c>
      <c r="AD837" s="10" t="s">
        <v>74</v>
      </c>
      <c r="AE837" s="10"/>
      <c r="AF837" s="10" t="s">
        <v>86</v>
      </c>
      <c r="AG837" s="10" t="s">
        <v>75</v>
      </c>
      <c r="AH837" s="10"/>
      <c r="AI837" s="10" t="s">
        <v>76</v>
      </c>
      <c r="AJ837" s="2" t="s">
        <v>76</v>
      </c>
      <c r="AK837" s="32">
        <v>1</v>
      </c>
      <c r="AL837" s="2"/>
      <c r="AM837" s="2"/>
      <c r="AN837" s="2"/>
      <c r="AO837" s="2">
        <v>0</v>
      </c>
      <c r="AP837" s="2">
        <v>0</v>
      </c>
      <c r="AQ837" s="2">
        <v>853204.31</v>
      </c>
      <c r="AR837" s="26">
        <v>1.0527397104096972</v>
      </c>
      <c r="AS837" s="11"/>
      <c r="AT837" s="10"/>
      <c r="AV837" s="10"/>
      <c r="AW837" s="10"/>
      <c r="AX837" s="10"/>
      <c r="AY837" s="10"/>
      <c r="AZ837" s="10"/>
      <c r="BC837" s="10"/>
    </row>
    <row r="838" s="2" customFormat="1">
      <c r="A838" s="2" t="s">
        <v>1930</v>
      </c>
      <c r="B838" s="11">
        <v>44407</v>
      </c>
      <c r="C838" s="2" t="s">
        <v>1910</v>
      </c>
      <c r="D838" s="2" t="s">
        <v>1911</v>
      </c>
      <c r="E838" s="2" t="s">
        <v>1912</v>
      </c>
      <c r="F838" s="2" t="s">
        <v>1925</v>
      </c>
      <c r="G838" s="2" t="s">
        <v>1926</v>
      </c>
      <c r="H838" s="2" t="s">
        <v>1927</v>
      </c>
      <c r="I838" s="11">
        <v>44439</v>
      </c>
      <c r="J838" s="11">
        <v>44347</v>
      </c>
      <c r="K838" s="2" t="s">
        <v>126</v>
      </c>
      <c r="L838" s="2" t="s">
        <v>316</v>
      </c>
      <c r="M838" s="2"/>
      <c r="N838" s="2" t="s">
        <v>80</v>
      </c>
      <c r="O838" s="2"/>
      <c r="P838" s="2"/>
      <c r="Q838" s="2" t="s">
        <v>65</v>
      </c>
      <c r="R838" s="2" t="s">
        <v>81</v>
      </c>
      <c r="S838" s="2">
        <v>7688</v>
      </c>
      <c r="T838" s="2" t="s">
        <v>82</v>
      </c>
      <c r="U838" s="2" t="s">
        <v>83</v>
      </c>
      <c r="V838" s="10" t="s">
        <v>69</v>
      </c>
      <c r="W838" s="2"/>
      <c r="X838" s="2">
        <v>1706736</v>
      </c>
      <c r="Y838" s="26">
        <v>0.04759047968617</v>
      </c>
      <c r="Z838" s="10" t="s">
        <v>84</v>
      </c>
      <c r="AA838" s="2" t="s">
        <v>85</v>
      </c>
      <c r="AB838" s="10" t="s">
        <v>72</v>
      </c>
      <c r="AC838" s="2" t="s">
        <v>73</v>
      </c>
      <c r="AD838" s="10" t="s">
        <v>74</v>
      </c>
      <c r="AE838" s="10"/>
      <c r="AF838" s="10" t="s">
        <v>86</v>
      </c>
      <c r="AG838" s="10" t="s">
        <v>75</v>
      </c>
      <c r="AH838" s="10"/>
      <c r="AI838" s="10" t="s">
        <v>76</v>
      </c>
      <c r="AJ838" s="2" t="s">
        <v>76</v>
      </c>
      <c r="AK838" s="32">
        <v>1</v>
      </c>
      <c r="AL838" s="2"/>
      <c r="AM838" s="2"/>
      <c r="AN838" s="2"/>
      <c r="AO838" s="2">
        <v>0</v>
      </c>
      <c r="AP838" s="2">
        <v>0</v>
      </c>
      <c r="AQ838" s="2">
        <v>1686978</v>
      </c>
      <c r="AR838" s="26">
        <v>0.9884235171696151</v>
      </c>
      <c r="AS838" s="11"/>
      <c r="AT838" s="10"/>
      <c r="AV838" s="10"/>
      <c r="AW838" s="10"/>
      <c r="AX838" s="10"/>
      <c r="AY838" s="10"/>
      <c r="AZ838" s="10"/>
      <c r="BC838" s="10"/>
    </row>
    <row r="839" s="2" customFormat="1">
      <c r="A839" s="2" t="s">
        <v>1931</v>
      </c>
      <c r="B839" s="11">
        <v>44501</v>
      </c>
      <c r="C839" s="2" t="s">
        <v>1910</v>
      </c>
      <c r="D839" s="2" t="s">
        <v>1911</v>
      </c>
      <c r="E839" s="2" t="s">
        <v>1912</v>
      </c>
      <c r="F839" s="2" t="s">
        <v>1925</v>
      </c>
      <c r="G839" s="2" t="s">
        <v>1926</v>
      </c>
      <c r="H839" s="2" t="s">
        <v>1927</v>
      </c>
      <c r="I839" s="11">
        <v>44439</v>
      </c>
      <c r="J839" s="11">
        <v>44439</v>
      </c>
      <c r="K839" s="2" t="s">
        <v>126</v>
      </c>
      <c r="L839" s="2" t="s">
        <v>316</v>
      </c>
      <c r="M839" s="2"/>
      <c r="N839" s="2" t="s">
        <v>80</v>
      </c>
      <c r="O839" s="2"/>
      <c r="P839" s="2"/>
      <c r="Q839" s="2" t="s">
        <v>65</v>
      </c>
      <c r="R839" s="2" t="s">
        <v>81</v>
      </c>
      <c r="S839" s="2">
        <v>309</v>
      </c>
      <c r="T839" s="2" t="s">
        <v>82</v>
      </c>
      <c r="U839" s="2" t="s">
        <v>83</v>
      </c>
      <c r="V839" s="10" t="s">
        <v>69</v>
      </c>
      <c r="W839" s="2"/>
      <c r="X839" s="2">
        <v>67436.16</v>
      </c>
      <c r="Y839" s="26">
        <v>0.00172838658156</v>
      </c>
      <c r="Z839" s="10" t="s">
        <v>84</v>
      </c>
      <c r="AA839" s="2" t="s">
        <v>85</v>
      </c>
      <c r="AB839" s="10" t="s">
        <v>72</v>
      </c>
      <c r="AC839" s="2" t="s">
        <v>73</v>
      </c>
      <c r="AD839" s="10" t="s">
        <v>74</v>
      </c>
      <c r="AE839" s="10"/>
      <c r="AF839" s="10" t="s">
        <v>86</v>
      </c>
      <c r="AG839" s="10" t="s">
        <v>75</v>
      </c>
      <c r="AH839" s="10"/>
      <c r="AI839" s="10" t="s">
        <v>76</v>
      </c>
      <c r="AJ839" s="2" t="s">
        <v>76</v>
      </c>
      <c r="AK839" s="32">
        <v>1</v>
      </c>
      <c r="AL839" s="2"/>
      <c r="AM839" s="2"/>
      <c r="AN839" s="2"/>
      <c r="AO839" s="2">
        <v>0</v>
      </c>
      <c r="AP839" s="2">
        <v>0</v>
      </c>
      <c r="AQ839" s="2">
        <v>63806</v>
      </c>
      <c r="AR839" s="26">
        <v>0.9461689396312009</v>
      </c>
      <c r="AS839" s="11"/>
      <c r="AT839" s="10"/>
      <c r="AV839" s="10"/>
      <c r="AW839" s="10"/>
      <c r="AX839" s="10"/>
      <c r="AY839" s="10"/>
      <c r="AZ839" s="10"/>
      <c r="BC839" s="10"/>
    </row>
    <row r="840" s="2" customFormat="1">
      <c r="A840" s="2" t="s">
        <v>1932</v>
      </c>
      <c r="B840" s="11">
        <v>44498</v>
      </c>
      <c r="C840" s="2" t="s">
        <v>1910</v>
      </c>
      <c r="D840" s="2" t="s">
        <v>1911</v>
      </c>
      <c r="E840" s="2" t="s">
        <v>1912</v>
      </c>
      <c r="F840" s="2" t="s">
        <v>1933</v>
      </c>
      <c r="G840" s="2" t="s">
        <v>1934</v>
      </c>
      <c r="H840" s="2" t="s">
        <v>1935</v>
      </c>
      <c r="I840" s="11">
        <v>44439</v>
      </c>
      <c r="J840" s="11">
        <v>44439</v>
      </c>
      <c r="K840" s="2" t="s">
        <v>126</v>
      </c>
      <c r="L840" s="2" t="s">
        <v>316</v>
      </c>
      <c r="M840" s="2"/>
      <c r="N840" s="2" t="s">
        <v>80</v>
      </c>
      <c r="O840" s="2"/>
      <c r="P840" s="2"/>
      <c r="Q840" s="2" t="s">
        <v>65</v>
      </c>
      <c r="R840" s="2" t="s">
        <v>81</v>
      </c>
      <c r="S840" s="2">
        <v>13218</v>
      </c>
      <c r="T840" s="2" t="s">
        <v>82</v>
      </c>
      <c r="U840" s="2" t="s">
        <v>83</v>
      </c>
      <c r="V840" s="10" t="s">
        <v>69</v>
      </c>
      <c r="W840" s="2"/>
      <c r="X840" s="2">
        <v>2884696.32</v>
      </c>
      <c r="Y840" s="26">
        <v>0.00169244781772</v>
      </c>
      <c r="Z840" s="10" t="s">
        <v>84</v>
      </c>
      <c r="AA840" s="2" t="s">
        <v>85</v>
      </c>
      <c r="AB840" s="10" t="s">
        <v>72</v>
      </c>
      <c r="AC840" s="2" t="s">
        <v>73</v>
      </c>
      <c r="AD840" s="10" t="s">
        <v>74</v>
      </c>
      <c r="AE840" s="10"/>
      <c r="AF840" s="10" t="s">
        <v>86</v>
      </c>
      <c r="AG840" s="10" t="s">
        <v>75</v>
      </c>
      <c r="AH840" s="10"/>
      <c r="AI840" s="10" t="s">
        <v>76</v>
      </c>
      <c r="AJ840" s="2" t="s">
        <v>76</v>
      </c>
      <c r="AK840" s="32">
        <v>1</v>
      </c>
      <c r="AL840" s="2"/>
      <c r="AM840" s="2"/>
      <c r="AN840" s="2"/>
      <c r="AO840" s="2">
        <v>0</v>
      </c>
      <c r="AP840" s="2">
        <v>0</v>
      </c>
      <c r="AQ840" s="2">
        <v>2396804.4</v>
      </c>
      <c r="AR840" s="26">
        <v>0.8308688798133178</v>
      </c>
      <c r="AS840" s="11"/>
      <c r="AT840" s="10"/>
      <c r="AV840" s="10"/>
      <c r="AW840" s="10"/>
      <c r="AX840" s="10"/>
      <c r="AY840" s="10"/>
      <c r="AZ840" s="10"/>
      <c r="BC840" s="10"/>
    </row>
    <row r="841" s="2" customFormat="1">
      <c r="A841" s="2" t="s">
        <v>1936</v>
      </c>
      <c r="B841" s="11">
        <v>43859</v>
      </c>
      <c r="C841" s="2" t="s">
        <v>1910</v>
      </c>
      <c r="D841" s="2" t="s">
        <v>1911</v>
      </c>
      <c r="E841" s="2" t="s">
        <v>1912</v>
      </c>
      <c r="F841" s="2" t="s">
        <v>1937</v>
      </c>
      <c r="G841" s="2" t="s">
        <v>1938</v>
      </c>
      <c r="H841" s="2" t="s">
        <v>1939</v>
      </c>
      <c r="I841" s="11">
        <v>44074</v>
      </c>
      <c r="J841" s="11">
        <v>43799</v>
      </c>
      <c r="K841" s="2" t="s">
        <v>126</v>
      </c>
      <c r="L841" s="2" t="s">
        <v>316</v>
      </c>
      <c r="M841" s="2"/>
      <c r="N841" s="2" t="s">
        <v>80</v>
      </c>
      <c r="O841" s="2"/>
      <c r="P841" s="2"/>
      <c r="Q841" s="2" t="s">
        <v>65</v>
      </c>
      <c r="R841" s="2" t="s">
        <v>81</v>
      </c>
      <c r="S841" s="2">
        <v>15329</v>
      </c>
      <c r="T841" s="2" t="s">
        <v>82</v>
      </c>
      <c r="U841" s="2" t="s">
        <v>83</v>
      </c>
      <c r="V841" s="10" t="s">
        <v>69</v>
      </c>
      <c r="W841" s="2"/>
      <c r="X841" s="2">
        <v>97185.86</v>
      </c>
      <c r="Y841" s="26">
        <v>0.00164952291016</v>
      </c>
      <c r="Z841" s="10" t="s">
        <v>84</v>
      </c>
      <c r="AA841" s="2" t="s">
        <v>85</v>
      </c>
      <c r="AB841" s="10" t="s">
        <v>72</v>
      </c>
      <c r="AC841" s="2" t="s">
        <v>73</v>
      </c>
      <c r="AD841" s="10" t="s">
        <v>74</v>
      </c>
      <c r="AE841" s="10"/>
      <c r="AF841" s="10" t="s">
        <v>86</v>
      </c>
      <c r="AG841" s="10" t="s">
        <v>75</v>
      </c>
      <c r="AH841" s="10"/>
      <c r="AI841" s="10" t="s">
        <v>76</v>
      </c>
      <c r="AJ841" s="2" t="s">
        <v>76</v>
      </c>
      <c r="AK841" s="32">
        <v>1</v>
      </c>
      <c r="AL841" s="2"/>
      <c r="AM841" s="2"/>
      <c r="AN841" s="2"/>
      <c r="AO841" s="2">
        <v>0</v>
      </c>
      <c r="AP841" s="2">
        <v>0</v>
      </c>
      <c r="AQ841" s="2">
        <v>87604.6</v>
      </c>
      <c r="AR841" s="26">
        <v>0.9014130244873071</v>
      </c>
      <c r="AS841" s="11"/>
      <c r="AT841" s="10"/>
      <c r="AV841" s="10"/>
      <c r="AW841" s="10"/>
      <c r="AX841" s="10"/>
      <c r="AY841" s="10"/>
      <c r="AZ841" s="10"/>
      <c r="BC841" s="10"/>
    </row>
    <row r="842" s="2" customFormat="1">
      <c r="A842" s="2" t="s">
        <v>1940</v>
      </c>
      <c r="B842" s="11">
        <v>44315</v>
      </c>
      <c r="C842" s="2" t="s">
        <v>1910</v>
      </c>
      <c r="D842" s="2" t="s">
        <v>1911</v>
      </c>
      <c r="E842" s="2" t="s">
        <v>1912</v>
      </c>
      <c r="F842" s="2" t="s">
        <v>1937</v>
      </c>
      <c r="G842" s="2" t="s">
        <v>1938</v>
      </c>
      <c r="H842" s="2" t="s">
        <v>1939</v>
      </c>
      <c r="I842" s="11">
        <v>44439</v>
      </c>
      <c r="J842" s="11">
        <v>44255</v>
      </c>
      <c r="K842" s="2" t="s">
        <v>126</v>
      </c>
      <c r="L842" s="2" t="s">
        <v>316</v>
      </c>
      <c r="M842" s="2"/>
      <c r="N842" s="2" t="s">
        <v>80</v>
      </c>
      <c r="O842" s="2"/>
      <c r="P842" s="2"/>
      <c r="Q842" s="2" t="s">
        <v>65</v>
      </c>
      <c r="R842" s="2" t="s">
        <v>81</v>
      </c>
      <c r="S842" s="2">
        <v>2071</v>
      </c>
      <c r="T842" s="2" t="s">
        <v>82</v>
      </c>
      <c r="U842" s="2" t="s">
        <v>83</v>
      </c>
      <c r="V842" s="10" t="s">
        <v>69</v>
      </c>
      <c r="W842" s="2"/>
      <c r="X842" s="2">
        <v>210703.54</v>
      </c>
      <c r="Y842" s="26">
        <v>0.0030386566365</v>
      </c>
      <c r="Z842" s="10" t="s">
        <v>84</v>
      </c>
      <c r="AA842" s="2" t="s">
        <v>85</v>
      </c>
      <c r="AB842" s="10" t="s">
        <v>72</v>
      </c>
      <c r="AC842" s="2" t="s">
        <v>73</v>
      </c>
      <c r="AD842" s="10" t="s">
        <v>74</v>
      </c>
      <c r="AE842" s="10"/>
      <c r="AF842" s="10" t="s">
        <v>86</v>
      </c>
      <c r="AG842" s="10" t="s">
        <v>75</v>
      </c>
      <c r="AH842" s="10"/>
      <c r="AI842" s="10" t="s">
        <v>76</v>
      </c>
      <c r="AJ842" s="2" t="s">
        <v>76</v>
      </c>
      <c r="AK842" s="32">
        <v>1</v>
      </c>
      <c r="AL842" s="2"/>
      <c r="AM842" s="2"/>
      <c r="AN842" s="2"/>
      <c r="AO842" s="2">
        <v>0</v>
      </c>
      <c r="AP842" s="2">
        <v>0</v>
      </c>
      <c r="AQ842" s="2">
        <v>0</v>
      </c>
      <c r="AR842" s="26">
        <v>0</v>
      </c>
      <c r="AS842" s="11"/>
      <c r="AT842" s="10"/>
      <c r="AV842" s="10"/>
      <c r="AW842" s="10"/>
      <c r="AX842" s="10"/>
      <c r="AY842" s="10"/>
      <c r="AZ842" s="10"/>
      <c r="BC842" s="10"/>
    </row>
    <row r="843" s="2" customFormat="1">
      <c r="A843" s="2" t="s">
        <v>1941</v>
      </c>
      <c r="B843" s="11">
        <v>44407</v>
      </c>
      <c r="C843" s="2" t="s">
        <v>1910</v>
      </c>
      <c r="D843" s="2" t="s">
        <v>1911</v>
      </c>
      <c r="E843" s="2" t="s">
        <v>1912</v>
      </c>
      <c r="F843" s="2" t="s">
        <v>1937</v>
      </c>
      <c r="G843" s="2" t="s">
        <v>1938</v>
      </c>
      <c r="H843" s="2" t="s">
        <v>1939</v>
      </c>
      <c r="I843" s="11">
        <v>44439</v>
      </c>
      <c r="J843" s="11">
        <v>44347</v>
      </c>
      <c r="K843" s="2" t="s">
        <v>126</v>
      </c>
      <c r="L843" s="2" t="s">
        <v>316</v>
      </c>
      <c r="M843" s="2"/>
      <c r="N843" s="2" t="s">
        <v>80</v>
      </c>
      <c r="O843" s="2"/>
      <c r="P843" s="2"/>
      <c r="Q843" s="2" t="s">
        <v>65</v>
      </c>
      <c r="R843" s="2" t="s">
        <v>81</v>
      </c>
      <c r="S843" s="2">
        <v>2604</v>
      </c>
      <c r="T843" s="2" t="s">
        <v>82</v>
      </c>
      <c r="U843" s="2" t="s">
        <v>83</v>
      </c>
      <c r="V843" s="10" t="s">
        <v>69</v>
      </c>
      <c r="W843" s="2"/>
      <c r="X843" s="2">
        <v>578088</v>
      </c>
      <c r="Y843" s="26">
        <v>0.00630080497246</v>
      </c>
      <c r="Z843" s="10" t="s">
        <v>84</v>
      </c>
      <c r="AA843" s="2" t="s">
        <v>85</v>
      </c>
      <c r="AB843" s="10" t="s">
        <v>72</v>
      </c>
      <c r="AC843" s="2" t="s">
        <v>73</v>
      </c>
      <c r="AD843" s="10" t="s">
        <v>74</v>
      </c>
      <c r="AE843" s="10"/>
      <c r="AF843" s="10" t="s">
        <v>86</v>
      </c>
      <c r="AG843" s="10" t="s">
        <v>75</v>
      </c>
      <c r="AH843" s="10"/>
      <c r="AI843" s="10" t="s">
        <v>76</v>
      </c>
      <c r="AJ843" s="2" t="s">
        <v>76</v>
      </c>
      <c r="AK843" s="32">
        <v>1</v>
      </c>
      <c r="AL843" s="2"/>
      <c r="AM843" s="2"/>
      <c r="AN843" s="2"/>
      <c r="AO843" s="2">
        <v>0</v>
      </c>
      <c r="AP843" s="2">
        <v>0</v>
      </c>
      <c r="AQ843" s="2">
        <v>0</v>
      </c>
      <c r="AR843" s="26">
        <v>0</v>
      </c>
      <c r="AS843" s="11"/>
      <c r="AT843" s="10"/>
      <c r="AV843" s="10"/>
      <c r="AW843" s="10"/>
      <c r="AX843" s="10"/>
      <c r="AY843" s="10"/>
      <c r="AZ843" s="10"/>
      <c r="BC843" s="10"/>
    </row>
    <row r="844" s="2" customFormat="1">
      <c r="A844" s="2" t="s">
        <v>1942</v>
      </c>
      <c r="B844" s="11">
        <v>43822</v>
      </c>
      <c r="C844" s="2" t="s">
        <v>1943</v>
      </c>
      <c r="D844" s="2" t="s">
        <v>1944</v>
      </c>
      <c r="E844" s="2" t="s">
        <v>1945</v>
      </c>
      <c r="F844" s="2" t="s">
        <v>1946</v>
      </c>
      <c r="G844" s="2" t="s">
        <v>1947</v>
      </c>
      <c r="H844" s="2" t="s">
        <v>1948</v>
      </c>
      <c r="I844" s="11">
        <v>43769</v>
      </c>
      <c r="J844" s="11">
        <v>43769</v>
      </c>
      <c r="K844" s="2" t="s">
        <v>62</v>
      </c>
      <c r="L844" s="2" t="s">
        <v>1949</v>
      </c>
      <c r="M844" s="2"/>
      <c r="N844" s="2" t="s">
        <v>80</v>
      </c>
      <c r="O844" s="2" t="s">
        <v>95</v>
      </c>
      <c r="P844" s="2"/>
      <c r="Q844" s="2" t="s">
        <v>65</v>
      </c>
      <c r="R844" s="2" t="s">
        <v>81</v>
      </c>
      <c r="S844" s="2">
        <v>11864</v>
      </c>
      <c r="T844" s="2" t="s">
        <v>82</v>
      </c>
      <c r="U844" s="2" t="s">
        <v>83</v>
      </c>
      <c r="V844" s="10" t="s">
        <v>69</v>
      </c>
      <c r="W844" s="2"/>
      <c r="X844" s="2">
        <v>64540.16</v>
      </c>
      <c r="Y844" s="26">
        <v>0.006947492524</v>
      </c>
      <c r="Z844" s="10" t="s">
        <v>84</v>
      </c>
      <c r="AA844" s="2" t="s">
        <v>85</v>
      </c>
      <c r="AB844" s="10" t="s">
        <v>72</v>
      </c>
      <c r="AC844" s="2" t="s">
        <v>73</v>
      </c>
      <c r="AD844" s="10" t="s">
        <v>74</v>
      </c>
      <c r="AE844" s="10"/>
      <c r="AF844" s="10" t="s">
        <v>86</v>
      </c>
      <c r="AG844" s="10" t="s">
        <v>75</v>
      </c>
      <c r="AH844" s="10"/>
      <c r="AI844" s="10" t="s">
        <v>76</v>
      </c>
      <c r="AJ844" s="2" t="s">
        <v>76</v>
      </c>
      <c r="AK844" s="32">
        <v>1</v>
      </c>
      <c r="AL844" s="2"/>
      <c r="AM844" s="2"/>
      <c r="AN844" s="2"/>
      <c r="AO844" s="2">
        <v>0</v>
      </c>
      <c r="AP844" s="2">
        <v>0</v>
      </c>
      <c r="AQ844" s="2">
        <v>0</v>
      </c>
      <c r="AR844" s="26">
        <v>0</v>
      </c>
      <c r="AS844" s="11"/>
      <c r="AT844" s="10"/>
      <c r="AV844" s="10"/>
      <c r="AW844" s="10"/>
      <c r="AX844" s="10"/>
      <c r="AY844" s="10"/>
      <c r="AZ844" s="10"/>
      <c r="BC844" s="10"/>
    </row>
    <row r="845" s="2" customFormat="1">
      <c r="A845" s="2" t="s">
        <v>1950</v>
      </c>
      <c r="B845" s="11">
        <v>43823</v>
      </c>
      <c r="C845" s="2" t="s">
        <v>1951</v>
      </c>
      <c r="D845" s="2" t="s">
        <v>1952</v>
      </c>
      <c r="E845" s="2" t="s">
        <v>1953</v>
      </c>
      <c r="F845" s="2" t="s">
        <v>1954</v>
      </c>
      <c r="G845" s="2" t="s">
        <v>1955</v>
      </c>
      <c r="H845" s="2" t="s">
        <v>1956</v>
      </c>
      <c r="I845" s="11">
        <v>43769</v>
      </c>
      <c r="J845" s="11">
        <v>43769</v>
      </c>
      <c r="K845" s="2" t="s">
        <v>62</v>
      </c>
      <c r="L845" s="2" t="s">
        <v>62</v>
      </c>
      <c r="M845" s="2"/>
      <c r="N845" s="2" t="s">
        <v>127</v>
      </c>
      <c r="O845" s="2"/>
      <c r="P845" s="2"/>
      <c r="Q845" s="2" t="s">
        <v>65</v>
      </c>
      <c r="R845" s="2" t="s">
        <v>128</v>
      </c>
      <c r="S845" s="2">
        <v>2839000</v>
      </c>
      <c r="T845" s="2" t="s">
        <v>129</v>
      </c>
      <c r="U845" s="2" t="s">
        <v>130</v>
      </c>
      <c r="V845" s="10" t="s">
        <v>69</v>
      </c>
      <c r="W845" s="2"/>
      <c r="X845" s="2">
        <v>2839981.16</v>
      </c>
      <c r="Y845" s="26">
        <v>0.00083063424765</v>
      </c>
      <c r="Z845" s="10" t="s">
        <v>131</v>
      </c>
      <c r="AA845" s="2" t="s">
        <v>132</v>
      </c>
      <c r="AB845" s="10" t="s">
        <v>72</v>
      </c>
      <c r="AC845" s="2" t="s">
        <v>73</v>
      </c>
      <c r="AD845" s="10" t="s">
        <v>74</v>
      </c>
      <c r="AE845" s="10"/>
      <c r="AF845" s="10" t="s">
        <v>86</v>
      </c>
      <c r="AG845" s="10" t="s">
        <v>75</v>
      </c>
      <c r="AH845" s="10"/>
      <c r="AI845" s="10" t="s">
        <v>76</v>
      </c>
      <c r="AJ845" s="2" t="s">
        <v>76</v>
      </c>
      <c r="AK845" s="32">
        <v>2</v>
      </c>
      <c r="AL845" s="2"/>
      <c r="AM845" s="2"/>
      <c r="AN845" s="2"/>
      <c r="AO845" s="2">
        <v>0</v>
      </c>
      <c r="AP845" s="2">
        <v>0</v>
      </c>
      <c r="AQ845" s="2">
        <v>2839981.1584</v>
      </c>
      <c r="AR845" s="26">
        <v>0.999999999436616</v>
      </c>
      <c r="AS845" s="11">
        <v>44270</v>
      </c>
      <c r="AT845" s="10" t="s">
        <v>133</v>
      </c>
      <c r="AU845" s="2">
        <v>6.75</v>
      </c>
      <c r="AV845" s="10" t="s">
        <v>75</v>
      </c>
      <c r="AW845" s="10" t="s">
        <v>75</v>
      </c>
      <c r="AX845" s="10" t="s">
        <v>75</v>
      </c>
      <c r="AY845" s="10"/>
      <c r="AZ845" s="10"/>
      <c r="BA845" s="2"/>
      <c r="BC845" s="10"/>
    </row>
    <row r="846" s="2" customFormat="1">
      <c r="A846" s="2" t="s">
        <v>1957</v>
      </c>
      <c r="B846" s="11">
        <v>43917</v>
      </c>
      <c r="C846" s="2" t="s">
        <v>1951</v>
      </c>
      <c r="D846" s="2" t="s">
        <v>1952</v>
      </c>
      <c r="E846" s="2" t="s">
        <v>1953</v>
      </c>
      <c r="F846" s="2" t="s">
        <v>1954</v>
      </c>
      <c r="G846" s="2" t="s">
        <v>1955</v>
      </c>
      <c r="H846" s="2" t="s">
        <v>1956</v>
      </c>
      <c r="I846" s="11">
        <v>44135</v>
      </c>
      <c r="J846" s="11">
        <v>43861</v>
      </c>
      <c r="K846" s="2" t="s">
        <v>62</v>
      </c>
      <c r="L846" s="2" t="s">
        <v>62</v>
      </c>
      <c r="M846" s="2"/>
      <c r="N846" s="2" t="s">
        <v>127</v>
      </c>
      <c r="O846" s="2"/>
      <c r="P846" s="2"/>
      <c r="Q846" s="2" t="s">
        <v>65</v>
      </c>
      <c r="R846" s="2" t="s">
        <v>128</v>
      </c>
      <c r="S846" s="2">
        <v>3014000</v>
      </c>
      <c r="T846" s="2" t="s">
        <v>129</v>
      </c>
      <c r="U846" s="2" t="s">
        <v>130</v>
      </c>
      <c r="V846" s="10" t="s">
        <v>69</v>
      </c>
      <c r="W846" s="2"/>
      <c r="X846" s="2">
        <v>2930940.79</v>
      </c>
      <c r="Y846" s="26">
        <v>0.00063339184139</v>
      </c>
      <c r="Z846" s="10" t="s">
        <v>131</v>
      </c>
      <c r="AA846" s="2" t="s">
        <v>132</v>
      </c>
      <c r="AB846" s="10" t="s">
        <v>72</v>
      </c>
      <c r="AC846" s="2" t="s">
        <v>73</v>
      </c>
      <c r="AD846" s="10" t="s">
        <v>74</v>
      </c>
      <c r="AE846" s="10"/>
      <c r="AF846" s="10" t="s">
        <v>86</v>
      </c>
      <c r="AG846" s="10" t="s">
        <v>75</v>
      </c>
      <c r="AH846" s="10"/>
      <c r="AI846" s="10" t="s">
        <v>76</v>
      </c>
      <c r="AJ846" s="2" t="s">
        <v>76</v>
      </c>
      <c r="AK846" s="32">
        <v>2</v>
      </c>
      <c r="AL846" s="2"/>
      <c r="AM846" s="2"/>
      <c r="AN846" s="7">
        <f>HYPERLINK("#Notes!C1251", "Go To Notes")</f>
      </c>
      <c r="AO846" s="2">
        <v>0</v>
      </c>
      <c r="AP846" s="2">
        <v>0</v>
      </c>
      <c r="AQ846" s="2">
        <v>2760763.4058</v>
      </c>
      <c r="AR846" s="26">
        <v>0.9419376246764781</v>
      </c>
      <c r="AS846" s="11">
        <v>44270</v>
      </c>
      <c r="AT846" s="10" t="s">
        <v>133</v>
      </c>
      <c r="AU846" s="2">
        <v>6.75</v>
      </c>
      <c r="AV846" s="10" t="s">
        <v>75</v>
      </c>
      <c r="AW846" s="10" t="s">
        <v>75</v>
      </c>
      <c r="AX846" s="10" t="s">
        <v>75</v>
      </c>
      <c r="AY846" s="10"/>
      <c r="AZ846" s="10"/>
      <c r="BA846" s="2"/>
      <c r="BC846" s="10"/>
    </row>
    <row r="847" s="2" customFormat="1">
      <c r="A847" s="2" t="s">
        <v>1958</v>
      </c>
      <c r="B847" s="11">
        <v>44008</v>
      </c>
      <c r="C847" s="2" t="s">
        <v>1951</v>
      </c>
      <c r="D847" s="2" t="s">
        <v>1952</v>
      </c>
      <c r="E847" s="2" t="s">
        <v>1953</v>
      </c>
      <c r="F847" s="2" t="s">
        <v>1954</v>
      </c>
      <c r="G847" s="2" t="s">
        <v>1955</v>
      </c>
      <c r="H847" s="2" t="s">
        <v>1956</v>
      </c>
      <c r="I847" s="11">
        <v>44135</v>
      </c>
      <c r="J847" s="11">
        <v>43951</v>
      </c>
      <c r="K847" s="2" t="s">
        <v>62</v>
      </c>
      <c r="L847" s="2" t="s">
        <v>62</v>
      </c>
      <c r="M847" s="2"/>
      <c r="N847" s="2" t="s">
        <v>127</v>
      </c>
      <c r="O847" s="2"/>
      <c r="P847" s="2"/>
      <c r="Q847" s="2" t="s">
        <v>65</v>
      </c>
      <c r="R847" s="2" t="s">
        <v>128</v>
      </c>
      <c r="S847" s="2">
        <v>3214000</v>
      </c>
      <c r="T847" s="2" t="s">
        <v>129</v>
      </c>
      <c r="U847" s="2" t="s">
        <v>130</v>
      </c>
      <c r="V847" s="10" t="s">
        <v>69</v>
      </c>
      <c r="W847" s="2"/>
      <c r="X847" s="2">
        <v>2522990</v>
      </c>
      <c r="Y847" s="26">
        <v>0.00064934186473</v>
      </c>
      <c r="Z847" s="10" t="s">
        <v>131</v>
      </c>
      <c r="AA847" s="2" t="s">
        <v>132</v>
      </c>
      <c r="AB847" s="10" t="s">
        <v>72</v>
      </c>
      <c r="AC847" s="2" t="s">
        <v>73</v>
      </c>
      <c r="AD847" s="10" t="s">
        <v>74</v>
      </c>
      <c r="AE847" s="10"/>
      <c r="AF847" s="10" t="s">
        <v>86</v>
      </c>
      <c r="AG847" s="10" t="s">
        <v>75</v>
      </c>
      <c r="AH847" s="10"/>
      <c r="AI847" s="10" t="s">
        <v>76</v>
      </c>
      <c r="AJ847" s="2" t="s">
        <v>76</v>
      </c>
      <c r="AK847" s="32">
        <v>2</v>
      </c>
      <c r="AL847" s="2"/>
      <c r="AM847" s="2"/>
      <c r="AN847" s="7">
        <f>HYPERLINK("#Notes!C1256", "Go To Notes")</f>
      </c>
      <c r="AO847" s="2">
        <v>0</v>
      </c>
      <c r="AP847" s="2">
        <v>0</v>
      </c>
      <c r="AQ847" s="2">
        <v>1572355</v>
      </c>
      <c r="AR847" s="26">
        <v>0.6232109520846297</v>
      </c>
      <c r="AS847" s="11">
        <v>44270</v>
      </c>
      <c r="AT847" s="10" t="s">
        <v>133</v>
      </c>
      <c r="AU847" s="2">
        <v>6.75</v>
      </c>
      <c r="AV847" s="10" t="s">
        <v>75</v>
      </c>
      <c r="AW847" s="10" t="s">
        <v>75</v>
      </c>
      <c r="AX847" s="10" t="s">
        <v>75</v>
      </c>
      <c r="AY847" s="10"/>
      <c r="AZ847" s="10"/>
      <c r="BA847" s="2"/>
      <c r="BC847" s="10"/>
    </row>
    <row r="848" s="2" customFormat="1">
      <c r="A848" s="2" t="s">
        <v>1959</v>
      </c>
      <c r="B848" s="11">
        <v>44102</v>
      </c>
      <c r="C848" s="2" t="s">
        <v>1951</v>
      </c>
      <c r="D848" s="2" t="s">
        <v>1952</v>
      </c>
      <c r="E848" s="2" t="s">
        <v>1953</v>
      </c>
      <c r="F848" s="2" t="s">
        <v>1954</v>
      </c>
      <c r="G848" s="2" t="s">
        <v>1955</v>
      </c>
      <c r="H848" s="2" t="s">
        <v>1956</v>
      </c>
      <c r="I848" s="11">
        <v>44135</v>
      </c>
      <c r="J848" s="11">
        <v>44043</v>
      </c>
      <c r="K848" s="2" t="s">
        <v>62</v>
      </c>
      <c r="L848" s="2" t="s">
        <v>62</v>
      </c>
      <c r="M848" s="2"/>
      <c r="N848" s="2" t="s">
        <v>127</v>
      </c>
      <c r="O848" s="2"/>
      <c r="P848" s="2"/>
      <c r="Q848" s="2" t="s">
        <v>65</v>
      </c>
      <c r="R848" s="2" t="s">
        <v>128</v>
      </c>
      <c r="S848" s="2">
        <v>3246000</v>
      </c>
      <c r="T848" s="2" t="s">
        <v>129</v>
      </c>
      <c r="U848" s="2" t="s">
        <v>130</v>
      </c>
      <c r="V848" s="10" t="s">
        <v>69</v>
      </c>
      <c r="W848" s="2"/>
      <c r="X848" s="2">
        <v>2815905</v>
      </c>
      <c r="Y848" s="26">
        <v>0.00059371479422</v>
      </c>
      <c r="Z848" s="10" t="s">
        <v>131</v>
      </c>
      <c r="AA848" s="2" t="s">
        <v>132</v>
      </c>
      <c r="AB848" s="10" t="s">
        <v>72</v>
      </c>
      <c r="AC848" s="2" t="s">
        <v>73</v>
      </c>
      <c r="AD848" s="10" t="s">
        <v>74</v>
      </c>
      <c r="AE848" s="10"/>
      <c r="AF848" s="10" t="s">
        <v>86</v>
      </c>
      <c r="AG848" s="10" t="s">
        <v>75</v>
      </c>
      <c r="AH848" s="10"/>
      <c r="AI848" s="10" t="s">
        <v>76</v>
      </c>
      <c r="AJ848" s="2" t="s">
        <v>76</v>
      </c>
      <c r="AK848" s="32">
        <v>2</v>
      </c>
      <c r="AL848" s="2"/>
      <c r="AM848" s="2"/>
      <c r="AN848" s="7">
        <f>HYPERLINK("#Notes!C1261", "Go To Notes")</f>
      </c>
      <c r="AO848" s="2">
        <v>0</v>
      </c>
      <c r="AP848" s="2">
        <v>0</v>
      </c>
      <c r="AQ848" s="2">
        <v>141402.5</v>
      </c>
      <c r="AR848" s="26">
        <v>0.05021565003080714</v>
      </c>
      <c r="AS848" s="11">
        <v>44270</v>
      </c>
      <c r="AT848" s="10" t="s">
        <v>133</v>
      </c>
      <c r="AU848" s="2">
        <v>6.75</v>
      </c>
      <c r="AV848" s="10" t="s">
        <v>75</v>
      </c>
      <c r="AW848" s="10" t="s">
        <v>75</v>
      </c>
      <c r="AX848" s="10" t="s">
        <v>75</v>
      </c>
      <c r="AY848" s="10"/>
      <c r="AZ848" s="10"/>
      <c r="BA848" s="2"/>
      <c r="BC848" s="10"/>
    </row>
    <row r="849" s="2" customFormat="1">
      <c r="A849" s="2" t="s">
        <v>1960</v>
      </c>
      <c r="B849" s="11">
        <v>44193</v>
      </c>
      <c r="C849" s="2" t="s">
        <v>1951</v>
      </c>
      <c r="D849" s="2" t="s">
        <v>1952</v>
      </c>
      <c r="E849" s="2" t="s">
        <v>1953</v>
      </c>
      <c r="F849" s="2" t="s">
        <v>1954</v>
      </c>
      <c r="G849" s="2" t="s">
        <v>1955</v>
      </c>
      <c r="H849" s="2" t="s">
        <v>1956</v>
      </c>
      <c r="I849" s="11">
        <v>44135</v>
      </c>
      <c r="J849" s="11">
        <v>44135</v>
      </c>
      <c r="K849" s="2" t="s">
        <v>62</v>
      </c>
      <c r="L849" s="2" t="s">
        <v>62</v>
      </c>
      <c r="M849" s="2"/>
      <c r="N849" s="2" t="s">
        <v>127</v>
      </c>
      <c r="O849" s="2"/>
      <c r="P849" s="2"/>
      <c r="Q849" s="2" t="s">
        <v>65</v>
      </c>
      <c r="R849" s="2" t="s">
        <v>128</v>
      </c>
      <c r="S849" s="2">
        <v>2996000</v>
      </c>
      <c r="T849" s="2" t="s">
        <v>129</v>
      </c>
      <c r="U849" s="2" t="s">
        <v>130</v>
      </c>
      <c r="V849" s="10" t="s">
        <v>69</v>
      </c>
      <c r="W849" s="2"/>
      <c r="X849" s="2">
        <v>2992255</v>
      </c>
      <c r="Y849" s="26">
        <v>0.00060846747295</v>
      </c>
      <c r="Z849" s="10" t="s">
        <v>131</v>
      </c>
      <c r="AA849" s="2" t="s">
        <v>132</v>
      </c>
      <c r="AB849" s="10" t="s">
        <v>72</v>
      </c>
      <c r="AC849" s="2" t="s">
        <v>73</v>
      </c>
      <c r="AD849" s="10" t="s">
        <v>74</v>
      </c>
      <c r="AE849" s="10"/>
      <c r="AF849" s="10" t="s">
        <v>86</v>
      </c>
      <c r="AG849" s="10" t="s">
        <v>75</v>
      </c>
      <c r="AH849" s="10"/>
      <c r="AI849" s="10" t="s">
        <v>76</v>
      </c>
      <c r="AJ849" s="2" t="s">
        <v>76</v>
      </c>
      <c r="AK849" s="32">
        <v>2</v>
      </c>
      <c r="AL849" s="2"/>
      <c r="AM849" s="2"/>
      <c r="AN849" s="7">
        <f>HYPERLINK("#Notes!C1266", "Go To Notes")</f>
      </c>
      <c r="AO849" s="2">
        <v>0</v>
      </c>
      <c r="AP849" s="2">
        <v>0</v>
      </c>
      <c r="AQ849" s="2">
        <v>1359298.75</v>
      </c>
      <c r="AR849" s="26">
        <v>0.45427236315086783</v>
      </c>
      <c r="AS849" s="11">
        <v>44270</v>
      </c>
      <c r="AT849" s="10" t="s">
        <v>133</v>
      </c>
      <c r="AU849" s="2">
        <v>6.75</v>
      </c>
      <c r="AV849" s="10" t="s">
        <v>75</v>
      </c>
      <c r="AW849" s="10" t="s">
        <v>75</v>
      </c>
      <c r="AX849" s="10" t="s">
        <v>75</v>
      </c>
      <c r="AY849" s="10"/>
      <c r="AZ849" s="10"/>
      <c r="BA849" s="2"/>
      <c r="BC849" s="10"/>
    </row>
    <row r="850" s="2" customFormat="1">
      <c r="A850" s="2" t="s">
        <v>1961</v>
      </c>
      <c r="B850" s="11">
        <v>44286</v>
      </c>
      <c r="C850" s="2" t="s">
        <v>1951</v>
      </c>
      <c r="D850" s="2" t="s">
        <v>1952</v>
      </c>
      <c r="E850" s="2" t="s">
        <v>1953</v>
      </c>
      <c r="F850" s="2" t="s">
        <v>1954</v>
      </c>
      <c r="G850" s="2" t="s">
        <v>1955</v>
      </c>
      <c r="H850" s="2" t="s">
        <v>1956</v>
      </c>
      <c r="I850" s="11">
        <v>44500</v>
      </c>
      <c r="J850" s="11">
        <v>44227</v>
      </c>
      <c r="K850" s="2" t="s">
        <v>62</v>
      </c>
      <c r="L850" s="2" t="s">
        <v>62</v>
      </c>
      <c r="M850" s="2"/>
      <c r="N850" s="2" t="s">
        <v>127</v>
      </c>
      <c r="O850" s="2"/>
      <c r="P850" s="2"/>
      <c r="Q850" s="2" t="s">
        <v>65</v>
      </c>
      <c r="R850" s="2" t="s">
        <v>128</v>
      </c>
      <c r="S850" s="2">
        <v>1097000</v>
      </c>
      <c r="T850" s="2" t="s">
        <v>129</v>
      </c>
      <c r="U850" s="2" t="s">
        <v>130</v>
      </c>
      <c r="V850" s="10" t="s">
        <v>69</v>
      </c>
      <c r="W850" s="2"/>
      <c r="X850" s="2">
        <v>1098618.08</v>
      </c>
      <c r="Y850" s="26">
        <v>0.00022976195011</v>
      </c>
      <c r="Z850" s="10" t="s">
        <v>131</v>
      </c>
      <c r="AA850" s="2" t="s">
        <v>132</v>
      </c>
      <c r="AB850" s="10" t="s">
        <v>72</v>
      </c>
      <c r="AC850" s="2" t="s">
        <v>73</v>
      </c>
      <c r="AD850" s="10" t="s">
        <v>74</v>
      </c>
      <c r="AE850" s="10"/>
      <c r="AF850" s="10" t="s">
        <v>86</v>
      </c>
      <c r="AG850" s="10" t="s">
        <v>75</v>
      </c>
      <c r="AH850" s="10"/>
      <c r="AI850" s="10" t="s">
        <v>76</v>
      </c>
      <c r="AJ850" s="2" t="s">
        <v>76</v>
      </c>
      <c r="AK850" s="32">
        <v>2</v>
      </c>
      <c r="AL850" s="2"/>
      <c r="AM850" s="2"/>
      <c r="AN850" s="7">
        <f>HYPERLINK("#Notes!C1271", "Go To Notes")</f>
      </c>
      <c r="AO850" s="2">
        <v>0</v>
      </c>
      <c r="AP850" s="2">
        <v>0</v>
      </c>
      <c r="AQ850" s="2">
        <v>261384.975</v>
      </c>
      <c r="AR850" s="26">
        <v>0.23792160329274756</v>
      </c>
      <c r="AS850" s="11">
        <v>44270</v>
      </c>
      <c r="AT850" s="10" t="s">
        <v>133</v>
      </c>
      <c r="AU850" s="2">
        <v>6.75</v>
      </c>
      <c r="AV850" s="10" t="s">
        <v>75</v>
      </c>
      <c r="AW850" s="10" t="s">
        <v>75</v>
      </c>
      <c r="AX850" s="10" t="s">
        <v>75</v>
      </c>
      <c r="AY850" s="10"/>
      <c r="AZ850" s="10"/>
      <c r="BA850" s="2"/>
      <c r="BC850" s="10"/>
    </row>
    <row r="851" s="2" customFormat="1">
      <c r="A851" s="2" t="s">
        <v>1962</v>
      </c>
      <c r="B851" s="11">
        <v>43823</v>
      </c>
      <c r="C851" s="2" t="s">
        <v>1951</v>
      </c>
      <c r="D851" s="2" t="s">
        <v>1952</v>
      </c>
      <c r="E851" s="2" t="s">
        <v>1953</v>
      </c>
      <c r="F851" s="2" t="s">
        <v>1963</v>
      </c>
      <c r="G851" s="2" t="s">
        <v>1964</v>
      </c>
      <c r="H851" s="2" t="s">
        <v>1965</v>
      </c>
      <c r="I851" s="11">
        <v>43769</v>
      </c>
      <c r="J851" s="11">
        <v>43769</v>
      </c>
      <c r="K851" s="2" t="s">
        <v>62</v>
      </c>
      <c r="L851" s="2" t="s">
        <v>62</v>
      </c>
      <c r="M851" s="2"/>
      <c r="N851" s="2" t="s">
        <v>127</v>
      </c>
      <c r="O851" s="2"/>
      <c r="P851" s="2"/>
      <c r="Q851" s="2" t="s">
        <v>65</v>
      </c>
      <c r="R851" s="2" t="s">
        <v>128</v>
      </c>
      <c r="S851" s="2">
        <v>800000</v>
      </c>
      <c r="T851" s="2" t="s">
        <v>129</v>
      </c>
      <c r="U851" s="2" t="s">
        <v>130</v>
      </c>
      <c r="V851" s="10" t="s">
        <v>69</v>
      </c>
      <c r="W851" s="2"/>
      <c r="X851" s="2">
        <v>802000</v>
      </c>
      <c r="Y851" s="26">
        <v>0.0003090518106</v>
      </c>
      <c r="Z851" s="10" t="s">
        <v>131</v>
      </c>
      <c r="AA851" s="2" t="s">
        <v>132</v>
      </c>
      <c r="AB851" s="10" t="s">
        <v>72</v>
      </c>
      <c r="AC851" s="2" t="s">
        <v>73</v>
      </c>
      <c r="AD851" s="10" t="s">
        <v>74</v>
      </c>
      <c r="AE851" s="10"/>
      <c r="AF851" s="10" t="s">
        <v>86</v>
      </c>
      <c r="AG851" s="10" t="s">
        <v>75</v>
      </c>
      <c r="AH851" s="10"/>
      <c r="AI851" s="10" t="s">
        <v>76</v>
      </c>
      <c r="AJ851" s="2" t="s">
        <v>76</v>
      </c>
      <c r="AK851" s="32">
        <v>2</v>
      </c>
      <c r="AL851" s="2"/>
      <c r="AM851" s="2"/>
      <c r="AN851" s="7">
        <f>HYPERLINK("#Notes!C1276", "Go To Notes")</f>
      </c>
      <c r="AO851" s="2">
        <v>0</v>
      </c>
      <c r="AP851" s="2">
        <v>0</v>
      </c>
      <c r="AQ851" s="2">
        <v>802000</v>
      </c>
      <c r="AR851" s="26">
        <v>1</v>
      </c>
      <c r="AS851" s="11">
        <v>44270</v>
      </c>
      <c r="AT851" s="10" t="s">
        <v>133</v>
      </c>
      <c r="AU851" s="2">
        <v>6.75</v>
      </c>
      <c r="AV851" s="10" t="s">
        <v>75</v>
      </c>
      <c r="AW851" s="10" t="s">
        <v>75</v>
      </c>
      <c r="AX851" s="10" t="s">
        <v>75</v>
      </c>
      <c r="AY851" s="10"/>
      <c r="AZ851" s="10"/>
      <c r="BA851" s="2"/>
      <c r="BC851" s="10"/>
    </row>
    <row r="852" s="2" customFormat="1">
      <c r="A852" s="2" t="s">
        <v>1966</v>
      </c>
      <c r="B852" s="11">
        <v>43917</v>
      </c>
      <c r="C852" s="2" t="s">
        <v>1951</v>
      </c>
      <c r="D852" s="2" t="s">
        <v>1952</v>
      </c>
      <c r="E852" s="2" t="s">
        <v>1953</v>
      </c>
      <c r="F852" s="2" t="s">
        <v>1963</v>
      </c>
      <c r="G852" s="2" t="s">
        <v>1964</v>
      </c>
      <c r="H852" s="2" t="s">
        <v>1965</v>
      </c>
      <c r="I852" s="11">
        <v>44135</v>
      </c>
      <c r="J852" s="11">
        <v>43861</v>
      </c>
      <c r="K852" s="2" t="s">
        <v>62</v>
      </c>
      <c r="L852" s="2" t="s">
        <v>62</v>
      </c>
      <c r="M852" s="2"/>
      <c r="N852" s="2" t="s">
        <v>127</v>
      </c>
      <c r="O852" s="2"/>
      <c r="P852" s="2"/>
      <c r="Q852" s="2" t="s">
        <v>65</v>
      </c>
      <c r="R852" s="2" t="s">
        <v>128</v>
      </c>
      <c r="S852" s="2">
        <v>800000</v>
      </c>
      <c r="T852" s="2" t="s">
        <v>129</v>
      </c>
      <c r="U852" s="2" t="s">
        <v>130</v>
      </c>
      <c r="V852" s="10" t="s">
        <v>69</v>
      </c>
      <c r="W852" s="2"/>
      <c r="X852" s="2">
        <v>779000</v>
      </c>
      <c r="Y852" s="26">
        <v>0.0002395298967</v>
      </c>
      <c r="Z852" s="10" t="s">
        <v>131</v>
      </c>
      <c r="AA852" s="2" t="s">
        <v>132</v>
      </c>
      <c r="AB852" s="10" t="s">
        <v>72</v>
      </c>
      <c r="AC852" s="2" t="s">
        <v>73</v>
      </c>
      <c r="AD852" s="10" t="s">
        <v>74</v>
      </c>
      <c r="AE852" s="10"/>
      <c r="AF852" s="10" t="s">
        <v>86</v>
      </c>
      <c r="AG852" s="10" t="s">
        <v>75</v>
      </c>
      <c r="AH852" s="10"/>
      <c r="AI852" s="10" t="s">
        <v>76</v>
      </c>
      <c r="AJ852" s="2" t="s">
        <v>76</v>
      </c>
      <c r="AK852" s="32">
        <v>2</v>
      </c>
      <c r="AL852" s="2"/>
      <c r="AM852" s="2"/>
      <c r="AN852" s="7">
        <f>HYPERLINK("#Notes!C1281", "Go To Notes")</f>
      </c>
      <c r="AO852" s="2">
        <v>0</v>
      </c>
      <c r="AP852" s="2">
        <v>0</v>
      </c>
      <c r="AQ852" s="2">
        <v>779000</v>
      </c>
      <c r="AR852" s="26">
        <v>1</v>
      </c>
      <c r="AS852" s="11">
        <v>44270</v>
      </c>
      <c r="AT852" s="10" t="s">
        <v>133</v>
      </c>
      <c r="AU852" s="2">
        <v>6.75</v>
      </c>
      <c r="AV852" s="10" t="s">
        <v>75</v>
      </c>
      <c r="AW852" s="10" t="s">
        <v>75</v>
      </c>
      <c r="AX852" s="10" t="s">
        <v>75</v>
      </c>
      <c r="AY852" s="10"/>
      <c r="AZ852" s="10"/>
      <c r="BA852" s="2"/>
      <c r="BC852" s="10"/>
    </row>
    <row r="853" s="2" customFormat="1">
      <c r="A853" s="2" t="s">
        <v>1967</v>
      </c>
      <c r="B853" s="11">
        <v>44008</v>
      </c>
      <c r="C853" s="2" t="s">
        <v>1951</v>
      </c>
      <c r="D853" s="2" t="s">
        <v>1952</v>
      </c>
      <c r="E853" s="2" t="s">
        <v>1953</v>
      </c>
      <c r="F853" s="2" t="s">
        <v>1963</v>
      </c>
      <c r="G853" s="2" t="s">
        <v>1964</v>
      </c>
      <c r="H853" s="2" t="s">
        <v>1965</v>
      </c>
      <c r="I853" s="11">
        <v>44135</v>
      </c>
      <c r="J853" s="11">
        <v>43951</v>
      </c>
      <c r="K853" s="2" t="s">
        <v>62</v>
      </c>
      <c r="L853" s="2" t="s">
        <v>62</v>
      </c>
      <c r="M853" s="2"/>
      <c r="N853" s="2" t="s">
        <v>127</v>
      </c>
      <c r="O853" s="2"/>
      <c r="P853" s="2"/>
      <c r="Q853" s="2" t="s">
        <v>65</v>
      </c>
      <c r="R853" s="2" t="s">
        <v>128</v>
      </c>
      <c r="S853" s="2">
        <v>300000</v>
      </c>
      <c r="T853" s="2" t="s">
        <v>129</v>
      </c>
      <c r="U853" s="2" t="s">
        <v>130</v>
      </c>
      <c r="V853" s="10" t="s">
        <v>69</v>
      </c>
      <c r="W853" s="2"/>
      <c r="X853" s="2">
        <v>235500</v>
      </c>
      <c r="Y853" s="26">
        <v>4.948177318E-05</v>
      </c>
      <c r="Z853" s="10" t="s">
        <v>131</v>
      </c>
      <c r="AA853" s="2" t="s">
        <v>132</v>
      </c>
      <c r="AB853" s="10" t="s">
        <v>72</v>
      </c>
      <c r="AC853" s="2" t="s">
        <v>73</v>
      </c>
      <c r="AD853" s="10" t="s">
        <v>74</v>
      </c>
      <c r="AE853" s="10"/>
      <c r="AF853" s="10" t="s">
        <v>86</v>
      </c>
      <c r="AG853" s="10" t="s">
        <v>75</v>
      </c>
      <c r="AH853" s="10"/>
      <c r="AI853" s="10" t="s">
        <v>76</v>
      </c>
      <c r="AJ853" s="2" t="s">
        <v>76</v>
      </c>
      <c r="AK853" s="32">
        <v>2</v>
      </c>
      <c r="AL853" s="2"/>
      <c r="AM853" s="2"/>
      <c r="AN853" s="7">
        <f>HYPERLINK("#Notes!C1286", "Go To Notes")</f>
      </c>
      <c r="AO853" s="2">
        <v>0</v>
      </c>
      <c r="AP853" s="2">
        <v>0</v>
      </c>
      <c r="AQ853" s="2">
        <v>215875</v>
      </c>
      <c r="AR853" s="26">
        <v>0.9166666666666666</v>
      </c>
      <c r="AS853" s="11">
        <v>44270</v>
      </c>
      <c r="AT853" s="10" t="s">
        <v>133</v>
      </c>
      <c r="AU853" s="2">
        <v>6.75</v>
      </c>
      <c r="AV853" s="10" t="s">
        <v>75</v>
      </c>
      <c r="AW853" s="10" t="s">
        <v>75</v>
      </c>
      <c r="AX853" s="10" t="s">
        <v>75</v>
      </c>
      <c r="AY853" s="10"/>
      <c r="AZ853" s="10"/>
      <c r="BA853" s="2"/>
      <c r="BC853" s="10"/>
    </row>
    <row r="854" s="2" customFormat="1">
      <c r="A854" s="2" t="s">
        <v>1968</v>
      </c>
      <c r="B854" s="11">
        <v>43823</v>
      </c>
      <c r="C854" s="2" t="s">
        <v>1951</v>
      </c>
      <c r="D854" s="2" t="s">
        <v>1952</v>
      </c>
      <c r="E854" s="2" t="s">
        <v>1953</v>
      </c>
      <c r="F854" s="2" t="s">
        <v>1969</v>
      </c>
      <c r="G854" s="2" t="s">
        <v>1970</v>
      </c>
      <c r="H854" s="2" t="s">
        <v>1971</v>
      </c>
      <c r="I854" s="11">
        <v>43769</v>
      </c>
      <c r="J854" s="11">
        <v>43769</v>
      </c>
      <c r="K854" s="2" t="s">
        <v>62</v>
      </c>
      <c r="L854" s="2" t="s">
        <v>62</v>
      </c>
      <c r="M854" s="2"/>
      <c r="N854" s="2" t="s">
        <v>127</v>
      </c>
      <c r="O854" s="2"/>
      <c r="P854" s="2"/>
      <c r="Q854" s="2" t="s">
        <v>65</v>
      </c>
      <c r="R854" s="2" t="s">
        <v>128</v>
      </c>
      <c r="S854" s="2">
        <v>125000</v>
      </c>
      <c r="T854" s="2" t="s">
        <v>129</v>
      </c>
      <c r="U854" s="2" t="s">
        <v>130</v>
      </c>
      <c r="V854" s="10" t="s">
        <v>69</v>
      </c>
      <c r="W854" s="2"/>
      <c r="X854" s="2">
        <v>124567.5</v>
      </c>
      <c r="Y854" s="26">
        <v>4.35052906E-05</v>
      </c>
      <c r="Z854" s="10" t="s">
        <v>131</v>
      </c>
      <c r="AA854" s="2" t="s">
        <v>132</v>
      </c>
      <c r="AB854" s="10" t="s">
        <v>72</v>
      </c>
      <c r="AC854" s="2" t="s">
        <v>73</v>
      </c>
      <c r="AD854" s="10" t="s">
        <v>74</v>
      </c>
      <c r="AE854" s="10"/>
      <c r="AF854" s="10" t="s">
        <v>86</v>
      </c>
      <c r="AG854" s="10" t="s">
        <v>75</v>
      </c>
      <c r="AH854" s="10"/>
      <c r="AI854" s="10" t="s">
        <v>76</v>
      </c>
      <c r="AJ854" s="2" t="s">
        <v>76</v>
      </c>
      <c r="AK854" s="32">
        <v>2</v>
      </c>
      <c r="AL854" s="2"/>
      <c r="AM854" s="2"/>
      <c r="AN854" s="7">
        <f>HYPERLINK("#Notes!C1291", "Go To Notes")</f>
      </c>
      <c r="AO854" s="2">
        <v>0</v>
      </c>
      <c r="AP854" s="2">
        <v>0</v>
      </c>
      <c r="AQ854" s="2">
        <v>124567.5</v>
      </c>
      <c r="AR854" s="26">
        <v>1</v>
      </c>
      <c r="AS854" s="11">
        <v>44270</v>
      </c>
      <c r="AT854" s="10" t="s">
        <v>133</v>
      </c>
      <c r="AU854" s="2">
        <v>6.75</v>
      </c>
      <c r="AV854" s="10" t="s">
        <v>75</v>
      </c>
      <c r="AW854" s="10" t="s">
        <v>75</v>
      </c>
      <c r="AX854" s="10" t="s">
        <v>75</v>
      </c>
      <c r="AY854" s="10"/>
      <c r="AZ854" s="10"/>
      <c r="BA854" s="2"/>
      <c r="BC854" s="10"/>
    </row>
    <row r="855" s="2" customFormat="1">
      <c r="A855" s="2" t="s">
        <v>1972</v>
      </c>
      <c r="B855" s="11">
        <v>43917</v>
      </c>
      <c r="C855" s="2" t="s">
        <v>1951</v>
      </c>
      <c r="D855" s="2" t="s">
        <v>1952</v>
      </c>
      <c r="E855" s="2" t="s">
        <v>1953</v>
      </c>
      <c r="F855" s="2" t="s">
        <v>1969</v>
      </c>
      <c r="G855" s="2" t="s">
        <v>1970</v>
      </c>
      <c r="H855" s="2" t="s">
        <v>1971</v>
      </c>
      <c r="I855" s="11">
        <v>44135</v>
      </c>
      <c r="J855" s="11">
        <v>43861</v>
      </c>
      <c r="K855" s="2" t="s">
        <v>62</v>
      </c>
      <c r="L855" s="2" t="s">
        <v>62</v>
      </c>
      <c r="M855" s="2"/>
      <c r="N855" s="2" t="s">
        <v>127</v>
      </c>
      <c r="O855" s="2"/>
      <c r="P855" s="2"/>
      <c r="Q855" s="2" t="s">
        <v>65</v>
      </c>
      <c r="R855" s="2" t="s">
        <v>128</v>
      </c>
      <c r="S855" s="2">
        <v>175000</v>
      </c>
      <c r="T855" s="2" t="s">
        <v>129</v>
      </c>
      <c r="U855" s="2" t="s">
        <v>130</v>
      </c>
      <c r="V855" s="10" t="s">
        <v>69</v>
      </c>
      <c r="W855" s="2"/>
      <c r="X855" s="2">
        <v>170364.25</v>
      </c>
      <c r="Y855" s="26">
        <v>4.585326808E-05</v>
      </c>
      <c r="Z855" s="10" t="s">
        <v>131</v>
      </c>
      <c r="AA855" s="2" t="s">
        <v>132</v>
      </c>
      <c r="AB855" s="10" t="s">
        <v>72</v>
      </c>
      <c r="AC855" s="2" t="s">
        <v>73</v>
      </c>
      <c r="AD855" s="10" t="s">
        <v>74</v>
      </c>
      <c r="AE855" s="10"/>
      <c r="AF855" s="10" t="s">
        <v>86</v>
      </c>
      <c r="AG855" s="10" t="s">
        <v>75</v>
      </c>
      <c r="AH855" s="10"/>
      <c r="AI855" s="10" t="s">
        <v>76</v>
      </c>
      <c r="AJ855" s="2" t="s">
        <v>76</v>
      </c>
      <c r="AK855" s="32">
        <v>2</v>
      </c>
      <c r="AL855" s="2"/>
      <c r="AM855" s="2"/>
      <c r="AN855" s="7">
        <f>HYPERLINK("#Notes!C1296", "Go To Notes")</f>
      </c>
      <c r="AO855" s="2">
        <v>0</v>
      </c>
      <c r="AP855" s="2">
        <v>0</v>
      </c>
      <c r="AQ855" s="2">
        <v>170364.25</v>
      </c>
      <c r="AR855" s="26">
        <v>1</v>
      </c>
      <c r="AS855" s="11">
        <v>44270</v>
      </c>
      <c r="AT855" s="10" t="s">
        <v>133</v>
      </c>
      <c r="AU855" s="2">
        <v>6.75</v>
      </c>
      <c r="AV855" s="10" t="s">
        <v>75</v>
      </c>
      <c r="AW855" s="10" t="s">
        <v>75</v>
      </c>
      <c r="AX855" s="10" t="s">
        <v>75</v>
      </c>
      <c r="AY855" s="10"/>
      <c r="AZ855" s="10"/>
      <c r="BA855" s="2"/>
      <c r="BC855" s="10"/>
    </row>
    <row r="856" s="2" customFormat="1">
      <c r="A856" s="2" t="s">
        <v>1973</v>
      </c>
      <c r="B856" s="11">
        <v>44524</v>
      </c>
      <c r="C856" s="2" t="s">
        <v>1951</v>
      </c>
      <c r="D856" s="2" t="s">
        <v>1952</v>
      </c>
      <c r="E856" s="2" t="s">
        <v>1953</v>
      </c>
      <c r="F856" s="2" t="s">
        <v>1974</v>
      </c>
      <c r="G856" s="2" t="s">
        <v>1975</v>
      </c>
      <c r="H856" s="2" t="s">
        <v>1976</v>
      </c>
      <c r="I856" s="11">
        <v>44651</v>
      </c>
      <c r="J856" s="11">
        <v>44469</v>
      </c>
      <c r="K856" s="2" t="s">
        <v>62</v>
      </c>
      <c r="L856" s="2" t="s">
        <v>62</v>
      </c>
      <c r="M856" s="2"/>
      <c r="N856" s="2" t="s">
        <v>80</v>
      </c>
      <c r="O856" s="2"/>
      <c r="P856" s="2"/>
      <c r="Q856" s="2" t="s">
        <v>65</v>
      </c>
      <c r="R856" s="2" t="s">
        <v>81</v>
      </c>
      <c r="S856" s="2">
        <v>1664215</v>
      </c>
      <c r="T856" s="2" t="s">
        <v>82</v>
      </c>
      <c r="U856" s="2" t="s">
        <v>83</v>
      </c>
      <c r="V856" s="10" t="s">
        <v>69</v>
      </c>
      <c r="W856" s="2"/>
      <c r="X856" s="2">
        <v>292019806.05</v>
      </c>
      <c r="Y856" s="26">
        <v>0.0047111681122</v>
      </c>
      <c r="Z856" s="10" t="s">
        <v>84</v>
      </c>
      <c r="AA856" s="2" t="s">
        <v>85</v>
      </c>
      <c r="AB856" s="10" t="s">
        <v>72</v>
      </c>
      <c r="AC856" s="2" t="s">
        <v>73</v>
      </c>
      <c r="AD856" s="10" t="s">
        <v>74</v>
      </c>
      <c r="AE856" s="10"/>
      <c r="AF856" s="10" t="s">
        <v>86</v>
      </c>
      <c r="AG856" s="10" t="s">
        <v>75</v>
      </c>
      <c r="AH856" s="10"/>
      <c r="AI856" s="10" t="s">
        <v>76</v>
      </c>
      <c r="AJ856" s="2" t="s">
        <v>76</v>
      </c>
      <c r="AK856" s="32">
        <v>1</v>
      </c>
      <c r="AL856" s="2"/>
      <c r="AM856" s="2"/>
      <c r="AN856" s="7">
        <f>HYPERLINK("#Notes!C1301", "Go To Notes")</f>
      </c>
      <c r="AO856" s="2">
        <v>0</v>
      </c>
      <c r="AP856" s="2">
        <v>0</v>
      </c>
      <c r="AQ856" s="2">
        <v>206101622.43</v>
      </c>
      <c r="AR856" s="26">
        <v>0.7057796017942393</v>
      </c>
      <c r="AS856" s="11"/>
      <c r="AT856" s="10"/>
      <c r="AV856" s="10"/>
      <c r="AW856" s="10"/>
      <c r="AX856" s="10"/>
      <c r="AY856" s="10"/>
      <c r="AZ856" s="10"/>
      <c r="BC856" s="10"/>
    </row>
    <row r="857" s="2" customFormat="1">
      <c r="A857" s="2" t="s">
        <v>1977</v>
      </c>
      <c r="B857" s="11">
        <v>43794</v>
      </c>
      <c r="C857" s="2" t="s">
        <v>1951</v>
      </c>
      <c r="D857" s="2" t="s">
        <v>1952</v>
      </c>
      <c r="E857" s="2" t="s">
        <v>1953</v>
      </c>
      <c r="F857" s="2" t="s">
        <v>1978</v>
      </c>
      <c r="G857" s="2" t="s">
        <v>1979</v>
      </c>
      <c r="H857" s="2" t="s">
        <v>1980</v>
      </c>
      <c r="I857" s="11">
        <v>43921</v>
      </c>
      <c r="J857" s="11">
        <v>43738</v>
      </c>
      <c r="K857" s="2" t="s">
        <v>62</v>
      </c>
      <c r="L857" s="2" t="s">
        <v>62</v>
      </c>
      <c r="M857" s="2"/>
      <c r="N857" s="2" t="s">
        <v>80</v>
      </c>
      <c r="O857" s="2"/>
      <c r="P857" s="2"/>
      <c r="Q857" s="2" t="s">
        <v>65</v>
      </c>
      <c r="R857" s="2" t="s">
        <v>81</v>
      </c>
      <c r="S857" s="2">
        <v>5412355</v>
      </c>
      <c r="T857" s="2" t="s">
        <v>82</v>
      </c>
      <c r="U857" s="2" t="s">
        <v>83</v>
      </c>
      <c r="V857" s="10" t="s">
        <v>69</v>
      </c>
      <c r="W857" s="2"/>
      <c r="X857" s="2">
        <v>29876199.6</v>
      </c>
      <c r="Y857" s="26">
        <v>0.00067895556743</v>
      </c>
      <c r="Z857" s="10" t="s">
        <v>84</v>
      </c>
      <c r="AA857" s="2" t="s">
        <v>85</v>
      </c>
      <c r="AB857" s="10" t="s">
        <v>72</v>
      </c>
      <c r="AC857" s="2" t="s">
        <v>73</v>
      </c>
      <c r="AD857" s="10" t="s">
        <v>74</v>
      </c>
      <c r="AE857" s="10"/>
      <c r="AF857" s="10" t="s">
        <v>86</v>
      </c>
      <c r="AG857" s="10" t="s">
        <v>75</v>
      </c>
      <c r="AH857" s="10"/>
      <c r="AI857" s="10" t="s">
        <v>76</v>
      </c>
      <c r="AJ857" s="2" t="s">
        <v>76</v>
      </c>
      <c r="AK857" s="32">
        <v>1</v>
      </c>
      <c r="AL857" s="2"/>
      <c r="AM857" s="2"/>
      <c r="AN857" s="7">
        <f>HYPERLINK("#Notes!C1307", "Go To Notes")</f>
      </c>
      <c r="AO857" s="2">
        <v>0</v>
      </c>
      <c r="AP857" s="2">
        <v>0</v>
      </c>
      <c r="AQ857" s="2">
        <v>24788570.16</v>
      </c>
      <c r="AR857" s="26">
        <v>0.8297096180867664</v>
      </c>
      <c r="AS857" s="11"/>
      <c r="AT857" s="10"/>
      <c r="AV857" s="10"/>
      <c r="AW857" s="10"/>
      <c r="AX857" s="10"/>
      <c r="AY857" s="10"/>
      <c r="AZ857" s="10"/>
      <c r="BC857" s="10"/>
    </row>
    <row r="858" s="2" customFormat="1">
      <c r="A858" s="2" t="s">
        <v>1981</v>
      </c>
      <c r="B858" s="11">
        <v>43888</v>
      </c>
      <c r="C858" s="2" t="s">
        <v>1951</v>
      </c>
      <c r="D858" s="2" t="s">
        <v>1952</v>
      </c>
      <c r="E858" s="2" t="s">
        <v>1953</v>
      </c>
      <c r="F858" s="2" t="s">
        <v>1978</v>
      </c>
      <c r="G858" s="2" t="s">
        <v>1979</v>
      </c>
      <c r="H858" s="2" t="s">
        <v>1980</v>
      </c>
      <c r="I858" s="11">
        <v>43921</v>
      </c>
      <c r="J858" s="11">
        <v>43830</v>
      </c>
      <c r="K858" s="2" t="s">
        <v>62</v>
      </c>
      <c r="L858" s="2" t="s">
        <v>62</v>
      </c>
      <c r="M858" s="2"/>
      <c r="N858" s="2" t="s">
        <v>80</v>
      </c>
      <c r="O858" s="2"/>
      <c r="P858" s="2"/>
      <c r="Q858" s="2" t="s">
        <v>65</v>
      </c>
      <c r="R858" s="2" t="s">
        <v>81</v>
      </c>
      <c r="S858" s="2">
        <v>3728076</v>
      </c>
      <c r="T858" s="2" t="s">
        <v>82</v>
      </c>
      <c r="U858" s="2" t="s">
        <v>83</v>
      </c>
      <c r="V858" s="10" t="s">
        <v>69</v>
      </c>
      <c r="W858" s="2"/>
      <c r="X858" s="2">
        <v>22666702.08</v>
      </c>
      <c r="Y858" s="26">
        <v>0.00046712790562</v>
      </c>
      <c r="Z858" s="10" t="s">
        <v>84</v>
      </c>
      <c r="AA858" s="2" t="s">
        <v>85</v>
      </c>
      <c r="AB858" s="10" t="s">
        <v>72</v>
      </c>
      <c r="AC858" s="2" t="s">
        <v>73</v>
      </c>
      <c r="AD858" s="10" t="s">
        <v>74</v>
      </c>
      <c r="AE858" s="10"/>
      <c r="AF858" s="10" t="s">
        <v>86</v>
      </c>
      <c r="AG858" s="10" t="s">
        <v>75</v>
      </c>
      <c r="AH858" s="10"/>
      <c r="AI858" s="10" t="s">
        <v>76</v>
      </c>
      <c r="AJ858" s="2" t="s">
        <v>76</v>
      </c>
      <c r="AK858" s="32">
        <v>1</v>
      </c>
      <c r="AL858" s="2"/>
      <c r="AM858" s="2"/>
      <c r="AN858" s="7">
        <f>HYPERLINK("#Notes!C1312", "Go To Notes")</f>
      </c>
      <c r="AO858" s="2">
        <v>0</v>
      </c>
      <c r="AP858" s="2">
        <v>0</v>
      </c>
      <c r="AQ858" s="2">
        <v>29830194.56</v>
      </c>
      <c r="AR858" s="26">
        <v>1.3160359391814973</v>
      </c>
      <c r="AS858" s="11"/>
      <c r="AT858" s="10"/>
      <c r="AV858" s="10"/>
      <c r="AW858" s="10"/>
      <c r="AX858" s="10"/>
      <c r="AY858" s="10"/>
      <c r="AZ858" s="10"/>
      <c r="BC858" s="10"/>
    </row>
    <row r="859" s="2" customFormat="1">
      <c r="A859" s="2" t="s">
        <v>1982</v>
      </c>
      <c r="B859" s="11">
        <v>43983</v>
      </c>
      <c r="C859" s="2" t="s">
        <v>1951</v>
      </c>
      <c r="D859" s="2" t="s">
        <v>1952</v>
      </c>
      <c r="E859" s="2" t="s">
        <v>1953</v>
      </c>
      <c r="F859" s="2" t="s">
        <v>1978</v>
      </c>
      <c r="G859" s="2" t="s">
        <v>1979</v>
      </c>
      <c r="H859" s="2" t="s">
        <v>1980</v>
      </c>
      <c r="I859" s="11">
        <v>43921</v>
      </c>
      <c r="J859" s="11">
        <v>43921</v>
      </c>
      <c r="K859" s="2" t="s">
        <v>62</v>
      </c>
      <c r="L859" s="2" t="s">
        <v>62</v>
      </c>
      <c r="M859" s="2"/>
      <c r="N859" s="2" t="s">
        <v>80</v>
      </c>
      <c r="O859" s="2"/>
      <c r="P859" s="2"/>
      <c r="Q859" s="2" t="s">
        <v>65</v>
      </c>
      <c r="R859" s="2" t="s">
        <v>81</v>
      </c>
      <c r="S859" s="2">
        <v>4006712</v>
      </c>
      <c r="T859" s="2" t="s">
        <v>82</v>
      </c>
      <c r="U859" s="2" t="s">
        <v>83</v>
      </c>
      <c r="V859" s="10" t="s">
        <v>69</v>
      </c>
      <c r="W859" s="2"/>
      <c r="X859" s="2">
        <v>14023492</v>
      </c>
      <c r="Y859" s="26">
        <v>0.00044069797547</v>
      </c>
      <c r="Z859" s="10" t="s">
        <v>84</v>
      </c>
      <c r="AA859" s="2" t="s">
        <v>85</v>
      </c>
      <c r="AB859" s="10" t="s">
        <v>72</v>
      </c>
      <c r="AC859" s="2" t="s">
        <v>73</v>
      </c>
      <c r="AD859" s="10" t="s">
        <v>74</v>
      </c>
      <c r="AE859" s="10"/>
      <c r="AF859" s="10" t="s">
        <v>86</v>
      </c>
      <c r="AG859" s="10" t="s">
        <v>75</v>
      </c>
      <c r="AH859" s="10"/>
      <c r="AI859" s="10" t="s">
        <v>76</v>
      </c>
      <c r="AJ859" s="2" t="s">
        <v>76</v>
      </c>
      <c r="AK859" s="32">
        <v>1</v>
      </c>
      <c r="AL859" s="2"/>
      <c r="AM859" s="2"/>
      <c r="AN859" s="7">
        <f>HYPERLINK("#Notes!C1320", "Go To Notes")</f>
      </c>
      <c r="AO859" s="2">
        <v>0</v>
      </c>
      <c r="AP859" s="2">
        <v>0</v>
      </c>
      <c r="AQ859" s="2">
        <v>13839486.5</v>
      </c>
      <c r="AR859" s="26">
        <v>0.9868787674282554</v>
      </c>
      <c r="AS859" s="11"/>
      <c r="AT859" s="10"/>
      <c r="AV859" s="10"/>
      <c r="AW859" s="10"/>
      <c r="AX859" s="10"/>
      <c r="AY859" s="10"/>
      <c r="AZ859" s="10"/>
      <c r="BC859" s="10"/>
    </row>
    <row r="860" s="2" customFormat="1">
      <c r="A860" s="2" t="s">
        <v>1983</v>
      </c>
      <c r="B860" s="11">
        <v>44070</v>
      </c>
      <c r="C860" s="2" t="s">
        <v>1951</v>
      </c>
      <c r="D860" s="2" t="s">
        <v>1952</v>
      </c>
      <c r="E860" s="2" t="s">
        <v>1953</v>
      </c>
      <c r="F860" s="2" t="s">
        <v>1978</v>
      </c>
      <c r="G860" s="2" t="s">
        <v>1979</v>
      </c>
      <c r="H860" s="2" t="s">
        <v>1980</v>
      </c>
      <c r="I860" s="11">
        <v>44286</v>
      </c>
      <c r="J860" s="11">
        <v>44012</v>
      </c>
      <c r="K860" s="2" t="s">
        <v>62</v>
      </c>
      <c r="L860" s="2" t="s">
        <v>62</v>
      </c>
      <c r="M860" s="2"/>
      <c r="N860" s="2" t="s">
        <v>80</v>
      </c>
      <c r="O860" s="2"/>
      <c r="P860" s="2"/>
      <c r="Q860" s="2" t="s">
        <v>65</v>
      </c>
      <c r="R860" s="2" t="s">
        <v>81</v>
      </c>
      <c r="S860" s="2">
        <v>4090360</v>
      </c>
      <c r="T860" s="2" t="s">
        <v>82</v>
      </c>
      <c r="U860" s="2" t="s">
        <v>83</v>
      </c>
      <c r="V860" s="10" t="s">
        <v>69</v>
      </c>
      <c r="W860" s="2"/>
      <c r="X860" s="2">
        <v>17752162.4</v>
      </c>
      <c r="Y860" s="26">
        <v>0.00044182454517</v>
      </c>
      <c r="Z860" s="10" t="s">
        <v>84</v>
      </c>
      <c r="AA860" s="2" t="s">
        <v>85</v>
      </c>
      <c r="AB860" s="10" t="s">
        <v>72</v>
      </c>
      <c r="AC860" s="2" t="s">
        <v>73</v>
      </c>
      <c r="AD860" s="10" t="s">
        <v>74</v>
      </c>
      <c r="AE860" s="10"/>
      <c r="AF860" s="10" t="s">
        <v>86</v>
      </c>
      <c r="AG860" s="10" t="s">
        <v>75</v>
      </c>
      <c r="AH860" s="10"/>
      <c r="AI860" s="10" t="s">
        <v>76</v>
      </c>
      <c r="AJ860" s="2" t="s">
        <v>76</v>
      </c>
      <c r="AK860" s="32">
        <v>1</v>
      </c>
      <c r="AL860" s="2"/>
      <c r="AM860" s="2"/>
      <c r="AN860" s="7">
        <f>HYPERLINK("#Notes!C1325", "Go To Notes")</f>
      </c>
      <c r="AO860" s="2">
        <v>0</v>
      </c>
      <c r="AP860" s="2">
        <v>0</v>
      </c>
      <c r="AQ860" s="2">
        <v>16919563.78</v>
      </c>
      <c r="AR860" s="26">
        <v>0.9530987492543443</v>
      </c>
      <c r="AS860" s="11"/>
      <c r="AT860" s="10"/>
      <c r="AV860" s="10"/>
      <c r="AW860" s="10"/>
      <c r="AX860" s="10"/>
      <c r="AY860" s="10"/>
      <c r="AZ860" s="10"/>
      <c r="BC860" s="10"/>
    </row>
    <row r="861" s="2" customFormat="1">
      <c r="A861" s="2" t="s">
        <v>1984</v>
      </c>
      <c r="B861" s="11">
        <v>44160</v>
      </c>
      <c r="C861" s="2" t="s">
        <v>1951</v>
      </c>
      <c r="D861" s="2" t="s">
        <v>1952</v>
      </c>
      <c r="E861" s="2" t="s">
        <v>1953</v>
      </c>
      <c r="F861" s="2" t="s">
        <v>1978</v>
      </c>
      <c r="G861" s="2" t="s">
        <v>1979</v>
      </c>
      <c r="H861" s="2" t="s">
        <v>1980</v>
      </c>
      <c r="I861" s="11">
        <v>44286</v>
      </c>
      <c r="J861" s="11">
        <v>44104</v>
      </c>
      <c r="K861" s="2" t="s">
        <v>62</v>
      </c>
      <c r="L861" s="2" t="s">
        <v>62</v>
      </c>
      <c r="M861" s="2"/>
      <c r="N861" s="2" t="s">
        <v>80</v>
      </c>
      <c r="O861" s="2"/>
      <c r="P861" s="2"/>
      <c r="Q861" s="2" t="s">
        <v>65</v>
      </c>
      <c r="R861" s="2" t="s">
        <v>81</v>
      </c>
      <c r="S861" s="2">
        <v>3358965</v>
      </c>
      <c r="T861" s="2" t="s">
        <v>82</v>
      </c>
      <c r="U861" s="2" t="s">
        <v>83</v>
      </c>
      <c r="V861" s="10" t="s">
        <v>69</v>
      </c>
      <c r="W861" s="2"/>
      <c r="X861" s="2">
        <v>34261443</v>
      </c>
      <c r="Y861" s="26">
        <v>0.00082815091905</v>
      </c>
      <c r="Z861" s="10" t="s">
        <v>84</v>
      </c>
      <c r="AA861" s="2" t="s">
        <v>85</v>
      </c>
      <c r="AB861" s="10" t="s">
        <v>72</v>
      </c>
      <c r="AC861" s="2" t="s">
        <v>73</v>
      </c>
      <c r="AD861" s="10" t="s">
        <v>74</v>
      </c>
      <c r="AE861" s="10"/>
      <c r="AF861" s="10" t="s">
        <v>86</v>
      </c>
      <c r="AG861" s="10" t="s">
        <v>75</v>
      </c>
      <c r="AH861" s="10"/>
      <c r="AI861" s="10" t="s">
        <v>76</v>
      </c>
      <c r="AJ861" s="2" t="s">
        <v>76</v>
      </c>
      <c r="AK861" s="32">
        <v>1</v>
      </c>
      <c r="AL861" s="2"/>
      <c r="AM861" s="2"/>
      <c r="AN861" s="7">
        <f>HYPERLINK("#Notes!C1330", "Go To Notes")</f>
      </c>
      <c r="AO861" s="2">
        <v>0</v>
      </c>
      <c r="AP861" s="2">
        <v>0</v>
      </c>
      <c r="AQ861" s="2">
        <v>33684469.8</v>
      </c>
      <c r="AR861" s="26">
        <v>0.9831596935365507</v>
      </c>
      <c r="AS861" s="11"/>
      <c r="AT861" s="10"/>
      <c r="AV861" s="10"/>
      <c r="AW861" s="10"/>
      <c r="AX861" s="10"/>
      <c r="AY861" s="10"/>
      <c r="AZ861" s="10"/>
      <c r="BC861" s="10"/>
    </row>
    <row r="862" s="2" customFormat="1">
      <c r="A862" s="2" t="s">
        <v>1985</v>
      </c>
      <c r="B862" s="11">
        <v>44252</v>
      </c>
      <c r="C862" s="2" t="s">
        <v>1951</v>
      </c>
      <c r="D862" s="2" t="s">
        <v>1952</v>
      </c>
      <c r="E862" s="2" t="s">
        <v>1953</v>
      </c>
      <c r="F862" s="2" t="s">
        <v>1978</v>
      </c>
      <c r="G862" s="2" t="s">
        <v>1979</v>
      </c>
      <c r="H862" s="2" t="s">
        <v>1980</v>
      </c>
      <c r="I862" s="11">
        <v>44286</v>
      </c>
      <c r="J862" s="11">
        <v>44196</v>
      </c>
      <c r="K862" s="2" t="s">
        <v>62</v>
      </c>
      <c r="L862" s="2" t="s">
        <v>62</v>
      </c>
      <c r="M862" s="2"/>
      <c r="N862" s="2" t="s">
        <v>80</v>
      </c>
      <c r="O862" s="2"/>
      <c r="P862" s="2"/>
      <c r="Q862" s="2" t="s">
        <v>65</v>
      </c>
      <c r="R862" s="2" t="s">
        <v>81</v>
      </c>
      <c r="S862" s="2">
        <v>3514132</v>
      </c>
      <c r="T862" s="2" t="s">
        <v>82</v>
      </c>
      <c r="U862" s="2" t="s">
        <v>83</v>
      </c>
      <c r="V862" s="10" t="s">
        <v>69</v>
      </c>
      <c r="W862" s="2"/>
      <c r="X862" s="2">
        <v>66206246.88</v>
      </c>
      <c r="Y862" s="26">
        <v>0.00117984964228</v>
      </c>
      <c r="Z862" s="10" t="s">
        <v>84</v>
      </c>
      <c r="AA862" s="2" t="s">
        <v>85</v>
      </c>
      <c r="AB862" s="10" t="s">
        <v>72</v>
      </c>
      <c r="AC862" s="2" t="s">
        <v>73</v>
      </c>
      <c r="AD862" s="10" t="s">
        <v>74</v>
      </c>
      <c r="AE862" s="10"/>
      <c r="AF862" s="10" t="s">
        <v>86</v>
      </c>
      <c r="AG862" s="10" t="s">
        <v>75</v>
      </c>
      <c r="AH862" s="10"/>
      <c r="AI862" s="10" t="s">
        <v>76</v>
      </c>
      <c r="AJ862" s="2" t="s">
        <v>76</v>
      </c>
      <c r="AK862" s="32">
        <v>1</v>
      </c>
      <c r="AL862" s="2"/>
      <c r="AM862" s="2"/>
      <c r="AN862" s="7">
        <f>HYPERLINK("#Notes!C1335", "Go To Notes")</f>
      </c>
      <c r="AO862" s="2">
        <v>0</v>
      </c>
      <c r="AP862" s="2">
        <v>0</v>
      </c>
      <c r="AQ862" s="2">
        <v>65356920.84</v>
      </c>
      <c r="AR862" s="26">
        <v>0.987171512054755</v>
      </c>
      <c r="AS862" s="11"/>
      <c r="AT862" s="10"/>
      <c r="AV862" s="10"/>
      <c r="AW862" s="10"/>
      <c r="AX862" s="10"/>
      <c r="AY862" s="10"/>
      <c r="AZ862" s="10"/>
      <c r="BC862" s="10"/>
    </row>
    <row r="863" s="2" customFormat="1">
      <c r="A863" s="2" t="s">
        <v>1986</v>
      </c>
      <c r="B863" s="11">
        <v>44343</v>
      </c>
      <c r="C863" s="2" t="s">
        <v>1951</v>
      </c>
      <c r="D863" s="2" t="s">
        <v>1952</v>
      </c>
      <c r="E863" s="2" t="s">
        <v>1953</v>
      </c>
      <c r="F863" s="2" t="s">
        <v>1978</v>
      </c>
      <c r="G863" s="2" t="s">
        <v>1979</v>
      </c>
      <c r="H863" s="2" t="s">
        <v>1980</v>
      </c>
      <c r="I863" s="11">
        <v>44286</v>
      </c>
      <c r="J863" s="11">
        <v>44286</v>
      </c>
      <c r="K863" s="2" t="s">
        <v>62</v>
      </c>
      <c r="L863" s="2" t="s">
        <v>62</v>
      </c>
      <c r="M863" s="2"/>
      <c r="N863" s="2" t="s">
        <v>80</v>
      </c>
      <c r="O863" s="2"/>
      <c r="P863" s="2"/>
      <c r="Q863" s="2" t="s">
        <v>65</v>
      </c>
      <c r="R863" s="2" t="s">
        <v>81</v>
      </c>
      <c r="S863" s="2">
        <v>3643308</v>
      </c>
      <c r="T863" s="2" t="s">
        <v>82</v>
      </c>
      <c r="U863" s="2" t="s">
        <v>83</v>
      </c>
      <c r="V863" s="10" t="s">
        <v>69</v>
      </c>
      <c r="W863" s="2"/>
      <c r="X863" s="2">
        <v>691572724.56</v>
      </c>
      <c r="Y863" s="26">
        <v>0.01013595978223</v>
      </c>
      <c r="Z863" s="10" t="s">
        <v>84</v>
      </c>
      <c r="AA863" s="2" t="s">
        <v>85</v>
      </c>
      <c r="AB863" s="10" t="s">
        <v>72</v>
      </c>
      <c r="AC863" s="2" t="s">
        <v>73</v>
      </c>
      <c r="AD863" s="10" t="s">
        <v>74</v>
      </c>
      <c r="AE863" s="10"/>
      <c r="AF863" s="10" t="s">
        <v>86</v>
      </c>
      <c r="AG863" s="10" t="s">
        <v>75</v>
      </c>
      <c r="AH863" s="10"/>
      <c r="AI863" s="10" t="s">
        <v>76</v>
      </c>
      <c r="AJ863" s="2" t="s">
        <v>76</v>
      </c>
      <c r="AK863" s="32">
        <v>1</v>
      </c>
      <c r="AL863" s="2"/>
      <c r="AM863" s="2"/>
      <c r="AN863" s="7">
        <f>HYPERLINK("#Notes!C1341", "Go To Notes")</f>
      </c>
      <c r="AO863" s="2">
        <v>0</v>
      </c>
      <c r="AP863" s="2">
        <v>0</v>
      </c>
      <c r="AQ863" s="2">
        <v>310076095.14</v>
      </c>
      <c r="AR863" s="26">
        <v>0.44836368487100187</v>
      </c>
      <c r="AS863" s="11"/>
      <c r="AT863" s="10"/>
      <c r="AV863" s="10"/>
      <c r="AW863" s="10"/>
      <c r="AX863" s="10"/>
      <c r="AY863" s="10"/>
      <c r="AZ863" s="10"/>
      <c r="BC863" s="10"/>
    </row>
    <row r="864" s="2" customFormat="1">
      <c r="A864" s="2" t="s">
        <v>1987</v>
      </c>
      <c r="B864" s="11">
        <v>44434</v>
      </c>
      <c r="C864" s="2" t="s">
        <v>1951</v>
      </c>
      <c r="D864" s="2" t="s">
        <v>1952</v>
      </c>
      <c r="E864" s="2" t="s">
        <v>1953</v>
      </c>
      <c r="F864" s="2" t="s">
        <v>1978</v>
      </c>
      <c r="G864" s="2" t="s">
        <v>1979</v>
      </c>
      <c r="H864" s="2" t="s">
        <v>1980</v>
      </c>
      <c r="I864" s="11">
        <v>44651</v>
      </c>
      <c r="J864" s="11">
        <v>44377</v>
      </c>
      <c r="K864" s="2" t="s">
        <v>62</v>
      </c>
      <c r="L864" s="2" t="s">
        <v>62</v>
      </c>
      <c r="M864" s="2"/>
      <c r="N864" s="2" t="s">
        <v>80</v>
      </c>
      <c r="O864" s="2"/>
      <c r="P864" s="2"/>
      <c r="Q864" s="2" t="s">
        <v>65</v>
      </c>
      <c r="R864" s="2" t="s">
        <v>81</v>
      </c>
      <c r="S864" s="2">
        <v>3742783</v>
      </c>
      <c r="T864" s="2" t="s">
        <v>82</v>
      </c>
      <c r="U864" s="2" t="s">
        <v>83</v>
      </c>
      <c r="V864" s="10" t="s">
        <v>69</v>
      </c>
      <c r="W864" s="2"/>
      <c r="X864" s="2">
        <v>801479551.62</v>
      </c>
      <c r="Y864" s="26">
        <v>0.01121299833162</v>
      </c>
      <c r="Z864" s="10" t="s">
        <v>84</v>
      </c>
      <c r="AA864" s="2" t="s">
        <v>85</v>
      </c>
      <c r="AB864" s="10" t="s">
        <v>72</v>
      </c>
      <c r="AC864" s="2" t="s">
        <v>73</v>
      </c>
      <c r="AD864" s="10" t="s">
        <v>74</v>
      </c>
      <c r="AE864" s="10"/>
      <c r="AF864" s="10" t="s">
        <v>86</v>
      </c>
      <c r="AG864" s="10" t="s">
        <v>75</v>
      </c>
      <c r="AH864" s="10"/>
      <c r="AI864" s="10" t="s">
        <v>76</v>
      </c>
      <c r="AJ864" s="2" t="s">
        <v>76</v>
      </c>
      <c r="AK864" s="32">
        <v>1</v>
      </c>
      <c r="AL864" s="2"/>
      <c r="AM864" s="2"/>
      <c r="AN864" s="7">
        <f>HYPERLINK("#Notes!C1348", "Go To Notes")</f>
      </c>
      <c r="AO864" s="2">
        <v>0</v>
      </c>
      <c r="AP864" s="2">
        <v>0</v>
      </c>
      <c r="AQ864" s="2">
        <v>495681635.7</v>
      </c>
      <c r="AR864" s="26">
        <v>0.6184582435049</v>
      </c>
      <c r="AS864" s="11"/>
      <c r="AT864" s="10"/>
      <c r="AV864" s="10"/>
      <c r="AW864" s="10"/>
      <c r="AX864" s="10"/>
      <c r="AY864" s="10"/>
      <c r="AZ864" s="10"/>
      <c r="BC864" s="10"/>
    </row>
    <row r="865" s="2" customFormat="1">
      <c r="A865" s="2" t="s">
        <v>1988</v>
      </c>
      <c r="B865" s="11">
        <v>43794</v>
      </c>
      <c r="C865" s="2" t="s">
        <v>1951</v>
      </c>
      <c r="D865" s="2" t="s">
        <v>1952</v>
      </c>
      <c r="E865" s="2" t="s">
        <v>1953</v>
      </c>
      <c r="F865" s="2" t="s">
        <v>1989</v>
      </c>
      <c r="G865" s="2" t="s">
        <v>1990</v>
      </c>
      <c r="H865" s="2" t="s">
        <v>1991</v>
      </c>
      <c r="I865" s="11">
        <v>43921</v>
      </c>
      <c r="J865" s="11">
        <v>43738</v>
      </c>
      <c r="K865" s="2" t="s">
        <v>62</v>
      </c>
      <c r="L865" s="2" t="s">
        <v>62</v>
      </c>
      <c r="M865" s="2"/>
      <c r="N865" s="2" t="s">
        <v>80</v>
      </c>
      <c r="O865" s="2"/>
      <c r="P865" s="2"/>
      <c r="Q865" s="2" t="s">
        <v>65</v>
      </c>
      <c r="R865" s="2" t="s">
        <v>81</v>
      </c>
      <c r="S865" s="2">
        <v>77391</v>
      </c>
      <c r="T865" s="2" t="s">
        <v>82</v>
      </c>
      <c r="U865" s="2" t="s">
        <v>83</v>
      </c>
      <c r="V865" s="10" t="s">
        <v>69</v>
      </c>
      <c r="W865" s="2"/>
      <c r="X865" s="2">
        <v>427198.32</v>
      </c>
      <c r="Y865" s="26">
        <v>1.872752136E-05</v>
      </c>
      <c r="Z865" s="10" t="s">
        <v>84</v>
      </c>
      <c r="AA865" s="2" t="s">
        <v>85</v>
      </c>
      <c r="AB865" s="10" t="s">
        <v>72</v>
      </c>
      <c r="AC865" s="2" t="s">
        <v>73</v>
      </c>
      <c r="AD865" s="10" t="s">
        <v>74</v>
      </c>
      <c r="AE865" s="10"/>
      <c r="AF865" s="10" t="s">
        <v>86</v>
      </c>
      <c r="AG865" s="10" t="s">
        <v>75</v>
      </c>
      <c r="AH865" s="10"/>
      <c r="AI865" s="10" t="s">
        <v>76</v>
      </c>
      <c r="AJ865" s="2" t="s">
        <v>76</v>
      </c>
      <c r="AK865" s="32">
        <v>1</v>
      </c>
      <c r="AL865" s="2"/>
      <c r="AM865" s="2"/>
      <c r="AN865" s="7">
        <f>HYPERLINK("#Notes!C1356", "Go To Notes")</f>
      </c>
      <c r="AO865" s="2">
        <v>0</v>
      </c>
      <c r="AP865" s="2">
        <v>0</v>
      </c>
      <c r="AQ865" s="2">
        <v>425619.6</v>
      </c>
      <c r="AR865" s="26">
        <v>0.9963044798490781</v>
      </c>
      <c r="AS865" s="11"/>
      <c r="AT865" s="10"/>
      <c r="AV865" s="10"/>
      <c r="AW865" s="10"/>
      <c r="AX865" s="10"/>
      <c r="AY865" s="10"/>
      <c r="AZ865" s="10"/>
      <c r="BC865" s="10"/>
    </row>
    <row r="866" s="2" customFormat="1">
      <c r="A866" s="2" t="s">
        <v>1992</v>
      </c>
      <c r="B866" s="11">
        <v>43888</v>
      </c>
      <c r="C866" s="2" t="s">
        <v>1951</v>
      </c>
      <c r="D866" s="2" t="s">
        <v>1952</v>
      </c>
      <c r="E866" s="2" t="s">
        <v>1953</v>
      </c>
      <c r="F866" s="2" t="s">
        <v>1989</v>
      </c>
      <c r="G866" s="2" t="s">
        <v>1990</v>
      </c>
      <c r="H866" s="2" t="s">
        <v>1991</v>
      </c>
      <c r="I866" s="11">
        <v>43921</v>
      </c>
      <c r="J866" s="11">
        <v>43830</v>
      </c>
      <c r="K866" s="2" t="s">
        <v>62</v>
      </c>
      <c r="L866" s="2" t="s">
        <v>62</v>
      </c>
      <c r="M866" s="2"/>
      <c r="N866" s="2" t="s">
        <v>80</v>
      </c>
      <c r="O866" s="2"/>
      <c r="P866" s="2"/>
      <c r="Q866" s="2" t="s">
        <v>65</v>
      </c>
      <c r="R866" s="2" t="s">
        <v>81</v>
      </c>
      <c r="S866" s="2">
        <v>71946</v>
      </c>
      <c r="T866" s="2" t="s">
        <v>82</v>
      </c>
      <c r="U866" s="2" t="s">
        <v>83</v>
      </c>
      <c r="V866" s="10" t="s">
        <v>69</v>
      </c>
      <c r="W866" s="2"/>
      <c r="X866" s="2">
        <v>437431.68</v>
      </c>
      <c r="Y866" s="26">
        <v>1.736871879E-05</v>
      </c>
      <c r="Z866" s="10" t="s">
        <v>84</v>
      </c>
      <c r="AA866" s="2" t="s">
        <v>85</v>
      </c>
      <c r="AB866" s="10" t="s">
        <v>72</v>
      </c>
      <c r="AC866" s="2" t="s">
        <v>73</v>
      </c>
      <c r="AD866" s="10" t="s">
        <v>74</v>
      </c>
      <c r="AE866" s="10"/>
      <c r="AF866" s="10" t="s">
        <v>86</v>
      </c>
      <c r="AG866" s="10" t="s">
        <v>75</v>
      </c>
      <c r="AH866" s="10"/>
      <c r="AI866" s="10" t="s">
        <v>76</v>
      </c>
      <c r="AJ866" s="2" t="s">
        <v>76</v>
      </c>
      <c r="AK866" s="32">
        <v>1</v>
      </c>
      <c r="AL866" s="2"/>
      <c r="AM866" s="2"/>
      <c r="AN866" s="7">
        <f>HYPERLINK("#Notes!C1364", "Go To Notes")</f>
      </c>
      <c r="AO866" s="2">
        <v>0</v>
      </c>
      <c r="AP866" s="2">
        <v>0</v>
      </c>
      <c r="AQ866" s="2">
        <v>437267.52</v>
      </c>
      <c r="AR866" s="26">
        <v>0.9996247185389042</v>
      </c>
      <c r="AS866" s="11"/>
      <c r="AT866" s="10"/>
      <c r="AV866" s="10"/>
      <c r="AW866" s="10"/>
      <c r="AX866" s="10"/>
      <c r="AY866" s="10"/>
      <c r="AZ866" s="10"/>
      <c r="BC866" s="10"/>
    </row>
    <row r="867" s="2" customFormat="1">
      <c r="A867" s="2" t="s">
        <v>1993</v>
      </c>
      <c r="B867" s="11">
        <v>43983</v>
      </c>
      <c r="C867" s="2" t="s">
        <v>1951</v>
      </c>
      <c r="D867" s="2" t="s">
        <v>1952</v>
      </c>
      <c r="E867" s="2" t="s">
        <v>1953</v>
      </c>
      <c r="F867" s="2" t="s">
        <v>1989</v>
      </c>
      <c r="G867" s="2" t="s">
        <v>1990</v>
      </c>
      <c r="H867" s="2" t="s">
        <v>1991</v>
      </c>
      <c r="I867" s="11">
        <v>43921</v>
      </c>
      <c r="J867" s="11">
        <v>43921</v>
      </c>
      <c r="K867" s="2" t="s">
        <v>62</v>
      </c>
      <c r="L867" s="2" t="s">
        <v>62</v>
      </c>
      <c r="M867" s="2"/>
      <c r="N867" s="2" t="s">
        <v>80</v>
      </c>
      <c r="O867" s="2"/>
      <c r="P867" s="2"/>
      <c r="Q867" s="2" t="s">
        <v>65</v>
      </c>
      <c r="R867" s="2" t="s">
        <v>81</v>
      </c>
      <c r="S867" s="2">
        <v>77269</v>
      </c>
      <c r="T867" s="2" t="s">
        <v>82</v>
      </c>
      <c r="U867" s="2" t="s">
        <v>83</v>
      </c>
      <c r="V867" s="10" t="s">
        <v>69</v>
      </c>
      <c r="W867" s="2"/>
      <c r="X867" s="2">
        <v>270441.5</v>
      </c>
      <c r="Y867" s="26">
        <v>1.260105503E-05</v>
      </c>
      <c r="Z867" s="10" t="s">
        <v>84</v>
      </c>
      <c r="AA867" s="2" t="s">
        <v>85</v>
      </c>
      <c r="AB867" s="10" t="s">
        <v>72</v>
      </c>
      <c r="AC867" s="2" t="s">
        <v>73</v>
      </c>
      <c r="AD867" s="10" t="s">
        <v>74</v>
      </c>
      <c r="AE867" s="10"/>
      <c r="AF867" s="10" t="s">
        <v>86</v>
      </c>
      <c r="AG867" s="10" t="s">
        <v>75</v>
      </c>
      <c r="AH867" s="10"/>
      <c r="AI867" s="10" t="s">
        <v>76</v>
      </c>
      <c r="AJ867" s="2" t="s">
        <v>76</v>
      </c>
      <c r="AK867" s="32">
        <v>1</v>
      </c>
      <c r="AL867" s="2"/>
      <c r="AM867" s="2"/>
      <c r="AN867" s="7">
        <f>HYPERLINK("#Notes!C1372", "Go To Notes")</f>
      </c>
      <c r="AO867" s="2">
        <v>0</v>
      </c>
      <c r="AP867" s="2">
        <v>0</v>
      </c>
      <c r="AQ867" s="2">
        <v>268621.5</v>
      </c>
      <c r="AR867" s="26">
        <v>0.9932702636244807</v>
      </c>
      <c r="AS867" s="11"/>
      <c r="AT867" s="10"/>
      <c r="AV867" s="10"/>
      <c r="AW867" s="10"/>
      <c r="AX867" s="10"/>
      <c r="AY867" s="10"/>
      <c r="AZ867" s="10"/>
      <c r="BC867" s="10"/>
    </row>
    <row r="868" s="2" customFormat="1">
      <c r="A868" s="2" t="s">
        <v>1994</v>
      </c>
      <c r="B868" s="11">
        <v>44070</v>
      </c>
      <c r="C868" s="2" t="s">
        <v>1951</v>
      </c>
      <c r="D868" s="2" t="s">
        <v>1952</v>
      </c>
      <c r="E868" s="2" t="s">
        <v>1953</v>
      </c>
      <c r="F868" s="2" t="s">
        <v>1989</v>
      </c>
      <c r="G868" s="2" t="s">
        <v>1990</v>
      </c>
      <c r="H868" s="2" t="s">
        <v>1991</v>
      </c>
      <c r="I868" s="11">
        <v>44286</v>
      </c>
      <c r="J868" s="11">
        <v>44012</v>
      </c>
      <c r="K868" s="2" t="s">
        <v>62</v>
      </c>
      <c r="L868" s="2" t="s">
        <v>62</v>
      </c>
      <c r="M868" s="2"/>
      <c r="N868" s="2" t="s">
        <v>80</v>
      </c>
      <c r="O868" s="2"/>
      <c r="P868" s="2"/>
      <c r="Q868" s="2" t="s">
        <v>65</v>
      </c>
      <c r="R868" s="2" t="s">
        <v>81</v>
      </c>
      <c r="S868" s="2">
        <v>74089</v>
      </c>
      <c r="T868" s="2" t="s">
        <v>82</v>
      </c>
      <c r="U868" s="2" t="s">
        <v>83</v>
      </c>
      <c r="V868" s="10" t="s">
        <v>69</v>
      </c>
      <c r="W868" s="2"/>
      <c r="X868" s="2">
        <v>321546.26</v>
      </c>
      <c r="Y868" s="26">
        <v>1.286672511E-05</v>
      </c>
      <c r="Z868" s="10" t="s">
        <v>84</v>
      </c>
      <c r="AA868" s="2" t="s">
        <v>85</v>
      </c>
      <c r="AB868" s="10" t="s">
        <v>72</v>
      </c>
      <c r="AC868" s="2" t="s">
        <v>73</v>
      </c>
      <c r="AD868" s="10" t="s">
        <v>74</v>
      </c>
      <c r="AE868" s="10"/>
      <c r="AF868" s="10" t="s">
        <v>86</v>
      </c>
      <c r="AG868" s="10" t="s">
        <v>75</v>
      </c>
      <c r="AH868" s="10"/>
      <c r="AI868" s="10" t="s">
        <v>76</v>
      </c>
      <c r="AJ868" s="2" t="s">
        <v>76</v>
      </c>
      <c r="AK868" s="32">
        <v>1</v>
      </c>
      <c r="AL868" s="2"/>
      <c r="AM868" s="2"/>
      <c r="AN868" s="7">
        <f>HYPERLINK("#Notes!C1377", "Go To Notes")</f>
      </c>
      <c r="AO868" s="2">
        <v>0</v>
      </c>
      <c r="AP868" s="2">
        <v>0</v>
      </c>
      <c r="AQ868" s="2">
        <v>308795.34</v>
      </c>
      <c r="AR868" s="26">
        <v>0.9603449904844175</v>
      </c>
      <c r="AS868" s="11"/>
      <c r="AT868" s="10"/>
      <c r="AV868" s="10"/>
      <c r="AW868" s="10"/>
      <c r="AX868" s="10"/>
      <c r="AY868" s="10"/>
      <c r="AZ868" s="10"/>
      <c r="BC868" s="10"/>
    </row>
    <row r="869" s="2" customFormat="1">
      <c r="A869" s="2" t="s">
        <v>1995</v>
      </c>
      <c r="B869" s="11">
        <v>44160</v>
      </c>
      <c r="C869" s="2" t="s">
        <v>1951</v>
      </c>
      <c r="D869" s="2" t="s">
        <v>1952</v>
      </c>
      <c r="E869" s="2" t="s">
        <v>1953</v>
      </c>
      <c r="F869" s="2" t="s">
        <v>1989</v>
      </c>
      <c r="G869" s="2" t="s">
        <v>1990</v>
      </c>
      <c r="H869" s="2" t="s">
        <v>1991</v>
      </c>
      <c r="I869" s="11">
        <v>44286</v>
      </c>
      <c r="J869" s="11">
        <v>44104</v>
      </c>
      <c r="K869" s="2" t="s">
        <v>62</v>
      </c>
      <c r="L869" s="2" t="s">
        <v>62</v>
      </c>
      <c r="M869" s="2"/>
      <c r="N869" s="2" t="s">
        <v>80</v>
      </c>
      <c r="O869" s="2"/>
      <c r="P869" s="2"/>
      <c r="Q869" s="2" t="s">
        <v>65</v>
      </c>
      <c r="R869" s="2" t="s">
        <v>81</v>
      </c>
      <c r="S869" s="2">
        <v>73989</v>
      </c>
      <c r="T869" s="2" t="s">
        <v>82</v>
      </c>
      <c r="U869" s="2" t="s">
        <v>83</v>
      </c>
      <c r="V869" s="10" t="s">
        <v>69</v>
      </c>
      <c r="W869" s="2"/>
      <c r="X869" s="2">
        <v>754687.8</v>
      </c>
      <c r="Y869" s="26">
        <v>2.785448571E-05</v>
      </c>
      <c r="Z869" s="10" t="s">
        <v>84</v>
      </c>
      <c r="AA869" s="2" t="s">
        <v>85</v>
      </c>
      <c r="AB869" s="10" t="s">
        <v>72</v>
      </c>
      <c r="AC869" s="2" t="s">
        <v>73</v>
      </c>
      <c r="AD869" s="10" t="s">
        <v>74</v>
      </c>
      <c r="AE869" s="10"/>
      <c r="AF869" s="10" t="s">
        <v>86</v>
      </c>
      <c r="AG869" s="10" t="s">
        <v>75</v>
      </c>
      <c r="AH869" s="10"/>
      <c r="AI869" s="10" t="s">
        <v>76</v>
      </c>
      <c r="AJ869" s="2" t="s">
        <v>76</v>
      </c>
      <c r="AK869" s="32">
        <v>1</v>
      </c>
      <c r="AL869" s="2"/>
      <c r="AM869" s="2"/>
      <c r="AN869" s="7">
        <f>HYPERLINK("#Notes!C1382", "Go To Notes")</f>
      </c>
      <c r="AO869" s="2">
        <v>0</v>
      </c>
      <c r="AP869" s="2">
        <v>0</v>
      </c>
      <c r="AQ869" s="2">
        <v>747139.8</v>
      </c>
      <c r="AR869" s="26">
        <v>0.9899985132925165</v>
      </c>
      <c r="AS869" s="11"/>
      <c r="AT869" s="10"/>
      <c r="AV869" s="10"/>
      <c r="AW869" s="10"/>
      <c r="AX869" s="10"/>
      <c r="AY869" s="10"/>
      <c r="AZ869" s="10"/>
      <c r="BC869" s="10"/>
    </row>
    <row r="870" s="2" customFormat="1">
      <c r="A870" s="2" t="s">
        <v>1996</v>
      </c>
      <c r="B870" s="11">
        <v>44252</v>
      </c>
      <c r="C870" s="2" t="s">
        <v>1951</v>
      </c>
      <c r="D870" s="2" t="s">
        <v>1952</v>
      </c>
      <c r="E870" s="2" t="s">
        <v>1953</v>
      </c>
      <c r="F870" s="2" t="s">
        <v>1989</v>
      </c>
      <c r="G870" s="2" t="s">
        <v>1990</v>
      </c>
      <c r="H870" s="2" t="s">
        <v>1991</v>
      </c>
      <c r="I870" s="11">
        <v>44286</v>
      </c>
      <c r="J870" s="11">
        <v>44196</v>
      </c>
      <c r="K870" s="2" t="s">
        <v>62</v>
      </c>
      <c r="L870" s="2" t="s">
        <v>62</v>
      </c>
      <c r="M870" s="2"/>
      <c r="N870" s="2" t="s">
        <v>80</v>
      </c>
      <c r="O870" s="2"/>
      <c r="P870" s="2"/>
      <c r="Q870" s="2" t="s">
        <v>65</v>
      </c>
      <c r="R870" s="2" t="s">
        <v>81</v>
      </c>
      <c r="S870" s="2">
        <v>32487</v>
      </c>
      <c r="T870" s="2" t="s">
        <v>82</v>
      </c>
      <c r="U870" s="2" t="s">
        <v>83</v>
      </c>
      <c r="V870" s="10" t="s">
        <v>69</v>
      </c>
      <c r="W870" s="2"/>
      <c r="X870" s="2">
        <v>612055.08</v>
      </c>
      <c r="Y870" s="26">
        <v>1.896095001E-05</v>
      </c>
      <c r="Z870" s="10" t="s">
        <v>84</v>
      </c>
      <c r="AA870" s="2" t="s">
        <v>85</v>
      </c>
      <c r="AB870" s="10" t="s">
        <v>72</v>
      </c>
      <c r="AC870" s="2" t="s">
        <v>73</v>
      </c>
      <c r="AD870" s="10" t="s">
        <v>74</v>
      </c>
      <c r="AE870" s="10"/>
      <c r="AF870" s="10" t="s">
        <v>86</v>
      </c>
      <c r="AG870" s="10" t="s">
        <v>75</v>
      </c>
      <c r="AH870" s="10"/>
      <c r="AI870" s="10" t="s">
        <v>76</v>
      </c>
      <c r="AJ870" s="2" t="s">
        <v>76</v>
      </c>
      <c r="AK870" s="32">
        <v>1</v>
      </c>
      <c r="AL870" s="2"/>
      <c r="AM870" s="2"/>
      <c r="AN870" s="7">
        <f>HYPERLINK("#Notes!C1387", "Go To Notes")</f>
      </c>
      <c r="AO870" s="2">
        <v>0</v>
      </c>
      <c r="AP870" s="2">
        <v>0</v>
      </c>
      <c r="AQ870" s="2">
        <v>604066.92</v>
      </c>
      <c r="AR870" s="26">
        <v>0.9869486256040878</v>
      </c>
      <c r="AS870" s="11"/>
      <c r="AT870" s="10"/>
      <c r="AV870" s="10"/>
      <c r="AW870" s="10"/>
      <c r="AX870" s="10"/>
      <c r="AY870" s="10"/>
      <c r="AZ870" s="10"/>
      <c r="BC870" s="10"/>
    </row>
    <row r="871" s="2" customFormat="1">
      <c r="A871" s="2" t="s">
        <v>1997</v>
      </c>
      <c r="B871" s="11">
        <v>44343</v>
      </c>
      <c r="C871" s="2" t="s">
        <v>1951</v>
      </c>
      <c r="D871" s="2" t="s">
        <v>1952</v>
      </c>
      <c r="E871" s="2" t="s">
        <v>1953</v>
      </c>
      <c r="F871" s="2" t="s">
        <v>1989</v>
      </c>
      <c r="G871" s="2" t="s">
        <v>1990</v>
      </c>
      <c r="H871" s="2" t="s">
        <v>1991</v>
      </c>
      <c r="I871" s="11">
        <v>44286</v>
      </c>
      <c r="J871" s="11">
        <v>44286</v>
      </c>
      <c r="K871" s="2" t="s">
        <v>62</v>
      </c>
      <c r="L871" s="2" t="s">
        <v>62</v>
      </c>
      <c r="M871" s="2"/>
      <c r="N871" s="2" t="s">
        <v>80</v>
      </c>
      <c r="O871" s="2"/>
      <c r="P871" s="2"/>
      <c r="Q871" s="2" t="s">
        <v>65</v>
      </c>
      <c r="R871" s="2" t="s">
        <v>81</v>
      </c>
      <c r="S871" s="2">
        <v>48216</v>
      </c>
      <c r="T871" s="2" t="s">
        <v>82</v>
      </c>
      <c r="U871" s="2" t="s">
        <v>83</v>
      </c>
      <c r="V871" s="10" t="s">
        <v>69</v>
      </c>
      <c r="W871" s="2"/>
      <c r="X871" s="2">
        <v>9152361.12</v>
      </c>
      <c r="Y871" s="26">
        <v>0.00025335294768</v>
      </c>
      <c r="Z871" s="10" t="s">
        <v>84</v>
      </c>
      <c r="AA871" s="2" t="s">
        <v>85</v>
      </c>
      <c r="AB871" s="10" t="s">
        <v>72</v>
      </c>
      <c r="AC871" s="2" t="s">
        <v>73</v>
      </c>
      <c r="AD871" s="10" t="s">
        <v>74</v>
      </c>
      <c r="AE871" s="10"/>
      <c r="AF871" s="10" t="s">
        <v>86</v>
      </c>
      <c r="AG871" s="10" t="s">
        <v>75</v>
      </c>
      <c r="AH871" s="10"/>
      <c r="AI871" s="10" t="s">
        <v>76</v>
      </c>
      <c r="AJ871" s="2" t="s">
        <v>76</v>
      </c>
      <c r="AK871" s="32">
        <v>1</v>
      </c>
      <c r="AL871" s="2"/>
      <c r="AM871" s="2"/>
      <c r="AN871" s="7">
        <f>HYPERLINK("#Notes!C1392", "Go To Notes")</f>
      </c>
      <c r="AO871" s="2">
        <v>0</v>
      </c>
      <c r="AP871" s="2">
        <v>0</v>
      </c>
      <c r="AQ871" s="2">
        <v>8935207.04</v>
      </c>
      <c r="AR871" s="26">
        <v>0.9762734362037497</v>
      </c>
      <c r="AS871" s="11"/>
      <c r="AT871" s="10"/>
      <c r="AV871" s="10"/>
      <c r="AW871" s="10"/>
      <c r="AX871" s="10"/>
      <c r="AY871" s="10"/>
      <c r="AZ871" s="10"/>
      <c r="BC871" s="10"/>
    </row>
    <row r="872" s="2" customFormat="1">
      <c r="A872" s="2" t="s">
        <v>1998</v>
      </c>
      <c r="B872" s="11">
        <v>44434</v>
      </c>
      <c r="C872" s="2" t="s">
        <v>1951</v>
      </c>
      <c r="D872" s="2" t="s">
        <v>1952</v>
      </c>
      <c r="E872" s="2" t="s">
        <v>1953</v>
      </c>
      <c r="F872" s="2" t="s">
        <v>1989</v>
      </c>
      <c r="G872" s="2" t="s">
        <v>1990</v>
      </c>
      <c r="H872" s="2" t="s">
        <v>1991</v>
      </c>
      <c r="I872" s="11">
        <v>44651</v>
      </c>
      <c r="J872" s="11">
        <v>44377</v>
      </c>
      <c r="K872" s="2" t="s">
        <v>62</v>
      </c>
      <c r="L872" s="2" t="s">
        <v>62</v>
      </c>
      <c r="M872" s="2"/>
      <c r="N872" s="2" t="s">
        <v>80</v>
      </c>
      <c r="O872" s="2"/>
      <c r="P872" s="2"/>
      <c r="Q872" s="2" t="s">
        <v>65</v>
      </c>
      <c r="R872" s="2" t="s">
        <v>81</v>
      </c>
      <c r="S872" s="2">
        <v>49506</v>
      </c>
      <c r="T872" s="2" t="s">
        <v>82</v>
      </c>
      <c r="U872" s="2" t="s">
        <v>83</v>
      </c>
      <c r="V872" s="10" t="s">
        <v>69</v>
      </c>
      <c r="W872" s="2"/>
      <c r="X872" s="2">
        <v>10601214.84</v>
      </c>
      <c r="Y872" s="26">
        <v>0.00026446124874</v>
      </c>
      <c r="Z872" s="10" t="s">
        <v>84</v>
      </c>
      <c r="AA872" s="2" t="s">
        <v>85</v>
      </c>
      <c r="AB872" s="10" t="s">
        <v>72</v>
      </c>
      <c r="AC872" s="2" t="s">
        <v>73</v>
      </c>
      <c r="AD872" s="10" t="s">
        <v>74</v>
      </c>
      <c r="AE872" s="10"/>
      <c r="AF872" s="10" t="s">
        <v>86</v>
      </c>
      <c r="AG872" s="10" t="s">
        <v>75</v>
      </c>
      <c r="AH872" s="10"/>
      <c r="AI872" s="10" t="s">
        <v>76</v>
      </c>
      <c r="AJ872" s="2" t="s">
        <v>76</v>
      </c>
      <c r="AK872" s="32">
        <v>1</v>
      </c>
      <c r="AL872" s="2"/>
      <c r="AM872" s="2"/>
      <c r="AN872" s="7">
        <f>HYPERLINK("#Notes!C1397", "Go To Notes")</f>
      </c>
      <c r="AO872" s="2">
        <v>0</v>
      </c>
      <c r="AP872" s="2">
        <v>0</v>
      </c>
      <c r="AQ872" s="2">
        <v>10048091.22</v>
      </c>
      <c r="AR872" s="26">
        <v>0.9478245061204703</v>
      </c>
      <c r="AS872" s="11"/>
      <c r="AT872" s="10"/>
      <c r="AV872" s="10"/>
      <c r="AW872" s="10"/>
      <c r="AX872" s="10"/>
      <c r="AY872" s="10"/>
      <c r="AZ872" s="10"/>
      <c r="BC872" s="10"/>
    </row>
    <row r="873" s="2" customFormat="1">
      <c r="A873" s="2" t="s">
        <v>1999</v>
      </c>
      <c r="B873" s="11">
        <v>44524</v>
      </c>
      <c r="C873" s="2" t="s">
        <v>1951</v>
      </c>
      <c r="D873" s="2" t="s">
        <v>1952</v>
      </c>
      <c r="E873" s="2" t="s">
        <v>1953</v>
      </c>
      <c r="F873" s="2" t="s">
        <v>1989</v>
      </c>
      <c r="G873" s="2" t="s">
        <v>1990</v>
      </c>
      <c r="H873" s="2" t="s">
        <v>1991</v>
      </c>
      <c r="I873" s="11">
        <v>44651</v>
      </c>
      <c r="J873" s="11">
        <v>44469</v>
      </c>
      <c r="K873" s="2" t="s">
        <v>62</v>
      </c>
      <c r="L873" s="2" t="s">
        <v>62</v>
      </c>
      <c r="M873" s="2"/>
      <c r="N873" s="2" t="s">
        <v>80</v>
      </c>
      <c r="O873" s="2"/>
      <c r="P873" s="2"/>
      <c r="Q873" s="2" t="s">
        <v>65</v>
      </c>
      <c r="R873" s="2" t="s">
        <v>81</v>
      </c>
      <c r="S873" s="2">
        <v>57845</v>
      </c>
      <c r="T873" s="2" t="s">
        <v>82</v>
      </c>
      <c r="U873" s="2" t="s">
        <v>83</v>
      </c>
      <c r="V873" s="10" t="s">
        <v>69</v>
      </c>
      <c r="W873" s="2"/>
      <c r="X873" s="2">
        <v>10150062.15</v>
      </c>
      <c r="Y873" s="26">
        <v>0.0002446869684</v>
      </c>
      <c r="Z873" s="10" t="s">
        <v>84</v>
      </c>
      <c r="AA873" s="2" t="s">
        <v>85</v>
      </c>
      <c r="AB873" s="10" t="s">
        <v>72</v>
      </c>
      <c r="AC873" s="2" t="s">
        <v>73</v>
      </c>
      <c r="AD873" s="10" t="s">
        <v>74</v>
      </c>
      <c r="AE873" s="10"/>
      <c r="AF873" s="10" t="s">
        <v>86</v>
      </c>
      <c r="AG873" s="10" t="s">
        <v>75</v>
      </c>
      <c r="AH873" s="10"/>
      <c r="AI873" s="10" t="s">
        <v>76</v>
      </c>
      <c r="AJ873" s="2" t="s">
        <v>76</v>
      </c>
      <c r="AK873" s="32">
        <v>1</v>
      </c>
      <c r="AL873" s="2"/>
      <c r="AM873" s="2"/>
      <c r="AN873" s="7">
        <f>HYPERLINK("#Notes!C1402", "Go To Notes")</f>
      </c>
      <c r="AO873" s="2">
        <v>0</v>
      </c>
      <c r="AP873" s="2">
        <v>0</v>
      </c>
      <c r="AQ873" s="2">
        <v>3948075</v>
      </c>
      <c r="AR873" s="26">
        <v>0.38897052467801885</v>
      </c>
      <c r="AS873" s="11"/>
      <c r="AT873" s="10"/>
      <c r="AV873" s="10"/>
      <c r="AW873" s="10"/>
      <c r="AX873" s="10"/>
      <c r="AY873" s="10"/>
      <c r="AZ873" s="10"/>
      <c r="BC873" s="10"/>
    </row>
    <row r="874" s="2" customFormat="1">
      <c r="A874" s="2" t="s">
        <v>2000</v>
      </c>
      <c r="B874" s="11">
        <v>44524</v>
      </c>
      <c r="C874" s="2" t="s">
        <v>1951</v>
      </c>
      <c r="D874" s="2" t="s">
        <v>1952</v>
      </c>
      <c r="E874" s="2" t="s">
        <v>1953</v>
      </c>
      <c r="F874" s="2" t="s">
        <v>2001</v>
      </c>
      <c r="G874" s="2" t="s">
        <v>2002</v>
      </c>
      <c r="H874" s="2" t="s">
        <v>2003</v>
      </c>
      <c r="I874" s="11">
        <v>44651</v>
      </c>
      <c r="J874" s="11">
        <v>44469</v>
      </c>
      <c r="K874" s="2" t="s">
        <v>62</v>
      </c>
      <c r="L874" s="2" t="s">
        <v>62</v>
      </c>
      <c r="M874" s="2"/>
      <c r="N874" s="2" t="s">
        <v>80</v>
      </c>
      <c r="O874" s="2"/>
      <c r="P874" s="2"/>
      <c r="Q874" s="2" t="s">
        <v>65</v>
      </c>
      <c r="R874" s="2" t="s">
        <v>81</v>
      </c>
      <c r="S874" s="2">
        <v>17139</v>
      </c>
      <c r="T874" s="2" t="s">
        <v>82</v>
      </c>
      <c r="U874" s="2" t="s">
        <v>83</v>
      </c>
      <c r="V874" s="10" t="s">
        <v>69</v>
      </c>
      <c r="W874" s="2"/>
      <c r="X874" s="2">
        <v>3007380.33</v>
      </c>
      <c r="Y874" s="26">
        <v>0.0002477817849</v>
      </c>
      <c r="Z874" s="10" t="s">
        <v>84</v>
      </c>
      <c r="AA874" s="2" t="s">
        <v>85</v>
      </c>
      <c r="AB874" s="10" t="s">
        <v>72</v>
      </c>
      <c r="AC874" s="2" t="s">
        <v>73</v>
      </c>
      <c r="AD874" s="10" t="s">
        <v>74</v>
      </c>
      <c r="AE874" s="10"/>
      <c r="AF874" s="10" t="s">
        <v>86</v>
      </c>
      <c r="AG874" s="10" t="s">
        <v>75</v>
      </c>
      <c r="AH874" s="10"/>
      <c r="AI874" s="10" t="s">
        <v>76</v>
      </c>
      <c r="AJ874" s="2" t="s">
        <v>76</v>
      </c>
      <c r="AK874" s="32">
        <v>1</v>
      </c>
      <c r="AL874" s="2"/>
      <c r="AM874" s="2"/>
      <c r="AN874" s="7">
        <f>HYPERLINK("#Notes!C1407", "Go To Notes")</f>
      </c>
      <c r="AO874" s="2">
        <v>0</v>
      </c>
      <c r="AP874" s="2">
        <v>0</v>
      </c>
      <c r="AQ874" s="2">
        <v>2621346.33</v>
      </c>
      <c r="AR874" s="26">
        <v>0.8716377851683296</v>
      </c>
      <c r="AS874" s="11"/>
      <c r="AT874" s="10"/>
      <c r="AV874" s="10"/>
      <c r="AW874" s="10"/>
      <c r="AX874" s="10"/>
      <c r="AY874" s="10"/>
      <c r="AZ874" s="10"/>
      <c r="BC874" s="10"/>
    </row>
    <row r="875" s="2" customFormat="1">
      <c r="A875" s="2" t="s">
        <v>2004</v>
      </c>
      <c r="B875" s="11">
        <v>44524</v>
      </c>
      <c r="C875" s="2" t="s">
        <v>1951</v>
      </c>
      <c r="D875" s="2" t="s">
        <v>1952</v>
      </c>
      <c r="E875" s="2" t="s">
        <v>1953</v>
      </c>
      <c r="F875" s="2" t="s">
        <v>2005</v>
      </c>
      <c r="G875" s="2" t="s">
        <v>2006</v>
      </c>
      <c r="H875" s="2" t="s">
        <v>2007</v>
      </c>
      <c r="I875" s="11">
        <v>44651</v>
      </c>
      <c r="J875" s="11">
        <v>44469</v>
      </c>
      <c r="K875" s="2" t="s">
        <v>62</v>
      </c>
      <c r="L875" s="2" t="s">
        <v>62</v>
      </c>
      <c r="M875" s="2"/>
      <c r="N875" s="2" t="s">
        <v>80</v>
      </c>
      <c r="O875" s="2"/>
      <c r="P875" s="2"/>
      <c r="Q875" s="2" t="s">
        <v>65</v>
      </c>
      <c r="R875" s="2" t="s">
        <v>81</v>
      </c>
      <c r="S875" s="2">
        <v>18977</v>
      </c>
      <c r="T875" s="2" t="s">
        <v>82</v>
      </c>
      <c r="U875" s="2" t="s">
        <v>83</v>
      </c>
      <c r="V875" s="10" t="s">
        <v>69</v>
      </c>
      <c r="W875" s="2"/>
      <c r="X875" s="2">
        <v>3329894.19</v>
      </c>
      <c r="Y875" s="26">
        <v>0.00031986693842</v>
      </c>
      <c r="Z875" s="10" t="s">
        <v>84</v>
      </c>
      <c r="AA875" s="2" t="s">
        <v>85</v>
      </c>
      <c r="AB875" s="10" t="s">
        <v>72</v>
      </c>
      <c r="AC875" s="2" t="s">
        <v>73</v>
      </c>
      <c r="AD875" s="10" t="s">
        <v>74</v>
      </c>
      <c r="AE875" s="10"/>
      <c r="AF875" s="10" t="s">
        <v>86</v>
      </c>
      <c r="AG875" s="10" t="s">
        <v>75</v>
      </c>
      <c r="AH875" s="10"/>
      <c r="AI875" s="10" t="s">
        <v>76</v>
      </c>
      <c r="AJ875" s="2" t="s">
        <v>76</v>
      </c>
      <c r="AK875" s="32">
        <v>1</v>
      </c>
      <c r="AL875" s="2"/>
      <c r="AM875" s="2"/>
      <c r="AN875" s="7">
        <f>HYPERLINK("#Notes!C1412", "Go To Notes")</f>
      </c>
      <c r="AO875" s="2">
        <v>0</v>
      </c>
      <c r="AP875" s="2">
        <v>0</v>
      </c>
      <c r="AQ875" s="2">
        <v>952100.22</v>
      </c>
      <c r="AR875" s="26">
        <v>0.28592506718659433</v>
      </c>
      <c r="AS875" s="11"/>
      <c r="AT875" s="10"/>
      <c r="AV875" s="10"/>
      <c r="AW875" s="10"/>
      <c r="AX875" s="10"/>
      <c r="AY875" s="10"/>
      <c r="AZ875" s="10"/>
      <c r="BC875" s="10"/>
    </row>
    <row r="876" s="2" customFormat="1">
      <c r="A876" s="2" t="s">
        <v>2008</v>
      </c>
      <c r="B876" s="11">
        <v>44558</v>
      </c>
      <c r="C876" s="2" t="s">
        <v>1951</v>
      </c>
      <c r="D876" s="2" t="s">
        <v>1952</v>
      </c>
      <c r="E876" s="2" t="s">
        <v>1953</v>
      </c>
      <c r="F876" s="2" t="s">
        <v>2009</v>
      </c>
      <c r="G876" s="2" t="s">
        <v>2010</v>
      </c>
      <c r="H876" s="2" t="s">
        <v>2011</v>
      </c>
      <c r="I876" s="11">
        <v>44681</v>
      </c>
      <c r="J876" s="11">
        <v>44500</v>
      </c>
      <c r="K876" s="2" t="s">
        <v>62</v>
      </c>
      <c r="L876" s="2" t="s">
        <v>62</v>
      </c>
      <c r="M876" s="2"/>
      <c r="N876" s="2" t="s">
        <v>80</v>
      </c>
      <c r="O876" s="2"/>
      <c r="P876" s="2"/>
      <c r="Q876" s="2" t="s">
        <v>65</v>
      </c>
      <c r="R876" s="2" t="s">
        <v>81</v>
      </c>
      <c r="S876" s="2">
        <v>2482</v>
      </c>
      <c r="T876" s="2" t="s">
        <v>82</v>
      </c>
      <c r="U876" s="2" t="s">
        <v>83</v>
      </c>
      <c r="V876" s="10" t="s">
        <v>69</v>
      </c>
      <c r="W876" s="2"/>
      <c r="X876" s="2">
        <v>455471.82</v>
      </c>
      <c r="Y876" s="26">
        <v>0.00025407368092</v>
      </c>
      <c r="Z876" s="10" t="s">
        <v>84</v>
      </c>
      <c r="AA876" s="2" t="s">
        <v>85</v>
      </c>
      <c r="AB876" s="10" t="s">
        <v>72</v>
      </c>
      <c r="AC876" s="2" t="s">
        <v>73</v>
      </c>
      <c r="AD876" s="10" t="s">
        <v>74</v>
      </c>
      <c r="AE876" s="10"/>
      <c r="AF876" s="10" t="s">
        <v>86</v>
      </c>
      <c r="AG876" s="10" t="s">
        <v>75</v>
      </c>
      <c r="AH876" s="10"/>
      <c r="AI876" s="10" t="s">
        <v>76</v>
      </c>
      <c r="AJ876" s="2" t="s">
        <v>76</v>
      </c>
      <c r="AK876" s="32">
        <v>1</v>
      </c>
      <c r="AL876" s="2"/>
      <c r="AM876" s="2"/>
      <c r="AN876" s="7">
        <f>HYPERLINK("#Notes!C1417", "Go To Notes")</f>
      </c>
      <c r="AO876" s="2">
        <v>0</v>
      </c>
      <c r="AP876" s="2">
        <v>0</v>
      </c>
      <c r="AQ876" s="2">
        <v>0</v>
      </c>
      <c r="AR876" s="26">
        <v>0</v>
      </c>
      <c r="AS876" s="11"/>
      <c r="AT876" s="10"/>
      <c r="AV876" s="10"/>
      <c r="AW876" s="10"/>
      <c r="AX876" s="10"/>
      <c r="AY876" s="10"/>
      <c r="AZ876" s="10"/>
      <c r="BC876" s="10"/>
    </row>
    <row r="877" s="2" customFormat="1">
      <c r="A877" s="2" t="s">
        <v>2012</v>
      </c>
      <c r="B877" s="11">
        <v>43825</v>
      </c>
      <c r="C877" s="2" t="s">
        <v>1951</v>
      </c>
      <c r="D877" s="2" t="s">
        <v>1952</v>
      </c>
      <c r="E877" s="2" t="s">
        <v>1953</v>
      </c>
      <c r="F877" s="2" t="s">
        <v>2013</v>
      </c>
      <c r="G877" s="2" t="s">
        <v>2014</v>
      </c>
      <c r="H877" s="2" t="s">
        <v>2015</v>
      </c>
      <c r="I877" s="11">
        <v>44043</v>
      </c>
      <c r="J877" s="11">
        <v>43769</v>
      </c>
      <c r="K877" s="2" t="s">
        <v>62</v>
      </c>
      <c r="L877" s="2" t="s">
        <v>62</v>
      </c>
      <c r="M877" s="2"/>
      <c r="N877" s="2" t="s">
        <v>80</v>
      </c>
      <c r="O877" s="2"/>
      <c r="P877" s="2"/>
      <c r="Q877" s="2" t="s">
        <v>65</v>
      </c>
      <c r="R877" s="2" t="s">
        <v>81</v>
      </c>
      <c r="S877" s="2">
        <v>41423</v>
      </c>
      <c r="T877" s="2" t="s">
        <v>82</v>
      </c>
      <c r="U877" s="2" t="s">
        <v>83</v>
      </c>
      <c r="V877" s="10" t="s">
        <v>69</v>
      </c>
      <c r="W877" s="2"/>
      <c r="X877" s="2">
        <v>225341.12</v>
      </c>
      <c r="Y877" s="26">
        <v>0.00081592878111</v>
      </c>
      <c r="Z877" s="10" t="s">
        <v>84</v>
      </c>
      <c r="AA877" s="2" t="s">
        <v>85</v>
      </c>
      <c r="AB877" s="10" t="s">
        <v>72</v>
      </c>
      <c r="AC877" s="2" t="s">
        <v>73</v>
      </c>
      <c r="AD877" s="10" t="s">
        <v>74</v>
      </c>
      <c r="AE877" s="10"/>
      <c r="AF877" s="10" t="s">
        <v>86</v>
      </c>
      <c r="AG877" s="10" t="s">
        <v>75</v>
      </c>
      <c r="AH877" s="10"/>
      <c r="AI877" s="10" t="s">
        <v>76</v>
      </c>
      <c r="AJ877" s="2" t="s">
        <v>76</v>
      </c>
      <c r="AK877" s="32">
        <v>1</v>
      </c>
      <c r="AL877" s="2"/>
      <c r="AM877" s="2"/>
      <c r="AN877" s="7">
        <f>HYPERLINK("#Notes!C1422", "Go To Notes")</f>
      </c>
      <c r="AO877" s="2">
        <v>0</v>
      </c>
      <c r="AP877" s="2">
        <v>0</v>
      </c>
      <c r="AQ877" s="2">
        <v>217110.4</v>
      </c>
      <c r="AR877" s="26">
        <v>0.9634743982811481</v>
      </c>
      <c r="AS877" s="11"/>
      <c r="AT877" s="10"/>
      <c r="AV877" s="10"/>
      <c r="AW877" s="10"/>
      <c r="AX877" s="10"/>
      <c r="AY877" s="10"/>
      <c r="AZ877" s="10"/>
      <c r="BC877" s="10"/>
    </row>
    <row r="878" s="2" customFormat="1">
      <c r="A878" s="2" t="s">
        <v>2016</v>
      </c>
      <c r="B878" s="11">
        <v>43917</v>
      </c>
      <c r="C878" s="2" t="s">
        <v>1951</v>
      </c>
      <c r="D878" s="2" t="s">
        <v>1952</v>
      </c>
      <c r="E878" s="2" t="s">
        <v>1953</v>
      </c>
      <c r="F878" s="2" t="s">
        <v>2013</v>
      </c>
      <c r="G878" s="2" t="s">
        <v>2014</v>
      </c>
      <c r="H878" s="2" t="s">
        <v>2015</v>
      </c>
      <c r="I878" s="11">
        <v>44043</v>
      </c>
      <c r="J878" s="11">
        <v>43861</v>
      </c>
      <c r="K878" s="2" t="s">
        <v>409</v>
      </c>
      <c r="L878" s="2" t="s">
        <v>2017</v>
      </c>
      <c r="M878" s="2"/>
      <c r="N878" s="2"/>
      <c r="O878" s="2"/>
      <c r="P878" s="2" t="s">
        <v>2018</v>
      </c>
      <c r="Q878" s="2" t="s">
        <v>412</v>
      </c>
      <c r="R878" s="2" t="s">
        <v>329</v>
      </c>
      <c r="S878" s="2">
        <v>27553</v>
      </c>
      <c r="T878" s="2" t="s">
        <v>406</v>
      </c>
      <c r="U878" s="2" t="s">
        <v>407</v>
      </c>
      <c r="V878" s="10" t="s">
        <v>69</v>
      </c>
      <c r="W878" s="2"/>
      <c r="X878" s="2">
        <v>622925.24</v>
      </c>
      <c r="Y878" s="26">
        <v>0.00200349422683</v>
      </c>
      <c r="Z878" s="10" t="s">
        <v>70</v>
      </c>
      <c r="AA878" s="2" t="s">
        <v>71</v>
      </c>
      <c r="AB878" s="10" t="s">
        <v>143</v>
      </c>
      <c r="AC878" s="2" t="s">
        <v>408</v>
      </c>
      <c r="AD878" s="10" t="s">
        <v>74</v>
      </c>
      <c r="AE878" s="10"/>
      <c r="AF878" s="10" t="s">
        <v>66</v>
      </c>
      <c r="AG878" s="10" t="s">
        <v>75</v>
      </c>
      <c r="AH878" s="10"/>
      <c r="AI878" s="10" t="s">
        <v>76</v>
      </c>
      <c r="AJ878" s="2" t="s">
        <v>76</v>
      </c>
      <c r="AK878" s="32">
        <v>2</v>
      </c>
      <c r="AL878" s="2"/>
      <c r="AM878" s="2"/>
      <c r="AN878" s="7">
        <f>HYPERLINK("#Notes!C1427", "Go To Notes")</f>
      </c>
      <c r="AO878" s="2">
        <v>0</v>
      </c>
      <c r="AP878" s="2">
        <v>0</v>
      </c>
      <c r="AQ878" s="2">
        <v>0</v>
      </c>
      <c r="AR878" s="26">
        <v>0</v>
      </c>
      <c r="AS878" s="11"/>
      <c r="AT878" s="10"/>
      <c r="AV878" s="10"/>
      <c r="AW878" s="10"/>
      <c r="AX878" s="10"/>
      <c r="AY878" s="10"/>
      <c r="AZ878" s="10"/>
      <c r="BC878" s="10"/>
    </row>
    <row r="879" s="2" customFormat="1">
      <c r="A879" s="2" t="s">
        <v>2016</v>
      </c>
      <c r="B879" s="11">
        <v>43917</v>
      </c>
      <c r="C879" s="2" t="s">
        <v>1951</v>
      </c>
      <c r="D879" s="2" t="s">
        <v>1952</v>
      </c>
      <c r="E879" s="2" t="s">
        <v>1953</v>
      </c>
      <c r="F879" s="2" t="s">
        <v>2013</v>
      </c>
      <c r="G879" s="2" t="s">
        <v>2014</v>
      </c>
      <c r="H879" s="2" t="s">
        <v>2015</v>
      </c>
      <c r="I879" s="11">
        <v>44043</v>
      </c>
      <c r="J879" s="11">
        <v>43861</v>
      </c>
      <c r="K879" s="2" t="s">
        <v>62</v>
      </c>
      <c r="L879" s="2" t="s">
        <v>62</v>
      </c>
      <c r="M879" s="2"/>
      <c r="N879" s="2" t="s">
        <v>80</v>
      </c>
      <c r="O879" s="2"/>
      <c r="P879" s="2"/>
      <c r="Q879" s="2" t="s">
        <v>65</v>
      </c>
      <c r="R879" s="2" t="s">
        <v>81</v>
      </c>
      <c r="S879" s="2">
        <v>36354</v>
      </c>
      <c r="T879" s="2" t="s">
        <v>82</v>
      </c>
      <c r="U879" s="2" t="s">
        <v>83</v>
      </c>
      <c r="V879" s="10" t="s">
        <v>69</v>
      </c>
      <c r="W879" s="2"/>
      <c r="X879" s="2">
        <v>139599.36</v>
      </c>
      <c r="Y879" s="26">
        <v>0.00044898888962</v>
      </c>
      <c r="Z879" s="10" t="s">
        <v>84</v>
      </c>
      <c r="AA879" s="2" t="s">
        <v>85</v>
      </c>
      <c r="AB879" s="10" t="s">
        <v>72</v>
      </c>
      <c r="AC879" s="2" t="s">
        <v>73</v>
      </c>
      <c r="AD879" s="10" t="s">
        <v>74</v>
      </c>
      <c r="AE879" s="10"/>
      <c r="AF879" s="10" t="s">
        <v>86</v>
      </c>
      <c r="AG879" s="10" t="s">
        <v>75</v>
      </c>
      <c r="AH879" s="10"/>
      <c r="AI879" s="10" t="s">
        <v>76</v>
      </c>
      <c r="AJ879" s="2" t="s">
        <v>76</v>
      </c>
      <c r="AK879" s="32">
        <v>1</v>
      </c>
      <c r="AL879" s="2"/>
      <c r="AM879" s="2"/>
      <c r="AN879" s="7">
        <f>HYPERLINK("#Notes!C1432", "Go To Notes")</f>
      </c>
      <c r="AO879" s="2">
        <v>0</v>
      </c>
      <c r="AP879" s="2">
        <v>0</v>
      </c>
      <c r="AQ879" s="2">
        <v>15072</v>
      </c>
      <c r="AR879" s="26">
        <v>0.10796611101942015</v>
      </c>
      <c r="AS879" s="11"/>
      <c r="AT879" s="10"/>
      <c r="AV879" s="10"/>
      <c r="AW879" s="10"/>
      <c r="AX879" s="10"/>
      <c r="AY879" s="10"/>
      <c r="AZ879" s="10"/>
      <c r="BC879" s="10"/>
    </row>
    <row r="880" s="2" customFormat="1">
      <c r="A880" s="2" t="s">
        <v>2016</v>
      </c>
      <c r="B880" s="11">
        <v>43917</v>
      </c>
      <c r="C880" s="2" t="s">
        <v>1951</v>
      </c>
      <c r="D880" s="2" t="s">
        <v>1952</v>
      </c>
      <c r="E880" s="2" t="s">
        <v>1953</v>
      </c>
      <c r="F880" s="2" t="s">
        <v>2013</v>
      </c>
      <c r="G880" s="2" t="s">
        <v>2014</v>
      </c>
      <c r="H880" s="2" t="s">
        <v>2015</v>
      </c>
      <c r="I880" s="11">
        <v>44043</v>
      </c>
      <c r="J880" s="11">
        <v>43861</v>
      </c>
      <c r="K880" s="2" t="s">
        <v>1628</v>
      </c>
      <c r="L880" s="2" t="s">
        <v>2019</v>
      </c>
      <c r="M880" s="2"/>
      <c r="N880" s="2"/>
      <c r="O880" s="2"/>
      <c r="P880" s="2" t="s">
        <v>2020</v>
      </c>
      <c r="Q880" s="2" t="s">
        <v>2021</v>
      </c>
      <c r="R880" s="2" t="s">
        <v>329</v>
      </c>
      <c r="S880" s="2">
        <v>26571</v>
      </c>
      <c r="T880" s="2" t="s">
        <v>406</v>
      </c>
      <c r="U880" s="2" t="s">
        <v>407</v>
      </c>
      <c r="V880" s="10" t="s">
        <v>69</v>
      </c>
      <c r="W880" s="2"/>
      <c r="X880" s="2">
        <v>638018.18</v>
      </c>
      <c r="Y880" s="26">
        <v>0.00205203715977</v>
      </c>
      <c r="Z880" s="10" t="s">
        <v>70</v>
      </c>
      <c r="AA880" s="2" t="s">
        <v>71</v>
      </c>
      <c r="AB880" s="10" t="s">
        <v>143</v>
      </c>
      <c r="AC880" s="2" t="s">
        <v>408</v>
      </c>
      <c r="AD880" s="10" t="s">
        <v>74</v>
      </c>
      <c r="AE880" s="10"/>
      <c r="AF880" s="10" t="s">
        <v>66</v>
      </c>
      <c r="AG880" s="10" t="s">
        <v>75</v>
      </c>
      <c r="AH880" s="10"/>
      <c r="AI880" s="10" t="s">
        <v>76</v>
      </c>
      <c r="AJ880" s="2" t="s">
        <v>76</v>
      </c>
      <c r="AK880" s="32">
        <v>2</v>
      </c>
      <c r="AL880" s="2"/>
      <c r="AM880" s="7">
        <f>HYPERLINK("#'S000048624_2020-01-31'!C2", "Go To Derivative")</f>
      </c>
      <c r="AN880" s="7">
        <f>HYPERLINK("#Notes!C1439", "Go To Notes")</f>
      </c>
      <c r="AO880" s="2">
        <v>0</v>
      </c>
      <c r="AP880" s="2">
        <v>0</v>
      </c>
      <c r="AQ880" s="2">
        <v>0</v>
      </c>
      <c r="AR880" s="26">
        <v>0</v>
      </c>
      <c r="AS880" s="11"/>
      <c r="AT880" s="10"/>
      <c r="AV880" s="10"/>
      <c r="AW880" s="10"/>
      <c r="AX880" s="10"/>
      <c r="AY880" s="10"/>
      <c r="AZ880" s="10"/>
      <c r="BC880" s="10"/>
    </row>
    <row r="881" s="4" customFormat="1">
      <c r="A881" s="4" t="s">
        <v>2022</v>
      </c>
      <c r="B881" s="17">
        <v>44012</v>
      </c>
      <c r="C881" s="4" t="s">
        <v>1951</v>
      </c>
      <c r="D881" s="4" t="s">
        <v>1952</v>
      </c>
      <c r="E881" s="4" t="s">
        <v>1953</v>
      </c>
      <c r="F881" s="4" t="s">
        <v>2013</v>
      </c>
      <c r="G881" s="4" t="s">
        <v>2014</v>
      </c>
      <c r="H881" s="4" t="s">
        <v>2015</v>
      </c>
      <c r="I881" s="17">
        <v>44043</v>
      </c>
      <c r="J881" s="17">
        <v>43951</v>
      </c>
      <c r="K881" s="4" t="s">
        <v>62</v>
      </c>
      <c r="L881" s="4" t="s">
        <v>62</v>
      </c>
      <c r="M881" s="4"/>
      <c r="N881" s="4" t="s">
        <v>80</v>
      </c>
      <c r="O881" s="4"/>
      <c r="P881" s="4"/>
      <c r="Q881" s="4" t="s">
        <v>65</v>
      </c>
      <c r="R881" s="4" t="s">
        <v>81</v>
      </c>
      <c r="S881" s="4">
        <v>51405</v>
      </c>
      <c r="T881" s="4" t="s">
        <v>82</v>
      </c>
      <c r="U881" s="4" t="s">
        <v>83</v>
      </c>
      <c r="V881" s="22" t="s">
        <v>69</v>
      </c>
      <c r="W881" s="4"/>
      <c r="X881" s="4">
        <v>294550.65</v>
      </c>
      <c r="Y881" s="28">
        <v>0.00085694047264</v>
      </c>
      <c r="Z881" s="22" t="s">
        <v>84</v>
      </c>
      <c r="AA881" s="4" t="s">
        <v>85</v>
      </c>
      <c r="AB881" s="22" t="s">
        <v>72</v>
      </c>
      <c r="AC881" s="4" t="s">
        <v>73</v>
      </c>
      <c r="AD881" s="22" t="s">
        <v>74</v>
      </c>
      <c r="AE881" s="22"/>
      <c r="AF881" s="22" t="s">
        <v>86</v>
      </c>
      <c r="AG881" s="22" t="s">
        <v>75</v>
      </c>
      <c r="AH881" s="22"/>
      <c r="AI881" s="22" t="s">
        <v>76</v>
      </c>
      <c r="AJ881" s="4" t="s">
        <v>76</v>
      </c>
      <c r="AK881" s="34">
        <v>1</v>
      </c>
      <c r="AL881" s="4"/>
      <c r="AM881" s="4"/>
      <c r="AN881" s="7">
        <f>HYPERLINK("#Notes!D1439", "Go To Notes")</f>
      </c>
      <c r="AO881" s="4">
        <v>0</v>
      </c>
      <c r="AP881" s="4">
        <v>0</v>
      </c>
      <c r="AQ881" s="4">
        <v>250211.91</v>
      </c>
      <c r="AR881" s="28">
        <v>0.849469895924521</v>
      </c>
      <c r="AS881" s="17"/>
      <c r="AT881" s="22"/>
      <c r="AV881" s="22"/>
      <c r="AW881" s="22"/>
      <c r="AX881" s="22"/>
      <c r="AY881" s="22"/>
      <c r="AZ881" s="22"/>
      <c r="BC881" s="22"/>
    </row>
    <row r="882" s="4" customFormat="1">
      <c r="A882" s="4" t="s">
        <v>2022</v>
      </c>
      <c r="B882" s="17">
        <v>44012</v>
      </c>
      <c r="C882" s="4" t="s">
        <v>1951</v>
      </c>
      <c r="D882" s="4" t="s">
        <v>1952</v>
      </c>
      <c r="E882" s="4" t="s">
        <v>1953</v>
      </c>
      <c r="F882" s="4" t="s">
        <v>2013</v>
      </c>
      <c r="G882" s="4" t="s">
        <v>2014</v>
      </c>
      <c r="H882" s="4" t="s">
        <v>2015</v>
      </c>
      <c r="I882" s="17">
        <v>44043</v>
      </c>
      <c r="J882" s="17">
        <v>43951</v>
      </c>
      <c r="K882" s="4" t="s">
        <v>1628</v>
      </c>
      <c r="L882" s="4" t="s">
        <v>2019</v>
      </c>
      <c r="M882" s="4"/>
      <c r="N882" s="4"/>
      <c r="O882" s="4"/>
      <c r="P882" s="4" t="s">
        <v>2020</v>
      </c>
      <c r="Q882" s="4" t="s">
        <v>2021</v>
      </c>
      <c r="R882" s="4" t="s">
        <v>329</v>
      </c>
      <c r="S882" s="4">
        <v>111511</v>
      </c>
      <c r="T882" s="4" t="s">
        <v>406</v>
      </c>
      <c r="U882" s="4" t="s">
        <v>407</v>
      </c>
      <c r="V882" s="22" t="s">
        <v>69</v>
      </c>
      <c r="W882" s="4"/>
      <c r="X882" s="4">
        <v>1093817.07</v>
      </c>
      <c r="Y882" s="28">
        <v>0.0031822578458</v>
      </c>
      <c r="Z882" s="22" t="s">
        <v>70</v>
      </c>
      <c r="AA882" s="4" t="s">
        <v>71</v>
      </c>
      <c r="AB882" s="22" t="s">
        <v>143</v>
      </c>
      <c r="AC882" s="4" t="s">
        <v>408</v>
      </c>
      <c r="AD882" s="22" t="s">
        <v>74</v>
      </c>
      <c r="AE882" s="22"/>
      <c r="AF882" s="22" t="s">
        <v>66</v>
      </c>
      <c r="AG882" s="22" t="s">
        <v>75</v>
      </c>
      <c r="AH882" s="22"/>
      <c r="AI882" s="22" t="s">
        <v>76</v>
      </c>
      <c r="AJ882" s="4" t="s">
        <v>76</v>
      </c>
      <c r="AK882" s="34">
        <v>2</v>
      </c>
      <c r="AL882" s="4"/>
      <c r="AM882" s="7">
        <f>HYPERLINK("#'S000048624_2020-01-31'!C43", "Go To Derivative")</f>
      </c>
      <c r="AN882" s="7">
        <f>HYPERLINK("#Notes!E1439", "Go To Notes")</f>
      </c>
      <c r="AO882" s="4">
        <v>0</v>
      </c>
      <c r="AP882" s="4">
        <v>0</v>
      </c>
      <c r="AQ882" s="4">
        <v>0</v>
      </c>
      <c r="AR882" s="28">
        <v>0</v>
      </c>
      <c r="AS882" s="17"/>
      <c r="AT882" s="22"/>
      <c r="AV882" s="22"/>
      <c r="AW882" s="22"/>
      <c r="AX882" s="22"/>
      <c r="AY882" s="22"/>
      <c r="AZ882" s="22"/>
      <c r="BC882" s="22"/>
    </row>
    <row r="883" s="4" customFormat="1">
      <c r="A883" s="4" t="s">
        <v>2022</v>
      </c>
      <c r="B883" s="17">
        <v>44012</v>
      </c>
      <c r="C883" s="4" t="s">
        <v>1951</v>
      </c>
      <c r="D883" s="4" t="s">
        <v>1952</v>
      </c>
      <c r="E883" s="4" t="s">
        <v>1953</v>
      </c>
      <c r="F883" s="4" t="s">
        <v>2013</v>
      </c>
      <c r="G883" s="4" t="s">
        <v>2014</v>
      </c>
      <c r="H883" s="4" t="s">
        <v>2015</v>
      </c>
      <c r="I883" s="17">
        <v>44043</v>
      </c>
      <c r="J883" s="17">
        <v>43951</v>
      </c>
      <c r="K883" s="4" t="s">
        <v>409</v>
      </c>
      <c r="L883" s="4" t="s">
        <v>2017</v>
      </c>
      <c r="M883" s="4"/>
      <c r="N883" s="4"/>
      <c r="O883" s="4"/>
      <c r="P883" s="4" t="s">
        <v>2018</v>
      </c>
      <c r="Q883" s="4" t="s">
        <v>412</v>
      </c>
      <c r="R883" s="4" t="s">
        <v>329</v>
      </c>
      <c r="S883" s="4">
        <v>91178</v>
      </c>
      <c r="T883" s="4" t="s">
        <v>406</v>
      </c>
      <c r="U883" s="4" t="s">
        <v>407</v>
      </c>
      <c r="V883" s="22" t="s">
        <v>69</v>
      </c>
      <c r="W883" s="4"/>
      <c r="X883" s="4">
        <v>874294.87</v>
      </c>
      <c r="Y883" s="28">
        <v>0.00254359872954</v>
      </c>
      <c r="Z883" s="22" t="s">
        <v>70</v>
      </c>
      <c r="AA883" s="4" t="s">
        <v>71</v>
      </c>
      <c r="AB883" s="22" t="s">
        <v>143</v>
      </c>
      <c r="AC883" s="4" t="s">
        <v>408</v>
      </c>
      <c r="AD883" s="22" t="s">
        <v>74</v>
      </c>
      <c r="AE883" s="22"/>
      <c r="AF883" s="22" t="s">
        <v>66</v>
      </c>
      <c r="AG883" s="22" t="s">
        <v>75</v>
      </c>
      <c r="AH883" s="22"/>
      <c r="AI883" s="22" t="s">
        <v>76</v>
      </c>
      <c r="AJ883" s="4" t="s">
        <v>76</v>
      </c>
      <c r="AK883" s="34">
        <v>2</v>
      </c>
      <c r="AL883" s="4"/>
      <c r="AM883" s="4"/>
      <c r="AN883" s="7">
        <f>HYPERLINK("#Notes!C1445", "Go To Notes")</f>
      </c>
      <c r="AO883" s="4">
        <v>0</v>
      </c>
      <c r="AP883" s="4">
        <v>0</v>
      </c>
      <c r="AQ883" s="4">
        <v>0</v>
      </c>
      <c r="AR883" s="28">
        <v>0</v>
      </c>
      <c r="AS883" s="17"/>
      <c r="AT883" s="22"/>
      <c r="AV883" s="22"/>
      <c r="AW883" s="22"/>
      <c r="AX883" s="22"/>
      <c r="AY883" s="22"/>
      <c r="AZ883" s="22"/>
      <c r="BC883" s="22"/>
    </row>
    <row r="884" s="2" customFormat="1">
      <c r="A884" s="2" t="s">
        <v>2023</v>
      </c>
      <c r="B884" s="11">
        <v>44313</v>
      </c>
      <c r="C884" s="2" t="s">
        <v>1951</v>
      </c>
      <c r="D884" s="2" t="s">
        <v>1952</v>
      </c>
      <c r="E884" s="2" t="s">
        <v>1953</v>
      </c>
      <c r="F884" s="2" t="s">
        <v>2024</v>
      </c>
      <c r="G884" s="2" t="s">
        <v>2025</v>
      </c>
      <c r="H884" s="2" t="s">
        <v>2026</v>
      </c>
      <c r="I884" s="11">
        <v>44255</v>
      </c>
      <c r="J884" s="11">
        <v>44255</v>
      </c>
      <c r="K884" s="2" t="s">
        <v>125</v>
      </c>
      <c r="L884" s="2" t="s">
        <v>62</v>
      </c>
      <c r="M884" s="2"/>
      <c r="N884" s="2" t="s">
        <v>213</v>
      </c>
      <c r="O884" s="2"/>
      <c r="P884" s="2"/>
      <c r="Q884" s="2" t="s">
        <v>65</v>
      </c>
      <c r="R884" s="2" t="s">
        <v>214</v>
      </c>
      <c r="S884" s="2">
        <v>10000</v>
      </c>
      <c r="T884" s="2" t="s">
        <v>129</v>
      </c>
      <c r="U884" s="2" t="s">
        <v>130</v>
      </c>
      <c r="V884" s="10" t="s">
        <v>69</v>
      </c>
      <c r="W884" s="2"/>
      <c r="X884" s="2">
        <v>10304.3</v>
      </c>
      <c r="Y884" s="26">
        <v>5.614689618E-05</v>
      </c>
      <c r="Z884" s="10" t="s">
        <v>131</v>
      </c>
      <c r="AA884" s="2" t="s">
        <v>132</v>
      </c>
      <c r="AB884" s="10" t="s">
        <v>72</v>
      </c>
      <c r="AC884" s="2" t="s">
        <v>73</v>
      </c>
      <c r="AD884" s="10" t="s">
        <v>74</v>
      </c>
      <c r="AE884" s="10"/>
      <c r="AF884" s="10" t="s">
        <v>86</v>
      </c>
      <c r="AG884" s="10" t="s">
        <v>75</v>
      </c>
      <c r="AH884" s="10"/>
      <c r="AI884" s="10" t="s">
        <v>76</v>
      </c>
      <c r="AJ884" s="2" t="s">
        <v>76</v>
      </c>
      <c r="AK884" s="32">
        <v>2</v>
      </c>
      <c r="AL884" s="2"/>
      <c r="AM884" s="7">
        <f>HYPERLINK("#'S000048624_2020-04-30'!C2", "Go To Derivative")</f>
      </c>
      <c r="AN884" s="7">
        <f>HYPERLINK("#Notes!D1445", "Go To Notes")</f>
      </c>
      <c r="AO884" s="2">
        <v>0</v>
      </c>
      <c r="AP884" s="2">
        <v>0</v>
      </c>
      <c r="AQ884" s="2">
        <v>0</v>
      </c>
      <c r="AR884" s="26">
        <v>0</v>
      </c>
      <c r="AS884" s="11">
        <v>45000</v>
      </c>
      <c r="AT884" s="10" t="s">
        <v>133</v>
      </c>
      <c r="AU884" s="2">
        <v>10</v>
      </c>
      <c r="AV884" s="10" t="s">
        <v>75</v>
      </c>
      <c r="AW884" s="10" t="s">
        <v>75</v>
      </c>
      <c r="AX884" s="10" t="s">
        <v>75</v>
      </c>
      <c r="AY884" s="10"/>
      <c r="AZ884" s="10"/>
      <c r="BA884" s="2"/>
      <c r="BC884" s="10"/>
    </row>
    <row r="885" s="2" customFormat="1">
      <c r="A885" s="2" t="s">
        <v>2027</v>
      </c>
      <c r="B885" s="11">
        <v>44313</v>
      </c>
      <c r="C885" s="2" t="s">
        <v>1951</v>
      </c>
      <c r="D885" s="2" t="s">
        <v>1952</v>
      </c>
      <c r="E885" s="2" t="s">
        <v>1953</v>
      </c>
      <c r="F885" s="2" t="s">
        <v>2028</v>
      </c>
      <c r="G885" s="2" t="s">
        <v>2029</v>
      </c>
      <c r="H885" s="2" t="s">
        <v>2030</v>
      </c>
      <c r="I885" s="11">
        <v>44439</v>
      </c>
      <c r="J885" s="11">
        <v>44255</v>
      </c>
      <c r="K885" s="2" t="s">
        <v>62</v>
      </c>
      <c r="L885" s="2" t="s">
        <v>62</v>
      </c>
      <c r="M885" s="2"/>
      <c r="N885" s="2" t="s">
        <v>80</v>
      </c>
      <c r="O885" s="2"/>
      <c r="P885" s="2"/>
      <c r="Q885" s="2" t="s">
        <v>65</v>
      </c>
      <c r="R885" s="2" t="s">
        <v>81</v>
      </c>
      <c r="S885" s="2">
        <v>24202</v>
      </c>
      <c r="T885" s="2" t="s">
        <v>82</v>
      </c>
      <c r="U885" s="2" t="s">
        <v>83</v>
      </c>
      <c r="V885" s="10" t="s">
        <v>69</v>
      </c>
      <c r="W885" s="2"/>
      <c r="X885" s="2">
        <v>2462311.48</v>
      </c>
      <c r="Y885" s="26">
        <v>0.00362142431766</v>
      </c>
      <c r="Z885" s="10" t="s">
        <v>84</v>
      </c>
      <c r="AA885" s="2" t="s">
        <v>85</v>
      </c>
      <c r="AB885" s="10" t="s">
        <v>72</v>
      </c>
      <c r="AC885" s="2" t="s">
        <v>73</v>
      </c>
      <c r="AD885" s="10" t="s">
        <v>74</v>
      </c>
      <c r="AE885" s="10"/>
      <c r="AF885" s="10" t="s">
        <v>86</v>
      </c>
      <c r="AG885" s="10" t="s">
        <v>75</v>
      </c>
      <c r="AH885" s="10"/>
      <c r="AI885" s="10" t="s">
        <v>76</v>
      </c>
      <c r="AJ885" s="2" t="s">
        <v>76</v>
      </c>
      <c r="AK885" s="32">
        <v>1</v>
      </c>
      <c r="AL885" s="2"/>
      <c r="AM885" s="7">
        <f>HYPERLINK("#'S000048624_2020-04-30'!C102", "Go To Derivative")</f>
      </c>
      <c r="AN885" s="7">
        <f>HYPERLINK("#Notes!E1445", "Go To Notes")</f>
      </c>
      <c r="AO885" s="2">
        <v>0</v>
      </c>
      <c r="AP885" s="2">
        <v>0</v>
      </c>
      <c r="AQ885" s="2">
        <v>2289150</v>
      </c>
      <c r="AR885" s="26">
        <v>0.9296752334517809</v>
      </c>
      <c r="AS885" s="11"/>
      <c r="AT885" s="10"/>
      <c r="AV885" s="10"/>
      <c r="AW885" s="10"/>
      <c r="AX885" s="10"/>
      <c r="AY885" s="10"/>
      <c r="AZ885" s="10"/>
      <c r="BC885" s="10"/>
    </row>
    <row r="886" s="2" customFormat="1">
      <c r="A886" s="2" t="s">
        <v>2031</v>
      </c>
      <c r="B886" s="11">
        <v>44405</v>
      </c>
      <c r="C886" s="2" t="s">
        <v>1951</v>
      </c>
      <c r="D886" s="2" t="s">
        <v>1952</v>
      </c>
      <c r="E886" s="2" t="s">
        <v>1953</v>
      </c>
      <c r="F886" s="2" t="s">
        <v>2028</v>
      </c>
      <c r="G886" s="2" t="s">
        <v>2029</v>
      </c>
      <c r="H886" s="2" t="s">
        <v>2030</v>
      </c>
      <c r="I886" s="11">
        <v>44439</v>
      </c>
      <c r="J886" s="11">
        <v>44347</v>
      </c>
      <c r="K886" s="2" t="s">
        <v>62</v>
      </c>
      <c r="L886" s="2" t="s">
        <v>62</v>
      </c>
      <c r="M886" s="2"/>
      <c r="N886" s="2" t="s">
        <v>80</v>
      </c>
      <c r="O886" s="2"/>
      <c r="P886" s="2"/>
      <c r="Q886" s="2" t="s">
        <v>65</v>
      </c>
      <c r="R886" s="2" t="s">
        <v>81</v>
      </c>
      <c r="S886" s="2">
        <v>10515</v>
      </c>
      <c r="T886" s="2" t="s">
        <v>82</v>
      </c>
      <c r="U886" s="2" t="s">
        <v>83</v>
      </c>
      <c r="V886" s="10" t="s">
        <v>69</v>
      </c>
      <c r="W886" s="2"/>
      <c r="X886" s="2">
        <v>2334330</v>
      </c>
      <c r="Y886" s="26">
        <v>0.00253114303146</v>
      </c>
      <c r="Z886" s="10" t="s">
        <v>84</v>
      </c>
      <c r="AA886" s="2" t="s">
        <v>85</v>
      </c>
      <c r="AB886" s="10" t="s">
        <v>72</v>
      </c>
      <c r="AC886" s="2" t="s">
        <v>73</v>
      </c>
      <c r="AD886" s="10" t="s">
        <v>74</v>
      </c>
      <c r="AE886" s="10"/>
      <c r="AF886" s="10" t="s">
        <v>86</v>
      </c>
      <c r="AG886" s="10" t="s">
        <v>75</v>
      </c>
      <c r="AH886" s="10"/>
      <c r="AI886" s="10" t="s">
        <v>76</v>
      </c>
      <c r="AJ886" s="2" t="s">
        <v>76</v>
      </c>
      <c r="AK886" s="32">
        <v>1</v>
      </c>
      <c r="AL886" s="2"/>
      <c r="AM886" s="2"/>
      <c r="AN886" s="7">
        <f>HYPERLINK("#Notes!C1451", "Go To Notes")</f>
      </c>
      <c r="AO886" s="2">
        <v>0</v>
      </c>
      <c r="AP886" s="2">
        <v>0</v>
      </c>
      <c r="AQ886" s="2">
        <v>0</v>
      </c>
      <c r="AR886" s="26">
        <v>0</v>
      </c>
      <c r="AS886" s="11"/>
      <c r="AT886" s="10"/>
      <c r="AV886" s="10"/>
      <c r="AW886" s="10"/>
      <c r="AX886" s="10"/>
      <c r="AY886" s="10"/>
      <c r="AZ886" s="10"/>
      <c r="BC886" s="10"/>
    </row>
    <row r="887" s="2" customFormat="1">
      <c r="A887" s="2" t="s">
        <v>2032</v>
      </c>
      <c r="B887" s="11">
        <v>44496</v>
      </c>
      <c r="C887" s="2" t="s">
        <v>1951</v>
      </c>
      <c r="D887" s="2" t="s">
        <v>1952</v>
      </c>
      <c r="E887" s="2" t="s">
        <v>1953</v>
      </c>
      <c r="F887" s="2" t="s">
        <v>2028</v>
      </c>
      <c r="G887" s="2" t="s">
        <v>2029</v>
      </c>
      <c r="H887" s="2" t="s">
        <v>2030</v>
      </c>
      <c r="I887" s="11">
        <v>44439</v>
      </c>
      <c r="J887" s="11">
        <v>44439</v>
      </c>
      <c r="K887" s="2" t="s">
        <v>62</v>
      </c>
      <c r="L887" s="2" t="s">
        <v>62</v>
      </c>
      <c r="M887" s="2"/>
      <c r="N887" s="2" t="s">
        <v>80</v>
      </c>
      <c r="O887" s="2"/>
      <c r="P887" s="2"/>
      <c r="Q887" s="2" t="s">
        <v>65</v>
      </c>
      <c r="R887" s="2" t="s">
        <v>81</v>
      </c>
      <c r="S887" s="2">
        <v>12889</v>
      </c>
      <c r="T887" s="2" t="s">
        <v>82</v>
      </c>
      <c r="U887" s="2" t="s">
        <v>83</v>
      </c>
      <c r="V887" s="10" t="s">
        <v>69</v>
      </c>
      <c r="W887" s="2"/>
      <c r="X887" s="2">
        <v>2812895.36</v>
      </c>
      <c r="Y887" s="26">
        <v>0.00249091782323</v>
      </c>
      <c r="Z887" s="10" t="s">
        <v>84</v>
      </c>
      <c r="AA887" s="2" t="s">
        <v>85</v>
      </c>
      <c r="AB887" s="10" t="s">
        <v>72</v>
      </c>
      <c r="AC887" s="2" t="s">
        <v>73</v>
      </c>
      <c r="AD887" s="10" t="s">
        <v>74</v>
      </c>
      <c r="AE887" s="10"/>
      <c r="AF887" s="10" t="s">
        <v>86</v>
      </c>
      <c r="AG887" s="10" t="s">
        <v>75</v>
      </c>
      <c r="AH887" s="10"/>
      <c r="AI887" s="10" t="s">
        <v>76</v>
      </c>
      <c r="AJ887" s="2" t="s">
        <v>76</v>
      </c>
      <c r="AK887" s="32">
        <v>1</v>
      </c>
      <c r="AL887" s="2"/>
      <c r="AM887" s="2"/>
      <c r="AN887" s="7">
        <f>HYPERLINK("#Notes!C1456", "Go To Notes")</f>
      </c>
      <c r="AO887" s="2">
        <v>0</v>
      </c>
      <c r="AP887" s="2">
        <v>0</v>
      </c>
      <c r="AQ887" s="2">
        <v>1390188.8</v>
      </c>
      <c r="AR887" s="26">
        <v>0.4942198774148499</v>
      </c>
      <c r="AS887" s="11"/>
      <c r="AT887" s="10"/>
      <c r="AV887" s="10"/>
      <c r="AW887" s="10"/>
      <c r="AX887" s="10"/>
      <c r="AY887" s="10"/>
      <c r="AZ887" s="10"/>
      <c r="BC887" s="10"/>
    </row>
    <row r="888" s="2" customFormat="1">
      <c r="A888" s="2" t="s">
        <v>2033</v>
      </c>
      <c r="B888" s="11">
        <v>44524</v>
      </c>
      <c r="C888" s="2" t="s">
        <v>1951</v>
      </c>
      <c r="D888" s="2" t="s">
        <v>1952</v>
      </c>
      <c r="E888" s="2" t="s">
        <v>1953</v>
      </c>
      <c r="F888" s="2" t="s">
        <v>2034</v>
      </c>
      <c r="G888" s="2" t="s">
        <v>2035</v>
      </c>
      <c r="H888" s="2" t="s">
        <v>2036</v>
      </c>
      <c r="I888" s="11">
        <v>44651</v>
      </c>
      <c r="J888" s="11">
        <v>44469</v>
      </c>
      <c r="K888" s="2" t="s">
        <v>62</v>
      </c>
      <c r="L888" s="2" t="s">
        <v>62</v>
      </c>
      <c r="M888" s="2"/>
      <c r="N888" s="2" t="s">
        <v>80</v>
      </c>
      <c r="O888" s="2"/>
      <c r="P888" s="2"/>
      <c r="Q888" s="2" t="s">
        <v>65</v>
      </c>
      <c r="R888" s="2" t="s">
        <v>81</v>
      </c>
      <c r="S888" s="2">
        <v>1146</v>
      </c>
      <c r="T888" s="2" t="s">
        <v>82</v>
      </c>
      <c r="U888" s="2" t="s">
        <v>83</v>
      </c>
      <c r="V888" s="10" t="s">
        <v>69</v>
      </c>
      <c r="W888" s="2"/>
      <c r="X888" s="2">
        <v>201088.62</v>
      </c>
      <c r="Y888" s="26">
        <v>0.00506657426002</v>
      </c>
      <c r="Z888" s="10" t="s">
        <v>84</v>
      </c>
      <c r="AA888" s="2" t="s">
        <v>85</v>
      </c>
      <c r="AB888" s="10" t="s">
        <v>72</v>
      </c>
      <c r="AC888" s="2" t="s">
        <v>73</v>
      </c>
      <c r="AD888" s="10" t="s">
        <v>74</v>
      </c>
      <c r="AE888" s="10"/>
      <c r="AF888" s="10" t="s">
        <v>86</v>
      </c>
      <c r="AG888" s="10" t="s">
        <v>75</v>
      </c>
      <c r="AH888" s="10"/>
      <c r="AI888" s="10" t="s">
        <v>76</v>
      </c>
      <c r="AJ888" s="2" t="s">
        <v>76</v>
      </c>
      <c r="AK888" s="32">
        <v>1</v>
      </c>
      <c r="AL888" s="2"/>
      <c r="AM888" s="2"/>
      <c r="AN888" s="7">
        <f>HYPERLINK("#Notes!C1461", "Go To Notes")</f>
      </c>
      <c r="AO888" s="2">
        <v>0</v>
      </c>
      <c r="AP888" s="2">
        <v>0</v>
      </c>
      <c r="AQ888" s="2">
        <v>0</v>
      </c>
      <c r="AR888" s="26">
        <v>0</v>
      </c>
      <c r="AS888" s="11"/>
      <c r="AT888" s="10"/>
      <c r="AV888" s="10"/>
      <c r="AW888" s="10"/>
      <c r="AX888" s="10"/>
      <c r="AY888" s="10"/>
      <c r="AZ888" s="10"/>
      <c r="BC888" s="10"/>
    </row>
    <row r="889" s="2" customFormat="1">
      <c r="A889" s="2" t="s">
        <v>2037</v>
      </c>
      <c r="B889" s="11">
        <v>44160</v>
      </c>
      <c r="C889" s="2" t="s">
        <v>1951</v>
      </c>
      <c r="D889" s="2" t="s">
        <v>1952</v>
      </c>
      <c r="E889" s="2" t="s">
        <v>1953</v>
      </c>
      <c r="F889" s="2" t="s">
        <v>2038</v>
      </c>
      <c r="G889" s="2" t="s">
        <v>2039</v>
      </c>
      <c r="H889" s="2" t="s">
        <v>2040</v>
      </c>
      <c r="I889" s="11">
        <v>44286</v>
      </c>
      <c r="J889" s="11">
        <v>44104</v>
      </c>
      <c r="K889" s="2" t="s">
        <v>62</v>
      </c>
      <c r="L889" s="2" t="s">
        <v>62</v>
      </c>
      <c r="M889" s="2"/>
      <c r="N889" s="2" t="s">
        <v>80</v>
      </c>
      <c r="O889" s="2"/>
      <c r="P889" s="2"/>
      <c r="Q889" s="2" t="s">
        <v>65</v>
      </c>
      <c r="R889" s="2" t="s">
        <v>81</v>
      </c>
      <c r="S889" s="2">
        <v>452</v>
      </c>
      <c r="T889" s="2" t="s">
        <v>82</v>
      </c>
      <c r="U889" s="2" t="s">
        <v>83</v>
      </c>
      <c r="V889" s="10" t="s">
        <v>69</v>
      </c>
      <c r="W889" s="2"/>
      <c r="X889" s="2">
        <v>4610.4</v>
      </c>
      <c r="Y889" s="26">
        <v>0.00090438612499</v>
      </c>
      <c r="Z889" s="10" t="s">
        <v>84</v>
      </c>
      <c r="AA889" s="2" t="s">
        <v>85</v>
      </c>
      <c r="AB889" s="10" t="s">
        <v>72</v>
      </c>
      <c r="AC889" s="2" t="s">
        <v>73</v>
      </c>
      <c r="AD889" s="10" t="s">
        <v>74</v>
      </c>
      <c r="AE889" s="10"/>
      <c r="AF889" s="10" t="s">
        <v>86</v>
      </c>
      <c r="AG889" s="10" t="s">
        <v>75</v>
      </c>
      <c r="AH889" s="10"/>
      <c r="AI889" s="10" t="s">
        <v>76</v>
      </c>
      <c r="AJ889" s="2" t="s">
        <v>76</v>
      </c>
      <c r="AK889" s="32">
        <v>1</v>
      </c>
      <c r="AL889" s="2"/>
      <c r="AM889" s="2"/>
      <c r="AN889" s="7">
        <f>HYPERLINK("#Notes!C1466", "Go To Notes")</f>
      </c>
      <c r="AO889" s="2">
        <v>0</v>
      </c>
      <c r="AP889" s="2">
        <v>0</v>
      </c>
      <c r="AQ889" s="2">
        <v>0</v>
      </c>
      <c r="AR889" s="26">
        <v>0</v>
      </c>
      <c r="AS889" s="11"/>
      <c r="AT889" s="10"/>
      <c r="AV889" s="10"/>
      <c r="AW889" s="10"/>
      <c r="AX889" s="10"/>
      <c r="AY889" s="10"/>
      <c r="AZ889" s="10"/>
      <c r="BC889" s="10"/>
    </row>
    <row r="890" s="2" customFormat="1">
      <c r="A890" s="2" t="s">
        <v>2041</v>
      </c>
      <c r="B890" s="11">
        <v>44252</v>
      </c>
      <c r="C890" s="2" t="s">
        <v>1951</v>
      </c>
      <c r="D890" s="2" t="s">
        <v>1952</v>
      </c>
      <c r="E890" s="2" t="s">
        <v>1953</v>
      </c>
      <c r="F890" s="2" t="s">
        <v>2038</v>
      </c>
      <c r="G890" s="2" t="s">
        <v>2039</v>
      </c>
      <c r="H890" s="2" t="s">
        <v>2040</v>
      </c>
      <c r="I890" s="11">
        <v>44286</v>
      </c>
      <c r="J890" s="11">
        <v>44196</v>
      </c>
      <c r="K890" s="2" t="s">
        <v>62</v>
      </c>
      <c r="L890" s="2" t="s">
        <v>62</v>
      </c>
      <c r="M890" s="2"/>
      <c r="N890" s="2" t="s">
        <v>80</v>
      </c>
      <c r="O890" s="2"/>
      <c r="P890" s="2"/>
      <c r="Q890" s="2" t="s">
        <v>65</v>
      </c>
      <c r="R890" s="2" t="s">
        <v>81</v>
      </c>
      <c r="S890" s="2">
        <v>434</v>
      </c>
      <c r="T890" s="2" t="s">
        <v>82</v>
      </c>
      <c r="U890" s="2" t="s">
        <v>83</v>
      </c>
      <c r="V890" s="10" t="s">
        <v>69</v>
      </c>
      <c r="W890" s="2"/>
      <c r="X890" s="2">
        <v>8176.56</v>
      </c>
      <c r="Y890" s="26">
        <v>0.00123242615255</v>
      </c>
      <c r="Z890" s="10" t="s">
        <v>84</v>
      </c>
      <c r="AA890" s="2" t="s">
        <v>85</v>
      </c>
      <c r="AB890" s="10" t="s">
        <v>72</v>
      </c>
      <c r="AC890" s="2" t="s">
        <v>73</v>
      </c>
      <c r="AD890" s="10" t="s">
        <v>74</v>
      </c>
      <c r="AE890" s="10"/>
      <c r="AF890" s="10" t="s">
        <v>86</v>
      </c>
      <c r="AG890" s="10" t="s">
        <v>75</v>
      </c>
      <c r="AH890" s="10"/>
      <c r="AI890" s="10" t="s">
        <v>76</v>
      </c>
      <c r="AJ890" s="2" t="s">
        <v>76</v>
      </c>
      <c r="AK890" s="32">
        <v>1</v>
      </c>
      <c r="AL890" s="2"/>
      <c r="AM890" s="2"/>
      <c r="AN890" s="7">
        <f>HYPERLINK("#Notes!C1471", "Go To Notes")</f>
      </c>
      <c r="AO890" s="2">
        <v>0</v>
      </c>
      <c r="AP890" s="2">
        <v>0</v>
      </c>
      <c r="AQ890" s="2">
        <v>8082.36</v>
      </c>
      <c r="AR890" s="26">
        <v>0.9884792626728112</v>
      </c>
      <c r="AS890" s="11"/>
      <c r="AT890" s="10"/>
      <c r="AV890" s="10"/>
      <c r="AW890" s="10"/>
      <c r="AX890" s="10"/>
      <c r="AY890" s="10"/>
      <c r="AZ890" s="10"/>
      <c r="BC890" s="10"/>
    </row>
    <row r="891" s="2" customFormat="1">
      <c r="A891" s="2" t="s">
        <v>2042</v>
      </c>
      <c r="B891" s="11">
        <v>44343</v>
      </c>
      <c r="C891" s="2" t="s">
        <v>1951</v>
      </c>
      <c r="D891" s="2" t="s">
        <v>1952</v>
      </c>
      <c r="E891" s="2" t="s">
        <v>1953</v>
      </c>
      <c r="F891" s="2" t="s">
        <v>2038</v>
      </c>
      <c r="G891" s="2" t="s">
        <v>2039</v>
      </c>
      <c r="H891" s="2" t="s">
        <v>2040</v>
      </c>
      <c r="I891" s="11">
        <v>44286</v>
      </c>
      <c r="J891" s="11">
        <v>44286</v>
      </c>
      <c r="K891" s="2" t="s">
        <v>62</v>
      </c>
      <c r="L891" s="2" t="s">
        <v>62</v>
      </c>
      <c r="M891" s="2"/>
      <c r="N891" s="2" t="s">
        <v>80</v>
      </c>
      <c r="O891" s="2"/>
      <c r="P891" s="2"/>
      <c r="Q891" s="2" t="s">
        <v>65</v>
      </c>
      <c r="R891" s="2" t="s">
        <v>81</v>
      </c>
      <c r="S891" s="2">
        <v>555</v>
      </c>
      <c r="T891" s="2" t="s">
        <v>82</v>
      </c>
      <c r="U891" s="2" t="s">
        <v>83</v>
      </c>
      <c r="V891" s="10" t="s">
        <v>69</v>
      </c>
      <c r="W891" s="2"/>
      <c r="X891" s="2">
        <v>105350.1</v>
      </c>
      <c r="Y891" s="26">
        <v>0.01085933834364</v>
      </c>
      <c r="Z891" s="10" t="s">
        <v>84</v>
      </c>
      <c r="AA891" s="2" t="s">
        <v>85</v>
      </c>
      <c r="AB891" s="10" t="s">
        <v>72</v>
      </c>
      <c r="AC891" s="2" t="s">
        <v>73</v>
      </c>
      <c r="AD891" s="10" t="s">
        <v>74</v>
      </c>
      <c r="AE891" s="10"/>
      <c r="AF891" s="10" t="s">
        <v>86</v>
      </c>
      <c r="AG891" s="10" t="s">
        <v>75</v>
      </c>
      <c r="AH891" s="10"/>
      <c r="AI891" s="10" t="s">
        <v>76</v>
      </c>
      <c r="AJ891" s="2" t="s">
        <v>76</v>
      </c>
      <c r="AK891" s="32">
        <v>1</v>
      </c>
      <c r="AL891" s="2"/>
      <c r="AM891" s="2"/>
      <c r="AN891" s="7">
        <f>HYPERLINK("#Notes!C1476", "Go To Notes")</f>
      </c>
      <c r="AO891" s="2">
        <v>0</v>
      </c>
      <c r="AP891" s="2">
        <v>0</v>
      </c>
      <c r="AQ891" s="2">
        <v>24676.6</v>
      </c>
      <c r="AR891" s="26">
        <v>0.23423423423423423</v>
      </c>
      <c r="AS891" s="11"/>
      <c r="AT891" s="10"/>
      <c r="AV891" s="10"/>
      <c r="AW891" s="10"/>
      <c r="AX891" s="10"/>
      <c r="AY891" s="10"/>
      <c r="AZ891" s="10"/>
      <c r="BC891" s="10"/>
    </row>
    <row r="892" s="2" customFormat="1">
      <c r="A892" s="2" t="s">
        <v>2043</v>
      </c>
      <c r="B892" s="11">
        <v>44434</v>
      </c>
      <c r="C892" s="2" t="s">
        <v>1951</v>
      </c>
      <c r="D892" s="2" t="s">
        <v>1952</v>
      </c>
      <c r="E892" s="2" t="s">
        <v>1953</v>
      </c>
      <c r="F892" s="2" t="s">
        <v>2038</v>
      </c>
      <c r="G892" s="2" t="s">
        <v>2039</v>
      </c>
      <c r="H892" s="2" t="s">
        <v>2040</v>
      </c>
      <c r="I892" s="11">
        <v>44651</v>
      </c>
      <c r="J892" s="11">
        <v>44377</v>
      </c>
      <c r="K892" s="2" t="s">
        <v>62</v>
      </c>
      <c r="L892" s="2" t="s">
        <v>62</v>
      </c>
      <c r="M892" s="2"/>
      <c r="N892" s="2" t="s">
        <v>80</v>
      </c>
      <c r="O892" s="2"/>
      <c r="P892" s="2"/>
      <c r="Q892" s="2" t="s">
        <v>65</v>
      </c>
      <c r="R892" s="2" t="s">
        <v>81</v>
      </c>
      <c r="S892" s="2">
        <v>662</v>
      </c>
      <c r="T892" s="2" t="s">
        <v>82</v>
      </c>
      <c r="U892" s="2" t="s">
        <v>83</v>
      </c>
      <c r="V892" s="10" t="s">
        <v>69</v>
      </c>
      <c r="W892" s="2"/>
      <c r="X892" s="2">
        <v>141760.68</v>
      </c>
      <c r="Y892" s="26">
        <v>0.01185714799443</v>
      </c>
      <c r="Z892" s="10" t="s">
        <v>84</v>
      </c>
      <c r="AA892" s="2" t="s">
        <v>85</v>
      </c>
      <c r="AB892" s="10" t="s">
        <v>72</v>
      </c>
      <c r="AC892" s="2" t="s">
        <v>73</v>
      </c>
      <c r="AD892" s="10" t="s">
        <v>74</v>
      </c>
      <c r="AE892" s="10"/>
      <c r="AF892" s="10" t="s">
        <v>86</v>
      </c>
      <c r="AG892" s="10" t="s">
        <v>75</v>
      </c>
      <c r="AH892" s="10"/>
      <c r="AI892" s="10" t="s">
        <v>76</v>
      </c>
      <c r="AJ892" s="2" t="s">
        <v>76</v>
      </c>
      <c r="AK892" s="32">
        <v>1</v>
      </c>
      <c r="AL892" s="2"/>
      <c r="AM892" s="2"/>
      <c r="AN892" s="7">
        <f>HYPERLINK("#Notes!C1483", "Go To Notes")</f>
      </c>
      <c r="AO892" s="2">
        <v>0</v>
      </c>
      <c r="AP892" s="2">
        <v>0</v>
      </c>
      <c r="AQ892" s="2">
        <v>140261.7</v>
      </c>
      <c r="AR892" s="26">
        <v>0.9894259818731118</v>
      </c>
      <c r="AS892" s="11"/>
      <c r="AT892" s="10"/>
      <c r="AV892" s="10"/>
      <c r="AW892" s="10"/>
      <c r="AX892" s="10"/>
      <c r="AY892" s="10"/>
      <c r="AZ892" s="10"/>
      <c r="BC892" s="10"/>
    </row>
    <row r="893" s="2" customFormat="1">
      <c r="A893" s="2" t="s">
        <v>2044</v>
      </c>
      <c r="B893" s="11">
        <v>44070</v>
      </c>
      <c r="C893" s="2" t="s">
        <v>1951</v>
      </c>
      <c r="D893" s="2" t="s">
        <v>1952</v>
      </c>
      <c r="E893" s="2" t="s">
        <v>1953</v>
      </c>
      <c r="F893" s="2" t="s">
        <v>2045</v>
      </c>
      <c r="G893" s="2" t="s">
        <v>2046</v>
      </c>
      <c r="H893" s="2" t="s">
        <v>2047</v>
      </c>
      <c r="I893" s="11">
        <v>44286</v>
      </c>
      <c r="J893" s="11">
        <v>44012</v>
      </c>
      <c r="K893" s="2" t="s">
        <v>62</v>
      </c>
      <c r="L893" s="2" t="s">
        <v>62</v>
      </c>
      <c r="M893" s="2"/>
      <c r="N893" s="2" t="s">
        <v>80</v>
      </c>
      <c r="O893" s="2"/>
      <c r="P893" s="2"/>
      <c r="Q893" s="2" t="s">
        <v>65</v>
      </c>
      <c r="R893" s="2" t="s">
        <v>81</v>
      </c>
      <c r="S893" s="2">
        <v>467</v>
      </c>
      <c r="T893" s="2" t="s">
        <v>82</v>
      </c>
      <c r="U893" s="2" t="s">
        <v>83</v>
      </c>
      <c r="V893" s="10" t="s">
        <v>69</v>
      </c>
      <c r="W893" s="2"/>
      <c r="X893" s="2">
        <v>2026.78</v>
      </c>
      <c r="Y893" s="26">
        <v>0.00033716668813</v>
      </c>
      <c r="Z893" s="10" t="s">
        <v>84</v>
      </c>
      <c r="AA893" s="2" t="s">
        <v>85</v>
      </c>
      <c r="AB893" s="10" t="s">
        <v>72</v>
      </c>
      <c r="AC893" s="2" t="s">
        <v>73</v>
      </c>
      <c r="AD893" s="10" t="s">
        <v>74</v>
      </c>
      <c r="AE893" s="10"/>
      <c r="AF893" s="10" t="s">
        <v>86</v>
      </c>
      <c r="AG893" s="10" t="s">
        <v>75</v>
      </c>
      <c r="AH893" s="10"/>
      <c r="AI893" s="10" t="s">
        <v>76</v>
      </c>
      <c r="AJ893" s="2" t="s">
        <v>76</v>
      </c>
      <c r="AK893" s="32">
        <v>1</v>
      </c>
      <c r="AL893" s="2"/>
      <c r="AM893" s="2"/>
      <c r="AN893" s="7">
        <f>HYPERLINK("#Notes!C1491", "Go To Notes")</f>
      </c>
      <c r="AO893" s="2">
        <v>0</v>
      </c>
      <c r="AP893" s="2">
        <v>0</v>
      </c>
      <c r="AQ893" s="2">
        <v>0</v>
      </c>
      <c r="AR893" s="26">
        <v>0</v>
      </c>
      <c r="AS893" s="11"/>
      <c r="AT893" s="10"/>
      <c r="AV893" s="10"/>
      <c r="AW893" s="10"/>
      <c r="AX893" s="10"/>
      <c r="AY893" s="10"/>
      <c r="AZ893" s="10"/>
      <c r="BC893" s="10"/>
    </row>
    <row r="894" s="2" customFormat="1">
      <c r="A894" s="2" t="s">
        <v>2048</v>
      </c>
      <c r="B894" s="11">
        <v>44160</v>
      </c>
      <c r="C894" s="2" t="s">
        <v>1951</v>
      </c>
      <c r="D894" s="2" t="s">
        <v>1952</v>
      </c>
      <c r="E894" s="2" t="s">
        <v>1953</v>
      </c>
      <c r="F894" s="2" t="s">
        <v>2045</v>
      </c>
      <c r="G894" s="2" t="s">
        <v>2046</v>
      </c>
      <c r="H894" s="2" t="s">
        <v>2047</v>
      </c>
      <c r="I894" s="11">
        <v>44286</v>
      </c>
      <c r="J894" s="11">
        <v>44104</v>
      </c>
      <c r="K894" s="2" t="s">
        <v>62</v>
      </c>
      <c r="L894" s="2" t="s">
        <v>62</v>
      </c>
      <c r="M894" s="2"/>
      <c r="N894" s="2" t="s">
        <v>80</v>
      </c>
      <c r="O894" s="2"/>
      <c r="P894" s="2"/>
      <c r="Q894" s="2" t="s">
        <v>65</v>
      </c>
      <c r="R894" s="2" t="s">
        <v>81</v>
      </c>
      <c r="S894" s="2">
        <v>267</v>
      </c>
      <c r="T894" s="2" t="s">
        <v>82</v>
      </c>
      <c r="U894" s="2" t="s">
        <v>83</v>
      </c>
      <c r="V894" s="10" t="s">
        <v>69</v>
      </c>
      <c r="W894" s="2"/>
      <c r="X894" s="2">
        <v>2723.4</v>
      </c>
      <c r="Y894" s="26">
        <v>0.00043385197086</v>
      </c>
      <c r="Z894" s="10" t="s">
        <v>84</v>
      </c>
      <c r="AA894" s="2" t="s">
        <v>85</v>
      </c>
      <c r="AB894" s="10" t="s">
        <v>72</v>
      </c>
      <c r="AC894" s="2" t="s">
        <v>73</v>
      </c>
      <c r="AD894" s="10" t="s">
        <v>74</v>
      </c>
      <c r="AE894" s="10"/>
      <c r="AF894" s="10" t="s">
        <v>86</v>
      </c>
      <c r="AG894" s="10" t="s">
        <v>75</v>
      </c>
      <c r="AH894" s="10"/>
      <c r="AI894" s="10" t="s">
        <v>76</v>
      </c>
      <c r="AJ894" s="2" t="s">
        <v>76</v>
      </c>
      <c r="AK894" s="32">
        <v>1</v>
      </c>
      <c r="AL894" s="2"/>
      <c r="AM894" s="2"/>
      <c r="AN894" s="7">
        <f>HYPERLINK("#Notes!C1499", "Go To Notes")</f>
      </c>
      <c r="AO894" s="2">
        <v>0</v>
      </c>
      <c r="AP894" s="2">
        <v>0</v>
      </c>
      <c r="AQ894" s="2">
        <v>2692.8</v>
      </c>
      <c r="AR894" s="26">
        <v>0.9887640449438203</v>
      </c>
      <c r="AS894" s="11"/>
      <c r="AT894" s="10"/>
      <c r="AV894" s="10"/>
      <c r="AW894" s="10"/>
      <c r="AX894" s="10"/>
      <c r="AY894" s="10"/>
      <c r="AZ894" s="10"/>
      <c r="BC894" s="10"/>
    </row>
    <row r="895" s="2" customFormat="1">
      <c r="A895" s="2" t="s">
        <v>2049</v>
      </c>
      <c r="B895" s="11">
        <v>44252</v>
      </c>
      <c r="C895" s="2" t="s">
        <v>1951</v>
      </c>
      <c r="D895" s="2" t="s">
        <v>1952</v>
      </c>
      <c r="E895" s="2" t="s">
        <v>1953</v>
      </c>
      <c r="F895" s="2" t="s">
        <v>2045</v>
      </c>
      <c r="G895" s="2" t="s">
        <v>2046</v>
      </c>
      <c r="H895" s="2" t="s">
        <v>2047</v>
      </c>
      <c r="I895" s="11">
        <v>44286</v>
      </c>
      <c r="J895" s="11">
        <v>44196</v>
      </c>
      <c r="K895" s="2" t="s">
        <v>62</v>
      </c>
      <c r="L895" s="2" t="s">
        <v>62</v>
      </c>
      <c r="M895" s="2"/>
      <c r="N895" s="2" t="s">
        <v>80</v>
      </c>
      <c r="O895" s="2"/>
      <c r="P895" s="2"/>
      <c r="Q895" s="2" t="s">
        <v>65</v>
      </c>
      <c r="R895" s="2" t="s">
        <v>81</v>
      </c>
      <c r="S895" s="2">
        <v>257</v>
      </c>
      <c r="T895" s="2" t="s">
        <v>82</v>
      </c>
      <c r="U895" s="2" t="s">
        <v>83</v>
      </c>
      <c r="V895" s="10" t="s">
        <v>69</v>
      </c>
      <c r="W895" s="2"/>
      <c r="X895" s="2">
        <v>4841.88</v>
      </c>
      <c r="Y895" s="26">
        <v>0.00079781330463</v>
      </c>
      <c r="Z895" s="10" t="s">
        <v>84</v>
      </c>
      <c r="AA895" s="2" t="s">
        <v>85</v>
      </c>
      <c r="AB895" s="10" t="s">
        <v>72</v>
      </c>
      <c r="AC895" s="2" t="s">
        <v>73</v>
      </c>
      <c r="AD895" s="10" t="s">
        <v>74</v>
      </c>
      <c r="AE895" s="10"/>
      <c r="AF895" s="10" t="s">
        <v>86</v>
      </c>
      <c r="AG895" s="10" t="s">
        <v>75</v>
      </c>
      <c r="AH895" s="10"/>
      <c r="AI895" s="10" t="s">
        <v>76</v>
      </c>
      <c r="AJ895" s="2" t="s">
        <v>76</v>
      </c>
      <c r="AK895" s="32">
        <v>1</v>
      </c>
      <c r="AL895" s="2"/>
      <c r="AM895" s="2"/>
      <c r="AN895" s="7">
        <f>HYPERLINK("#Notes!C1508", "Go To Notes")</f>
      </c>
      <c r="AO895" s="2">
        <v>0</v>
      </c>
      <c r="AP895" s="2">
        <v>0</v>
      </c>
      <c r="AQ895" s="2">
        <v>4785.36</v>
      </c>
      <c r="AR895" s="26">
        <v>0.9883268482490273</v>
      </c>
      <c r="AS895" s="11"/>
      <c r="AT895" s="10"/>
      <c r="AV895" s="10"/>
      <c r="AW895" s="10"/>
      <c r="AX895" s="10"/>
      <c r="AY895" s="10"/>
      <c r="AZ895" s="10"/>
      <c r="BC895" s="10"/>
    </row>
    <row r="896" s="2" customFormat="1">
      <c r="A896" s="2" t="s">
        <v>2050</v>
      </c>
      <c r="B896" s="11">
        <v>44343</v>
      </c>
      <c r="C896" s="2" t="s">
        <v>1951</v>
      </c>
      <c r="D896" s="2" t="s">
        <v>1952</v>
      </c>
      <c r="E896" s="2" t="s">
        <v>1953</v>
      </c>
      <c r="F896" s="2" t="s">
        <v>2045</v>
      </c>
      <c r="G896" s="2" t="s">
        <v>2046</v>
      </c>
      <c r="H896" s="2" t="s">
        <v>2047</v>
      </c>
      <c r="I896" s="11">
        <v>44286</v>
      </c>
      <c r="J896" s="11">
        <v>44286</v>
      </c>
      <c r="K896" s="2" t="s">
        <v>62</v>
      </c>
      <c r="L896" s="2" t="s">
        <v>62</v>
      </c>
      <c r="M896" s="2"/>
      <c r="N896" s="2" t="s">
        <v>80</v>
      </c>
      <c r="O896" s="2"/>
      <c r="P896" s="2"/>
      <c r="Q896" s="2" t="s">
        <v>65</v>
      </c>
      <c r="R896" s="2" t="s">
        <v>81</v>
      </c>
      <c r="S896" s="2">
        <v>156</v>
      </c>
      <c r="T896" s="2" t="s">
        <v>82</v>
      </c>
      <c r="U896" s="2" t="s">
        <v>83</v>
      </c>
      <c r="V896" s="10" t="s">
        <v>69</v>
      </c>
      <c r="W896" s="2"/>
      <c r="X896" s="2">
        <v>29611.92</v>
      </c>
      <c r="Y896" s="26">
        <v>0.00421419921078</v>
      </c>
      <c r="Z896" s="10" t="s">
        <v>84</v>
      </c>
      <c r="AA896" s="2" t="s">
        <v>85</v>
      </c>
      <c r="AB896" s="10" t="s">
        <v>72</v>
      </c>
      <c r="AC896" s="2" t="s">
        <v>73</v>
      </c>
      <c r="AD896" s="10" t="s">
        <v>74</v>
      </c>
      <c r="AE896" s="10"/>
      <c r="AF896" s="10" t="s">
        <v>86</v>
      </c>
      <c r="AG896" s="10" t="s">
        <v>75</v>
      </c>
      <c r="AH896" s="10"/>
      <c r="AI896" s="10" t="s">
        <v>76</v>
      </c>
      <c r="AJ896" s="2" t="s">
        <v>76</v>
      </c>
      <c r="AK896" s="32">
        <v>1</v>
      </c>
      <c r="AL896" s="2"/>
      <c r="AM896" s="2"/>
      <c r="AN896" s="7">
        <f>HYPERLINK("#Notes!C1514", "Go To Notes")</f>
      </c>
      <c r="AO896" s="2">
        <v>0</v>
      </c>
      <c r="AP896" s="2">
        <v>0</v>
      </c>
      <c r="AQ896" s="2">
        <v>5884.42</v>
      </c>
      <c r="AR896" s="26">
        <v>0.19871794871794873</v>
      </c>
      <c r="AS896" s="11"/>
      <c r="AT896" s="10"/>
      <c r="AV896" s="10"/>
      <c r="AW896" s="10"/>
      <c r="AX896" s="10"/>
      <c r="AY896" s="10"/>
      <c r="AZ896" s="10"/>
      <c r="BC896" s="10"/>
    </row>
    <row r="897" s="2" customFormat="1">
      <c r="A897" s="2" t="s">
        <v>2051</v>
      </c>
      <c r="B897" s="11">
        <v>43823</v>
      </c>
      <c r="C897" s="2" t="s">
        <v>1951</v>
      </c>
      <c r="D897" s="2" t="s">
        <v>1952</v>
      </c>
      <c r="E897" s="2" t="s">
        <v>1953</v>
      </c>
      <c r="F897" s="2" t="s">
        <v>2052</v>
      </c>
      <c r="G897" s="2" t="s">
        <v>2053</v>
      </c>
      <c r="H897" s="2" t="s">
        <v>2054</v>
      </c>
      <c r="I897" s="11">
        <v>43769</v>
      </c>
      <c r="J897" s="11">
        <v>43769</v>
      </c>
      <c r="K897" s="2" t="s">
        <v>62</v>
      </c>
      <c r="L897" s="2" t="s">
        <v>62</v>
      </c>
      <c r="M897" s="2"/>
      <c r="N897" s="2" t="s">
        <v>127</v>
      </c>
      <c r="O897" s="2"/>
      <c r="P897" s="2"/>
      <c r="Q897" s="2" t="s">
        <v>65</v>
      </c>
      <c r="R897" s="2" t="s">
        <v>128</v>
      </c>
      <c r="S897" s="2">
        <v>100000</v>
      </c>
      <c r="T897" s="2" t="s">
        <v>129</v>
      </c>
      <c r="U897" s="2" t="s">
        <v>130</v>
      </c>
      <c r="V897" s="10" t="s">
        <v>69</v>
      </c>
      <c r="W897" s="2"/>
      <c r="X897" s="2">
        <v>99654</v>
      </c>
      <c r="Y897" s="26">
        <v>0.0080013096474</v>
      </c>
      <c r="Z897" s="10" t="s">
        <v>131</v>
      </c>
      <c r="AA897" s="2" t="s">
        <v>132</v>
      </c>
      <c r="AB897" s="10" t="s">
        <v>72</v>
      </c>
      <c r="AC897" s="2" t="s">
        <v>73</v>
      </c>
      <c r="AD897" s="10" t="s">
        <v>74</v>
      </c>
      <c r="AE897" s="10"/>
      <c r="AF897" s="10" t="s">
        <v>86</v>
      </c>
      <c r="AG897" s="10" t="s">
        <v>75</v>
      </c>
      <c r="AH897" s="10"/>
      <c r="AI897" s="10" t="s">
        <v>76</v>
      </c>
      <c r="AJ897" s="2" t="s">
        <v>76</v>
      </c>
      <c r="AK897" s="32">
        <v>2</v>
      </c>
      <c r="AL897" s="2"/>
      <c r="AM897" s="2"/>
      <c r="AN897" s="7">
        <f>HYPERLINK("#Notes!C1521", "Go To Notes")</f>
      </c>
      <c r="AO897" s="2">
        <v>0</v>
      </c>
      <c r="AP897" s="2">
        <v>0</v>
      </c>
      <c r="AQ897" s="2">
        <v>99654</v>
      </c>
      <c r="AR897" s="26">
        <v>1</v>
      </c>
      <c r="AS897" s="11">
        <v>44270</v>
      </c>
      <c r="AT897" s="10" t="s">
        <v>133</v>
      </c>
      <c r="AU897" s="2">
        <v>6.75</v>
      </c>
      <c r="AV897" s="10" t="s">
        <v>75</v>
      </c>
      <c r="AW897" s="10" t="s">
        <v>75</v>
      </c>
      <c r="AX897" s="10" t="s">
        <v>75</v>
      </c>
      <c r="AY897" s="10"/>
      <c r="AZ897" s="10"/>
      <c r="BA897" s="2"/>
      <c r="BC897" s="10"/>
    </row>
    <row r="898" s="2" customFormat="1">
      <c r="A898" s="2" t="s">
        <v>2055</v>
      </c>
      <c r="B898" s="11">
        <v>43917</v>
      </c>
      <c r="C898" s="2" t="s">
        <v>1951</v>
      </c>
      <c r="D898" s="2" t="s">
        <v>1952</v>
      </c>
      <c r="E898" s="2" t="s">
        <v>1953</v>
      </c>
      <c r="F898" s="2" t="s">
        <v>2052</v>
      </c>
      <c r="G898" s="2" t="s">
        <v>2053</v>
      </c>
      <c r="H898" s="2" t="s">
        <v>2054</v>
      </c>
      <c r="I898" s="11">
        <v>44135</v>
      </c>
      <c r="J898" s="11">
        <v>43861</v>
      </c>
      <c r="K898" s="2" t="s">
        <v>62</v>
      </c>
      <c r="L898" s="2" t="s">
        <v>62</v>
      </c>
      <c r="M898" s="2"/>
      <c r="N898" s="2" t="s">
        <v>127</v>
      </c>
      <c r="O898" s="2"/>
      <c r="P898" s="2"/>
      <c r="Q898" s="2" t="s">
        <v>65</v>
      </c>
      <c r="R898" s="2" t="s">
        <v>128</v>
      </c>
      <c r="S898" s="2">
        <v>100000</v>
      </c>
      <c r="T898" s="2" t="s">
        <v>129</v>
      </c>
      <c r="U898" s="2" t="s">
        <v>130</v>
      </c>
      <c r="V898" s="10" t="s">
        <v>69</v>
      </c>
      <c r="W898" s="2"/>
      <c r="X898" s="2">
        <v>97351</v>
      </c>
      <c r="Y898" s="26">
        <v>0.00778924086483</v>
      </c>
      <c r="Z898" s="10" t="s">
        <v>131</v>
      </c>
      <c r="AA898" s="2" t="s">
        <v>132</v>
      </c>
      <c r="AB898" s="10" t="s">
        <v>72</v>
      </c>
      <c r="AC898" s="2" t="s">
        <v>73</v>
      </c>
      <c r="AD898" s="10" t="s">
        <v>74</v>
      </c>
      <c r="AE898" s="10"/>
      <c r="AF898" s="10" t="s">
        <v>86</v>
      </c>
      <c r="AG898" s="10" t="s">
        <v>75</v>
      </c>
      <c r="AH898" s="10"/>
      <c r="AI898" s="10" t="s">
        <v>76</v>
      </c>
      <c r="AJ898" s="2" t="s">
        <v>76</v>
      </c>
      <c r="AK898" s="32">
        <v>2</v>
      </c>
      <c r="AL898" s="2"/>
      <c r="AM898" s="2"/>
      <c r="AN898" s="7">
        <f>HYPERLINK("#Notes!C1529", "Go To Notes")</f>
      </c>
      <c r="AO898" s="2">
        <v>0</v>
      </c>
      <c r="AP898" s="2">
        <v>0</v>
      </c>
      <c r="AQ898" s="2">
        <v>97351</v>
      </c>
      <c r="AR898" s="26">
        <v>1</v>
      </c>
      <c r="AS898" s="11">
        <v>44270</v>
      </c>
      <c r="AT898" s="10" t="s">
        <v>133</v>
      </c>
      <c r="AU898" s="2">
        <v>6.75</v>
      </c>
      <c r="AV898" s="10" t="s">
        <v>75</v>
      </c>
      <c r="AW898" s="10" t="s">
        <v>75</v>
      </c>
      <c r="AX898" s="10" t="s">
        <v>75</v>
      </c>
      <c r="AY898" s="10"/>
      <c r="AZ898" s="10"/>
      <c r="BA898" s="2"/>
      <c r="BC898" s="10"/>
    </row>
    <row r="899" s="2" customFormat="1">
      <c r="A899" s="2" t="s">
        <v>2056</v>
      </c>
      <c r="B899" s="11">
        <v>44008</v>
      </c>
      <c r="C899" s="2" t="s">
        <v>1951</v>
      </c>
      <c r="D899" s="2" t="s">
        <v>1952</v>
      </c>
      <c r="E899" s="2" t="s">
        <v>1953</v>
      </c>
      <c r="F899" s="2" t="s">
        <v>2052</v>
      </c>
      <c r="G899" s="2" t="s">
        <v>2053</v>
      </c>
      <c r="H899" s="2" t="s">
        <v>2054</v>
      </c>
      <c r="I899" s="11">
        <v>44135</v>
      </c>
      <c r="J899" s="11">
        <v>43951</v>
      </c>
      <c r="K899" s="2" t="s">
        <v>62</v>
      </c>
      <c r="L899" s="2" t="s">
        <v>62</v>
      </c>
      <c r="M899" s="2"/>
      <c r="N899" s="2" t="s">
        <v>127</v>
      </c>
      <c r="O899" s="2"/>
      <c r="P899" s="2"/>
      <c r="Q899" s="2" t="s">
        <v>65</v>
      </c>
      <c r="R899" s="2" t="s">
        <v>128</v>
      </c>
      <c r="S899" s="2">
        <v>100000</v>
      </c>
      <c r="T899" s="2" t="s">
        <v>129</v>
      </c>
      <c r="U899" s="2" t="s">
        <v>130</v>
      </c>
      <c r="V899" s="10" t="s">
        <v>69</v>
      </c>
      <c r="W899" s="2"/>
      <c r="X899" s="2">
        <v>78484</v>
      </c>
      <c r="Y899" s="26">
        <v>0.00419239088607</v>
      </c>
      <c r="Z899" s="10" t="s">
        <v>131</v>
      </c>
      <c r="AA899" s="2" t="s">
        <v>132</v>
      </c>
      <c r="AB899" s="10" t="s">
        <v>72</v>
      </c>
      <c r="AC899" s="2" t="s">
        <v>73</v>
      </c>
      <c r="AD899" s="10" t="s">
        <v>74</v>
      </c>
      <c r="AE899" s="10"/>
      <c r="AF899" s="10" t="s">
        <v>86</v>
      </c>
      <c r="AG899" s="10" t="s">
        <v>75</v>
      </c>
      <c r="AH899" s="10"/>
      <c r="AI899" s="10" t="s">
        <v>76</v>
      </c>
      <c r="AJ899" s="2" t="s">
        <v>76</v>
      </c>
      <c r="AK899" s="32">
        <v>2</v>
      </c>
      <c r="AL899" s="2"/>
      <c r="AM899" s="2"/>
      <c r="AN899" s="7">
        <f>HYPERLINK("#Notes!C1537", "Go To Notes")</f>
      </c>
      <c r="AO899" s="2">
        <v>0</v>
      </c>
      <c r="AP899" s="2">
        <v>0</v>
      </c>
      <c r="AQ899" s="2">
        <v>78484</v>
      </c>
      <c r="AR899" s="26">
        <v>1</v>
      </c>
      <c r="AS899" s="11">
        <v>44270</v>
      </c>
      <c r="AT899" s="10" t="s">
        <v>133</v>
      </c>
      <c r="AU899" s="2">
        <v>6.75</v>
      </c>
      <c r="AV899" s="10" t="s">
        <v>75</v>
      </c>
      <c r="AW899" s="10" t="s">
        <v>75</v>
      </c>
      <c r="AX899" s="10" t="s">
        <v>75</v>
      </c>
      <c r="AY899" s="10"/>
      <c r="AZ899" s="10"/>
      <c r="BA899" s="2"/>
      <c r="BC899" s="10"/>
    </row>
    <row r="900" s="2" customFormat="1">
      <c r="A900" s="2" t="s">
        <v>2057</v>
      </c>
      <c r="B900" s="11">
        <v>44102</v>
      </c>
      <c r="C900" s="2" t="s">
        <v>1951</v>
      </c>
      <c r="D900" s="2" t="s">
        <v>1952</v>
      </c>
      <c r="E900" s="2" t="s">
        <v>1953</v>
      </c>
      <c r="F900" s="2" t="s">
        <v>2052</v>
      </c>
      <c r="G900" s="2" t="s">
        <v>2053</v>
      </c>
      <c r="H900" s="2" t="s">
        <v>2054</v>
      </c>
      <c r="I900" s="11">
        <v>44135</v>
      </c>
      <c r="J900" s="11">
        <v>44043</v>
      </c>
      <c r="K900" s="2" t="s">
        <v>62</v>
      </c>
      <c r="L900" s="2" t="s">
        <v>62</v>
      </c>
      <c r="M900" s="2"/>
      <c r="N900" s="2" t="s">
        <v>127</v>
      </c>
      <c r="O900" s="2"/>
      <c r="P900" s="2"/>
      <c r="Q900" s="2" t="s">
        <v>65</v>
      </c>
      <c r="R900" s="2" t="s">
        <v>128</v>
      </c>
      <c r="S900" s="2">
        <v>100000</v>
      </c>
      <c r="T900" s="2" t="s">
        <v>129</v>
      </c>
      <c r="U900" s="2" t="s">
        <v>130</v>
      </c>
      <c r="V900" s="10" t="s">
        <v>69</v>
      </c>
      <c r="W900" s="2"/>
      <c r="X900" s="2">
        <v>86954</v>
      </c>
      <c r="Y900" s="26">
        <v>0.00514699971531</v>
      </c>
      <c r="Z900" s="10" t="s">
        <v>131</v>
      </c>
      <c r="AA900" s="2" t="s">
        <v>132</v>
      </c>
      <c r="AB900" s="10" t="s">
        <v>72</v>
      </c>
      <c r="AC900" s="2" t="s">
        <v>73</v>
      </c>
      <c r="AD900" s="10" t="s">
        <v>74</v>
      </c>
      <c r="AE900" s="10"/>
      <c r="AF900" s="10" t="s">
        <v>86</v>
      </c>
      <c r="AG900" s="10" t="s">
        <v>75</v>
      </c>
      <c r="AH900" s="10"/>
      <c r="AI900" s="10" t="s">
        <v>76</v>
      </c>
      <c r="AJ900" s="2" t="s">
        <v>76</v>
      </c>
      <c r="AK900" s="32">
        <v>2</v>
      </c>
      <c r="AL900" s="2"/>
      <c r="AM900" s="2"/>
      <c r="AN900" s="7">
        <f>HYPERLINK("#Notes!C1542", "Go To Notes")</f>
      </c>
      <c r="AO900" s="2">
        <v>0</v>
      </c>
      <c r="AP900" s="2">
        <v>0</v>
      </c>
      <c r="AQ900" s="2">
        <v>0</v>
      </c>
      <c r="AR900" s="26">
        <v>0</v>
      </c>
      <c r="AS900" s="11">
        <v>44270</v>
      </c>
      <c r="AT900" s="10" t="s">
        <v>133</v>
      </c>
      <c r="AU900" s="2">
        <v>6.75</v>
      </c>
      <c r="AV900" s="10" t="s">
        <v>75</v>
      </c>
      <c r="AW900" s="10" t="s">
        <v>75</v>
      </c>
      <c r="AX900" s="10" t="s">
        <v>75</v>
      </c>
      <c r="AY900" s="10"/>
      <c r="AZ900" s="10"/>
      <c r="BA900" s="2"/>
      <c r="BC900" s="10"/>
    </row>
    <row r="901" s="2" customFormat="1">
      <c r="A901" s="2" t="s">
        <v>2058</v>
      </c>
      <c r="B901" s="11">
        <v>44070</v>
      </c>
      <c r="C901" s="2" t="s">
        <v>1951</v>
      </c>
      <c r="D901" s="2" t="s">
        <v>1952</v>
      </c>
      <c r="E901" s="2" t="s">
        <v>1953</v>
      </c>
      <c r="F901" s="2" t="s">
        <v>2059</v>
      </c>
      <c r="G901" s="2" t="s">
        <v>2060</v>
      </c>
      <c r="H901" s="2" t="s">
        <v>2061</v>
      </c>
      <c r="I901" s="11">
        <v>44286</v>
      </c>
      <c r="J901" s="11">
        <v>44012</v>
      </c>
      <c r="K901" s="2" t="s">
        <v>62</v>
      </c>
      <c r="L901" s="2" t="s">
        <v>62</v>
      </c>
      <c r="M901" s="2"/>
      <c r="N901" s="2" t="s">
        <v>80</v>
      </c>
      <c r="O901" s="2"/>
      <c r="P901" s="2"/>
      <c r="Q901" s="2" t="s">
        <v>65</v>
      </c>
      <c r="R901" s="2" t="s">
        <v>81</v>
      </c>
      <c r="S901" s="2">
        <v>146830</v>
      </c>
      <c r="T901" s="2" t="s">
        <v>82</v>
      </c>
      <c r="U901" s="2" t="s">
        <v>83</v>
      </c>
      <c r="V901" s="10" t="s">
        <v>69</v>
      </c>
      <c r="W901" s="2"/>
      <c r="X901" s="2">
        <v>637242.2</v>
      </c>
      <c r="Y901" s="26">
        <v>0.00089302149852</v>
      </c>
      <c r="Z901" s="10" t="s">
        <v>84</v>
      </c>
      <c r="AA901" s="2" t="s">
        <v>85</v>
      </c>
      <c r="AB901" s="10" t="s">
        <v>72</v>
      </c>
      <c r="AC901" s="2" t="s">
        <v>73</v>
      </c>
      <c r="AD901" s="10" t="s">
        <v>74</v>
      </c>
      <c r="AE901" s="10"/>
      <c r="AF901" s="10" t="s">
        <v>86</v>
      </c>
      <c r="AG901" s="10" t="s">
        <v>75</v>
      </c>
      <c r="AH901" s="10"/>
      <c r="AI901" s="10" t="s">
        <v>76</v>
      </c>
      <c r="AJ901" s="2" t="s">
        <v>76</v>
      </c>
      <c r="AK901" s="32">
        <v>1</v>
      </c>
      <c r="AL901" s="2"/>
      <c r="AM901" s="2"/>
      <c r="AN901" s="7">
        <f>HYPERLINK("#Notes!C1547", "Go To Notes")</f>
      </c>
      <c r="AO901" s="2">
        <v>0</v>
      </c>
      <c r="AP901" s="2">
        <v>0</v>
      </c>
      <c r="AQ901" s="2">
        <v>0</v>
      </c>
      <c r="AR901" s="26">
        <v>0</v>
      </c>
      <c r="AS901" s="11"/>
      <c r="AT901" s="10"/>
      <c r="AV901" s="10"/>
      <c r="AW901" s="10"/>
      <c r="AX901" s="10"/>
      <c r="AY901" s="10"/>
      <c r="AZ901" s="10"/>
      <c r="BC901" s="10"/>
    </row>
    <row r="902" s="2" customFormat="1">
      <c r="A902" s="2" t="s">
        <v>2062</v>
      </c>
      <c r="B902" s="11">
        <v>44160</v>
      </c>
      <c r="C902" s="2" t="s">
        <v>1951</v>
      </c>
      <c r="D902" s="2" t="s">
        <v>1952</v>
      </c>
      <c r="E902" s="2" t="s">
        <v>1953</v>
      </c>
      <c r="F902" s="2" t="s">
        <v>2059</v>
      </c>
      <c r="G902" s="2" t="s">
        <v>2060</v>
      </c>
      <c r="H902" s="2" t="s">
        <v>2061</v>
      </c>
      <c r="I902" s="11">
        <v>44286</v>
      </c>
      <c r="J902" s="11">
        <v>44104</v>
      </c>
      <c r="K902" s="2" t="s">
        <v>62</v>
      </c>
      <c r="L902" s="2" t="s">
        <v>62</v>
      </c>
      <c r="M902" s="2"/>
      <c r="N902" s="2" t="s">
        <v>80</v>
      </c>
      <c r="O902" s="2"/>
      <c r="P902" s="2"/>
      <c r="Q902" s="2" t="s">
        <v>65</v>
      </c>
      <c r="R902" s="2" t="s">
        <v>81</v>
      </c>
      <c r="S902" s="2">
        <v>143516</v>
      </c>
      <c r="T902" s="2" t="s">
        <v>82</v>
      </c>
      <c r="U902" s="2" t="s">
        <v>83</v>
      </c>
      <c r="V902" s="10" t="s">
        <v>69</v>
      </c>
      <c r="W902" s="2"/>
      <c r="X902" s="2">
        <v>1463863.2</v>
      </c>
      <c r="Y902" s="26">
        <v>0.00202140559769</v>
      </c>
      <c r="Z902" s="10" t="s">
        <v>84</v>
      </c>
      <c r="AA902" s="2" t="s">
        <v>85</v>
      </c>
      <c r="AB902" s="10" t="s">
        <v>72</v>
      </c>
      <c r="AC902" s="2" t="s">
        <v>73</v>
      </c>
      <c r="AD902" s="10" t="s">
        <v>74</v>
      </c>
      <c r="AE902" s="10"/>
      <c r="AF902" s="10" t="s">
        <v>86</v>
      </c>
      <c r="AG902" s="10" t="s">
        <v>75</v>
      </c>
      <c r="AH902" s="10"/>
      <c r="AI902" s="10" t="s">
        <v>76</v>
      </c>
      <c r="AJ902" s="2" t="s">
        <v>76</v>
      </c>
      <c r="AK902" s="32">
        <v>1</v>
      </c>
      <c r="AL902" s="2"/>
      <c r="AM902" s="2"/>
      <c r="AN902" s="7">
        <f>HYPERLINK("#Notes!C1552", "Go To Notes")</f>
      </c>
      <c r="AO902" s="2">
        <v>0</v>
      </c>
      <c r="AP902" s="2">
        <v>0</v>
      </c>
      <c r="AQ902" s="2">
        <v>991552.2</v>
      </c>
      <c r="AR902" s="26">
        <v>0.6773530477438057</v>
      </c>
      <c r="AS902" s="11"/>
      <c r="AT902" s="10"/>
      <c r="AV902" s="10"/>
      <c r="AW902" s="10"/>
      <c r="AX902" s="10"/>
      <c r="AY902" s="10"/>
      <c r="AZ902" s="10"/>
      <c r="BC902" s="10"/>
    </row>
    <row r="903" s="2" customFormat="1">
      <c r="A903" s="2" t="s">
        <v>2063</v>
      </c>
      <c r="B903" s="11">
        <v>44252</v>
      </c>
      <c r="C903" s="2" t="s">
        <v>1951</v>
      </c>
      <c r="D903" s="2" t="s">
        <v>1952</v>
      </c>
      <c r="E903" s="2" t="s">
        <v>1953</v>
      </c>
      <c r="F903" s="2" t="s">
        <v>2059</v>
      </c>
      <c r="G903" s="2" t="s">
        <v>2060</v>
      </c>
      <c r="H903" s="2" t="s">
        <v>2061</v>
      </c>
      <c r="I903" s="11">
        <v>44286</v>
      </c>
      <c r="J903" s="11">
        <v>44196</v>
      </c>
      <c r="K903" s="2" t="s">
        <v>62</v>
      </c>
      <c r="L903" s="2" t="s">
        <v>62</v>
      </c>
      <c r="M903" s="2"/>
      <c r="N903" s="2" t="s">
        <v>80</v>
      </c>
      <c r="O903" s="2"/>
      <c r="P903" s="2"/>
      <c r="Q903" s="2" t="s">
        <v>65</v>
      </c>
      <c r="R903" s="2" t="s">
        <v>81</v>
      </c>
      <c r="S903" s="2">
        <v>145027</v>
      </c>
      <c r="T903" s="2" t="s">
        <v>82</v>
      </c>
      <c r="U903" s="2" t="s">
        <v>83</v>
      </c>
      <c r="V903" s="10" t="s">
        <v>69</v>
      </c>
      <c r="W903" s="2"/>
      <c r="X903" s="2">
        <v>2732308.68</v>
      </c>
      <c r="Y903" s="26">
        <v>0.00275956457503</v>
      </c>
      <c r="Z903" s="10" t="s">
        <v>84</v>
      </c>
      <c r="AA903" s="2" t="s">
        <v>85</v>
      </c>
      <c r="AB903" s="10" t="s">
        <v>72</v>
      </c>
      <c r="AC903" s="2" t="s">
        <v>73</v>
      </c>
      <c r="AD903" s="10" t="s">
        <v>74</v>
      </c>
      <c r="AE903" s="10"/>
      <c r="AF903" s="10" t="s">
        <v>86</v>
      </c>
      <c r="AG903" s="10" t="s">
        <v>75</v>
      </c>
      <c r="AH903" s="10"/>
      <c r="AI903" s="10" t="s">
        <v>76</v>
      </c>
      <c r="AJ903" s="2" t="s">
        <v>76</v>
      </c>
      <c r="AK903" s="32">
        <v>1</v>
      </c>
      <c r="AL903" s="2"/>
      <c r="AM903" s="2"/>
      <c r="AN903" s="7">
        <f>HYPERLINK("#Notes!C1557", "Go To Notes")</f>
      </c>
      <c r="AO903" s="2">
        <v>0</v>
      </c>
      <c r="AP903" s="2">
        <v>0</v>
      </c>
      <c r="AQ903" s="2">
        <v>2704971.84</v>
      </c>
      <c r="AR903" s="26">
        <v>0.9899949664545222</v>
      </c>
      <c r="AS903" s="11"/>
      <c r="AT903" s="10"/>
      <c r="AV903" s="10"/>
      <c r="AW903" s="10"/>
      <c r="AX903" s="10"/>
      <c r="AY903" s="10"/>
      <c r="AZ903" s="10"/>
      <c r="BC903" s="10"/>
    </row>
    <row r="904" s="2" customFormat="1">
      <c r="A904" s="2" t="s">
        <v>2064</v>
      </c>
      <c r="B904" s="11">
        <v>44343</v>
      </c>
      <c r="C904" s="2" t="s">
        <v>1951</v>
      </c>
      <c r="D904" s="2" t="s">
        <v>1952</v>
      </c>
      <c r="E904" s="2" t="s">
        <v>1953</v>
      </c>
      <c r="F904" s="2" t="s">
        <v>2059</v>
      </c>
      <c r="G904" s="2" t="s">
        <v>2060</v>
      </c>
      <c r="H904" s="2" t="s">
        <v>2061</v>
      </c>
      <c r="I904" s="11">
        <v>44286</v>
      </c>
      <c r="J904" s="11">
        <v>44286</v>
      </c>
      <c r="K904" s="2" t="s">
        <v>62</v>
      </c>
      <c r="L904" s="2" t="s">
        <v>62</v>
      </c>
      <c r="M904" s="2"/>
      <c r="N904" s="2" t="s">
        <v>80</v>
      </c>
      <c r="O904" s="2"/>
      <c r="P904" s="2"/>
      <c r="Q904" s="2" t="s">
        <v>65</v>
      </c>
      <c r="R904" s="2" t="s">
        <v>81</v>
      </c>
      <c r="S904" s="2">
        <v>160260</v>
      </c>
      <c r="T904" s="2" t="s">
        <v>82</v>
      </c>
      <c r="U904" s="2" t="s">
        <v>83</v>
      </c>
      <c r="V904" s="10" t="s">
        <v>69</v>
      </c>
      <c r="W904" s="2"/>
      <c r="X904" s="2">
        <v>30420553.2</v>
      </c>
      <c r="Y904" s="26">
        <v>0.02193942569845</v>
      </c>
      <c r="Z904" s="10" t="s">
        <v>84</v>
      </c>
      <c r="AA904" s="2" t="s">
        <v>85</v>
      </c>
      <c r="AB904" s="10" t="s">
        <v>72</v>
      </c>
      <c r="AC904" s="2" t="s">
        <v>73</v>
      </c>
      <c r="AD904" s="10" t="s">
        <v>74</v>
      </c>
      <c r="AE904" s="10"/>
      <c r="AF904" s="10" t="s">
        <v>86</v>
      </c>
      <c r="AG904" s="10" t="s">
        <v>75</v>
      </c>
      <c r="AH904" s="10"/>
      <c r="AI904" s="10" t="s">
        <v>76</v>
      </c>
      <c r="AJ904" s="2" t="s">
        <v>76</v>
      </c>
      <c r="AK904" s="32">
        <v>1</v>
      </c>
      <c r="AL904" s="2"/>
      <c r="AM904" s="2"/>
      <c r="AN904" s="7">
        <f>HYPERLINK("#Notes!C1562", "Go To Notes")</f>
      </c>
      <c r="AO904" s="2">
        <v>0</v>
      </c>
      <c r="AP904" s="2">
        <v>0</v>
      </c>
      <c r="AQ904" s="2">
        <v>9988708.04</v>
      </c>
      <c r="AR904" s="26">
        <v>0.32835392487208287</v>
      </c>
      <c r="AS904" s="11"/>
      <c r="AT904" s="10"/>
      <c r="AV904" s="10"/>
      <c r="AW904" s="10"/>
      <c r="AX904" s="10"/>
      <c r="AY904" s="10"/>
      <c r="AZ904" s="10"/>
      <c r="BC904" s="10"/>
    </row>
    <row r="905" s="2" customFormat="1">
      <c r="A905" s="2" t="s">
        <v>2065</v>
      </c>
      <c r="B905" s="11">
        <v>44467</v>
      </c>
      <c r="C905" s="2" t="s">
        <v>1951</v>
      </c>
      <c r="D905" s="2" t="s">
        <v>1952</v>
      </c>
      <c r="E905" s="2" t="s">
        <v>1953</v>
      </c>
      <c r="F905" s="2" t="s">
        <v>2066</v>
      </c>
      <c r="G905" s="2" t="s">
        <v>2067</v>
      </c>
      <c r="H905" s="2" t="s">
        <v>2068</v>
      </c>
      <c r="I905" s="11">
        <v>44681</v>
      </c>
      <c r="J905" s="11">
        <v>44408</v>
      </c>
      <c r="K905" s="2" t="s">
        <v>62</v>
      </c>
      <c r="L905" s="2" t="s">
        <v>62</v>
      </c>
      <c r="M905" s="2"/>
      <c r="N905" s="2" t="s">
        <v>80</v>
      </c>
      <c r="O905" s="2"/>
      <c r="P905" s="2"/>
      <c r="Q905" s="2" t="s">
        <v>65</v>
      </c>
      <c r="R905" s="2" t="s">
        <v>81</v>
      </c>
      <c r="S905" s="2">
        <v>5671</v>
      </c>
      <c r="T905" s="2" t="s">
        <v>82</v>
      </c>
      <c r="U905" s="2" t="s">
        <v>83</v>
      </c>
      <c r="V905" s="10" t="s">
        <v>69</v>
      </c>
      <c r="W905" s="2"/>
      <c r="X905" s="2">
        <v>913711.52</v>
      </c>
      <c r="Y905" s="26">
        <v>0.0010134119534</v>
      </c>
      <c r="Z905" s="10" t="s">
        <v>84</v>
      </c>
      <c r="AA905" s="2" t="s">
        <v>85</v>
      </c>
      <c r="AB905" s="10" t="s">
        <v>72</v>
      </c>
      <c r="AC905" s="2" t="s">
        <v>73</v>
      </c>
      <c r="AD905" s="10" t="s">
        <v>74</v>
      </c>
      <c r="AE905" s="10"/>
      <c r="AF905" s="10" t="s">
        <v>86</v>
      </c>
      <c r="AG905" s="10" t="s">
        <v>75</v>
      </c>
      <c r="AH905" s="10"/>
      <c r="AI905" s="10" t="s">
        <v>76</v>
      </c>
      <c r="AJ905" s="2" t="s">
        <v>76</v>
      </c>
      <c r="AK905" s="32">
        <v>1</v>
      </c>
      <c r="AL905" s="2"/>
      <c r="AM905" s="2"/>
      <c r="AN905" s="7">
        <f>HYPERLINK("#Notes!C1567", "Go To Notes")</f>
      </c>
      <c r="AO905" s="2">
        <v>0</v>
      </c>
      <c r="AP905" s="2">
        <v>0</v>
      </c>
      <c r="AQ905" s="2">
        <v>0</v>
      </c>
      <c r="AR905" s="26">
        <v>0</v>
      </c>
      <c r="AS905" s="11"/>
      <c r="AT905" s="10"/>
      <c r="AV905" s="10"/>
      <c r="AW905" s="10"/>
      <c r="AX905" s="10"/>
      <c r="AY905" s="10"/>
      <c r="AZ905" s="10"/>
      <c r="BC905" s="10"/>
    </row>
    <row r="906" s="2" customFormat="1">
      <c r="A906" s="2" t="s">
        <v>2069</v>
      </c>
      <c r="B906" s="11">
        <v>44558</v>
      </c>
      <c r="C906" s="2" t="s">
        <v>1951</v>
      </c>
      <c r="D906" s="2" t="s">
        <v>1952</v>
      </c>
      <c r="E906" s="2" t="s">
        <v>1953</v>
      </c>
      <c r="F906" s="2" t="s">
        <v>2066</v>
      </c>
      <c r="G906" s="2" t="s">
        <v>2067</v>
      </c>
      <c r="H906" s="2" t="s">
        <v>2068</v>
      </c>
      <c r="I906" s="11">
        <v>44681</v>
      </c>
      <c r="J906" s="11">
        <v>44500</v>
      </c>
      <c r="K906" s="2" t="s">
        <v>62</v>
      </c>
      <c r="L906" s="2" t="s">
        <v>62</v>
      </c>
      <c r="M906" s="2"/>
      <c r="N906" s="2" t="s">
        <v>80</v>
      </c>
      <c r="O906" s="2"/>
      <c r="P906" s="2"/>
      <c r="Q906" s="2" t="s">
        <v>65</v>
      </c>
      <c r="R906" s="2" t="s">
        <v>81</v>
      </c>
      <c r="S906" s="2">
        <v>6194</v>
      </c>
      <c r="T906" s="2" t="s">
        <v>82</v>
      </c>
      <c r="U906" s="2" t="s">
        <v>83</v>
      </c>
      <c r="V906" s="10" t="s">
        <v>69</v>
      </c>
      <c r="W906" s="2"/>
      <c r="X906" s="2">
        <v>1136660.94</v>
      </c>
      <c r="Y906" s="26">
        <v>0.00122864342572</v>
      </c>
      <c r="Z906" s="10" t="s">
        <v>84</v>
      </c>
      <c r="AA906" s="2" t="s">
        <v>85</v>
      </c>
      <c r="AB906" s="10" t="s">
        <v>72</v>
      </c>
      <c r="AC906" s="2" t="s">
        <v>73</v>
      </c>
      <c r="AD906" s="10" t="s">
        <v>74</v>
      </c>
      <c r="AE906" s="10"/>
      <c r="AF906" s="10" t="s">
        <v>86</v>
      </c>
      <c r="AG906" s="10" t="s">
        <v>75</v>
      </c>
      <c r="AH906" s="10"/>
      <c r="AI906" s="10" t="s">
        <v>76</v>
      </c>
      <c r="AJ906" s="2" t="s">
        <v>76</v>
      </c>
      <c r="AK906" s="32">
        <v>1</v>
      </c>
      <c r="AL906" s="2"/>
      <c r="AM906" s="2"/>
      <c r="AN906" s="7">
        <f>HYPERLINK("#Notes!C1572", "Go To Notes")</f>
      </c>
      <c r="AO906" s="2">
        <v>0</v>
      </c>
      <c r="AP906" s="2">
        <v>0</v>
      </c>
      <c r="AQ906" s="2">
        <v>1011140.1</v>
      </c>
      <c r="AR906" s="26">
        <v>0.8895705521472393</v>
      </c>
      <c r="AS906" s="11"/>
      <c r="AT906" s="10"/>
      <c r="AV906" s="10"/>
      <c r="AW906" s="10"/>
      <c r="AX906" s="10"/>
      <c r="AY906" s="10"/>
      <c r="AZ906" s="10"/>
      <c r="BC906" s="10"/>
    </row>
    <row r="907" s="2" customFormat="1">
      <c r="A907" s="2" t="s">
        <v>2070</v>
      </c>
      <c r="B907" s="11">
        <v>44467</v>
      </c>
      <c r="C907" s="2" t="s">
        <v>1951</v>
      </c>
      <c r="D907" s="2" t="s">
        <v>1952</v>
      </c>
      <c r="E907" s="2" t="s">
        <v>1953</v>
      </c>
      <c r="F907" s="2" t="s">
        <v>2071</v>
      </c>
      <c r="G907" s="2" t="s">
        <v>2072</v>
      </c>
      <c r="H907" s="2" t="s">
        <v>2073</v>
      </c>
      <c r="I907" s="11">
        <v>44681</v>
      </c>
      <c r="J907" s="11">
        <v>44408</v>
      </c>
      <c r="K907" s="2" t="s">
        <v>62</v>
      </c>
      <c r="L907" s="2" t="s">
        <v>62</v>
      </c>
      <c r="M907" s="2"/>
      <c r="N907" s="2" t="s">
        <v>80</v>
      </c>
      <c r="O907" s="2"/>
      <c r="P907" s="2"/>
      <c r="Q907" s="2" t="s">
        <v>65</v>
      </c>
      <c r="R907" s="2" t="s">
        <v>81</v>
      </c>
      <c r="S907" s="2">
        <v>5921</v>
      </c>
      <c r="T907" s="2" t="s">
        <v>82</v>
      </c>
      <c r="U907" s="2" t="s">
        <v>83</v>
      </c>
      <c r="V907" s="10" t="s">
        <v>69</v>
      </c>
      <c r="W907" s="2"/>
      <c r="X907" s="2">
        <v>953991.52</v>
      </c>
      <c r="Y907" s="26">
        <v>0.00208806071389</v>
      </c>
      <c r="Z907" s="10" t="s">
        <v>84</v>
      </c>
      <c r="AA907" s="2" t="s">
        <v>85</v>
      </c>
      <c r="AB907" s="10" t="s">
        <v>72</v>
      </c>
      <c r="AC907" s="2" t="s">
        <v>73</v>
      </c>
      <c r="AD907" s="10" t="s">
        <v>74</v>
      </c>
      <c r="AE907" s="10"/>
      <c r="AF907" s="10" t="s">
        <v>86</v>
      </c>
      <c r="AG907" s="10" t="s">
        <v>75</v>
      </c>
      <c r="AH907" s="10"/>
      <c r="AI907" s="10" t="s">
        <v>76</v>
      </c>
      <c r="AJ907" s="2" t="s">
        <v>76</v>
      </c>
      <c r="AK907" s="32">
        <v>1</v>
      </c>
      <c r="AL907" s="2"/>
      <c r="AM907" s="2"/>
      <c r="AN907" s="7">
        <f>HYPERLINK("#Notes!C1577", "Go To Notes")</f>
      </c>
      <c r="AO907" s="2">
        <v>0</v>
      </c>
      <c r="AP907" s="2">
        <v>0</v>
      </c>
      <c r="AQ907" s="2">
        <v>944163.2</v>
      </c>
      <c r="AR907" s="26">
        <v>0.9896976862016551</v>
      </c>
      <c r="AS907" s="11"/>
      <c r="AT907" s="10"/>
      <c r="AV907" s="10"/>
      <c r="AW907" s="10"/>
      <c r="AX907" s="10"/>
      <c r="AY907" s="10"/>
      <c r="AZ907" s="10"/>
      <c r="BC907" s="10"/>
      <c r="BD907" s="2" t="s">
        <v>2074</v>
      </c>
    </row>
    <row r="908" s="2" customFormat="1">
      <c r="A908" s="2" t="s">
        <v>2075</v>
      </c>
      <c r="B908" s="11">
        <v>44558</v>
      </c>
      <c r="C908" s="2" t="s">
        <v>1951</v>
      </c>
      <c r="D908" s="2" t="s">
        <v>1952</v>
      </c>
      <c r="E908" s="2" t="s">
        <v>1953</v>
      </c>
      <c r="F908" s="2" t="s">
        <v>2071</v>
      </c>
      <c r="G908" s="2" t="s">
        <v>2072</v>
      </c>
      <c r="H908" s="2" t="s">
        <v>2073</v>
      </c>
      <c r="I908" s="11">
        <v>44681</v>
      </c>
      <c r="J908" s="11">
        <v>44500</v>
      </c>
      <c r="K908" s="2" t="s">
        <v>62</v>
      </c>
      <c r="L908" s="2" t="s">
        <v>62</v>
      </c>
      <c r="M908" s="2"/>
      <c r="N908" s="2" t="s">
        <v>80</v>
      </c>
      <c r="O908" s="2"/>
      <c r="P908" s="2"/>
      <c r="Q908" s="2" t="s">
        <v>65</v>
      </c>
      <c r="R908" s="2" t="s">
        <v>81</v>
      </c>
      <c r="S908" s="2">
        <v>6681</v>
      </c>
      <c r="T908" s="2" t="s">
        <v>82</v>
      </c>
      <c r="U908" s="2" t="s">
        <v>83</v>
      </c>
      <c r="V908" s="10" t="s">
        <v>69</v>
      </c>
      <c r="W908" s="2"/>
      <c r="X908" s="2">
        <v>1226030.31</v>
      </c>
      <c r="Y908" s="26">
        <v>0.00256049353267</v>
      </c>
      <c r="Z908" s="10" t="s">
        <v>84</v>
      </c>
      <c r="AA908" s="2" t="s">
        <v>85</v>
      </c>
      <c r="AB908" s="10" t="s">
        <v>72</v>
      </c>
      <c r="AC908" s="2" t="s">
        <v>73</v>
      </c>
      <c r="AD908" s="10" t="s">
        <v>74</v>
      </c>
      <c r="AE908" s="10"/>
      <c r="AF908" s="10" t="s">
        <v>86</v>
      </c>
      <c r="AG908" s="10" t="s">
        <v>75</v>
      </c>
      <c r="AH908" s="10"/>
      <c r="AI908" s="10" t="s">
        <v>76</v>
      </c>
      <c r="AJ908" s="2" t="s">
        <v>76</v>
      </c>
      <c r="AK908" s="32">
        <v>1</v>
      </c>
      <c r="AL908" s="2"/>
      <c r="AM908" s="2"/>
      <c r="AN908" s="7">
        <f>HYPERLINK("#Notes!C1582", "Go To Notes")</f>
      </c>
      <c r="AO908" s="2">
        <v>0</v>
      </c>
      <c r="AP908" s="2">
        <v>0</v>
      </c>
      <c r="AQ908" s="2">
        <v>1068211.71</v>
      </c>
      <c r="AR908" s="26">
        <v>0.8712767549767998</v>
      </c>
      <c r="AS908" s="11"/>
      <c r="AT908" s="10"/>
      <c r="AV908" s="10"/>
      <c r="AW908" s="10"/>
      <c r="AX908" s="10"/>
      <c r="AY908" s="10"/>
      <c r="AZ908" s="10"/>
      <c r="BC908" s="10"/>
    </row>
    <row r="909" s="2" customFormat="1">
      <c r="A909" s="2" t="s">
        <v>2076</v>
      </c>
      <c r="B909" s="11">
        <v>44375</v>
      </c>
      <c r="C909" s="2" t="s">
        <v>1951</v>
      </c>
      <c r="D909" s="2" t="s">
        <v>1952</v>
      </c>
      <c r="E909" s="2" t="s">
        <v>1953</v>
      </c>
      <c r="F909" s="2" t="s">
        <v>2077</v>
      </c>
      <c r="G909" s="2" t="s">
        <v>2078</v>
      </c>
      <c r="H909" s="2" t="s">
        <v>2079</v>
      </c>
      <c r="I909" s="11">
        <v>44316</v>
      </c>
      <c r="J909" s="11">
        <v>44316</v>
      </c>
      <c r="K909" s="2" t="s">
        <v>62</v>
      </c>
      <c r="L909" s="2" t="s">
        <v>62</v>
      </c>
      <c r="M909" s="2"/>
      <c r="N909" s="2" t="s">
        <v>80</v>
      </c>
      <c r="O909" s="2"/>
      <c r="P909" s="2"/>
      <c r="Q909" s="2" t="s">
        <v>65</v>
      </c>
      <c r="R909" s="2" t="s">
        <v>81</v>
      </c>
      <c r="S909" s="2">
        <v>3030</v>
      </c>
      <c r="T909" s="2" t="s">
        <v>82</v>
      </c>
      <c r="U909" s="2" t="s">
        <v>83</v>
      </c>
      <c r="V909" s="10" t="s">
        <v>69</v>
      </c>
      <c r="W909" s="2"/>
      <c r="X909" s="2">
        <v>525977.7</v>
      </c>
      <c r="Y909" s="26">
        <v>0.00214935648644</v>
      </c>
      <c r="Z909" s="10" t="s">
        <v>84</v>
      </c>
      <c r="AA909" s="2" t="s">
        <v>85</v>
      </c>
      <c r="AB909" s="10" t="s">
        <v>72</v>
      </c>
      <c r="AC909" s="2" t="s">
        <v>73</v>
      </c>
      <c r="AD909" s="10" t="s">
        <v>74</v>
      </c>
      <c r="AE909" s="10"/>
      <c r="AF909" s="10" t="s">
        <v>86</v>
      </c>
      <c r="AG909" s="10" t="s">
        <v>75</v>
      </c>
      <c r="AH909" s="10"/>
      <c r="AI909" s="10" t="s">
        <v>76</v>
      </c>
      <c r="AJ909" s="2" t="s">
        <v>76</v>
      </c>
      <c r="AK909" s="32">
        <v>1</v>
      </c>
      <c r="AL909" s="2"/>
      <c r="AM909" s="2"/>
      <c r="AN909" s="7">
        <f>HYPERLINK("#Notes!C1587", "Go To Notes")</f>
      </c>
      <c r="AO909" s="2">
        <v>0</v>
      </c>
      <c r="AP909" s="2">
        <v>0</v>
      </c>
      <c r="AQ909" s="2">
        <v>0</v>
      </c>
      <c r="AR909" s="26">
        <v>0</v>
      </c>
      <c r="AS909" s="11"/>
      <c r="AT909" s="10"/>
      <c r="AV909" s="10"/>
      <c r="AW909" s="10"/>
      <c r="AX909" s="10"/>
      <c r="AY909" s="10"/>
      <c r="AZ909" s="10"/>
      <c r="BC909" s="10"/>
    </row>
    <row r="910" s="2" customFormat="1">
      <c r="A910" s="2" t="s">
        <v>2080</v>
      </c>
      <c r="B910" s="11">
        <v>44375</v>
      </c>
      <c r="C910" s="2" t="s">
        <v>1951</v>
      </c>
      <c r="D910" s="2" t="s">
        <v>1952</v>
      </c>
      <c r="E910" s="2" t="s">
        <v>1953</v>
      </c>
      <c r="F910" s="2" t="s">
        <v>2081</v>
      </c>
      <c r="G910" s="2" t="s">
        <v>2082</v>
      </c>
      <c r="H910" s="2" t="s">
        <v>2083</v>
      </c>
      <c r="I910" s="11">
        <v>44316</v>
      </c>
      <c r="J910" s="11">
        <v>44316</v>
      </c>
      <c r="K910" s="2" t="s">
        <v>62</v>
      </c>
      <c r="L910" s="2" t="s">
        <v>62</v>
      </c>
      <c r="M910" s="2"/>
      <c r="N910" s="2" t="s">
        <v>80</v>
      </c>
      <c r="O910" s="2"/>
      <c r="P910" s="2"/>
      <c r="Q910" s="2" t="s">
        <v>65</v>
      </c>
      <c r="R910" s="2" t="s">
        <v>81</v>
      </c>
      <c r="S910" s="2">
        <v>10515</v>
      </c>
      <c r="T910" s="2" t="s">
        <v>82</v>
      </c>
      <c r="U910" s="2" t="s">
        <v>83</v>
      </c>
      <c r="V910" s="10" t="s">
        <v>69</v>
      </c>
      <c r="W910" s="2"/>
      <c r="X910" s="2">
        <v>1825298.85</v>
      </c>
      <c r="Y910" s="26">
        <v>0.00409193187975</v>
      </c>
      <c r="Z910" s="10" t="s">
        <v>84</v>
      </c>
      <c r="AA910" s="2" t="s">
        <v>85</v>
      </c>
      <c r="AB910" s="10" t="s">
        <v>72</v>
      </c>
      <c r="AC910" s="2" t="s">
        <v>73</v>
      </c>
      <c r="AD910" s="10" t="s">
        <v>74</v>
      </c>
      <c r="AE910" s="10"/>
      <c r="AF910" s="10" t="s">
        <v>86</v>
      </c>
      <c r="AG910" s="10" t="s">
        <v>75</v>
      </c>
      <c r="AH910" s="10"/>
      <c r="AI910" s="10" t="s">
        <v>76</v>
      </c>
      <c r="AJ910" s="2" t="s">
        <v>76</v>
      </c>
      <c r="AK910" s="32">
        <v>1</v>
      </c>
      <c r="AL910" s="2"/>
      <c r="AM910" s="2"/>
      <c r="AN910" s="7">
        <f>HYPERLINK("#Notes!C1592", "Go To Notes")</f>
      </c>
      <c r="AO910" s="2">
        <v>0</v>
      </c>
      <c r="AP910" s="2">
        <v>0</v>
      </c>
      <c r="AQ910" s="2">
        <v>0</v>
      </c>
      <c r="AR910" s="26">
        <v>0</v>
      </c>
      <c r="AS910" s="11"/>
      <c r="AT910" s="10"/>
      <c r="AV910" s="10"/>
      <c r="AW910" s="10"/>
      <c r="AX910" s="10"/>
      <c r="AY910" s="10"/>
      <c r="AZ910" s="10"/>
      <c r="BC910" s="10"/>
    </row>
    <row r="911" s="2" customFormat="1">
      <c r="A911" s="2" t="s">
        <v>2084</v>
      </c>
      <c r="B911" s="11">
        <v>44467</v>
      </c>
      <c r="C911" s="2" t="s">
        <v>1951</v>
      </c>
      <c r="D911" s="2" t="s">
        <v>1952</v>
      </c>
      <c r="E911" s="2" t="s">
        <v>1953</v>
      </c>
      <c r="F911" s="2" t="s">
        <v>2085</v>
      </c>
      <c r="G911" s="2" t="s">
        <v>2086</v>
      </c>
      <c r="H911" s="2" t="s">
        <v>2087</v>
      </c>
      <c r="I911" s="11">
        <v>44681</v>
      </c>
      <c r="J911" s="11">
        <v>44408</v>
      </c>
      <c r="K911" s="2" t="s">
        <v>62</v>
      </c>
      <c r="L911" s="2" t="s">
        <v>62</v>
      </c>
      <c r="M911" s="2"/>
      <c r="N911" s="2" t="s">
        <v>80</v>
      </c>
      <c r="O911" s="2"/>
      <c r="P911" s="2"/>
      <c r="Q911" s="2" t="s">
        <v>65</v>
      </c>
      <c r="R911" s="2" t="s">
        <v>81</v>
      </c>
      <c r="S911" s="2">
        <v>1228</v>
      </c>
      <c r="T911" s="2" t="s">
        <v>82</v>
      </c>
      <c r="U911" s="2" t="s">
        <v>83</v>
      </c>
      <c r="V911" s="10" t="s">
        <v>69</v>
      </c>
      <c r="W911" s="2"/>
      <c r="X911" s="2">
        <v>197855.36</v>
      </c>
      <c r="Y911" s="26">
        <v>0.00021612197821</v>
      </c>
      <c r="Z911" s="10" t="s">
        <v>84</v>
      </c>
      <c r="AA911" s="2" t="s">
        <v>85</v>
      </c>
      <c r="AB911" s="10" t="s">
        <v>72</v>
      </c>
      <c r="AC911" s="2" t="s">
        <v>73</v>
      </c>
      <c r="AD911" s="10" t="s">
        <v>74</v>
      </c>
      <c r="AE911" s="10"/>
      <c r="AF911" s="10" t="s">
        <v>86</v>
      </c>
      <c r="AG911" s="10" t="s">
        <v>75</v>
      </c>
      <c r="AH911" s="10"/>
      <c r="AI911" s="10" t="s">
        <v>76</v>
      </c>
      <c r="AJ911" s="2" t="s">
        <v>76</v>
      </c>
      <c r="AK911" s="32">
        <v>1</v>
      </c>
      <c r="AL911" s="2"/>
      <c r="AM911" s="2"/>
      <c r="AN911" s="7">
        <f>HYPERLINK("#Notes!C1597", "Go To Notes")</f>
      </c>
      <c r="AO911" s="2">
        <v>0</v>
      </c>
      <c r="AP911" s="2">
        <v>0</v>
      </c>
      <c r="AQ911" s="2">
        <v>195760.8</v>
      </c>
      <c r="AR911" s="26">
        <v>0.989413680781759</v>
      </c>
      <c r="AS911" s="11"/>
      <c r="AT911" s="10"/>
      <c r="AV911" s="10"/>
      <c r="AW911" s="10"/>
      <c r="AX911" s="10"/>
      <c r="AY911" s="10"/>
      <c r="AZ911" s="10"/>
      <c r="BC911" s="10"/>
    </row>
    <row r="912" s="2" customFormat="1">
      <c r="A912" s="2" t="s">
        <v>2088</v>
      </c>
      <c r="B912" s="11">
        <v>44558</v>
      </c>
      <c r="C912" s="2" t="s">
        <v>1951</v>
      </c>
      <c r="D912" s="2" t="s">
        <v>1952</v>
      </c>
      <c r="E912" s="2" t="s">
        <v>1953</v>
      </c>
      <c r="F912" s="2" t="s">
        <v>2085</v>
      </c>
      <c r="G912" s="2" t="s">
        <v>2086</v>
      </c>
      <c r="H912" s="2" t="s">
        <v>2087</v>
      </c>
      <c r="I912" s="11">
        <v>44681</v>
      </c>
      <c r="J912" s="11">
        <v>44500</v>
      </c>
      <c r="K912" s="2" t="s">
        <v>62</v>
      </c>
      <c r="L912" s="2" t="s">
        <v>62</v>
      </c>
      <c r="M912" s="2"/>
      <c r="N912" s="2" t="s">
        <v>80</v>
      </c>
      <c r="O912" s="2"/>
      <c r="P912" s="2"/>
      <c r="Q912" s="2" t="s">
        <v>65</v>
      </c>
      <c r="R912" s="2" t="s">
        <v>81</v>
      </c>
      <c r="S912" s="2">
        <v>1350</v>
      </c>
      <c r="T912" s="2" t="s">
        <v>82</v>
      </c>
      <c r="U912" s="2" t="s">
        <v>83</v>
      </c>
      <c r="V912" s="10" t="s">
        <v>69</v>
      </c>
      <c r="W912" s="2"/>
      <c r="X912" s="2">
        <v>247738.5</v>
      </c>
      <c r="Y912" s="26">
        <v>0.00026324567485</v>
      </c>
      <c r="Z912" s="10" t="s">
        <v>84</v>
      </c>
      <c r="AA912" s="2" t="s">
        <v>85</v>
      </c>
      <c r="AB912" s="10" t="s">
        <v>72</v>
      </c>
      <c r="AC912" s="2" t="s">
        <v>73</v>
      </c>
      <c r="AD912" s="10" t="s">
        <v>74</v>
      </c>
      <c r="AE912" s="10"/>
      <c r="AF912" s="10" t="s">
        <v>86</v>
      </c>
      <c r="AG912" s="10" t="s">
        <v>75</v>
      </c>
      <c r="AH912" s="10"/>
      <c r="AI912" s="10" t="s">
        <v>76</v>
      </c>
      <c r="AJ912" s="2" t="s">
        <v>76</v>
      </c>
      <c r="AK912" s="32">
        <v>1</v>
      </c>
      <c r="AL912" s="2"/>
      <c r="AM912" s="2"/>
      <c r="AN912" s="7">
        <f>HYPERLINK("#Notes!C1602", "Go To Notes")</f>
      </c>
      <c r="AO912" s="2">
        <v>0</v>
      </c>
      <c r="AP912" s="2">
        <v>0</v>
      </c>
      <c r="AQ912" s="2">
        <v>245169.36</v>
      </c>
      <c r="AR912" s="26">
        <v>0.9896296296296296</v>
      </c>
      <c r="AS912" s="11"/>
      <c r="AT912" s="10"/>
      <c r="AV912" s="10"/>
      <c r="AW912" s="10"/>
      <c r="AX912" s="10"/>
      <c r="AY912" s="10"/>
      <c r="AZ912" s="10"/>
      <c r="BC912" s="10"/>
    </row>
    <row r="913" s="2" customFormat="1">
      <c r="A913" s="2" t="s">
        <v>2089</v>
      </c>
      <c r="B913" s="11">
        <v>44467</v>
      </c>
      <c r="C913" s="2" t="s">
        <v>1951</v>
      </c>
      <c r="D913" s="2" t="s">
        <v>1952</v>
      </c>
      <c r="E913" s="2" t="s">
        <v>1953</v>
      </c>
      <c r="F913" s="2" t="s">
        <v>2090</v>
      </c>
      <c r="G913" s="2" t="s">
        <v>2091</v>
      </c>
      <c r="H913" s="2" t="s">
        <v>2092</v>
      </c>
      <c r="I913" s="11">
        <v>44681</v>
      </c>
      <c r="J913" s="11">
        <v>44408</v>
      </c>
      <c r="K913" s="2" t="s">
        <v>62</v>
      </c>
      <c r="L913" s="2" t="s">
        <v>62</v>
      </c>
      <c r="M913" s="2"/>
      <c r="N913" s="2" t="s">
        <v>80</v>
      </c>
      <c r="O913" s="2"/>
      <c r="P913" s="2"/>
      <c r="Q913" s="2" t="s">
        <v>65</v>
      </c>
      <c r="R913" s="2" t="s">
        <v>81</v>
      </c>
      <c r="S913" s="2">
        <v>2045</v>
      </c>
      <c r="T913" s="2" t="s">
        <v>82</v>
      </c>
      <c r="U913" s="2" t="s">
        <v>83</v>
      </c>
      <c r="V913" s="10" t="s">
        <v>69</v>
      </c>
      <c r="W913" s="2"/>
      <c r="X913" s="2">
        <v>329490.4</v>
      </c>
      <c r="Y913" s="26">
        <v>0.00044307224526</v>
      </c>
      <c r="Z913" s="10" t="s">
        <v>84</v>
      </c>
      <c r="AA913" s="2" t="s">
        <v>85</v>
      </c>
      <c r="AB913" s="10" t="s">
        <v>72</v>
      </c>
      <c r="AC913" s="2" t="s">
        <v>73</v>
      </c>
      <c r="AD913" s="10" t="s">
        <v>74</v>
      </c>
      <c r="AE913" s="10"/>
      <c r="AF913" s="10" t="s">
        <v>86</v>
      </c>
      <c r="AG913" s="10" t="s">
        <v>75</v>
      </c>
      <c r="AH913" s="10"/>
      <c r="AI913" s="10" t="s">
        <v>76</v>
      </c>
      <c r="AJ913" s="2" t="s">
        <v>76</v>
      </c>
      <c r="AK913" s="32">
        <v>1</v>
      </c>
      <c r="AL913" s="2"/>
      <c r="AM913" s="2"/>
      <c r="AN913" s="7">
        <f>HYPERLINK("#Notes!C1607", "Go To Notes")</f>
      </c>
      <c r="AO913" s="2">
        <v>0</v>
      </c>
      <c r="AP913" s="2">
        <v>0</v>
      </c>
      <c r="AQ913" s="2">
        <v>320306.56</v>
      </c>
      <c r="AR913" s="26">
        <v>0.9721271393643033</v>
      </c>
      <c r="AS913" s="11"/>
      <c r="AT913" s="10"/>
      <c r="AV913" s="10"/>
      <c r="AW913" s="10"/>
      <c r="AX913" s="10"/>
      <c r="AY913" s="10"/>
      <c r="AZ913" s="10"/>
      <c r="BC913" s="10"/>
    </row>
    <row r="914" s="2" customFormat="1">
      <c r="A914" s="2" t="s">
        <v>2093</v>
      </c>
      <c r="B914" s="11">
        <v>44558</v>
      </c>
      <c r="C914" s="2" t="s">
        <v>1951</v>
      </c>
      <c r="D914" s="2" t="s">
        <v>1952</v>
      </c>
      <c r="E914" s="2" t="s">
        <v>1953</v>
      </c>
      <c r="F914" s="2" t="s">
        <v>2090</v>
      </c>
      <c r="G914" s="2" t="s">
        <v>2091</v>
      </c>
      <c r="H914" s="2" t="s">
        <v>2092</v>
      </c>
      <c r="I914" s="11">
        <v>44681</v>
      </c>
      <c r="J914" s="11">
        <v>44500</v>
      </c>
      <c r="K914" s="2" t="s">
        <v>62</v>
      </c>
      <c r="L914" s="2" t="s">
        <v>62</v>
      </c>
      <c r="M914" s="2"/>
      <c r="N914" s="2" t="s">
        <v>80</v>
      </c>
      <c r="O914" s="2"/>
      <c r="P914" s="2"/>
      <c r="Q914" s="2" t="s">
        <v>65</v>
      </c>
      <c r="R914" s="2" t="s">
        <v>81</v>
      </c>
      <c r="S914" s="2">
        <v>2379</v>
      </c>
      <c r="T914" s="2" t="s">
        <v>82</v>
      </c>
      <c r="U914" s="2" t="s">
        <v>83</v>
      </c>
      <c r="V914" s="10" t="s">
        <v>69</v>
      </c>
      <c r="W914" s="2"/>
      <c r="X914" s="2">
        <v>436570.29</v>
      </c>
      <c r="Y914" s="26">
        <v>0.00055474436259</v>
      </c>
      <c r="Z914" s="10" t="s">
        <v>84</v>
      </c>
      <c r="AA914" s="2" t="s">
        <v>85</v>
      </c>
      <c r="AB914" s="10" t="s">
        <v>72</v>
      </c>
      <c r="AC914" s="2" t="s">
        <v>73</v>
      </c>
      <c r="AD914" s="10" t="s">
        <v>74</v>
      </c>
      <c r="AE914" s="10"/>
      <c r="AF914" s="10" t="s">
        <v>86</v>
      </c>
      <c r="AG914" s="10" t="s">
        <v>75</v>
      </c>
      <c r="AH914" s="10"/>
      <c r="AI914" s="10" t="s">
        <v>76</v>
      </c>
      <c r="AJ914" s="2" t="s">
        <v>76</v>
      </c>
      <c r="AK914" s="32">
        <v>1</v>
      </c>
      <c r="AL914" s="2"/>
      <c r="AM914" s="2"/>
      <c r="AN914" s="7">
        <f>HYPERLINK("#Notes!C1612", "Go To Notes")</f>
      </c>
      <c r="AO914" s="2">
        <v>0</v>
      </c>
      <c r="AP914" s="2">
        <v>0</v>
      </c>
      <c r="AQ914" s="2">
        <v>432166.05</v>
      </c>
      <c r="AR914" s="26">
        <v>0.9899117276166457</v>
      </c>
      <c r="AS914" s="11"/>
      <c r="AT914" s="10"/>
      <c r="AV914" s="10"/>
      <c r="AW914" s="10"/>
      <c r="AX914" s="10"/>
      <c r="AY914" s="10"/>
      <c r="AZ914" s="10"/>
      <c r="BC914" s="10"/>
      <c r="BD914" s="2" t="s">
        <v>2094</v>
      </c>
    </row>
    <row r="915" s="2" customFormat="1">
      <c r="A915" s="2" t="s">
        <v>2095</v>
      </c>
      <c r="B915" s="11">
        <v>43823</v>
      </c>
      <c r="C915" s="2" t="s">
        <v>1951</v>
      </c>
      <c r="D915" s="2" t="s">
        <v>1952</v>
      </c>
      <c r="E915" s="2" t="s">
        <v>1953</v>
      </c>
      <c r="F915" s="2" t="s">
        <v>2096</v>
      </c>
      <c r="G915" s="2" t="s">
        <v>2097</v>
      </c>
      <c r="H915" s="2" t="s">
        <v>2098</v>
      </c>
      <c r="I915" s="11">
        <v>43951</v>
      </c>
      <c r="J915" s="11">
        <v>43769</v>
      </c>
      <c r="K915" s="2" t="s">
        <v>62</v>
      </c>
      <c r="L915" s="2" t="s">
        <v>62</v>
      </c>
      <c r="M915" s="2"/>
      <c r="N915" s="2" t="s">
        <v>80</v>
      </c>
      <c r="O915" s="2"/>
      <c r="P915" s="2"/>
      <c r="Q915" s="2" t="s">
        <v>65</v>
      </c>
      <c r="R915" s="2" t="s">
        <v>81</v>
      </c>
      <c r="S915" s="2">
        <v>11674</v>
      </c>
      <c r="T915" s="2" t="s">
        <v>82</v>
      </c>
      <c r="U915" s="2" t="s">
        <v>83</v>
      </c>
      <c r="V915" s="10" t="s">
        <v>69</v>
      </c>
      <c r="W915" s="2"/>
      <c r="X915" s="2">
        <v>63506.56</v>
      </c>
      <c r="Y915" s="26">
        <v>3.870800341E-05</v>
      </c>
      <c r="Z915" s="10" t="s">
        <v>84</v>
      </c>
      <c r="AA915" s="2" t="s">
        <v>85</v>
      </c>
      <c r="AB915" s="10" t="s">
        <v>72</v>
      </c>
      <c r="AC915" s="2" t="s">
        <v>73</v>
      </c>
      <c r="AD915" s="10" t="s">
        <v>74</v>
      </c>
      <c r="AE915" s="10"/>
      <c r="AF915" s="10" t="s">
        <v>86</v>
      </c>
      <c r="AG915" s="10" t="s">
        <v>75</v>
      </c>
      <c r="AH915" s="10"/>
      <c r="AI915" s="10" t="s">
        <v>76</v>
      </c>
      <c r="AJ915" s="2" t="s">
        <v>76</v>
      </c>
      <c r="AK915" s="32">
        <v>1</v>
      </c>
      <c r="AL915" s="2"/>
      <c r="AM915" s="2"/>
      <c r="AN915" s="7">
        <f>HYPERLINK("#Notes!C1617", "Go To Notes")</f>
      </c>
      <c r="AO915" s="2">
        <v>0</v>
      </c>
      <c r="AP915" s="2">
        <v>0</v>
      </c>
      <c r="AQ915" s="2">
        <v>63114.88</v>
      </c>
      <c r="AR915" s="26">
        <v>0.9938324481754326</v>
      </c>
      <c r="AS915" s="11"/>
      <c r="AT915" s="10"/>
      <c r="AV915" s="10"/>
      <c r="AW915" s="10"/>
      <c r="AX915" s="10"/>
      <c r="AY915" s="10"/>
      <c r="AZ915" s="10"/>
      <c r="BC915" s="10"/>
    </row>
    <row r="916" s="2" customFormat="1">
      <c r="A916" s="2" t="s">
        <v>2099</v>
      </c>
      <c r="B916" s="11">
        <v>43917</v>
      </c>
      <c r="C916" s="2" t="s">
        <v>1951</v>
      </c>
      <c r="D916" s="2" t="s">
        <v>1952</v>
      </c>
      <c r="E916" s="2" t="s">
        <v>1953</v>
      </c>
      <c r="F916" s="2" t="s">
        <v>2096</v>
      </c>
      <c r="G916" s="2" t="s">
        <v>2097</v>
      </c>
      <c r="H916" s="2" t="s">
        <v>2098</v>
      </c>
      <c r="I916" s="11">
        <v>43951</v>
      </c>
      <c r="J916" s="11">
        <v>43861</v>
      </c>
      <c r="K916" s="2" t="s">
        <v>62</v>
      </c>
      <c r="L916" s="2" t="s">
        <v>62</v>
      </c>
      <c r="M916" s="2"/>
      <c r="N916" s="2" t="s">
        <v>80</v>
      </c>
      <c r="O916" s="2"/>
      <c r="P916" s="2"/>
      <c r="Q916" s="2" t="s">
        <v>65</v>
      </c>
      <c r="R916" s="2" t="s">
        <v>81</v>
      </c>
      <c r="S916" s="2">
        <v>11300</v>
      </c>
      <c r="T916" s="2" t="s">
        <v>82</v>
      </c>
      <c r="U916" s="2" t="s">
        <v>83</v>
      </c>
      <c r="V916" s="10" t="s">
        <v>69</v>
      </c>
      <c r="W916" s="2"/>
      <c r="X916" s="2">
        <v>43392</v>
      </c>
      <c r="Y916" s="26">
        <v>2.318047907E-05</v>
      </c>
      <c r="Z916" s="10" t="s">
        <v>84</v>
      </c>
      <c r="AA916" s="2" t="s">
        <v>85</v>
      </c>
      <c r="AB916" s="10" t="s">
        <v>72</v>
      </c>
      <c r="AC916" s="2" t="s">
        <v>73</v>
      </c>
      <c r="AD916" s="10" t="s">
        <v>74</v>
      </c>
      <c r="AE916" s="10"/>
      <c r="AF916" s="10" t="s">
        <v>86</v>
      </c>
      <c r="AG916" s="10" t="s">
        <v>75</v>
      </c>
      <c r="AH916" s="10"/>
      <c r="AI916" s="10" t="s">
        <v>76</v>
      </c>
      <c r="AJ916" s="2" t="s">
        <v>76</v>
      </c>
      <c r="AK916" s="32">
        <v>1</v>
      </c>
      <c r="AL916" s="2"/>
      <c r="AM916" s="2"/>
      <c r="AN916" s="7">
        <f>HYPERLINK("#Notes!C1622", "Go To Notes")</f>
      </c>
      <c r="AO916" s="2">
        <v>0</v>
      </c>
      <c r="AP916" s="2">
        <v>0</v>
      </c>
      <c r="AQ916" s="2">
        <v>41779.2</v>
      </c>
      <c r="AR916" s="26">
        <v>0.9628318584070796</v>
      </c>
      <c r="AS916" s="11"/>
      <c r="AT916" s="10"/>
      <c r="AV916" s="10"/>
      <c r="AW916" s="10"/>
      <c r="AX916" s="10"/>
      <c r="AY916" s="10"/>
      <c r="AZ916" s="10"/>
      <c r="BC916" s="10"/>
    </row>
    <row r="917" s="2" customFormat="1">
      <c r="A917" s="2" t="s">
        <v>2100</v>
      </c>
      <c r="B917" s="11">
        <v>44008</v>
      </c>
      <c r="C917" s="2" t="s">
        <v>1951</v>
      </c>
      <c r="D917" s="2" t="s">
        <v>1952</v>
      </c>
      <c r="E917" s="2" t="s">
        <v>1953</v>
      </c>
      <c r="F917" s="2" t="s">
        <v>2096</v>
      </c>
      <c r="G917" s="2" t="s">
        <v>2097</v>
      </c>
      <c r="H917" s="2" t="s">
        <v>2098</v>
      </c>
      <c r="I917" s="11">
        <v>43951</v>
      </c>
      <c r="J917" s="11">
        <v>43951</v>
      </c>
      <c r="K917" s="2" t="s">
        <v>62</v>
      </c>
      <c r="L917" s="2" t="s">
        <v>62</v>
      </c>
      <c r="M917" s="2"/>
      <c r="N917" s="2" t="s">
        <v>80</v>
      </c>
      <c r="O917" s="2"/>
      <c r="P917" s="2"/>
      <c r="Q917" s="2" t="s">
        <v>65</v>
      </c>
      <c r="R917" s="2" t="s">
        <v>81</v>
      </c>
      <c r="S917" s="2">
        <v>11876</v>
      </c>
      <c r="T917" s="2" t="s">
        <v>82</v>
      </c>
      <c r="U917" s="2" t="s">
        <v>83</v>
      </c>
      <c r="V917" s="10" t="s">
        <v>69</v>
      </c>
      <c r="W917" s="2"/>
      <c r="X917" s="2">
        <v>68049.48</v>
      </c>
      <c r="Y917" s="26">
        <v>3.793549431E-05</v>
      </c>
      <c r="Z917" s="10" t="s">
        <v>84</v>
      </c>
      <c r="AA917" s="2" t="s">
        <v>85</v>
      </c>
      <c r="AB917" s="10" t="s">
        <v>72</v>
      </c>
      <c r="AC917" s="2" t="s">
        <v>73</v>
      </c>
      <c r="AD917" s="10" t="s">
        <v>74</v>
      </c>
      <c r="AE917" s="10"/>
      <c r="AF917" s="10" t="s">
        <v>86</v>
      </c>
      <c r="AG917" s="10" t="s">
        <v>75</v>
      </c>
      <c r="AH917" s="10"/>
      <c r="AI917" s="10" t="s">
        <v>76</v>
      </c>
      <c r="AJ917" s="2" t="s">
        <v>76</v>
      </c>
      <c r="AK917" s="32">
        <v>1</v>
      </c>
      <c r="AL917" s="2"/>
      <c r="AM917" s="2"/>
      <c r="AN917" s="7">
        <f>HYPERLINK("#Notes!C1627", "Go To Notes")</f>
      </c>
      <c r="AO917" s="2">
        <v>0</v>
      </c>
      <c r="AP917" s="2">
        <v>0</v>
      </c>
      <c r="AQ917" s="2">
        <v>66399.24</v>
      </c>
      <c r="AR917" s="26">
        <v>0.9757494105759514</v>
      </c>
      <c r="AS917" s="11"/>
      <c r="AT917" s="10"/>
      <c r="AV917" s="10"/>
      <c r="AW917" s="10"/>
      <c r="AX917" s="10"/>
      <c r="AY917" s="10"/>
      <c r="AZ917" s="10"/>
      <c r="BC917" s="10"/>
    </row>
    <row r="918" s="2" customFormat="1">
      <c r="A918" s="2" t="s">
        <v>2101</v>
      </c>
      <c r="B918" s="11">
        <v>44102</v>
      </c>
      <c r="C918" s="2" t="s">
        <v>1951</v>
      </c>
      <c r="D918" s="2" t="s">
        <v>1952</v>
      </c>
      <c r="E918" s="2" t="s">
        <v>1953</v>
      </c>
      <c r="F918" s="2" t="s">
        <v>2096</v>
      </c>
      <c r="G918" s="2" t="s">
        <v>2097</v>
      </c>
      <c r="H918" s="2" t="s">
        <v>2098</v>
      </c>
      <c r="I918" s="11">
        <v>44316</v>
      </c>
      <c r="J918" s="11">
        <v>44043</v>
      </c>
      <c r="K918" s="2" t="s">
        <v>62</v>
      </c>
      <c r="L918" s="2" t="s">
        <v>62</v>
      </c>
      <c r="M918" s="2"/>
      <c r="N918" s="2" t="s">
        <v>80</v>
      </c>
      <c r="O918" s="2"/>
      <c r="P918" s="2"/>
      <c r="Q918" s="2" t="s">
        <v>65</v>
      </c>
      <c r="R918" s="2" t="s">
        <v>81</v>
      </c>
      <c r="S918" s="2">
        <v>8056</v>
      </c>
      <c r="T918" s="2" t="s">
        <v>82</v>
      </c>
      <c r="U918" s="2" t="s">
        <v>83</v>
      </c>
      <c r="V918" s="10" t="s">
        <v>69</v>
      </c>
      <c r="W918" s="2"/>
      <c r="X918" s="2">
        <v>32304.56</v>
      </c>
      <c r="Y918" s="26">
        <v>1.564509389E-05</v>
      </c>
      <c r="Z918" s="10" t="s">
        <v>84</v>
      </c>
      <c r="AA918" s="2" t="s">
        <v>85</v>
      </c>
      <c r="AB918" s="10" t="s">
        <v>72</v>
      </c>
      <c r="AC918" s="2" t="s">
        <v>73</v>
      </c>
      <c r="AD918" s="10" t="s">
        <v>74</v>
      </c>
      <c r="AE918" s="10"/>
      <c r="AF918" s="10" t="s">
        <v>86</v>
      </c>
      <c r="AG918" s="10" t="s">
        <v>75</v>
      </c>
      <c r="AH918" s="10"/>
      <c r="AI918" s="10" t="s">
        <v>76</v>
      </c>
      <c r="AJ918" s="2" t="s">
        <v>76</v>
      </c>
      <c r="AK918" s="32">
        <v>1</v>
      </c>
      <c r="AL918" s="2"/>
      <c r="AM918" s="2"/>
      <c r="AN918" s="7">
        <f>HYPERLINK("#Notes!C1633", "Go To Notes")</f>
      </c>
      <c r="AO918" s="2">
        <v>0</v>
      </c>
      <c r="AP918" s="2">
        <v>0</v>
      </c>
      <c r="AQ918" s="2">
        <v>0</v>
      </c>
      <c r="AR918" s="26">
        <v>0</v>
      </c>
      <c r="AS918" s="11"/>
      <c r="AT918" s="10"/>
      <c r="AV918" s="10"/>
      <c r="AW918" s="10"/>
      <c r="AX918" s="10"/>
      <c r="AY918" s="10"/>
      <c r="AZ918" s="10"/>
      <c r="BC918" s="10"/>
    </row>
    <row r="919" s="2" customFormat="1">
      <c r="A919" s="2" t="s">
        <v>2102</v>
      </c>
      <c r="B919" s="11">
        <v>44193</v>
      </c>
      <c r="C919" s="2" t="s">
        <v>1951</v>
      </c>
      <c r="D919" s="2" t="s">
        <v>1952</v>
      </c>
      <c r="E919" s="2" t="s">
        <v>1953</v>
      </c>
      <c r="F919" s="2" t="s">
        <v>2096</v>
      </c>
      <c r="G919" s="2" t="s">
        <v>2097</v>
      </c>
      <c r="H919" s="2" t="s">
        <v>2098</v>
      </c>
      <c r="I919" s="11">
        <v>44316</v>
      </c>
      <c r="J919" s="11">
        <v>44135</v>
      </c>
      <c r="K919" s="2" t="s">
        <v>62</v>
      </c>
      <c r="L919" s="2" t="s">
        <v>62</v>
      </c>
      <c r="M919" s="2"/>
      <c r="N919" s="2" t="s">
        <v>80</v>
      </c>
      <c r="O919" s="2"/>
      <c r="P919" s="2"/>
      <c r="Q919" s="2" t="s">
        <v>65</v>
      </c>
      <c r="R919" s="2" t="s">
        <v>81</v>
      </c>
      <c r="S919" s="2">
        <v>8416</v>
      </c>
      <c r="T919" s="2" t="s">
        <v>82</v>
      </c>
      <c r="U919" s="2" t="s">
        <v>83</v>
      </c>
      <c r="V919" s="10" t="s">
        <v>69</v>
      </c>
      <c r="W919" s="2"/>
      <c r="X919" s="2">
        <v>88115.52</v>
      </c>
      <c r="Y919" s="26">
        <v>4.044834234E-05</v>
      </c>
      <c r="Z919" s="10" t="s">
        <v>84</v>
      </c>
      <c r="AA919" s="2" t="s">
        <v>85</v>
      </c>
      <c r="AB919" s="10" t="s">
        <v>72</v>
      </c>
      <c r="AC919" s="2" t="s">
        <v>73</v>
      </c>
      <c r="AD919" s="10" t="s">
        <v>74</v>
      </c>
      <c r="AE919" s="10"/>
      <c r="AF919" s="10" t="s">
        <v>86</v>
      </c>
      <c r="AG919" s="10" t="s">
        <v>75</v>
      </c>
      <c r="AH919" s="10"/>
      <c r="AI919" s="10" t="s">
        <v>76</v>
      </c>
      <c r="AJ919" s="2" t="s">
        <v>76</v>
      </c>
      <c r="AK919" s="32">
        <v>1</v>
      </c>
      <c r="AL919" s="2"/>
      <c r="AM919" s="2"/>
      <c r="AN919" s="7">
        <f>HYPERLINK("#Notes!C1638", "Go To Notes")</f>
      </c>
      <c r="AO919" s="2">
        <v>0</v>
      </c>
      <c r="AP919" s="2">
        <v>0</v>
      </c>
      <c r="AQ919" s="2">
        <v>84252.09</v>
      </c>
      <c r="AR919" s="26">
        <v>0.9561549429657794</v>
      </c>
      <c r="AS919" s="11"/>
      <c r="AT919" s="10"/>
      <c r="AV919" s="10"/>
      <c r="AW919" s="10"/>
      <c r="AX919" s="10"/>
      <c r="AY919" s="10"/>
      <c r="AZ919" s="10"/>
      <c r="BC919" s="10"/>
    </row>
    <row r="920" s="2" customFormat="1">
      <c r="A920" s="2" t="s">
        <v>2103</v>
      </c>
      <c r="B920" s="11">
        <v>44287</v>
      </c>
      <c r="C920" s="2" t="s">
        <v>1951</v>
      </c>
      <c r="D920" s="2" t="s">
        <v>1952</v>
      </c>
      <c r="E920" s="2" t="s">
        <v>1953</v>
      </c>
      <c r="F920" s="2" t="s">
        <v>2096</v>
      </c>
      <c r="G920" s="2" t="s">
        <v>2097</v>
      </c>
      <c r="H920" s="2" t="s">
        <v>2098</v>
      </c>
      <c r="I920" s="11">
        <v>44316</v>
      </c>
      <c r="J920" s="11">
        <v>44227</v>
      </c>
      <c r="K920" s="2" t="s">
        <v>62</v>
      </c>
      <c r="L920" s="2" t="s">
        <v>62</v>
      </c>
      <c r="M920" s="2"/>
      <c r="N920" s="2" t="s">
        <v>80</v>
      </c>
      <c r="O920" s="2"/>
      <c r="P920" s="2"/>
      <c r="Q920" s="2" t="s">
        <v>65</v>
      </c>
      <c r="R920" s="2" t="s">
        <v>81</v>
      </c>
      <c r="S920" s="2">
        <v>8824</v>
      </c>
      <c r="T920" s="2" t="s">
        <v>82</v>
      </c>
      <c r="U920" s="2" t="s">
        <v>83</v>
      </c>
      <c r="V920" s="10" t="s">
        <v>69</v>
      </c>
      <c r="W920" s="2"/>
      <c r="X920" s="2">
        <v>2867800</v>
      </c>
      <c r="Y920" s="26">
        <v>0.00110604549094</v>
      </c>
      <c r="Z920" s="10" t="s">
        <v>84</v>
      </c>
      <c r="AA920" s="2" t="s">
        <v>85</v>
      </c>
      <c r="AB920" s="10" t="s">
        <v>72</v>
      </c>
      <c r="AC920" s="2" t="s">
        <v>73</v>
      </c>
      <c r="AD920" s="10" t="s">
        <v>74</v>
      </c>
      <c r="AE920" s="10"/>
      <c r="AF920" s="10" t="s">
        <v>86</v>
      </c>
      <c r="AG920" s="10" t="s">
        <v>75</v>
      </c>
      <c r="AH920" s="10"/>
      <c r="AI920" s="10" t="s">
        <v>76</v>
      </c>
      <c r="AJ920" s="2" t="s">
        <v>76</v>
      </c>
      <c r="AK920" s="32">
        <v>1</v>
      </c>
      <c r="AL920" s="2"/>
      <c r="AM920" s="2"/>
      <c r="AN920" s="7">
        <f>HYPERLINK("#Notes!C1643", "Go To Notes")</f>
      </c>
      <c r="AO920" s="2">
        <v>0</v>
      </c>
      <c r="AP920" s="2">
        <v>0</v>
      </c>
      <c r="AQ920" s="2">
        <v>2837575</v>
      </c>
      <c r="AR920" s="26">
        <v>0.9894605621033545</v>
      </c>
      <c r="AS920" s="11"/>
      <c r="AT920" s="10"/>
      <c r="AV920" s="10"/>
      <c r="AW920" s="10"/>
      <c r="AX920" s="10"/>
      <c r="AY920" s="10"/>
      <c r="AZ920" s="10"/>
      <c r="BC920" s="10"/>
    </row>
    <row r="921" s="2" customFormat="1">
      <c r="A921" s="2" t="s">
        <v>2104</v>
      </c>
      <c r="B921" s="11">
        <v>44375</v>
      </c>
      <c r="C921" s="2" t="s">
        <v>1951</v>
      </c>
      <c r="D921" s="2" t="s">
        <v>1952</v>
      </c>
      <c r="E921" s="2" t="s">
        <v>1953</v>
      </c>
      <c r="F921" s="2" t="s">
        <v>2096</v>
      </c>
      <c r="G921" s="2" t="s">
        <v>2097</v>
      </c>
      <c r="H921" s="2" t="s">
        <v>2098</v>
      </c>
      <c r="I921" s="11">
        <v>44316</v>
      </c>
      <c r="J921" s="11">
        <v>44316</v>
      </c>
      <c r="K921" s="2" t="s">
        <v>62</v>
      </c>
      <c r="L921" s="2" t="s">
        <v>62</v>
      </c>
      <c r="M921" s="2"/>
      <c r="N921" s="2" t="s">
        <v>80</v>
      </c>
      <c r="O921" s="2"/>
      <c r="P921" s="2"/>
      <c r="Q921" s="2" t="s">
        <v>65</v>
      </c>
      <c r="R921" s="2" t="s">
        <v>81</v>
      </c>
      <c r="S921" s="2">
        <v>9484</v>
      </c>
      <c r="T921" s="2" t="s">
        <v>82</v>
      </c>
      <c r="U921" s="2" t="s">
        <v>83</v>
      </c>
      <c r="V921" s="10" t="s">
        <v>69</v>
      </c>
      <c r="W921" s="2"/>
      <c r="X921" s="2">
        <v>1646327.56</v>
      </c>
      <c r="Y921" s="26">
        <v>0.00052945690265</v>
      </c>
      <c r="Z921" s="10" t="s">
        <v>84</v>
      </c>
      <c r="AA921" s="2" t="s">
        <v>85</v>
      </c>
      <c r="AB921" s="10" t="s">
        <v>72</v>
      </c>
      <c r="AC921" s="2" t="s">
        <v>73</v>
      </c>
      <c r="AD921" s="10" t="s">
        <v>74</v>
      </c>
      <c r="AE921" s="10"/>
      <c r="AF921" s="10" t="s">
        <v>86</v>
      </c>
      <c r="AG921" s="10" t="s">
        <v>75</v>
      </c>
      <c r="AH921" s="10"/>
      <c r="AI921" s="10" t="s">
        <v>76</v>
      </c>
      <c r="AJ921" s="2" t="s">
        <v>76</v>
      </c>
      <c r="AK921" s="32">
        <v>1</v>
      </c>
      <c r="AL921" s="2"/>
      <c r="AM921" s="2"/>
      <c r="AN921" s="7">
        <f>HYPERLINK("#Notes!C1648", "Go To Notes")</f>
      </c>
      <c r="AO921" s="2">
        <v>0</v>
      </c>
      <c r="AP921" s="2">
        <v>0</v>
      </c>
      <c r="AQ921" s="2">
        <v>1456420.1</v>
      </c>
      <c r="AR921" s="26">
        <v>0.8846478279207086</v>
      </c>
      <c r="AS921" s="11"/>
      <c r="AT921" s="10"/>
      <c r="AV921" s="10"/>
      <c r="AW921" s="10"/>
      <c r="AX921" s="10"/>
      <c r="AY921" s="10"/>
      <c r="AZ921" s="10"/>
      <c r="BC921" s="10"/>
    </row>
    <row r="922" s="2" customFormat="1">
      <c r="A922" s="2" t="s">
        <v>2105</v>
      </c>
      <c r="B922" s="11">
        <v>44467</v>
      </c>
      <c r="C922" s="2" t="s">
        <v>1951</v>
      </c>
      <c r="D922" s="2" t="s">
        <v>1952</v>
      </c>
      <c r="E922" s="2" t="s">
        <v>1953</v>
      </c>
      <c r="F922" s="2" t="s">
        <v>2096</v>
      </c>
      <c r="G922" s="2" t="s">
        <v>2097</v>
      </c>
      <c r="H922" s="2" t="s">
        <v>2098</v>
      </c>
      <c r="I922" s="11">
        <v>44681</v>
      </c>
      <c r="J922" s="11">
        <v>44408</v>
      </c>
      <c r="K922" s="2" t="s">
        <v>62</v>
      </c>
      <c r="L922" s="2" t="s">
        <v>62</v>
      </c>
      <c r="M922" s="2"/>
      <c r="N922" s="2" t="s">
        <v>80</v>
      </c>
      <c r="O922" s="2"/>
      <c r="P922" s="2"/>
      <c r="Q922" s="2" t="s">
        <v>65</v>
      </c>
      <c r="R922" s="2" t="s">
        <v>81</v>
      </c>
      <c r="S922" s="2">
        <v>9129</v>
      </c>
      <c r="T922" s="2" t="s">
        <v>82</v>
      </c>
      <c r="U922" s="2" t="s">
        <v>83</v>
      </c>
      <c r="V922" s="10" t="s">
        <v>69</v>
      </c>
      <c r="W922" s="2"/>
      <c r="X922" s="2">
        <v>1470864.48</v>
      </c>
      <c r="Y922" s="26">
        <v>0.00043769748831</v>
      </c>
      <c r="Z922" s="10" t="s">
        <v>84</v>
      </c>
      <c r="AA922" s="2" t="s">
        <v>85</v>
      </c>
      <c r="AB922" s="10" t="s">
        <v>72</v>
      </c>
      <c r="AC922" s="2" t="s">
        <v>73</v>
      </c>
      <c r="AD922" s="10" t="s">
        <v>74</v>
      </c>
      <c r="AE922" s="10"/>
      <c r="AF922" s="10" t="s">
        <v>86</v>
      </c>
      <c r="AG922" s="10" t="s">
        <v>75</v>
      </c>
      <c r="AH922" s="10"/>
      <c r="AI922" s="10" t="s">
        <v>76</v>
      </c>
      <c r="AJ922" s="2" t="s">
        <v>76</v>
      </c>
      <c r="AK922" s="32">
        <v>1</v>
      </c>
      <c r="AL922" s="2"/>
      <c r="AM922" s="2"/>
      <c r="AN922" s="7">
        <f>HYPERLINK("#Notes!C1653", "Go To Notes")</f>
      </c>
      <c r="AO922" s="2">
        <v>0</v>
      </c>
      <c r="AP922" s="2">
        <v>0</v>
      </c>
      <c r="AQ922" s="2">
        <v>1448468.8</v>
      </c>
      <c r="AR922" s="26">
        <v>0.9847737977872714</v>
      </c>
      <c r="AS922" s="11"/>
      <c r="AT922" s="10"/>
      <c r="AV922" s="10"/>
      <c r="AW922" s="10"/>
      <c r="AX922" s="10"/>
      <c r="AY922" s="10"/>
      <c r="AZ922" s="10"/>
      <c r="BC922" s="10"/>
    </row>
    <row r="923" s="2" customFormat="1">
      <c r="A923" s="2" t="s">
        <v>2106</v>
      </c>
      <c r="B923" s="11">
        <v>44558</v>
      </c>
      <c r="C923" s="2" t="s">
        <v>1951</v>
      </c>
      <c r="D923" s="2" t="s">
        <v>1952</v>
      </c>
      <c r="E923" s="2" t="s">
        <v>1953</v>
      </c>
      <c r="F923" s="2" t="s">
        <v>2096</v>
      </c>
      <c r="G923" s="2" t="s">
        <v>2097</v>
      </c>
      <c r="H923" s="2" t="s">
        <v>2098</v>
      </c>
      <c r="I923" s="11">
        <v>44681</v>
      </c>
      <c r="J923" s="11">
        <v>44500</v>
      </c>
      <c r="K923" s="2" t="s">
        <v>62</v>
      </c>
      <c r="L923" s="2" t="s">
        <v>62</v>
      </c>
      <c r="M923" s="2"/>
      <c r="N923" s="2" t="s">
        <v>80</v>
      </c>
      <c r="O923" s="2"/>
      <c r="P923" s="2"/>
      <c r="Q923" s="2" t="s">
        <v>65</v>
      </c>
      <c r="R923" s="2" t="s">
        <v>81</v>
      </c>
      <c r="S923" s="2">
        <v>11299</v>
      </c>
      <c r="T923" s="2" t="s">
        <v>82</v>
      </c>
      <c r="U923" s="2" t="s">
        <v>83</v>
      </c>
      <c r="V923" s="10" t="s">
        <v>69</v>
      </c>
      <c r="W923" s="2"/>
      <c r="X923" s="2">
        <v>2073479.49</v>
      </c>
      <c r="Y923" s="26">
        <v>0.0005397901169</v>
      </c>
      <c r="Z923" s="10" t="s">
        <v>84</v>
      </c>
      <c r="AA923" s="2" t="s">
        <v>85</v>
      </c>
      <c r="AB923" s="10" t="s">
        <v>72</v>
      </c>
      <c r="AC923" s="2" t="s">
        <v>73</v>
      </c>
      <c r="AD923" s="10" t="s">
        <v>74</v>
      </c>
      <c r="AE923" s="10"/>
      <c r="AF923" s="10" t="s">
        <v>86</v>
      </c>
      <c r="AG923" s="10" t="s">
        <v>75</v>
      </c>
      <c r="AH923" s="10"/>
      <c r="AI923" s="10" t="s">
        <v>76</v>
      </c>
      <c r="AJ923" s="2" t="s">
        <v>76</v>
      </c>
      <c r="AK923" s="32">
        <v>1</v>
      </c>
      <c r="AL923" s="2"/>
      <c r="AM923" s="2"/>
      <c r="AN923" s="7">
        <f>HYPERLINK("#Notes!C1658", "Go To Notes")</f>
      </c>
      <c r="AO923" s="2">
        <v>0</v>
      </c>
      <c r="AP923" s="2">
        <v>0</v>
      </c>
      <c r="AQ923" s="2">
        <v>1506984.12</v>
      </c>
      <c r="AR923" s="26">
        <v>0.7267899814142845</v>
      </c>
      <c r="AS923" s="11"/>
      <c r="AT923" s="10"/>
      <c r="AV923" s="10"/>
      <c r="AW923" s="10"/>
      <c r="AX923" s="10"/>
      <c r="AY923" s="10"/>
      <c r="AZ923" s="10"/>
      <c r="BC923" s="10"/>
    </row>
    <row r="924" s="2" customFormat="1">
      <c r="A924" s="2" t="s">
        <v>2107</v>
      </c>
      <c r="B924" s="11">
        <v>44434</v>
      </c>
      <c r="C924" s="2" t="s">
        <v>1951</v>
      </c>
      <c r="D924" s="2" t="s">
        <v>1952</v>
      </c>
      <c r="E924" s="2" t="s">
        <v>1953</v>
      </c>
      <c r="F924" s="2" t="s">
        <v>2108</v>
      </c>
      <c r="G924" s="2" t="s">
        <v>2109</v>
      </c>
      <c r="H924" s="2" t="s">
        <v>2110</v>
      </c>
      <c r="I924" s="11">
        <v>44651</v>
      </c>
      <c r="J924" s="11">
        <v>44377</v>
      </c>
      <c r="K924" s="2" t="s">
        <v>62</v>
      </c>
      <c r="L924" s="2" t="s">
        <v>62</v>
      </c>
      <c r="M924" s="2"/>
      <c r="N924" s="2" t="s">
        <v>80</v>
      </c>
      <c r="O924" s="2"/>
      <c r="P924" s="2"/>
      <c r="Q924" s="2" t="s">
        <v>65</v>
      </c>
      <c r="R924" s="2" t="s">
        <v>81</v>
      </c>
      <c r="S924" s="2">
        <v>42540</v>
      </c>
      <c r="T924" s="2" t="s">
        <v>82</v>
      </c>
      <c r="U924" s="2" t="s">
        <v>83</v>
      </c>
      <c r="V924" s="10" t="s">
        <v>69</v>
      </c>
      <c r="W924" s="2"/>
      <c r="X924" s="2">
        <v>9109515.6</v>
      </c>
      <c r="Y924" s="26">
        <v>0.00030619942113</v>
      </c>
      <c r="Z924" s="10" t="s">
        <v>84</v>
      </c>
      <c r="AA924" s="2" t="s">
        <v>85</v>
      </c>
      <c r="AB924" s="10" t="s">
        <v>72</v>
      </c>
      <c r="AC924" s="2" t="s">
        <v>73</v>
      </c>
      <c r="AD924" s="10" t="s">
        <v>74</v>
      </c>
      <c r="AE924" s="10"/>
      <c r="AF924" s="10" t="s">
        <v>86</v>
      </c>
      <c r="AG924" s="10" t="s">
        <v>75</v>
      </c>
      <c r="AH924" s="10"/>
      <c r="AI924" s="10" t="s">
        <v>76</v>
      </c>
      <c r="AJ924" s="2" t="s">
        <v>76</v>
      </c>
      <c r="AK924" s="32">
        <v>1</v>
      </c>
      <c r="AL924" s="2"/>
      <c r="AM924" s="2"/>
      <c r="AN924" s="7">
        <f>HYPERLINK("#Notes!C1663", "Go To Notes")</f>
      </c>
      <c r="AO924" s="2">
        <v>0</v>
      </c>
      <c r="AP924" s="2">
        <v>0</v>
      </c>
      <c r="AQ924" s="2">
        <v>0</v>
      </c>
      <c r="AR924" s="26">
        <v>0</v>
      </c>
      <c r="AS924" s="11"/>
      <c r="AT924" s="10"/>
      <c r="AV924" s="10"/>
      <c r="AW924" s="10"/>
      <c r="AX924" s="10"/>
      <c r="AY924" s="10"/>
      <c r="AZ924" s="10"/>
      <c r="BC924" s="10"/>
    </row>
    <row r="925" s="2" customFormat="1">
      <c r="A925" s="2" t="s">
        <v>2111</v>
      </c>
      <c r="B925" s="11">
        <v>44524</v>
      </c>
      <c r="C925" s="2" t="s">
        <v>1951</v>
      </c>
      <c r="D925" s="2" t="s">
        <v>1952</v>
      </c>
      <c r="E925" s="2" t="s">
        <v>1953</v>
      </c>
      <c r="F925" s="2" t="s">
        <v>2108</v>
      </c>
      <c r="G925" s="2" t="s">
        <v>2109</v>
      </c>
      <c r="H925" s="2" t="s">
        <v>2110</v>
      </c>
      <c r="I925" s="11">
        <v>44651</v>
      </c>
      <c r="J925" s="11">
        <v>44469</v>
      </c>
      <c r="K925" s="2" t="s">
        <v>62</v>
      </c>
      <c r="L925" s="2" t="s">
        <v>62</v>
      </c>
      <c r="M925" s="2"/>
      <c r="N925" s="2" t="s">
        <v>80</v>
      </c>
      <c r="O925" s="2"/>
      <c r="P925" s="2"/>
      <c r="Q925" s="2" t="s">
        <v>65</v>
      </c>
      <c r="R925" s="2" t="s">
        <v>81</v>
      </c>
      <c r="S925" s="2">
        <v>46329</v>
      </c>
      <c r="T925" s="2" t="s">
        <v>82</v>
      </c>
      <c r="U925" s="2" t="s">
        <v>83</v>
      </c>
      <c r="V925" s="10" t="s">
        <v>69</v>
      </c>
      <c r="W925" s="2"/>
      <c r="X925" s="2">
        <v>8129349.63</v>
      </c>
      <c r="Y925" s="26">
        <v>0.00027415941432</v>
      </c>
      <c r="Z925" s="10" t="s">
        <v>84</v>
      </c>
      <c r="AA925" s="2" t="s">
        <v>85</v>
      </c>
      <c r="AB925" s="10" t="s">
        <v>72</v>
      </c>
      <c r="AC925" s="2" t="s">
        <v>73</v>
      </c>
      <c r="AD925" s="10" t="s">
        <v>74</v>
      </c>
      <c r="AE925" s="10"/>
      <c r="AF925" s="10" t="s">
        <v>86</v>
      </c>
      <c r="AG925" s="10" t="s">
        <v>75</v>
      </c>
      <c r="AH925" s="10"/>
      <c r="AI925" s="10" t="s">
        <v>76</v>
      </c>
      <c r="AJ925" s="2" t="s">
        <v>76</v>
      </c>
      <c r="AK925" s="32">
        <v>1</v>
      </c>
      <c r="AL925" s="2"/>
      <c r="AM925" s="2"/>
      <c r="AN925" s="7">
        <f>HYPERLINK("#Notes!C1668", "Go To Notes")</f>
      </c>
      <c r="AO925" s="2">
        <v>0</v>
      </c>
      <c r="AP925" s="2">
        <v>0</v>
      </c>
      <c r="AQ925" s="2">
        <v>7357457.1</v>
      </c>
      <c r="AR925" s="26">
        <v>0.9050486736169571</v>
      </c>
      <c r="AS925" s="11"/>
      <c r="AT925" s="10"/>
      <c r="AV925" s="10"/>
      <c r="AW925" s="10"/>
      <c r="AX925" s="10"/>
      <c r="AY925" s="10"/>
      <c r="AZ925" s="10"/>
      <c r="BC925" s="10"/>
    </row>
    <row r="926" s="2" customFormat="1">
      <c r="A926" s="2" t="s">
        <v>2112</v>
      </c>
      <c r="B926" s="11">
        <v>44434</v>
      </c>
      <c r="C926" s="2" t="s">
        <v>1951</v>
      </c>
      <c r="D926" s="2" t="s">
        <v>1952</v>
      </c>
      <c r="E926" s="2" t="s">
        <v>1953</v>
      </c>
      <c r="F926" s="2" t="s">
        <v>2113</v>
      </c>
      <c r="G926" s="2" t="s">
        <v>2114</v>
      </c>
      <c r="H926" s="2" t="s">
        <v>2115</v>
      </c>
      <c r="I926" s="11">
        <v>44651</v>
      </c>
      <c r="J926" s="11">
        <v>44377</v>
      </c>
      <c r="K926" s="2" t="s">
        <v>62</v>
      </c>
      <c r="L926" s="2" t="s">
        <v>62</v>
      </c>
      <c r="M926" s="2"/>
      <c r="N926" s="2" t="s">
        <v>80</v>
      </c>
      <c r="O926" s="2"/>
      <c r="P926" s="2"/>
      <c r="Q926" s="2" t="s">
        <v>65</v>
      </c>
      <c r="R926" s="2" t="s">
        <v>81</v>
      </c>
      <c r="S926" s="2">
        <v>192506</v>
      </c>
      <c r="T926" s="2" t="s">
        <v>82</v>
      </c>
      <c r="U926" s="2" t="s">
        <v>83</v>
      </c>
      <c r="V926" s="10" t="s">
        <v>69</v>
      </c>
      <c r="W926" s="2"/>
      <c r="X926" s="2">
        <v>41223234.84</v>
      </c>
      <c r="Y926" s="26">
        <v>0.00059603982819</v>
      </c>
      <c r="Z926" s="10" t="s">
        <v>84</v>
      </c>
      <c r="AA926" s="2" t="s">
        <v>85</v>
      </c>
      <c r="AB926" s="10" t="s">
        <v>72</v>
      </c>
      <c r="AC926" s="2" t="s">
        <v>73</v>
      </c>
      <c r="AD926" s="10" t="s">
        <v>74</v>
      </c>
      <c r="AE926" s="10"/>
      <c r="AF926" s="10" t="s">
        <v>86</v>
      </c>
      <c r="AG926" s="10" t="s">
        <v>75</v>
      </c>
      <c r="AH926" s="10"/>
      <c r="AI926" s="10" t="s">
        <v>76</v>
      </c>
      <c r="AJ926" s="2" t="s">
        <v>76</v>
      </c>
      <c r="AK926" s="32">
        <v>1</v>
      </c>
      <c r="AL926" s="2"/>
      <c r="AM926" s="2"/>
      <c r="AN926" s="7">
        <f>HYPERLINK("#Notes!C1673", "Go To Notes")</f>
      </c>
      <c r="AO926" s="2">
        <v>0</v>
      </c>
      <c r="AP926" s="2">
        <v>0</v>
      </c>
      <c r="AQ926" s="2">
        <v>40722361.38</v>
      </c>
      <c r="AR926" s="26">
        <v>0.987849729359085</v>
      </c>
      <c r="AS926" s="11"/>
      <c r="AT926" s="10"/>
      <c r="AV926" s="10"/>
      <c r="AW926" s="10"/>
      <c r="AX926" s="10"/>
      <c r="AY926" s="10"/>
      <c r="AZ926" s="10"/>
      <c r="BC926" s="10"/>
    </row>
    <row r="927" s="2" customFormat="1">
      <c r="A927" s="2" t="s">
        <v>2116</v>
      </c>
      <c r="B927" s="11">
        <v>44524</v>
      </c>
      <c r="C927" s="2" t="s">
        <v>1951</v>
      </c>
      <c r="D927" s="2" t="s">
        <v>1952</v>
      </c>
      <c r="E927" s="2" t="s">
        <v>1953</v>
      </c>
      <c r="F927" s="2" t="s">
        <v>2113</v>
      </c>
      <c r="G927" s="2" t="s">
        <v>2114</v>
      </c>
      <c r="H927" s="2" t="s">
        <v>2115</v>
      </c>
      <c r="I927" s="11">
        <v>44651</v>
      </c>
      <c r="J927" s="11">
        <v>44469</v>
      </c>
      <c r="K927" s="2" t="s">
        <v>62</v>
      </c>
      <c r="L927" s="2" t="s">
        <v>62</v>
      </c>
      <c r="M927" s="2"/>
      <c r="N927" s="2" t="s">
        <v>80</v>
      </c>
      <c r="O927" s="2"/>
      <c r="P927" s="2"/>
      <c r="Q927" s="2" t="s">
        <v>65</v>
      </c>
      <c r="R927" s="2" t="s">
        <v>81</v>
      </c>
      <c r="S927" s="2">
        <v>214685</v>
      </c>
      <c r="T927" s="2" t="s">
        <v>82</v>
      </c>
      <c r="U927" s="2" t="s">
        <v>83</v>
      </c>
      <c r="V927" s="10" t="s">
        <v>69</v>
      </c>
      <c r="W927" s="2"/>
      <c r="X927" s="2">
        <v>37670776.95</v>
      </c>
      <c r="Y927" s="26">
        <v>0.00052753622167</v>
      </c>
      <c r="Z927" s="10" t="s">
        <v>84</v>
      </c>
      <c r="AA927" s="2" t="s">
        <v>85</v>
      </c>
      <c r="AB927" s="10" t="s">
        <v>72</v>
      </c>
      <c r="AC927" s="2" t="s">
        <v>73</v>
      </c>
      <c r="AD927" s="10" t="s">
        <v>74</v>
      </c>
      <c r="AE927" s="10"/>
      <c r="AF927" s="10" t="s">
        <v>86</v>
      </c>
      <c r="AG927" s="10" t="s">
        <v>75</v>
      </c>
      <c r="AH927" s="10"/>
      <c r="AI927" s="10" t="s">
        <v>76</v>
      </c>
      <c r="AJ927" s="2" t="s">
        <v>76</v>
      </c>
      <c r="AK927" s="32">
        <v>1</v>
      </c>
      <c r="AL927" s="2"/>
      <c r="AM927" s="2"/>
      <c r="AN927" s="7">
        <f>HYPERLINK("#Notes!C1678", "Go To Notes")</f>
      </c>
      <c r="AO927" s="2">
        <v>0</v>
      </c>
      <c r="AP927" s="2">
        <v>0</v>
      </c>
      <c r="AQ927" s="2">
        <v>9208139.19</v>
      </c>
      <c r="AR927" s="26">
        <v>0.2444371986864476</v>
      </c>
      <c r="AS927" s="11"/>
      <c r="AT927" s="10"/>
      <c r="AV927" s="10"/>
      <c r="AW927" s="10"/>
      <c r="AX927" s="10"/>
      <c r="AY927" s="10"/>
      <c r="AZ927" s="10"/>
      <c r="BC927" s="10"/>
    </row>
    <row r="928" s="2" customFormat="1">
      <c r="A928" s="2" t="s">
        <v>2117</v>
      </c>
      <c r="B928" s="11">
        <v>43794</v>
      </c>
      <c r="C928" s="2" t="s">
        <v>1951</v>
      </c>
      <c r="D928" s="2" t="s">
        <v>1952</v>
      </c>
      <c r="E928" s="2" t="s">
        <v>1953</v>
      </c>
      <c r="F928" s="2" t="s">
        <v>2118</v>
      </c>
      <c r="G928" s="2" t="s">
        <v>2119</v>
      </c>
      <c r="H928" s="2" t="s">
        <v>2120</v>
      </c>
      <c r="I928" s="11">
        <v>43921</v>
      </c>
      <c r="J928" s="11">
        <v>43738</v>
      </c>
      <c r="K928" s="2" t="s">
        <v>62</v>
      </c>
      <c r="L928" s="2" t="s">
        <v>62</v>
      </c>
      <c r="M928" s="2"/>
      <c r="N928" s="2" t="s">
        <v>80</v>
      </c>
      <c r="O928" s="2"/>
      <c r="P928" s="2"/>
      <c r="Q928" s="2" t="s">
        <v>65</v>
      </c>
      <c r="R928" s="2" t="s">
        <v>81</v>
      </c>
      <c r="S928" s="2">
        <v>2025579</v>
      </c>
      <c r="T928" s="2" t="s">
        <v>82</v>
      </c>
      <c r="U928" s="2" t="s">
        <v>83</v>
      </c>
      <c r="V928" s="10" t="s">
        <v>69</v>
      </c>
      <c r="W928" s="2"/>
      <c r="X928" s="2">
        <v>11181196.08</v>
      </c>
      <c r="Y928" s="26">
        <v>0.00025635245277</v>
      </c>
      <c r="Z928" s="10" t="s">
        <v>84</v>
      </c>
      <c r="AA928" s="2" t="s">
        <v>85</v>
      </c>
      <c r="AB928" s="10" t="s">
        <v>72</v>
      </c>
      <c r="AC928" s="2" t="s">
        <v>73</v>
      </c>
      <c r="AD928" s="10" t="s">
        <v>74</v>
      </c>
      <c r="AE928" s="10"/>
      <c r="AF928" s="10" t="s">
        <v>86</v>
      </c>
      <c r="AG928" s="10" t="s">
        <v>75</v>
      </c>
      <c r="AH928" s="10"/>
      <c r="AI928" s="10" t="s">
        <v>76</v>
      </c>
      <c r="AJ928" s="2" t="s">
        <v>76</v>
      </c>
      <c r="AK928" s="32">
        <v>1</v>
      </c>
      <c r="AL928" s="2"/>
      <c r="AM928" s="2"/>
      <c r="AN928" s="7">
        <f>HYPERLINK("#Notes!C1683", "Go To Notes")</f>
      </c>
      <c r="AO928" s="2">
        <v>0</v>
      </c>
      <c r="AP928" s="2">
        <v>0</v>
      </c>
      <c r="AQ928" s="2">
        <v>10697754.48</v>
      </c>
      <c r="AR928" s="26">
        <v>0.9567629798689659</v>
      </c>
      <c r="AS928" s="11"/>
      <c r="AT928" s="10"/>
      <c r="AV928" s="10"/>
      <c r="AW928" s="10"/>
      <c r="AX928" s="10"/>
      <c r="AY928" s="10"/>
      <c r="AZ928" s="10"/>
      <c r="BC928" s="10"/>
    </row>
    <row r="929" s="2" customFormat="1">
      <c r="A929" s="2" t="s">
        <v>2121</v>
      </c>
      <c r="B929" s="11">
        <v>43888</v>
      </c>
      <c r="C929" s="2" t="s">
        <v>1951</v>
      </c>
      <c r="D929" s="2" t="s">
        <v>1952</v>
      </c>
      <c r="E929" s="2" t="s">
        <v>1953</v>
      </c>
      <c r="F929" s="2" t="s">
        <v>2118</v>
      </c>
      <c r="G929" s="2" t="s">
        <v>2119</v>
      </c>
      <c r="H929" s="2" t="s">
        <v>2120</v>
      </c>
      <c r="I929" s="11">
        <v>43921</v>
      </c>
      <c r="J929" s="11">
        <v>43830</v>
      </c>
      <c r="K929" s="2" t="s">
        <v>62</v>
      </c>
      <c r="L929" s="2" t="s">
        <v>62</v>
      </c>
      <c r="M929" s="2"/>
      <c r="N929" s="2" t="s">
        <v>80</v>
      </c>
      <c r="O929" s="2"/>
      <c r="P929" s="2"/>
      <c r="Q929" s="2" t="s">
        <v>65</v>
      </c>
      <c r="R929" s="2" t="s">
        <v>81</v>
      </c>
      <c r="S929" s="2">
        <v>1878905</v>
      </c>
      <c r="T929" s="2" t="s">
        <v>82</v>
      </c>
      <c r="U929" s="2" t="s">
        <v>83</v>
      </c>
      <c r="V929" s="10" t="s">
        <v>69</v>
      </c>
      <c r="W929" s="2"/>
      <c r="X929" s="2">
        <v>11423742.4</v>
      </c>
      <c r="Y929" s="26">
        <v>0.00023757713006</v>
      </c>
      <c r="Z929" s="10" t="s">
        <v>84</v>
      </c>
      <c r="AA929" s="2" t="s">
        <v>85</v>
      </c>
      <c r="AB929" s="10" t="s">
        <v>72</v>
      </c>
      <c r="AC929" s="2" t="s">
        <v>73</v>
      </c>
      <c r="AD929" s="10" t="s">
        <v>74</v>
      </c>
      <c r="AE929" s="10"/>
      <c r="AF929" s="10" t="s">
        <v>86</v>
      </c>
      <c r="AG929" s="10" t="s">
        <v>75</v>
      </c>
      <c r="AH929" s="10"/>
      <c r="AI929" s="10" t="s">
        <v>76</v>
      </c>
      <c r="AJ929" s="2" t="s">
        <v>76</v>
      </c>
      <c r="AK929" s="32">
        <v>1</v>
      </c>
      <c r="AL929" s="2"/>
      <c r="AM929" s="2"/>
      <c r="AN929" s="7">
        <f>HYPERLINK("#Notes!C1688", "Go To Notes")</f>
      </c>
      <c r="AO929" s="2">
        <v>0</v>
      </c>
      <c r="AP929" s="2">
        <v>0</v>
      </c>
      <c r="AQ929" s="2">
        <v>11423742.4</v>
      </c>
      <c r="AR929" s="26">
        <v>1</v>
      </c>
      <c r="AS929" s="11"/>
      <c r="AT929" s="10"/>
      <c r="AV929" s="10"/>
      <c r="AW929" s="10"/>
      <c r="AX929" s="10"/>
      <c r="AY929" s="10"/>
      <c r="AZ929" s="10"/>
      <c r="BC929" s="10"/>
    </row>
    <row r="930" s="2" customFormat="1">
      <c r="A930" s="2" t="s">
        <v>2122</v>
      </c>
      <c r="B930" s="11">
        <v>43983</v>
      </c>
      <c r="C930" s="2" t="s">
        <v>1951</v>
      </c>
      <c r="D930" s="2" t="s">
        <v>1952</v>
      </c>
      <c r="E930" s="2" t="s">
        <v>1953</v>
      </c>
      <c r="F930" s="2" t="s">
        <v>2118</v>
      </c>
      <c r="G930" s="2" t="s">
        <v>2119</v>
      </c>
      <c r="H930" s="2" t="s">
        <v>2120</v>
      </c>
      <c r="I930" s="11">
        <v>43921</v>
      </c>
      <c r="J930" s="11">
        <v>43921</v>
      </c>
      <c r="K930" s="2" t="s">
        <v>62</v>
      </c>
      <c r="L930" s="2" t="s">
        <v>62</v>
      </c>
      <c r="M930" s="2"/>
      <c r="N930" s="2" t="s">
        <v>80</v>
      </c>
      <c r="O930" s="2"/>
      <c r="P930" s="2"/>
      <c r="Q930" s="2" t="s">
        <v>65</v>
      </c>
      <c r="R930" s="2" t="s">
        <v>81</v>
      </c>
      <c r="S930" s="2">
        <v>1490124</v>
      </c>
      <c r="T930" s="2" t="s">
        <v>82</v>
      </c>
      <c r="U930" s="2" t="s">
        <v>83</v>
      </c>
      <c r="V930" s="10" t="s">
        <v>69</v>
      </c>
      <c r="W930" s="2"/>
      <c r="X930" s="2">
        <v>5215434</v>
      </c>
      <c r="Y930" s="26">
        <v>0.00015789008345</v>
      </c>
      <c r="Z930" s="10" t="s">
        <v>84</v>
      </c>
      <c r="AA930" s="2" t="s">
        <v>85</v>
      </c>
      <c r="AB930" s="10" t="s">
        <v>72</v>
      </c>
      <c r="AC930" s="2" t="s">
        <v>73</v>
      </c>
      <c r="AD930" s="10" t="s">
        <v>74</v>
      </c>
      <c r="AE930" s="10"/>
      <c r="AF930" s="10" t="s">
        <v>86</v>
      </c>
      <c r="AG930" s="10" t="s">
        <v>75</v>
      </c>
      <c r="AH930" s="10"/>
      <c r="AI930" s="10" t="s">
        <v>76</v>
      </c>
      <c r="AJ930" s="2" t="s">
        <v>76</v>
      </c>
      <c r="AK930" s="32">
        <v>1</v>
      </c>
      <c r="AL930" s="2"/>
      <c r="AM930" s="2"/>
      <c r="AN930" s="7">
        <f>HYPERLINK("#Notes!C1693", "Go To Notes")</f>
      </c>
      <c r="AO930" s="2">
        <v>0</v>
      </c>
      <c r="AP930" s="2">
        <v>0</v>
      </c>
      <c r="AQ930" s="2">
        <v>5140901.5</v>
      </c>
      <c r="AR930" s="26">
        <v>0.9857092429891741</v>
      </c>
      <c r="AS930" s="11"/>
      <c r="AT930" s="10"/>
      <c r="AV930" s="10"/>
      <c r="AW930" s="10"/>
      <c r="AX930" s="10"/>
      <c r="AY930" s="10"/>
      <c r="AZ930" s="10"/>
      <c r="BC930" s="10"/>
    </row>
    <row r="931" s="2" customFormat="1">
      <c r="A931" s="2" t="s">
        <v>2123</v>
      </c>
      <c r="B931" s="11">
        <v>44070</v>
      </c>
      <c r="C931" s="2" t="s">
        <v>1951</v>
      </c>
      <c r="D931" s="2" t="s">
        <v>1952</v>
      </c>
      <c r="E931" s="2" t="s">
        <v>1953</v>
      </c>
      <c r="F931" s="2" t="s">
        <v>2118</v>
      </c>
      <c r="G931" s="2" t="s">
        <v>2119</v>
      </c>
      <c r="H931" s="2" t="s">
        <v>2120</v>
      </c>
      <c r="I931" s="11">
        <v>44286</v>
      </c>
      <c r="J931" s="11">
        <v>44012</v>
      </c>
      <c r="K931" s="2" t="s">
        <v>62</v>
      </c>
      <c r="L931" s="2" t="s">
        <v>62</v>
      </c>
      <c r="M931" s="2"/>
      <c r="N931" s="2" t="s">
        <v>80</v>
      </c>
      <c r="O931" s="2"/>
      <c r="P931" s="2"/>
      <c r="Q931" s="2" t="s">
        <v>65</v>
      </c>
      <c r="R931" s="2" t="s">
        <v>81</v>
      </c>
      <c r="S931" s="2">
        <v>1323696</v>
      </c>
      <c r="T931" s="2" t="s">
        <v>82</v>
      </c>
      <c r="U931" s="2" t="s">
        <v>83</v>
      </c>
      <c r="V931" s="10" t="s">
        <v>69</v>
      </c>
      <c r="W931" s="2"/>
      <c r="X931" s="2">
        <v>5744840.64</v>
      </c>
      <c r="Y931" s="26">
        <v>0.00015660410029</v>
      </c>
      <c r="Z931" s="10" t="s">
        <v>84</v>
      </c>
      <c r="AA931" s="2" t="s">
        <v>85</v>
      </c>
      <c r="AB931" s="10" t="s">
        <v>72</v>
      </c>
      <c r="AC931" s="2" t="s">
        <v>73</v>
      </c>
      <c r="AD931" s="10" t="s">
        <v>74</v>
      </c>
      <c r="AE931" s="10"/>
      <c r="AF931" s="10" t="s">
        <v>86</v>
      </c>
      <c r="AG931" s="10" t="s">
        <v>75</v>
      </c>
      <c r="AH931" s="10"/>
      <c r="AI931" s="10" t="s">
        <v>76</v>
      </c>
      <c r="AJ931" s="2" t="s">
        <v>76</v>
      </c>
      <c r="AK931" s="32">
        <v>1</v>
      </c>
      <c r="AL931" s="2"/>
      <c r="AM931" s="2"/>
      <c r="AN931" s="7">
        <f>HYPERLINK("#Notes!C1698", "Go To Notes")</f>
      </c>
      <c r="AO931" s="2">
        <v>0</v>
      </c>
      <c r="AP931" s="2">
        <v>0</v>
      </c>
      <c r="AQ931" s="2">
        <v>5475122.66</v>
      </c>
      <c r="AR931" s="26">
        <v>0.9530503982787589</v>
      </c>
      <c r="AS931" s="11"/>
      <c r="AT931" s="10"/>
      <c r="AV931" s="10"/>
      <c r="AW931" s="10"/>
      <c r="AX931" s="10"/>
      <c r="AY931" s="10"/>
      <c r="AZ931" s="10"/>
      <c r="BC931" s="10"/>
    </row>
    <row r="932" s="2" customFormat="1">
      <c r="A932" s="2" t="s">
        <v>2124</v>
      </c>
      <c r="B932" s="11">
        <v>44160</v>
      </c>
      <c r="C932" s="2" t="s">
        <v>1951</v>
      </c>
      <c r="D932" s="2" t="s">
        <v>1952</v>
      </c>
      <c r="E932" s="2" t="s">
        <v>1953</v>
      </c>
      <c r="F932" s="2" t="s">
        <v>2118</v>
      </c>
      <c r="G932" s="2" t="s">
        <v>2119</v>
      </c>
      <c r="H932" s="2" t="s">
        <v>2120</v>
      </c>
      <c r="I932" s="11">
        <v>44286</v>
      </c>
      <c r="J932" s="11">
        <v>44104</v>
      </c>
      <c r="K932" s="2" t="s">
        <v>62</v>
      </c>
      <c r="L932" s="2" t="s">
        <v>62</v>
      </c>
      <c r="M932" s="2"/>
      <c r="N932" s="2" t="s">
        <v>80</v>
      </c>
      <c r="O932" s="2"/>
      <c r="P932" s="2"/>
      <c r="Q932" s="2" t="s">
        <v>65</v>
      </c>
      <c r="R932" s="2" t="s">
        <v>81</v>
      </c>
      <c r="S932" s="2">
        <v>1190363</v>
      </c>
      <c r="T932" s="2" t="s">
        <v>82</v>
      </c>
      <c r="U932" s="2" t="s">
        <v>83</v>
      </c>
      <c r="V932" s="10" t="s">
        <v>69</v>
      </c>
      <c r="W932" s="2"/>
      <c r="X932" s="2">
        <v>12141702.6</v>
      </c>
      <c r="Y932" s="26">
        <v>0.00031361058353</v>
      </c>
      <c r="Z932" s="10" t="s">
        <v>84</v>
      </c>
      <c r="AA932" s="2" t="s">
        <v>85</v>
      </c>
      <c r="AB932" s="10" t="s">
        <v>72</v>
      </c>
      <c r="AC932" s="2" t="s">
        <v>73</v>
      </c>
      <c r="AD932" s="10" t="s">
        <v>74</v>
      </c>
      <c r="AE932" s="10"/>
      <c r="AF932" s="10" t="s">
        <v>86</v>
      </c>
      <c r="AG932" s="10" t="s">
        <v>75</v>
      </c>
      <c r="AH932" s="10"/>
      <c r="AI932" s="10" t="s">
        <v>76</v>
      </c>
      <c r="AJ932" s="2" t="s">
        <v>76</v>
      </c>
      <c r="AK932" s="32">
        <v>1</v>
      </c>
      <c r="AL932" s="2"/>
      <c r="AM932" s="2"/>
      <c r="AN932" s="7">
        <f>HYPERLINK("#Notes!C1703", "Go To Notes")</f>
      </c>
      <c r="AO932" s="2">
        <v>0</v>
      </c>
      <c r="AP932" s="2">
        <v>0</v>
      </c>
      <c r="AQ932" s="2">
        <v>11276885.4</v>
      </c>
      <c r="AR932" s="26">
        <v>0.928772987735674</v>
      </c>
      <c r="AS932" s="11"/>
      <c r="AT932" s="10"/>
      <c r="AV932" s="10"/>
      <c r="AW932" s="10"/>
      <c r="AX932" s="10"/>
      <c r="AY932" s="10"/>
      <c r="AZ932" s="10"/>
      <c r="BC932" s="10"/>
    </row>
    <row r="933" s="2" customFormat="1">
      <c r="A933" s="2" t="s">
        <v>2125</v>
      </c>
      <c r="B933" s="11">
        <v>44252</v>
      </c>
      <c r="C933" s="2" t="s">
        <v>1951</v>
      </c>
      <c r="D933" s="2" t="s">
        <v>1952</v>
      </c>
      <c r="E933" s="2" t="s">
        <v>1953</v>
      </c>
      <c r="F933" s="2" t="s">
        <v>2118</v>
      </c>
      <c r="G933" s="2" t="s">
        <v>2119</v>
      </c>
      <c r="H933" s="2" t="s">
        <v>2120</v>
      </c>
      <c r="I933" s="11">
        <v>44286</v>
      </c>
      <c r="J933" s="11">
        <v>44196</v>
      </c>
      <c r="K933" s="2" t="s">
        <v>62</v>
      </c>
      <c r="L933" s="2" t="s">
        <v>62</v>
      </c>
      <c r="M933" s="2"/>
      <c r="N933" s="2" t="s">
        <v>80</v>
      </c>
      <c r="O933" s="2"/>
      <c r="P933" s="2"/>
      <c r="Q933" s="2" t="s">
        <v>65</v>
      </c>
      <c r="R933" s="2" t="s">
        <v>81</v>
      </c>
      <c r="S933" s="2">
        <v>1375973</v>
      </c>
      <c r="T933" s="2" t="s">
        <v>82</v>
      </c>
      <c r="U933" s="2" t="s">
        <v>83</v>
      </c>
      <c r="V933" s="10" t="s">
        <v>69</v>
      </c>
      <c r="W933" s="2"/>
      <c r="X933" s="2">
        <v>25923331.32</v>
      </c>
      <c r="Y933" s="26">
        <v>0.00044232681644</v>
      </c>
      <c r="Z933" s="10" t="s">
        <v>84</v>
      </c>
      <c r="AA933" s="2" t="s">
        <v>85</v>
      </c>
      <c r="AB933" s="10" t="s">
        <v>72</v>
      </c>
      <c r="AC933" s="2" t="s">
        <v>73</v>
      </c>
      <c r="AD933" s="10" t="s">
        <v>74</v>
      </c>
      <c r="AE933" s="10"/>
      <c r="AF933" s="10" t="s">
        <v>86</v>
      </c>
      <c r="AG933" s="10" t="s">
        <v>75</v>
      </c>
      <c r="AH933" s="10"/>
      <c r="AI933" s="10" t="s">
        <v>76</v>
      </c>
      <c r="AJ933" s="2" t="s">
        <v>76</v>
      </c>
      <c r="AK933" s="32">
        <v>1</v>
      </c>
      <c r="AL933" s="2"/>
      <c r="AM933" s="2"/>
      <c r="AN933" s="7">
        <f>HYPERLINK("#Notes!C1708", "Go To Notes")</f>
      </c>
      <c r="AO933" s="2">
        <v>0</v>
      </c>
      <c r="AP933" s="2">
        <v>0</v>
      </c>
      <c r="AQ933" s="2">
        <v>25584230.16</v>
      </c>
      <c r="AR933" s="26">
        <v>0.9869190747202162</v>
      </c>
      <c r="AS933" s="11"/>
      <c r="AT933" s="10"/>
      <c r="AV933" s="10"/>
      <c r="AW933" s="10"/>
      <c r="AX933" s="10"/>
      <c r="AY933" s="10"/>
      <c r="AZ933" s="10"/>
      <c r="BC933" s="10"/>
    </row>
    <row r="934" s="2" customFormat="1">
      <c r="A934" s="2" t="s">
        <v>2126</v>
      </c>
      <c r="B934" s="11">
        <v>44343</v>
      </c>
      <c r="C934" s="2" t="s">
        <v>1951</v>
      </c>
      <c r="D934" s="2" t="s">
        <v>1952</v>
      </c>
      <c r="E934" s="2" t="s">
        <v>1953</v>
      </c>
      <c r="F934" s="2" t="s">
        <v>2118</v>
      </c>
      <c r="G934" s="2" t="s">
        <v>2119</v>
      </c>
      <c r="H934" s="2" t="s">
        <v>2120</v>
      </c>
      <c r="I934" s="11">
        <v>44286</v>
      </c>
      <c r="J934" s="11">
        <v>44286</v>
      </c>
      <c r="K934" s="2" t="s">
        <v>62</v>
      </c>
      <c r="L934" s="2" t="s">
        <v>62</v>
      </c>
      <c r="M934" s="2"/>
      <c r="N934" s="2" t="s">
        <v>80</v>
      </c>
      <c r="O934" s="2"/>
      <c r="P934" s="2"/>
      <c r="Q934" s="2" t="s">
        <v>65</v>
      </c>
      <c r="R934" s="2" t="s">
        <v>81</v>
      </c>
      <c r="S934" s="2">
        <v>1390278</v>
      </c>
      <c r="T934" s="2" t="s">
        <v>82</v>
      </c>
      <c r="U934" s="2" t="s">
        <v>83</v>
      </c>
      <c r="V934" s="10" t="s">
        <v>69</v>
      </c>
      <c r="W934" s="2"/>
      <c r="X934" s="2">
        <v>263902569.96</v>
      </c>
      <c r="Y934" s="26">
        <v>0.00383720229602</v>
      </c>
      <c r="Z934" s="10" t="s">
        <v>84</v>
      </c>
      <c r="AA934" s="2" t="s">
        <v>85</v>
      </c>
      <c r="AB934" s="10" t="s">
        <v>72</v>
      </c>
      <c r="AC934" s="2" t="s">
        <v>73</v>
      </c>
      <c r="AD934" s="10" t="s">
        <v>74</v>
      </c>
      <c r="AE934" s="10"/>
      <c r="AF934" s="10" t="s">
        <v>86</v>
      </c>
      <c r="AG934" s="10" t="s">
        <v>75</v>
      </c>
      <c r="AH934" s="10"/>
      <c r="AI934" s="10" t="s">
        <v>76</v>
      </c>
      <c r="AJ934" s="2" t="s">
        <v>76</v>
      </c>
      <c r="AK934" s="32">
        <v>1</v>
      </c>
      <c r="AL934" s="2"/>
      <c r="AM934" s="2"/>
      <c r="AN934" s="7">
        <f>HYPERLINK("#Notes!C1713", "Go To Notes")</f>
      </c>
      <c r="AO934" s="2">
        <v>0</v>
      </c>
      <c r="AP934" s="2">
        <v>0</v>
      </c>
      <c r="AQ934" s="2">
        <v>85523970.46</v>
      </c>
      <c r="AR934" s="26">
        <v>0.3240740341140405</v>
      </c>
      <c r="AS934" s="11"/>
      <c r="AT934" s="10"/>
      <c r="AV934" s="10"/>
      <c r="AW934" s="10"/>
      <c r="AX934" s="10"/>
      <c r="AY934" s="10"/>
      <c r="AZ934" s="10"/>
      <c r="BC934" s="10"/>
    </row>
    <row r="935" s="2" customFormat="1">
      <c r="A935" s="2" t="s">
        <v>2127</v>
      </c>
      <c r="B935" s="11">
        <v>43794</v>
      </c>
      <c r="C935" s="2" t="s">
        <v>1951</v>
      </c>
      <c r="D935" s="2" t="s">
        <v>1952</v>
      </c>
      <c r="E935" s="2" t="s">
        <v>1953</v>
      </c>
      <c r="F935" s="2" t="s">
        <v>2128</v>
      </c>
      <c r="G935" s="2" t="s">
        <v>2129</v>
      </c>
      <c r="H935" s="2" t="s">
        <v>2130</v>
      </c>
      <c r="I935" s="11">
        <v>43921</v>
      </c>
      <c r="J935" s="11">
        <v>43738</v>
      </c>
      <c r="K935" s="2" t="s">
        <v>62</v>
      </c>
      <c r="L935" s="2" t="s">
        <v>62</v>
      </c>
      <c r="M935" s="2"/>
      <c r="N935" s="2" t="s">
        <v>80</v>
      </c>
      <c r="O935" s="2"/>
      <c r="P935" s="2"/>
      <c r="Q935" s="2" t="s">
        <v>65</v>
      </c>
      <c r="R935" s="2" t="s">
        <v>81</v>
      </c>
      <c r="S935" s="2">
        <v>861490</v>
      </c>
      <c r="T935" s="2" t="s">
        <v>82</v>
      </c>
      <c r="U935" s="2" t="s">
        <v>83</v>
      </c>
      <c r="V935" s="10" t="s">
        <v>69</v>
      </c>
      <c r="W935" s="2"/>
      <c r="X935" s="2">
        <v>4755424.8</v>
      </c>
      <c r="Y935" s="26">
        <v>0.00051254734326</v>
      </c>
      <c r="Z935" s="10" t="s">
        <v>84</v>
      </c>
      <c r="AA935" s="2" t="s">
        <v>85</v>
      </c>
      <c r="AB935" s="10" t="s">
        <v>72</v>
      </c>
      <c r="AC935" s="2" t="s">
        <v>73</v>
      </c>
      <c r="AD935" s="10" t="s">
        <v>74</v>
      </c>
      <c r="AE935" s="10"/>
      <c r="AF935" s="10" t="s">
        <v>86</v>
      </c>
      <c r="AG935" s="10" t="s">
        <v>75</v>
      </c>
      <c r="AH935" s="10"/>
      <c r="AI935" s="10" t="s">
        <v>76</v>
      </c>
      <c r="AJ935" s="2" t="s">
        <v>76</v>
      </c>
      <c r="AK935" s="32">
        <v>1</v>
      </c>
      <c r="AL935" s="2"/>
      <c r="AM935" s="2"/>
      <c r="AN935" s="7">
        <f>HYPERLINK("#Notes!C1718", "Go To Notes")</f>
      </c>
      <c r="AO935" s="2">
        <v>0</v>
      </c>
      <c r="AP935" s="2">
        <v>0</v>
      </c>
      <c r="AQ935" s="2">
        <v>4710243.6</v>
      </c>
      <c r="AR935" s="26">
        <v>0.9904990191412552</v>
      </c>
      <c r="AS935" s="11"/>
      <c r="AT935" s="10"/>
      <c r="AV935" s="10"/>
      <c r="AW935" s="10"/>
      <c r="AX935" s="10"/>
      <c r="AY935" s="10"/>
      <c r="AZ935" s="10"/>
      <c r="BC935" s="10"/>
    </row>
    <row r="936" s="2" customFormat="1">
      <c r="A936" s="2" t="s">
        <v>2131</v>
      </c>
      <c r="B936" s="11">
        <v>43888</v>
      </c>
      <c r="C936" s="2" t="s">
        <v>1951</v>
      </c>
      <c r="D936" s="2" t="s">
        <v>1952</v>
      </c>
      <c r="E936" s="2" t="s">
        <v>1953</v>
      </c>
      <c r="F936" s="2" t="s">
        <v>2128</v>
      </c>
      <c r="G936" s="2" t="s">
        <v>2129</v>
      </c>
      <c r="H936" s="2" t="s">
        <v>2130</v>
      </c>
      <c r="I936" s="11">
        <v>43921</v>
      </c>
      <c r="J936" s="11">
        <v>43830</v>
      </c>
      <c r="K936" s="2" t="s">
        <v>62</v>
      </c>
      <c r="L936" s="2" t="s">
        <v>62</v>
      </c>
      <c r="M936" s="2"/>
      <c r="N936" s="2" t="s">
        <v>80</v>
      </c>
      <c r="O936" s="2"/>
      <c r="P936" s="2"/>
      <c r="Q936" s="2" t="s">
        <v>65</v>
      </c>
      <c r="R936" s="2" t="s">
        <v>81</v>
      </c>
      <c r="S936" s="2">
        <v>792094</v>
      </c>
      <c r="T936" s="2" t="s">
        <v>82</v>
      </c>
      <c r="U936" s="2" t="s">
        <v>83</v>
      </c>
      <c r="V936" s="10" t="s">
        <v>69</v>
      </c>
      <c r="W936" s="2"/>
      <c r="X936" s="2">
        <v>4815931.52</v>
      </c>
      <c r="Y936" s="26">
        <v>0.00048503735915</v>
      </c>
      <c r="Z936" s="10" t="s">
        <v>84</v>
      </c>
      <c r="AA936" s="2" t="s">
        <v>85</v>
      </c>
      <c r="AB936" s="10" t="s">
        <v>72</v>
      </c>
      <c r="AC936" s="2" t="s">
        <v>73</v>
      </c>
      <c r="AD936" s="10" t="s">
        <v>74</v>
      </c>
      <c r="AE936" s="10"/>
      <c r="AF936" s="10" t="s">
        <v>86</v>
      </c>
      <c r="AG936" s="10" t="s">
        <v>75</v>
      </c>
      <c r="AH936" s="10"/>
      <c r="AI936" s="10" t="s">
        <v>76</v>
      </c>
      <c r="AJ936" s="2" t="s">
        <v>76</v>
      </c>
      <c r="AK936" s="32">
        <v>1</v>
      </c>
      <c r="AL936" s="2"/>
      <c r="AM936" s="2"/>
      <c r="AN936" s="7">
        <f>HYPERLINK("#Notes!C1723", "Go To Notes")</f>
      </c>
      <c r="AO936" s="2">
        <v>0</v>
      </c>
      <c r="AP936" s="2">
        <v>0</v>
      </c>
      <c r="AQ936" s="2">
        <v>4794420.48</v>
      </c>
      <c r="AR936" s="26">
        <v>0.9955333584145317</v>
      </c>
      <c r="AS936" s="11"/>
      <c r="AT936" s="10"/>
      <c r="AV936" s="10"/>
      <c r="AW936" s="10"/>
      <c r="AX936" s="10"/>
      <c r="AY936" s="10"/>
      <c r="AZ936" s="10"/>
      <c r="BC936" s="10"/>
    </row>
    <row r="937" s="2" customFormat="1">
      <c r="A937" s="2" t="s">
        <v>2132</v>
      </c>
      <c r="B937" s="11">
        <v>43983</v>
      </c>
      <c r="C937" s="2" t="s">
        <v>1951</v>
      </c>
      <c r="D937" s="2" t="s">
        <v>1952</v>
      </c>
      <c r="E937" s="2" t="s">
        <v>1953</v>
      </c>
      <c r="F937" s="2" t="s">
        <v>2128</v>
      </c>
      <c r="G937" s="2" t="s">
        <v>2129</v>
      </c>
      <c r="H937" s="2" t="s">
        <v>2130</v>
      </c>
      <c r="I937" s="11">
        <v>43921</v>
      </c>
      <c r="J937" s="11">
        <v>43921</v>
      </c>
      <c r="K937" s="2" t="s">
        <v>62</v>
      </c>
      <c r="L937" s="2" t="s">
        <v>62</v>
      </c>
      <c r="M937" s="2"/>
      <c r="N937" s="2" t="s">
        <v>80</v>
      </c>
      <c r="O937" s="2"/>
      <c r="P937" s="2"/>
      <c r="Q937" s="2" t="s">
        <v>65</v>
      </c>
      <c r="R937" s="2" t="s">
        <v>81</v>
      </c>
      <c r="S937" s="2">
        <v>657775</v>
      </c>
      <c r="T937" s="2" t="s">
        <v>82</v>
      </c>
      <c r="U937" s="2" t="s">
        <v>83</v>
      </c>
      <c r="V937" s="10" t="s">
        <v>69</v>
      </c>
      <c r="W937" s="2"/>
      <c r="X937" s="2">
        <v>2302212.5</v>
      </c>
      <c r="Y937" s="26">
        <v>0.00034950331744</v>
      </c>
      <c r="Z937" s="10" t="s">
        <v>84</v>
      </c>
      <c r="AA937" s="2" t="s">
        <v>85</v>
      </c>
      <c r="AB937" s="10" t="s">
        <v>72</v>
      </c>
      <c r="AC937" s="2" t="s">
        <v>73</v>
      </c>
      <c r="AD937" s="10" t="s">
        <v>74</v>
      </c>
      <c r="AE937" s="10"/>
      <c r="AF937" s="10" t="s">
        <v>86</v>
      </c>
      <c r="AG937" s="10" t="s">
        <v>75</v>
      </c>
      <c r="AH937" s="10"/>
      <c r="AI937" s="10" t="s">
        <v>76</v>
      </c>
      <c r="AJ937" s="2" t="s">
        <v>76</v>
      </c>
      <c r="AK937" s="32">
        <v>1</v>
      </c>
      <c r="AL937" s="2"/>
      <c r="AM937" s="2"/>
      <c r="AN937" s="7">
        <f>HYPERLINK("#Notes!C1728", "Go To Notes")</f>
      </c>
      <c r="AO937" s="2">
        <v>0</v>
      </c>
      <c r="AP937" s="2">
        <v>0</v>
      </c>
      <c r="AQ937" s="2">
        <v>2183877.5</v>
      </c>
      <c r="AR937" s="26">
        <v>0.9485994450990081</v>
      </c>
      <c r="AS937" s="11"/>
      <c r="AT937" s="10"/>
      <c r="AV937" s="10"/>
      <c r="AW937" s="10"/>
      <c r="AX937" s="10"/>
      <c r="AY937" s="10"/>
      <c r="AZ937" s="10"/>
      <c r="BC937" s="10"/>
    </row>
    <row r="938" s="2" customFormat="1">
      <c r="A938" s="2" t="s">
        <v>2133</v>
      </c>
      <c r="B938" s="11">
        <v>44070</v>
      </c>
      <c r="C938" s="2" t="s">
        <v>1951</v>
      </c>
      <c r="D938" s="2" t="s">
        <v>1952</v>
      </c>
      <c r="E938" s="2" t="s">
        <v>1953</v>
      </c>
      <c r="F938" s="2" t="s">
        <v>2128</v>
      </c>
      <c r="G938" s="2" t="s">
        <v>2129</v>
      </c>
      <c r="H938" s="2" t="s">
        <v>2130</v>
      </c>
      <c r="I938" s="11">
        <v>44286</v>
      </c>
      <c r="J938" s="11">
        <v>44012</v>
      </c>
      <c r="K938" s="2" t="s">
        <v>62</v>
      </c>
      <c r="L938" s="2" t="s">
        <v>62</v>
      </c>
      <c r="M938" s="2"/>
      <c r="N938" s="2" t="s">
        <v>80</v>
      </c>
      <c r="O938" s="2"/>
      <c r="P938" s="2"/>
      <c r="Q938" s="2" t="s">
        <v>65</v>
      </c>
      <c r="R938" s="2" t="s">
        <v>81</v>
      </c>
      <c r="S938" s="2">
        <v>522239</v>
      </c>
      <c r="T938" s="2" t="s">
        <v>82</v>
      </c>
      <c r="U938" s="2" t="s">
        <v>83</v>
      </c>
      <c r="V938" s="10" t="s">
        <v>69</v>
      </c>
      <c r="W938" s="2"/>
      <c r="X938" s="2">
        <v>2266517.26</v>
      </c>
      <c r="Y938" s="26">
        <v>0.00030341621277</v>
      </c>
      <c r="Z938" s="10" t="s">
        <v>84</v>
      </c>
      <c r="AA938" s="2" t="s">
        <v>85</v>
      </c>
      <c r="AB938" s="10" t="s">
        <v>72</v>
      </c>
      <c r="AC938" s="2" t="s">
        <v>73</v>
      </c>
      <c r="AD938" s="10" t="s">
        <v>74</v>
      </c>
      <c r="AE938" s="10"/>
      <c r="AF938" s="10" t="s">
        <v>86</v>
      </c>
      <c r="AG938" s="10" t="s">
        <v>75</v>
      </c>
      <c r="AH938" s="10"/>
      <c r="AI938" s="10" t="s">
        <v>76</v>
      </c>
      <c r="AJ938" s="2" t="s">
        <v>76</v>
      </c>
      <c r="AK938" s="32">
        <v>1</v>
      </c>
      <c r="AL938" s="2"/>
      <c r="AM938" s="2"/>
      <c r="AN938" s="7">
        <f>HYPERLINK("#Notes!C1733", "Go To Notes")</f>
      </c>
      <c r="AO938" s="2">
        <v>0</v>
      </c>
      <c r="AP938" s="2">
        <v>0</v>
      </c>
      <c r="AQ938" s="2">
        <v>2266517.26</v>
      </c>
      <c r="AR938" s="26">
        <v>1</v>
      </c>
      <c r="AS938" s="11"/>
      <c r="AT938" s="10"/>
      <c r="AV938" s="10"/>
      <c r="AW938" s="10"/>
      <c r="AX938" s="10"/>
      <c r="AY938" s="10"/>
      <c r="AZ938" s="10"/>
      <c r="BC938" s="10"/>
    </row>
    <row r="939" s="2" customFormat="1">
      <c r="A939" s="2" t="s">
        <v>2134</v>
      </c>
      <c r="B939" s="11">
        <v>44160</v>
      </c>
      <c r="C939" s="2" t="s">
        <v>1951</v>
      </c>
      <c r="D939" s="2" t="s">
        <v>1952</v>
      </c>
      <c r="E939" s="2" t="s">
        <v>1953</v>
      </c>
      <c r="F939" s="2" t="s">
        <v>2128</v>
      </c>
      <c r="G939" s="2" t="s">
        <v>2129</v>
      </c>
      <c r="H939" s="2" t="s">
        <v>2130</v>
      </c>
      <c r="I939" s="11">
        <v>44286</v>
      </c>
      <c r="J939" s="11">
        <v>44104</v>
      </c>
      <c r="K939" s="2" t="s">
        <v>62</v>
      </c>
      <c r="L939" s="2" t="s">
        <v>62</v>
      </c>
      <c r="M939" s="2"/>
      <c r="N939" s="2" t="s">
        <v>80</v>
      </c>
      <c r="O939" s="2"/>
      <c r="P939" s="2"/>
      <c r="Q939" s="2" t="s">
        <v>65</v>
      </c>
      <c r="R939" s="2" t="s">
        <v>81</v>
      </c>
      <c r="S939" s="2">
        <v>495527</v>
      </c>
      <c r="T939" s="2" t="s">
        <v>82</v>
      </c>
      <c r="U939" s="2" t="s">
        <v>83</v>
      </c>
      <c r="V939" s="10" t="s">
        <v>69</v>
      </c>
      <c r="W939" s="2"/>
      <c r="X939" s="2">
        <v>5054375.4</v>
      </c>
      <c r="Y939" s="26">
        <v>0.00065016423992</v>
      </c>
      <c r="Z939" s="10" t="s">
        <v>84</v>
      </c>
      <c r="AA939" s="2" t="s">
        <v>85</v>
      </c>
      <c r="AB939" s="10" t="s">
        <v>72</v>
      </c>
      <c r="AC939" s="2" t="s">
        <v>73</v>
      </c>
      <c r="AD939" s="10" t="s">
        <v>74</v>
      </c>
      <c r="AE939" s="10"/>
      <c r="AF939" s="10" t="s">
        <v>86</v>
      </c>
      <c r="AG939" s="10" t="s">
        <v>75</v>
      </c>
      <c r="AH939" s="10"/>
      <c r="AI939" s="10" t="s">
        <v>76</v>
      </c>
      <c r="AJ939" s="2" t="s">
        <v>76</v>
      </c>
      <c r="AK939" s="32">
        <v>1</v>
      </c>
      <c r="AL939" s="2"/>
      <c r="AM939" s="2"/>
      <c r="AN939" s="7">
        <f>HYPERLINK("#Notes!C1738", "Go To Notes")</f>
      </c>
      <c r="AO939" s="2">
        <v>0</v>
      </c>
      <c r="AP939" s="2">
        <v>0</v>
      </c>
      <c r="AQ939" s="2">
        <v>4943899.2</v>
      </c>
      <c r="AR939" s="26">
        <v>0.97814246246925</v>
      </c>
      <c r="AS939" s="11"/>
      <c r="AT939" s="10"/>
      <c r="AV939" s="10"/>
      <c r="AW939" s="10"/>
      <c r="AX939" s="10"/>
      <c r="AY939" s="10"/>
      <c r="AZ939" s="10"/>
      <c r="BC939" s="10"/>
    </row>
    <row r="940" s="2" customFormat="1">
      <c r="A940" s="2" t="s">
        <v>2135</v>
      </c>
      <c r="B940" s="11">
        <v>44252</v>
      </c>
      <c r="C940" s="2" t="s">
        <v>1951</v>
      </c>
      <c r="D940" s="2" t="s">
        <v>1952</v>
      </c>
      <c r="E940" s="2" t="s">
        <v>1953</v>
      </c>
      <c r="F940" s="2" t="s">
        <v>2128</v>
      </c>
      <c r="G940" s="2" t="s">
        <v>2129</v>
      </c>
      <c r="H940" s="2" t="s">
        <v>2130</v>
      </c>
      <c r="I940" s="11">
        <v>44286</v>
      </c>
      <c r="J940" s="11">
        <v>44196</v>
      </c>
      <c r="K940" s="2" t="s">
        <v>62</v>
      </c>
      <c r="L940" s="2" t="s">
        <v>62</v>
      </c>
      <c r="M940" s="2"/>
      <c r="N940" s="2" t="s">
        <v>80</v>
      </c>
      <c r="O940" s="2"/>
      <c r="P940" s="2"/>
      <c r="Q940" s="2" t="s">
        <v>65</v>
      </c>
      <c r="R940" s="2" t="s">
        <v>81</v>
      </c>
      <c r="S940" s="2">
        <v>566835</v>
      </c>
      <c r="T940" s="2" t="s">
        <v>82</v>
      </c>
      <c r="U940" s="2" t="s">
        <v>83</v>
      </c>
      <c r="V940" s="10" t="s">
        <v>69</v>
      </c>
      <c r="W940" s="2"/>
      <c r="X940" s="2">
        <v>10679171.4</v>
      </c>
      <c r="Y940" s="26">
        <v>0.00090769312822</v>
      </c>
      <c r="Z940" s="10" t="s">
        <v>84</v>
      </c>
      <c r="AA940" s="2" t="s">
        <v>85</v>
      </c>
      <c r="AB940" s="10" t="s">
        <v>72</v>
      </c>
      <c r="AC940" s="2" t="s">
        <v>73</v>
      </c>
      <c r="AD940" s="10" t="s">
        <v>74</v>
      </c>
      <c r="AE940" s="10"/>
      <c r="AF940" s="10" t="s">
        <v>86</v>
      </c>
      <c r="AG940" s="10" t="s">
        <v>75</v>
      </c>
      <c r="AH940" s="10"/>
      <c r="AI940" s="10" t="s">
        <v>76</v>
      </c>
      <c r="AJ940" s="2" t="s">
        <v>76</v>
      </c>
      <c r="AK940" s="32">
        <v>1</v>
      </c>
      <c r="AL940" s="2"/>
      <c r="AM940" s="2"/>
      <c r="AN940" s="7">
        <f>HYPERLINK("#Notes!C1743", "Go To Notes")</f>
      </c>
      <c r="AO940" s="2">
        <v>0</v>
      </c>
      <c r="AP940" s="2">
        <v>0</v>
      </c>
      <c r="AQ940" s="2">
        <v>10584198.96</v>
      </c>
      <c r="AR940" s="26">
        <v>0.9911067594626303</v>
      </c>
      <c r="AS940" s="11"/>
      <c r="AT940" s="10"/>
      <c r="AV940" s="10"/>
      <c r="AW940" s="10"/>
      <c r="AX940" s="10"/>
      <c r="AY940" s="10"/>
      <c r="AZ940" s="10"/>
      <c r="BC940" s="10"/>
    </row>
    <row r="941" s="2" customFormat="1">
      <c r="A941" s="2" t="s">
        <v>2136</v>
      </c>
      <c r="B941" s="11">
        <v>44343</v>
      </c>
      <c r="C941" s="2" t="s">
        <v>1951</v>
      </c>
      <c r="D941" s="2" t="s">
        <v>1952</v>
      </c>
      <c r="E941" s="2" t="s">
        <v>1953</v>
      </c>
      <c r="F941" s="2" t="s">
        <v>2128</v>
      </c>
      <c r="G941" s="2" t="s">
        <v>2129</v>
      </c>
      <c r="H941" s="2" t="s">
        <v>2130</v>
      </c>
      <c r="I941" s="11">
        <v>44286</v>
      </c>
      <c r="J941" s="11">
        <v>44286</v>
      </c>
      <c r="K941" s="2" t="s">
        <v>62</v>
      </c>
      <c r="L941" s="2" t="s">
        <v>62</v>
      </c>
      <c r="M941" s="2"/>
      <c r="N941" s="2" t="s">
        <v>80</v>
      </c>
      <c r="O941" s="2"/>
      <c r="P941" s="2"/>
      <c r="Q941" s="2" t="s">
        <v>65</v>
      </c>
      <c r="R941" s="2" t="s">
        <v>81</v>
      </c>
      <c r="S941" s="2">
        <v>643665</v>
      </c>
      <c r="T941" s="2" t="s">
        <v>82</v>
      </c>
      <c r="U941" s="2" t="s">
        <v>83</v>
      </c>
      <c r="V941" s="10" t="s">
        <v>69</v>
      </c>
      <c r="W941" s="2"/>
      <c r="X941" s="2">
        <v>122180490.3</v>
      </c>
      <c r="Y941" s="26">
        <v>0.0074759366158</v>
      </c>
      <c r="Z941" s="10" t="s">
        <v>84</v>
      </c>
      <c r="AA941" s="2" t="s">
        <v>85</v>
      </c>
      <c r="AB941" s="10" t="s">
        <v>72</v>
      </c>
      <c r="AC941" s="2" t="s">
        <v>73</v>
      </c>
      <c r="AD941" s="10" t="s">
        <v>74</v>
      </c>
      <c r="AE941" s="10"/>
      <c r="AF941" s="10" t="s">
        <v>86</v>
      </c>
      <c r="AG941" s="10" t="s">
        <v>75</v>
      </c>
      <c r="AH941" s="10"/>
      <c r="AI941" s="10" t="s">
        <v>76</v>
      </c>
      <c r="AJ941" s="2" t="s">
        <v>76</v>
      </c>
      <c r="AK941" s="32">
        <v>1</v>
      </c>
      <c r="AL941" s="2"/>
      <c r="AM941" s="2"/>
      <c r="AN941" s="7">
        <f>HYPERLINK("#Notes!C1748", "Go To Notes")</f>
      </c>
      <c r="AO941" s="2">
        <v>0</v>
      </c>
      <c r="AP941" s="2">
        <v>0</v>
      </c>
      <c r="AQ941" s="2">
        <v>78146046.7</v>
      </c>
      <c r="AR941" s="26">
        <v>0.6395951310075894</v>
      </c>
      <c r="AS941" s="11"/>
      <c r="AT941" s="10"/>
      <c r="AV941" s="10"/>
      <c r="AW941" s="10"/>
      <c r="AX941" s="10"/>
      <c r="AY941" s="10"/>
      <c r="AZ941" s="10"/>
      <c r="BC941" s="10"/>
    </row>
    <row r="942" s="2" customFormat="1">
      <c r="A942" s="2" t="s">
        <v>2137</v>
      </c>
      <c r="B942" s="11">
        <v>44434</v>
      </c>
      <c r="C942" s="2" t="s">
        <v>1951</v>
      </c>
      <c r="D942" s="2" t="s">
        <v>1952</v>
      </c>
      <c r="E942" s="2" t="s">
        <v>1953</v>
      </c>
      <c r="F942" s="2" t="s">
        <v>2138</v>
      </c>
      <c r="G942" s="2" t="s">
        <v>2139</v>
      </c>
      <c r="H942" s="2" t="s">
        <v>2140</v>
      </c>
      <c r="I942" s="11">
        <v>44651</v>
      </c>
      <c r="J942" s="11">
        <v>44377</v>
      </c>
      <c r="K942" s="2" t="s">
        <v>62</v>
      </c>
      <c r="L942" s="2" t="s">
        <v>62</v>
      </c>
      <c r="M942" s="2"/>
      <c r="N942" s="2" t="s">
        <v>80</v>
      </c>
      <c r="O942" s="2"/>
      <c r="P942" s="2"/>
      <c r="Q942" s="2" t="s">
        <v>65</v>
      </c>
      <c r="R942" s="2" t="s">
        <v>81</v>
      </c>
      <c r="S942" s="2">
        <v>2768</v>
      </c>
      <c r="T942" s="2" t="s">
        <v>82</v>
      </c>
      <c r="U942" s="2" t="s">
        <v>83</v>
      </c>
      <c r="V942" s="10" t="s">
        <v>69</v>
      </c>
      <c r="W942" s="2"/>
      <c r="X942" s="2">
        <v>592739.52</v>
      </c>
      <c r="Y942" s="26">
        <v>0.00186907849676</v>
      </c>
      <c r="Z942" s="10" t="s">
        <v>84</v>
      </c>
      <c r="AA942" s="2" t="s">
        <v>85</v>
      </c>
      <c r="AB942" s="10" t="s">
        <v>72</v>
      </c>
      <c r="AC942" s="2" t="s">
        <v>73</v>
      </c>
      <c r="AD942" s="10" t="s">
        <v>74</v>
      </c>
      <c r="AE942" s="10"/>
      <c r="AF942" s="10" t="s">
        <v>86</v>
      </c>
      <c r="AG942" s="10" t="s">
        <v>75</v>
      </c>
      <c r="AH942" s="10"/>
      <c r="AI942" s="10" t="s">
        <v>76</v>
      </c>
      <c r="AJ942" s="2" t="s">
        <v>76</v>
      </c>
      <c r="AK942" s="32">
        <v>1</v>
      </c>
      <c r="AL942" s="2"/>
      <c r="AM942" s="2"/>
      <c r="AN942" s="7">
        <f>HYPERLINK("#Notes!C1753", "Go To Notes")</f>
      </c>
      <c r="AO942" s="2">
        <v>0</v>
      </c>
      <c r="AP942" s="2">
        <v>0</v>
      </c>
      <c r="AQ942" s="2">
        <v>0</v>
      </c>
      <c r="AR942" s="26">
        <v>0</v>
      </c>
      <c r="AS942" s="11"/>
      <c r="AT942" s="10"/>
      <c r="AV942" s="10"/>
      <c r="AW942" s="10"/>
      <c r="AX942" s="10"/>
      <c r="AY942" s="10"/>
      <c r="AZ942" s="10"/>
      <c r="BC942" s="10"/>
    </row>
    <row r="943" s="2" customFormat="1">
      <c r="A943" s="2" t="s">
        <v>2141</v>
      </c>
      <c r="B943" s="11">
        <v>44524</v>
      </c>
      <c r="C943" s="2" t="s">
        <v>1951</v>
      </c>
      <c r="D943" s="2" t="s">
        <v>1952</v>
      </c>
      <c r="E943" s="2" t="s">
        <v>1953</v>
      </c>
      <c r="F943" s="2" t="s">
        <v>2138</v>
      </c>
      <c r="G943" s="2" t="s">
        <v>2139</v>
      </c>
      <c r="H943" s="2" t="s">
        <v>2140</v>
      </c>
      <c r="I943" s="11">
        <v>44651</v>
      </c>
      <c r="J943" s="11">
        <v>44469</v>
      </c>
      <c r="K943" s="2" t="s">
        <v>62</v>
      </c>
      <c r="L943" s="2" t="s">
        <v>62</v>
      </c>
      <c r="M943" s="2"/>
      <c r="N943" s="2" t="s">
        <v>80</v>
      </c>
      <c r="O943" s="2"/>
      <c r="P943" s="2"/>
      <c r="Q943" s="2" t="s">
        <v>65</v>
      </c>
      <c r="R943" s="2" t="s">
        <v>81</v>
      </c>
      <c r="S943" s="2">
        <v>3277</v>
      </c>
      <c r="T943" s="2" t="s">
        <v>82</v>
      </c>
      <c r="U943" s="2" t="s">
        <v>83</v>
      </c>
      <c r="V943" s="10" t="s">
        <v>69</v>
      </c>
      <c r="W943" s="2"/>
      <c r="X943" s="2">
        <v>575015.19</v>
      </c>
      <c r="Y943" s="26">
        <v>0.00170938028583</v>
      </c>
      <c r="Z943" s="10" t="s">
        <v>84</v>
      </c>
      <c r="AA943" s="2" t="s">
        <v>85</v>
      </c>
      <c r="AB943" s="10" t="s">
        <v>72</v>
      </c>
      <c r="AC943" s="2" t="s">
        <v>73</v>
      </c>
      <c r="AD943" s="10" t="s">
        <v>74</v>
      </c>
      <c r="AE943" s="10"/>
      <c r="AF943" s="10" t="s">
        <v>86</v>
      </c>
      <c r="AG943" s="10" t="s">
        <v>75</v>
      </c>
      <c r="AH943" s="10"/>
      <c r="AI943" s="10" t="s">
        <v>76</v>
      </c>
      <c r="AJ943" s="2" t="s">
        <v>76</v>
      </c>
      <c r="AK943" s="32">
        <v>1</v>
      </c>
      <c r="AL943" s="2"/>
      <c r="AM943" s="2"/>
      <c r="AN943" s="7">
        <f>HYPERLINK("#Notes!C1758", "Go To Notes")</f>
      </c>
      <c r="AO943" s="2">
        <v>0</v>
      </c>
      <c r="AP943" s="2">
        <v>0</v>
      </c>
      <c r="AQ943" s="2">
        <v>67906.89</v>
      </c>
      <c r="AR943" s="26">
        <v>0.1180958193469637</v>
      </c>
      <c r="AS943" s="11"/>
      <c r="AT943" s="10"/>
      <c r="AV943" s="10"/>
      <c r="AW943" s="10"/>
      <c r="AX943" s="10"/>
      <c r="AY943" s="10"/>
      <c r="AZ943" s="10"/>
      <c r="BC943" s="10"/>
      <c r="BD943" s="2" t="s">
        <v>2142</v>
      </c>
    </row>
    <row r="944" s="2" customFormat="1">
      <c r="A944" s="2" t="s">
        <v>2143</v>
      </c>
      <c r="B944" s="11">
        <v>43794</v>
      </c>
      <c r="C944" s="2" t="s">
        <v>1951</v>
      </c>
      <c r="D944" s="2" t="s">
        <v>1952</v>
      </c>
      <c r="E944" s="2" t="s">
        <v>1953</v>
      </c>
      <c r="F944" s="2" t="s">
        <v>2144</v>
      </c>
      <c r="G944" s="2" t="s">
        <v>2145</v>
      </c>
      <c r="H944" s="2" t="s">
        <v>2146</v>
      </c>
      <c r="I944" s="11">
        <v>43921</v>
      </c>
      <c r="J944" s="11">
        <v>43738</v>
      </c>
      <c r="K944" s="2" t="s">
        <v>62</v>
      </c>
      <c r="L944" s="2" t="s">
        <v>62</v>
      </c>
      <c r="M944" s="2"/>
      <c r="N944" s="2" t="s">
        <v>80</v>
      </c>
      <c r="O944" s="2"/>
      <c r="P944" s="2"/>
      <c r="Q944" s="2" t="s">
        <v>65</v>
      </c>
      <c r="R944" s="2" t="s">
        <v>81</v>
      </c>
      <c r="S944" s="2">
        <v>31199</v>
      </c>
      <c r="T944" s="2" t="s">
        <v>82</v>
      </c>
      <c r="U944" s="2" t="s">
        <v>83</v>
      </c>
      <c r="V944" s="10" t="s">
        <v>69</v>
      </c>
      <c r="W944" s="2"/>
      <c r="X944" s="2">
        <v>172218.48</v>
      </c>
      <c r="Y944" s="26">
        <v>1.789420306E-05</v>
      </c>
      <c r="Z944" s="10" t="s">
        <v>84</v>
      </c>
      <c r="AA944" s="2" t="s">
        <v>85</v>
      </c>
      <c r="AB944" s="10" t="s">
        <v>72</v>
      </c>
      <c r="AC944" s="2" t="s">
        <v>73</v>
      </c>
      <c r="AD944" s="10" t="s">
        <v>74</v>
      </c>
      <c r="AE944" s="10"/>
      <c r="AF944" s="10" t="s">
        <v>86</v>
      </c>
      <c r="AG944" s="10" t="s">
        <v>75</v>
      </c>
      <c r="AH944" s="10"/>
      <c r="AI944" s="10" t="s">
        <v>76</v>
      </c>
      <c r="AJ944" s="2" t="s">
        <v>76</v>
      </c>
      <c r="AK944" s="32">
        <v>1</v>
      </c>
      <c r="AL944" s="2"/>
      <c r="AM944" s="2"/>
      <c r="AN944" s="7">
        <f>HYPERLINK("#Notes!C1763", "Go To Notes")</f>
      </c>
      <c r="AO944" s="2">
        <v>0</v>
      </c>
      <c r="AP944" s="2">
        <v>0</v>
      </c>
      <c r="AQ944" s="2">
        <v>171600.24</v>
      </c>
      <c r="AR944" s="26">
        <v>0.9964101413506845</v>
      </c>
      <c r="AS944" s="11"/>
      <c r="AT944" s="10"/>
      <c r="AV944" s="10"/>
      <c r="AW944" s="10"/>
      <c r="AX944" s="10"/>
      <c r="AY944" s="10"/>
      <c r="AZ944" s="10"/>
      <c r="BC944" s="10"/>
    </row>
    <row r="945" s="2" customFormat="1">
      <c r="A945" s="2" t="s">
        <v>2147</v>
      </c>
      <c r="B945" s="11">
        <v>43888</v>
      </c>
      <c r="C945" s="2" t="s">
        <v>1951</v>
      </c>
      <c r="D945" s="2" t="s">
        <v>1952</v>
      </c>
      <c r="E945" s="2" t="s">
        <v>1953</v>
      </c>
      <c r="F945" s="2" t="s">
        <v>2144</v>
      </c>
      <c r="G945" s="2" t="s">
        <v>2145</v>
      </c>
      <c r="H945" s="2" t="s">
        <v>2146</v>
      </c>
      <c r="I945" s="11">
        <v>43921</v>
      </c>
      <c r="J945" s="11">
        <v>43830</v>
      </c>
      <c r="K945" s="2" t="s">
        <v>62</v>
      </c>
      <c r="L945" s="2" t="s">
        <v>62</v>
      </c>
      <c r="M945" s="2"/>
      <c r="N945" s="2" t="s">
        <v>80</v>
      </c>
      <c r="O945" s="2"/>
      <c r="P945" s="2"/>
      <c r="Q945" s="2" t="s">
        <v>65</v>
      </c>
      <c r="R945" s="2" t="s">
        <v>81</v>
      </c>
      <c r="S945" s="2">
        <v>27784</v>
      </c>
      <c r="T945" s="2" t="s">
        <v>82</v>
      </c>
      <c r="U945" s="2" t="s">
        <v>83</v>
      </c>
      <c r="V945" s="10" t="s">
        <v>69</v>
      </c>
      <c r="W945" s="2"/>
      <c r="X945" s="2">
        <v>168926.72</v>
      </c>
      <c r="Y945" s="26">
        <v>1.660709923E-05</v>
      </c>
      <c r="Z945" s="10" t="s">
        <v>84</v>
      </c>
      <c r="AA945" s="2" t="s">
        <v>85</v>
      </c>
      <c r="AB945" s="10" t="s">
        <v>72</v>
      </c>
      <c r="AC945" s="2" t="s">
        <v>73</v>
      </c>
      <c r="AD945" s="10" t="s">
        <v>74</v>
      </c>
      <c r="AE945" s="10"/>
      <c r="AF945" s="10" t="s">
        <v>86</v>
      </c>
      <c r="AG945" s="10" t="s">
        <v>75</v>
      </c>
      <c r="AH945" s="10"/>
      <c r="AI945" s="10" t="s">
        <v>76</v>
      </c>
      <c r="AJ945" s="2" t="s">
        <v>76</v>
      </c>
      <c r="AK945" s="32">
        <v>1</v>
      </c>
      <c r="AL945" s="2"/>
      <c r="AM945" s="2"/>
      <c r="AN945" s="7">
        <f>HYPERLINK("#Notes!C1768", "Go To Notes")</f>
      </c>
      <c r="AO945" s="2">
        <v>0</v>
      </c>
      <c r="AP945" s="2">
        <v>0</v>
      </c>
      <c r="AQ945" s="2">
        <v>168926.72</v>
      </c>
      <c r="AR945" s="26">
        <v>1</v>
      </c>
      <c r="AS945" s="11"/>
      <c r="AT945" s="10"/>
      <c r="AV945" s="10"/>
      <c r="AW945" s="10"/>
      <c r="AX945" s="10"/>
      <c r="AY945" s="10"/>
      <c r="AZ945" s="10"/>
      <c r="BC945" s="10"/>
    </row>
    <row r="946" s="2" customFormat="1">
      <c r="A946" s="2" t="s">
        <v>2148</v>
      </c>
      <c r="B946" s="11">
        <v>43983</v>
      </c>
      <c r="C946" s="2" t="s">
        <v>1951</v>
      </c>
      <c r="D946" s="2" t="s">
        <v>1952</v>
      </c>
      <c r="E946" s="2" t="s">
        <v>1953</v>
      </c>
      <c r="F946" s="2" t="s">
        <v>2144</v>
      </c>
      <c r="G946" s="2" t="s">
        <v>2145</v>
      </c>
      <c r="H946" s="2" t="s">
        <v>2146</v>
      </c>
      <c r="I946" s="11">
        <v>43921</v>
      </c>
      <c r="J946" s="11">
        <v>43921</v>
      </c>
      <c r="K946" s="2" t="s">
        <v>62</v>
      </c>
      <c r="L946" s="2" t="s">
        <v>62</v>
      </c>
      <c r="M946" s="2"/>
      <c r="N946" s="2" t="s">
        <v>80</v>
      </c>
      <c r="O946" s="2"/>
      <c r="P946" s="2"/>
      <c r="Q946" s="2" t="s">
        <v>65</v>
      </c>
      <c r="R946" s="2" t="s">
        <v>81</v>
      </c>
      <c r="S946" s="2">
        <v>28512</v>
      </c>
      <c r="T946" s="2" t="s">
        <v>82</v>
      </c>
      <c r="U946" s="2" t="s">
        <v>83</v>
      </c>
      <c r="V946" s="10" t="s">
        <v>69</v>
      </c>
      <c r="W946" s="2"/>
      <c r="X946" s="2">
        <v>99792</v>
      </c>
      <c r="Y946" s="26">
        <v>1.212396068E-05</v>
      </c>
      <c r="Z946" s="10" t="s">
        <v>84</v>
      </c>
      <c r="AA946" s="2" t="s">
        <v>85</v>
      </c>
      <c r="AB946" s="10" t="s">
        <v>72</v>
      </c>
      <c r="AC946" s="2" t="s">
        <v>73</v>
      </c>
      <c r="AD946" s="10" t="s">
        <v>74</v>
      </c>
      <c r="AE946" s="10"/>
      <c r="AF946" s="10" t="s">
        <v>86</v>
      </c>
      <c r="AG946" s="10" t="s">
        <v>75</v>
      </c>
      <c r="AH946" s="10"/>
      <c r="AI946" s="10" t="s">
        <v>76</v>
      </c>
      <c r="AJ946" s="2" t="s">
        <v>76</v>
      </c>
      <c r="AK946" s="32">
        <v>1</v>
      </c>
      <c r="AL946" s="2"/>
      <c r="AM946" s="2"/>
      <c r="AN946" s="7">
        <f>HYPERLINK("#Notes!C1773", "Go To Notes")</f>
      </c>
      <c r="AO946" s="2">
        <v>0</v>
      </c>
      <c r="AP946" s="2">
        <v>0</v>
      </c>
      <c r="AQ946" s="2">
        <v>98892.5</v>
      </c>
      <c r="AR946" s="26">
        <v>0.9909862514029181</v>
      </c>
      <c r="AS946" s="11"/>
      <c r="AT946" s="10"/>
      <c r="AV946" s="10"/>
      <c r="AW946" s="10"/>
      <c r="AX946" s="10"/>
      <c r="AY946" s="10"/>
      <c r="AZ946" s="10"/>
      <c r="BC946" s="10"/>
    </row>
    <row r="947" s="2" customFormat="1">
      <c r="A947" s="2" t="s">
        <v>2149</v>
      </c>
      <c r="B947" s="11">
        <v>44070</v>
      </c>
      <c r="C947" s="2" t="s">
        <v>1951</v>
      </c>
      <c r="D947" s="2" t="s">
        <v>1952</v>
      </c>
      <c r="E947" s="2" t="s">
        <v>1953</v>
      </c>
      <c r="F947" s="2" t="s">
        <v>2144</v>
      </c>
      <c r="G947" s="2" t="s">
        <v>2145</v>
      </c>
      <c r="H947" s="2" t="s">
        <v>2146</v>
      </c>
      <c r="I947" s="11">
        <v>44286</v>
      </c>
      <c r="J947" s="11">
        <v>44012</v>
      </c>
      <c r="K947" s="2" t="s">
        <v>62</v>
      </c>
      <c r="L947" s="2" t="s">
        <v>62</v>
      </c>
      <c r="M947" s="2"/>
      <c r="N947" s="2" t="s">
        <v>80</v>
      </c>
      <c r="O947" s="2"/>
      <c r="P947" s="2"/>
      <c r="Q947" s="2" t="s">
        <v>65</v>
      </c>
      <c r="R947" s="2" t="s">
        <v>81</v>
      </c>
      <c r="S947" s="2">
        <v>26588</v>
      </c>
      <c r="T947" s="2" t="s">
        <v>82</v>
      </c>
      <c r="U947" s="2" t="s">
        <v>83</v>
      </c>
      <c r="V947" s="10" t="s">
        <v>69</v>
      </c>
      <c r="W947" s="2"/>
      <c r="X947" s="2">
        <v>115391.92</v>
      </c>
      <c r="Y947" s="26">
        <v>1.235599953E-05</v>
      </c>
      <c r="Z947" s="10" t="s">
        <v>84</v>
      </c>
      <c r="AA947" s="2" t="s">
        <v>85</v>
      </c>
      <c r="AB947" s="10" t="s">
        <v>72</v>
      </c>
      <c r="AC947" s="2" t="s">
        <v>73</v>
      </c>
      <c r="AD947" s="10" t="s">
        <v>74</v>
      </c>
      <c r="AE947" s="10"/>
      <c r="AF947" s="10" t="s">
        <v>86</v>
      </c>
      <c r="AG947" s="10" t="s">
        <v>75</v>
      </c>
      <c r="AH947" s="10"/>
      <c r="AI947" s="10" t="s">
        <v>76</v>
      </c>
      <c r="AJ947" s="2" t="s">
        <v>76</v>
      </c>
      <c r="AK947" s="32">
        <v>1</v>
      </c>
      <c r="AL947" s="2"/>
      <c r="AM947" s="2"/>
      <c r="AN947" s="7">
        <f>HYPERLINK("#Notes!C1778", "Go To Notes")</f>
      </c>
      <c r="AO947" s="2">
        <v>0</v>
      </c>
      <c r="AP947" s="2">
        <v>0</v>
      </c>
      <c r="AQ947" s="2">
        <v>115053.4</v>
      </c>
      <c r="AR947" s="26">
        <v>0.9970663457198736</v>
      </c>
      <c r="AS947" s="11"/>
      <c r="AT947" s="10"/>
      <c r="AV947" s="10"/>
      <c r="AW947" s="10"/>
      <c r="AX947" s="10"/>
      <c r="AY947" s="10"/>
      <c r="AZ947" s="10"/>
      <c r="BC947" s="10"/>
    </row>
    <row r="948" s="2" customFormat="1">
      <c r="A948" s="2" t="s">
        <v>2150</v>
      </c>
      <c r="B948" s="11">
        <v>44160</v>
      </c>
      <c r="C948" s="2" t="s">
        <v>1951</v>
      </c>
      <c r="D948" s="2" t="s">
        <v>1952</v>
      </c>
      <c r="E948" s="2" t="s">
        <v>1953</v>
      </c>
      <c r="F948" s="2" t="s">
        <v>2144</v>
      </c>
      <c r="G948" s="2" t="s">
        <v>2145</v>
      </c>
      <c r="H948" s="2" t="s">
        <v>2146</v>
      </c>
      <c r="I948" s="11">
        <v>44286</v>
      </c>
      <c r="J948" s="11">
        <v>44104</v>
      </c>
      <c r="K948" s="2" t="s">
        <v>62</v>
      </c>
      <c r="L948" s="2" t="s">
        <v>62</v>
      </c>
      <c r="M948" s="2"/>
      <c r="N948" s="2" t="s">
        <v>80</v>
      </c>
      <c r="O948" s="2"/>
      <c r="P948" s="2"/>
      <c r="Q948" s="2" t="s">
        <v>65</v>
      </c>
      <c r="R948" s="2" t="s">
        <v>81</v>
      </c>
      <c r="S948" s="2">
        <v>14254</v>
      </c>
      <c r="T948" s="2" t="s">
        <v>82</v>
      </c>
      <c r="U948" s="2" t="s">
        <v>83</v>
      </c>
      <c r="V948" s="10" t="s">
        <v>69</v>
      </c>
      <c r="W948" s="2"/>
      <c r="X948" s="2">
        <v>145390.8</v>
      </c>
      <c r="Y948" s="26">
        <v>1.532591954E-05</v>
      </c>
      <c r="Z948" s="10" t="s">
        <v>84</v>
      </c>
      <c r="AA948" s="2" t="s">
        <v>85</v>
      </c>
      <c r="AB948" s="10" t="s">
        <v>72</v>
      </c>
      <c r="AC948" s="2" t="s">
        <v>73</v>
      </c>
      <c r="AD948" s="10" t="s">
        <v>74</v>
      </c>
      <c r="AE948" s="10"/>
      <c r="AF948" s="10" t="s">
        <v>86</v>
      </c>
      <c r="AG948" s="10" t="s">
        <v>75</v>
      </c>
      <c r="AH948" s="10"/>
      <c r="AI948" s="10" t="s">
        <v>76</v>
      </c>
      <c r="AJ948" s="2" t="s">
        <v>76</v>
      </c>
      <c r="AK948" s="32">
        <v>1</v>
      </c>
      <c r="AL948" s="2"/>
      <c r="AM948" s="2"/>
      <c r="AN948" s="7">
        <f>HYPERLINK("#Notes!C1783", "Go To Notes")</f>
      </c>
      <c r="AO948" s="2">
        <v>0</v>
      </c>
      <c r="AP948" s="2">
        <v>0</v>
      </c>
      <c r="AQ948" s="2">
        <v>143932.2</v>
      </c>
      <c r="AR948" s="26">
        <v>0.9899677283569525</v>
      </c>
      <c r="AS948" s="11"/>
      <c r="AT948" s="10"/>
      <c r="AV948" s="10"/>
      <c r="AW948" s="10"/>
      <c r="AX948" s="10"/>
      <c r="AY948" s="10"/>
      <c r="AZ948" s="10"/>
      <c r="BC948" s="10"/>
    </row>
    <row r="949" s="2" customFormat="1">
      <c r="A949" s="2" t="s">
        <v>2151</v>
      </c>
      <c r="B949" s="11">
        <v>44252</v>
      </c>
      <c r="C949" s="2" t="s">
        <v>1951</v>
      </c>
      <c r="D949" s="2" t="s">
        <v>1952</v>
      </c>
      <c r="E949" s="2" t="s">
        <v>1953</v>
      </c>
      <c r="F949" s="2" t="s">
        <v>2144</v>
      </c>
      <c r="G949" s="2" t="s">
        <v>2145</v>
      </c>
      <c r="H949" s="2" t="s">
        <v>2146</v>
      </c>
      <c r="I949" s="11">
        <v>44286</v>
      </c>
      <c r="J949" s="11">
        <v>44196</v>
      </c>
      <c r="K949" s="2" t="s">
        <v>62</v>
      </c>
      <c r="L949" s="2" t="s">
        <v>62</v>
      </c>
      <c r="M949" s="2"/>
      <c r="N949" s="2" t="s">
        <v>80</v>
      </c>
      <c r="O949" s="2"/>
      <c r="P949" s="2"/>
      <c r="Q949" s="2" t="s">
        <v>65</v>
      </c>
      <c r="R949" s="2" t="s">
        <v>81</v>
      </c>
      <c r="S949" s="2">
        <v>13954</v>
      </c>
      <c r="T949" s="2" t="s">
        <v>82</v>
      </c>
      <c r="U949" s="2" t="s">
        <v>83</v>
      </c>
      <c r="V949" s="10" t="s">
        <v>69</v>
      </c>
      <c r="W949" s="2"/>
      <c r="X949" s="2">
        <v>262893.36</v>
      </c>
      <c r="Y949" s="26">
        <v>2.478100308E-05</v>
      </c>
      <c r="Z949" s="10" t="s">
        <v>84</v>
      </c>
      <c r="AA949" s="2" t="s">
        <v>85</v>
      </c>
      <c r="AB949" s="10" t="s">
        <v>72</v>
      </c>
      <c r="AC949" s="2" t="s">
        <v>73</v>
      </c>
      <c r="AD949" s="10" t="s">
        <v>74</v>
      </c>
      <c r="AE949" s="10"/>
      <c r="AF949" s="10" t="s">
        <v>86</v>
      </c>
      <c r="AG949" s="10" t="s">
        <v>75</v>
      </c>
      <c r="AH949" s="10"/>
      <c r="AI949" s="10" t="s">
        <v>76</v>
      </c>
      <c r="AJ949" s="2" t="s">
        <v>76</v>
      </c>
      <c r="AK949" s="32">
        <v>1</v>
      </c>
      <c r="AL949" s="2"/>
      <c r="AM949" s="2"/>
      <c r="AN949" s="7">
        <f>HYPERLINK("#Notes!C1788", "Go To Notes")</f>
      </c>
      <c r="AO949" s="2">
        <v>0</v>
      </c>
      <c r="AP949" s="2">
        <v>0</v>
      </c>
      <c r="AQ949" s="2">
        <v>260255.76</v>
      </c>
      <c r="AR949" s="26">
        <v>0.9899670345420668</v>
      </c>
      <c r="AS949" s="11"/>
      <c r="AT949" s="10"/>
      <c r="AV949" s="10"/>
      <c r="AW949" s="10"/>
      <c r="AX949" s="10"/>
      <c r="AY949" s="10"/>
      <c r="AZ949" s="10"/>
      <c r="BC949" s="10"/>
    </row>
    <row r="950" s="2" customFormat="1">
      <c r="A950" s="2" t="s">
        <v>2152</v>
      </c>
      <c r="B950" s="11">
        <v>44343</v>
      </c>
      <c r="C950" s="2" t="s">
        <v>1951</v>
      </c>
      <c r="D950" s="2" t="s">
        <v>1952</v>
      </c>
      <c r="E950" s="2" t="s">
        <v>1953</v>
      </c>
      <c r="F950" s="2" t="s">
        <v>2144</v>
      </c>
      <c r="G950" s="2" t="s">
        <v>2145</v>
      </c>
      <c r="H950" s="2" t="s">
        <v>2146</v>
      </c>
      <c r="I950" s="11">
        <v>44286</v>
      </c>
      <c r="J950" s="11">
        <v>44286</v>
      </c>
      <c r="K950" s="2" t="s">
        <v>62</v>
      </c>
      <c r="L950" s="2" t="s">
        <v>62</v>
      </c>
      <c r="M950" s="2"/>
      <c r="N950" s="2" t="s">
        <v>80</v>
      </c>
      <c r="O950" s="2"/>
      <c r="P950" s="2"/>
      <c r="Q950" s="2" t="s">
        <v>65</v>
      </c>
      <c r="R950" s="2" t="s">
        <v>81</v>
      </c>
      <c r="S950" s="2">
        <v>15723</v>
      </c>
      <c r="T950" s="2" t="s">
        <v>82</v>
      </c>
      <c r="U950" s="2" t="s">
        <v>83</v>
      </c>
      <c r="V950" s="10" t="s">
        <v>69</v>
      </c>
      <c r="W950" s="2"/>
      <c r="X950" s="2">
        <v>2984539.86</v>
      </c>
      <c r="Y950" s="26">
        <v>0.00027235295226</v>
      </c>
      <c r="Z950" s="10" t="s">
        <v>84</v>
      </c>
      <c r="AA950" s="2" t="s">
        <v>85</v>
      </c>
      <c r="AB950" s="10" t="s">
        <v>72</v>
      </c>
      <c r="AC950" s="2" t="s">
        <v>73</v>
      </c>
      <c r="AD950" s="10" t="s">
        <v>74</v>
      </c>
      <c r="AE950" s="10"/>
      <c r="AF950" s="10" t="s">
        <v>86</v>
      </c>
      <c r="AG950" s="10" t="s">
        <v>75</v>
      </c>
      <c r="AH950" s="10"/>
      <c r="AI950" s="10" t="s">
        <v>76</v>
      </c>
      <c r="AJ950" s="2" t="s">
        <v>76</v>
      </c>
      <c r="AK950" s="32">
        <v>1</v>
      </c>
      <c r="AL950" s="2"/>
      <c r="AM950" s="2"/>
      <c r="AN950" s="7">
        <f>HYPERLINK("#Notes!C1793", "Go To Notes")</f>
      </c>
      <c r="AO950" s="2">
        <v>0</v>
      </c>
      <c r="AP950" s="2">
        <v>0</v>
      </c>
      <c r="AQ950" s="2">
        <v>45556.8</v>
      </c>
      <c r="AR950" s="26">
        <v>0.01526426254531578</v>
      </c>
      <c r="AS950" s="11"/>
      <c r="AT950" s="10"/>
      <c r="AV950" s="10"/>
      <c r="AW950" s="10"/>
      <c r="AX950" s="10"/>
      <c r="AY950" s="10"/>
      <c r="AZ950" s="10"/>
      <c r="BC950" s="10"/>
    </row>
    <row r="951" s="2" customFormat="1">
      <c r="A951" s="2" t="s">
        <v>2153</v>
      </c>
      <c r="B951" s="11">
        <v>44434</v>
      </c>
      <c r="C951" s="2" t="s">
        <v>1951</v>
      </c>
      <c r="D951" s="2" t="s">
        <v>1952</v>
      </c>
      <c r="E951" s="2" t="s">
        <v>1953</v>
      </c>
      <c r="F951" s="2" t="s">
        <v>2144</v>
      </c>
      <c r="G951" s="2" t="s">
        <v>2145</v>
      </c>
      <c r="H951" s="2" t="s">
        <v>2146</v>
      </c>
      <c r="I951" s="11">
        <v>44651</v>
      </c>
      <c r="J951" s="11">
        <v>44377</v>
      </c>
      <c r="K951" s="2" t="s">
        <v>62</v>
      </c>
      <c r="L951" s="2" t="s">
        <v>62</v>
      </c>
      <c r="M951" s="2"/>
      <c r="N951" s="2" t="s">
        <v>80</v>
      </c>
      <c r="O951" s="2"/>
      <c r="P951" s="2"/>
      <c r="Q951" s="2" t="s">
        <v>65</v>
      </c>
      <c r="R951" s="2" t="s">
        <v>81</v>
      </c>
      <c r="S951" s="2">
        <v>15603</v>
      </c>
      <c r="T951" s="2" t="s">
        <v>82</v>
      </c>
      <c r="U951" s="2" t="s">
        <v>83</v>
      </c>
      <c r="V951" s="10" t="s">
        <v>69</v>
      </c>
      <c r="W951" s="2"/>
      <c r="X951" s="2">
        <v>3341226.42</v>
      </c>
      <c r="Y951" s="26">
        <v>0.00028059529731</v>
      </c>
      <c r="Z951" s="10" t="s">
        <v>84</v>
      </c>
      <c r="AA951" s="2" t="s">
        <v>85</v>
      </c>
      <c r="AB951" s="10" t="s">
        <v>72</v>
      </c>
      <c r="AC951" s="2" t="s">
        <v>73</v>
      </c>
      <c r="AD951" s="10" t="s">
        <v>74</v>
      </c>
      <c r="AE951" s="10"/>
      <c r="AF951" s="10" t="s">
        <v>86</v>
      </c>
      <c r="AG951" s="10" t="s">
        <v>75</v>
      </c>
      <c r="AH951" s="10"/>
      <c r="AI951" s="10" t="s">
        <v>76</v>
      </c>
      <c r="AJ951" s="2" t="s">
        <v>76</v>
      </c>
      <c r="AK951" s="32">
        <v>1</v>
      </c>
      <c r="AL951" s="2"/>
      <c r="AM951" s="2"/>
      <c r="AN951" s="7">
        <f>HYPERLINK("#Notes!C1798", "Go To Notes")</f>
      </c>
      <c r="AO951" s="2">
        <v>0</v>
      </c>
      <c r="AP951" s="2">
        <v>0</v>
      </c>
      <c r="AQ951" s="2">
        <v>3307606.44</v>
      </c>
      <c r="AR951" s="26">
        <v>0.9899378324681151</v>
      </c>
      <c r="AS951" s="11"/>
      <c r="AT951" s="10"/>
      <c r="AV951" s="10"/>
      <c r="AW951" s="10"/>
      <c r="AX951" s="10"/>
      <c r="AY951" s="10"/>
      <c r="AZ951" s="10"/>
      <c r="BC951" s="10"/>
    </row>
    <row r="952" s="2" customFormat="1">
      <c r="A952" s="2" t="s">
        <v>2154</v>
      </c>
      <c r="B952" s="11">
        <v>44524</v>
      </c>
      <c r="C952" s="2" t="s">
        <v>1951</v>
      </c>
      <c r="D952" s="2" t="s">
        <v>1952</v>
      </c>
      <c r="E952" s="2" t="s">
        <v>1953</v>
      </c>
      <c r="F952" s="2" t="s">
        <v>2144</v>
      </c>
      <c r="G952" s="2" t="s">
        <v>2145</v>
      </c>
      <c r="H952" s="2" t="s">
        <v>2146</v>
      </c>
      <c r="I952" s="11">
        <v>44651</v>
      </c>
      <c r="J952" s="11">
        <v>44469</v>
      </c>
      <c r="K952" s="2" t="s">
        <v>62</v>
      </c>
      <c r="L952" s="2" t="s">
        <v>62</v>
      </c>
      <c r="M952" s="2"/>
      <c r="N952" s="2" t="s">
        <v>80</v>
      </c>
      <c r="O952" s="2"/>
      <c r="P952" s="2"/>
      <c r="Q952" s="2" t="s">
        <v>65</v>
      </c>
      <c r="R952" s="2" t="s">
        <v>81</v>
      </c>
      <c r="S952" s="2">
        <v>17066</v>
      </c>
      <c r="T952" s="2" t="s">
        <v>82</v>
      </c>
      <c r="U952" s="2" t="s">
        <v>83</v>
      </c>
      <c r="V952" s="10" t="s">
        <v>69</v>
      </c>
      <c r="W952" s="2"/>
      <c r="X952" s="2">
        <v>2994571.02</v>
      </c>
      <c r="Y952" s="26">
        <v>0.00025594399212</v>
      </c>
      <c r="Z952" s="10" t="s">
        <v>84</v>
      </c>
      <c r="AA952" s="2" t="s">
        <v>85</v>
      </c>
      <c r="AB952" s="10" t="s">
        <v>72</v>
      </c>
      <c r="AC952" s="2" t="s">
        <v>73</v>
      </c>
      <c r="AD952" s="10" t="s">
        <v>74</v>
      </c>
      <c r="AE952" s="10"/>
      <c r="AF952" s="10" t="s">
        <v>86</v>
      </c>
      <c r="AG952" s="10" t="s">
        <v>75</v>
      </c>
      <c r="AH952" s="10"/>
      <c r="AI952" s="10" t="s">
        <v>76</v>
      </c>
      <c r="AJ952" s="2" t="s">
        <v>76</v>
      </c>
      <c r="AK952" s="32">
        <v>1</v>
      </c>
      <c r="AL952" s="2"/>
      <c r="AM952" s="2"/>
      <c r="AN952" s="7">
        <f>HYPERLINK("#Notes!C1803", "Go To Notes")</f>
      </c>
      <c r="AO952" s="2">
        <v>0</v>
      </c>
      <c r="AP952" s="2">
        <v>0</v>
      </c>
      <c r="AQ952" s="2">
        <v>2668021.35</v>
      </c>
      <c r="AR952" s="26">
        <v>0.8909527715926404</v>
      </c>
      <c r="AS952" s="11"/>
      <c r="AT952" s="10"/>
      <c r="AV952" s="10"/>
      <c r="AW952" s="10"/>
      <c r="AX952" s="10"/>
      <c r="AY952" s="10"/>
      <c r="AZ952" s="10"/>
      <c r="BC952" s="10"/>
    </row>
    <row r="953" s="2" customFormat="1">
      <c r="A953" s="2" t="s">
        <v>2155</v>
      </c>
      <c r="B953" s="11">
        <v>44434</v>
      </c>
      <c r="C953" s="2" t="s">
        <v>1951</v>
      </c>
      <c r="D953" s="2" t="s">
        <v>1952</v>
      </c>
      <c r="E953" s="2" t="s">
        <v>1953</v>
      </c>
      <c r="F953" s="2" t="s">
        <v>2156</v>
      </c>
      <c r="G953" s="2" t="s">
        <v>2157</v>
      </c>
      <c r="H953" s="2" t="s">
        <v>2158</v>
      </c>
      <c r="I953" s="11">
        <v>44651</v>
      </c>
      <c r="J953" s="11">
        <v>44377</v>
      </c>
      <c r="K953" s="2" t="s">
        <v>62</v>
      </c>
      <c r="L953" s="2" t="s">
        <v>62</v>
      </c>
      <c r="M953" s="2"/>
      <c r="N953" s="2" t="s">
        <v>80</v>
      </c>
      <c r="O953" s="2"/>
      <c r="P953" s="2"/>
      <c r="Q953" s="2" t="s">
        <v>65</v>
      </c>
      <c r="R953" s="2" t="s">
        <v>81</v>
      </c>
      <c r="S953" s="2">
        <v>155660</v>
      </c>
      <c r="T953" s="2" t="s">
        <v>82</v>
      </c>
      <c r="U953" s="2" t="s">
        <v>83</v>
      </c>
      <c r="V953" s="10" t="s">
        <v>69</v>
      </c>
      <c r="W953" s="2"/>
      <c r="X953" s="2">
        <v>33333032.4</v>
      </c>
      <c r="Y953" s="26">
        <v>0.00112510224333</v>
      </c>
      <c r="Z953" s="10" t="s">
        <v>84</v>
      </c>
      <c r="AA953" s="2" t="s">
        <v>85</v>
      </c>
      <c r="AB953" s="10" t="s">
        <v>72</v>
      </c>
      <c r="AC953" s="2" t="s">
        <v>73</v>
      </c>
      <c r="AD953" s="10" t="s">
        <v>74</v>
      </c>
      <c r="AE953" s="10"/>
      <c r="AF953" s="10" t="s">
        <v>86</v>
      </c>
      <c r="AG953" s="10" t="s">
        <v>75</v>
      </c>
      <c r="AH953" s="10"/>
      <c r="AI953" s="10" t="s">
        <v>76</v>
      </c>
      <c r="AJ953" s="2" t="s">
        <v>76</v>
      </c>
      <c r="AK953" s="32">
        <v>1</v>
      </c>
      <c r="AL953" s="2"/>
      <c r="AM953" s="2"/>
      <c r="AN953" s="7">
        <f>HYPERLINK("#Notes!C1808", "Go To Notes")</f>
      </c>
      <c r="AO953" s="2">
        <v>0</v>
      </c>
      <c r="AP953" s="2">
        <v>0</v>
      </c>
      <c r="AQ953" s="2">
        <v>7900481.16</v>
      </c>
      <c r="AR953" s="26">
        <v>0.23701657458563535</v>
      </c>
      <c r="AS953" s="11"/>
      <c r="AT953" s="10"/>
      <c r="AV953" s="10"/>
      <c r="AW953" s="10"/>
      <c r="AX953" s="10"/>
      <c r="AY953" s="10"/>
      <c r="AZ953" s="10"/>
      <c r="BC953" s="10"/>
    </row>
    <row r="954" s="2" customFormat="1">
      <c r="A954" s="2" t="s">
        <v>2159</v>
      </c>
      <c r="B954" s="11">
        <v>44524</v>
      </c>
      <c r="C954" s="2" t="s">
        <v>1951</v>
      </c>
      <c r="D954" s="2" t="s">
        <v>1952</v>
      </c>
      <c r="E954" s="2" t="s">
        <v>1953</v>
      </c>
      <c r="F954" s="2" t="s">
        <v>2156</v>
      </c>
      <c r="G954" s="2" t="s">
        <v>2157</v>
      </c>
      <c r="H954" s="2" t="s">
        <v>2158</v>
      </c>
      <c r="I954" s="11">
        <v>44651</v>
      </c>
      <c r="J954" s="11">
        <v>44469</v>
      </c>
      <c r="K954" s="2" t="s">
        <v>62</v>
      </c>
      <c r="L954" s="2" t="s">
        <v>62</v>
      </c>
      <c r="M954" s="2"/>
      <c r="N954" s="2" t="s">
        <v>80</v>
      </c>
      <c r="O954" s="2"/>
      <c r="P954" s="2"/>
      <c r="Q954" s="2" t="s">
        <v>65</v>
      </c>
      <c r="R954" s="2" t="s">
        <v>81</v>
      </c>
      <c r="S954" s="2">
        <v>169708</v>
      </c>
      <c r="T954" s="2" t="s">
        <v>82</v>
      </c>
      <c r="U954" s="2" t="s">
        <v>83</v>
      </c>
      <c r="V954" s="10" t="s">
        <v>69</v>
      </c>
      <c r="W954" s="2"/>
      <c r="X954" s="2">
        <v>29778662.76</v>
      </c>
      <c r="Y954" s="26">
        <v>0.00102527662467</v>
      </c>
      <c r="Z954" s="10" t="s">
        <v>84</v>
      </c>
      <c r="AA954" s="2" t="s">
        <v>85</v>
      </c>
      <c r="AB954" s="10" t="s">
        <v>72</v>
      </c>
      <c r="AC954" s="2" t="s">
        <v>73</v>
      </c>
      <c r="AD954" s="10" t="s">
        <v>74</v>
      </c>
      <c r="AE954" s="10"/>
      <c r="AF954" s="10" t="s">
        <v>86</v>
      </c>
      <c r="AG954" s="10" t="s">
        <v>75</v>
      </c>
      <c r="AH954" s="10"/>
      <c r="AI954" s="10" t="s">
        <v>76</v>
      </c>
      <c r="AJ954" s="2" t="s">
        <v>76</v>
      </c>
      <c r="AK954" s="32">
        <v>1</v>
      </c>
      <c r="AL954" s="2"/>
      <c r="AM954" s="2"/>
      <c r="AN954" s="7">
        <f>HYPERLINK("#Notes!C1813", "Go To Notes")</f>
      </c>
      <c r="AO954" s="2">
        <v>0</v>
      </c>
      <c r="AP954" s="2">
        <v>0</v>
      </c>
      <c r="AQ954" s="2">
        <v>11813868.69</v>
      </c>
      <c r="AR954" s="26">
        <v>0.39672260588776015</v>
      </c>
      <c r="AS954" s="11"/>
      <c r="AT954" s="10"/>
      <c r="AV954" s="10"/>
      <c r="AW954" s="10"/>
      <c r="AX954" s="10"/>
      <c r="AY954" s="10"/>
      <c r="AZ954" s="10"/>
      <c r="BC954" s="10"/>
    </row>
    <row r="955" s="2" customFormat="1">
      <c r="A955" s="2" t="s">
        <v>2160</v>
      </c>
      <c r="B955" s="11">
        <v>44434</v>
      </c>
      <c r="C955" s="2" t="s">
        <v>1951</v>
      </c>
      <c r="D955" s="2" t="s">
        <v>1952</v>
      </c>
      <c r="E955" s="2" t="s">
        <v>1953</v>
      </c>
      <c r="F955" s="2" t="s">
        <v>2161</v>
      </c>
      <c r="G955" s="2" t="s">
        <v>2162</v>
      </c>
      <c r="H955" s="2" t="s">
        <v>2163</v>
      </c>
      <c r="I955" s="11">
        <v>44651</v>
      </c>
      <c r="J955" s="11">
        <v>44377</v>
      </c>
      <c r="K955" s="2" t="s">
        <v>62</v>
      </c>
      <c r="L955" s="2" t="s">
        <v>62</v>
      </c>
      <c r="M955" s="2"/>
      <c r="N955" s="2" t="s">
        <v>80</v>
      </c>
      <c r="O955" s="2"/>
      <c r="P955" s="2"/>
      <c r="Q955" s="2" t="s">
        <v>65</v>
      </c>
      <c r="R955" s="2" t="s">
        <v>81</v>
      </c>
      <c r="S955" s="2">
        <v>224150</v>
      </c>
      <c r="T955" s="2" t="s">
        <v>82</v>
      </c>
      <c r="U955" s="2" t="s">
        <v>83</v>
      </c>
      <c r="V955" s="10" t="s">
        <v>69</v>
      </c>
      <c r="W955" s="2"/>
      <c r="X955" s="2">
        <v>47999481</v>
      </c>
      <c r="Y955" s="26">
        <v>0.00305767683577</v>
      </c>
      <c r="Z955" s="10" t="s">
        <v>84</v>
      </c>
      <c r="AA955" s="2" t="s">
        <v>85</v>
      </c>
      <c r="AB955" s="10" t="s">
        <v>72</v>
      </c>
      <c r="AC955" s="2" t="s">
        <v>73</v>
      </c>
      <c r="AD955" s="10" t="s">
        <v>74</v>
      </c>
      <c r="AE955" s="10"/>
      <c r="AF955" s="10" t="s">
        <v>86</v>
      </c>
      <c r="AG955" s="10" t="s">
        <v>75</v>
      </c>
      <c r="AH955" s="10"/>
      <c r="AI955" s="10" t="s">
        <v>76</v>
      </c>
      <c r="AJ955" s="2" t="s">
        <v>76</v>
      </c>
      <c r="AK955" s="32">
        <v>1</v>
      </c>
      <c r="AL955" s="2"/>
      <c r="AM955" s="2"/>
      <c r="AN955" s="7">
        <f>HYPERLINK("#Notes!C1818", "Go To Notes")</f>
      </c>
      <c r="AO955" s="2">
        <v>0</v>
      </c>
      <c r="AP955" s="2">
        <v>0</v>
      </c>
      <c r="AQ955" s="2">
        <v>47450640.18</v>
      </c>
      <c r="AR955" s="26">
        <v>0.9885656926165515</v>
      </c>
      <c r="AS955" s="11"/>
      <c r="AT955" s="10"/>
      <c r="AV955" s="10"/>
      <c r="AW955" s="10"/>
      <c r="AX955" s="10"/>
      <c r="AY955" s="10"/>
      <c r="AZ955" s="10"/>
      <c r="BC955" s="10"/>
    </row>
    <row r="956" s="2" customFormat="1">
      <c r="A956" s="2" t="s">
        <v>2164</v>
      </c>
      <c r="B956" s="11">
        <v>44524</v>
      </c>
      <c r="C956" s="2" t="s">
        <v>1951</v>
      </c>
      <c r="D956" s="2" t="s">
        <v>1952</v>
      </c>
      <c r="E956" s="2" t="s">
        <v>1953</v>
      </c>
      <c r="F956" s="2" t="s">
        <v>2161</v>
      </c>
      <c r="G956" s="2" t="s">
        <v>2162</v>
      </c>
      <c r="H956" s="2" t="s">
        <v>2163</v>
      </c>
      <c r="I956" s="11">
        <v>44651</v>
      </c>
      <c r="J956" s="11">
        <v>44469</v>
      </c>
      <c r="K956" s="2" t="s">
        <v>62</v>
      </c>
      <c r="L956" s="2" t="s">
        <v>62</v>
      </c>
      <c r="M956" s="2"/>
      <c r="N956" s="2" t="s">
        <v>80</v>
      </c>
      <c r="O956" s="2"/>
      <c r="P956" s="2"/>
      <c r="Q956" s="2" t="s">
        <v>65</v>
      </c>
      <c r="R956" s="2" t="s">
        <v>81</v>
      </c>
      <c r="S956" s="2">
        <v>246118</v>
      </c>
      <c r="T956" s="2" t="s">
        <v>82</v>
      </c>
      <c r="U956" s="2" t="s">
        <v>83</v>
      </c>
      <c r="V956" s="10" t="s">
        <v>69</v>
      </c>
      <c r="W956" s="2"/>
      <c r="X956" s="2">
        <v>43186325.46</v>
      </c>
      <c r="Y956" s="26">
        <v>0.00277359818235</v>
      </c>
      <c r="Z956" s="10" t="s">
        <v>84</v>
      </c>
      <c r="AA956" s="2" t="s">
        <v>85</v>
      </c>
      <c r="AB956" s="10" t="s">
        <v>72</v>
      </c>
      <c r="AC956" s="2" t="s">
        <v>73</v>
      </c>
      <c r="AD956" s="10" t="s">
        <v>74</v>
      </c>
      <c r="AE956" s="10"/>
      <c r="AF956" s="10" t="s">
        <v>86</v>
      </c>
      <c r="AG956" s="10" t="s">
        <v>75</v>
      </c>
      <c r="AH956" s="10"/>
      <c r="AI956" s="10" t="s">
        <v>76</v>
      </c>
      <c r="AJ956" s="2" t="s">
        <v>76</v>
      </c>
      <c r="AK956" s="32">
        <v>1</v>
      </c>
      <c r="AL956" s="2"/>
      <c r="AM956" s="2"/>
      <c r="AN956" s="7">
        <f>HYPERLINK("#Notes!C1823", "Go To Notes")</f>
      </c>
      <c r="AO956" s="2">
        <v>0</v>
      </c>
      <c r="AP956" s="2">
        <v>0</v>
      </c>
      <c r="AQ956" s="2">
        <v>30495808.65</v>
      </c>
      <c r="AR956" s="26">
        <v>0.7061450198685184</v>
      </c>
      <c r="AS956" s="11"/>
      <c r="AT956" s="10"/>
      <c r="AV956" s="10"/>
      <c r="AW956" s="10"/>
      <c r="AX956" s="10"/>
      <c r="AY956" s="10"/>
      <c r="AZ956" s="10"/>
      <c r="BC956" s="10"/>
    </row>
    <row r="957" s="2" customFormat="1">
      <c r="A957" s="2" t="s">
        <v>2165</v>
      </c>
      <c r="B957" s="11">
        <v>44524</v>
      </c>
      <c r="C957" s="2" t="s">
        <v>1951</v>
      </c>
      <c r="D957" s="2" t="s">
        <v>1952</v>
      </c>
      <c r="E957" s="2" t="s">
        <v>1953</v>
      </c>
      <c r="F957" s="2" t="s">
        <v>2166</v>
      </c>
      <c r="G957" s="2" t="s">
        <v>2167</v>
      </c>
      <c r="H957" s="2" t="s">
        <v>2168</v>
      </c>
      <c r="I957" s="11">
        <v>44651</v>
      </c>
      <c r="J957" s="11">
        <v>44469</v>
      </c>
      <c r="K957" s="2" t="s">
        <v>62</v>
      </c>
      <c r="L957" s="2" t="s">
        <v>62</v>
      </c>
      <c r="M957" s="2"/>
      <c r="N957" s="2" t="s">
        <v>80</v>
      </c>
      <c r="O957" s="2"/>
      <c r="P957" s="2"/>
      <c r="Q957" s="2" t="s">
        <v>65</v>
      </c>
      <c r="R957" s="2" t="s">
        <v>81</v>
      </c>
      <c r="S957" s="2">
        <v>216159</v>
      </c>
      <c r="T957" s="2" t="s">
        <v>82</v>
      </c>
      <c r="U957" s="2" t="s">
        <v>83</v>
      </c>
      <c r="V957" s="10" t="s">
        <v>69</v>
      </c>
      <c r="W957" s="2"/>
      <c r="X957" s="2">
        <v>37929419.73</v>
      </c>
      <c r="Y957" s="26">
        <v>0.00478772046718</v>
      </c>
      <c r="Z957" s="10" t="s">
        <v>84</v>
      </c>
      <c r="AA957" s="2" t="s">
        <v>85</v>
      </c>
      <c r="AB957" s="10" t="s">
        <v>72</v>
      </c>
      <c r="AC957" s="2" t="s">
        <v>73</v>
      </c>
      <c r="AD957" s="10" t="s">
        <v>74</v>
      </c>
      <c r="AE957" s="10"/>
      <c r="AF957" s="10" t="s">
        <v>86</v>
      </c>
      <c r="AG957" s="10" t="s">
        <v>75</v>
      </c>
      <c r="AH957" s="10"/>
      <c r="AI957" s="10" t="s">
        <v>76</v>
      </c>
      <c r="AJ957" s="2" t="s">
        <v>76</v>
      </c>
      <c r="AK957" s="32">
        <v>1</v>
      </c>
      <c r="AL957" s="2"/>
      <c r="AM957" s="2"/>
      <c r="AN957" s="7">
        <f>HYPERLINK("#Notes!C1828", "Go To Notes")</f>
      </c>
      <c r="AO957" s="2">
        <v>0</v>
      </c>
      <c r="AP957" s="2">
        <v>0</v>
      </c>
      <c r="AQ957" s="2">
        <v>13842126.42</v>
      </c>
      <c r="AR957" s="26">
        <v>0.3649443233915775</v>
      </c>
      <c r="AS957" s="11"/>
      <c r="AT957" s="10"/>
      <c r="AV957" s="10"/>
      <c r="AW957" s="10"/>
      <c r="AX957" s="10"/>
      <c r="AY957" s="10"/>
      <c r="AZ957" s="10"/>
      <c r="BC957" s="10"/>
    </row>
    <row r="958" s="2" customFormat="1">
      <c r="A958" s="2" t="s">
        <v>2169</v>
      </c>
      <c r="B958" s="11">
        <v>44524</v>
      </c>
      <c r="C958" s="2" t="s">
        <v>1951</v>
      </c>
      <c r="D958" s="2" t="s">
        <v>1952</v>
      </c>
      <c r="E958" s="2" t="s">
        <v>1953</v>
      </c>
      <c r="F958" s="2" t="s">
        <v>2170</v>
      </c>
      <c r="G958" s="2" t="s">
        <v>2171</v>
      </c>
      <c r="H958" s="2" t="s">
        <v>2172</v>
      </c>
      <c r="I958" s="11">
        <v>44651</v>
      </c>
      <c r="J958" s="11">
        <v>44469</v>
      </c>
      <c r="K958" s="2" t="s">
        <v>62</v>
      </c>
      <c r="L958" s="2" t="s">
        <v>62</v>
      </c>
      <c r="M958" s="2"/>
      <c r="N958" s="2" t="s">
        <v>80</v>
      </c>
      <c r="O958" s="2"/>
      <c r="P958" s="2"/>
      <c r="Q958" s="2" t="s">
        <v>65</v>
      </c>
      <c r="R958" s="2" t="s">
        <v>81</v>
      </c>
      <c r="S958" s="2">
        <v>226762</v>
      </c>
      <c r="T958" s="2" t="s">
        <v>82</v>
      </c>
      <c r="U958" s="2" t="s">
        <v>83</v>
      </c>
      <c r="V958" s="10" t="s">
        <v>69</v>
      </c>
      <c r="W958" s="2"/>
      <c r="X958" s="2">
        <v>39789928.14</v>
      </c>
      <c r="Y958" s="26">
        <v>0.00466359100207</v>
      </c>
      <c r="Z958" s="10" t="s">
        <v>84</v>
      </c>
      <c r="AA958" s="2" t="s">
        <v>85</v>
      </c>
      <c r="AB958" s="10" t="s">
        <v>72</v>
      </c>
      <c r="AC958" s="2" t="s">
        <v>73</v>
      </c>
      <c r="AD958" s="10" t="s">
        <v>74</v>
      </c>
      <c r="AE958" s="10"/>
      <c r="AF958" s="10" t="s">
        <v>86</v>
      </c>
      <c r="AG958" s="10" t="s">
        <v>75</v>
      </c>
      <c r="AH958" s="10"/>
      <c r="AI958" s="10" t="s">
        <v>76</v>
      </c>
      <c r="AJ958" s="2" t="s">
        <v>76</v>
      </c>
      <c r="AK958" s="32">
        <v>1</v>
      </c>
      <c r="AL958" s="2"/>
      <c r="AM958" s="2"/>
      <c r="AN958" s="7">
        <f>HYPERLINK("#Notes!C1833", "Go To Notes")</f>
      </c>
      <c r="AO958" s="2">
        <v>0</v>
      </c>
      <c r="AP958" s="2">
        <v>0</v>
      </c>
      <c r="AQ958" s="2">
        <v>34899754.71</v>
      </c>
      <c r="AR958" s="26">
        <v>0.8771002196135155</v>
      </c>
      <c r="AS958" s="11"/>
      <c r="AT958" s="10"/>
      <c r="AV958" s="10"/>
      <c r="AW958" s="10"/>
      <c r="AX958" s="10"/>
      <c r="AY958" s="10"/>
      <c r="AZ958" s="10"/>
      <c r="BC958" s="10"/>
    </row>
    <row r="959" s="2" customFormat="1">
      <c r="A959" s="2" t="s">
        <v>2173</v>
      </c>
      <c r="B959" s="11">
        <v>44252</v>
      </c>
      <c r="C959" s="2" t="s">
        <v>1951</v>
      </c>
      <c r="D959" s="2" t="s">
        <v>1952</v>
      </c>
      <c r="E959" s="2" t="s">
        <v>1953</v>
      </c>
      <c r="F959" s="2" t="s">
        <v>2174</v>
      </c>
      <c r="G959" s="2" t="s">
        <v>2175</v>
      </c>
      <c r="H959" s="2" t="s">
        <v>2176</v>
      </c>
      <c r="I959" s="11">
        <v>44286</v>
      </c>
      <c r="J959" s="11">
        <v>44196</v>
      </c>
      <c r="K959" s="2" t="s">
        <v>62</v>
      </c>
      <c r="L959" s="2" t="s">
        <v>62</v>
      </c>
      <c r="M959" s="2"/>
      <c r="N959" s="2" t="s">
        <v>80</v>
      </c>
      <c r="O959" s="2"/>
      <c r="P959" s="2"/>
      <c r="Q959" s="2" t="s">
        <v>65</v>
      </c>
      <c r="R959" s="2" t="s">
        <v>81</v>
      </c>
      <c r="S959" s="2">
        <v>304020</v>
      </c>
      <c r="T959" s="2" t="s">
        <v>82</v>
      </c>
      <c r="U959" s="2" t="s">
        <v>83</v>
      </c>
      <c r="V959" s="10" t="s">
        <v>69</v>
      </c>
      <c r="W959" s="2"/>
      <c r="X959" s="2">
        <v>5727736.8</v>
      </c>
      <c r="Y959" s="26">
        <v>0.00109208489209</v>
      </c>
      <c r="Z959" s="10" t="s">
        <v>84</v>
      </c>
      <c r="AA959" s="2" t="s">
        <v>85</v>
      </c>
      <c r="AB959" s="10" t="s">
        <v>72</v>
      </c>
      <c r="AC959" s="2" t="s">
        <v>73</v>
      </c>
      <c r="AD959" s="10" t="s">
        <v>74</v>
      </c>
      <c r="AE959" s="10"/>
      <c r="AF959" s="10" t="s">
        <v>86</v>
      </c>
      <c r="AG959" s="10" t="s">
        <v>75</v>
      </c>
      <c r="AH959" s="10"/>
      <c r="AI959" s="10" t="s">
        <v>76</v>
      </c>
      <c r="AJ959" s="2" t="s">
        <v>76</v>
      </c>
      <c r="AK959" s="32">
        <v>1</v>
      </c>
      <c r="AL959" s="2"/>
      <c r="AM959" s="2"/>
      <c r="AN959" s="7">
        <f>HYPERLINK("#Notes!C1838", "Go To Notes")</f>
      </c>
      <c r="AO959" s="2">
        <v>0</v>
      </c>
      <c r="AP959" s="2">
        <v>0</v>
      </c>
      <c r="AQ959" s="2">
        <v>5638962.72</v>
      </c>
      <c r="AR959" s="26">
        <v>0.9845010196697586</v>
      </c>
      <c r="AS959" s="11"/>
      <c r="AT959" s="10"/>
      <c r="AV959" s="10"/>
      <c r="AW959" s="10"/>
      <c r="AX959" s="10"/>
      <c r="AY959" s="10"/>
      <c r="AZ959" s="10"/>
      <c r="BC959" s="10"/>
    </row>
    <row r="960" s="2" customFormat="1">
      <c r="A960" s="2" t="s">
        <v>2177</v>
      </c>
      <c r="B960" s="11">
        <v>44343</v>
      </c>
      <c r="C960" s="2" t="s">
        <v>1951</v>
      </c>
      <c r="D960" s="2" t="s">
        <v>1952</v>
      </c>
      <c r="E960" s="2" t="s">
        <v>1953</v>
      </c>
      <c r="F960" s="2" t="s">
        <v>2174</v>
      </c>
      <c r="G960" s="2" t="s">
        <v>2175</v>
      </c>
      <c r="H960" s="2" t="s">
        <v>2176</v>
      </c>
      <c r="I960" s="11">
        <v>44286</v>
      </c>
      <c r="J960" s="11">
        <v>44286</v>
      </c>
      <c r="K960" s="2" t="s">
        <v>62</v>
      </c>
      <c r="L960" s="2" t="s">
        <v>62</v>
      </c>
      <c r="M960" s="2"/>
      <c r="N960" s="2" t="s">
        <v>80</v>
      </c>
      <c r="O960" s="2"/>
      <c r="P960" s="2"/>
      <c r="Q960" s="2" t="s">
        <v>65</v>
      </c>
      <c r="R960" s="2" t="s">
        <v>81</v>
      </c>
      <c r="S960" s="2">
        <v>329051</v>
      </c>
      <c r="T960" s="2" t="s">
        <v>82</v>
      </c>
      <c r="U960" s="2" t="s">
        <v>83</v>
      </c>
      <c r="V960" s="10" t="s">
        <v>69</v>
      </c>
      <c r="W960" s="2"/>
      <c r="X960" s="2">
        <v>62460460.82</v>
      </c>
      <c r="Y960" s="26">
        <v>0.01007749410488</v>
      </c>
      <c r="Z960" s="10" t="s">
        <v>84</v>
      </c>
      <c r="AA960" s="2" t="s">
        <v>85</v>
      </c>
      <c r="AB960" s="10" t="s">
        <v>72</v>
      </c>
      <c r="AC960" s="2" t="s">
        <v>73</v>
      </c>
      <c r="AD960" s="10" t="s">
        <v>74</v>
      </c>
      <c r="AE960" s="10"/>
      <c r="AF960" s="10" t="s">
        <v>86</v>
      </c>
      <c r="AG960" s="10" t="s">
        <v>75</v>
      </c>
      <c r="AH960" s="10"/>
      <c r="AI960" s="10" t="s">
        <v>76</v>
      </c>
      <c r="AJ960" s="2" t="s">
        <v>76</v>
      </c>
      <c r="AK960" s="32">
        <v>1</v>
      </c>
      <c r="AL960" s="2"/>
      <c r="AM960" s="2"/>
      <c r="AN960" s="7">
        <f>HYPERLINK("#Notes!C1846", "Go To Notes")</f>
      </c>
      <c r="AO960" s="2">
        <v>0</v>
      </c>
      <c r="AP960" s="2">
        <v>0</v>
      </c>
      <c r="AQ960" s="2">
        <v>47956884.08</v>
      </c>
      <c r="AR960" s="26">
        <v>0.7677958735879848</v>
      </c>
      <c r="AS960" s="11"/>
      <c r="AT960" s="10"/>
      <c r="AV960" s="10"/>
      <c r="AW960" s="10"/>
      <c r="AX960" s="10"/>
      <c r="AY960" s="10"/>
      <c r="AZ960" s="10"/>
      <c r="BC960" s="10"/>
    </row>
    <row r="961" s="2" customFormat="1">
      <c r="A961" s="2" t="s">
        <v>2178</v>
      </c>
      <c r="B961" s="11">
        <v>44434</v>
      </c>
      <c r="C961" s="2" t="s">
        <v>1951</v>
      </c>
      <c r="D961" s="2" t="s">
        <v>1952</v>
      </c>
      <c r="E961" s="2" t="s">
        <v>1953</v>
      </c>
      <c r="F961" s="2" t="s">
        <v>2174</v>
      </c>
      <c r="G961" s="2" t="s">
        <v>2175</v>
      </c>
      <c r="H961" s="2" t="s">
        <v>2176</v>
      </c>
      <c r="I961" s="11">
        <v>44651</v>
      </c>
      <c r="J961" s="11">
        <v>44377</v>
      </c>
      <c r="K961" s="2" t="s">
        <v>62</v>
      </c>
      <c r="L961" s="2" t="s">
        <v>62</v>
      </c>
      <c r="M961" s="2"/>
      <c r="N961" s="2" t="s">
        <v>80</v>
      </c>
      <c r="O961" s="2"/>
      <c r="P961" s="2"/>
      <c r="Q961" s="2" t="s">
        <v>65</v>
      </c>
      <c r="R961" s="2" t="s">
        <v>81</v>
      </c>
      <c r="S961" s="2">
        <v>338829</v>
      </c>
      <c r="T961" s="2" t="s">
        <v>82</v>
      </c>
      <c r="U961" s="2" t="s">
        <v>83</v>
      </c>
      <c r="V961" s="10" t="s">
        <v>69</v>
      </c>
      <c r="W961" s="2"/>
      <c r="X961" s="2">
        <v>72556842.06</v>
      </c>
      <c r="Y961" s="26">
        <v>0.01138092507927</v>
      </c>
      <c r="Z961" s="10" t="s">
        <v>84</v>
      </c>
      <c r="AA961" s="2" t="s">
        <v>85</v>
      </c>
      <c r="AB961" s="10" t="s">
        <v>72</v>
      </c>
      <c r="AC961" s="2" t="s">
        <v>73</v>
      </c>
      <c r="AD961" s="10" t="s">
        <v>74</v>
      </c>
      <c r="AE961" s="10"/>
      <c r="AF961" s="10" t="s">
        <v>86</v>
      </c>
      <c r="AG961" s="10" t="s">
        <v>75</v>
      </c>
      <c r="AH961" s="10"/>
      <c r="AI961" s="10" t="s">
        <v>76</v>
      </c>
      <c r="AJ961" s="2" t="s">
        <v>76</v>
      </c>
      <c r="AK961" s="32">
        <v>1</v>
      </c>
      <c r="AL961" s="2"/>
      <c r="AM961" s="2"/>
      <c r="AN961" s="7">
        <f>HYPERLINK("#Notes!C1854", "Go To Notes")</f>
      </c>
      <c r="AO961" s="2">
        <v>0</v>
      </c>
      <c r="AP961" s="2">
        <v>0</v>
      </c>
      <c r="AQ961" s="2">
        <v>70844578.62</v>
      </c>
      <c r="AR961" s="26">
        <v>0.9764010754687468</v>
      </c>
      <c r="AS961" s="11"/>
      <c r="AT961" s="10"/>
      <c r="AV961" s="10"/>
      <c r="AW961" s="10"/>
      <c r="AX961" s="10"/>
      <c r="AY961" s="10"/>
      <c r="AZ961" s="10"/>
      <c r="BC961" s="10"/>
    </row>
    <row r="962" s="2" customFormat="1">
      <c r="A962" s="2" t="s">
        <v>2179</v>
      </c>
      <c r="B962" s="11">
        <v>43794</v>
      </c>
      <c r="C962" s="2" t="s">
        <v>1951</v>
      </c>
      <c r="D962" s="2" t="s">
        <v>1952</v>
      </c>
      <c r="E962" s="2" t="s">
        <v>1953</v>
      </c>
      <c r="F962" s="2" t="s">
        <v>2180</v>
      </c>
      <c r="G962" s="2" t="s">
        <v>2181</v>
      </c>
      <c r="H962" s="2" t="s">
        <v>2182</v>
      </c>
      <c r="I962" s="11">
        <v>43921</v>
      </c>
      <c r="J962" s="11">
        <v>43738</v>
      </c>
      <c r="K962" s="2" t="s">
        <v>62</v>
      </c>
      <c r="L962" s="2" t="s">
        <v>62</v>
      </c>
      <c r="M962" s="2"/>
      <c r="N962" s="2" t="s">
        <v>80</v>
      </c>
      <c r="O962" s="2"/>
      <c r="P962" s="2"/>
      <c r="Q962" s="2" t="s">
        <v>65</v>
      </c>
      <c r="R962" s="2" t="s">
        <v>81</v>
      </c>
      <c r="S962" s="2">
        <v>1521473</v>
      </c>
      <c r="T962" s="2" t="s">
        <v>82</v>
      </c>
      <c r="U962" s="2" t="s">
        <v>83</v>
      </c>
      <c r="V962" s="10" t="s">
        <v>69</v>
      </c>
      <c r="W962" s="2"/>
      <c r="X962" s="2">
        <v>8398530.96</v>
      </c>
      <c r="Y962" s="26">
        <v>0.0013177010342</v>
      </c>
      <c r="Z962" s="10" t="s">
        <v>84</v>
      </c>
      <c r="AA962" s="2" t="s">
        <v>85</v>
      </c>
      <c r="AB962" s="10" t="s">
        <v>72</v>
      </c>
      <c r="AC962" s="2" t="s">
        <v>73</v>
      </c>
      <c r="AD962" s="10" t="s">
        <v>74</v>
      </c>
      <c r="AE962" s="10"/>
      <c r="AF962" s="10" t="s">
        <v>86</v>
      </c>
      <c r="AG962" s="10" t="s">
        <v>75</v>
      </c>
      <c r="AH962" s="10"/>
      <c r="AI962" s="10" t="s">
        <v>76</v>
      </c>
      <c r="AJ962" s="2" t="s">
        <v>76</v>
      </c>
      <c r="AK962" s="32">
        <v>1</v>
      </c>
      <c r="AL962" s="2"/>
      <c r="AM962" s="2"/>
      <c r="AN962" s="7">
        <f>HYPERLINK("#Notes!C1862", "Go To Notes")</f>
      </c>
      <c r="AO962" s="2">
        <v>0</v>
      </c>
      <c r="AP962" s="2">
        <v>0</v>
      </c>
      <c r="AQ962" s="2">
        <v>8387717.28</v>
      </c>
      <c r="AR962" s="26">
        <v>0.9987124319656018</v>
      </c>
      <c r="AS962" s="11"/>
      <c r="AT962" s="10"/>
      <c r="AV962" s="10"/>
      <c r="AW962" s="10"/>
      <c r="AX962" s="10"/>
      <c r="AY962" s="10"/>
      <c r="AZ962" s="10"/>
      <c r="BC962" s="10"/>
    </row>
    <row r="963" s="2" customFormat="1">
      <c r="A963" s="2" t="s">
        <v>2183</v>
      </c>
      <c r="B963" s="11">
        <v>43888</v>
      </c>
      <c r="C963" s="2" t="s">
        <v>1951</v>
      </c>
      <c r="D963" s="2" t="s">
        <v>1952</v>
      </c>
      <c r="E963" s="2" t="s">
        <v>1953</v>
      </c>
      <c r="F963" s="2" t="s">
        <v>2180</v>
      </c>
      <c r="G963" s="2" t="s">
        <v>2181</v>
      </c>
      <c r="H963" s="2" t="s">
        <v>2182</v>
      </c>
      <c r="I963" s="11">
        <v>43921</v>
      </c>
      <c r="J963" s="11">
        <v>43830</v>
      </c>
      <c r="K963" s="2" t="s">
        <v>62</v>
      </c>
      <c r="L963" s="2" t="s">
        <v>62</v>
      </c>
      <c r="M963" s="2"/>
      <c r="N963" s="2" t="s">
        <v>80</v>
      </c>
      <c r="O963" s="2"/>
      <c r="P963" s="2"/>
      <c r="Q963" s="2" t="s">
        <v>65</v>
      </c>
      <c r="R963" s="2" t="s">
        <v>81</v>
      </c>
      <c r="S963" s="2">
        <v>1171872</v>
      </c>
      <c r="T963" s="2" t="s">
        <v>82</v>
      </c>
      <c r="U963" s="2" t="s">
        <v>83</v>
      </c>
      <c r="V963" s="10" t="s">
        <v>69</v>
      </c>
      <c r="W963" s="2"/>
      <c r="X963" s="2">
        <v>7124981.76</v>
      </c>
      <c r="Y963" s="26">
        <v>0.00105025544721</v>
      </c>
      <c r="Z963" s="10" t="s">
        <v>84</v>
      </c>
      <c r="AA963" s="2" t="s">
        <v>85</v>
      </c>
      <c r="AB963" s="10" t="s">
        <v>72</v>
      </c>
      <c r="AC963" s="2" t="s">
        <v>73</v>
      </c>
      <c r="AD963" s="10" t="s">
        <v>74</v>
      </c>
      <c r="AE963" s="10"/>
      <c r="AF963" s="10" t="s">
        <v>86</v>
      </c>
      <c r="AG963" s="10" t="s">
        <v>75</v>
      </c>
      <c r="AH963" s="10"/>
      <c r="AI963" s="10" t="s">
        <v>76</v>
      </c>
      <c r="AJ963" s="2" t="s">
        <v>76</v>
      </c>
      <c r="AK963" s="32">
        <v>1</v>
      </c>
      <c r="AL963" s="2"/>
      <c r="AM963" s="2"/>
      <c r="AN963" s="7">
        <f>HYPERLINK("#Notes!C1870", "Go To Notes")</f>
      </c>
      <c r="AO963" s="2">
        <v>0</v>
      </c>
      <c r="AP963" s="2">
        <v>0</v>
      </c>
      <c r="AQ963" s="2">
        <v>7007662.08</v>
      </c>
      <c r="AR963" s="26">
        <v>0.983534037847137</v>
      </c>
      <c r="AS963" s="11"/>
      <c r="AT963" s="10"/>
      <c r="AV963" s="10"/>
      <c r="AW963" s="10"/>
      <c r="AX963" s="10"/>
      <c r="AY963" s="10"/>
      <c r="AZ963" s="10"/>
      <c r="BC963" s="10"/>
    </row>
    <row r="964" s="2" customFormat="1">
      <c r="A964" s="2" t="s">
        <v>2184</v>
      </c>
      <c r="B964" s="11">
        <v>43983</v>
      </c>
      <c r="C964" s="2" t="s">
        <v>1951</v>
      </c>
      <c r="D964" s="2" t="s">
        <v>1952</v>
      </c>
      <c r="E964" s="2" t="s">
        <v>1953</v>
      </c>
      <c r="F964" s="2" t="s">
        <v>2180</v>
      </c>
      <c r="G964" s="2" t="s">
        <v>2181</v>
      </c>
      <c r="H964" s="2" t="s">
        <v>2182</v>
      </c>
      <c r="I964" s="11">
        <v>43921</v>
      </c>
      <c r="J964" s="11">
        <v>43921</v>
      </c>
      <c r="K964" s="2" t="s">
        <v>62</v>
      </c>
      <c r="L964" s="2" t="s">
        <v>62</v>
      </c>
      <c r="M964" s="2"/>
      <c r="N964" s="2" t="s">
        <v>80</v>
      </c>
      <c r="O964" s="2"/>
      <c r="P964" s="2"/>
      <c r="Q964" s="2" t="s">
        <v>65</v>
      </c>
      <c r="R964" s="2" t="s">
        <v>81</v>
      </c>
      <c r="S964" s="2">
        <v>1137897</v>
      </c>
      <c r="T964" s="2" t="s">
        <v>82</v>
      </c>
      <c r="U964" s="2" t="s">
        <v>83</v>
      </c>
      <c r="V964" s="10" t="s">
        <v>69</v>
      </c>
      <c r="W964" s="2"/>
      <c r="X964" s="2">
        <v>3982639.5</v>
      </c>
      <c r="Y964" s="26">
        <v>0.00097000026087</v>
      </c>
      <c r="Z964" s="10" t="s">
        <v>84</v>
      </c>
      <c r="AA964" s="2" t="s">
        <v>85</v>
      </c>
      <c r="AB964" s="10" t="s">
        <v>72</v>
      </c>
      <c r="AC964" s="2" t="s">
        <v>73</v>
      </c>
      <c r="AD964" s="10" t="s">
        <v>74</v>
      </c>
      <c r="AE964" s="10"/>
      <c r="AF964" s="10" t="s">
        <v>86</v>
      </c>
      <c r="AG964" s="10" t="s">
        <v>75</v>
      </c>
      <c r="AH964" s="10"/>
      <c r="AI964" s="10" t="s">
        <v>76</v>
      </c>
      <c r="AJ964" s="2" t="s">
        <v>76</v>
      </c>
      <c r="AK964" s="32">
        <v>1</v>
      </c>
      <c r="AL964" s="2"/>
      <c r="AM964" s="2"/>
      <c r="AN964" s="7">
        <f>HYPERLINK("#Notes!C1878", "Go To Notes")</f>
      </c>
      <c r="AO964" s="2">
        <v>0</v>
      </c>
      <c r="AP964" s="2">
        <v>0</v>
      </c>
      <c r="AQ964" s="2">
        <v>3877475</v>
      </c>
      <c r="AR964" s="26">
        <v>0.9735942708347065</v>
      </c>
      <c r="AS964" s="11"/>
      <c r="AT964" s="10"/>
      <c r="AV964" s="10"/>
      <c r="AW964" s="10"/>
      <c r="AX964" s="10"/>
      <c r="AY964" s="10"/>
      <c r="AZ964" s="10"/>
      <c r="BC964" s="10"/>
    </row>
    <row r="965" s="2" customFormat="1">
      <c r="A965" s="2" t="s">
        <v>2185</v>
      </c>
      <c r="B965" s="11">
        <v>44070</v>
      </c>
      <c r="C965" s="2" t="s">
        <v>1951</v>
      </c>
      <c r="D965" s="2" t="s">
        <v>1952</v>
      </c>
      <c r="E965" s="2" t="s">
        <v>1953</v>
      </c>
      <c r="F965" s="2" t="s">
        <v>2180</v>
      </c>
      <c r="G965" s="2" t="s">
        <v>2181</v>
      </c>
      <c r="H965" s="2" t="s">
        <v>2182</v>
      </c>
      <c r="I965" s="11">
        <v>44286</v>
      </c>
      <c r="J965" s="11">
        <v>44012</v>
      </c>
      <c r="K965" s="2" t="s">
        <v>62</v>
      </c>
      <c r="L965" s="2" t="s">
        <v>62</v>
      </c>
      <c r="M965" s="2"/>
      <c r="N965" s="2" t="s">
        <v>80</v>
      </c>
      <c r="O965" s="2"/>
      <c r="P965" s="2"/>
      <c r="Q965" s="2" t="s">
        <v>65</v>
      </c>
      <c r="R965" s="2" t="s">
        <v>81</v>
      </c>
      <c r="S965" s="2">
        <v>1001966</v>
      </c>
      <c r="T965" s="2" t="s">
        <v>82</v>
      </c>
      <c r="U965" s="2" t="s">
        <v>83</v>
      </c>
      <c r="V965" s="10" t="s">
        <v>69</v>
      </c>
      <c r="W965" s="2"/>
      <c r="X965" s="2">
        <v>4348532.44</v>
      </c>
      <c r="Y965" s="26">
        <v>0.00094728881812</v>
      </c>
      <c r="Z965" s="10" t="s">
        <v>84</v>
      </c>
      <c r="AA965" s="2" t="s">
        <v>85</v>
      </c>
      <c r="AB965" s="10" t="s">
        <v>72</v>
      </c>
      <c r="AC965" s="2" t="s">
        <v>73</v>
      </c>
      <c r="AD965" s="10" t="s">
        <v>74</v>
      </c>
      <c r="AE965" s="10"/>
      <c r="AF965" s="10" t="s">
        <v>86</v>
      </c>
      <c r="AG965" s="10" t="s">
        <v>75</v>
      </c>
      <c r="AH965" s="10"/>
      <c r="AI965" s="10" t="s">
        <v>76</v>
      </c>
      <c r="AJ965" s="2" t="s">
        <v>76</v>
      </c>
      <c r="AK965" s="32">
        <v>1</v>
      </c>
      <c r="AL965" s="2"/>
      <c r="AM965" s="2"/>
      <c r="AN965" s="7">
        <f>HYPERLINK("#Notes!C1884", "Go To Notes")</f>
      </c>
      <c r="AO965" s="2">
        <v>0</v>
      </c>
      <c r="AP965" s="2">
        <v>0</v>
      </c>
      <c r="AQ965" s="2">
        <v>4308743.32</v>
      </c>
      <c r="AR965" s="26">
        <v>0.9908499889217799</v>
      </c>
      <c r="AS965" s="11"/>
      <c r="AT965" s="10"/>
      <c r="AV965" s="10"/>
      <c r="AW965" s="10"/>
      <c r="AX965" s="10"/>
      <c r="AY965" s="10"/>
      <c r="AZ965" s="10"/>
      <c r="BC965" s="10"/>
    </row>
    <row r="966" s="2" customFormat="1">
      <c r="A966" s="2" t="s">
        <v>2186</v>
      </c>
      <c r="B966" s="11">
        <v>44160</v>
      </c>
      <c r="C966" s="2" t="s">
        <v>1951</v>
      </c>
      <c r="D966" s="2" t="s">
        <v>1952</v>
      </c>
      <c r="E966" s="2" t="s">
        <v>1953</v>
      </c>
      <c r="F966" s="2" t="s">
        <v>2180</v>
      </c>
      <c r="G966" s="2" t="s">
        <v>2181</v>
      </c>
      <c r="H966" s="2" t="s">
        <v>2182</v>
      </c>
      <c r="I966" s="11">
        <v>44286</v>
      </c>
      <c r="J966" s="11">
        <v>44104</v>
      </c>
      <c r="K966" s="2" t="s">
        <v>62</v>
      </c>
      <c r="L966" s="2" t="s">
        <v>62</v>
      </c>
      <c r="M966" s="2"/>
      <c r="N966" s="2" t="s">
        <v>80</v>
      </c>
      <c r="O966" s="2"/>
      <c r="P966" s="2"/>
      <c r="Q966" s="2" t="s">
        <v>65</v>
      </c>
      <c r="R966" s="2" t="s">
        <v>81</v>
      </c>
      <c r="S966" s="2">
        <v>819017</v>
      </c>
      <c r="T966" s="2" t="s">
        <v>82</v>
      </c>
      <c r="U966" s="2" t="s">
        <v>83</v>
      </c>
      <c r="V966" s="10" t="s">
        <v>69</v>
      </c>
      <c r="W966" s="2"/>
      <c r="X966" s="2">
        <v>8353973.4</v>
      </c>
      <c r="Y966" s="26">
        <v>0.00178249448735</v>
      </c>
      <c r="Z966" s="10" t="s">
        <v>84</v>
      </c>
      <c r="AA966" s="2" t="s">
        <v>85</v>
      </c>
      <c r="AB966" s="10" t="s">
        <v>72</v>
      </c>
      <c r="AC966" s="2" t="s">
        <v>73</v>
      </c>
      <c r="AD966" s="10" t="s">
        <v>74</v>
      </c>
      <c r="AE966" s="10"/>
      <c r="AF966" s="10" t="s">
        <v>86</v>
      </c>
      <c r="AG966" s="10" t="s">
        <v>75</v>
      </c>
      <c r="AH966" s="10"/>
      <c r="AI966" s="10" t="s">
        <v>76</v>
      </c>
      <c r="AJ966" s="2" t="s">
        <v>76</v>
      </c>
      <c r="AK966" s="32">
        <v>1</v>
      </c>
      <c r="AL966" s="2"/>
      <c r="AM966" s="2"/>
      <c r="AN966" s="7">
        <f>HYPERLINK("#Notes!C1890", "Go To Notes")</f>
      </c>
      <c r="AO966" s="2">
        <v>0</v>
      </c>
      <c r="AP966" s="2">
        <v>0</v>
      </c>
      <c r="AQ966" s="2">
        <v>8270425.2</v>
      </c>
      <c r="AR966" s="26">
        <v>0.989998986590022</v>
      </c>
      <c r="AS966" s="11"/>
      <c r="AT966" s="10"/>
      <c r="AV966" s="10"/>
      <c r="AW966" s="10"/>
      <c r="AX966" s="10"/>
      <c r="AY966" s="10"/>
      <c r="AZ966" s="10"/>
      <c r="BC966" s="10"/>
    </row>
    <row r="967" s="2" customFormat="1">
      <c r="A967" s="2" t="s">
        <v>2187</v>
      </c>
      <c r="B967" s="11">
        <v>44252</v>
      </c>
      <c r="C967" s="2" t="s">
        <v>1951</v>
      </c>
      <c r="D967" s="2" t="s">
        <v>1952</v>
      </c>
      <c r="E967" s="2" t="s">
        <v>1953</v>
      </c>
      <c r="F967" s="2" t="s">
        <v>2180</v>
      </c>
      <c r="G967" s="2" t="s">
        <v>2181</v>
      </c>
      <c r="H967" s="2" t="s">
        <v>2182</v>
      </c>
      <c r="I967" s="11">
        <v>44286</v>
      </c>
      <c r="J967" s="11">
        <v>44196</v>
      </c>
      <c r="K967" s="2" t="s">
        <v>62</v>
      </c>
      <c r="L967" s="2" t="s">
        <v>62</v>
      </c>
      <c r="M967" s="2"/>
      <c r="N967" s="2" t="s">
        <v>80</v>
      </c>
      <c r="O967" s="2"/>
      <c r="P967" s="2"/>
      <c r="Q967" s="2" t="s">
        <v>65</v>
      </c>
      <c r="R967" s="2" t="s">
        <v>81</v>
      </c>
      <c r="S967" s="2">
        <v>428577</v>
      </c>
      <c r="T967" s="2" t="s">
        <v>82</v>
      </c>
      <c r="U967" s="2" t="s">
        <v>83</v>
      </c>
      <c r="V967" s="10" t="s">
        <v>69</v>
      </c>
      <c r="W967" s="2"/>
      <c r="X967" s="2">
        <v>8074390.68</v>
      </c>
      <c r="Y967" s="26">
        <v>0.00126716733433</v>
      </c>
      <c r="Z967" s="10" t="s">
        <v>84</v>
      </c>
      <c r="AA967" s="2" t="s">
        <v>85</v>
      </c>
      <c r="AB967" s="10" t="s">
        <v>72</v>
      </c>
      <c r="AC967" s="2" t="s">
        <v>73</v>
      </c>
      <c r="AD967" s="10" t="s">
        <v>74</v>
      </c>
      <c r="AE967" s="10"/>
      <c r="AF967" s="10" t="s">
        <v>86</v>
      </c>
      <c r="AG967" s="10" t="s">
        <v>75</v>
      </c>
      <c r="AH967" s="10"/>
      <c r="AI967" s="10" t="s">
        <v>76</v>
      </c>
      <c r="AJ967" s="2" t="s">
        <v>76</v>
      </c>
      <c r="AK967" s="32">
        <v>1</v>
      </c>
      <c r="AL967" s="2"/>
      <c r="AM967" s="2"/>
      <c r="AN967" s="7">
        <f>HYPERLINK("#Notes!C1896", "Go To Notes")</f>
      </c>
      <c r="AO967" s="2">
        <v>0</v>
      </c>
      <c r="AP967" s="2">
        <v>0</v>
      </c>
      <c r="AQ967" s="2">
        <v>7993642.44</v>
      </c>
      <c r="AR967" s="26">
        <v>0.98999946334031</v>
      </c>
      <c r="AS967" s="11"/>
      <c r="AT967" s="10"/>
      <c r="AV967" s="10"/>
      <c r="AW967" s="10"/>
      <c r="AX967" s="10"/>
      <c r="AY967" s="10"/>
      <c r="AZ967" s="10"/>
      <c r="BC967" s="10"/>
    </row>
    <row r="968" s="2" customFormat="1">
      <c r="A968" s="2" t="s">
        <v>2188</v>
      </c>
      <c r="B968" s="11">
        <v>44343</v>
      </c>
      <c r="C968" s="2" t="s">
        <v>1951</v>
      </c>
      <c r="D968" s="2" t="s">
        <v>1952</v>
      </c>
      <c r="E968" s="2" t="s">
        <v>1953</v>
      </c>
      <c r="F968" s="2" t="s">
        <v>2180</v>
      </c>
      <c r="G968" s="2" t="s">
        <v>2181</v>
      </c>
      <c r="H968" s="2" t="s">
        <v>2182</v>
      </c>
      <c r="I968" s="11">
        <v>44286</v>
      </c>
      <c r="J968" s="11">
        <v>44286</v>
      </c>
      <c r="K968" s="2" t="s">
        <v>62</v>
      </c>
      <c r="L968" s="2" t="s">
        <v>62</v>
      </c>
      <c r="M968" s="2"/>
      <c r="N968" s="2" t="s">
        <v>80</v>
      </c>
      <c r="O968" s="2"/>
      <c r="P968" s="2"/>
      <c r="Q968" s="2" t="s">
        <v>65</v>
      </c>
      <c r="R968" s="2" t="s">
        <v>81</v>
      </c>
      <c r="S968" s="2">
        <v>470383</v>
      </c>
      <c r="T968" s="2" t="s">
        <v>82</v>
      </c>
      <c r="U968" s="2" t="s">
        <v>83</v>
      </c>
      <c r="V968" s="10" t="s">
        <v>69</v>
      </c>
      <c r="W968" s="2"/>
      <c r="X968" s="2">
        <v>89288101.06</v>
      </c>
      <c r="Y968" s="26">
        <v>0.01017996738163</v>
      </c>
      <c r="Z968" s="10" t="s">
        <v>84</v>
      </c>
      <c r="AA968" s="2" t="s">
        <v>85</v>
      </c>
      <c r="AB968" s="10" t="s">
        <v>72</v>
      </c>
      <c r="AC968" s="2" t="s">
        <v>73</v>
      </c>
      <c r="AD968" s="10" t="s">
        <v>74</v>
      </c>
      <c r="AE968" s="10"/>
      <c r="AF968" s="10" t="s">
        <v>86</v>
      </c>
      <c r="AG968" s="10" t="s">
        <v>75</v>
      </c>
      <c r="AH968" s="10"/>
      <c r="AI968" s="10" t="s">
        <v>76</v>
      </c>
      <c r="AJ968" s="2" t="s">
        <v>76</v>
      </c>
      <c r="AK968" s="32">
        <v>1</v>
      </c>
      <c r="AL968" s="2"/>
      <c r="AM968" s="2"/>
      <c r="AN968" s="7">
        <f>HYPERLINK("#Notes!C1902", "Go To Notes")</f>
      </c>
      <c r="AO968" s="2">
        <v>0</v>
      </c>
      <c r="AP968" s="2">
        <v>0</v>
      </c>
      <c r="AQ968" s="2">
        <v>63391338.1</v>
      </c>
      <c r="AR968" s="26">
        <v>0.7099640080530122</v>
      </c>
      <c r="AS968" s="11"/>
      <c r="AT968" s="10"/>
      <c r="AV968" s="10"/>
      <c r="AW968" s="10"/>
      <c r="AX968" s="10"/>
      <c r="AY968" s="10"/>
      <c r="AZ968" s="10"/>
      <c r="BC968" s="10"/>
    </row>
    <row r="969" s="2" customFormat="1">
      <c r="A969" s="2" t="s">
        <v>2189</v>
      </c>
      <c r="B969" s="11">
        <v>44434</v>
      </c>
      <c r="C969" s="2" t="s">
        <v>1951</v>
      </c>
      <c r="D969" s="2" t="s">
        <v>1952</v>
      </c>
      <c r="E969" s="2" t="s">
        <v>1953</v>
      </c>
      <c r="F969" s="2" t="s">
        <v>2180</v>
      </c>
      <c r="G969" s="2" t="s">
        <v>2181</v>
      </c>
      <c r="H969" s="2" t="s">
        <v>2182</v>
      </c>
      <c r="I969" s="11">
        <v>44651</v>
      </c>
      <c r="J969" s="11">
        <v>44377</v>
      </c>
      <c r="K969" s="2" t="s">
        <v>62</v>
      </c>
      <c r="L969" s="2" t="s">
        <v>62</v>
      </c>
      <c r="M969" s="2"/>
      <c r="N969" s="2" t="s">
        <v>80</v>
      </c>
      <c r="O969" s="2"/>
      <c r="P969" s="2"/>
      <c r="Q969" s="2" t="s">
        <v>65</v>
      </c>
      <c r="R969" s="2" t="s">
        <v>81</v>
      </c>
      <c r="S969" s="2">
        <v>523660</v>
      </c>
      <c r="T969" s="2" t="s">
        <v>82</v>
      </c>
      <c r="U969" s="2" t="s">
        <v>83</v>
      </c>
      <c r="V969" s="10" t="s">
        <v>69</v>
      </c>
      <c r="W969" s="2"/>
      <c r="X969" s="2">
        <v>112136552.4</v>
      </c>
      <c r="Y969" s="26">
        <v>0.0110583728744</v>
      </c>
      <c r="Z969" s="10" t="s">
        <v>84</v>
      </c>
      <c r="AA969" s="2" t="s">
        <v>85</v>
      </c>
      <c r="AB969" s="10" t="s">
        <v>72</v>
      </c>
      <c r="AC969" s="2" t="s">
        <v>73</v>
      </c>
      <c r="AD969" s="10" t="s">
        <v>74</v>
      </c>
      <c r="AE969" s="10"/>
      <c r="AF969" s="10" t="s">
        <v>86</v>
      </c>
      <c r="AG969" s="10" t="s">
        <v>75</v>
      </c>
      <c r="AH969" s="10"/>
      <c r="AI969" s="10" t="s">
        <v>76</v>
      </c>
      <c r="AJ969" s="2" t="s">
        <v>76</v>
      </c>
      <c r="AK969" s="32">
        <v>1</v>
      </c>
      <c r="AL969" s="2"/>
      <c r="AM969" s="2"/>
      <c r="AN969" s="7">
        <f>HYPERLINK("#Notes!C1909", "Go To Notes")</f>
      </c>
      <c r="AO969" s="2">
        <v>0</v>
      </c>
      <c r="AP969" s="2">
        <v>0</v>
      </c>
      <c r="AQ969" s="2">
        <v>79718326.08</v>
      </c>
      <c r="AR969" s="26">
        <v>0.7109040216934653</v>
      </c>
      <c r="AS969" s="11"/>
      <c r="AT969" s="10"/>
      <c r="AV969" s="10"/>
      <c r="AW969" s="10"/>
      <c r="AX969" s="10"/>
      <c r="AY969" s="10"/>
      <c r="AZ969" s="10"/>
      <c r="BC969" s="10"/>
    </row>
    <row r="970" s="2" customFormat="1">
      <c r="A970" s="2" t="s">
        <v>2190</v>
      </c>
      <c r="B970" s="11">
        <v>44558</v>
      </c>
      <c r="C970" s="2" t="s">
        <v>1951</v>
      </c>
      <c r="D970" s="2" t="s">
        <v>1952</v>
      </c>
      <c r="E970" s="2" t="s">
        <v>1953</v>
      </c>
      <c r="F970" s="2" t="s">
        <v>2191</v>
      </c>
      <c r="G970" s="2" t="s">
        <v>2192</v>
      </c>
      <c r="H970" s="2" t="s">
        <v>2193</v>
      </c>
      <c r="I970" s="11">
        <v>44681</v>
      </c>
      <c r="J970" s="11">
        <v>44500</v>
      </c>
      <c r="K970" s="2" t="s">
        <v>62</v>
      </c>
      <c r="L970" s="2" t="s">
        <v>62</v>
      </c>
      <c r="M970" s="2"/>
      <c r="N970" s="2" t="s">
        <v>80</v>
      </c>
      <c r="O970" s="2"/>
      <c r="P970" s="2"/>
      <c r="Q970" s="2" t="s">
        <v>65</v>
      </c>
      <c r="R970" s="2" t="s">
        <v>81</v>
      </c>
      <c r="S970" s="2">
        <v>14774</v>
      </c>
      <c r="T970" s="2" t="s">
        <v>82</v>
      </c>
      <c r="U970" s="2" t="s">
        <v>83</v>
      </c>
      <c r="V970" s="10" t="s">
        <v>69</v>
      </c>
      <c r="W970" s="2"/>
      <c r="X970" s="2">
        <v>2711176.74</v>
      </c>
      <c r="Y970" s="26">
        <v>0.00192938538897</v>
      </c>
      <c r="Z970" s="10" t="s">
        <v>84</v>
      </c>
      <c r="AA970" s="2" t="s">
        <v>85</v>
      </c>
      <c r="AB970" s="10" t="s">
        <v>72</v>
      </c>
      <c r="AC970" s="2" t="s">
        <v>73</v>
      </c>
      <c r="AD970" s="10" t="s">
        <v>74</v>
      </c>
      <c r="AE970" s="10"/>
      <c r="AF970" s="10" t="s">
        <v>86</v>
      </c>
      <c r="AG970" s="10" t="s">
        <v>75</v>
      </c>
      <c r="AH970" s="10"/>
      <c r="AI970" s="10" t="s">
        <v>76</v>
      </c>
      <c r="AJ970" s="2" t="s">
        <v>76</v>
      </c>
      <c r="AK970" s="32">
        <v>1</v>
      </c>
      <c r="AL970" s="2"/>
      <c r="AM970" s="2"/>
      <c r="AN970" s="7">
        <f>HYPERLINK("#Notes!C1917", "Go To Notes")</f>
      </c>
      <c r="AO970" s="2">
        <v>0</v>
      </c>
      <c r="AP970" s="2">
        <v>0</v>
      </c>
      <c r="AQ970" s="2">
        <v>0</v>
      </c>
      <c r="AR970" s="26">
        <v>0</v>
      </c>
      <c r="AS970" s="11"/>
      <c r="AT970" s="10"/>
      <c r="AV970" s="10"/>
      <c r="AW970" s="10"/>
      <c r="AX970" s="10"/>
      <c r="AY970" s="10"/>
      <c r="AZ970" s="10"/>
      <c r="BC970" s="10"/>
    </row>
    <row r="971" s="2" customFormat="1">
      <c r="A971" s="2" t="s">
        <v>2194</v>
      </c>
      <c r="B971" s="11">
        <v>44462</v>
      </c>
      <c r="C971" s="2" t="s">
        <v>2195</v>
      </c>
      <c r="D971" s="2" t="s">
        <v>2196</v>
      </c>
      <c r="E971" s="2" t="s">
        <v>2197</v>
      </c>
      <c r="F971" s="2" t="s">
        <v>2198</v>
      </c>
      <c r="G971" s="2" t="s">
        <v>2199</v>
      </c>
      <c r="H971" s="2" t="s">
        <v>2200</v>
      </c>
      <c r="I971" s="11">
        <v>44500</v>
      </c>
      <c r="J971" s="11">
        <v>44408</v>
      </c>
      <c r="K971" s="2" t="s">
        <v>126</v>
      </c>
      <c r="L971" s="2" t="s">
        <v>316</v>
      </c>
      <c r="M971" s="2"/>
      <c r="N971" s="2" t="s">
        <v>80</v>
      </c>
      <c r="O971" s="2"/>
      <c r="P971" s="2"/>
      <c r="Q971" s="2" t="s">
        <v>65</v>
      </c>
      <c r="R971" s="2" t="s">
        <v>81</v>
      </c>
      <c r="S971" s="2">
        <v>25392</v>
      </c>
      <c r="T971" s="2" t="s">
        <v>82</v>
      </c>
      <c r="U971" s="2" t="s">
        <v>83</v>
      </c>
      <c r="V971" s="10" t="s">
        <v>69</v>
      </c>
      <c r="W971" s="2"/>
      <c r="X971" s="2">
        <v>4091159.04</v>
      </c>
      <c r="Y971" s="26">
        <v>0.00256191213233</v>
      </c>
      <c r="Z971" s="10" t="s">
        <v>84</v>
      </c>
      <c r="AA971" s="2" t="s">
        <v>85</v>
      </c>
      <c r="AB971" s="10" t="s">
        <v>72</v>
      </c>
      <c r="AC971" s="2" t="s">
        <v>73</v>
      </c>
      <c r="AD971" s="10" t="s">
        <v>74</v>
      </c>
      <c r="AE971" s="10"/>
      <c r="AF971" s="10" t="s">
        <v>86</v>
      </c>
      <c r="AG971" s="10" t="s">
        <v>75</v>
      </c>
      <c r="AH971" s="10"/>
      <c r="AI971" s="10" t="s">
        <v>76</v>
      </c>
      <c r="AJ971" s="2" t="s">
        <v>76</v>
      </c>
      <c r="AK971" s="32">
        <v>1</v>
      </c>
      <c r="AL971" s="2"/>
      <c r="AM971" s="2"/>
      <c r="AN971" s="7">
        <f>HYPERLINK("#Notes!C1925", "Go To Notes")</f>
      </c>
      <c r="AO971" s="2">
        <v>0</v>
      </c>
      <c r="AP971" s="2">
        <v>0</v>
      </c>
      <c r="AQ971" s="2">
        <v>3993238.92</v>
      </c>
      <c r="AR971" s="26">
        <v>0.9760654330367955</v>
      </c>
      <c r="AS971" s="11"/>
      <c r="AT971" s="10"/>
      <c r="AV971" s="10"/>
      <c r="AW971" s="10"/>
      <c r="AX971" s="10"/>
      <c r="AY971" s="10"/>
      <c r="AZ971" s="10"/>
      <c r="BC971" s="10"/>
    </row>
    <row r="972" s="2" customFormat="1">
      <c r="A972" s="2" t="s">
        <v>2201</v>
      </c>
      <c r="B972" s="11">
        <v>44553</v>
      </c>
      <c r="C972" s="2" t="s">
        <v>2195</v>
      </c>
      <c r="D972" s="2" t="s">
        <v>2196</v>
      </c>
      <c r="E972" s="2" t="s">
        <v>2197</v>
      </c>
      <c r="F972" s="2" t="s">
        <v>2198</v>
      </c>
      <c r="G972" s="2" t="s">
        <v>2199</v>
      </c>
      <c r="H972" s="2" t="s">
        <v>2200</v>
      </c>
      <c r="I972" s="11">
        <v>44500</v>
      </c>
      <c r="J972" s="11">
        <v>44500</v>
      </c>
      <c r="K972" s="2" t="s">
        <v>126</v>
      </c>
      <c r="L972" s="2" t="s">
        <v>316</v>
      </c>
      <c r="M972" s="2"/>
      <c r="N972" s="2" t="s">
        <v>80</v>
      </c>
      <c r="O972" s="2"/>
      <c r="P972" s="2"/>
      <c r="Q972" s="2" t="s">
        <v>65</v>
      </c>
      <c r="R972" s="2" t="s">
        <v>81</v>
      </c>
      <c r="S972" s="2">
        <v>28204</v>
      </c>
      <c r="T972" s="2" t="s">
        <v>82</v>
      </c>
      <c r="U972" s="2" t="s">
        <v>83</v>
      </c>
      <c r="V972" s="10" t="s">
        <v>69</v>
      </c>
      <c r="W972" s="2"/>
      <c r="X972" s="2">
        <v>5175716.04</v>
      </c>
      <c r="Y972" s="26">
        <v>0.00304700190436</v>
      </c>
      <c r="Z972" s="10" t="s">
        <v>84</v>
      </c>
      <c r="AA972" s="2" t="s">
        <v>85</v>
      </c>
      <c r="AB972" s="10" t="s">
        <v>72</v>
      </c>
      <c r="AC972" s="2" t="s">
        <v>73</v>
      </c>
      <c r="AD972" s="10" t="s">
        <v>74</v>
      </c>
      <c r="AE972" s="10"/>
      <c r="AF972" s="10" t="s">
        <v>86</v>
      </c>
      <c r="AG972" s="10" t="s">
        <v>75</v>
      </c>
      <c r="AH972" s="10"/>
      <c r="AI972" s="10" t="s">
        <v>76</v>
      </c>
      <c r="AJ972" s="2" t="s">
        <v>76</v>
      </c>
      <c r="AK972" s="32">
        <v>1</v>
      </c>
      <c r="AL972" s="2"/>
      <c r="AM972" s="2"/>
      <c r="AN972" s="7">
        <f>HYPERLINK("#Notes!C1934", "Go To Notes")</f>
      </c>
      <c r="AO972" s="2">
        <v>0</v>
      </c>
      <c r="AP972" s="2">
        <v>0</v>
      </c>
      <c r="AQ972" s="2">
        <v>4432101.15</v>
      </c>
      <c r="AR972" s="26">
        <v>0.8563261809084874</v>
      </c>
      <c r="AS972" s="11"/>
      <c r="AT972" s="10"/>
      <c r="AV972" s="10"/>
      <c r="AW972" s="10"/>
      <c r="AX972" s="10"/>
      <c r="AY972" s="10"/>
      <c r="AZ972" s="10"/>
      <c r="BC972" s="10"/>
    </row>
    <row r="973" s="2" customFormat="1">
      <c r="A973" s="2" t="s">
        <v>2202</v>
      </c>
      <c r="B973" s="11">
        <v>44280</v>
      </c>
      <c r="C973" s="2" t="s">
        <v>2195</v>
      </c>
      <c r="D973" s="2" t="s">
        <v>2196</v>
      </c>
      <c r="E973" s="2" t="s">
        <v>2197</v>
      </c>
      <c r="F973" s="2" t="s">
        <v>2203</v>
      </c>
      <c r="G973" s="2" t="s">
        <v>2204</v>
      </c>
      <c r="H973" s="2" t="s">
        <v>2205</v>
      </c>
      <c r="I973" s="11">
        <v>44500</v>
      </c>
      <c r="J973" s="11">
        <v>44227</v>
      </c>
      <c r="K973" s="2" t="s">
        <v>126</v>
      </c>
      <c r="L973" s="2" t="s">
        <v>316</v>
      </c>
      <c r="M973" s="2"/>
      <c r="N973" s="2" t="s">
        <v>80</v>
      </c>
      <c r="O973" s="2"/>
      <c r="P973" s="2"/>
      <c r="Q973" s="2" t="s">
        <v>65</v>
      </c>
      <c r="R973" s="2" t="s">
        <v>81</v>
      </c>
      <c r="S973" s="2">
        <v>294</v>
      </c>
      <c r="T973" s="2" t="s">
        <v>82</v>
      </c>
      <c r="U973" s="2" t="s">
        <v>83</v>
      </c>
      <c r="V973" s="10" t="s">
        <v>69</v>
      </c>
      <c r="W973" s="2"/>
      <c r="X973" s="2">
        <v>95550</v>
      </c>
      <c r="Y973" s="26">
        <v>0.01050218512387</v>
      </c>
      <c r="Z973" s="10" t="s">
        <v>84</v>
      </c>
      <c r="AA973" s="2" t="s">
        <v>85</v>
      </c>
      <c r="AB973" s="10" t="s">
        <v>72</v>
      </c>
      <c r="AC973" s="2" t="s">
        <v>73</v>
      </c>
      <c r="AD973" s="10" t="s">
        <v>74</v>
      </c>
      <c r="AE973" s="10"/>
      <c r="AF973" s="10" t="s">
        <v>86</v>
      </c>
      <c r="AG973" s="10" t="s">
        <v>75</v>
      </c>
      <c r="AH973" s="10"/>
      <c r="AI973" s="10" t="s">
        <v>76</v>
      </c>
      <c r="AJ973" s="2" t="s">
        <v>76</v>
      </c>
      <c r="AK973" s="32">
        <v>1</v>
      </c>
      <c r="AL973" s="2"/>
      <c r="AM973" s="2"/>
      <c r="AN973" s="2"/>
      <c r="AO973" s="2">
        <v>0</v>
      </c>
      <c r="AP973" s="2">
        <v>0</v>
      </c>
      <c r="AQ973" s="2">
        <v>0</v>
      </c>
      <c r="AR973" s="26">
        <v>0</v>
      </c>
      <c r="AS973" s="11"/>
      <c r="AT973" s="10"/>
      <c r="AV973" s="10"/>
      <c r="AW973" s="10"/>
      <c r="AX973" s="10"/>
      <c r="AY973" s="10"/>
      <c r="AZ973" s="10"/>
      <c r="BC973" s="10"/>
    </row>
    <row r="974" s="2" customFormat="1">
      <c r="A974" s="2" t="s">
        <v>2206</v>
      </c>
      <c r="B974" s="11">
        <v>44372</v>
      </c>
      <c r="C974" s="2" t="s">
        <v>2195</v>
      </c>
      <c r="D974" s="2" t="s">
        <v>2196</v>
      </c>
      <c r="E974" s="2" t="s">
        <v>2197</v>
      </c>
      <c r="F974" s="2" t="s">
        <v>2203</v>
      </c>
      <c r="G974" s="2" t="s">
        <v>2204</v>
      </c>
      <c r="H974" s="2" t="s">
        <v>2205</v>
      </c>
      <c r="I974" s="11">
        <v>44500</v>
      </c>
      <c r="J974" s="11">
        <v>44316</v>
      </c>
      <c r="K974" s="2" t="s">
        <v>126</v>
      </c>
      <c r="L974" s="2" t="s">
        <v>316</v>
      </c>
      <c r="M974" s="2"/>
      <c r="N974" s="2" t="s">
        <v>80</v>
      </c>
      <c r="O974" s="2"/>
      <c r="P974" s="2"/>
      <c r="Q974" s="2" t="s">
        <v>65</v>
      </c>
      <c r="R974" s="2" t="s">
        <v>81</v>
      </c>
      <c r="S974" s="2">
        <v>12616</v>
      </c>
      <c r="T974" s="2" t="s">
        <v>82</v>
      </c>
      <c r="U974" s="2" t="s">
        <v>83</v>
      </c>
      <c r="V974" s="10" t="s">
        <v>69</v>
      </c>
      <c r="W974" s="2"/>
      <c r="X974" s="2">
        <v>2190011.44</v>
      </c>
      <c r="Y974" s="26">
        <v>0.00512195538112</v>
      </c>
      <c r="Z974" s="10" t="s">
        <v>84</v>
      </c>
      <c r="AA974" s="2" t="s">
        <v>85</v>
      </c>
      <c r="AB974" s="10" t="s">
        <v>72</v>
      </c>
      <c r="AC974" s="2" t="s">
        <v>73</v>
      </c>
      <c r="AD974" s="10" t="s">
        <v>74</v>
      </c>
      <c r="AE974" s="10"/>
      <c r="AF974" s="10" t="s">
        <v>86</v>
      </c>
      <c r="AG974" s="10" t="s">
        <v>75</v>
      </c>
      <c r="AH974" s="10"/>
      <c r="AI974" s="10" t="s">
        <v>76</v>
      </c>
      <c r="AJ974" s="2" t="s">
        <v>76</v>
      </c>
      <c r="AK974" s="32">
        <v>1</v>
      </c>
      <c r="AL974" s="2"/>
      <c r="AM974" s="2"/>
      <c r="AN974" s="2"/>
      <c r="AO974" s="2">
        <v>0</v>
      </c>
      <c r="AP974" s="2">
        <v>0</v>
      </c>
      <c r="AQ974" s="2">
        <v>2191979.79</v>
      </c>
      <c r="AR974" s="26">
        <v>1.0008987852593136</v>
      </c>
      <c r="AS974" s="11"/>
      <c r="AT974" s="10"/>
      <c r="AV974" s="10"/>
      <c r="AW974" s="10"/>
      <c r="AX974" s="10"/>
      <c r="AY974" s="10"/>
      <c r="AZ974" s="10"/>
      <c r="BC974" s="10"/>
    </row>
    <row r="975" s="2" customFormat="1">
      <c r="A975" s="2" t="s">
        <v>2207</v>
      </c>
      <c r="B975" s="11">
        <v>43822</v>
      </c>
      <c r="C975" s="2" t="s">
        <v>2195</v>
      </c>
      <c r="D975" s="2" t="s">
        <v>2196</v>
      </c>
      <c r="E975" s="2" t="s">
        <v>2197</v>
      </c>
      <c r="F975" s="2" t="s">
        <v>2208</v>
      </c>
      <c r="G975" s="2" t="s">
        <v>2209</v>
      </c>
      <c r="H975" s="2" t="s">
        <v>2210</v>
      </c>
      <c r="I975" s="11">
        <v>43769</v>
      </c>
      <c r="J975" s="11">
        <v>43769</v>
      </c>
      <c r="K975" s="2" t="s">
        <v>126</v>
      </c>
      <c r="L975" s="2" t="s">
        <v>316</v>
      </c>
      <c r="M975" s="2"/>
      <c r="N975" s="2" t="s">
        <v>80</v>
      </c>
      <c r="O975" s="2"/>
      <c r="P975" s="2"/>
      <c r="Q975" s="2" t="s">
        <v>65</v>
      </c>
      <c r="R975" s="2" t="s">
        <v>81</v>
      </c>
      <c r="S975" s="2">
        <v>14082</v>
      </c>
      <c r="T975" s="2" t="s">
        <v>82</v>
      </c>
      <c r="U975" s="2" t="s">
        <v>83</v>
      </c>
      <c r="V975" s="10" t="s">
        <v>69</v>
      </c>
      <c r="W975" s="2"/>
      <c r="X975" s="2">
        <v>76606.08</v>
      </c>
      <c r="Y975" s="26">
        <v>0.00054584768129</v>
      </c>
      <c r="Z975" s="10" t="s">
        <v>84</v>
      </c>
      <c r="AA975" s="2" t="s">
        <v>85</v>
      </c>
      <c r="AB975" s="10" t="s">
        <v>72</v>
      </c>
      <c r="AC975" s="2" t="s">
        <v>73</v>
      </c>
      <c r="AD975" s="10" t="s">
        <v>74</v>
      </c>
      <c r="AE975" s="10"/>
      <c r="AF975" s="10" t="s">
        <v>86</v>
      </c>
      <c r="AG975" s="10" t="s">
        <v>75</v>
      </c>
      <c r="AH975" s="10"/>
      <c r="AI975" s="10" t="s">
        <v>76</v>
      </c>
      <c r="AJ975" s="2" t="s">
        <v>76</v>
      </c>
      <c r="AK975" s="32">
        <v>1</v>
      </c>
      <c r="AL975" s="2"/>
      <c r="AM975" s="2"/>
      <c r="AN975" s="2"/>
      <c r="AO975" s="2">
        <v>0</v>
      </c>
      <c r="AP975" s="2">
        <v>0</v>
      </c>
      <c r="AQ975" s="2">
        <v>74822.34</v>
      </c>
      <c r="AR975" s="26">
        <v>0.9767154251986265</v>
      </c>
      <c r="AS975" s="11"/>
      <c r="AT975" s="10"/>
      <c r="AV975" s="10"/>
      <c r="AW975" s="10"/>
      <c r="AX975" s="10"/>
      <c r="AY975" s="10"/>
      <c r="AZ975" s="10"/>
      <c r="BC975" s="10"/>
    </row>
    <row r="976" s="2" customFormat="1">
      <c r="A976" s="2" t="s">
        <v>2211</v>
      </c>
      <c r="B976" s="11">
        <v>43915</v>
      </c>
      <c r="C976" s="2" t="s">
        <v>2195</v>
      </c>
      <c r="D976" s="2" t="s">
        <v>2196</v>
      </c>
      <c r="E976" s="2" t="s">
        <v>2197</v>
      </c>
      <c r="F976" s="2" t="s">
        <v>2208</v>
      </c>
      <c r="G976" s="2" t="s">
        <v>2209</v>
      </c>
      <c r="H976" s="2" t="s">
        <v>2210</v>
      </c>
      <c r="I976" s="11">
        <v>44135</v>
      </c>
      <c r="J976" s="11">
        <v>43861</v>
      </c>
      <c r="K976" s="2" t="s">
        <v>126</v>
      </c>
      <c r="L976" s="2" t="s">
        <v>316</v>
      </c>
      <c r="M976" s="2"/>
      <c r="N976" s="2" t="s">
        <v>80</v>
      </c>
      <c r="O976" s="2"/>
      <c r="P976" s="2"/>
      <c r="Q976" s="2" t="s">
        <v>65</v>
      </c>
      <c r="R976" s="2" t="s">
        <v>81</v>
      </c>
      <c r="S976" s="2">
        <v>19434</v>
      </c>
      <c r="T976" s="2" t="s">
        <v>82</v>
      </c>
      <c r="U976" s="2" t="s">
        <v>83</v>
      </c>
      <c r="V976" s="10" t="s">
        <v>69</v>
      </c>
      <c r="W976" s="2"/>
      <c r="X976" s="2">
        <v>74626.56</v>
      </c>
      <c r="Y976" s="26">
        <v>0.00039766770586</v>
      </c>
      <c r="Z976" s="10" t="s">
        <v>84</v>
      </c>
      <c r="AA976" s="2" t="s">
        <v>85</v>
      </c>
      <c r="AB976" s="10" t="s">
        <v>72</v>
      </c>
      <c r="AC976" s="2" t="s">
        <v>73</v>
      </c>
      <c r="AD976" s="10" t="s">
        <v>74</v>
      </c>
      <c r="AE976" s="10"/>
      <c r="AF976" s="10" t="s">
        <v>86</v>
      </c>
      <c r="AG976" s="10" t="s">
        <v>75</v>
      </c>
      <c r="AH976" s="10"/>
      <c r="AI976" s="10" t="s">
        <v>76</v>
      </c>
      <c r="AJ976" s="2" t="s">
        <v>76</v>
      </c>
      <c r="AK976" s="32">
        <v>1</v>
      </c>
      <c r="AL976" s="2"/>
      <c r="AM976" s="2"/>
      <c r="AN976" s="2"/>
      <c r="AO976" s="2">
        <v>0</v>
      </c>
      <c r="AP976" s="2">
        <v>0</v>
      </c>
      <c r="AQ976" s="2">
        <v>72653.90999999</v>
      </c>
      <c r="AR976" s="26">
        <v>0.9735663817277656</v>
      </c>
      <c r="AS976" s="11"/>
      <c r="AT976" s="10"/>
      <c r="AV976" s="10"/>
      <c r="AW976" s="10"/>
      <c r="AX976" s="10"/>
      <c r="AY976" s="10"/>
      <c r="AZ976" s="10"/>
      <c r="BC976" s="10"/>
    </row>
    <row r="977" s="2" customFormat="1">
      <c r="A977" s="2" t="s">
        <v>2212</v>
      </c>
      <c r="B977" s="11">
        <v>44462</v>
      </c>
      <c r="C977" s="2" t="s">
        <v>2195</v>
      </c>
      <c r="D977" s="2" t="s">
        <v>2196</v>
      </c>
      <c r="E977" s="2" t="s">
        <v>2197</v>
      </c>
      <c r="F977" s="2" t="s">
        <v>2213</v>
      </c>
      <c r="G977" s="2" t="s">
        <v>2214</v>
      </c>
      <c r="H977" s="2" t="s">
        <v>2215</v>
      </c>
      <c r="I977" s="11">
        <v>44500</v>
      </c>
      <c r="J977" s="11">
        <v>44408</v>
      </c>
      <c r="K977" s="2" t="s">
        <v>126</v>
      </c>
      <c r="L977" s="2" t="s">
        <v>316</v>
      </c>
      <c r="M977" s="2"/>
      <c r="N977" s="2" t="s">
        <v>80</v>
      </c>
      <c r="O977" s="2"/>
      <c r="P977" s="2"/>
      <c r="Q977" s="2" t="s">
        <v>65</v>
      </c>
      <c r="R977" s="2" t="s">
        <v>81</v>
      </c>
      <c r="S977" s="2">
        <v>2097</v>
      </c>
      <c r="T977" s="2" t="s">
        <v>82</v>
      </c>
      <c r="U977" s="2" t="s">
        <v>83</v>
      </c>
      <c r="V977" s="10" t="s">
        <v>69</v>
      </c>
      <c r="W977" s="2"/>
      <c r="X977" s="2">
        <v>337868.64</v>
      </c>
      <c r="Y977" s="26">
        <v>0.00170283897228</v>
      </c>
      <c r="Z977" s="10" t="s">
        <v>84</v>
      </c>
      <c r="AA977" s="2" t="s">
        <v>85</v>
      </c>
      <c r="AB977" s="10" t="s">
        <v>72</v>
      </c>
      <c r="AC977" s="2" t="s">
        <v>73</v>
      </c>
      <c r="AD977" s="10" t="s">
        <v>74</v>
      </c>
      <c r="AE977" s="10"/>
      <c r="AF977" s="10" t="s">
        <v>86</v>
      </c>
      <c r="AG977" s="10" t="s">
        <v>75</v>
      </c>
      <c r="AH977" s="10"/>
      <c r="AI977" s="10" t="s">
        <v>76</v>
      </c>
      <c r="AJ977" s="2" t="s">
        <v>76</v>
      </c>
      <c r="AK977" s="32">
        <v>1</v>
      </c>
      <c r="AL977" s="2"/>
      <c r="AM977" s="2"/>
      <c r="AN977" s="2"/>
      <c r="AO977" s="2">
        <v>0</v>
      </c>
      <c r="AP977" s="2">
        <v>0</v>
      </c>
      <c r="AQ977" s="2">
        <v>331368.6</v>
      </c>
      <c r="AR977" s="26">
        <v>0.9807616356463269</v>
      </c>
      <c r="AS977" s="11"/>
      <c r="AT977" s="10"/>
      <c r="AV977" s="10"/>
      <c r="AW977" s="10"/>
      <c r="AX977" s="10"/>
      <c r="AY977" s="10"/>
      <c r="AZ977" s="10"/>
      <c r="BC977" s="10"/>
    </row>
    <row r="978" s="2" customFormat="1">
      <c r="A978" s="2" t="s">
        <v>2216</v>
      </c>
      <c r="B978" s="11">
        <v>44553</v>
      </c>
      <c r="C978" s="2" t="s">
        <v>2195</v>
      </c>
      <c r="D978" s="2" t="s">
        <v>2196</v>
      </c>
      <c r="E978" s="2" t="s">
        <v>2197</v>
      </c>
      <c r="F978" s="2" t="s">
        <v>2213</v>
      </c>
      <c r="G978" s="2" t="s">
        <v>2214</v>
      </c>
      <c r="H978" s="2" t="s">
        <v>2215</v>
      </c>
      <c r="I978" s="11">
        <v>44500</v>
      </c>
      <c r="J978" s="11">
        <v>44500</v>
      </c>
      <c r="K978" s="2" t="s">
        <v>126</v>
      </c>
      <c r="L978" s="2" t="s">
        <v>316</v>
      </c>
      <c r="M978" s="2"/>
      <c r="N978" s="2" t="s">
        <v>80</v>
      </c>
      <c r="O978" s="2"/>
      <c r="P978" s="2"/>
      <c r="Q978" s="2" t="s">
        <v>65</v>
      </c>
      <c r="R978" s="2" t="s">
        <v>81</v>
      </c>
      <c r="S978" s="2">
        <v>2707</v>
      </c>
      <c r="T978" s="2" t="s">
        <v>82</v>
      </c>
      <c r="U978" s="2" t="s">
        <v>83</v>
      </c>
      <c r="V978" s="10" t="s">
        <v>69</v>
      </c>
      <c r="W978" s="2"/>
      <c r="X978" s="2">
        <v>496761.57</v>
      </c>
      <c r="Y978" s="26">
        <v>0.00223909404643</v>
      </c>
      <c r="Z978" s="10" t="s">
        <v>84</v>
      </c>
      <c r="AA978" s="2" t="s">
        <v>85</v>
      </c>
      <c r="AB978" s="10" t="s">
        <v>72</v>
      </c>
      <c r="AC978" s="2" t="s">
        <v>73</v>
      </c>
      <c r="AD978" s="10" t="s">
        <v>74</v>
      </c>
      <c r="AE978" s="10"/>
      <c r="AF978" s="10" t="s">
        <v>86</v>
      </c>
      <c r="AG978" s="10" t="s">
        <v>75</v>
      </c>
      <c r="AH978" s="10"/>
      <c r="AI978" s="10" t="s">
        <v>76</v>
      </c>
      <c r="AJ978" s="2" t="s">
        <v>76</v>
      </c>
      <c r="AK978" s="32">
        <v>1</v>
      </c>
      <c r="AL978" s="2"/>
      <c r="AM978" s="2"/>
      <c r="AN978" s="2"/>
      <c r="AO978" s="2">
        <v>0</v>
      </c>
      <c r="AP978" s="2">
        <v>0</v>
      </c>
      <c r="AQ978" s="2">
        <v>337358.25</v>
      </c>
      <c r="AR978" s="26">
        <v>0.6791150329925885</v>
      </c>
      <c r="AS978" s="11"/>
      <c r="AT978" s="10"/>
      <c r="AV978" s="10"/>
      <c r="AW978" s="10"/>
      <c r="AX978" s="10"/>
      <c r="AY978" s="10"/>
      <c r="AZ978" s="10"/>
      <c r="BC978" s="10"/>
    </row>
    <row r="979" s="2" customFormat="1">
      <c r="A979" s="2" t="s">
        <v>2217</v>
      </c>
      <c r="B979" s="11">
        <v>43796</v>
      </c>
      <c r="C979" s="2" t="s">
        <v>2218</v>
      </c>
      <c r="D979" s="2" t="s">
        <v>2219</v>
      </c>
      <c r="E979" s="2" t="s">
        <v>2220</v>
      </c>
      <c r="F979" s="2" t="s">
        <v>2221</v>
      </c>
      <c r="G979" s="2" t="s">
        <v>2222</v>
      </c>
      <c r="H979" s="2" t="s">
        <v>2223</v>
      </c>
      <c r="I979" s="11">
        <v>43830</v>
      </c>
      <c r="J979" s="11">
        <v>43738</v>
      </c>
      <c r="K979" s="2" t="s">
        <v>126</v>
      </c>
      <c r="L979" s="2" t="s">
        <v>126</v>
      </c>
      <c r="M979" s="2"/>
      <c r="N979" s="2" t="s">
        <v>80</v>
      </c>
      <c r="O979" s="2" t="s">
        <v>95</v>
      </c>
      <c r="P979" s="2" t="s">
        <v>2224</v>
      </c>
      <c r="Q979" s="2" t="s">
        <v>65</v>
      </c>
      <c r="R979" s="2" t="s">
        <v>81</v>
      </c>
      <c r="S979" s="2">
        <v>8194</v>
      </c>
      <c r="T979" s="2" t="s">
        <v>82</v>
      </c>
      <c r="U979" s="2" t="s">
        <v>83</v>
      </c>
      <c r="V979" s="10" t="s">
        <v>69</v>
      </c>
      <c r="W979" s="2"/>
      <c r="X979" s="2">
        <v>45230.88</v>
      </c>
      <c r="Y979" s="26">
        <v>0.000330405696</v>
      </c>
      <c r="Z979" s="10" t="s">
        <v>84</v>
      </c>
      <c r="AA979" s="2" t="s">
        <v>85</v>
      </c>
      <c r="AB979" s="10" t="s">
        <v>72</v>
      </c>
      <c r="AC979" s="2" t="s">
        <v>73</v>
      </c>
      <c r="AD979" s="10" t="s">
        <v>74</v>
      </c>
      <c r="AE979" s="10"/>
      <c r="AF979" s="10" t="s">
        <v>86</v>
      </c>
      <c r="AG979" s="10" t="s">
        <v>75</v>
      </c>
      <c r="AH979" s="10"/>
      <c r="AI979" s="10" t="s">
        <v>76</v>
      </c>
      <c r="AJ979" s="2" t="s">
        <v>76</v>
      </c>
      <c r="AK979" s="32">
        <v>1</v>
      </c>
      <c r="AL979" s="2"/>
      <c r="AM979" s="2"/>
      <c r="AN979" s="2"/>
      <c r="AO979" s="2">
        <v>0</v>
      </c>
      <c r="AP979" s="2">
        <v>0</v>
      </c>
      <c r="AQ979" s="2">
        <v>45230.88</v>
      </c>
      <c r="AR979" s="26">
        <v>1</v>
      </c>
      <c r="AS979" s="11"/>
      <c r="AT979" s="10"/>
      <c r="AV979" s="10"/>
      <c r="AW979" s="10"/>
      <c r="AX979" s="10"/>
      <c r="AY979" s="10"/>
      <c r="AZ979" s="10"/>
      <c r="BC979" s="10"/>
    </row>
    <row r="980" s="2" customFormat="1">
      <c r="A980" s="2" t="s">
        <v>2225</v>
      </c>
      <c r="B980" s="11">
        <v>43889</v>
      </c>
      <c r="C980" s="2" t="s">
        <v>2218</v>
      </c>
      <c r="D980" s="2" t="s">
        <v>2219</v>
      </c>
      <c r="E980" s="2" t="s">
        <v>2220</v>
      </c>
      <c r="F980" s="2" t="s">
        <v>2221</v>
      </c>
      <c r="G980" s="2" t="s">
        <v>2222</v>
      </c>
      <c r="H980" s="2" t="s">
        <v>2223</v>
      </c>
      <c r="I980" s="11">
        <v>43830</v>
      </c>
      <c r="J980" s="11">
        <v>43830</v>
      </c>
      <c r="K980" s="2" t="s">
        <v>126</v>
      </c>
      <c r="L980" s="2" t="s">
        <v>126</v>
      </c>
      <c r="M980" s="2"/>
      <c r="N980" s="2" t="s">
        <v>80</v>
      </c>
      <c r="O980" s="2" t="s">
        <v>95</v>
      </c>
      <c r="P980" s="2" t="s">
        <v>2224</v>
      </c>
      <c r="Q980" s="2" t="s">
        <v>65</v>
      </c>
      <c r="R980" s="2" t="s">
        <v>81</v>
      </c>
      <c r="S980" s="2">
        <v>8194</v>
      </c>
      <c r="T980" s="2" t="s">
        <v>82</v>
      </c>
      <c r="U980" s="2" t="s">
        <v>83</v>
      </c>
      <c r="V980" s="10" t="s">
        <v>69</v>
      </c>
      <c r="W980" s="2"/>
      <c r="X980" s="2">
        <v>49819.52</v>
      </c>
      <c r="Y980" s="26">
        <v>0.000316732739</v>
      </c>
      <c r="Z980" s="10" t="s">
        <v>84</v>
      </c>
      <c r="AA980" s="2" t="s">
        <v>85</v>
      </c>
      <c r="AB980" s="10" t="s">
        <v>72</v>
      </c>
      <c r="AC980" s="2" t="s">
        <v>73</v>
      </c>
      <c r="AD980" s="10" t="s">
        <v>74</v>
      </c>
      <c r="AE980" s="10"/>
      <c r="AF980" s="10" t="s">
        <v>86</v>
      </c>
      <c r="AG980" s="10" t="s">
        <v>75</v>
      </c>
      <c r="AH980" s="10"/>
      <c r="AI980" s="10" t="s">
        <v>76</v>
      </c>
      <c r="AJ980" s="2" t="s">
        <v>76</v>
      </c>
      <c r="AK980" s="32">
        <v>1</v>
      </c>
      <c r="AL980" s="2"/>
      <c r="AM980" s="2"/>
      <c r="AN980" s="2"/>
      <c r="AO980" s="2">
        <v>0</v>
      </c>
      <c r="AP980" s="2">
        <v>0</v>
      </c>
      <c r="AQ980" s="2">
        <v>49819.52</v>
      </c>
      <c r="AR980" s="26">
        <v>1</v>
      </c>
      <c r="AS980" s="11"/>
      <c r="AT980" s="10"/>
      <c r="AV980" s="10"/>
      <c r="AW980" s="10"/>
      <c r="AX980" s="10"/>
      <c r="AY980" s="10"/>
      <c r="AZ980" s="10"/>
      <c r="BC980" s="10"/>
    </row>
    <row r="981" s="2" customFormat="1">
      <c r="A981" s="2" t="s">
        <v>2226</v>
      </c>
      <c r="B981" s="11">
        <v>43979</v>
      </c>
      <c r="C981" s="2" t="s">
        <v>2218</v>
      </c>
      <c r="D981" s="2" t="s">
        <v>2219</v>
      </c>
      <c r="E981" s="2" t="s">
        <v>2220</v>
      </c>
      <c r="F981" s="2" t="s">
        <v>2221</v>
      </c>
      <c r="G981" s="2" t="s">
        <v>2222</v>
      </c>
      <c r="H981" s="2" t="s">
        <v>2223</v>
      </c>
      <c r="I981" s="11">
        <v>44196</v>
      </c>
      <c r="J981" s="11">
        <v>43921</v>
      </c>
      <c r="K981" s="2" t="s">
        <v>126</v>
      </c>
      <c r="L981" s="2" t="s">
        <v>126</v>
      </c>
      <c r="M981" s="2"/>
      <c r="N981" s="2" t="s">
        <v>80</v>
      </c>
      <c r="O981" s="2" t="s">
        <v>95</v>
      </c>
      <c r="P981" s="2" t="s">
        <v>2224</v>
      </c>
      <c r="Q981" s="2" t="s">
        <v>65</v>
      </c>
      <c r="R981" s="2" t="s">
        <v>81</v>
      </c>
      <c r="S981" s="2">
        <v>8194</v>
      </c>
      <c r="T981" s="2" t="s">
        <v>82</v>
      </c>
      <c r="U981" s="2" t="s">
        <v>83</v>
      </c>
      <c r="V981" s="10" t="s">
        <v>69</v>
      </c>
      <c r="W981" s="2"/>
      <c r="X981" s="2">
        <v>28679</v>
      </c>
      <c r="Y981" s="26">
        <v>0.000262558721</v>
      </c>
      <c r="Z981" s="10" t="s">
        <v>84</v>
      </c>
      <c r="AA981" s="2" t="s">
        <v>85</v>
      </c>
      <c r="AB981" s="10" t="s">
        <v>72</v>
      </c>
      <c r="AC981" s="2" t="s">
        <v>73</v>
      </c>
      <c r="AD981" s="10" t="s">
        <v>74</v>
      </c>
      <c r="AE981" s="10"/>
      <c r="AF981" s="10" t="s">
        <v>86</v>
      </c>
      <c r="AG981" s="10" t="s">
        <v>75</v>
      </c>
      <c r="AH981" s="10"/>
      <c r="AI981" s="10" t="s">
        <v>76</v>
      </c>
      <c r="AJ981" s="2" t="s">
        <v>76</v>
      </c>
      <c r="AK981" s="32">
        <v>1</v>
      </c>
      <c r="AL981" s="2"/>
      <c r="AM981" s="2"/>
      <c r="AN981" s="2"/>
      <c r="AO981" s="2">
        <v>0</v>
      </c>
      <c r="AP981" s="2">
        <v>0</v>
      </c>
      <c r="AQ981" s="2">
        <v>28679</v>
      </c>
      <c r="AR981" s="26">
        <v>1</v>
      </c>
      <c r="AS981" s="11"/>
      <c r="AT981" s="10"/>
      <c r="AV981" s="10"/>
      <c r="AW981" s="10"/>
      <c r="AX981" s="10"/>
      <c r="AY981" s="10"/>
      <c r="AZ981" s="10"/>
      <c r="BC981" s="10"/>
    </row>
    <row r="982" s="2" customFormat="1">
      <c r="A982" s="2" t="s">
        <v>2227</v>
      </c>
      <c r="B982" s="11">
        <v>44523</v>
      </c>
      <c r="C982" s="2" t="s">
        <v>2228</v>
      </c>
      <c r="D982" s="2" t="s">
        <v>2229</v>
      </c>
      <c r="E982" s="2" t="s">
        <v>2230</v>
      </c>
      <c r="F982" s="2" t="s">
        <v>2231</v>
      </c>
      <c r="G982" s="2" t="s">
        <v>2232</v>
      </c>
      <c r="H982" s="2" t="s">
        <v>2233</v>
      </c>
      <c r="I982" s="11">
        <v>44561</v>
      </c>
      <c r="J982" s="11">
        <v>44469</v>
      </c>
      <c r="K982" s="2" t="s">
        <v>126</v>
      </c>
      <c r="L982" s="2" t="s">
        <v>126</v>
      </c>
      <c r="M982" s="2"/>
      <c r="N982" s="2" t="s">
        <v>80</v>
      </c>
      <c r="O982" s="2" t="s">
        <v>95</v>
      </c>
      <c r="P982" s="2" t="s">
        <v>2224</v>
      </c>
      <c r="Q982" s="2" t="s">
        <v>65</v>
      </c>
      <c r="R982" s="2" t="s">
        <v>81</v>
      </c>
      <c r="S982" s="2">
        <v>97693</v>
      </c>
      <c r="T982" s="2" t="s">
        <v>82</v>
      </c>
      <c r="U982" s="2" t="s">
        <v>83</v>
      </c>
      <c r="V982" s="10" t="s">
        <v>69</v>
      </c>
      <c r="W982" s="2"/>
      <c r="X982" s="2">
        <v>17142190.71</v>
      </c>
      <c r="Y982" s="26">
        <v>0.004691182941</v>
      </c>
      <c r="Z982" s="10" t="s">
        <v>84</v>
      </c>
      <c r="AA982" s="2" t="s">
        <v>85</v>
      </c>
      <c r="AB982" s="10" t="s">
        <v>72</v>
      </c>
      <c r="AC982" s="2" t="s">
        <v>73</v>
      </c>
      <c r="AD982" s="10" t="s">
        <v>74</v>
      </c>
      <c r="AE982" s="10"/>
      <c r="AF982" s="10" t="s">
        <v>86</v>
      </c>
      <c r="AG982" s="10" t="s">
        <v>75</v>
      </c>
      <c r="AH982" s="10"/>
      <c r="AI982" s="10" t="s">
        <v>76</v>
      </c>
      <c r="AJ982" s="2" t="s">
        <v>76</v>
      </c>
      <c r="AK982" s="32">
        <v>1</v>
      </c>
      <c r="AL982" s="2"/>
      <c r="AM982" s="2"/>
      <c r="AN982" s="2"/>
      <c r="AO982" s="2">
        <v>0</v>
      </c>
      <c r="AP982" s="2">
        <v>0</v>
      </c>
      <c r="AQ982" s="2">
        <v>15574015.32</v>
      </c>
      <c r="AR982" s="26">
        <v>0.9085195459244777</v>
      </c>
      <c r="AS982" s="11"/>
      <c r="AT982" s="10"/>
      <c r="AV982" s="10"/>
      <c r="AW982" s="10"/>
      <c r="AX982" s="10"/>
      <c r="AY982" s="10"/>
      <c r="AZ982" s="10"/>
      <c r="BC982" s="10"/>
    </row>
    <row r="983" s="2" customFormat="1">
      <c r="A983" s="2" t="s">
        <v>2234</v>
      </c>
      <c r="B983" s="11">
        <v>44435</v>
      </c>
      <c r="C983" s="2" t="s">
        <v>2228</v>
      </c>
      <c r="D983" s="2" t="s">
        <v>2229</v>
      </c>
      <c r="E983" s="2" t="s">
        <v>2230</v>
      </c>
      <c r="F983" s="2" t="s">
        <v>2235</v>
      </c>
      <c r="G983" s="2" t="s">
        <v>2236</v>
      </c>
      <c r="H983" s="2" t="s">
        <v>2237</v>
      </c>
      <c r="I983" s="11">
        <v>44561</v>
      </c>
      <c r="J983" s="11">
        <v>44377</v>
      </c>
      <c r="K983" s="2" t="s">
        <v>126</v>
      </c>
      <c r="L983" s="2" t="s">
        <v>126</v>
      </c>
      <c r="M983" s="2"/>
      <c r="N983" s="2" t="s">
        <v>80</v>
      </c>
      <c r="O983" s="2" t="s">
        <v>95</v>
      </c>
      <c r="P983" s="2" t="s">
        <v>2224</v>
      </c>
      <c r="Q983" s="2" t="s">
        <v>65</v>
      </c>
      <c r="R983" s="2" t="s">
        <v>81</v>
      </c>
      <c r="S983" s="2">
        <v>158529</v>
      </c>
      <c r="T983" s="2" t="s">
        <v>82</v>
      </c>
      <c r="U983" s="2" t="s">
        <v>83</v>
      </c>
      <c r="V983" s="10" t="s">
        <v>69</v>
      </c>
      <c r="W983" s="2"/>
      <c r="X983" s="2">
        <v>33947400.06</v>
      </c>
      <c r="Y983" s="26">
        <v>0.011147443884</v>
      </c>
      <c r="Z983" s="10" t="s">
        <v>84</v>
      </c>
      <c r="AA983" s="2" t="s">
        <v>85</v>
      </c>
      <c r="AB983" s="10" t="s">
        <v>72</v>
      </c>
      <c r="AC983" s="2" t="s">
        <v>73</v>
      </c>
      <c r="AD983" s="10" t="s">
        <v>74</v>
      </c>
      <c r="AE983" s="10"/>
      <c r="AF983" s="10" t="s">
        <v>86</v>
      </c>
      <c r="AG983" s="10" t="s">
        <v>75</v>
      </c>
      <c r="AH983" s="10"/>
      <c r="AI983" s="10" t="s">
        <v>76</v>
      </c>
      <c r="AJ983" s="2" t="s">
        <v>76</v>
      </c>
      <c r="AK983" s="32">
        <v>1</v>
      </c>
      <c r="AL983" s="2"/>
      <c r="AM983" s="2"/>
      <c r="AN983" s="2"/>
      <c r="AO983" s="2">
        <v>0</v>
      </c>
      <c r="AP983" s="2">
        <v>0</v>
      </c>
      <c r="AQ983" s="2">
        <v>0</v>
      </c>
      <c r="AR983" s="26">
        <v>0</v>
      </c>
      <c r="AS983" s="11"/>
      <c r="AT983" s="10"/>
      <c r="AV983" s="10"/>
      <c r="AW983" s="10"/>
      <c r="AX983" s="10"/>
      <c r="AY983" s="10"/>
      <c r="AZ983" s="10"/>
      <c r="BC983" s="10"/>
    </row>
    <row r="984" s="2" customFormat="1">
      <c r="A984" s="2" t="s">
        <v>2238</v>
      </c>
      <c r="B984" s="11">
        <v>43796</v>
      </c>
      <c r="C984" s="2" t="s">
        <v>2228</v>
      </c>
      <c r="D984" s="2" t="s">
        <v>2229</v>
      </c>
      <c r="E984" s="2" t="s">
        <v>2230</v>
      </c>
      <c r="F984" s="2" t="s">
        <v>2239</v>
      </c>
      <c r="G984" s="2" t="s">
        <v>2240</v>
      </c>
      <c r="H984" s="2" t="s">
        <v>2241</v>
      </c>
      <c r="I984" s="11">
        <v>43830</v>
      </c>
      <c r="J984" s="11">
        <v>43738</v>
      </c>
      <c r="K984" s="2" t="s">
        <v>126</v>
      </c>
      <c r="L984" s="2" t="s">
        <v>126</v>
      </c>
      <c r="M984" s="2"/>
      <c r="N984" s="2" t="s">
        <v>80</v>
      </c>
      <c r="O984" s="2" t="s">
        <v>95</v>
      </c>
      <c r="P984" s="2" t="s">
        <v>2224</v>
      </c>
      <c r="Q984" s="2" t="s">
        <v>65</v>
      </c>
      <c r="R984" s="2" t="s">
        <v>81</v>
      </c>
      <c r="S984" s="2">
        <v>16992</v>
      </c>
      <c r="T984" s="2" t="s">
        <v>82</v>
      </c>
      <c r="U984" s="2" t="s">
        <v>83</v>
      </c>
      <c r="V984" s="10" t="s">
        <v>69</v>
      </c>
      <c r="W984" s="2"/>
      <c r="X984" s="2">
        <v>93795.84</v>
      </c>
      <c r="Y984" s="26">
        <v>7.7319721E-05</v>
      </c>
      <c r="Z984" s="10" t="s">
        <v>84</v>
      </c>
      <c r="AA984" s="2" t="s">
        <v>85</v>
      </c>
      <c r="AB984" s="10" t="s">
        <v>72</v>
      </c>
      <c r="AC984" s="2" t="s">
        <v>73</v>
      </c>
      <c r="AD984" s="10" t="s">
        <v>74</v>
      </c>
      <c r="AE984" s="10"/>
      <c r="AF984" s="10" t="s">
        <v>86</v>
      </c>
      <c r="AG984" s="10" t="s">
        <v>75</v>
      </c>
      <c r="AH984" s="10"/>
      <c r="AI984" s="10" t="s">
        <v>76</v>
      </c>
      <c r="AJ984" s="2" t="s">
        <v>76</v>
      </c>
      <c r="AK984" s="32">
        <v>1</v>
      </c>
      <c r="AL984" s="2"/>
      <c r="AM984" s="2"/>
      <c r="AN984" s="2"/>
      <c r="AO984" s="2">
        <v>0</v>
      </c>
      <c r="AP984" s="2">
        <v>0</v>
      </c>
      <c r="AQ984" s="2">
        <v>93795.84</v>
      </c>
      <c r="AR984" s="26">
        <v>1</v>
      </c>
      <c r="AS984" s="11"/>
      <c r="AT984" s="10"/>
      <c r="AV984" s="10"/>
      <c r="AW984" s="10"/>
      <c r="AX984" s="10"/>
      <c r="AY984" s="10"/>
      <c r="AZ984" s="10"/>
      <c r="BC984" s="10"/>
    </row>
    <row r="985" s="2" customFormat="1">
      <c r="A985" s="2" t="s">
        <v>2242</v>
      </c>
      <c r="B985" s="11">
        <v>43889</v>
      </c>
      <c r="C985" s="2" t="s">
        <v>2228</v>
      </c>
      <c r="D985" s="2" t="s">
        <v>2229</v>
      </c>
      <c r="E985" s="2" t="s">
        <v>2230</v>
      </c>
      <c r="F985" s="2" t="s">
        <v>2239</v>
      </c>
      <c r="G985" s="2" t="s">
        <v>2240</v>
      </c>
      <c r="H985" s="2" t="s">
        <v>2241</v>
      </c>
      <c r="I985" s="11">
        <v>43830</v>
      </c>
      <c r="J985" s="11">
        <v>43830</v>
      </c>
      <c r="K985" s="2" t="s">
        <v>126</v>
      </c>
      <c r="L985" s="2" t="s">
        <v>126</v>
      </c>
      <c r="M985" s="2"/>
      <c r="N985" s="2" t="s">
        <v>80</v>
      </c>
      <c r="O985" s="2" t="s">
        <v>95</v>
      </c>
      <c r="P985" s="2" t="s">
        <v>2224</v>
      </c>
      <c r="Q985" s="2" t="s">
        <v>65</v>
      </c>
      <c r="R985" s="2" t="s">
        <v>81</v>
      </c>
      <c r="S985" s="2">
        <v>16992</v>
      </c>
      <c r="T985" s="2" t="s">
        <v>82</v>
      </c>
      <c r="U985" s="2" t="s">
        <v>83</v>
      </c>
      <c r="V985" s="10" t="s">
        <v>69</v>
      </c>
      <c r="W985" s="2"/>
      <c r="X985" s="2">
        <v>103311.36</v>
      </c>
      <c r="Y985" s="26">
        <v>7.9155565E-05</v>
      </c>
      <c r="Z985" s="10" t="s">
        <v>84</v>
      </c>
      <c r="AA985" s="2" t="s">
        <v>85</v>
      </c>
      <c r="AB985" s="10" t="s">
        <v>72</v>
      </c>
      <c r="AC985" s="2" t="s">
        <v>73</v>
      </c>
      <c r="AD985" s="10" t="s">
        <v>74</v>
      </c>
      <c r="AE985" s="10"/>
      <c r="AF985" s="10" t="s">
        <v>86</v>
      </c>
      <c r="AG985" s="10" t="s">
        <v>75</v>
      </c>
      <c r="AH985" s="10"/>
      <c r="AI985" s="10" t="s">
        <v>76</v>
      </c>
      <c r="AJ985" s="2" t="s">
        <v>76</v>
      </c>
      <c r="AK985" s="32">
        <v>1</v>
      </c>
      <c r="AL985" s="2"/>
      <c r="AM985" s="2"/>
      <c r="AN985" s="2"/>
      <c r="AO985" s="2">
        <v>0</v>
      </c>
      <c r="AP985" s="2">
        <v>0</v>
      </c>
      <c r="AQ985" s="2">
        <v>103311.36</v>
      </c>
      <c r="AR985" s="26">
        <v>1</v>
      </c>
      <c r="AS985" s="11"/>
      <c r="AT985" s="10"/>
      <c r="AV985" s="10"/>
      <c r="AW985" s="10"/>
      <c r="AX985" s="10"/>
      <c r="AY985" s="10"/>
      <c r="AZ985" s="10"/>
      <c r="BC985" s="10"/>
    </row>
    <row r="986" s="2" customFormat="1">
      <c r="A986" s="2" t="s">
        <v>2243</v>
      </c>
      <c r="B986" s="11">
        <v>43979</v>
      </c>
      <c r="C986" s="2" t="s">
        <v>2228</v>
      </c>
      <c r="D986" s="2" t="s">
        <v>2229</v>
      </c>
      <c r="E986" s="2" t="s">
        <v>2230</v>
      </c>
      <c r="F986" s="2" t="s">
        <v>2239</v>
      </c>
      <c r="G986" s="2" t="s">
        <v>2240</v>
      </c>
      <c r="H986" s="2" t="s">
        <v>2241</v>
      </c>
      <c r="I986" s="11">
        <v>44196</v>
      </c>
      <c r="J986" s="11">
        <v>43921</v>
      </c>
      <c r="K986" s="2" t="s">
        <v>126</v>
      </c>
      <c r="L986" s="2" t="s">
        <v>126</v>
      </c>
      <c r="M986" s="2"/>
      <c r="N986" s="2" t="s">
        <v>80</v>
      </c>
      <c r="O986" s="2" t="s">
        <v>95</v>
      </c>
      <c r="P986" s="2" t="s">
        <v>2224</v>
      </c>
      <c r="Q986" s="2" t="s">
        <v>65</v>
      </c>
      <c r="R986" s="2" t="s">
        <v>81</v>
      </c>
      <c r="S986" s="2">
        <v>16992</v>
      </c>
      <c r="T986" s="2" t="s">
        <v>82</v>
      </c>
      <c r="U986" s="2" t="s">
        <v>83</v>
      </c>
      <c r="V986" s="10" t="s">
        <v>69</v>
      </c>
      <c r="W986" s="2"/>
      <c r="X986" s="2">
        <v>59472</v>
      </c>
      <c r="Y986" s="26">
        <v>6.4111198E-05</v>
      </c>
      <c r="Z986" s="10" t="s">
        <v>84</v>
      </c>
      <c r="AA986" s="2" t="s">
        <v>85</v>
      </c>
      <c r="AB986" s="10" t="s">
        <v>72</v>
      </c>
      <c r="AC986" s="2" t="s">
        <v>73</v>
      </c>
      <c r="AD986" s="10" t="s">
        <v>74</v>
      </c>
      <c r="AE986" s="10"/>
      <c r="AF986" s="10" t="s">
        <v>86</v>
      </c>
      <c r="AG986" s="10" t="s">
        <v>75</v>
      </c>
      <c r="AH986" s="10"/>
      <c r="AI986" s="10" t="s">
        <v>76</v>
      </c>
      <c r="AJ986" s="2" t="s">
        <v>76</v>
      </c>
      <c r="AK986" s="32">
        <v>1</v>
      </c>
      <c r="AL986" s="2"/>
      <c r="AM986" s="2"/>
      <c r="AN986" s="2"/>
      <c r="AO986" s="2">
        <v>0</v>
      </c>
      <c r="AP986" s="2">
        <v>0</v>
      </c>
      <c r="AQ986" s="2">
        <v>59472</v>
      </c>
      <c r="AR986" s="26">
        <v>1</v>
      </c>
      <c r="AS986" s="11"/>
      <c r="AT986" s="10"/>
      <c r="AV986" s="10"/>
      <c r="AW986" s="10"/>
      <c r="AX986" s="10"/>
      <c r="AY986" s="10"/>
      <c r="AZ986" s="10"/>
      <c r="BC986" s="10"/>
    </row>
    <row r="987" s="2" customFormat="1">
      <c r="A987" s="2" t="s">
        <v>2244</v>
      </c>
      <c r="B987" s="11">
        <v>44071</v>
      </c>
      <c r="C987" s="2" t="s">
        <v>2228</v>
      </c>
      <c r="D987" s="2" t="s">
        <v>2229</v>
      </c>
      <c r="E987" s="2" t="s">
        <v>2230</v>
      </c>
      <c r="F987" s="2" t="s">
        <v>2239</v>
      </c>
      <c r="G987" s="2" t="s">
        <v>2240</v>
      </c>
      <c r="H987" s="2" t="s">
        <v>2241</v>
      </c>
      <c r="I987" s="11">
        <v>44196</v>
      </c>
      <c r="J987" s="11">
        <v>44012</v>
      </c>
      <c r="K987" s="2" t="s">
        <v>126</v>
      </c>
      <c r="L987" s="2" t="s">
        <v>126</v>
      </c>
      <c r="M987" s="2"/>
      <c r="N987" s="2" t="s">
        <v>80</v>
      </c>
      <c r="O987" s="2" t="s">
        <v>95</v>
      </c>
      <c r="P987" s="2" t="s">
        <v>2224</v>
      </c>
      <c r="Q987" s="2" t="s">
        <v>65</v>
      </c>
      <c r="R987" s="2" t="s">
        <v>81</v>
      </c>
      <c r="S987" s="2">
        <v>16992</v>
      </c>
      <c r="T987" s="2" t="s">
        <v>82</v>
      </c>
      <c r="U987" s="2" t="s">
        <v>83</v>
      </c>
      <c r="V987" s="10" t="s">
        <v>69</v>
      </c>
      <c r="W987" s="2"/>
      <c r="X987" s="2">
        <v>73745.28</v>
      </c>
      <c r="Y987" s="26">
        <v>6.5869419E-05</v>
      </c>
      <c r="Z987" s="10" t="s">
        <v>84</v>
      </c>
      <c r="AA987" s="2" t="s">
        <v>85</v>
      </c>
      <c r="AB987" s="10" t="s">
        <v>72</v>
      </c>
      <c r="AC987" s="2" t="s">
        <v>73</v>
      </c>
      <c r="AD987" s="10" t="s">
        <v>74</v>
      </c>
      <c r="AE987" s="10"/>
      <c r="AF987" s="10" t="s">
        <v>86</v>
      </c>
      <c r="AG987" s="10" t="s">
        <v>75</v>
      </c>
      <c r="AH987" s="10"/>
      <c r="AI987" s="10" t="s">
        <v>76</v>
      </c>
      <c r="AJ987" s="2" t="s">
        <v>76</v>
      </c>
      <c r="AK987" s="32">
        <v>1</v>
      </c>
      <c r="AL987" s="2"/>
      <c r="AM987" s="2"/>
      <c r="AN987" s="2"/>
      <c r="AO987" s="2">
        <v>0</v>
      </c>
      <c r="AP987" s="2">
        <v>0</v>
      </c>
      <c r="AQ987" s="2">
        <v>0</v>
      </c>
      <c r="AR987" s="26">
        <v>0</v>
      </c>
      <c r="AS987" s="11"/>
      <c r="AT987" s="10"/>
      <c r="AV987" s="10"/>
      <c r="AW987" s="10"/>
      <c r="AX987" s="10"/>
      <c r="AY987" s="10"/>
      <c r="AZ987" s="10"/>
      <c r="BC987" s="10"/>
    </row>
    <row r="988" s="2" customFormat="1">
      <c r="A988" s="2" t="s">
        <v>2245</v>
      </c>
      <c r="B988" s="11">
        <v>44159</v>
      </c>
      <c r="C988" s="2" t="s">
        <v>2228</v>
      </c>
      <c r="D988" s="2" t="s">
        <v>2229</v>
      </c>
      <c r="E988" s="2" t="s">
        <v>2230</v>
      </c>
      <c r="F988" s="2" t="s">
        <v>2239</v>
      </c>
      <c r="G988" s="2" t="s">
        <v>2240</v>
      </c>
      <c r="H988" s="2" t="s">
        <v>2241</v>
      </c>
      <c r="I988" s="11">
        <v>44196</v>
      </c>
      <c r="J988" s="11">
        <v>44104</v>
      </c>
      <c r="K988" s="2" t="s">
        <v>126</v>
      </c>
      <c r="L988" s="2" t="s">
        <v>126</v>
      </c>
      <c r="M988" s="2"/>
      <c r="N988" s="2" t="s">
        <v>80</v>
      </c>
      <c r="O988" s="2" t="s">
        <v>95</v>
      </c>
      <c r="P988" s="2" t="s">
        <v>2224</v>
      </c>
      <c r="Q988" s="2" t="s">
        <v>65</v>
      </c>
      <c r="R988" s="2" t="s">
        <v>81</v>
      </c>
      <c r="S988" s="2">
        <v>16992</v>
      </c>
      <c r="T988" s="2" t="s">
        <v>82</v>
      </c>
      <c r="U988" s="2" t="s">
        <v>83</v>
      </c>
      <c r="V988" s="10" t="s">
        <v>69</v>
      </c>
      <c r="W988" s="2"/>
      <c r="X988" s="2">
        <v>173318.4</v>
      </c>
      <c r="Y988" s="26">
        <v>0.000149927642</v>
      </c>
      <c r="Z988" s="10" t="s">
        <v>84</v>
      </c>
      <c r="AA988" s="2" t="s">
        <v>85</v>
      </c>
      <c r="AB988" s="10" t="s">
        <v>72</v>
      </c>
      <c r="AC988" s="2" t="s">
        <v>73</v>
      </c>
      <c r="AD988" s="10" t="s">
        <v>74</v>
      </c>
      <c r="AE988" s="10"/>
      <c r="AF988" s="10" t="s">
        <v>86</v>
      </c>
      <c r="AG988" s="10" t="s">
        <v>75</v>
      </c>
      <c r="AH988" s="10"/>
      <c r="AI988" s="10" t="s">
        <v>76</v>
      </c>
      <c r="AJ988" s="2" t="s">
        <v>76</v>
      </c>
      <c r="AK988" s="32">
        <v>1</v>
      </c>
      <c r="AL988" s="2"/>
      <c r="AM988" s="2"/>
      <c r="AN988" s="2"/>
      <c r="AO988" s="2">
        <v>0</v>
      </c>
      <c r="AP988" s="2">
        <v>0</v>
      </c>
      <c r="AQ988" s="2">
        <v>173318.4</v>
      </c>
      <c r="AR988" s="26">
        <v>1</v>
      </c>
      <c r="AS988" s="11"/>
      <c r="AT988" s="10"/>
      <c r="AV988" s="10"/>
      <c r="AW988" s="10"/>
      <c r="AX988" s="10"/>
      <c r="AY988" s="10"/>
      <c r="AZ988" s="10"/>
      <c r="BC988" s="10"/>
    </row>
    <row r="989" s="2" customFormat="1">
      <c r="A989" s="2" t="s">
        <v>2246</v>
      </c>
      <c r="B989" s="11">
        <v>44253</v>
      </c>
      <c r="C989" s="2" t="s">
        <v>2228</v>
      </c>
      <c r="D989" s="2" t="s">
        <v>2229</v>
      </c>
      <c r="E989" s="2" t="s">
        <v>2230</v>
      </c>
      <c r="F989" s="2" t="s">
        <v>2239</v>
      </c>
      <c r="G989" s="2" t="s">
        <v>2240</v>
      </c>
      <c r="H989" s="2" t="s">
        <v>2241</v>
      </c>
      <c r="I989" s="11">
        <v>44196</v>
      </c>
      <c r="J989" s="11">
        <v>44196</v>
      </c>
      <c r="K989" s="2" t="s">
        <v>126</v>
      </c>
      <c r="L989" s="2" t="s">
        <v>126</v>
      </c>
      <c r="M989" s="2"/>
      <c r="N989" s="2" t="s">
        <v>80</v>
      </c>
      <c r="O989" s="2" t="s">
        <v>95</v>
      </c>
      <c r="P989" s="2" t="s">
        <v>2224</v>
      </c>
      <c r="Q989" s="2" t="s">
        <v>65</v>
      </c>
      <c r="R989" s="2" t="s">
        <v>81</v>
      </c>
      <c r="S989" s="2">
        <v>16992</v>
      </c>
      <c r="T989" s="2" t="s">
        <v>82</v>
      </c>
      <c r="U989" s="2" t="s">
        <v>83</v>
      </c>
      <c r="V989" s="10" t="s">
        <v>69</v>
      </c>
      <c r="W989" s="2"/>
      <c r="X989" s="2">
        <v>320129.28</v>
      </c>
      <c r="Y989" s="26">
        <v>0.000248609495</v>
      </c>
      <c r="Z989" s="10" t="s">
        <v>84</v>
      </c>
      <c r="AA989" s="2" t="s">
        <v>85</v>
      </c>
      <c r="AB989" s="10" t="s">
        <v>72</v>
      </c>
      <c r="AC989" s="2" t="s">
        <v>73</v>
      </c>
      <c r="AD989" s="10" t="s">
        <v>74</v>
      </c>
      <c r="AE989" s="10"/>
      <c r="AF989" s="10" t="s">
        <v>86</v>
      </c>
      <c r="AG989" s="10" t="s">
        <v>75</v>
      </c>
      <c r="AH989" s="10"/>
      <c r="AI989" s="10" t="s">
        <v>76</v>
      </c>
      <c r="AJ989" s="2" t="s">
        <v>76</v>
      </c>
      <c r="AK989" s="32">
        <v>1</v>
      </c>
      <c r="AL989" s="2"/>
      <c r="AM989" s="2"/>
      <c r="AN989" s="2"/>
      <c r="AO989" s="2">
        <v>0</v>
      </c>
      <c r="AP989" s="2">
        <v>0</v>
      </c>
      <c r="AQ989" s="2">
        <v>320129.28</v>
      </c>
      <c r="AR989" s="26">
        <v>1</v>
      </c>
      <c r="AS989" s="11"/>
      <c r="AT989" s="10"/>
      <c r="AV989" s="10"/>
      <c r="AW989" s="10"/>
      <c r="AX989" s="10"/>
      <c r="AY989" s="10"/>
      <c r="AZ989" s="10"/>
      <c r="BC989" s="10"/>
    </row>
    <row r="990" s="2" customFormat="1">
      <c r="A990" s="2" t="s">
        <v>2247</v>
      </c>
      <c r="B990" s="11">
        <v>44071</v>
      </c>
      <c r="C990" s="2" t="s">
        <v>2228</v>
      </c>
      <c r="D990" s="2" t="s">
        <v>2229</v>
      </c>
      <c r="E990" s="2" t="s">
        <v>2230</v>
      </c>
      <c r="F990" s="2" t="s">
        <v>2221</v>
      </c>
      <c r="G990" s="2" t="s">
        <v>2248</v>
      </c>
      <c r="H990" s="2" t="s">
        <v>2223</v>
      </c>
      <c r="I990" s="11">
        <v>44196</v>
      </c>
      <c r="J990" s="11">
        <v>44012</v>
      </c>
      <c r="K990" s="2" t="s">
        <v>126</v>
      </c>
      <c r="L990" s="2" t="s">
        <v>126</v>
      </c>
      <c r="M990" s="2"/>
      <c r="N990" s="2" t="s">
        <v>80</v>
      </c>
      <c r="O990" s="2" t="s">
        <v>95</v>
      </c>
      <c r="P990" s="2" t="s">
        <v>2224</v>
      </c>
      <c r="Q990" s="2" t="s">
        <v>65</v>
      </c>
      <c r="R990" s="2" t="s">
        <v>81</v>
      </c>
      <c r="S990" s="2">
        <v>8194</v>
      </c>
      <c r="T990" s="2" t="s">
        <v>82</v>
      </c>
      <c r="U990" s="2" t="s">
        <v>83</v>
      </c>
      <c r="V990" s="10" t="s">
        <v>69</v>
      </c>
      <c r="W990" s="2"/>
      <c r="X990" s="2">
        <v>35561.96</v>
      </c>
      <c r="Y990" s="26">
        <v>0.000237449066</v>
      </c>
      <c r="Z990" s="10" t="s">
        <v>84</v>
      </c>
      <c r="AA990" s="2" t="s">
        <v>85</v>
      </c>
      <c r="AB990" s="10" t="s">
        <v>72</v>
      </c>
      <c r="AC990" s="2" t="s">
        <v>73</v>
      </c>
      <c r="AD990" s="10" t="s">
        <v>74</v>
      </c>
      <c r="AE990" s="10"/>
      <c r="AF990" s="10" t="s">
        <v>86</v>
      </c>
      <c r="AG990" s="10" t="s">
        <v>75</v>
      </c>
      <c r="AH990" s="10"/>
      <c r="AI990" s="10" t="s">
        <v>76</v>
      </c>
      <c r="AJ990" s="2" t="s">
        <v>76</v>
      </c>
      <c r="AK990" s="32">
        <v>1</v>
      </c>
      <c r="AL990" s="2"/>
      <c r="AM990" s="2"/>
      <c r="AN990" s="2"/>
      <c r="AO990" s="2">
        <v>0</v>
      </c>
      <c r="AP990" s="2">
        <v>0</v>
      </c>
      <c r="AQ990" s="2">
        <v>22698.2</v>
      </c>
      <c r="AR990" s="26">
        <v>0.6382719062728827</v>
      </c>
      <c r="AS990" s="11"/>
      <c r="AT990" s="10"/>
      <c r="AV990" s="10"/>
      <c r="AW990" s="10"/>
      <c r="AX990" s="10"/>
      <c r="AY990" s="10"/>
      <c r="AZ990" s="10"/>
      <c r="BC990" s="10"/>
    </row>
    <row r="991" s="2" customFormat="1">
      <c r="A991" s="2" t="s">
        <v>2249</v>
      </c>
      <c r="B991" s="11">
        <v>44159</v>
      </c>
      <c r="C991" s="2" t="s">
        <v>2228</v>
      </c>
      <c r="D991" s="2" t="s">
        <v>2229</v>
      </c>
      <c r="E991" s="2" t="s">
        <v>2230</v>
      </c>
      <c r="F991" s="2" t="s">
        <v>2221</v>
      </c>
      <c r="G991" s="2" t="s">
        <v>2248</v>
      </c>
      <c r="H991" s="2" t="s">
        <v>2223</v>
      </c>
      <c r="I991" s="11">
        <v>44196</v>
      </c>
      <c r="J991" s="11">
        <v>44104</v>
      </c>
      <c r="K991" s="2" t="s">
        <v>126</v>
      </c>
      <c r="L991" s="2" t="s">
        <v>126</v>
      </c>
      <c r="M991" s="2"/>
      <c r="N991" s="2" t="s">
        <v>80</v>
      </c>
      <c r="O991" s="2" t="s">
        <v>95</v>
      </c>
      <c r="P991" s="2" t="s">
        <v>2224</v>
      </c>
      <c r="Q991" s="2" t="s">
        <v>65</v>
      </c>
      <c r="R991" s="2" t="s">
        <v>81</v>
      </c>
      <c r="S991" s="2">
        <v>8194</v>
      </c>
      <c r="T991" s="2" t="s">
        <v>82</v>
      </c>
      <c r="U991" s="2" t="s">
        <v>83</v>
      </c>
      <c r="V991" s="10" t="s">
        <v>69</v>
      </c>
      <c r="W991" s="2"/>
      <c r="X991" s="2">
        <v>83578.8</v>
      </c>
      <c r="Y991" s="26">
        <v>0.00052840751</v>
      </c>
      <c r="Z991" s="10" t="s">
        <v>84</v>
      </c>
      <c r="AA991" s="2" t="s">
        <v>85</v>
      </c>
      <c r="AB991" s="10" t="s">
        <v>72</v>
      </c>
      <c r="AC991" s="2" t="s">
        <v>73</v>
      </c>
      <c r="AD991" s="10" t="s">
        <v>74</v>
      </c>
      <c r="AE991" s="10"/>
      <c r="AF991" s="10" t="s">
        <v>86</v>
      </c>
      <c r="AG991" s="10" t="s">
        <v>75</v>
      </c>
      <c r="AH991" s="10"/>
      <c r="AI991" s="10" t="s">
        <v>76</v>
      </c>
      <c r="AJ991" s="2" t="s">
        <v>76</v>
      </c>
      <c r="AK991" s="32">
        <v>1</v>
      </c>
      <c r="AL991" s="2"/>
      <c r="AM991" s="2"/>
      <c r="AN991" s="2"/>
      <c r="AO991" s="2">
        <v>0</v>
      </c>
      <c r="AP991" s="2">
        <v>0</v>
      </c>
      <c r="AQ991" s="2">
        <v>83578.8</v>
      </c>
      <c r="AR991" s="26">
        <v>1</v>
      </c>
      <c r="AS991" s="11"/>
      <c r="AT991" s="10"/>
      <c r="AV991" s="10"/>
      <c r="AW991" s="10"/>
      <c r="AX991" s="10"/>
      <c r="AY991" s="10"/>
      <c r="AZ991" s="10"/>
      <c r="BC991" s="10"/>
    </row>
    <row r="992" s="2" customFormat="1">
      <c r="A992" s="2" t="s">
        <v>2250</v>
      </c>
      <c r="B992" s="11">
        <v>44253</v>
      </c>
      <c r="C992" s="2" t="s">
        <v>2228</v>
      </c>
      <c r="D992" s="2" t="s">
        <v>2229</v>
      </c>
      <c r="E992" s="2" t="s">
        <v>2230</v>
      </c>
      <c r="F992" s="2" t="s">
        <v>2221</v>
      </c>
      <c r="G992" s="2" t="s">
        <v>2248</v>
      </c>
      <c r="H992" s="2" t="s">
        <v>2223</v>
      </c>
      <c r="I992" s="11">
        <v>44196</v>
      </c>
      <c r="J992" s="11">
        <v>44196</v>
      </c>
      <c r="K992" s="2" t="s">
        <v>126</v>
      </c>
      <c r="L992" s="2" t="s">
        <v>126</v>
      </c>
      <c r="M992" s="2"/>
      <c r="N992" s="2" t="s">
        <v>80</v>
      </c>
      <c r="O992" s="2" t="s">
        <v>95</v>
      </c>
      <c r="P992" s="2" t="s">
        <v>2224</v>
      </c>
      <c r="Q992" s="2" t="s">
        <v>65</v>
      </c>
      <c r="R992" s="2" t="s">
        <v>81</v>
      </c>
      <c r="S992" s="2">
        <v>8194</v>
      </c>
      <c r="T992" s="2" t="s">
        <v>82</v>
      </c>
      <c r="U992" s="2" t="s">
        <v>83</v>
      </c>
      <c r="V992" s="10" t="s">
        <v>69</v>
      </c>
      <c r="W992" s="2"/>
      <c r="X992" s="2">
        <v>154374.96</v>
      </c>
      <c r="Y992" s="26">
        <v>0.000718807455</v>
      </c>
      <c r="Z992" s="10" t="s">
        <v>84</v>
      </c>
      <c r="AA992" s="2" t="s">
        <v>85</v>
      </c>
      <c r="AB992" s="10" t="s">
        <v>72</v>
      </c>
      <c r="AC992" s="2" t="s">
        <v>73</v>
      </c>
      <c r="AD992" s="10" t="s">
        <v>74</v>
      </c>
      <c r="AE992" s="10"/>
      <c r="AF992" s="10" t="s">
        <v>86</v>
      </c>
      <c r="AG992" s="10" t="s">
        <v>75</v>
      </c>
      <c r="AH992" s="10"/>
      <c r="AI992" s="10" t="s">
        <v>76</v>
      </c>
      <c r="AJ992" s="2" t="s">
        <v>76</v>
      </c>
      <c r="AK992" s="32">
        <v>1</v>
      </c>
      <c r="AL992" s="2"/>
      <c r="AM992" s="2"/>
      <c r="AN992" s="2"/>
      <c r="AO992" s="2">
        <v>0</v>
      </c>
      <c r="AP992" s="2">
        <v>0</v>
      </c>
      <c r="AQ992" s="2">
        <v>154374.96</v>
      </c>
      <c r="AR992" s="26">
        <v>1</v>
      </c>
      <c r="AS992" s="11"/>
      <c r="AT992" s="10"/>
      <c r="AV992" s="10"/>
      <c r="AW992" s="10"/>
      <c r="AX992" s="10"/>
      <c r="AY992" s="10"/>
      <c r="AZ992" s="10"/>
      <c r="BC992" s="10"/>
    </row>
    <row r="993" s="2" customFormat="1">
      <c r="A993" s="2" t="s">
        <v>2251</v>
      </c>
      <c r="B993" s="11">
        <v>44071</v>
      </c>
      <c r="C993" s="2" t="s">
        <v>2228</v>
      </c>
      <c r="D993" s="2" t="s">
        <v>2229</v>
      </c>
      <c r="E993" s="2" t="s">
        <v>2230</v>
      </c>
      <c r="F993" s="2" t="s">
        <v>2252</v>
      </c>
      <c r="G993" s="2" t="s">
        <v>2253</v>
      </c>
      <c r="H993" s="2" t="s">
        <v>2254</v>
      </c>
      <c r="I993" s="11">
        <v>44196</v>
      </c>
      <c r="J993" s="11">
        <v>44012</v>
      </c>
      <c r="K993" s="2" t="s">
        <v>126</v>
      </c>
      <c r="L993" s="2" t="s">
        <v>126</v>
      </c>
      <c r="M993" s="2"/>
      <c r="N993" s="2" t="s">
        <v>80</v>
      </c>
      <c r="O993" s="2" t="s">
        <v>95</v>
      </c>
      <c r="P993" s="2" t="s">
        <v>2224</v>
      </c>
      <c r="Q993" s="2" t="s">
        <v>65</v>
      </c>
      <c r="R993" s="2" t="s">
        <v>81</v>
      </c>
      <c r="S993" s="2">
        <v>21936</v>
      </c>
      <c r="T993" s="2" t="s">
        <v>82</v>
      </c>
      <c r="U993" s="2" t="s">
        <v>83</v>
      </c>
      <c r="V993" s="10" t="s">
        <v>69</v>
      </c>
      <c r="W993" s="2"/>
      <c r="X993" s="2">
        <v>95202.24</v>
      </c>
      <c r="Y993" s="26">
        <v>7.4524592E-05</v>
      </c>
      <c r="Z993" s="10" t="s">
        <v>84</v>
      </c>
      <c r="AA993" s="2" t="s">
        <v>85</v>
      </c>
      <c r="AB993" s="10" t="s">
        <v>72</v>
      </c>
      <c r="AC993" s="2" t="s">
        <v>73</v>
      </c>
      <c r="AD993" s="10" t="s">
        <v>74</v>
      </c>
      <c r="AE993" s="10"/>
      <c r="AF993" s="10" t="s">
        <v>86</v>
      </c>
      <c r="AG993" s="10" t="s">
        <v>75</v>
      </c>
      <c r="AH993" s="10"/>
      <c r="AI993" s="10" t="s">
        <v>76</v>
      </c>
      <c r="AJ993" s="2" t="s">
        <v>76</v>
      </c>
      <c r="AK993" s="32">
        <v>1</v>
      </c>
      <c r="AL993" s="2"/>
      <c r="AM993" s="2"/>
      <c r="AN993" s="2"/>
      <c r="AO993" s="2">
        <v>0</v>
      </c>
      <c r="AP993" s="2">
        <v>0</v>
      </c>
      <c r="AQ993" s="2">
        <v>95202.24</v>
      </c>
      <c r="AR993" s="26">
        <v>1</v>
      </c>
      <c r="AS993" s="11"/>
      <c r="AT993" s="10"/>
      <c r="AV993" s="10"/>
      <c r="AW993" s="10"/>
      <c r="AX993" s="10"/>
      <c r="AY993" s="10"/>
      <c r="AZ993" s="10"/>
      <c r="BC993" s="10"/>
    </row>
    <row r="994" s="2" customFormat="1">
      <c r="A994" s="2" t="s">
        <v>2255</v>
      </c>
      <c r="B994" s="11">
        <v>44159</v>
      </c>
      <c r="C994" s="2" t="s">
        <v>2228</v>
      </c>
      <c r="D994" s="2" t="s">
        <v>2229</v>
      </c>
      <c r="E994" s="2" t="s">
        <v>2230</v>
      </c>
      <c r="F994" s="2" t="s">
        <v>2252</v>
      </c>
      <c r="G994" s="2" t="s">
        <v>2253</v>
      </c>
      <c r="H994" s="2" t="s">
        <v>2254</v>
      </c>
      <c r="I994" s="11">
        <v>44196</v>
      </c>
      <c r="J994" s="11">
        <v>44104</v>
      </c>
      <c r="K994" s="2" t="s">
        <v>126</v>
      </c>
      <c r="L994" s="2" t="s">
        <v>126</v>
      </c>
      <c r="M994" s="2"/>
      <c r="N994" s="2" t="s">
        <v>80</v>
      </c>
      <c r="O994" s="2" t="s">
        <v>95</v>
      </c>
      <c r="P994" s="2" t="s">
        <v>2224</v>
      </c>
      <c r="Q994" s="2" t="s">
        <v>65</v>
      </c>
      <c r="R994" s="2" t="s">
        <v>81</v>
      </c>
      <c r="S994" s="2">
        <v>21936</v>
      </c>
      <c r="T994" s="2" t="s">
        <v>82</v>
      </c>
      <c r="U994" s="2" t="s">
        <v>83</v>
      </c>
      <c r="V994" s="10" t="s">
        <v>69</v>
      </c>
      <c r="W994" s="2"/>
      <c r="X994" s="2">
        <v>223747.2</v>
      </c>
      <c r="Y994" s="26">
        <v>0.000145489154</v>
      </c>
      <c r="Z994" s="10" t="s">
        <v>84</v>
      </c>
      <c r="AA994" s="2" t="s">
        <v>85</v>
      </c>
      <c r="AB994" s="10" t="s">
        <v>72</v>
      </c>
      <c r="AC994" s="2" t="s">
        <v>73</v>
      </c>
      <c r="AD994" s="10" t="s">
        <v>74</v>
      </c>
      <c r="AE994" s="10"/>
      <c r="AF994" s="10" t="s">
        <v>86</v>
      </c>
      <c r="AG994" s="10" t="s">
        <v>75</v>
      </c>
      <c r="AH994" s="10"/>
      <c r="AI994" s="10" t="s">
        <v>76</v>
      </c>
      <c r="AJ994" s="2" t="s">
        <v>76</v>
      </c>
      <c r="AK994" s="32">
        <v>1</v>
      </c>
      <c r="AL994" s="2"/>
      <c r="AM994" s="2"/>
      <c r="AN994" s="2"/>
      <c r="AO994" s="2">
        <v>0</v>
      </c>
      <c r="AP994" s="2">
        <v>0</v>
      </c>
      <c r="AQ994" s="2">
        <v>223747.2</v>
      </c>
      <c r="AR994" s="26">
        <v>1</v>
      </c>
      <c r="AS994" s="11"/>
      <c r="AT994" s="10"/>
      <c r="AV994" s="10"/>
      <c r="AW994" s="10"/>
      <c r="AX994" s="10"/>
      <c r="AY994" s="10"/>
      <c r="AZ994" s="10"/>
      <c r="BC994" s="10"/>
    </row>
    <row r="995" s="2" customFormat="1">
      <c r="A995" s="2" t="s">
        <v>2256</v>
      </c>
      <c r="B995" s="11">
        <v>44253</v>
      </c>
      <c r="C995" s="2" t="s">
        <v>2228</v>
      </c>
      <c r="D995" s="2" t="s">
        <v>2229</v>
      </c>
      <c r="E995" s="2" t="s">
        <v>2230</v>
      </c>
      <c r="F995" s="2" t="s">
        <v>2252</v>
      </c>
      <c r="G995" s="2" t="s">
        <v>2253</v>
      </c>
      <c r="H995" s="2" t="s">
        <v>2254</v>
      </c>
      <c r="I995" s="11">
        <v>44196</v>
      </c>
      <c r="J995" s="11">
        <v>44196</v>
      </c>
      <c r="K995" s="2" t="s">
        <v>126</v>
      </c>
      <c r="L995" s="2" t="s">
        <v>126</v>
      </c>
      <c r="M995" s="2"/>
      <c r="N995" s="2" t="s">
        <v>80</v>
      </c>
      <c r="O995" s="2" t="s">
        <v>95</v>
      </c>
      <c r="P995" s="2" t="s">
        <v>2224</v>
      </c>
      <c r="Q995" s="2" t="s">
        <v>65</v>
      </c>
      <c r="R995" s="2" t="s">
        <v>81</v>
      </c>
      <c r="S995" s="2">
        <v>21936</v>
      </c>
      <c r="T995" s="2" t="s">
        <v>82</v>
      </c>
      <c r="U995" s="2" t="s">
        <v>83</v>
      </c>
      <c r="V995" s="10" t="s">
        <v>69</v>
      </c>
      <c r="W995" s="2"/>
      <c r="X995" s="2">
        <v>413274.24</v>
      </c>
      <c r="Y995" s="26">
        <v>0.000227945847</v>
      </c>
      <c r="Z995" s="10" t="s">
        <v>84</v>
      </c>
      <c r="AA995" s="2" t="s">
        <v>85</v>
      </c>
      <c r="AB995" s="10" t="s">
        <v>72</v>
      </c>
      <c r="AC995" s="2" t="s">
        <v>73</v>
      </c>
      <c r="AD995" s="10" t="s">
        <v>74</v>
      </c>
      <c r="AE995" s="10"/>
      <c r="AF995" s="10" t="s">
        <v>86</v>
      </c>
      <c r="AG995" s="10" t="s">
        <v>75</v>
      </c>
      <c r="AH995" s="10"/>
      <c r="AI995" s="10" t="s">
        <v>76</v>
      </c>
      <c r="AJ995" s="2" t="s">
        <v>76</v>
      </c>
      <c r="AK995" s="32">
        <v>1</v>
      </c>
      <c r="AL995" s="2"/>
      <c r="AM995" s="2"/>
      <c r="AN995" s="2"/>
      <c r="AO995" s="2">
        <v>0</v>
      </c>
      <c r="AP995" s="2">
        <v>0</v>
      </c>
      <c r="AQ995" s="2">
        <v>413274.24</v>
      </c>
      <c r="AR995" s="26">
        <v>1</v>
      </c>
      <c r="AS995" s="11"/>
      <c r="AT995" s="10"/>
      <c r="AV995" s="10"/>
      <c r="AW995" s="10"/>
      <c r="AX995" s="10"/>
      <c r="AY995" s="10"/>
      <c r="AZ995" s="10"/>
      <c r="BC995" s="10"/>
    </row>
    <row r="996" s="2" customFormat="1">
      <c r="A996" s="2" t="s">
        <v>2257</v>
      </c>
      <c r="B996" s="11">
        <v>44343</v>
      </c>
      <c r="C996" s="2" t="s">
        <v>2228</v>
      </c>
      <c r="D996" s="2" t="s">
        <v>2229</v>
      </c>
      <c r="E996" s="2" t="s">
        <v>2230</v>
      </c>
      <c r="F996" s="2" t="s">
        <v>2252</v>
      </c>
      <c r="G996" s="2" t="s">
        <v>2253</v>
      </c>
      <c r="H996" s="2" t="s">
        <v>2254</v>
      </c>
      <c r="I996" s="11">
        <v>44561</v>
      </c>
      <c r="J996" s="11">
        <v>44286</v>
      </c>
      <c r="K996" s="2" t="s">
        <v>126</v>
      </c>
      <c r="L996" s="2" t="s">
        <v>126</v>
      </c>
      <c r="M996" s="2"/>
      <c r="N996" s="2" t="s">
        <v>80</v>
      </c>
      <c r="O996" s="2" t="s">
        <v>95</v>
      </c>
      <c r="P996" s="2" t="s">
        <v>2224</v>
      </c>
      <c r="Q996" s="2" t="s">
        <v>65</v>
      </c>
      <c r="R996" s="2" t="s">
        <v>81</v>
      </c>
      <c r="S996" s="2">
        <v>21936</v>
      </c>
      <c r="T996" s="2" t="s">
        <v>82</v>
      </c>
      <c r="U996" s="2" t="s">
        <v>83</v>
      </c>
      <c r="V996" s="10" t="s">
        <v>69</v>
      </c>
      <c r="W996" s="2"/>
      <c r="X996" s="2">
        <v>4163891.52</v>
      </c>
      <c r="Y996" s="26">
        <v>0.002211940757</v>
      </c>
      <c r="Z996" s="10" t="s">
        <v>84</v>
      </c>
      <c r="AA996" s="2" t="s">
        <v>85</v>
      </c>
      <c r="AB996" s="10" t="s">
        <v>72</v>
      </c>
      <c r="AC996" s="2" t="s">
        <v>73</v>
      </c>
      <c r="AD996" s="10" t="s">
        <v>74</v>
      </c>
      <c r="AE996" s="10"/>
      <c r="AF996" s="10" t="s">
        <v>86</v>
      </c>
      <c r="AG996" s="10" t="s">
        <v>75</v>
      </c>
      <c r="AH996" s="10"/>
      <c r="AI996" s="10" t="s">
        <v>76</v>
      </c>
      <c r="AJ996" s="2" t="s">
        <v>76</v>
      </c>
      <c r="AK996" s="32">
        <v>1</v>
      </c>
      <c r="AL996" s="2"/>
      <c r="AM996" s="2"/>
      <c r="AN996" s="2"/>
      <c r="AO996" s="2">
        <v>0</v>
      </c>
      <c r="AP996" s="2">
        <v>0</v>
      </c>
      <c r="AQ996" s="2">
        <v>110665.06</v>
      </c>
      <c r="AR996" s="26">
        <v>0.026577315827862873</v>
      </c>
      <c r="AS996" s="11"/>
      <c r="AT996" s="10"/>
      <c r="AV996" s="10"/>
      <c r="AW996" s="10"/>
      <c r="AX996" s="10"/>
      <c r="AY996" s="10"/>
      <c r="AZ996" s="10"/>
      <c r="BC996" s="10"/>
    </row>
    <row r="997" s="2" customFormat="1">
      <c r="A997" s="2" t="s">
        <v>2258</v>
      </c>
      <c r="B997" s="11">
        <v>44435</v>
      </c>
      <c r="C997" s="2" t="s">
        <v>2228</v>
      </c>
      <c r="D997" s="2" t="s">
        <v>2229</v>
      </c>
      <c r="E997" s="2" t="s">
        <v>2230</v>
      </c>
      <c r="F997" s="2" t="s">
        <v>2252</v>
      </c>
      <c r="G997" s="2" t="s">
        <v>2253</v>
      </c>
      <c r="H997" s="2" t="s">
        <v>2254</v>
      </c>
      <c r="I997" s="11">
        <v>44561</v>
      </c>
      <c r="J997" s="11">
        <v>44377</v>
      </c>
      <c r="K997" s="2" t="s">
        <v>126</v>
      </c>
      <c r="L997" s="2" t="s">
        <v>126</v>
      </c>
      <c r="M997" s="2"/>
      <c r="N997" s="2" t="s">
        <v>80</v>
      </c>
      <c r="O997" s="2" t="s">
        <v>95</v>
      </c>
      <c r="P997" s="2" t="s">
        <v>2224</v>
      </c>
      <c r="Q997" s="2" t="s">
        <v>65</v>
      </c>
      <c r="R997" s="2" t="s">
        <v>81</v>
      </c>
      <c r="S997" s="2">
        <v>23270</v>
      </c>
      <c r="T997" s="2" t="s">
        <v>82</v>
      </c>
      <c r="U997" s="2" t="s">
        <v>83</v>
      </c>
      <c r="V997" s="10" t="s">
        <v>69</v>
      </c>
      <c r="W997" s="2"/>
      <c r="X997" s="2">
        <v>4983037.8</v>
      </c>
      <c r="Y997" s="26">
        <v>0.002536334112</v>
      </c>
      <c r="Z997" s="10" t="s">
        <v>84</v>
      </c>
      <c r="AA997" s="2" t="s">
        <v>85</v>
      </c>
      <c r="AB997" s="10" t="s">
        <v>72</v>
      </c>
      <c r="AC997" s="2" t="s">
        <v>73</v>
      </c>
      <c r="AD997" s="10" t="s">
        <v>74</v>
      </c>
      <c r="AE997" s="10"/>
      <c r="AF997" s="10" t="s">
        <v>86</v>
      </c>
      <c r="AG997" s="10" t="s">
        <v>75</v>
      </c>
      <c r="AH997" s="10"/>
      <c r="AI997" s="10" t="s">
        <v>76</v>
      </c>
      <c r="AJ997" s="2" t="s">
        <v>76</v>
      </c>
      <c r="AK997" s="32">
        <v>1</v>
      </c>
      <c r="AL997" s="2"/>
      <c r="AM997" s="2"/>
      <c r="AN997" s="2"/>
      <c r="AO997" s="2">
        <v>0</v>
      </c>
      <c r="AP997" s="2">
        <v>0</v>
      </c>
      <c r="AQ997" s="2">
        <v>0</v>
      </c>
      <c r="AR997" s="26">
        <v>0</v>
      </c>
      <c r="AS997" s="11"/>
      <c r="AT997" s="10"/>
      <c r="AV997" s="10"/>
      <c r="AW997" s="10"/>
      <c r="AX997" s="10"/>
      <c r="AY997" s="10"/>
      <c r="AZ997" s="10"/>
      <c r="BC997" s="10"/>
    </row>
    <row r="998" s="2" customFormat="1">
      <c r="A998" s="2" t="s">
        <v>2259</v>
      </c>
      <c r="B998" s="11">
        <v>44524</v>
      </c>
      <c r="C998" s="2" t="s">
        <v>2228</v>
      </c>
      <c r="D998" s="2" t="s">
        <v>2229</v>
      </c>
      <c r="E998" s="2" t="s">
        <v>2230</v>
      </c>
      <c r="F998" s="2" t="s">
        <v>2252</v>
      </c>
      <c r="G998" s="2" t="s">
        <v>2253</v>
      </c>
      <c r="H998" s="2" t="s">
        <v>2254</v>
      </c>
      <c r="I998" s="11">
        <v>44561</v>
      </c>
      <c r="J998" s="11">
        <v>44469</v>
      </c>
      <c r="K998" s="2" t="s">
        <v>126</v>
      </c>
      <c r="L998" s="2" t="s">
        <v>126</v>
      </c>
      <c r="M998" s="2"/>
      <c r="N998" s="2" t="s">
        <v>80</v>
      </c>
      <c r="O998" s="2" t="s">
        <v>95</v>
      </c>
      <c r="P998" s="2" t="s">
        <v>2224</v>
      </c>
      <c r="Q998" s="2" t="s">
        <v>65</v>
      </c>
      <c r="R998" s="2" t="s">
        <v>81</v>
      </c>
      <c r="S998" s="2">
        <v>24721</v>
      </c>
      <c r="T998" s="2" t="s">
        <v>82</v>
      </c>
      <c r="U998" s="2" t="s">
        <v>83</v>
      </c>
      <c r="V998" s="10" t="s">
        <v>69</v>
      </c>
      <c r="W998" s="2"/>
      <c r="X998" s="2">
        <v>4337793.87</v>
      </c>
      <c r="Y998" s="26">
        <v>0.002293544229</v>
      </c>
      <c r="Z998" s="10" t="s">
        <v>84</v>
      </c>
      <c r="AA998" s="2" t="s">
        <v>85</v>
      </c>
      <c r="AB998" s="10" t="s">
        <v>72</v>
      </c>
      <c r="AC998" s="2" t="s">
        <v>73</v>
      </c>
      <c r="AD998" s="10" t="s">
        <v>74</v>
      </c>
      <c r="AE998" s="10"/>
      <c r="AF998" s="10" t="s">
        <v>86</v>
      </c>
      <c r="AG998" s="10" t="s">
        <v>75</v>
      </c>
      <c r="AH998" s="10"/>
      <c r="AI998" s="10" t="s">
        <v>76</v>
      </c>
      <c r="AJ998" s="2" t="s">
        <v>76</v>
      </c>
      <c r="AK998" s="32">
        <v>1</v>
      </c>
      <c r="AL998" s="2"/>
      <c r="AM998" s="2"/>
      <c r="AN998" s="2"/>
      <c r="AO998" s="2">
        <v>0</v>
      </c>
      <c r="AP998" s="2">
        <v>0</v>
      </c>
      <c r="AQ998" s="2">
        <v>3565725.87</v>
      </c>
      <c r="AR998" s="26">
        <v>0.8220136725860605</v>
      </c>
      <c r="AS998" s="11"/>
      <c r="AT998" s="10"/>
      <c r="AV998" s="10"/>
      <c r="AW998" s="10"/>
      <c r="AX998" s="10"/>
      <c r="AY998" s="10"/>
      <c r="AZ998" s="10"/>
      <c r="BC998" s="10"/>
    </row>
    <row r="999" s="2" customFormat="1">
      <c r="A999" s="2" t="s">
        <v>2260</v>
      </c>
      <c r="B999" s="11">
        <v>43796</v>
      </c>
      <c r="C999" s="2" t="s">
        <v>2228</v>
      </c>
      <c r="D999" s="2" t="s">
        <v>2229</v>
      </c>
      <c r="E999" s="2" t="s">
        <v>2230</v>
      </c>
      <c r="F999" s="2" t="s">
        <v>2261</v>
      </c>
      <c r="G999" s="2" t="s">
        <v>2262</v>
      </c>
      <c r="H999" s="2" t="s">
        <v>2263</v>
      </c>
      <c r="I999" s="11">
        <v>43830</v>
      </c>
      <c r="J999" s="11">
        <v>43738</v>
      </c>
      <c r="K999" s="2" t="s">
        <v>126</v>
      </c>
      <c r="L999" s="2" t="s">
        <v>126</v>
      </c>
      <c r="M999" s="2"/>
      <c r="N999" s="2" t="s">
        <v>80</v>
      </c>
      <c r="O999" s="2" t="s">
        <v>95</v>
      </c>
      <c r="P999" s="2" t="s">
        <v>2224</v>
      </c>
      <c r="Q999" s="2" t="s">
        <v>65</v>
      </c>
      <c r="R999" s="2" t="s">
        <v>81</v>
      </c>
      <c r="S999" s="2">
        <v>220</v>
      </c>
      <c r="T999" s="2" t="s">
        <v>82</v>
      </c>
      <c r="U999" s="2" t="s">
        <v>83</v>
      </c>
      <c r="V999" s="10" t="s">
        <v>69</v>
      </c>
      <c r="W999" s="2"/>
      <c r="X999" s="2">
        <v>1214.4</v>
      </c>
      <c r="Y999" s="26">
        <v>2.311885E-05</v>
      </c>
      <c r="Z999" s="10" t="s">
        <v>84</v>
      </c>
      <c r="AA999" s="2" t="s">
        <v>85</v>
      </c>
      <c r="AB999" s="10" t="s">
        <v>72</v>
      </c>
      <c r="AC999" s="2" t="s">
        <v>73</v>
      </c>
      <c r="AD999" s="10" t="s">
        <v>74</v>
      </c>
      <c r="AE999" s="10"/>
      <c r="AF999" s="10" t="s">
        <v>86</v>
      </c>
      <c r="AG999" s="10" t="s">
        <v>75</v>
      </c>
      <c r="AH999" s="10"/>
      <c r="AI999" s="10" t="s">
        <v>76</v>
      </c>
      <c r="AJ999" s="2" t="s">
        <v>76</v>
      </c>
      <c r="AK999" s="32">
        <v>1</v>
      </c>
      <c r="AL999" s="2"/>
      <c r="AM999" s="2"/>
      <c r="AN999" s="2"/>
      <c r="AO999" s="2">
        <v>0</v>
      </c>
      <c r="AP999" s="2">
        <v>0</v>
      </c>
      <c r="AQ999" s="2">
        <v>1214.4</v>
      </c>
      <c r="AR999" s="26">
        <v>1</v>
      </c>
      <c r="AS999" s="11"/>
      <c r="AT999" s="10"/>
      <c r="AV999" s="10"/>
      <c r="AW999" s="10"/>
      <c r="AX999" s="10"/>
      <c r="AY999" s="10"/>
      <c r="AZ999" s="10"/>
      <c r="BC999" s="10"/>
    </row>
    <row r="1000" s="2" customFormat="1">
      <c r="A1000" s="2" t="s">
        <v>2264</v>
      </c>
      <c r="B1000" s="11">
        <v>43889</v>
      </c>
      <c r="C1000" s="2" t="s">
        <v>2228</v>
      </c>
      <c r="D1000" s="2" t="s">
        <v>2229</v>
      </c>
      <c r="E1000" s="2" t="s">
        <v>2230</v>
      </c>
      <c r="F1000" s="2" t="s">
        <v>2261</v>
      </c>
      <c r="G1000" s="2" t="s">
        <v>2262</v>
      </c>
      <c r="H1000" s="2" t="s">
        <v>2263</v>
      </c>
      <c r="I1000" s="11">
        <v>43830</v>
      </c>
      <c r="J1000" s="11">
        <v>43830</v>
      </c>
      <c r="K1000" s="2" t="s">
        <v>126</v>
      </c>
      <c r="L1000" s="2" t="s">
        <v>126</v>
      </c>
      <c r="M1000" s="2"/>
      <c r="N1000" s="2" t="s">
        <v>80</v>
      </c>
      <c r="O1000" s="2" t="s">
        <v>95</v>
      </c>
      <c r="P1000" s="2" t="s">
        <v>2224</v>
      </c>
      <c r="Q1000" s="2" t="s">
        <v>65</v>
      </c>
      <c r="R1000" s="2" t="s">
        <v>81</v>
      </c>
      <c r="S1000" s="2">
        <v>220</v>
      </c>
      <c r="T1000" s="2" t="s">
        <v>82</v>
      </c>
      <c r="U1000" s="2" t="s">
        <v>83</v>
      </c>
      <c r="V1000" s="10" t="s">
        <v>69</v>
      </c>
      <c r="W1000" s="2"/>
      <c r="X1000" s="2">
        <v>1337.6</v>
      </c>
      <c r="Y1000" s="26">
        <v>2.0164058E-05</v>
      </c>
      <c r="Z1000" s="10" t="s">
        <v>84</v>
      </c>
      <c r="AA1000" s="2" t="s">
        <v>85</v>
      </c>
      <c r="AB1000" s="10" t="s">
        <v>72</v>
      </c>
      <c r="AC1000" s="2" t="s">
        <v>73</v>
      </c>
      <c r="AD1000" s="10" t="s">
        <v>74</v>
      </c>
      <c r="AE1000" s="10"/>
      <c r="AF1000" s="10" t="s">
        <v>86</v>
      </c>
      <c r="AG1000" s="10" t="s">
        <v>75</v>
      </c>
      <c r="AH1000" s="10"/>
      <c r="AI1000" s="10" t="s">
        <v>76</v>
      </c>
      <c r="AJ1000" s="2" t="s">
        <v>76</v>
      </c>
      <c r="AK1000" s="32">
        <v>1</v>
      </c>
      <c r="AL1000" s="2"/>
      <c r="AM1000" s="2"/>
      <c r="AN1000" s="2"/>
      <c r="AO1000" s="2">
        <v>0</v>
      </c>
      <c r="AP1000" s="2">
        <v>0</v>
      </c>
      <c r="AQ1000" s="2">
        <v>1337.6</v>
      </c>
      <c r="AR1000" s="26">
        <v>1</v>
      </c>
      <c r="AS1000" s="11"/>
      <c r="AT1000" s="10"/>
      <c r="AV1000" s="10"/>
      <c r="AW1000" s="10"/>
      <c r="AX1000" s="10"/>
      <c r="AY1000" s="10"/>
      <c r="AZ1000" s="10"/>
      <c r="BC1000" s="10"/>
    </row>
    <row r="1001" s="2" customFormat="1">
      <c r="A1001" s="2" t="s">
        <v>2265</v>
      </c>
      <c r="B1001" s="11">
        <v>43979</v>
      </c>
      <c r="C1001" s="2" t="s">
        <v>2228</v>
      </c>
      <c r="D1001" s="2" t="s">
        <v>2229</v>
      </c>
      <c r="E1001" s="2" t="s">
        <v>2230</v>
      </c>
      <c r="F1001" s="2" t="s">
        <v>2261</v>
      </c>
      <c r="G1001" s="2" t="s">
        <v>2262</v>
      </c>
      <c r="H1001" s="2" t="s">
        <v>2263</v>
      </c>
      <c r="I1001" s="11">
        <v>44196</v>
      </c>
      <c r="J1001" s="11">
        <v>43921</v>
      </c>
      <c r="K1001" s="2" t="s">
        <v>126</v>
      </c>
      <c r="L1001" s="2" t="s">
        <v>126</v>
      </c>
      <c r="M1001" s="2"/>
      <c r="N1001" s="2" t="s">
        <v>80</v>
      </c>
      <c r="O1001" s="2" t="s">
        <v>95</v>
      </c>
      <c r="P1001" s="2" t="s">
        <v>2224</v>
      </c>
      <c r="Q1001" s="2" t="s">
        <v>65</v>
      </c>
      <c r="R1001" s="2" t="s">
        <v>81</v>
      </c>
      <c r="S1001" s="2">
        <v>220</v>
      </c>
      <c r="T1001" s="2" t="s">
        <v>82</v>
      </c>
      <c r="U1001" s="2" t="s">
        <v>83</v>
      </c>
      <c r="V1001" s="10" t="s">
        <v>69</v>
      </c>
      <c r="W1001" s="2"/>
      <c r="X1001" s="2">
        <v>770</v>
      </c>
      <c r="Y1001" s="26">
        <v>1.2090798E-05</v>
      </c>
      <c r="Z1001" s="10" t="s">
        <v>84</v>
      </c>
      <c r="AA1001" s="2" t="s">
        <v>85</v>
      </c>
      <c r="AB1001" s="10" t="s">
        <v>72</v>
      </c>
      <c r="AC1001" s="2" t="s">
        <v>73</v>
      </c>
      <c r="AD1001" s="10" t="s">
        <v>74</v>
      </c>
      <c r="AE1001" s="10"/>
      <c r="AF1001" s="10" t="s">
        <v>86</v>
      </c>
      <c r="AG1001" s="10" t="s">
        <v>75</v>
      </c>
      <c r="AH1001" s="10"/>
      <c r="AI1001" s="10" t="s">
        <v>76</v>
      </c>
      <c r="AJ1001" s="2" t="s">
        <v>76</v>
      </c>
      <c r="AK1001" s="32">
        <v>1</v>
      </c>
      <c r="AL1001" s="2"/>
      <c r="AM1001" s="2"/>
      <c r="AN1001" s="2"/>
      <c r="AO1001" s="2">
        <v>0</v>
      </c>
      <c r="AP1001" s="2">
        <v>0</v>
      </c>
      <c r="AQ1001" s="2">
        <v>770</v>
      </c>
      <c r="AR1001" s="26">
        <v>1</v>
      </c>
      <c r="AS1001" s="11"/>
      <c r="AT1001" s="10"/>
      <c r="AV1001" s="10"/>
      <c r="AW1001" s="10"/>
      <c r="AX1001" s="10"/>
      <c r="AY1001" s="10"/>
      <c r="AZ1001" s="10"/>
      <c r="BC1001" s="10"/>
      <c r="BD1001" s="2" t="s">
        <v>175</v>
      </c>
    </row>
    <row r="1002" s="2" customFormat="1">
      <c r="A1002" s="2" t="s">
        <v>2266</v>
      </c>
      <c r="B1002" s="11">
        <v>44071</v>
      </c>
      <c r="C1002" s="2" t="s">
        <v>2228</v>
      </c>
      <c r="D1002" s="2" t="s">
        <v>2229</v>
      </c>
      <c r="E1002" s="2" t="s">
        <v>2230</v>
      </c>
      <c r="F1002" s="2" t="s">
        <v>2261</v>
      </c>
      <c r="G1002" s="2" t="s">
        <v>2262</v>
      </c>
      <c r="H1002" s="2" t="s">
        <v>2263</v>
      </c>
      <c r="I1002" s="11">
        <v>44196</v>
      </c>
      <c r="J1002" s="11">
        <v>44012</v>
      </c>
      <c r="K1002" s="2" t="s">
        <v>126</v>
      </c>
      <c r="L1002" s="2" t="s">
        <v>126</v>
      </c>
      <c r="M1002" s="2"/>
      <c r="N1002" s="2" t="s">
        <v>80</v>
      </c>
      <c r="O1002" s="2" t="s">
        <v>95</v>
      </c>
      <c r="P1002" s="2" t="s">
        <v>2224</v>
      </c>
      <c r="Q1002" s="2" t="s">
        <v>65</v>
      </c>
      <c r="R1002" s="2" t="s">
        <v>81</v>
      </c>
      <c r="S1002" s="2">
        <v>220</v>
      </c>
      <c r="T1002" s="2" t="s">
        <v>82</v>
      </c>
      <c r="U1002" s="2" t="s">
        <v>83</v>
      </c>
      <c r="V1002" s="10" t="s">
        <v>69</v>
      </c>
      <c r="W1002" s="2"/>
      <c r="X1002" s="2">
        <v>954.8</v>
      </c>
      <c r="Y1002" s="26">
        <v>1.0964239E-05</v>
      </c>
      <c r="Z1002" s="10" t="s">
        <v>84</v>
      </c>
      <c r="AA1002" s="2" t="s">
        <v>85</v>
      </c>
      <c r="AB1002" s="10" t="s">
        <v>72</v>
      </c>
      <c r="AC1002" s="2" t="s">
        <v>73</v>
      </c>
      <c r="AD1002" s="10" t="s">
        <v>74</v>
      </c>
      <c r="AE1002" s="10"/>
      <c r="AF1002" s="10" t="s">
        <v>86</v>
      </c>
      <c r="AG1002" s="10" t="s">
        <v>75</v>
      </c>
      <c r="AH1002" s="10"/>
      <c r="AI1002" s="10" t="s">
        <v>76</v>
      </c>
      <c r="AJ1002" s="2" t="s">
        <v>76</v>
      </c>
      <c r="AK1002" s="32">
        <v>1</v>
      </c>
      <c r="AL1002" s="2"/>
      <c r="AM1002" s="2"/>
      <c r="AN1002" s="2"/>
      <c r="AO1002" s="2">
        <v>0</v>
      </c>
      <c r="AP1002" s="2">
        <v>0</v>
      </c>
      <c r="AQ1002" s="2">
        <v>954.8</v>
      </c>
      <c r="AR1002" s="26">
        <v>1</v>
      </c>
      <c r="AS1002" s="11"/>
      <c r="AT1002" s="10"/>
      <c r="AV1002" s="10"/>
      <c r="AW1002" s="10"/>
      <c r="AX1002" s="10"/>
      <c r="AY1002" s="10"/>
      <c r="AZ1002" s="10"/>
      <c r="BC1002" s="10"/>
    </row>
    <row r="1003" s="2" customFormat="1">
      <c r="A1003" s="2" t="s">
        <v>2267</v>
      </c>
      <c r="B1003" s="11">
        <v>44159</v>
      </c>
      <c r="C1003" s="2" t="s">
        <v>2228</v>
      </c>
      <c r="D1003" s="2" t="s">
        <v>2229</v>
      </c>
      <c r="E1003" s="2" t="s">
        <v>2230</v>
      </c>
      <c r="F1003" s="2" t="s">
        <v>2261</v>
      </c>
      <c r="G1003" s="2" t="s">
        <v>2262</v>
      </c>
      <c r="H1003" s="2" t="s">
        <v>2263</v>
      </c>
      <c r="I1003" s="11">
        <v>44196</v>
      </c>
      <c r="J1003" s="11">
        <v>44104</v>
      </c>
      <c r="K1003" s="2" t="s">
        <v>126</v>
      </c>
      <c r="L1003" s="2" t="s">
        <v>126</v>
      </c>
      <c r="M1003" s="2"/>
      <c r="N1003" s="2" t="s">
        <v>80</v>
      </c>
      <c r="O1003" s="2" t="s">
        <v>95</v>
      </c>
      <c r="P1003" s="2" t="s">
        <v>2224</v>
      </c>
      <c r="Q1003" s="2" t="s">
        <v>65</v>
      </c>
      <c r="R1003" s="2" t="s">
        <v>81</v>
      </c>
      <c r="S1003" s="2">
        <v>220</v>
      </c>
      <c r="T1003" s="2" t="s">
        <v>82</v>
      </c>
      <c r="U1003" s="2" t="s">
        <v>83</v>
      </c>
      <c r="V1003" s="10" t="s">
        <v>69</v>
      </c>
      <c r="W1003" s="2"/>
      <c r="X1003" s="2">
        <v>2244</v>
      </c>
      <c r="Y1003" s="26">
        <v>2.0381466E-05</v>
      </c>
      <c r="Z1003" s="10" t="s">
        <v>84</v>
      </c>
      <c r="AA1003" s="2" t="s">
        <v>85</v>
      </c>
      <c r="AB1003" s="10" t="s">
        <v>72</v>
      </c>
      <c r="AC1003" s="2" t="s">
        <v>73</v>
      </c>
      <c r="AD1003" s="10" t="s">
        <v>74</v>
      </c>
      <c r="AE1003" s="10"/>
      <c r="AF1003" s="10" t="s">
        <v>86</v>
      </c>
      <c r="AG1003" s="10" t="s">
        <v>75</v>
      </c>
      <c r="AH1003" s="10"/>
      <c r="AI1003" s="10" t="s">
        <v>76</v>
      </c>
      <c r="AJ1003" s="2" t="s">
        <v>76</v>
      </c>
      <c r="AK1003" s="32">
        <v>1</v>
      </c>
      <c r="AL1003" s="2"/>
      <c r="AM1003" s="2"/>
      <c r="AN1003" s="2"/>
      <c r="AO1003" s="2">
        <v>0</v>
      </c>
      <c r="AP1003" s="2">
        <v>0</v>
      </c>
      <c r="AQ1003" s="2">
        <v>2244</v>
      </c>
      <c r="AR1003" s="26">
        <v>1</v>
      </c>
      <c r="AS1003" s="11"/>
      <c r="AT1003" s="10"/>
      <c r="AV1003" s="10"/>
      <c r="AW1003" s="10"/>
      <c r="AX1003" s="10"/>
      <c r="AY1003" s="10"/>
      <c r="AZ1003" s="10"/>
      <c r="BC1003" s="10"/>
    </row>
    <row r="1004" s="2" customFormat="1">
      <c r="A1004" s="2" t="s">
        <v>2268</v>
      </c>
      <c r="B1004" s="11">
        <v>44253</v>
      </c>
      <c r="C1004" s="2" t="s">
        <v>2228</v>
      </c>
      <c r="D1004" s="2" t="s">
        <v>2229</v>
      </c>
      <c r="E1004" s="2" t="s">
        <v>2230</v>
      </c>
      <c r="F1004" s="2" t="s">
        <v>2261</v>
      </c>
      <c r="G1004" s="2" t="s">
        <v>2262</v>
      </c>
      <c r="H1004" s="2" t="s">
        <v>2263</v>
      </c>
      <c r="I1004" s="11">
        <v>44196</v>
      </c>
      <c r="J1004" s="11">
        <v>44196</v>
      </c>
      <c r="K1004" s="2" t="s">
        <v>126</v>
      </c>
      <c r="L1004" s="2" t="s">
        <v>126</v>
      </c>
      <c r="M1004" s="2"/>
      <c r="N1004" s="2" t="s">
        <v>80</v>
      </c>
      <c r="O1004" s="2" t="s">
        <v>95</v>
      </c>
      <c r="P1004" s="2" t="s">
        <v>2224</v>
      </c>
      <c r="Q1004" s="2" t="s">
        <v>65</v>
      </c>
      <c r="R1004" s="2" t="s">
        <v>81</v>
      </c>
      <c r="S1004" s="2">
        <v>849</v>
      </c>
      <c r="T1004" s="2" t="s">
        <v>82</v>
      </c>
      <c r="U1004" s="2" t="s">
        <v>83</v>
      </c>
      <c r="V1004" s="10" t="s">
        <v>69</v>
      </c>
      <c r="W1004" s="2"/>
      <c r="X1004" s="2">
        <v>15995.16</v>
      </c>
      <c r="Y1004" s="26">
        <v>0.00010605192</v>
      </c>
      <c r="Z1004" s="10" t="s">
        <v>84</v>
      </c>
      <c r="AA1004" s="2" t="s">
        <v>85</v>
      </c>
      <c r="AB1004" s="10" t="s">
        <v>72</v>
      </c>
      <c r="AC1004" s="2" t="s">
        <v>73</v>
      </c>
      <c r="AD1004" s="10" t="s">
        <v>74</v>
      </c>
      <c r="AE1004" s="10"/>
      <c r="AF1004" s="10" t="s">
        <v>86</v>
      </c>
      <c r="AG1004" s="10" t="s">
        <v>75</v>
      </c>
      <c r="AH1004" s="10"/>
      <c r="AI1004" s="10" t="s">
        <v>76</v>
      </c>
      <c r="AJ1004" s="2" t="s">
        <v>76</v>
      </c>
      <c r="AK1004" s="32">
        <v>1</v>
      </c>
      <c r="AL1004" s="2"/>
      <c r="AM1004" s="2"/>
      <c r="AN1004" s="2"/>
      <c r="AO1004" s="2">
        <v>0</v>
      </c>
      <c r="AP1004" s="2">
        <v>0</v>
      </c>
      <c r="AQ1004" s="2">
        <v>7649.04</v>
      </c>
      <c r="AR1004" s="26">
        <v>0.47820965842167257</v>
      </c>
      <c r="AS1004" s="11"/>
      <c r="AT1004" s="10"/>
      <c r="AV1004" s="10"/>
      <c r="AW1004" s="10"/>
      <c r="AX1004" s="10"/>
      <c r="AY1004" s="10"/>
      <c r="AZ1004" s="10"/>
      <c r="BC1004" s="10"/>
    </row>
    <row r="1005" s="2" customFormat="1">
      <c r="A1005" s="2" t="s">
        <v>2269</v>
      </c>
      <c r="B1005" s="11">
        <v>44343</v>
      </c>
      <c r="C1005" s="2" t="s">
        <v>2228</v>
      </c>
      <c r="D1005" s="2" t="s">
        <v>2229</v>
      </c>
      <c r="E1005" s="2" t="s">
        <v>2230</v>
      </c>
      <c r="F1005" s="2" t="s">
        <v>2261</v>
      </c>
      <c r="G1005" s="2" t="s">
        <v>2262</v>
      </c>
      <c r="H1005" s="2" t="s">
        <v>2263</v>
      </c>
      <c r="I1005" s="11">
        <v>44561</v>
      </c>
      <c r="J1005" s="11">
        <v>44286</v>
      </c>
      <c r="K1005" s="2" t="s">
        <v>126</v>
      </c>
      <c r="L1005" s="2" t="s">
        <v>126</v>
      </c>
      <c r="M1005" s="2"/>
      <c r="N1005" s="2" t="s">
        <v>80</v>
      </c>
      <c r="O1005" s="2" t="s">
        <v>95</v>
      </c>
      <c r="P1005" s="2" t="s">
        <v>2224</v>
      </c>
      <c r="Q1005" s="2" t="s">
        <v>65</v>
      </c>
      <c r="R1005" s="2" t="s">
        <v>81</v>
      </c>
      <c r="S1005" s="2">
        <v>549</v>
      </c>
      <c r="T1005" s="2" t="s">
        <v>82</v>
      </c>
      <c r="U1005" s="2" t="s">
        <v>83</v>
      </c>
      <c r="V1005" s="10" t="s">
        <v>69</v>
      </c>
      <c r="W1005" s="2"/>
      <c r="X1005" s="2">
        <v>104211.18</v>
      </c>
      <c r="Y1005" s="26">
        <v>0.00058469814</v>
      </c>
      <c r="Z1005" s="10" t="s">
        <v>84</v>
      </c>
      <c r="AA1005" s="2" t="s">
        <v>85</v>
      </c>
      <c r="AB1005" s="10" t="s">
        <v>72</v>
      </c>
      <c r="AC1005" s="2" t="s">
        <v>73</v>
      </c>
      <c r="AD1005" s="10" t="s">
        <v>74</v>
      </c>
      <c r="AE1005" s="10"/>
      <c r="AF1005" s="10" t="s">
        <v>86</v>
      </c>
      <c r="AG1005" s="10" t="s">
        <v>75</v>
      </c>
      <c r="AH1005" s="10"/>
      <c r="AI1005" s="10" t="s">
        <v>76</v>
      </c>
      <c r="AJ1005" s="2" t="s">
        <v>76</v>
      </c>
      <c r="AK1005" s="32">
        <v>1</v>
      </c>
      <c r="AL1005" s="2"/>
      <c r="AM1005" s="2"/>
      <c r="AN1005" s="2"/>
      <c r="AO1005" s="2">
        <v>0</v>
      </c>
      <c r="AP1005" s="2">
        <v>0</v>
      </c>
      <c r="AQ1005" s="2">
        <v>10440.1</v>
      </c>
      <c r="AR1005" s="26">
        <v>0.10018214936247724</v>
      </c>
      <c r="AS1005" s="11"/>
      <c r="AT1005" s="10"/>
      <c r="AV1005" s="10"/>
      <c r="AW1005" s="10"/>
      <c r="AX1005" s="10"/>
      <c r="AY1005" s="10"/>
      <c r="AZ1005" s="10"/>
      <c r="BC1005" s="10"/>
    </row>
    <row r="1006" s="2" customFormat="1">
      <c r="A1006" s="2" t="s">
        <v>2270</v>
      </c>
      <c r="B1006" s="11">
        <v>44435</v>
      </c>
      <c r="C1006" s="2" t="s">
        <v>2228</v>
      </c>
      <c r="D1006" s="2" t="s">
        <v>2229</v>
      </c>
      <c r="E1006" s="2" t="s">
        <v>2230</v>
      </c>
      <c r="F1006" s="2" t="s">
        <v>2261</v>
      </c>
      <c r="G1006" s="2" t="s">
        <v>2262</v>
      </c>
      <c r="H1006" s="2" t="s">
        <v>2263</v>
      </c>
      <c r="I1006" s="11">
        <v>44561</v>
      </c>
      <c r="J1006" s="11">
        <v>44377</v>
      </c>
      <c r="K1006" s="2" t="s">
        <v>126</v>
      </c>
      <c r="L1006" s="2" t="s">
        <v>126</v>
      </c>
      <c r="M1006" s="2"/>
      <c r="N1006" s="2" t="s">
        <v>80</v>
      </c>
      <c r="O1006" s="2" t="s">
        <v>95</v>
      </c>
      <c r="P1006" s="2" t="s">
        <v>2224</v>
      </c>
      <c r="Q1006" s="2" t="s">
        <v>65</v>
      </c>
      <c r="R1006" s="2" t="s">
        <v>81</v>
      </c>
      <c r="S1006" s="2">
        <v>596</v>
      </c>
      <c r="T1006" s="2" t="s">
        <v>82</v>
      </c>
      <c r="U1006" s="2" t="s">
        <v>83</v>
      </c>
      <c r="V1006" s="10" t="s">
        <v>69</v>
      </c>
      <c r="W1006" s="2"/>
      <c r="X1006" s="2">
        <v>127627.44</v>
      </c>
      <c r="Y1006" s="26">
        <v>0.000619838605</v>
      </c>
      <c r="Z1006" s="10" t="s">
        <v>84</v>
      </c>
      <c r="AA1006" s="2" t="s">
        <v>85</v>
      </c>
      <c r="AB1006" s="10" t="s">
        <v>72</v>
      </c>
      <c r="AC1006" s="2" t="s">
        <v>73</v>
      </c>
      <c r="AD1006" s="10" t="s">
        <v>74</v>
      </c>
      <c r="AE1006" s="10"/>
      <c r="AF1006" s="10" t="s">
        <v>86</v>
      </c>
      <c r="AG1006" s="10" t="s">
        <v>75</v>
      </c>
      <c r="AH1006" s="10"/>
      <c r="AI1006" s="10" t="s">
        <v>76</v>
      </c>
      <c r="AJ1006" s="2" t="s">
        <v>76</v>
      </c>
      <c r="AK1006" s="32">
        <v>1</v>
      </c>
      <c r="AL1006" s="2"/>
      <c r="AM1006" s="2"/>
      <c r="AN1006" s="2"/>
      <c r="AO1006" s="2">
        <v>0</v>
      </c>
      <c r="AP1006" s="2">
        <v>0</v>
      </c>
      <c r="AQ1006" s="2">
        <v>0</v>
      </c>
      <c r="AR1006" s="26">
        <v>0</v>
      </c>
      <c r="AS1006" s="11"/>
      <c r="AT1006" s="10"/>
      <c r="AV1006" s="10"/>
      <c r="AW1006" s="10"/>
      <c r="AX1006" s="10"/>
      <c r="AY1006" s="10"/>
      <c r="AZ1006" s="10"/>
      <c r="BC1006" s="10"/>
    </row>
    <row r="1007" s="2" customFormat="1">
      <c r="A1007" s="2" t="s">
        <v>2271</v>
      </c>
      <c r="B1007" s="11">
        <v>44523</v>
      </c>
      <c r="C1007" s="2" t="s">
        <v>2228</v>
      </c>
      <c r="D1007" s="2" t="s">
        <v>2229</v>
      </c>
      <c r="E1007" s="2" t="s">
        <v>2230</v>
      </c>
      <c r="F1007" s="2" t="s">
        <v>2261</v>
      </c>
      <c r="G1007" s="2" t="s">
        <v>2262</v>
      </c>
      <c r="H1007" s="2" t="s">
        <v>2263</v>
      </c>
      <c r="I1007" s="11">
        <v>44561</v>
      </c>
      <c r="J1007" s="11">
        <v>44469</v>
      </c>
      <c r="K1007" s="2" t="s">
        <v>126</v>
      </c>
      <c r="L1007" s="2" t="s">
        <v>126</v>
      </c>
      <c r="M1007" s="2"/>
      <c r="N1007" s="2" t="s">
        <v>80</v>
      </c>
      <c r="O1007" s="2" t="s">
        <v>95</v>
      </c>
      <c r="P1007" s="2" t="s">
        <v>2224</v>
      </c>
      <c r="Q1007" s="2" t="s">
        <v>65</v>
      </c>
      <c r="R1007" s="2" t="s">
        <v>81</v>
      </c>
      <c r="S1007" s="2">
        <v>736</v>
      </c>
      <c r="T1007" s="2" t="s">
        <v>82</v>
      </c>
      <c r="U1007" s="2" t="s">
        <v>83</v>
      </c>
      <c r="V1007" s="10" t="s">
        <v>69</v>
      </c>
      <c r="W1007" s="2"/>
      <c r="X1007" s="2">
        <v>129145.92</v>
      </c>
      <c r="Y1007" s="26">
        <v>0.00053763059</v>
      </c>
      <c r="Z1007" s="10" t="s">
        <v>84</v>
      </c>
      <c r="AA1007" s="2" t="s">
        <v>85</v>
      </c>
      <c r="AB1007" s="10" t="s">
        <v>72</v>
      </c>
      <c r="AC1007" s="2" t="s">
        <v>73</v>
      </c>
      <c r="AD1007" s="10" t="s">
        <v>74</v>
      </c>
      <c r="AE1007" s="10"/>
      <c r="AF1007" s="10" t="s">
        <v>86</v>
      </c>
      <c r="AG1007" s="10" t="s">
        <v>75</v>
      </c>
      <c r="AH1007" s="10"/>
      <c r="AI1007" s="10" t="s">
        <v>76</v>
      </c>
      <c r="AJ1007" s="2" t="s">
        <v>76</v>
      </c>
      <c r="AK1007" s="32">
        <v>1</v>
      </c>
      <c r="AL1007" s="2"/>
      <c r="AM1007" s="2"/>
      <c r="AN1007" s="2"/>
      <c r="AO1007" s="2">
        <v>0</v>
      </c>
      <c r="AP1007" s="2">
        <v>0</v>
      </c>
      <c r="AQ1007" s="2">
        <v>129145.92</v>
      </c>
      <c r="AR1007" s="26">
        <v>1</v>
      </c>
      <c r="AS1007" s="11"/>
      <c r="AT1007" s="10"/>
      <c r="AV1007" s="10"/>
      <c r="AW1007" s="10"/>
      <c r="AX1007" s="10"/>
      <c r="AY1007" s="10"/>
      <c r="AZ1007" s="10"/>
      <c r="BC1007" s="10"/>
    </row>
    <row r="1008" s="2" customFormat="1">
      <c r="A1008" s="2" t="s">
        <v>2272</v>
      </c>
      <c r="B1008" s="11">
        <v>43796</v>
      </c>
      <c r="C1008" s="2" t="s">
        <v>2228</v>
      </c>
      <c r="D1008" s="2" t="s">
        <v>2229</v>
      </c>
      <c r="E1008" s="2" t="s">
        <v>2230</v>
      </c>
      <c r="F1008" s="2" t="s">
        <v>2273</v>
      </c>
      <c r="G1008" s="2" t="s">
        <v>2274</v>
      </c>
      <c r="H1008" s="2" t="s">
        <v>2275</v>
      </c>
      <c r="I1008" s="11">
        <v>43830</v>
      </c>
      <c r="J1008" s="11">
        <v>43738</v>
      </c>
      <c r="K1008" s="2" t="s">
        <v>126</v>
      </c>
      <c r="L1008" s="2" t="s">
        <v>126</v>
      </c>
      <c r="M1008" s="2"/>
      <c r="N1008" s="2" t="s">
        <v>80</v>
      </c>
      <c r="O1008" s="2" t="s">
        <v>95</v>
      </c>
      <c r="P1008" s="2" t="s">
        <v>2224</v>
      </c>
      <c r="Q1008" s="2" t="s">
        <v>65</v>
      </c>
      <c r="R1008" s="2" t="s">
        <v>81</v>
      </c>
      <c r="S1008" s="2">
        <v>310</v>
      </c>
      <c r="T1008" s="2" t="s">
        <v>82</v>
      </c>
      <c r="U1008" s="2" t="s">
        <v>83</v>
      </c>
      <c r="V1008" s="10" t="s">
        <v>69</v>
      </c>
      <c r="W1008" s="2"/>
      <c r="X1008" s="2">
        <v>1711.2</v>
      </c>
      <c r="Y1008" s="26">
        <v>2.2864193E-05</v>
      </c>
      <c r="Z1008" s="10" t="s">
        <v>84</v>
      </c>
      <c r="AA1008" s="2" t="s">
        <v>85</v>
      </c>
      <c r="AB1008" s="10" t="s">
        <v>72</v>
      </c>
      <c r="AC1008" s="2" t="s">
        <v>73</v>
      </c>
      <c r="AD1008" s="10" t="s">
        <v>74</v>
      </c>
      <c r="AE1008" s="10"/>
      <c r="AF1008" s="10" t="s">
        <v>86</v>
      </c>
      <c r="AG1008" s="10" t="s">
        <v>75</v>
      </c>
      <c r="AH1008" s="10"/>
      <c r="AI1008" s="10" t="s">
        <v>76</v>
      </c>
      <c r="AJ1008" s="2" t="s">
        <v>76</v>
      </c>
      <c r="AK1008" s="32">
        <v>1</v>
      </c>
      <c r="AL1008" s="2"/>
      <c r="AM1008" s="2"/>
      <c r="AN1008" s="2"/>
      <c r="AO1008" s="2">
        <v>0</v>
      </c>
      <c r="AP1008" s="2">
        <v>0</v>
      </c>
      <c r="AQ1008" s="2">
        <v>1711.2</v>
      </c>
      <c r="AR1008" s="26">
        <v>1</v>
      </c>
      <c r="AS1008" s="11"/>
      <c r="AT1008" s="10"/>
      <c r="AV1008" s="10"/>
      <c r="AW1008" s="10"/>
      <c r="AX1008" s="10"/>
      <c r="AY1008" s="10"/>
      <c r="AZ1008" s="10"/>
      <c r="BC1008" s="10"/>
    </row>
    <row r="1009" s="2" customFormat="1">
      <c r="A1009" s="2" t="s">
        <v>2276</v>
      </c>
      <c r="B1009" s="11">
        <v>43889</v>
      </c>
      <c r="C1009" s="2" t="s">
        <v>2228</v>
      </c>
      <c r="D1009" s="2" t="s">
        <v>2229</v>
      </c>
      <c r="E1009" s="2" t="s">
        <v>2230</v>
      </c>
      <c r="F1009" s="2" t="s">
        <v>2273</v>
      </c>
      <c r="G1009" s="2" t="s">
        <v>2274</v>
      </c>
      <c r="H1009" s="2" t="s">
        <v>2275</v>
      </c>
      <c r="I1009" s="11">
        <v>43830</v>
      </c>
      <c r="J1009" s="11">
        <v>43830</v>
      </c>
      <c r="K1009" s="2" t="s">
        <v>126</v>
      </c>
      <c r="L1009" s="2" t="s">
        <v>126</v>
      </c>
      <c r="M1009" s="2"/>
      <c r="N1009" s="2" t="s">
        <v>80</v>
      </c>
      <c r="O1009" s="2" t="s">
        <v>95</v>
      </c>
      <c r="P1009" s="2" t="s">
        <v>2224</v>
      </c>
      <c r="Q1009" s="2" t="s">
        <v>65</v>
      </c>
      <c r="R1009" s="2" t="s">
        <v>81</v>
      </c>
      <c r="S1009" s="2">
        <v>961</v>
      </c>
      <c r="T1009" s="2" t="s">
        <v>82</v>
      </c>
      <c r="U1009" s="2" t="s">
        <v>83</v>
      </c>
      <c r="V1009" s="10" t="s">
        <v>69</v>
      </c>
      <c r="W1009" s="2"/>
      <c r="X1009" s="2">
        <v>5842.88</v>
      </c>
      <c r="Y1009" s="26">
        <v>5.323566E-05</v>
      </c>
      <c r="Z1009" s="10" t="s">
        <v>84</v>
      </c>
      <c r="AA1009" s="2" t="s">
        <v>85</v>
      </c>
      <c r="AB1009" s="10" t="s">
        <v>72</v>
      </c>
      <c r="AC1009" s="2" t="s">
        <v>73</v>
      </c>
      <c r="AD1009" s="10" t="s">
        <v>74</v>
      </c>
      <c r="AE1009" s="10"/>
      <c r="AF1009" s="10" t="s">
        <v>86</v>
      </c>
      <c r="AG1009" s="10" t="s">
        <v>75</v>
      </c>
      <c r="AH1009" s="10"/>
      <c r="AI1009" s="10" t="s">
        <v>76</v>
      </c>
      <c r="AJ1009" s="2" t="s">
        <v>76</v>
      </c>
      <c r="AK1009" s="32">
        <v>1</v>
      </c>
      <c r="AL1009" s="2"/>
      <c r="AM1009" s="2"/>
      <c r="AN1009" s="2"/>
      <c r="AO1009" s="2">
        <v>0</v>
      </c>
      <c r="AP1009" s="2">
        <v>0</v>
      </c>
      <c r="AQ1009" s="2">
        <v>5842.88</v>
      </c>
      <c r="AR1009" s="26">
        <v>1</v>
      </c>
      <c r="AS1009" s="11"/>
      <c r="AT1009" s="10"/>
      <c r="AV1009" s="10"/>
      <c r="AW1009" s="10"/>
      <c r="AX1009" s="10"/>
      <c r="AY1009" s="10"/>
      <c r="AZ1009" s="10"/>
      <c r="BC1009" s="10"/>
    </row>
    <row r="1010" s="2" customFormat="1">
      <c r="A1010" s="2" t="s">
        <v>2277</v>
      </c>
      <c r="B1010" s="11">
        <v>43979</v>
      </c>
      <c r="C1010" s="2" t="s">
        <v>2228</v>
      </c>
      <c r="D1010" s="2" t="s">
        <v>2229</v>
      </c>
      <c r="E1010" s="2" t="s">
        <v>2230</v>
      </c>
      <c r="F1010" s="2" t="s">
        <v>2273</v>
      </c>
      <c r="G1010" s="2" t="s">
        <v>2274</v>
      </c>
      <c r="H1010" s="2" t="s">
        <v>2275</v>
      </c>
      <c r="I1010" s="11">
        <v>44196</v>
      </c>
      <c r="J1010" s="11">
        <v>43921</v>
      </c>
      <c r="K1010" s="2" t="s">
        <v>126</v>
      </c>
      <c r="L1010" s="2" t="s">
        <v>126</v>
      </c>
      <c r="M1010" s="2"/>
      <c r="N1010" s="2" t="s">
        <v>80</v>
      </c>
      <c r="O1010" s="2" t="s">
        <v>95</v>
      </c>
      <c r="P1010" s="2" t="s">
        <v>2224</v>
      </c>
      <c r="Q1010" s="2" t="s">
        <v>65</v>
      </c>
      <c r="R1010" s="2" t="s">
        <v>81</v>
      </c>
      <c r="S1010" s="2">
        <v>961</v>
      </c>
      <c r="T1010" s="2" t="s">
        <v>82</v>
      </c>
      <c r="U1010" s="2" t="s">
        <v>83</v>
      </c>
      <c r="V1010" s="10" t="s">
        <v>69</v>
      </c>
      <c r="W1010" s="2"/>
      <c r="X1010" s="2">
        <v>3363.5</v>
      </c>
      <c r="Y1010" s="26">
        <v>3.6912975E-05</v>
      </c>
      <c r="Z1010" s="10" t="s">
        <v>84</v>
      </c>
      <c r="AA1010" s="2" t="s">
        <v>85</v>
      </c>
      <c r="AB1010" s="10" t="s">
        <v>72</v>
      </c>
      <c r="AC1010" s="2" t="s">
        <v>73</v>
      </c>
      <c r="AD1010" s="10" t="s">
        <v>74</v>
      </c>
      <c r="AE1010" s="10"/>
      <c r="AF1010" s="10" t="s">
        <v>86</v>
      </c>
      <c r="AG1010" s="10" t="s">
        <v>75</v>
      </c>
      <c r="AH1010" s="10"/>
      <c r="AI1010" s="10" t="s">
        <v>76</v>
      </c>
      <c r="AJ1010" s="2" t="s">
        <v>76</v>
      </c>
      <c r="AK1010" s="32">
        <v>1</v>
      </c>
      <c r="AL1010" s="2"/>
      <c r="AM1010" s="2"/>
      <c r="AN1010" s="2"/>
      <c r="AO1010" s="2">
        <v>0</v>
      </c>
      <c r="AP1010" s="2">
        <v>0</v>
      </c>
      <c r="AQ1010" s="2">
        <v>3363.5</v>
      </c>
      <c r="AR1010" s="26">
        <v>1</v>
      </c>
      <c r="AS1010" s="11"/>
      <c r="AT1010" s="10"/>
      <c r="AV1010" s="10"/>
      <c r="AW1010" s="10"/>
      <c r="AX1010" s="10"/>
      <c r="AY1010" s="10"/>
      <c r="AZ1010" s="10"/>
      <c r="BC1010" s="10"/>
    </row>
    <row r="1011" s="2" customFormat="1">
      <c r="A1011" s="2" t="s">
        <v>2278</v>
      </c>
      <c r="B1011" s="11">
        <v>43796</v>
      </c>
      <c r="C1011" s="2" t="s">
        <v>2228</v>
      </c>
      <c r="D1011" s="2" t="s">
        <v>2229</v>
      </c>
      <c r="E1011" s="2" t="s">
        <v>2230</v>
      </c>
      <c r="F1011" s="2" t="s">
        <v>2279</v>
      </c>
      <c r="G1011" s="2" t="s">
        <v>2280</v>
      </c>
      <c r="H1011" s="2" t="s">
        <v>2281</v>
      </c>
      <c r="I1011" s="11">
        <v>43830</v>
      </c>
      <c r="J1011" s="11">
        <v>43738</v>
      </c>
      <c r="K1011" s="2" t="s">
        <v>126</v>
      </c>
      <c r="L1011" s="2" t="s">
        <v>126</v>
      </c>
      <c r="M1011" s="2"/>
      <c r="N1011" s="2" t="s">
        <v>80</v>
      </c>
      <c r="O1011" s="2" t="s">
        <v>95</v>
      </c>
      <c r="P1011" s="2" t="s">
        <v>2224</v>
      </c>
      <c r="Q1011" s="2" t="s">
        <v>65</v>
      </c>
      <c r="R1011" s="2" t="s">
        <v>81</v>
      </c>
      <c r="S1011" s="2">
        <v>276001</v>
      </c>
      <c r="T1011" s="2" t="s">
        <v>82</v>
      </c>
      <c r="U1011" s="2" t="s">
        <v>83</v>
      </c>
      <c r="V1011" s="10" t="s">
        <v>69</v>
      </c>
      <c r="W1011" s="2"/>
      <c r="X1011" s="2">
        <v>1523525.52</v>
      </c>
      <c r="Y1011" s="26">
        <v>0.000622271493</v>
      </c>
      <c r="Z1011" s="10" t="s">
        <v>84</v>
      </c>
      <c r="AA1011" s="2" t="s">
        <v>85</v>
      </c>
      <c r="AB1011" s="10" t="s">
        <v>72</v>
      </c>
      <c r="AC1011" s="2" t="s">
        <v>73</v>
      </c>
      <c r="AD1011" s="10" t="s">
        <v>74</v>
      </c>
      <c r="AE1011" s="10"/>
      <c r="AF1011" s="10" t="s">
        <v>86</v>
      </c>
      <c r="AG1011" s="10" t="s">
        <v>75</v>
      </c>
      <c r="AH1011" s="10"/>
      <c r="AI1011" s="10" t="s">
        <v>76</v>
      </c>
      <c r="AJ1011" s="2" t="s">
        <v>76</v>
      </c>
      <c r="AK1011" s="32">
        <v>1</v>
      </c>
      <c r="AL1011" s="2"/>
      <c r="AM1011" s="2"/>
      <c r="AN1011" s="2"/>
      <c r="AO1011" s="2">
        <v>0</v>
      </c>
      <c r="AP1011" s="2">
        <v>0</v>
      </c>
      <c r="AQ1011" s="2">
        <v>1523525.52</v>
      </c>
      <c r="AR1011" s="26">
        <v>1</v>
      </c>
      <c r="AS1011" s="11"/>
      <c r="AT1011" s="10"/>
      <c r="AV1011" s="10"/>
      <c r="AW1011" s="10"/>
      <c r="AX1011" s="10"/>
      <c r="AY1011" s="10"/>
      <c r="AZ1011" s="10"/>
      <c r="BC1011" s="10"/>
    </row>
    <row r="1012" s="2" customFormat="1">
      <c r="A1012" s="2" t="s">
        <v>2282</v>
      </c>
      <c r="B1012" s="11">
        <v>43889</v>
      </c>
      <c r="C1012" s="2" t="s">
        <v>2228</v>
      </c>
      <c r="D1012" s="2" t="s">
        <v>2229</v>
      </c>
      <c r="E1012" s="2" t="s">
        <v>2230</v>
      </c>
      <c r="F1012" s="2" t="s">
        <v>2279</v>
      </c>
      <c r="G1012" s="2" t="s">
        <v>2280</v>
      </c>
      <c r="H1012" s="2" t="s">
        <v>2281</v>
      </c>
      <c r="I1012" s="11">
        <v>43830</v>
      </c>
      <c r="J1012" s="11">
        <v>43830</v>
      </c>
      <c r="K1012" s="2" t="s">
        <v>126</v>
      </c>
      <c r="L1012" s="2" t="s">
        <v>126</v>
      </c>
      <c r="M1012" s="2"/>
      <c r="N1012" s="2" t="s">
        <v>80</v>
      </c>
      <c r="O1012" s="2" t="s">
        <v>95</v>
      </c>
      <c r="P1012" s="2" t="s">
        <v>2224</v>
      </c>
      <c r="Q1012" s="2" t="s">
        <v>65</v>
      </c>
      <c r="R1012" s="2" t="s">
        <v>81</v>
      </c>
      <c r="S1012" s="2">
        <v>228466</v>
      </c>
      <c r="T1012" s="2" t="s">
        <v>82</v>
      </c>
      <c r="U1012" s="2" t="s">
        <v>83</v>
      </c>
      <c r="V1012" s="10" t="s">
        <v>69</v>
      </c>
      <c r="W1012" s="2"/>
      <c r="X1012" s="2">
        <v>1389073.28</v>
      </c>
      <c r="Y1012" s="26">
        <v>0.000531993031</v>
      </c>
      <c r="Z1012" s="10" t="s">
        <v>84</v>
      </c>
      <c r="AA1012" s="2" t="s">
        <v>85</v>
      </c>
      <c r="AB1012" s="10" t="s">
        <v>72</v>
      </c>
      <c r="AC1012" s="2" t="s">
        <v>73</v>
      </c>
      <c r="AD1012" s="10" t="s">
        <v>74</v>
      </c>
      <c r="AE1012" s="10"/>
      <c r="AF1012" s="10" t="s">
        <v>86</v>
      </c>
      <c r="AG1012" s="10" t="s">
        <v>75</v>
      </c>
      <c r="AH1012" s="10"/>
      <c r="AI1012" s="10" t="s">
        <v>76</v>
      </c>
      <c r="AJ1012" s="2" t="s">
        <v>76</v>
      </c>
      <c r="AK1012" s="32">
        <v>1</v>
      </c>
      <c r="AL1012" s="2"/>
      <c r="AM1012" s="2"/>
      <c r="AN1012" s="2"/>
      <c r="AO1012" s="2">
        <v>0</v>
      </c>
      <c r="AP1012" s="2">
        <v>0</v>
      </c>
      <c r="AQ1012" s="2">
        <v>1559817.92</v>
      </c>
      <c r="AR1012" s="26">
        <v>1.1229198217677905</v>
      </c>
      <c r="AS1012" s="11"/>
      <c r="AT1012" s="10"/>
      <c r="AV1012" s="10"/>
      <c r="AW1012" s="10"/>
      <c r="AX1012" s="10"/>
      <c r="AY1012" s="10"/>
      <c r="AZ1012" s="10"/>
      <c r="BC1012" s="10"/>
    </row>
    <row r="1013" s="2" customFormat="1">
      <c r="A1013" s="2" t="s">
        <v>2283</v>
      </c>
      <c r="B1013" s="11">
        <v>43979</v>
      </c>
      <c r="C1013" s="2" t="s">
        <v>2228</v>
      </c>
      <c r="D1013" s="2" t="s">
        <v>2229</v>
      </c>
      <c r="E1013" s="2" t="s">
        <v>2230</v>
      </c>
      <c r="F1013" s="2" t="s">
        <v>2279</v>
      </c>
      <c r="G1013" s="2" t="s">
        <v>2280</v>
      </c>
      <c r="H1013" s="2" t="s">
        <v>2281</v>
      </c>
      <c r="I1013" s="11">
        <v>44196</v>
      </c>
      <c r="J1013" s="11">
        <v>43921</v>
      </c>
      <c r="K1013" s="2" t="s">
        <v>126</v>
      </c>
      <c r="L1013" s="2" t="s">
        <v>126</v>
      </c>
      <c r="M1013" s="2"/>
      <c r="N1013" s="2" t="s">
        <v>80</v>
      </c>
      <c r="O1013" s="2" t="s">
        <v>95</v>
      </c>
      <c r="P1013" s="2" t="s">
        <v>2224</v>
      </c>
      <c r="Q1013" s="2" t="s">
        <v>65</v>
      </c>
      <c r="R1013" s="2" t="s">
        <v>81</v>
      </c>
      <c r="S1013" s="2">
        <v>196229</v>
      </c>
      <c r="T1013" s="2" t="s">
        <v>82</v>
      </c>
      <c r="U1013" s="2" t="s">
        <v>83</v>
      </c>
      <c r="V1013" s="10" t="s">
        <v>69</v>
      </c>
      <c r="W1013" s="2"/>
      <c r="X1013" s="2">
        <v>686801.5</v>
      </c>
      <c r="Y1013" s="26">
        <v>0.000401597833</v>
      </c>
      <c r="Z1013" s="10" t="s">
        <v>84</v>
      </c>
      <c r="AA1013" s="2" t="s">
        <v>85</v>
      </c>
      <c r="AB1013" s="10" t="s">
        <v>72</v>
      </c>
      <c r="AC1013" s="2" t="s">
        <v>73</v>
      </c>
      <c r="AD1013" s="10" t="s">
        <v>74</v>
      </c>
      <c r="AE1013" s="10"/>
      <c r="AF1013" s="10" t="s">
        <v>86</v>
      </c>
      <c r="AG1013" s="10" t="s">
        <v>75</v>
      </c>
      <c r="AH1013" s="10"/>
      <c r="AI1013" s="10" t="s">
        <v>76</v>
      </c>
      <c r="AJ1013" s="2" t="s">
        <v>76</v>
      </c>
      <c r="AK1013" s="32">
        <v>1</v>
      </c>
      <c r="AL1013" s="2"/>
      <c r="AM1013" s="2"/>
      <c r="AN1013" s="2"/>
      <c r="AO1013" s="2">
        <v>0</v>
      </c>
      <c r="AP1013" s="2">
        <v>0</v>
      </c>
      <c r="AQ1013" s="2">
        <v>618121</v>
      </c>
      <c r="AR1013" s="26">
        <v>0.8999994903913285</v>
      </c>
      <c r="AS1013" s="11"/>
      <c r="AT1013" s="10"/>
      <c r="AV1013" s="10"/>
      <c r="AW1013" s="10"/>
      <c r="AX1013" s="10"/>
      <c r="AY1013" s="10"/>
      <c r="AZ1013" s="10"/>
      <c r="BC1013" s="10"/>
    </row>
    <row r="1014" s="2" customFormat="1">
      <c r="A1014" s="2" t="s">
        <v>2284</v>
      </c>
      <c r="B1014" s="11">
        <v>44071</v>
      </c>
      <c r="C1014" s="2" t="s">
        <v>2228</v>
      </c>
      <c r="D1014" s="2" t="s">
        <v>2229</v>
      </c>
      <c r="E1014" s="2" t="s">
        <v>2230</v>
      </c>
      <c r="F1014" s="2" t="s">
        <v>2279</v>
      </c>
      <c r="G1014" s="2" t="s">
        <v>2280</v>
      </c>
      <c r="H1014" s="2" t="s">
        <v>2281</v>
      </c>
      <c r="I1014" s="11">
        <v>44196</v>
      </c>
      <c r="J1014" s="11">
        <v>44012</v>
      </c>
      <c r="K1014" s="2" t="s">
        <v>126</v>
      </c>
      <c r="L1014" s="2" t="s">
        <v>126</v>
      </c>
      <c r="M1014" s="2"/>
      <c r="N1014" s="2" t="s">
        <v>80</v>
      </c>
      <c r="O1014" s="2" t="s">
        <v>95</v>
      </c>
      <c r="P1014" s="2" t="s">
        <v>2224</v>
      </c>
      <c r="Q1014" s="2" t="s">
        <v>65</v>
      </c>
      <c r="R1014" s="2" t="s">
        <v>81</v>
      </c>
      <c r="S1014" s="2">
        <v>225298</v>
      </c>
      <c r="T1014" s="2" t="s">
        <v>82</v>
      </c>
      <c r="U1014" s="2" t="s">
        <v>83</v>
      </c>
      <c r="V1014" s="10" t="s">
        <v>69</v>
      </c>
      <c r="W1014" s="2"/>
      <c r="X1014" s="2">
        <v>977793.32</v>
      </c>
      <c r="Y1014" s="26">
        <v>0.000470380894</v>
      </c>
      <c r="Z1014" s="10" t="s">
        <v>84</v>
      </c>
      <c r="AA1014" s="2" t="s">
        <v>85</v>
      </c>
      <c r="AB1014" s="10" t="s">
        <v>72</v>
      </c>
      <c r="AC1014" s="2" t="s">
        <v>73</v>
      </c>
      <c r="AD1014" s="10" t="s">
        <v>74</v>
      </c>
      <c r="AE1014" s="10"/>
      <c r="AF1014" s="10" t="s">
        <v>86</v>
      </c>
      <c r="AG1014" s="10" t="s">
        <v>75</v>
      </c>
      <c r="AH1014" s="10"/>
      <c r="AI1014" s="10" t="s">
        <v>76</v>
      </c>
      <c r="AJ1014" s="2" t="s">
        <v>76</v>
      </c>
      <c r="AK1014" s="32">
        <v>1</v>
      </c>
      <c r="AL1014" s="2"/>
      <c r="AM1014" s="2"/>
      <c r="AN1014" s="2"/>
      <c r="AO1014" s="2">
        <v>0</v>
      </c>
      <c r="AP1014" s="2">
        <v>0</v>
      </c>
      <c r="AQ1014" s="2">
        <v>977793.32</v>
      </c>
      <c r="AR1014" s="26">
        <v>1</v>
      </c>
      <c r="AS1014" s="11"/>
      <c r="AT1014" s="10"/>
      <c r="AV1014" s="10"/>
      <c r="AW1014" s="10"/>
      <c r="AX1014" s="10"/>
      <c r="AY1014" s="10"/>
      <c r="AZ1014" s="10"/>
      <c r="BC1014" s="10"/>
    </row>
    <row r="1015" s="2" customFormat="1">
      <c r="A1015" s="2" t="s">
        <v>2285</v>
      </c>
      <c r="B1015" s="11">
        <v>44159</v>
      </c>
      <c r="C1015" s="2" t="s">
        <v>2228</v>
      </c>
      <c r="D1015" s="2" t="s">
        <v>2229</v>
      </c>
      <c r="E1015" s="2" t="s">
        <v>2230</v>
      </c>
      <c r="F1015" s="2" t="s">
        <v>2279</v>
      </c>
      <c r="G1015" s="2" t="s">
        <v>2280</v>
      </c>
      <c r="H1015" s="2" t="s">
        <v>2281</v>
      </c>
      <c r="I1015" s="11">
        <v>44196</v>
      </c>
      <c r="J1015" s="11">
        <v>44104</v>
      </c>
      <c r="K1015" s="2" t="s">
        <v>126</v>
      </c>
      <c r="L1015" s="2" t="s">
        <v>126</v>
      </c>
      <c r="M1015" s="2"/>
      <c r="N1015" s="2" t="s">
        <v>80</v>
      </c>
      <c r="O1015" s="2" t="s">
        <v>95</v>
      </c>
      <c r="P1015" s="2" t="s">
        <v>2224</v>
      </c>
      <c r="Q1015" s="2" t="s">
        <v>65</v>
      </c>
      <c r="R1015" s="2" t="s">
        <v>81</v>
      </c>
      <c r="S1015" s="2">
        <v>171202</v>
      </c>
      <c r="T1015" s="2" t="s">
        <v>82</v>
      </c>
      <c r="U1015" s="2" t="s">
        <v>83</v>
      </c>
      <c r="V1015" s="10" t="s">
        <v>69</v>
      </c>
      <c r="W1015" s="2"/>
      <c r="X1015" s="2">
        <v>1746260.4</v>
      </c>
      <c r="Y1015" s="26">
        <v>0.00083266922</v>
      </c>
      <c r="Z1015" s="10" t="s">
        <v>84</v>
      </c>
      <c r="AA1015" s="2" t="s">
        <v>85</v>
      </c>
      <c r="AB1015" s="10" t="s">
        <v>72</v>
      </c>
      <c r="AC1015" s="2" t="s">
        <v>73</v>
      </c>
      <c r="AD1015" s="10" t="s">
        <v>74</v>
      </c>
      <c r="AE1015" s="10"/>
      <c r="AF1015" s="10" t="s">
        <v>86</v>
      </c>
      <c r="AG1015" s="10" t="s">
        <v>75</v>
      </c>
      <c r="AH1015" s="10"/>
      <c r="AI1015" s="10" t="s">
        <v>76</v>
      </c>
      <c r="AJ1015" s="2" t="s">
        <v>76</v>
      </c>
      <c r="AK1015" s="32">
        <v>1</v>
      </c>
      <c r="AL1015" s="2"/>
      <c r="AM1015" s="2"/>
      <c r="AN1015" s="2"/>
      <c r="AO1015" s="2">
        <v>0</v>
      </c>
      <c r="AP1015" s="2">
        <v>0</v>
      </c>
      <c r="AQ1015" s="2">
        <v>1746260.4</v>
      </c>
      <c r="AR1015" s="26">
        <v>1</v>
      </c>
      <c r="AS1015" s="11"/>
      <c r="AT1015" s="10"/>
      <c r="AV1015" s="10"/>
      <c r="AW1015" s="10"/>
      <c r="AX1015" s="10"/>
      <c r="AY1015" s="10"/>
      <c r="AZ1015" s="10"/>
      <c r="BC1015" s="10"/>
    </row>
    <row r="1016" s="2" customFormat="1">
      <c r="A1016" s="2" t="s">
        <v>2286</v>
      </c>
      <c r="B1016" s="11">
        <v>44253</v>
      </c>
      <c r="C1016" s="2" t="s">
        <v>2228</v>
      </c>
      <c r="D1016" s="2" t="s">
        <v>2229</v>
      </c>
      <c r="E1016" s="2" t="s">
        <v>2230</v>
      </c>
      <c r="F1016" s="2" t="s">
        <v>2279</v>
      </c>
      <c r="G1016" s="2" t="s">
        <v>2280</v>
      </c>
      <c r="H1016" s="2" t="s">
        <v>2281</v>
      </c>
      <c r="I1016" s="11">
        <v>44196</v>
      </c>
      <c r="J1016" s="11">
        <v>44196</v>
      </c>
      <c r="K1016" s="2" t="s">
        <v>126</v>
      </c>
      <c r="L1016" s="2" t="s">
        <v>126</v>
      </c>
      <c r="M1016" s="2"/>
      <c r="N1016" s="2" t="s">
        <v>80</v>
      </c>
      <c r="O1016" s="2" t="s">
        <v>95</v>
      </c>
      <c r="P1016" s="2" t="s">
        <v>2224</v>
      </c>
      <c r="Q1016" s="2" t="s">
        <v>65</v>
      </c>
      <c r="R1016" s="2" t="s">
        <v>81</v>
      </c>
      <c r="S1016" s="2">
        <v>171202</v>
      </c>
      <c r="T1016" s="2" t="s">
        <v>82</v>
      </c>
      <c r="U1016" s="2" t="s">
        <v>83</v>
      </c>
      <c r="V1016" s="10" t="s">
        <v>69</v>
      </c>
      <c r="W1016" s="2"/>
      <c r="X1016" s="2">
        <v>3225445.68</v>
      </c>
      <c r="Y1016" s="26">
        <v>0.001204443517</v>
      </c>
      <c r="Z1016" s="10" t="s">
        <v>84</v>
      </c>
      <c r="AA1016" s="2" t="s">
        <v>85</v>
      </c>
      <c r="AB1016" s="10" t="s">
        <v>72</v>
      </c>
      <c r="AC1016" s="2" t="s">
        <v>73</v>
      </c>
      <c r="AD1016" s="10" t="s">
        <v>74</v>
      </c>
      <c r="AE1016" s="10"/>
      <c r="AF1016" s="10" t="s">
        <v>86</v>
      </c>
      <c r="AG1016" s="10" t="s">
        <v>75</v>
      </c>
      <c r="AH1016" s="10"/>
      <c r="AI1016" s="10" t="s">
        <v>76</v>
      </c>
      <c r="AJ1016" s="2" t="s">
        <v>76</v>
      </c>
      <c r="AK1016" s="32">
        <v>1</v>
      </c>
      <c r="AL1016" s="2"/>
      <c r="AM1016" s="2"/>
      <c r="AN1016" s="2"/>
      <c r="AO1016" s="2">
        <v>0</v>
      </c>
      <c r="AP1016" s="2">
        <v>0</v>
      </c>
      <c r="AQ1016" s="2">
        <v>3225445.68</v>
      </c>
      <c r="AR1016" s="26">
        <v>1</v>
      </c>
      <c r="AS1016" s="11"/>
      <c r="AT1016" s="10"/>
      <c r="AV1016" s="10"/>
      <c r="AW1016" s="10"/>
      <c r="AX1016" s="10"/>
      <c r="AY1016" s="10"/>
      <c r="AZ1016" s="10"/>
      <c r="BC1016" s="10"/>
    </row>
    <row r="1017" s="2" customFormat="1">
      <c r="A1017" s="2" t="s">
        <v>2287</v>
      </c>
      <c r="B1017" s="11">
        <v>44343</v>
      </c>
      <c r="C1017" s="2" t="s">
        <v>2228</v>
      </c>
      <c r="D1017" s="2" t="s">
        <v>2229</v>
      </c>
      <c r="E1017" s="2" t="s">
        <v>2230</v>
      </c>
      <c r="F1017" s="2" t="s">
        <v>2279</v>
      </c>
      <c r="G1017" s="2" t="s">
        <v>2280</v>
      </c>
      <c r="H1017" s="2" t="s">
        <v>2281</v>
      </c>
      <c r="I1017" s="11">
        <v>44561</v>
      </c>
      <c r="J1017" s="11">
        <v>44286</v>
      </c>
      <c r="K1017" s="2" t="s">
        <v>126</v>
      </c>
      <c r="L1017" s="2" t="s">
        <v>126</v>
      </c>
      <c r="M1017" s="2"/>
      <c r="N1017" s="2" t="s">
        <v>80</v>
      </c>
      <c r="O1017" s="2" t="s">
        <v>95</v>
      </c>
      <c r="P1017" s="2" t="s">
        <v>2224</v>
      </c>
      <c r="Q1017" s="2" t="s">
        <v>65</v>
      </c>
      <c r="R1017" s="2" t="s">
        <v>81</v>
      </c>
      <c r="S1017" s="2">
        <v>172431</v>
      </c>
      <c r="T1017" s="2" t="s">
        <v>82</v>
      </c>
      <c r="U1017" s="2" t="s">
        <v>83</v>
      </c>
      <c r="V1017" s="10" t="s">
        <v>69</v>
      </c>
      <c r="W1017" s="2"/>
      <c r="X1017" s="2">
        <v>32730852.42</v>
      </c>
      <c r="Y1017" s="26">
        <v>0.010121478987</v>
      </c>
      <c r="Z1017" s="10" t="s">
        <v>84</v>
      </c>
      <c r="AA1017" s="2" t="s">
        <v>85</v>
      </c>
      <c r="AB1017" s="10" t="s">
        <v>72</v>
      </c>
      <c r="AC1017" s="2" t="s">
        <v>73</v>
      </c>
      <c r="AD1017" s="10" t="s">
        <v>74</v>
      </c>
      <c r="AE1017" s="10"/>
      <c r="AF1017" s="10" t="s">
        <v>86</v>
      </c>
      <c r="AG1017" s="10" t="s">
        <v>75</v>
      </c>
      <c r="AH1017" s="10"/>
      <c r="AI1017" s="10" t="s">
        <v>76</v>
      </c>
      <c r="AJ1017" s="2" t="s">
        <v>76</v>
      </c>
      <c r="AK1017" s="32">
        <v>1</v>
      </c>
      <c r="AL1017" s="2"/>
      <c r="AM1017" s="2"/>
      <c r="AN1017" s="2"/>
      <c r="AO1017" s="2">
        <v>0</v>
      </c>
      <c r="AP1017" s="2">
        <v>0</v>
      </c>
      <c r="AQ1017" s="2">
        <v>8020274.64</v>
      </c>
      <c r="AR1017" s="26">
        <v>0.24503714529289977</v>
      </c>
      <c r="AS1017" s="11"/>
      <c r="AT1017" s="10"/>
      <c r="AV1017" s="10"/>
      <c r="AW1017" s="10"/>
      <c r="AX1017" s="10"/>
      <c r="AY1017" s="10"/>
      <c r="AZ1017" s="10"/>
      <c r="BC1017" s="10"/>
    </row>
    <row r="1018" s="2" customFormat="1">
      <c r="A1018" s="2" t="s">
        <v>2288</v>
      </c>
      <c r="B1018" s="11">
        <v>44435</v>
      </c>
      <c r="C1018" s="2" t="s">
        <v>2228</v>
      </c>
      <c r="D1018" s="2" t="s">
        <v>2229</v>
      </c>
      <c r="E1018" s="2" t="s">
        <v>2230</v>
      </c>
      <c r="F1018" s="2" t="s">
        <v>2289</v>
      </c>
      <c r="G1018" s="2" t="s">
        <v>2290</v>
      </c>
      <c r="H1018" s="2" t="s">
        <v>2291</v>
      </c>
      <c r="I1018" s="11">
        <v>44561</v>
      </c>
      <c r="J1018" s="11">
        <v>44377</v>
      </c>
      <c r="K1018" s="2" t="s">
        <v>126</v>
      </c>
      <c r="L1018" s="2" t="s">
        <v>126</v>
      </c>
      <c r="M1018" s="2"/>
      <c r="N1018" s="2" t="s">
        <v>80</v>
      </c>
      <c r="O1018" s="2" t="s">
        <v>95</v>
      </c>
      <c r="P1018" s="2" t="s">
        <v>2224</v>
      </c>
      <c r="Q1018" s="2" t="s">
        <v>65</v>
      </c>
      <c r="R1018" s="2" t="s">
        <v>81</v>
      </c>
      <c r="S1018" s="2">
        <v>7240</v>
      </c>
      <c r="T1018" s="2" t="s">
        <v>82</v>
      </c>
      <c r="U1018" s="2" t="s">
        <v>83</v>
      </c>
      <c r="V1018" s="10" t="s">
        <v>69</v>
      </c>
      <c r="W1018" s="2"/>
      <c r="X1018" s="2">
        <v>1550373.6</v>
      </c>
      <c r="Y1018" s="26">
        <v>0.000233958883</v>
      </c>
      <c r="Z1018" s="10" t="s">
        <v>84</v>
      </c>
      <c r="AA1018" s="2" t="s">
        <v>85</v>
      </c>
      <c r="AB1018" s="10" t="s">
        <v>72</v>
      </c>
      <c r="AC1018" s="2" t="s">
        <v>73</v>
      </c>
      <c r="AD1018" s="10" t="s">
        <v>74</v>
      </c>
      <c r="AE1018" s="10"/>
      <c r="AF1018" s="10" t="s">
        <v>86</v>
      </c>
      <c r="AG1018" s="10" t="s">
        <v>75</v>
      </c>
      <c r="AH1018" s="10"/>
      <c r="AI1018" s="10" t="s">
        <v>76</v>
      </c>
      <c r="AJ1018" s="2" t="s">
        <v>76</v>
      </c>
      <c r="AK1018" s="32">
        <v>1</v>
      </c>
      <c r="AL1018" s="2"/>
      <c r="AM1018" s="2"/>
      <c r="AN1018" s="2"/>
      <c r="AO1018" s="2">
        <v>0</v>
      </c>
      <c r="AP1018" s="2">
        <v>0</v>
      </c>
      <c r="AQ1018" s="2">
        <v>0</v>
      </c>
      <c r="AR1018" s="26">
        <v>0</v>
      </c>
      <c r="AS1018" s="11"/>
      <c r="AT1018" s="10"/>
      <c r="AV1018" s="10"/>
      <c r="AW1018" s="10"/>
      <c r="AX1018" s="10"/>
      <c r="AY1018" s="10"/>
      <c r="AZ1018" s="10"/>
      <c r="BC1018" s="10"/>
    </row>
    <row r="1019" s="2" customFormat="1">
      <c r="A1019" s="2" t="s">
        <v>2292</v>
      </c>
      <c r="B1019" s="11">
        <v>44524</v>
      </c>
      <c r="C1019" s="2" t="s">
        <v>2228</v>
      </c>
      <c r="D1019" s="2" t="s">
        <v>2229</v>
      </c>
      <c r="E1019" s="2" t="s">
        <v>2230</v>
      </c>
      <c r="F1019" s="2" t="s">
        <v>2289</v>
      </c>
      <c r="G1019" s="2" t="s">
        <v>2290</v>
      </c>
      <c r="H1019" s="2" t="s">
        <v>2291</v>
      </c>
      <c r="I1019" s="11">
        <v>44561</v>
      </c>
      <c r="J1019" s="11">
        <v>44469</v>
      </c>
      <c r="K1019" s="2" t="s">
        <v>126</v>
      </c>
      <c r="L1019" s="2" t="s">
        <v>126</v>
      </c>
      <c r="M1019" s="2"/>
      <c r="N1019" s="2" t="s">
        <v>80</v>
      </c>
      <c r="O1019" s="2" t="s">
        <v>95</v>
      </c>
      <c r="P1019" s="2" t="s">
        <v>2224</v>
      </c>
      <c r="Q1019" s="2" t="s">
        <v>65</v>
      </c>
      <c r="R1019" s="2" t="s">
        <v>81</v>
      </c>
      <c r="S1019" s="2">
        <v>8743</v>
      </c>
      <c r="T1019" s="2" t="s">
        <v>82</v>
      </c>
      <c r="U1019" s="2" t="s">
        <v>83</v>
      </c>
      <c r="V1019" s="10" t="s">
        <v>69</v>
      </c>
      <c r="W1019" s="2"/>
      <c r="X1019" s="2">
        <v>1534134.21</v>
      </c>
      <c r="Y1019" s="26">
        <v>0.000241691616</v>
      </c>
      <c r="Z1019" s="10" t="s">
        <v>84</v>
      </c>
      <c r="AA1019" s="2" t="s">
        <v>85</v>
      </c>
      <c r="AB1019" s="10" t="s">
        <v>72</v>
      </c>
      <c r="AC1019" s="2" t="s">
        <v>73</v>
      </c>
      <c r="AD1019" s="10" t="s">
        <v>74</v>
      </c>
      <c r="AE1019" s="10"/>
      <c r="AF1019" s="10" t="s">
        <v>86</v>
      </c>
      <c r="AG1019" s="10" t="s">
        <v>75</v>
      </c>
      <c r="AH1019" s="10"/>
      <c r="AI1019" s="10" t="s">
        <v>76</v>
      </c>
      <c r="AJ1019" s="2" t="s">
        <v>76</v>
      </c>
      <c r="AK1019" s="32">
        <v>1</v>
      </c>
      <c r="AL1019" s="2"/>
      <c r="AM1019" s="2"/>
      <c r="AN1019" s="2"/>
      <c r="AO1019" s="2">
        <v>0</v>
      </c>
      <c r="AP1019" s="2">
        <v>0</v>
      </c>
      <c r="AQ1019" s="2">
        <v>792422.52</v>
      </c>
      <c r="AR1019" s="26">
        <v>0.5165275077204621</v>
      </c>
      <c r="AS1019" s="11"/>
      <c r="AT1019" s="10"/>
      <c r="AV1019" s="10"/>
      <c r="AW1019" s="10"/>
      <c r="AX1019" s="10"/>
      <c r="AY1019" s="10"/>
      <c r="AZ1019" s="10"/>
      <c r="BC1019" s="10"/>
    </row>
    <row r="1020" s="2" customFormat="1">
      <c r="A1020" s="2" t="s">
        <v>2293</v>
      </c>
      <c r="B1020" s="11">
        <v>44343</v>
      </c>
      <c r="C1020" s="2" t="s">
        <v>2228</v>
      </c>
      <c r="D1020" s="2" t="s">
        <v>2229</v>
      </c>
      <c r="E1020" s="2" t="s">
        <v>2230</v>
      </c>
      <c r="F1020" s="2" t="s">
        <v>2294</v>
      </c>
      <c r="G1020" s="2" t="s">
        <v>2295</v>
      </c>
      <c r="H1020" s="2" t="s">
        <v>2296</v>
      </c>
      <c r="I1020" s="11">
        <v>44561</v>
      </c>
      <c r="J1020" s="11">
        <v>44286</v>
      </c>
      <c r="K1020" s="2" t="s">
        <v>126</v>
      </c>
      <c r="L1020" s="2" t="s">
        <v>126</v>
      </c>
      <c r="M1020" s="2"/>
      <c r="N1020" s="2" t="s">
        <v>80</v>
      </c>
      <c r="O1020" s="2" t="s">
        <v>95</v>
      </c>
      <c r="P1020" s="2" t="s">
        <v>2224</v>
      </c>
      <c r="Q1020" s="2" t="s">
        <v>65</v>
      </c>
      <c r="R1020" s="2" t="s">
        <v>81</v>
      </c>
      <c r="S1020" s="2">
        <v>4220</v>
      </c>
      <c r="T1020" s="2" t="s">
        <v>82</v>
      </c>
      <c r="U1020" s="2" t="s">
        <v>83</v>
      </c>
      <c r="V1020" s="10" t="s">
        <v>69</v>
      </c>
      <c r="W1020" s="2"/>
      <c r="X1020" s="2">
        <v>801040.4</v>
      </c>
      <c r="Y1020" s="26">
        <v>0.001577746059</v>
      </c>
      <c r="Z1020" s="10" t="s">
        <v>84</v>
      </c>
      <c r="AA1020" s="2" t="s">
        <v>85</v>
      </c>
      <c r="AB1020" s="10" t="s">
        <v>72</v>
      </c>
      <c r="AC1020" s="2" t="s">
        <v>73</v>
      </c>
      <c r="AD1020" s="10" t="s">
        <v>74</v>
      </c>
      <c r="AE1020" s="10"/>
      <c r="AF1020" s="10" t="s">
        <v>86</v>
      </c>
      <c r="AG1020" s="10" t="s">
        <v>75</v>
      </c>
      <c r="AH1020" s="10"/>
      <c r="AI1020" s="10" t="s">
        <v>76</v>
      </c>
      <c r="AJ1020" s="2" t="s">
        <v>76</v>
      </c>
      <c r="AK1020" s="32">
        <v>1</v>
      </c>
      <c r="AL1020" s="2"/>
      <c r="AM1020" s="2"/>
      <c r="AN1020" s="2"/>
      <c r="AO1020" s="2">
        <v>0</v>
      </c>
      <c r="AP1020" s="2">
        <v>0</v>
      </c>
      <c r="AQ1020" s="2">
        <v>0</v>
      </c>
      <c r="AR1020" s="26">
        <v>0</v>
      </c>
      <c r="AS1020" s="11"/>
      <c r="AT1020" s="10"/>
      <c r="AV1020" s="10"/>
      <c r="AW1020" s="10"/>
      <c r="AX1020" s="10"/>
      <c r="AY1020" s="10"/>
      <c r="AZ1020" s="10"/>
      <c r="BC1020" s="10"/>
    </row>
    <row r="1021" s="2" customFormat="1">
      <c r="A1021" s="2" t="s">
        <v>2297</v>
      </c>
      <c r="B1021" s="11">
        <v>44435</v>
      </c>
      <c r="C1021" s="2" t="s">
        <v>2228</v>
      </c>
      <c r="D1021" s="2" t="s">
        <v>2229</v>
      </c>
      <c r="E1021" s="2" t="s">
        <v>2230</v>
      </c>
      <c r="F1021" s="2" t="s">
        <v>2294</v>
      </c>
      <c r="G1021" s="2" t="s">
        <v>2295</v>
      </c>
      <c r="H1021" s="2" t="s">
        <v>2296</v>
      </c>
      <c r="I1021" s="11">
        <v>44561</v>
      </c>
      <c r="J1021" s="11">
        <v>44377</v>
      </c>
      <c r="K1021" s="2" t="s">
        <v>126</v>
      </c>
      <c r="L1021" s="2" t="s">
        <v>126</v>
      </c>
      <c r="M1021" s="2"/>
      <c r="N1021" s="2" t="s">
        <v>80</v>
      </c>
      <c r="O1021" s="2" t="s">
        <v>95</v>
      </c>
      <c r="P1021" s="2" t="s">
        <v>2224</v>
      </c>
      <c r="Q1021" s="2" t="s">
        <v>65</v>
      </c>
      <c r="R1021" s="2" t="s">
        <v>81</v>
      </c>
      <c r="S1021" s="2">
        <v>6027</v>
      </c>
      <c r="T1021" s="2" t="s">
        <v>82</v>
      </c>
      <c r="U1021" s="2" t="s">
        <v>83</v>
      </c>
      <c r="V1021" s="10" t="s">
        <v>69</v>
      </c>
      <c r="W1021" s="2"/>
      <c r="X1021" s="2">
        <v>1290621.78</v>
      </c>
      <c r="Y1021" s="26">
        <v>0.002331924523</v>
      </c>
      <c r="Z1021" s="10" t="s">
        <v>84</v>
      </c>
      <c r="AA1021" s="2" t="s">
        <v>85</v>
      </c>
      <c r="AB1021" s="10" t="s">
        <v>72</v>
      </c>
      <c r="AC1021" s="2" t="s">
        <v>73</v>
      </c>
      <c r="AD1021" s="10" t="s">
        <v>74</v>
      </c>
      <c r="AE1021" s="10"/>
      <c r="AF1021" s="10" t="s">
        <v>86</v>
      </c>
      <c r="AG1021" s="10" t="s">
        <v>75</v>
      </c>
      <c r="AH1021" s="10"/>
      <c r="AI1021" s="10" t="s">
        <v>76</v>
      </c>
      <c r="AJ1021" s="2" t="s">
        <v>76</v>
      </c>
      <c r="AK1021" s="32">
        <v>1</v>
      </c>
      <c r="AL1021" s="2"/>
      <c r="AM1021" s="2"/>
      <c r="AN1021" s="2"/>
      <c r="AO1021" s="2">
        <v>0</v>
      </c>
      <c r="AP1021" s="2">
        <v>0</v>
      </c>
      <c r="AQ1021" s="2">
        <v>1290621.78</v>
      </c>
      <c r="AR1021" s="26">
        <v>1</v>
      </c>
      <c r="AS1021" s="11"/>
      <c r="AT1021" s="10"/>
      <c r="AV1021" s="10"/>
      <c r="AW1021" s="10"/>
      <c r="AX1021" s="10"/>
      <c r="AY1021" s="10"/>
      <c r="AZ1021" s="10"/>
      <c r="BC1021" s="10"/>
      <c r="BD1021" s="2" t="s">
        <v>278</v>
      </c>
    </row>
    <row r="1022" s="2" customFormat="1">
      <c r="A1022" s="2" t="s">
        <v>2298</v>
      </c>
      <c r="B1022" s="11">
        <v>44524</v>
      </c>
      <c r="C1022" s="2" t="s">
        <v>2228</v>
      </c>
      <c r="D1022" s="2" t="s">
        <v>2229</v>
      </c>
      <c r="E1022" s="2" t="s">
        <v>2230</v>
      </c>
      <c r="F1022" s="2" t="s">
        <v>2294</v>
      </c>
      <c r="G1022" s="2" t="s">
        <v>2295</v>
      </c>
      <c r="H1022" s="2" t="s">
        <v>2296</v>
      </c>
      <c r="I1022" s="11">
        <v>44561</v>
      </c>
      <c r="J1022" s="11">
        <v>44469</v>
      </c>
      <c r="K1022" s="2" t="s">
        <v>126</v>
      </c>
      <c r="L1022" s="2" t="s">
        <v>126</v>
      </c>
      <c r="M1022" s="2"/>
      <c r="N1022" s="2" t="s">
        <v>80</v>
      </c>
      <c r="O1022" s="2" t="s">
        <v>95</v>
      </c>
      <c r="P1022" s="2" t="s">
        <v>2224</v>
      </c>
      <c r="Q1022" s="2" t="s">
        <v>65</v>
      </c>
      <c r="R1022" s="2" t="s">
        <v>81</v>
      </c>
      <c r="S1022" s="2">
        <v>7151</v>
      </c>
      <c r="T1022" s="2" t="s">
        <v>82</v>
      </c>
      <c r="U1022" s="2" t="s">
        <v>83</v>
      </c>
      <c r="V1022" s="10" t="s">
        <v>69</v>
      </c>
      <c r="W1022" s="2"/>
      <c r="X1022" s="2">
        <v>1254785.97</v>
      </c>
      <c r="Y1022" s="26">
        <v>0.002482161962</v>
      </c>
      <c r="Z1022" s="10" t="s">
        <v>84</v>
      </c>
      <c r="AA1022" s="2" t="s">
        <v>85</v>
      </c>
      <c r="AB1022" s="10" t="s">
        <v>72</v>
      </c>
      <c r="AC1022" s="2" t="s">
        <v>73</v>
      </c>
      <c r="AD1022" s="10" t="s">
        <v>74</v>
      </c>
      <c r="AE1022" s="10"/>
      <c r="AF1022" s="10" t="s">
        <v>86</v>
      </c>
      <c r="AG1022" s="10" t="s">
        <v>75</v>
      </c>
      <c r="AH1022" s="10"/>
      <c r="AI1022" s="10" t="s">
        <v>76</v>
      </c>
      <c r="AJ1022" s="2" t="s">
        <v>76</v>
      </c>
      <c r="AK1022" s="32">
        <v>1</v>
      </c>
      <c r="AL1022" s="2"/>
      <c r="AM1022" s="2"/>
      <c r="AN1022" s="2"/>
      <c r="AO1022" s="2">
        <v>0</v>
      </c>
      <c r="AP1022" s="2">
        <v>0</v>
      </c>
      <c r="AQ1022" s="2">
        <v>0</v>
      </c>
      <c r="AR1022" s="26">
        <v>0</v>
      </c>
      <c r="AS1022" s="11"/>
      <c r="AT1022" s="10"/>
      <c r="AV1022" s="10"/>
      <c r="AW1022" s="10"/>
      <c r="AX1022" s="10"/>
      <c r="AY1022" s="10"/>
      <c r="AZ1022" s="10"/>
      <c r="BC1022" s="10"/>
    </row>
    <row r="1023" s="2" customFormat="1">
      <c r="A1023" s="2" t="s">
        <v>2299</v>
      </c>
      <c r="B1023" s="11">
        <v>43796</v>
      </c>
      <c r="C1023" s="2" t="s">
        <v>2228</v>
      </c>
      <c r="D1023" s="2" t="s">
        <v>2229</v>
      </c>
      <c r="E1023" s="2" t="s">
        <v>2230</v>
      </c>
      <c r="F1023" s="2" t="s">
        <v>2300</v>
      </c>
      <c r="G1023" s="2" t="s">
        <v>2301</v>
      </c>
      <c r="H1023" s="2" t="s">
        <v>2302</v>
      </c>
      <c r="I1023" s="11">
        <v>43830</v>
      </c>
      <c r="J1023" s="11">
        <v>43738</v>
      </c>
      <c r="K1023" s="2" t="s">
        <v>126</v>
      </c>
      <c r="L1023" s="2" t="s">
        <v>126</v>
      </c>
      <c r="M1023" s="2"/>
      <c r="N1023" s="2" t="s">
        <v>80</v>
      </c>
      <c r="O1023" s="2" t="s">
        <v>95</v>
      </c>
      <c r="P1023" s="2" t="s">
        <v>2224</v>
      </c>
      <c r="Q1023" s="2" t="s">
        <v>65</v>
      </c>
      <c r="R1023" s="2" t="s">
        <v>81</v>
      </c>
      <c r="S1023" s="2">
        <v>106592</v>
      </c>
      <c r="T1023" s="2" t="s">
        <v>82</v>
      </c>
      <c r="U1023" s="2" t="s">
        <v>83</v>
      </c>
      <c r="V1023" s="10" t="s">
        <v>69</v>
      </c>
      <c r="W1023" s="2"/>
      <c r="X1023" s="2">
        <v>588387.84</v>
      </c>
      <c r="Y1023" s="26">
        <v>0.00021310778</v>
      </c>
      <c r="Z1023" s="10" t="s">
        <v>84</v>
      </c>
      <c r="AA1023" s="2" t="s">
        <v>85</v>
      </c>
      <c r="AB1023" s="10" t="s">
        <v>72</v>
      </c>
      <c r="AC1023" s="2" t="s">
        <v>73</v>
      </c>
      <c r="AD1023" s="10" t="s">
        <v>74</v>
      </c>
      <c r="AE1023" s="10"/>
      <c r="AF1023" s="10" t="s">
        <v>86</v>
      </c>
      <c r="AG1023" s="10" t="s">
        <v>75</v>
      </c>
      <c r="AH1023" s="10"/>
      <c r="AI1023" s="10" t="s">
        <v>76</v>
      </c>
      <c r="AJ1023" s="2" t="s">
        <v>76</v>
      </c>
      <c r="AK1023" s="32">
        <v>1</v>
      </c>
      <c r="AL1023" s="2"/>
      <c r="AM1023" s="2"/>
      <c r="AN1023" s="2"/>
      <c r="AO1023" s="2">
        <v>0</v>
      </c>
      <c r="AP1023" s="2">
        <v>0</v>
      </c>
      <c r="AQ1023" s="2">
        <v>588387.84</v>
      </c>
      <c r="AR1023" s="26">
        <v>1</v>
      </c>
      <c r="AS1023" s="11"/>
      <c r="AT1023" s="10"/>
      <c r="AV1023" s="10"/>
      <c r="AW1023" s="10"/>
      <c r="AX1023" s="10"/>
      <c r="AY1023" s="10"/>
      <c r="AZ1023" s="10"/>
      <c r="BC1023" s="10"/>
    </row>
    <row r="1024" s="2" customFormat="1">
      <c r="A1024" s="2" t="s">
        <v>2303</v>
      </c>
      <c r="B1024" s="11">
        <v>43889</v>
      </c>
      <c r="C1024" s="2" t="s">
        <v>2228</v>
      </c>
      <c r="D1024" s="2" t="s">
        <v>2229</v>
      </c>
      <c r="E1024" s="2" t="s">
        <v>2230</v>
      </c>
      <c r="F1024" s="2" t="s">
        <v>2300</v>
      </c>
      <c r="G1024" s="2" t="s">
        <v>2301</v>
      </c>
      <c r="H1024" s="2" t="s">
        <v>2302</v>
      </c>
      <c r="I1024" s="11">
        <v>43830</v>
      </c>
      <c r="J1024" s="11">
        <v>43830</v>
      </c>
      <c r="K1024" s="2" t="s">
        <v>126</v>
      </c>
      <c r="L1024" s="2" t="s">
        <v>126</v>
      </c>
      <c r="M1024" s="2"/>
      <c r="N1024" s="2" t="s">
        <v>80</v>
      </c>
      <c r="O1024" s="2" t="s">
        <v>95</v>
      </c>
      <c r="P1024" s="2" t="s">
        <v>2224</v>
      </c>
      <c r="Q1024" s="2" t="s">
        <v>65</v>
      </c>
      <c r="R1024" s="2" t="s">
        <v>81</v>
      </c>
      <c r="S1024" s="2">
        <v>106592</v>
      </c>
      <c r="T1024" s="2" t="s">
        <v>82</v>
      </c>
      <c r="U1024" s="2" t="s">
        <v>83</v>
      </c>
      <c r="V1024" s="10" t="s">
        <v>69</v>
      </c>
      <c r="W1024" s="2"/>
      <c r="X1024" s="2">
        <v>648079.36</v>
      </c>
      <c r="Y1024" s="26">
        <v>0.000232125837</v>
      </c>
      <c r="Z1024" s="10" t="s">
        <v>84</v>
      </c>
      <c r="AA1024" s="2" t="s">
        <v>85</v>
      </c>
      <c r="AB1024" s="10" t="s">
        <v>72</v>
      </c>
      <c r="AC1024" s="2" t="s">
        <v>73</v>
      </c>
      <c r="AD1024" s="10" t="s">
        <v>74</v>
      </c>
      <c r="AE1024" s="10"/>
      <c r="AF1024" s="10" t="s">
        <v>86</v>
      </c>
      <c r="AG1024" s="10" t="s">
        <v>75</v>
      </c>
      <c r="AH1024" s="10"/>
      <c r="AI1024" s="10" t="s">
        <v>76</v>
      </c>
      <c r="AJ1024" s="2" t="s">
        <v>76</v>
      </c>
      <c r="AK1024" s="32">
        <v>1</v>
      </c>
      <c r="AL1024" s="2"/>
      <c r="AM1024" s="2"/>
      <c r="AN1024" s="2"/>
      <c r="AO1024" s="2">
        <v>0</v>
      </c>
      <c r="AP1024" s="2">
        <v>0</v>
      </c>
      <c r="AQ1024" s="2">
        <v>648079.36</v>
      </c>
      <c r="AR1024" s="26">
        <v>1</v>
      </c>
      <c r="AS1024" s="11"/>
      <c r="AT1024" s="10"/>
      <c r="AV1024" s="10"/>
      <c r="AW1024" s="10"/>
      <c r="AX1024" s="10"/>
      <c r="AY1024" s="10"/>
      <c r="AZ1024" s="10"/>
      <c r="BC1024" s="10"/>
    </row>
    <row r="1025" s="2" customFormat="1">
      <c r="A1025" s="2" t="s">
        <v>2304</v>
      </c>
      <c r="B1025" s="11">
        <v>43980</v>
      </c>
      <c r="C1025" s="2" t="s">
        <v>2228</v>
      </c>
      <c r="D1025" s="2" t="s">
        <v>2229</v>
      </c>
      <c r="E1025" s="2" t="s">
        <v>2230</v>
      </c>
      <c r="F1025" s="2" t="s">
        <v>2300</v>
      </c>
      <c r="G1025" s="2" t="s">
        <v>2301</v>
      </c>
      <c r="H1025" s="2" t="s">
        <v>2302</v>
      </c>
      <c r="I1025" s="11">
        <v>44196</v>
      </c>
      <c r="J1025" s="11">
        <v>43921</v>
      </c>
      <c r="K1025" s="2" t="s">
        <v>126</v>
      </c>
      <c r="L1025" s="2" t="s">
        <v>126</v>
      </c>
      <c r="M1025" s="2"/>
      <c r="N1025" s="2" t="s">
        <v>80</v>
      </c>
      <c r="O1025" s="2" t="s">
        <v>95</v>
      </c>
      <c r="P1025" s="2" t="s">
        <v>2224</v>
      </c>
      <c r="Q1025" s="2" t="s">
        <v>65</v>
      </c>
      <c r="R1025" s="2" t="s">
        <v>81</v>
      </c>
      <c r="S1025" s="2">
        <v>106592</v>
      </c>
      <c r="T1025" s="2" t="s">
        <v>82</v>
      </c>
      <c r="U1025" s="2" t="s">
        <v>83</v>
      </c>
      <c r="V1025" s="10" t="s">
        <v>69</v>
      </c>
      <c r="W1025" s="2"/>
      <c r="X1025" s="2">
        <v>373072</v>
      </c>
      <c r="Y1025" s="26">
        <v>0.000187023066</v>
      </c>
      <c r="Z1025" s="10" t="s">
        <v>84</v>
      </c>
      <c r="AA1025" s="2" t="s">
        <v>85</v>
      </c>
      <c r="AB1025" s="10" t="s">
        <v>72</v>
      </c>
      <c r="AC1025" s="2" t="s">
        <v>73</v>
      </c>
      <c r="AD1025" s="10" t="s">
        <v>74</v>
      </c>
      <c r="AE1025" s="10"/>
      <c r="AF1025" s="10" t="s">
        <v>86</v>
      </c>
      <c r="AG1025" s="10" t="s">
        <v>75</v>
      </c>
      <c r="AH1025" s="10"/>
      <c r="AI1025" s="10" t="s">
        <v>76</v>
      </c>
      <c r="AJ1025" s="2" t="s">
        <v>76</v>
      </c>
      <c r="AK1025" s="32">
        <v>1</v>
      </c>
      <c r="AL1025" s="2"/>
      <c r="AM1025" s="2"/>
      <c r="AN1025" s="2"/>
      <c r="AO1025" s="2">
        <v>0</v>
      </c>
      <c r="AP1025" s="2">
        <v>0</v>
      </c>
      <c r="AQ1025" s="2">
        <v>373072</v>
      </c>
      <c r="AR1025" s="26">
        <v>1</v>
      </c>
      <c r="AS1025" s="11"/>
      <c r="AT1025" s="10"/>
      <c r="AV1025" s="10"/>
      <c r="AW1025" s="10"/>
      <c r="AX1025" s="10"/>
      <c r="AY1025" s="10"/>
      <c r="AZ1025" s="10"/>
      <c r="BC1025" s="10"/>
    </row>
    <row r="1026" s="2" customFormat="1">
      <c r="A1026" s="2" t="s">
        <v>2305</v>
      </c>
      <c r="B1026" s="11">
        <v>44343</v>
      </c>
      <c r="C1026" s="2" t="s">
        <v>2228</v>
      </c>
      <c r="D1026" s="2" t="s">
        <v>2229</v>
      </c>
      <c r="E1026" s="2" t="s">
        <v>2230</v>
      </c>
      <c r="F1026" s="2" t="s">
        <v>2300</v>
      </c>
      <c r="G1026" s="2" t="s">
        <v>2301</v>
      </c>
      <c r="H1026" s="2" t="s">
        <v>2302</v>
      </c>
      <c r="I1026" s="11">
        <v>44561</v>
      </c>
      <c r="J1026" s="11">
        <v>44286</v>
      </c>
      <c r="K1026" s="2" t="s">
        <v>126</v>
      </c>
      <c r="L1026" s="2" t="s">
        <v>126</v>
      </c>
      <c r="M1026" s="2"/>
      <c r="N1026" s="2" t="s">
        <v>80</v>
      </c>
      <c r="O1026" s="2" t="s">
        <v>95</v>
      </c>
      <c r="P1026" s="2" t="s">
        <v>2224</v>
      </c>
      <c r="Q1026" s="2" t="s">
        <v>65</v>
      </c>
      <c r="R1026" s="2" t="s">
        <v>81</v>
      </c>
      <c r="S1026" s="2">
        <v>8741</v>
      </c>
      <c r="T1026" s="2" t="s">
        <v>82</v>
      </c>
      <c r="U1026" s="2" t="s">
        <v>83</v>
      </c>
      <c r="V1026" s="10" t="s">
        <v>69</v>
      </c>
      <c r="W1026" s="2"/>
      <c r="X1026" s="2">
        <v>1659216.62</v>
      </c>
      <c r="Y1026" s="26">
        <v>0.000621280176</v>
      </c>
      <c r="Z1026" s="10" t="s">
        <v>84</v>
      </c>
      <c r="AA1026" s="2" t="s">
        <v>85</v>
      </c>
      <c r="AB1026" s="10" t="s">
        <v>72</v>
      </c>
      <c r="AC1026" s="2" t="s">
        <v>73</v>
      </c>
      <c r="AD1026" s="10" t="s">
        <v>74</v>
      </c>
      <c r="AE1026" s="10"/>
      <c r="AF1026" s="10" t="s">
        <v>86</v>
      </c>
      <c r="AG1026" s="10" t="s">
        <v>75</v>
      </c>
      <c r="AH1026" s="10"/>
      <c r="AI1026" s="10" t="s">
        <v>76</v>
      </c>
      <c r="AJ1026" s="2" t="s">
        <v>76</v>
      </c>
      <c r="AK1026" s="32">
        <v>1</v>
      </c>
      <c r="AL1026" s="2"/>
      <c r="AM1026" s="2"/>
      <c r="AN1026" s="2"/>
      <c r="AO1026" s="2">
        <v>0</v>
      </c>
      <c r="AP1026" s="2">
        <v>0</v>
      </c>
      <c r="AQ1026" s="2">
        <v>0</v>
      </c>
      <c r="AR1026" s="26">
        <v>0</v>
      </c>
      <c r="AS1026" s="11"/>
      <c r="AT1026" s="10"/>
      <c r="AV1026" s="10"/>
      <c r="AW1026" s="10"/>
      <c r="AX1026" s="10"/>
      <c r="AY1026" s="10"/>
      <c r="AZ1026" s="10"/>
      <c r="BC1026" s="10"/>
    </row>
    <row r="1027" s="2" customFormat="1">
      <c r="A1027" s="2" t="s">
        <v>2306</v>
      </c>
      <c r="B1027" s="11">
        <v>44435</v>
      </c>
      <c r="C1027" s="2" t="s">
        <v>2228</v>
      </c>
      <c r="D1027" s="2" t="s">
        <v>2229</v>
      </c>
      <c r="E1027" s="2" t="s">
        <v>2230</v>
      </c>
      <c r="F1027" s="2" t="s">
        <v>2300</v>
      </c>
      <c r="G1027" s="2" t="s">
        <v>2301</v>
      </c>
      <c r="H1027" s="2" t="s">
        <v>2302</v>
      </c>
      <c r="I1027" s="11">
        <v>44561</v>
      </c>
      <c r="J1027" s="11">
        <v>44377</v>
      </c>
      <c r="K1027" s="2" t="s">
        <v>126</v>
      </c>
      <c r="L1027" s="2" t="s">
        <v>126</v>
      </c>
      <c r="M1027" s="2"/>
      <c r="N1027" s="2" t="s">
        <v>80</v>
      </c>
      <c r="O1027" s="2" t="s">
        <v>95</v>
      </c>
      <c r="P1027" s="2" t="s">
        <v>2224</v>
      </c>
      <c r="Q1027" s="2" t="s">
        <v>65</v>
      </c>
      <c r="R1027" s="2" t="s">
        <v>81</v>
      </c>
      <c r="S1027" s="2">
        <v>8741</v>
      </c>
      <c r="T1027" s="2" t="s">
        <v>82</v>
      </c>
      <c r="U1027" s="2" t="s">
        <v>83</v>
      </c>
      <c r="V1027" s="10" t="s">
        <v>69</v>
      </c>
      <c r="W1027" s="2"/>
      <c r="X1027" s="2">
        <v>1871797.74</v>
      </c>
      <c r="Y1027" s="26">
        <v>0.000679323405</v>
      </c>
      <c r="Z1027" s="10" t="s">
        <v>84</v>
      </c>
      <c r="AA1027" s="2" t="s">
        <v>85</v>
      </c>
      <c r="AB1027" s="10" t="s">
        <v>72</v>
      </c>
      <c r="AC1027" s="2" t="s">
        <v>73</v>
      </c>
      <c r="AD1027" s="10" t="s">
        <v>74</v>
      </c>
      <c r="AE1027" s="10"/>
      <c r="AF1027" s="10" t="s">
        <v>86</v>
      </c>
      <c r="AG1027" s="10" t="s">
        <v>75</v>
      </c>
      <c r="AH1027" s="10"/>
      <c r="AI1027" s="10" t="s">
        <v>76</v>
      </c>
      <c r="AJ1027" s="2" t="s">
        <v>76</v>
      </c>
      <c r="AK1027" s="32">
        <v>1</v>
      </c>
      <c r="AL1027" s="2"/>
      <c r="AM1027" s="2"/>
      <c r="AN1027" s="2"/>
      <c r="AO1027" s="2">
        <v>0</v>
      </c>
      <c r="AP1027" s="2">
        <v>0</v>
      </c>
      <c r="AQ1027" s="2">
        <v>1871797.74</v>
      </c>
      <c r="AR1027" s="26">
        <v>1</v>
      </c>
      <c r="AS1027" s="11"/>
      <c r="AT1027" s="10"/>
      <c r="AV1027" s="10"/>
      <c r="AW1027" s="10"/>
      <c r="AX1027" s="10"/>
      <c r="AY1027" s="10"/>
      <c r="AZ1027" s="10"/>
      <c r="BC1027" s="10"/>
      <c r="BD1027" s="2" t="s">
        <v>278</v>
      </c>
    </row>
    <row r="1028" s="2" customFormat="1">
      <c r="A1028" s="2" t="s">
        <v>2307</v>
      </c>
      <c r="B1028" s="11">
        <v>44524</v>
      </c>
      <c r="C1028" s="2" t="s">
        <v>2228</v>
      </c>
      <c r="D1028" s="2" t="s">
        <v>2229</v>
      </c>
      <c r="E1028" s="2" t="s">
        <v>2230</v>
      </c>
      <c r="F1028" s="2" t="s">
        <v>2300</v>
      </c>
      <c r="G1028" s="2" t="s">
        <v>2301</v>
      </c>
      <c r="H1028" s="2" t="s">
        <v>2302</v>
      </c>
      <c r="I1028" s="11">
        <v>44561</v>
      </c>
      <c r="J1028" s="11">
        <v>44469</v>
      </c>
      <c r="K1028" s="2" t="s">
        <v>126</v>
      </c>
      <c r="L1028" s="2" t="s">
        <v>126</v>
      </c>
      <c r="M1028" s="2"/>
      <c r="N1028" s="2" t="s">
        <v>80</v>
      </c>
      <c r="O1028" s="2" t="s">
        <v>95</v>
      </c>
      <c r="P1028" s="2" t="s">
        <v>2224</v>
      </c>
      <c r="Q1028" s="2" t="s">
        <v>65</v>
      </c>
      <c r="R1028" s="2" t="s">
        <v>81</v>
      </c>
      <c r="S1028" s="2">
        <v>8024</v>
      </c>
      <c r="T1028" s="2" t="s">
        <v>82</v>
      </c>
      <c r="U1028" s="2" t="s">
        <v>83</v>
      </c>
      <c r="V1028" s="10" t="s">
        <v>69</v>
      </c>
      <c r="W1028" s="2"/>
      <c r="X1028" s="2">
        <v>1407971.28</v>
      </c>
      <c r="Y1028" s="26">
        <v>0.000535008666</v>
      </c>
      <c r="Z1028" s="10" t="s">
        <v>84</v>
      </c>
      <c r="AA1028" s="2" t="s">
        <v>85</v>
      </c>
      <c r="AB1028" s="10" t="s">
        <v>72</v>
      </c>
      <c r="AC1028" s="2" t="s">
        <v>73</v>
      </c>
      <c r="AD1028" s="10" t="s">
        <v>74</v>
      </c>
      <c r="AE1028" s="10"/>
      <c r="AF1028" s="10" t="s">
        <v>86</v>
      </c>
      <c r="AG1028" s="10" t="s">
        <v>75</v>
      </c>
      <c r="AH1028" s="10"/>
      <c r="AI1028" s="10" t="s">
        <v>76</v>
      </c>
      <c r="AJ1028" s="2" t="s">
        <v>76</v>
      </c>
      <c r="AK1028" s="32">
        <v>1</v>
      </c>
      <c r="AL1028" s="2"/>
      <c r="AM1028" s="2"/>
      <c r="AN1028" s="2"/>
      <c r="AO1028" s="2">
        <v>0</v>
      </c>
      <c r="AP1028" s="2">
        <v>0</v>
      </c>
      <c r="AQ1028" s="2">
        <v>0</v>
      </c>
      <c r="AR1028" s="26">
        <v>0</v>
      </c>
      <c r="AS1028" s="11"/>
      <c r="AT1028" s="10"/>
      <c r="AV1028" s="10"/>
      <c r="AW1028" s="10"/>
      <c r="AX1028" s="10"/>
      <c r="AY1028" s="10"/>
      <c r="AZ1028" s="10"/>
      <c r="BC1028" s="10"/>
    </row>
    <row r="1029" s="2" customFormat="1">
      <c r="A1029" s="2" t="s">
        <v>2308</v>
      </c>
      <c r="B1029" s="11">
        <v>43796</v>
      </c>
      <c r="C1029" s="2" t="s">
        <v>2309</v>
      </c>
      <c r="D1029" s="2" t="s">
        <v>2310</v>
      </c>
      <c r="E1029" s="2" t="s">
        <v>2311</v>
      </c>
      <c r="F1029" s="2" t="s">
        <v>2252</v>
      </c>
      <c r="G1029" s="2" t="s">
        <v>2312</v>
      </c>
      <c r="H1029" s="2" t="s">
        <v>2254</v>
      </c>
      <c r="I1029" s="11">
        <v>43830</v>
      </c>
      <c r="J1029" s="11">
        <v>43738</v>
      </c>
      <c r="K1029" s="2" t="s">
        <v>126</v>
      </c>
      <c r="L1029" s="2" t="s">
        <v>126</v>
      </c>
      <c r="M1029" s="2"/>
      <c r="N1029" s="2" t="s">
        <v>80</v>
      </c>
      <c r="O1029" s="2" t="s">
        <v>95</v>
      </c>
      <c r="P1029" s="2" t="s">
        <v>2224</v>
      </c>
      <c r="Q1029" s="2" t="s">
        <v>65</v>
      </c>
      <c r="R1029" s="2" t="s">
        <v>81</v>
      </c>
      <c r="S1029" s="2">
        <v>42158</v>
      </c>
      <c r="T1029" s="2" t="s">
        <v>82</v>
      </c>
      <c r="U1029" s="2" t="s">
        <v>83</v>
      </c>
      <c r="V1029" s="10" t="s">
        <v>69</v>
      </c>
      <c r="W1029" s="2"/>
      <c r="X1029" s="2">
        <v>232712.16</v>
      </c>
      <c r="Y1029" s="26">
        <v>0.000181591086</v>
      </c>
      <c r="Z1029" s="10" t="s">
        <v>84</v>
      </c>
      <c r="AA1029" s="2" t="s">
        <v>85</v>
      </c>
      <c r="AB1029" s="10" t="s">
        <v>72</v>
      </c>
      <c r="AC1029" s="2" t="s">
        <v>73</v>
      </c>
      <c r="AD1029" s="10" t="s">
        <v>74</v>
      </c>
      <c r="AE1029" s="10"/>
      <c r="AF1029" s="10" t="s">
        <v>86</v>
      </c>
      <c r="AG1029" s="10" t="s">
        <v>75</v>
      </c>
      <c r="AH1029" s="10"/>
      <c r="AI1029" s="10" t="s">
        <v>76</v>
      </c>
      <c r="AJ1029" s="2" t="s">
        <v>76</v>
      </c>
      <c r="AK1029" s="32">
        <v>1</v>
      </c>
      <c r="AL1029" s="2"/>
      <c r="AM1029" s="2"/>
      <c r="AN1029" s="2"/>
      <c r="AO1029" s="2">
        <v>0</v>
      </c>
      <c r="AP1029" s="2">
        <v>0</v>
      </c>
      <c r="AQ1029" s="2">
        <v>232712.16</v>
      </c>
      <c r="AR1029" s="26">
        <v>1</v>
      </c>
      <c r="AS1029" s="11"/>
      <c r="AT1029" s="10"/>
      <c r="AV1029" s="10"/>
      <c r="AW1029" s="10"/>
      <c r="AX1029" s="10"/>
      <c r="AY1029" s="10"/>
      <c r="AZ1029" s="10"/>
      <c r="BC1029" s="10"/>
    </row>
    <row r="1030" s="2" customFormat="1">
      <c r="A1030" s="2" t="s">
        <v>2313</v>
      </c>
      <c r="B1030" s="11">
        <v>43889</v>
      </c>
      <c r="C1030" s="2" t="s">
        <v>2309</v>
      </c>
      <c r="D1030" s="2" t="s">
        <v>2310</v>
      </c>
      <c r="E1030" s="2" t="s">
        <v>2311</v>
      </c>
      <c r="F1030" s="2" t="s">
        <v>2252</v>
      </c>
      <c r="G1030" s="2" t="s">
        <v>2312</v>
      </c>
      <c r="H1030" s="2" t="s">
        <v>2254</v>
      </c>
      <c r="I1030" s="11">
        <v>43830</v>
      </c>
      <c r="J1030" s="11">
        <v>43830</v>
      </c>
      <c r="K1030" s="2" t="s">
        <v>126</v>
      </c>
      <c r="L1030" s="2" t="s">
        <v>126</v>
      </c>
      <c r="M1030" s="2"/>
      <c r="N1030" s="2" t="s">
        <v>80</v>
      </c>
      <c r="O1030" s="2" t="s">
        <v>95</v>
      </c>
      <c r="P1030" s="2" t="s">
        <v>2224</v>
      </c>
      <c r="Q1030" s="2" t="s">
        <v>65</v>
      </c>
      <c r="R1030" s="2" t="s">
        <v>81</v>
      </c>
      <c r="S1030" s="2">
        <v>38676</v>
      </c>
      <c r="T1030" s="2" t="s">
        <v>82</v>
      </c>
      <c r="U1030" s="2" t="s">
        <v>83</v>
      </c>
      <c r="V1030" s="10" t="s">
        <v>69</v>
      </c>
      <c r="W1030" s="2"/>
      <c r="X1030" s="2">
        <v>235150.08</v>
      </c>
      <c r="Y1030" s="26">
        <v>0.000178804401</v>
      </c>
      <c r="Z1030" s="10" t="s">
        <v>84</v>
      </c>
      <c r="AA1030" s="2" t="s">
        <v>85</v>
      </c>
      <c r="AB1030" s="10" t="s">
        <v>72</v>
      </c>
      <c r="AC1030" s="2" t="s">
        <v>73</v>
      </c>
      <c r="AD1030" s="10" t="s">
        <v>74</v>
      </c>
      <c r="AE1030" s="10"/>
      <c r="AF1030" s="10" t="s">
        <v>86</v>
      </c>
      <c r="AG1030" s="10" t="s">
        <v>75</v>
      </c>
      <c r="AH1030" s="10"/>
      <c r="AI1030" s="10" t="s">
        <v>76</v>
      </c>
      <c r="AJ1030" s="2" t="s">
        <v>76</v>
      </c>
      <c r="AK1030" s="32">
        <v>1</v>
      </c>
      <c r="AL1030" s="2"/>
      <c r="AM1030" s="2"/>
      <c r="AN1030" s="2"/>
      <c r="AO1030" s="2">
        <v>0</v>
      </c>
      <c r="AP1030" s="2">
        <v>0</v>
      </c>
      <c r="AQ1030" s="2">
        <v>235150.08</v>
      </c>
      <c r="AR1030" s="26">
        <v>1</v>
      </c>
      <c r="AS1030" s="11"/>
      <c r="AT1030" s="10"/>
      <c r="AV1030" s="10"/>
      <c r="AW1030" s="10"/>
      <c r="AX1030" s="10"/>
      <c r="AY1030" s="10"/>
      <c r="AZ1030" s="10"/>
      <c r="BC1030" s="10"/>
    </row>
    <row r="1031" s="2" customFormat="1">
      <c r="A1031" s="2" t="s">
        <v>2314</v>
      </c>
      <c r="B1031" s="11">
        <v>43980</v>
      </c>
      <c r="C1031" s="2" t="s">
        <v>2309</v>
      </c>
      <c r="D1031" s="2" t="s">
        <v>2310</v>
      </c>
      <c r="E1031" s="2" t="s">
        <v>2311</v>
      </c>
      <c r="F1031" s="2" t="s">
        <v>2252</v>
      </c>
      <c r="G1031" s="2" t="s">
        <v>2312</v>
      </c>
      <c r="H1031" s="2" t="s">
        <v>2254</v>
      </c>
      <c r="I1031" s="11">
        <v>44196</v>
      </c>
      <c r="J1031" s="11">
        <v>43921</v>
      </c>
      <c r="K1031" s="2" t="s">
        <v>126</v>
      </c>
      <c r="L1031" s="2" t="s">
        <v>126</v>
      </c>
      <c r="M1031" s="2"/>
      <c r="N1031" s="2" t="s">
        <v>80</v>
      </c>
      <c r="O1031" s="2" t="s">
        <v>95</v>
      </c>
      <c r="P1031" s="2" t="s">
        <v>2224</v>
      </c>
      <c r="Q1031" s="2" t="s">
        <v>65</v>
      </c>
      <c r="R1031" s="2" t="s">
        <v>81</v>
      </c>
      <c r="S1031" s="2">
        <v>31703</v>
      </c>
      <c r="T1031" s="2" t="s">
        <v>82</v>
      </c>
      <c r="U1031" s="2" t="s">
        <v>83</v>
      </c>
      <c r="V1031" s="10" t="s">
        <v>69</v>
      </c>
      <c r="W1031" s="2"/>
      <c r="X1031" s="2">
        <v>110960.5</v>
      </c>
      <c r="Y1031" s="26">
        <v>0.000118086515</v>
      </c>
      <c r="Z1031" s="10" t="s">
        <v>84</v>
      </c>
      <c r="AA1031" s="2" t="s">
        <v>85</v>
      </c>
      <c r="AB1031" s="10" t="s">
        <v>72</v>
      </c>
      <c r="AC1031" s="2" t="s">
        <v>73</v>
      </c>
      <c r="AD1031" s="10" t="s">
        <v>74</v>
      </c>
      <c r="AE1031" s="10"/>
      <c r="AF1031" s="10" t="s">
        <v>86</v>
      </c>
      <c r="AG1031" s="10" t="s">
        <v>75</v>
      </c>
      <c r="AH1031" s="10"/>
      <c r="AI1031" s="10" t="s">
        <v>76</v>
      </c>
      <c r="AJ1031" s="2" t="s">
        <v>76</v>
      </c>
      <c r="AK1031" s="32">
        <v>1</v>
      </c>
      <c r="AL1031" s="2"/>
      <c r="AM1031" s="2"/>
      <c r="AN1031" s="2"/>
      <c r="AO1031" s="2">
        <v>0</v>
      </c>
      <c r="AP1031" s="2">
        <v>0</v>
      </c>
      <c r="AQ1031" s="2">
        <v>102112.5</v>
      </c>
      <c r="AR1031" s="26">
        <v>0.9202599123111378</v>
      </c>
      <c r="AS1031" s="11"/>
      <c r="AT1031" s="10"/>
      <c r="AV1031" s="10"/>
      <c r="AW1031" s="10"/>
      <c r="AX1031" s="10"/>
      <c r="AY1031" s="10"/>
      <c r="AZ1031" s="10"/>
      <c r="BC1031" s="10"/>
    </row>
    <row r="1032" s="2" customFormat="1">
      <c r="A1032" s="2" t="s">
        <v>2315</v>
      </c>
      <c r="B1032" s="11">
        <v>44315</v>
      </c>
      <c r="C1032" s="2" t="s">
        <v>2316</v>
      </c>
      <c r="D1032" s="2" t="s">
        <v>2317</v>
      </c>
      <c r="E1032" s="2" t="s">
        <v>2318</v>
      </c>
      <c r="F1032" s="2" t="s">
        <v>2319</v>
      </c>
      <c r="G1032" s="2" t="s">
        <v>2320</v>
      </c>
      <c r="H1032" s="2" t="s">
        <v>2321</v>
      </c>
      <c r="I1032" s="11">
        <v>44347</v>
      </c>
      <c r="J1032" s="11">
        <v>44255</v>
      </c>
      <c r="K1032" s="2" t="s">
        <v>126</v>
      </c>
      <c r="L1032" s="2" t="s">
        <v>2322</v>
      </c>
      <c r="M1032" s="2"/>
      <c r="N1032" s="2" t="s">
        <v>213</v>
      </c>
      <c r="O1032" s="2" t="s">
        <v>95</v>
      </c>
      <c r="P1032" s="2"/>
      <c r="Q1032" s="2" t="s">
        <v>65</v>
      </c>
      <c r="R1032" s="2" t="s">
        <v>214</v>
      </c>
      <c r="S1032" s="2">
        <v>3000000</v>
      </c>
      <c r="T1032" s="2" t="s">
        <v>129</v>
      </c>
      <c r="U1032" s="2" t="s">
        <v>130</v>
      </c>
      <c r="V1032" s="10" t="s">
        <v>69</v>
      </c>
      <c r="W1032" s="2"/>
      <c r="X1032" s="2">
        <v>3082500</v>
      </c>
      <c r="Y1032" s="26">
        <v>0.001982627696</v>
      </c>
      <c r="Z1032" s="10" t="s">
        <v>131</v>
      </c>
      <c r="AA1032" s="2" t="s">
        <v>132</v>
      </c>
      <c r="AB1032" s="10" t="s">
        <v>72</v>
      </c>
      <c r="AC1032" s="2" t="s">
        <v>73</v>
      </c>
      <c r="AD1032" s="10" t="s">
        <v>74</v>
      </c>
      <c r="AE1032" s="10"/>
      <c r="AF1032" s="10" t="s">
        <v>86</v>
      </c>
      <c r="AG1032" s="10" t="s">
        <v>75</v>
      </c>
      <c r="AH1032" s="10"/>
      <c r="AI1032" s="10" t="s">
        <v>76</v>
      </c>
      <c r="AJ1032" s="2" t="s">
        <v>76</v>
      </c>
      <c r="AK1032" s="32">
        <v>2</v>
      </c>
      <c r="AL1032" s="2"/>
      <c r="AM1032" s="2"/>
      <c r="AN1032" s="2"/>
      <c r="AO1032" s="2">
        <v>0</v>
      </c>
      <c r="AP1032" s="2">
        <v>0</v>
      </c>
      <c r="AQ1032" s="2">
        <v>0</v>
      </c>
      <c r="AR1032" s="26">
        <v>0</v>
      </c>
      <c r="AS1032" s="11">
        <v>45000</v>
      </c>
      <c r="AT1032" s="10" t="s">
        <v>133</v>
      </c>
      <c r="AU1032" s="2">
        <v>10</v>
      </c>
      <c r="AV1032" s="10" t="s">
        <v>75</v>
      </c>
      <c r="AW1032" s="10" t="s">
        <v>75</v>
      </c>
      <c r="AX1032" s="10" t="s">
        <v>75</v>
      </c>
      <c r="AY1032" s="10"/>
      <c r="AZ1032" s="10"/>
      <c r="BA1032" s="2"/>
      <c r="BC1032" s="10"/>
    </row>
    <row r="1033" s="2" customFormat="1">
      <c r="A1033" s="2" t="s">
        <v>2323</v>
      </c>
      <c r="B1033" s="11">
        <v>44375</v>
      </c>
      <c r="C1033" s="2" t="s">
        <v>2324</v>
      </c>
      <c r="D1033" s="2" t="s">
        <v>2325</v>
      </c>
      <c r="E1033" s="2" t="s">
        <v>2326</v>
      </c>
      <c r="F1033" s="2" t="s">
        <v>2327</v>
      </c>
      <c r="G1033" s="2" t="s">
        <v>2328</v>
      </c>
      <c r="H1033" s="2" t="s">
        <v>2329</v>
      </c>
      <c r="I1033" s="11">
        <v>44316</v>
      </c>
      <c r="J1033" s="11">
        <v>44316</v>
      </c>
      <c r="K1033" s="2" t="s">
        <v>126</v>
      </c>
      <c r="L1033" s="2" t="s">
        <v>2330</v>
      </c>
      <c r="M1033" s="2"/>
      <c r="N1033" s="2" t="s">
        <v>80</v>
      </c>
      <c r="O1033" s="2" t="s">
        <v>2331</v>
      </c>
      <c r="P1033" s="2"/>
      <c r="Q1033" s="2" t="s">
        <v>65</v>
      </c>
      <c r="R1033" s="2" t="s">
        <v>81</v>
      </c>
      <c r="S1033" s="2">
        <v>621</v>
      </c>
      <c r="T1033" s="2" t="s">
        <v>82</v>
      </c>
      <c r="U1033" s="2" t="s">
        <v>83</v>
      </c>
      <c r="V1033" s="10" t="s">
        <v>69</v>
      </c>
      <c r="W1033" s="2"/>
      <c r="X1033" s="2">
        <v>107799.39</v>
      </c>
      <c r="Y1033" s="26">
        <v>0.002169518933</v>
      </c>
      <c r="Z1033" s="10" t="s">
        <v>84</v>
      </c>
      <c r="AA1033" s="2" t="s">
        <v>85</v>
      </c>
      <c r="AB1033" s="10" t="s">
        <v>72</v>
      </c>
      <c r="AC1033" s="2" t="s">
        <v>73</v>
      </c>
      <c r="AD1033" s="10" t="s">
        <v>74</v>
      </c>
      <c r="AE1033" s="10"/>
      <c r="AF1033" s="10" t="s">
        <v>86</v>
      </c>
      <c r="AG1033" s="10" t="s">
        <v>75</v>
      </c>
      <c r="AH1033" s="10"/>
      <c r="AI1033" s="10" t="s">
        <v>76</v>
      </c>
      <c r="AJ1033" s="2" t="s">
        <v>76</v>
      </c>
      <c r="AK1033" s="32">
        <v>1</v>
      </c>
      <c r="AL1033" s="2"/>
      <c r="AM1033" s="2"/>
      <c r="AN1033" s="2"/>
      <c r="AO1033" s="2">
        <v>0</v>
      </c>
      <c r="AP1033" s="2">
        <v>0</v>
      </c>
      <c r="AQ1033" s="2">
        <v>0</v>
      </c>
      <c r="AR1033" s="26">
        <v>0</v>
      </c>
      <c r="AS1033" s="11"/>
      <c r="AT1033" s="10"/>
      <c r="AV1033" s="10"/>
      <c r="AW1033" s="10"/>
      <c r="AX1033" s="10"/>
      <c r="AY1033" s="10"/>
      <c r="AZ1033" s="10"/>
      <c r="BC1033" s="10"/>
    </row>
    <row r="1034" s="2" customFormat="1">
      <c r="A1034" s="2" t="s">
        <v>2332</v>
      </c>
      <c r="B1034" s="11">
        <v>44468</v>
      </c>
      <c r="C1034" s="2" t="s">
        <v>2324</v>
      </c>
      <c r="D1034" s="2" t="s">
        <v>2325</v>
      </c>
      <c r="E1034" s="2" t="s">
        <v>2326</v>
      </c>
      <c r="F1034" s="2" t="s">
        <v>2327</v>
      </c>
      <c r="G1034" s="2" t="s">
        <v>2328</v>
      </c>
      <c r="H1034" s="2" t="s">
        <v>2329</v>
      </c>
      <c r="I1034" s="11">
        <v>44681</v>
      </c>
      <c r="J1034" s="11">
        <v>44408</v>
      </c>
      <c r="K1034" s="2" t="s">
        <v>126</v>
      </c>
      <c r="L1034" s="2" t="s">
        <v>2330</v>
      </c>
      <c r="M1034" s="2"/>
      <c r="N1034" s="2" t="s">
        <v>80</v>
      </c>
      <c r="O1034" s="2" t="s">
        <v>2331</v>
      </c>
      <c r="P1034" s="2"/>
      <c r="Q1034" s="2" t="s">
        <v>65</v>
      </c>
      <c r="R1034" s="2" t="s">
        <v>81</v>
      </c>
      <c r="S1034" s="2">
        <v>501</v>
      </c>
      <c r="T1034" s="2" t="s">
        <v>82</v>
      </c>
      <c r="U1034" s="2" t="s">
        <v>83</v>
      </c>
      <c r="V1034" s="10" t="s">
        <v>69</v>
      </c>
      <c r="W1034" s="2"/>
      <c r="X1034" s="2">
        <v>80721.12</v>
      </c>
      <c r="Y1034" s="26">
        <v>0.002007957313</v>
      </c>
      <c r="Z1034" s="10" t="s">
        <v>84</v>
      </c>
      <c r="AA1034" s="2" t="s">
        <v>85</v>
      </c>
      <c r="AB1034" s="10" t="s">
        <v>72</v>
      </c>
      <c r="AC1034" s="2" t="s">
        <v>73</v>
      </c>
      <c r="AD1034" s="10" t="s">
        <v>74</v>
      </c>
      <c r="AE1034" s="10"/>
      <c r="AF1034" s="10" t="s">
        <v>86</v>
      </c>
      <c r="AG1034" s="10" t="s">
        <v>75</v>
      </c>
      <c r="AH1034" s="10"/>
      <c r="AI1034" s="10" t="s">
        <v>76</v>
      </c>
      <c r="AJ1034" s="2" t="s">
        <v>76</v>
      </c>
      <c r="AK1034" s="32">
        <v>1</v>
      </c>
      <c r="AL1034" s="2"/>
      <c r="AM1034" s="2"/>
      <c r="AN1034" s="7">
        <f>HYPERLINK("#Notes!C1939", "Go To Notes")</f>
      </c>
      <c r="AO1034" s="2">
        <v>0</v>
      </c>
      <c r="AP1034" s="2">
        <v>0</v>
      </c>
      <c r="AQ1034" s="2">
        <v>0</v>
      </c>
      <c r="AR1034" s="26">
        <v>0</v>
      </c>
      <c r="AS1034" s="11"/>
      <c r="AT1034" s="10"/>
      <c r="AV1034" s="10"/>
      <c r="AW1034" s="10"/>
      <c r="AX1034" s="10"/>
      <c r="AY1034" s="10"/>
      <c r="AZ1034" s="10"/>
      <c r="BC1034" s="10"/>
    </row>
    <row r="1035" s="2" customFormat="1">
      <c r="A1035" s="2" t="s">
        <v>2333</v>
      </c>
      <c r="B1035" s="11">
        <v>44559</v>
      </c>
      <c r="C1035" s="2" t="s">
        <v>2324</v>
      </c>
      <c r="D1035" s="2" t="s">
        <v>2325</v>
      </c>
      <c r="E1035" s="2" t="s">
        <v>2326</v>
      </c>
      <c r="F1035" s="2" t="s">
        <v>2327</v>
      </c>
      <c r="G1035" s="2" t="s">
        <v>2328</v>
      </c>
      <c r="H1035" s="2" t="s">
        <v>2329</v>
      </c>
      <c r="I1035" s="11">
        <v>44681</v>
      </c>
      <c r="J1035" s="11">
        <v>44500</v>
      </c>
      <c r="K1035" s="2" t="s">
        <v>126</v>
      </c>
      <c r="L1035" s="2" t="s">
        <v>2330</v>
      </c>
      <c r="M1035" s="2"/>
      <c r="N1035" s="2" t="s">
        <v>80</v>
      </c>
      <c r="O1035" s="2" t="s">
        <v>2331</v>
      </c>
      <c r="P1035" s="2"/>
      <c r="Q1035" s="2" t="s">
        <v>65</v>
      </c>
      <c r="R1035" s="2" t="s">
        <v>81</v>
      </c>
      <c r="S1035" s="2">
        <v>418</v>
      </c>
      <c r="T1035" s="2" t="s">
        <v>82</v>
      </c>
      <c r="U1035" s="2" t="s">
        <v>83</v>
      </c>
      <c r="V1035" s="10" t="s">
        <v>69</v>
      </c>
      <c r="W1035" s="2"/>
      <c r="X1035" s="2">
        <v>76707.18</v>
      </c>
      <c r="Y1035" s="26">
        <v>0.002848867427</v>
      </c>
      <c r="Z1035" s="10" t="s">
        <v>84</v>
      </c>
      <c r="AA1035" s="2" t="s">
        <v>85</v>
      </c>
      <c r="AB1035" s="10" t="s">
        <v>72</v>
      </c>
      <c r="AC1035" s="2" t="s">
        <v>73</v>
      </c>
      <c r="AD1035" s="10" t="s">
        <v>74</v>
      </c>
      <c r="AE1035" s="10"/>
      <c r="AF1035" s="10" t="s">
        <v>86</v>
      </c>
      <c r="AG1035" s="10" t="s">
        <v>75</v>
      </c>
      <c r="AH1035" s="10"/>
      <c r="AI1035" s="10" t="s">
        <v>76</v>
      </c>
      <c r="AJ1035" s="2" t="s">
        <v>76</v>
      </c>
      <c r="AK1035" s="32">
        <v>1</v>
      </c>
      <c r="AL1035" s="2"/>
      <c r="AM1035" s="2"/>
      <c r="AN1035" s="7">
        <f>HYPERLINK("#Notes!C1944", "Go To Notes")</f>
      </c>
      <c r="AO1035" s="2">
        <v>0</v>
      </c>
      <c r="AP1035" s="2">
        <v>0</v>
      </c>
      <c r="AQ1035" s="2">
        <v>0</v>
      </c>
      <c r="AR1035" s="26">
        <v>0</v>
      </c>
      <c r="AS1035" s="11"/>
      <c r="AT1035" s="10"/>
      <c r="AV1035" s="10"/>
      <c r="AW1035" s="10"/>
      <c r="AX1035" s="10"/>
      <c r="AY1035" s="10"/>
      <c r="AZ1035" s="10"/>
      <c r="BC1035" s="10"/>
    </row>
    <row r="1036" s="2" customFormat="1">
      <c r="A1036" s="2" t="s">
        <v>2334</v>
      </c>
      <c r="B1036" s="11">
        <v>44375</v>
      </c>
      <c r="C1036" s="2" t="s">
        <v>2324</v>
      </c>
      <c r="D1036" s="2" t="s">
        <v>2325</v>
      </c>
      <c r="E1036" s="2" t="s">
        <v>2326</v>
      </c>
      <c r="F1036" s="2" t="s">
        <v>2335</v>
      </c>
      <c r="G1036" s="2" t="s">
        <v>2336</v>
      </c>
      <c r="H1036" s="2" t="s">
        <v>2337</v>
      </c>
      <c r="I1036" s="11">
        <v>44316</v>
      </c>
      <c r="J1036" s="11">
        <v>44316</v>
      </c>
      <c r="K1036" s="2" t="s">
        <v>126</v>
      </c>
      <c r="L1036" s="2" t="s">
        <v>2330</v>
      </c>
      <c r="M1036" s="2"/>
      <c r="N1036" s="2" t="s">
        <v>80</v>
      </c>
      <c r="O1036" s="2" t="s">
        <v>2331</v>
      </c>
      <c r="P1036" s="2"/>
      <c r="Q1036" s="2" t="s">
        <v>65</v>
      </c>
      <c r="R1036" s="2" t="s">
        <v>81</v>
      </c>
      <c r="S1036" s="2">
        <v>6287</v>
      </c>
      <c r="T1036" s="2" t="s">
        <v>82</v>
      </c>
      <c r="U1036" s="2" t="s">
        <v>83</v>
      </c>
      <c r="V1036" s="10" t="s">
        <v>69</v>
      </c>
      <c r="W1036" s="2"/>
      <c r="X1036" s="2">
        <v>1091360.33</v>
      </c>
      <c r="Y1036" s="26">
        <v>0.000505355957</v>
      </c>
      <c r="Z1036" s="10" t="s">
        <v>84</v>
      </c>
      <c r="AA1036" s="2" t="s">
        <v>85</v>
      </c>
      <c r="AB1036" s="10" t="s">
        <v>72</v>
      </c>
      <c r="AC1036" s="2" t="s">
        <v>73</v>
      </c>
      <c r="AD1036" s="10" t="s">
        <v>74</v>
      </c>
      <c r="AE1036" s="10"/>
      <c r="AF1036" s="10" t="s">
        <v>86</v>
      </c>
      <c r="AG1036" s="10" t="s">
        <v>75</v>
      </c>
      <c r="AH1036" s="10"/>
      <c r="AI1036" s="10" t="s">
        <v>76</v>
      </c>
      <c r="AJ1036" s="2" t="s">
        <v>76</v>
      </c>
      <c r="AK1036" s="32">
        <v>1</v>
      </c>
      <c r="AL1036" s="2"/>
      <c r="AM1036" s="2"/>
      <c r="AN1036" s="7">
        <f>HYPERLINK("#Notes!C1949", "Go To Notes")</f>
      </c>
      <c r="AO1036" s="2">
        <v>0</v>
      </c>
      <c r="AP1036" s="2">
        <v>0</v>
      </c>
      <c r="AQ1036" s="2">
        <v>0</v>
      </c>
      <c r="AR1036" s="26">
        <v>0</v>
      </c>
      <c r="AS1036" s="11"/>
      <c r="AT1036" s="10"/>
      <c r="AV1036" s="10"/>
      <c r="AW1036" s="10"/>
      <c r="AX1036" s="10"/>
      <c r="AY1036" s="10"/>
      <c r="AZ1036" s="10"/>
      <c r="BC1036" s="10"/>
    </row>
    <row r="1037" s="2" customFormat="1">
      <c r="A1037" s="2" t="s">
        <v>2338</v>
      </c>
      <c r="B1037" s="11">
        <v>44468</v>
      </c>
      <c r="C1037" s="2" t="s">
        <v>2324</v>
      </c>
      <c r="D1037" s="2" t="s">
        <v>2325</v>
      </c>
      <c r="E1037" s="2" t="s">
        <v>2326</v>
      </c>
      <c r="F1037" s="2" t="s">
        <v>2335</v>
      </c>
      <c r="G1037" s="2" t="s">
        <v>2336</v>
      </c>
      <c r="H1037" s="2" t="s">
        <v>2337</v>
      </c>
      <c r="I1037" s="11">
        <v>44681</v>
      </c>
      <c r="J1037" s="11">
        <v>44408</v>
      </c>
      <c r="K1037" s="2" t="s">
        <v>126</v>
      </c>
      <c r="L1037" s="2" t="s">
        <v>2330</v>
      </c>
      <c r="M1037" s="2"/>
      <c r="N1037" s="2" t="s">
        <v>80</v>
      </c>
      <c r="O1037" s="2" t="s">
        <v>2331</v>
      </c>
      <c r="P1037" s="2"/>
      <c r="Q1037" s="2" t="s">
        <v>65</v>
      </c>
      <c r="R1037" s="2" t="s">
        <v>81</v>
      </c>
      <c r="S1037" s="2">
        <v>6643</v>
      </c>
      <c r="T1037" s="2" t="s">
        <v>82</v>
      </c>
      <c r="U1037" s="2" t="s">
        <v>83</v>
      </c>
      <c r="V1037" s="10" t="s">
        <v>69</v>
      </c>
      <c r="W1037" s="2"/>
      <c r="X1037" s="2">
        <v>1070320.16</v>
      </c>
      <c r="Y1037" s="26">
        <v>0.000463078808</v>
      </c>
      <c r="Z1037" s="10" t="s">
        <v>84</v>
      </c>
      <c r="AA1037" s="2" t="s">
        <v>85</v>
      </c>
      <c r="AB1037" s="10" t="s">
        <v>72</v>
      </c>
      <c r="AC1037" s="2" t="s">
        <v>73</v>
      </c>
      <c r="AD1037" s="10" t="s">
        <v>74</v>
      </c>
      <c r="AE1037" s="10"/>
      <c r="AF1037" s="10" t="s">
        <v>86</v>
      </c>
      <c r="AG1037" s="10" t="s">
        <v>75</v>
      </c>
      <c r="AH1037" s="10"/>
      <c r="AI1037" s="10" t="s">
        <v>76</v>
      </c>
      <c r="AJ1037" s="2" t="s">
        <v>76</v>
      </c>
      <c r="AK1037" s="32">
        <v>1</v>
      </c>
      <c r="AL1037" s="2"/>
      <c r="AM1037" s="2"/>
      <c r="AN1037" s="7">
        <f>HYPERLINK("#Notes!C1954", "Go To Notes")</f>
      </c>
      <c r="AO1037" s="2">
        <v>0</v>
      </c>
      <c r="AP1037" s="2">
        <v>0</v>
      </c>
      <c r="AQ1037" s="2">
        <v>0</v>
      </c>
      <c r="AR1037" s="26">
        <v>0</v>
      </c>
      <c r="AS1037" s="11"/>
      <c r="AT1037" s="10"/>
      <c r="AV1037" s="10"/>
      <c r="AW1037" s="10"/>
      <c r="AX1037" s="10"/>
      <c r="AY1037" s="10"/>
      <c r="AZ1037" s="10"/>
      <c r="BC1037" s="10"/>
    </row>
    <row r="1038" s="2" customFormat="1">
      <c r="A1038" s="2" t="s">
        <v>2339</v>
      </c>
      <c r="B1038" s="11">
        <v>44559</v>
      </c>
      <c r="C1038" s="2" t="s">
        <v>2324</v>
      </c>
      <c r="D1038" s="2" t="s">
        <v>2325</v>
      </c>
      <c r="E1038" s="2" t="s">
        <v>2326</v>
      </c>
      <c r="F1038" s="2" t="s">
        <v>2335</v>
      </c>
      <c r="G1038" s="2" t="s">
        <v>2336</v>
      </c>
      <c r="H1038" s="2" t="s">
        <v>2337</v>
      </c>
      <c r="I1038" s="11">
        <v>44681</v>
      </c>
      <c r="J1038" s="11">
        <v>44500</v>
      </c>
      <c r="K1038" s="2" t="s">
        <v>126</v>
      </c>
      <c r="L1038" s="2" t="s">
        <v>2330</v>
      </c>
      <c r="M1038" s="2"/>
      <c r="N1038" s="2" t="s">
        <v>80</v>
      </c>
      <c r="O1038" s="2" t="s">
        <v>2331</v>
      </c>
      <c r="P1038" s="2"/>
      <c r="Q1038" s="2" t="s">
        <v>65</v>
      </c>
      <c r="R1038" s="2" t="s">
        <v>81</v>
      </c>
      <c r="S1038" s="2">
        <v>7139</v>
      </c>
      <c r="T1038" s="2" t="s">
        <v>82</v>
      </c>
      <c r="U1038" s="2" t="s">
        <v>83</v>
      </c>
      <c r="V1038" s="10" t="s">
        <v>69</v>
      </c>
      <c r="W1038" s="2"/>
      <c r="X1038" s="2">
        <v>1310077.89</v>
      </c>
      <c r="Y1038" s="26">
        <v>0.000527330874</v>
      </c>
      <c r="Z1038" s="10" t="s">
        <v>84</v>
      </c>
      <c r="AA1038" s="2" t="s">
        <v>85</v>
      </c>
      <c r="AB1038" s="10" t="s">
        <v>72</v>
      </c>
      <c r="AC1038" s="2" t="s">
        <v>73</v>
      </c>
      <c r="AD1038" s="10" t="s">
        <v>74</v>
      </c>
      <c r="AE1038" s="10"/>
      <c r="AF1038" s="10" t="s">
        <v>86</v>
      </c>
      <c r="AG1038" s="10" t="s">
        <v>75</v>
      </c>
      <c r="AH1038" s="10"/>
      <c r="AI1038" s="10" t="s">
        <v>76</v>
      </c>
      <c r="AJ1038" s="2" t="s">
        <v>76</v>
      </c>
      <c r="AK1038" s="32">
        <v>1</v>
      </c>
      <c r="AL1038" s="2"/>
      <c r="AM1038" s="2"/>
      <c r="AN1038" s="7">
        <f>HYPERLINK("#Notes!C1959", "Go To Notes")</f>
      </c>
      <c r="AO1038" s="2">
        <v>0</v>
      </c>
      <c r="AP1038" s="2">
        <v>0</v>
      </c>
      <c r="AQ1038" s="2">
        <v>0</v>
      </c>
      <c r="AR1038" s="26">
        <v>0</v>
      </c>
      <c r="AS1038" s="11"/>
      <c r="AT1038" s="10"/>
      <c r="AV1038" s="10"/>
      <c r="AW1038" s="10"/>
      <c r="AX1038" s="10"/>
      <c r="AY1038" s="10"/>
      <c r="AZ1038" s="10"/>
      <c r="BC1038" s="10"/>
    </row>
    <row r="1039" s="2" customFormat="1">
      <c r="A1039" s="2" t="s">
        <v>2340</v>
      </c>
      <c r="B1039" s="11">
        <v>43858</v>
      </c>
      <c r="C1039" s="2" t="s">
        <v>2341</v>
      </c>
      <c r="D1039" s="2" t="s">
        <v>2342</v>
      </c>
      <c r="E1039" s="2" t="s">
        <v>2343</v>
      </c>
      <c r="F1039" s="2" t="s">
        <v>2344</v>
      </c>
      <c r="G1039" s="2" t="s">
        <v>2345</v>
      </c>
      <c r="H1039" s="2" t="s">
        <v>2346</v>
      </c>
      <c r="I1039" s="11">
        <v>44074</v>
      </c>
      <c r="J1039" s="11">
        <v>43799</v>
      </c>
      <c r="K1039" s="2" t="s">
        <v>126</v>
      </c>
      <c r="L1039" s="2" t="s">
        <v>2330</v>
      </c>
      <c r="M1039" s="2"/>
      <c r="N1039" s="2" t="s">
        <v>80</v>
      </c>
      <c r="O1039" s="2" t="s">
        <v>2347</v>
      </c>
      <c r="P1039" s="2"/>
      <c r="Q1039" s="2" t="s">
        <v>65</v>
      </c>
      <c r="R1039" s="2" t="s">
        <v>81</v>
      </c>
      <c r="S1039" s="2">
        <v>11596</v>
      </c>
      <c r="T1039" s="2" t="s">
        <v>82</v>
      </c>
      <c r="U1039" s="2" t="s">
        <v>83</v>
      </c>
      <c r="V1039" s="10" t="s">
        <v>69</v>
      </c>
      <c r="W1039" s="2"/>
      <c r="X1039" s="2">
        <v>73518.64</v>
      </c>
      <c r="Y1039" s="26">
        <v>9.585422E-06</v>
      </c>
      <c r="Z1039" s="10" t="s">
        <v>84</v>
      </c>
      <c r="AA1039" s="2" t="s">
        <v>85</v>
      </c>
      <c r="AB1039" s="10" t="s">
        <v>72</v>
      </c>
      <c r="AC1039" s="2" t="s">
        <v>73</v>
      </c>
      <c r="AD1039" s="10" t="s">
        <v>74</v>
      </c>
      <c r="AE1039" s="10"/>
      <c r="AF1039" s="10" t="s">
        <v>86</v>
      </c>
      <c r="AG1039" s="10" t="s">
        <v>75</v>
      </c>
      <c r="AH1039" s="10"/>
      <c r="AI1039" s="10" t="s">
        <v>76</v>
      </c>
      <c r="AJ1039" s="2" t="s">
        <v>76</v>
      </c>
      <c r="AK1039" s="32">
        <v>1</v>
      </c>
      <c r="AL1039" s="2"/>
      <c r="AM1039" s="2"/>
      <c r="AN1039" s="7">
        <f>HYPERLINK("#Notes!C1964", "Go To Notes")</f>
      </c>
      <c r="AO1039" s="2">
        <v>0</v>
      </c>
      <c r="AP1039" s="2">
        <v>0</v>
      </c>
      <c r="AQ1039" s="2">
        <v>69540</v>
      </c>
      <c r="AR1039" s="26">
        <v>0.9458825680126837</v>
      </c>
      <c r="AS1039" s="11"/>
      <c r="AT1039" s="10"/>
      <c r="AV1039" s="10"/>
      <c r="AW1039" s="10"/>
      <c r="AX1039" s="10"/>
      <c r="AY1039" s="10"/>
      <c r="AZ1039" s="10"/>
      <c r="BC1039" s="10"/>
    </row>
    <row r="1040" s="2" customFormat="1">
      <c r="A1040" s="2" t="s">
        <v>2348</v>
      </c>
      <c r="B1040" s="11">
        <v>43948</v>
      </c>
      <c r="C1040" s="2" t="s">
        <v>2341</v>
      </c>
      <c r="D1040" s="2" t="s">
        <v>2342</v>
      </c>
      <c r="E1040" s="2" t="s">
        <v>2343</v>
      </c>
      <c r="F1040" s="2" t="s">
        <v>2344</v>
      </c>
      <c r="G1040" s="2" t="s">
        <v>2345</v>
      </c>
      <c r="H1040" s="2" t="s">
        <v>2346</v>
      </c>
      <c r="I1040" s="11">
        <v>44074</v>
      </c>
      <c r="J1040" s="11">
        <v>43890</v>
      </c>
      <c r="K1040" s="2" t="s">
        <v>126</v>
      </c>
      <c r="L1040" s="2" t="s">
        <v>2330</v>
      </c>
      <c r="M1040" s="2"/>
      <c r="N1040" s="2" t="s">
        <v>80</v>
      </c>
      <c r="O1040" s="2" t="s">
        <v>2347</v>
      </c>
      <c r="P1040" s="2"/>
      <c r="Q1040" s="2" t="s">
        <v>65</v>
      </c>
      <c r="R1040" s="2" t="s">
        <v>81</v>
      </c>
      <c r="S1040" s="2">
        <v>11193</v>
      </c>
      <c r="T1040" s="2" t="s">
        <v>82</v>
      </c>
      <c r="U1040" s="2" t="s">
        <v>83</v>
      </c>
      <c r="V1040" s="10" t="s">
        <v>69</v>
      </c>
      <c r="W1040" s="2"/>
      <c r="X1040" s="2">
        <v>40294.8</v>
      </c>
      <c r="Y1040" s="26">
        <v>5.920692E-06</v>
      </c>
      <c r="Z1040" s="10" t="s">
        <v>84</v>
      </c>
      <c r="AA1040" s="2" t="s">
        <v>85</v>
      </c>
      <c r="AB1040" s="10" t="s">
        <v>72</v>
      </c>
      <c r="AC1040" s="2" t="s">
        <v>73</v>
      </c>
      <c r="AD1040" s="10" t="s">
        <v>74</v>
      </c>
      <c r="AE1040" s="10"/>
      <c r="AF1040" s="10" t="s">
        <v>86</v>
      </c>
      <c r="AG1040" s="10" t="s">
        <v>75</v>
      </c>
      <c r="AH1040" s="10"/>
      <c r="AI1040" s="10" t="s">
        <v>76</v>
      </c>
      <c r="AJ1040" s="2" t="s">
        <v>76</v>
      </c>
      <c r="AK1040" s="32">
        <v>1</v>
      </c>
      <c r="AL1040" s="2"/>
      <c r="AM1040" s="2"/>
      <c r="AN1040" s="7">
        <f>HYPERLINK("#Notes!C1969", "Go To Notes")</f>
      </c>
      <c r="AO1040" s="2">
        <v>0</v>
      </c>
      <c r="AP1040" s="2">
        <v>0</v>
      </c>
      <c r="AQ1040" s="2">
        <v>37290</v>
      </c>
      <c r="AR1040" s="26">
        <v>0.9254295839661694</v>
      </c>
      <c r="AS1040" s="11"/>
      <c r="AT1040" s="10"/>
      <c r="AV1040" s="10"/>
      <c r="AW1040" s="10"/>
      <c r="AX1040" s="10"/>
      <c r="AY1040" s="10"/>
      <c r="AZ1040" s="10"/>
      <c r="BC1040" s="10"/>
    </row>
    <row r="1041" s="4" customFormat="1">
      <c r="A1041" s="4" t="s">
        <v>2349</v>
      </c>
      <c r="B1041" s="17">
        <v>44043</v>
      </c>
      <c r="C1041" s="4" t="s">
        <v>2341</v>
      </c>
      <c r="D1041" s="4" t="s">
        <v>2342</v>
      </c>
      <c r="E1041" s="4" t="s">
        <v>2343</v>
      </c>
      <c r="F1041" s="4" t="s">
        <v>2344</v>
      </c>
      <c r="G1041" s="4" t="s">
        <v>2345</v>
      </c>
      <c r="H1041" s="4" t="s">
        <v>2346</v>
      </c>
      <c r="I1041" s="17">
        <v>44074</v>
      </c>
      <c r="J1041" s="17">
        <v>43982</v>
      </c>
      <c r="K1041" s="4" t="s">
        <v>126</v>
      </c>
      <c r="L1041" s="4" t="s">
        <v>2330</v>
      </c>
      <c r="M1041" s="4"/>
      <c r="N1041" s="4" t="s">
        <v>80</v>
      </c>
      <c r="O1041" s="4" t="s">
        <v>2347</v>
      </c>
      <c r="P1041" s="4"/>
      <c r="Q1041" s="4" t="s">
        <v>65</v>
      </c>
      <c r="R1041" s="4" t="s">
        <v>81</v>
      </c>
      <c r="S1041" s="4">
        <v>8537</v>
      </c>
      <c r="T1041" s="4" t="s">
        <v>82</v>
      </c>
      <c r="U1041" s="4" t="s">
        <v>83</v>
      </c>
      <c r="V1041" s="22" t="s">
        <v>69</v>
      </c>
      <c r="W1041" s="4"/>
      <c r="X1041" s="4">
        <v>34660.22</v>
      </c>
      <c r="Y1041" s="28">
        <v>5.094215E-06</v>
      </c>
      <c r="Z1041" s="22" t="s">
        <v>84</v>
      </c>
      <c r="AA1041" s="4" t="s">
        <v>85</v>
      </c>
      <c r="AB1041" s="22" t="s">
        <v>72</v>
      </c>
      <c r="AC1041" s="4" t="s">
        <v>73</v>
      </c>
      <c r="AD1041" s="22" t="s">
        <v>74</v>
      </c>
      <c r="AE1041" s="22"/>
      <c r="AF1041" s="22" t="s">
        <v>86</v>
      </c>
      <c r="AG1041" s="22" t="s">
        <v>75</v>
      </c>
      <c r="AH1041" s="22"/>
      <c r="AI1041" s="22" t="s">
        <v>76</v>
      </c>
      <c r="AJ1041" s="4" t="s">
        <v>76</v>
      </c>
      <c r="AK1041" s="34">
        <v>1</v>
      </c>
      <c r="AL1041" s="4"/>
      <c r="AM1041" s="4"/>
      <c r="AN1041" s="7">
        <f>HYPERLINK("#Notes!C1974", "Go To Notes")</f>
      </c>
      <c r="AO1041" s="4">
        <v>0</v>
      </c>
      <c r="AP1041" s="4">
        <v>0</v>
      </c>
      <c r="AQ1041" s="4">
        <v>39391</v>
      </c>
      <c r="AR1041" s="28">
        <v>1.136490189617954</v>
      </c>
      <c r="AS1041" s="17"/>
      <c r="AT1041" s="22"/>
      <c r="AV1041" s="22"/>
      <c r="AW1041" s="22"/>
      <c r="AX1041" s="22"/>
      <c r="AY1041" s="22"/>
      <c r="AZ1041" s="22"/>
      <c r="BC1041" s="22"/>
    </row>
    <row r="1042" s="2" customFormat="1">
      <c r="A1042" s="2" t="s">
        <v>2350</v>
      </c>
      <c r="B1042" s="11">
        <v>44131</v>
      </c>
      <c r="C1042" s="2" t="s">
        <v>2341</v>
      </c>
      <c r="D1042" s="2" t="s">
        <v>2342</v>
      </c>
      <c r="E1042" s="2" t="s">
        <v>2343</v>
      </c>
      <c r="F1042" s="2" t="s">
        <v>2344</v>
      </c>
      <c r="G1042" s="2" t="s">
        <v>2345</v>
      </c>
      <c r="H1042" s="2" t="s">
        <v>2346</v>
      </c>
      <c r="I1042" s="11">
        <v>44074</v>
      </c>
      <c r="J1042" s="11">
        <v>44074</v>
      </c>
      <c r="K1042" s="2" t="s">
        <v>126</v>
      </c>
      <c r="L1042" s="2" t="s">
        <v>2330</v>
      </c>
      <c r="M1042" s="2"/>
      <c r="N1042" s="2" t="s">
        <v>80</v>
      </c>
      <c r="O1042" s="2" t="s">
        <v>2347</v>
      </c>
      <c r="P1042" s="2"/>
      <c r="Q1042" s="2" t="s">
        <v>65</v>
      </c>
      <c r="R1042" s="2" t="s">
        <v>81</v>
      </c>
      <c r="S1042" s="2">
        <v>7746</v>
      </c>
      <c r="T1042" s="2" t="s">
        <v>82</v>
      </c>
      <c r="U1042" s="2" t="s">
        <v>83</v>
      </c>
      <c r="V1042" s="10" t="s">
        <v>69</v>
      </c>
      <c r="W1042" s="2"/>
      <c r="X1042" s="2">
        <v>51743.28</v>
      </c>
      <c r="Y1042" s="26">
        <v>6.816815E-06</v>
      </c>
      <c r="Z1042" s="10" t="s">
        <v>84</v>
      </c>
      <c r="AA1042" s="2" t="s">
        <v>85</v>
      </c>
      <c r="AB1042" s="10" t="s">
        <v>72</v>
      </c>
      <c r="AC1042" s="2" t="s">
        <v>73</v>
      </c>
      <c r="AD1042" s="10" t="s">
        <v>74</v>
      </c>
      <c r="AE1042" s="10"/>
      <c r="AF1042" s="10" t="s">
        <v>86</v>
      </c>
      <c r="AG1042" s="10" t="s">
        <v>75</v>
      </c>
      <c r="AH1042" s="10"/>
      <c r="AI1042" s="10" t="s">
        <v>76</v>
      </c>
      <c r="AJ1042" s="2" t="s">
        <v>76</v>
      </c>
      <c r="AK1042" s="32">
        <v>1</v>
      </c>
      <c r="AL1042" s="2"/>
      <c r="AM1042" s="2"/>
      <c r="AN1042" s="7">
        <f>HYPERLINK("#Notes!C1979", "Go To Notes")</f>
      </c>
      <c r="AO1042" s="2">
        <v>0</v>
      </c>
      <c r="AP1042" s="2">
        <v>0</v>
      </c>
      <c r="AQ1042" s="2">
        <v>40257</v>
      </c>
      <c r="AR1042" s="26">
        <v>0.7780140725520299</v>
      </c>
      <c r="AS1042" s="11"/>
      <c r="AT1042" s="10"/>
      <c r="AV1042" s="10"/>
      <c r="AW1042" s="10"/>
      <c r="AX1042" s="10"/>
      <c r="AY1042" s="10"/>
      <c r="AZ1042" s="10"/>
      <c r="BC1042" s="10"/>
    </row>
    <row r="1043" s="2" customFormat="1">
      <c r="A1043" s="2" t="s">
        <v>2351</v>
      </c>
      <c r="B1043" s="11">
        <v>44223</v>
      </c>
      <c r="C1043" s="2" t="s">
        <v>2341</v>
      </c>
      <c r="D1043" s="2" t="s">
        <v>2342</v>
      </c>
      <c r="E1043" s="2" t="s">
        <v>2343</v>
      </c>
      <c r="F1043" s="2" t="s">
        <v>2344</v>
      </c>
      <c r="G1043" s="2" t="s">
        <v>2345</v>
      </c>
      <c r="H1043" s="2" t="s">
        <v>2346</v>
      </c>
      <c r="I1043" s="11">
        <v>44439</v>
      </c>
      <c r="J1043" s="11">
        <v>44165</v>
      </c>
      <c r="K1043" s="2" t="s">
        <v>126</v>
      </c>
      <c r="L1043" s="2" t="s">
        <v>2330</v>
      </c>
      <c r="M1043" s="2"/>
      <c r="N1043" s="2" t="s">
        <v>80</v>
      </c>
      <c r="O1043" s="2" t="s">
        <v>2347</v>
      </c>
      <c r="P1043" s="2"/>
      <c r="Q1043" s="2" t="s">
        <v>65</v>
      </c>
      <c r="R1043" s="2" t="s">
        <v>81</v>
      </c>
      <c r="S1043" s="2">
        <v>7858</v>
      </c>
      <c r="T1043" s="2" t="s">
        <v>82</v>
      </c>
      <c r="U1043" s="2" t="s">
        <v>83</v>
      </c>
      <c r="V1043" s="10" t="s">
        <v>69</v>
      </c>
      <c r="W1043" s="2"/>
      <c r="X1043" s="2">
        <v>130128.48</v>
      </c>
      <c r="Y1043" s="26">
        <v>1.6681395E-05</v>
      </c>
      <c r="Z1043" s="10" t="s">
        <v>84</v>
      </c>
      <c r="AA1043" s="2" t="s">
        <v>85</v>
      </c>
      <c r="AB1043" s="10" t="s">
        <v>72</v>
      </c>
      <c r="AC1043" s="2" t="s">
        <v>73</v>
      </c>
      <c r="AD1043" s="10" t="s">
        <v>74</v>
      </c>
      <c r="AE1043" s="10"/>
      <c r="AF1043" s="10" t="s">
        <v>86</v>
      </c>
      <c r="AG1043" s="10" t="s">
        <v>75</v>
      </c>
      <c r="AH1043" s="10"/>
      <c r="AI1043" s="10" t="s">
        <v>76</v>
      </c>
      <c r="AJ1043" s="2" t="s">
        <v>76</v>
      </c>
      <c r="AK1043" s="32">
        <v>1</v>
      </c>
      <c r="AL1043" s="2"/>
      <c r="AM1043" s="2"/>
      <c r="AN1043" s="7">
        <f>HYPERLINK("#Notes!C1984", "Go To Notes")</f>
      </c>
      <c r="AO1043" s="2">
        <v>0</v>
      </c>
      <c r="AP1043" s="2">
        <v>0</v>
      </c>
      <c r="AQ1043" s="2">
        <v>113575</v>
      </c>
      <c r="AR1043" s="26">
        <v>0.8727912598379695</v>
      </c>
      <c r="AS1043" s="11"/>
      <c r="AT1043" s="10"/>
      <c r="AV1043" s="10"/>
      <c r="AW1043" s="10"/>
      <c r="AX1043" s="10"/>
      <c r="AY1043" s="10"/>
      <c r="AZ1043" s="10"/>
      <c r="BC1043" s="10"/>
    </row>
    <row r="1044" s="2" customFormat="1">
      <c r="A1044" s="2" t="s">
        <v>2352</v>
      </c>
      <c r="B1044" s="11">
        <v>44315</v>
      </c>
      <c r="C1044" s="2" t="s">
        <v>2341</v>
      </c>
      <c r="D1044" s="2" t="s">
        <v>2342</v>
      </c>
      <c r="E1044" s="2" t="s">
        <v>2343</v>
      </c>
      <c r="F1044" s="2" t="s">
        <v>2344</v>
      </c>
      <c r="G1044" s="2" t="s">
        <v>2345</v>
      </c>
      <c r="H1044" s="2" t="s">
        <v>2346</v>
      </c>
      <c r="I1044" s="11">
        <v>44439</v>
      </c>
      <c r="J1044" s="11">
        <v>44255</v>
      </c>
      <c r="K1044" s="2" t="s">
        <v>126</v>
      </c>
      <c r="L1044" s="2" t="s">
        <v>2330</v>
      </c>
      <c r="M1044" s="2"/>
      <c r="N1044" s="2" t="s">
        <v>80</v>
      </c>
      <c r="O1044" s="2" t="s">
        <v>2347</v>
      </c>
      <c r="P1044" s="2"/>
      <c r="Q1044" s="2" t="s">
        <v>65</v>
      </c>
      <c r="R1044" s="2" t="s">
        <v>81</v>
      </c>
      <c r="S1044" s="2">
        <v>8359</v>
      </c>
      <c r="T1044" s="2" t="s">
        <v>82</v>
      </c>
      <c r="U1044" s="2" t="s">
        <v>83</v>
      </c>
      <c r="V1044" s="10" t="s">
        <v>69</v>
      </c>
      <c r="W1044" s="2"/>
      <c r="X1044" s="2">
        <v>850444.66</v>
      </c>
      <c r="Y1044" s="26">
        <v>0.000108657085</v>
      </c>
      <c r="Z1044" s="10" t="s">
        <v>84</v>
      </c>
      <c r="AA1044" s="2" t="s">
        <v>85</v>
      </c>
      <c r="AB1044" s="10" t="s">
        <v>72</v>
      </c>
      <c r="AC1044" s="2" t="s">
        <v>73</v>
      </c>
      <c r="AD1044" s="10" t="s">
        <v>74</v>
      </c>
      <c r="AE1044" s="10"/>
      <c r="AF1044" s="10" t="s">
        <v>86</v>
      </c>
      <c r="AG1044" s="10" t="s">
        <v>75</v>
      </c>
      <c r="AH1044" s="10"/>
      <c r="AI1044" s="10" t="s">
        <v>76</v>
      </c>
      <c r="AJ1044" s="2" t="s">
        <v>76</v>
      </c>
      <c r="AK1044" s="32">
        <v>1</v>
      </c>
      <c r="AL1044" s="2"/>
      <c r="AM1044" s="2"/>
      <c r="AN1044" s="7">
        <f>HYPERLINK("#Notes!C1989", "Go To Notes")</f>
      </c>
      <c r="AO1044" s="2">
        <v>0</v>
      </c>
      <c r="AP1044" s="2">
        <v>0</v>
      </c>
      <c r="AQ1044" s="2">
        <v>758900</v>
      </c>
      <c r="AR1044" s="26">
        <v>0.8923567113702613</v>
      </c>
      <c r="AS1044" s="11"/>
      <c r="AT1044" s="10"/>
      <c r="AV1044" s="10"/>
      <c r="AW1044" s="10"/>
      <c r="AX1044" s="10"/>
      <c r="AY1044" s="10"/>
      <c r="AZ1044" s="10"/>
      <c r="BC1044" s="10"/>
    </row>
    <row r="1045" s="2" customFormat="1">
      <c r="A1045" s="2" t="s">
        <v>2353</v>
      </c>
      <c r="B1045" s="11">
        <v>44405</v>
      </c>
      <c r="C1045" s="2" t="s">
        <v>2341</v>
      </c>
      <c r="D1045" s="2" t="s">
        <v>2342</v>
      </c>
      <c r="E1045" s="2" t="s">
        <v>2343</v>
      </c>
      <c r="F1045" s="2" t="s">
        <v>2344</v>
      </c>
      <c r="G1045" s="2" t="s">
        <v>2345</v>
      </c>
      <c r="H1045" s="2" t="s">
        <v>2346</v>
      </c>
      <c r="I1045" s="11">
        <v>44439</v>
      </c>
      <c r="J1045" s="11">
        <v>44347</v>
      </c>
      <c r="K1045" s="2" t="s">
        <v>126</v>
      </c>
      <c r="L1045" s="2" t="s">
        <v>2330</v>
      </c>
      <c r="M1045" s="2"/>
      <c r="N1045" s="2" t="s">
        <v>80</v>
      </c>
      <c r="O1045" s="2" t="s">
        <v>2347</v>
      </c>
      <c r="P1045" s="2"/>
      <c r="Q1045" s="2" t="s">
        <v>65</v>
      </c>
      <c r="R1045" s="2" t="s">
        <v>81</v>
      </c>
      <c r="S1045" s="2">
        <v>8795</v>
      </c>
      <c r="T1045" s="2" t="s">
        <v>82</v>
      </c>
      <c r="U1045" s="2" t="s">
        <v>83</v>
      </c>
      <c r="V1045" s="10" t="s">
        <v>69</v>
      </c>
      <c r="W1045" s="2"/>
      <c r="X1045" s="2">
        <v>1952490</v>
      </c>
      <c r="Y1045" s="26">
        <v>0.000232557657</v>
      </c>
      <c r="Z1045" s="10" t="s">
        <v>84</v>
      </c>
      <c r="AA1045" s="2" t="s">
        <v>85</v>
      </c>
      <c r="AB1045" s="10" t="s">
        <v>72</v>
      </c>
      <c r="AC1045" s="2" t="s">
        <v>73</v>
      </c>
      <c r="AD1045" s="10" t="s">
        <v>74</v>
      </c>
      <c r="AE1045" s="10"/>
      <c r="AF1045" s="10" t="s">
        <v>86</v>
      </c>
      <c r="AG1045" s="10" t="s">
        <v>75</v>
      </c>
      <c r="AH1045" s="10"/>
      <c r="AI1045" s="10" t="s">
        <v>76</v>
      </c>
      <c r="AJ1045" s="2" t="s">
        <v>76</v>
      </c>
      <c r="AK1045" s="32">
        <v>1</v>
      </c>
      <c r="AL1045" s="2"/>
      <c r="AM1045" s="2"/>
      <c r="AN1045" s="7">
        <f>HYPERLINK("#Notes!C1994", "Go To Notes")</f>
      </c>
      <c r="AO1045" s="2">
        <v>0</v>
      </c>
      <c r="AP1045" s="2">
        <v>0</v>
      </c>
      <c r="AQ1045" s="2">
        <v>2097416</v>
      </c>
      <c r="AR1045" s="26">
        <v>1.0742262444365913</v>
      </c>
      <c r="AS1045" s="11"/>
      <c r="AT1045" s="10"/>
      <c r="AV1045" s="10"/>
      <c r="AW1045" s="10"/>
      <c r="AX1045" s="10"/>
      <c r="AY1045" s="10"/>
      <c r="AZ1045" s="10"/>
      <c r="BC1045" s="10"/>
    </row>
    <row r="1046" s="2" customFormat="1">
      <c r="A1046" s="2" t="s">
        <v>2354</v>
      </c>
      <c r="B1046" s="11">
        <v>44497</v>
      </c>
      <c r="C1046" s="2" t="s">
        <v>2341</v>
      </c>
      <c r="D1046" s="2" t="s">
        <v>2342</v>
      </c>
      <c r="E1046" s="2" t="s">
        <v>2343</v>
      </c>
      <c r="F1046" s="2" t="s">
        <v>2344</v>
      </c>
      <c r="G1046" s="2" t="s">
        <v>2345</v>
      </c>
      <c r="H1046" s="2" t="s">
        <v>2346</v>
      </c>
      <c r="I1046" s="11">
        <v>44439</v>
      </c>
      <c r="J1046" s="11">
        <v>44439</v>
      </c>
      <c r="K1046" s="2" t="s">
        <v>126</v>
      </c>
      <c r="L1046" s="2" t="s">
        <v>2330</v>
      </c>
      <c r="M1046" s="2"/>
      <c r="N1046" s="2" t="s">
        <v>80</v>
      </c>
      <c r="O1046" s="2" t="s">
        <v>2331</v>
      </c>
      <c r="P1046" s="2"/>
      <c r="Q1046" s="2" t="s">
        <v>65</v>
      </c>
      <c r="R1046" s="2" t="s">
        <v>81</v>
      </c>
      <c r="S1046" s="2">
        <v>15695</v>
      </c>
      <c r="T1046" s="2" t="s">
        <v>82</v>
      </c>
      <c r="U1046" s="2" t="s">
        <v>83</v>
      </c>
      <c r="V1046" s="10" t="s">
        <v>69</v>
      </c>
      <c r="W1046" s="2"/>
      <c r="X1046" s="2">
        <v>3425276.8</v>
      </c>
      <c r="Y1046" s="26">
        <v>0.000402131995</v>
      </c>
      <c r="Z1046" s="10" t="s">
        <v>84</v>
      </c>
      <c r="AA1046" s="2" t="s">
        <v>85</v>
      </c>
      <c r="AB1046" s="10" t="s">
        <v>72</v>
      </c>
      <c r="AC1046" s="2" t="s">
        <v>73</v>
      </c>
      <c r="AD1046" s="10" t="s">
        <v>74</v>
      </c>
      <c r="AE1046" s="10"/>
      <c r="AF1046" s="10" t="s">
        <v>86</v>
      </c>
      <c r="AG1046" s="10" t="s">
        <v>75</v>
      </c>
      <c r="AH1046" s="10"/>
      <c r="AI1046" s="10" t="s">
        <v>76</v>
      </c>
      <c r="AJ1046" s="2" t="s">
        <v>76</v>
      </c>
      <c r="AK1046" s="32">
        <v>1</v>
      </c>
      <c r="AL1046" s="2"/>
      <c r="AM1046" s="2"/>
      <c r="AN1046" s="7">
        <f>HYPERLINK("#Notes!C1999", "Go To Notes")</f>
      </c>
      <c r="AO1046" s="2">
        <v>0</v>
      </c>
      <c r="AP1046" s="2">
        <v>0</v>
      </c>
      <c r="AQ1046" s="2">
        <v>0</v>
      </c>
      <c r="AR1046" s="26">
        <v>0</v>
      </c>
      <c r="AS1046" s="11"/>
      <c r="AT1046" s="10"/>
      <c r="AV1046" s="10"/>
      <c r="AW1046" s="10"/>
      <c r="AX1046" s="10"/>
      <c r="AY1046" s="10"/>
      <c r="AZ1046" s="10"/>
      <c r="BC1046" s="10"/>
    </row>
    <row r="1047" s="2" customFormat="1">
      <c r="A1047" s="2" t="s">
        <v>2355</v>
      </c>
      <c r="B1047" s="11">
        <v>44526</v>
      </c>
      <c r="C1047" s="2" t="s">
        <v>2356</v>
      </c>
      <c r="D1047" s="2" t="s">
        <v>2357</v>
      </c>
      <c r="E1047" s="2" t="s">
        <v>2358</v>
      </c>
      <c r="F1047" s="2" t="s">
        <v>2359</v>
      </c>
      <c r="G1047" s="2" t="s">
        <v>2360</v>
      </c>
      <c r="H1047" s="2" t="s">
        <v>2361</v>
      </c>
      <c r="I1047" s="11">
        <v>44561</v>
      </c>
      <c r="J1047" s="11">
        <v>44469</v>
      </c>
      <c r="K1047" s="2" t="s">
        <v>126</v>
      </c>
      <c r="L1047" s="2" t="s">
        <v>2330</v>
      </c>
      <c r="M1047" s="2"/>
      <c r="N1047" s="2" t="s">
        <v>80</v>
      </c>
      <c r="O1047" s="2" t="s">
        <v>2331</v>
      </c>
      <c r="P1047" s="2"/>
      <c r="Q1047" s="2" t="s">
        <v>65</v>
      </c>
      <c r="R1047" s="2" t="s">
        <v>81</v>
      </c>
      <c r="S1047" s="2">
        <v>36599</v>
      </c>
      <c r="T1047" s="2" t="s">
        <v>82</v>
      </c>
      <c r="U1047" s="2" t="s">
        <v>83</v>
      </c>
      <c r="V1047" s="10" t="s">
        <v>69</v>
      </c>
      <c r="W1047" s="2"/>
      <c r="X1047" s="2">
        <v>6422026.53</v>
      </c>
      <c r="Y1047" s="26">
        <v>0.004588931171</v>
      </c>
      <c r="Z1047" s="10" t="s">
        <v>84</v>
      </c>
      <c r="AA1047" s="2" t="s">
        <v>85</v>
      </c>
      <c r="AB1047" s="10" t="s">
        <v>72</v>
      </c>
      <c r="AC1047" s="2" t="s">
        <v>73</v>
      </c>
      <c r="AD1047" s="10" t="s">
        <v>74</v>
      </c>
      <c r="AE1047" s="10"/>
      <c r="AF1047" s="10" t="s">
        <v>86</v>
      </c>
      <c r="AG1047" s="10" t="s">
        <v>75</v>
      </c>
      <c r="AH1047" s="10"/>
      <c r="AI1047" s="10" t="s">
        <v>76</v>
      </c>
      <c r="AJ1047" s="2" t="s">
        <v>76</v>
      </c>
      <c r="AK1047" s="32">
        <v>1</v>
      </c>
      <c r="AL1047" s="2"/>
      <c r="AM1047" s="2"/>
      <c r="AN1047" s="7">
        <f>HYPERLINK("#Notes!C2004", "Go To Notes")</f>
      </c>
      <c r="AO1047" s="2">
        <v>0</v>
      </c>
      <c r="AP1047" s="2">
        <v>0</v>
      </c>
      <c r="AQ1047" s="2">
        <v>6471213</v>
      </c>
      <c r="AR1047" s="26">
        <v>1.007659026285586</v>
      </c>
      <c r="AS1047" s="11"/>
      <c r="AT1047" s="10"/>
      <c r="AV1047" s="10"/>
      <c r="AW1047" s="10"/>
      <c r="AX1047" s="10"/>
      <c r="AY1047" s="10"/>
      <c r="AZ1047" s="10"/>
      <c r="BC1047" s="10"/>
    </row>
    <row r="1048" s="2" customFormat="1">
      <c r="A1048" s="2" t="s">
        <v>2362</v>
      </c>
      <c r="B1048" s="11">
        <v>43796</v>
      </c>
      <c r="C1048" s="2" t="s">
        <v>2356</v>
      </c>
      <c r="D1048" s="2" t="s">
        <v>2357</v>
      </c>
      <c r="E1048" s="2" t="s">
        <v>2358</v>
      </c>
      <c r="F1048" s="2" t="s">
        <v>2363</v>
      </c>
      <c r="G1048" s="2" t="s">
        <v>2364</v>
      </c>
      <c r="H1048" s="2" t="s">
        <v>2365</v>
      </c>
      <c r="I1048" s="11">
        <v>43830</v>
      </c>
      <c r="J1048" s="11">
        <v>43738</v>
      </c>
      <c r="K1048" s="2" t="s">
        <v>126</v>
      </c>
      <c r="L1048" s="2" t="s">
        <v>2330</v>
      </c>
      <c r="M1048" s="2"/>
      <c r="N1048" s="2" t="s">
        <v>80</v>
      </c>
      <c r="O1048" s="2" t="s">
        <v>2347</v>
      </c>
      <c r="P1048" s="2"/>
      <c r="Q1048" s="2" t="s">
        <v>65</v>
      </c>
      <c r="R1048" s="2" t="s">
        <v>81</v>
      </c>
      <c r="S1048" s="2">
        <v>25768</v>
      </c>
      <c r="T1048" s="2" t="s">
        <v>82</v>
      </c>
      <c r="U1048" s="2" t="s">
        <v>83</v>
      </c>
      <c r="V1048" s="10" t="s">
        <v>69</v>
      </c>
      <c r="W1048" s="2"/>
      <c r="X1048" s="2">
        <v>142239.36</v>
      </c>
      <c r="Y1048" s="26">
        <v>0.000252068652</v>
      </c>
      <c r="Z1048" s="10" t="s">
        <v>84</v>
      </c>
      <c r="AA1048" s="2" t="s">
        <v>85</v>
      </c>
      <c r="AB1048" s="10" t="s">
        <v>72</v>
      </c>
      <c r="AC1048" s="2" t="s">
        <v>73</v>
      </c>
      <c r="AD1048" s="10" t="s">
        <v>74</v>
      </c>
      <c r="AE1048" s="10"/>
      <c r="AF1048" s="10" t="s">
        <v>86</v>
      </c>
      <c r="AG1048" s="10" t="s">
        <v>75</v>
      </c>
      <c r="AH1048" s="10"/>
      <c r="AI1048" s="10" t="s">
        <v>76</v>
      </c>
      <c r="AJ1048" s="2" t="s">
        <v>76</v>
      </c>
      <c r="AK1048" s="32">
        <v>1</v>
      </c>
      <c r="AL1048" s="2"/>
      <c r="AM1048" s="2"/>
      <c r="AN1048" s="7">
        <f>HYPERLINK("#Notes!C2009", "Go To Notes")</f>
      </c>
      <c r="AO1048" s="2">
        <v>0</v>
      </c>
      <c r="AP1048" s="2">
        <v>0</v>
      </c>
      <c r="AQ1048" s="2">
        <v>134640</v>
      </c>
      <c r="AR1048" s="26">
        <v>0.946573437900733</v>
      </c>
      <c r="AS1048" s="11"/>
      <c r="AT1048" s="10"/>
      <c r="AV1048" s="10"/>
      <c r="AW1048" s="10"/>
      <c r="AX1048" s="10"/>
      <c r="AY1048" s="10"/>
      <c r="AZ1048" s="10"/>
      <c r="BC1048" s="10"/>
    </row>
    <row r="1049" s="2" customFormat="1">
      <c r="A1049" s="2" t="s">
        <v>2366</v>
      </c>
      <c r="B1049" s="11">
        <v>43882</v>
      </c>
      <c r="C1049" s="2" t="s">
        <v>2356</v>
      </c>
      <c r="D1049" s="2" t="s">
        <v>2357</v>
      </c>
      <c r="E1049" s="2" t="s">
        <v>2358</v>
      </c>
      <c r="F1049" s="2" t="s">
        <v>2363</v>
      </c>
      <c r="G1049" s="2" t="s">
        <v>2364</v>
      </c>
      <c r="H1049" s="2" t="s">
        <v>2365</v>
      </c>
      <c r="I1049" s="11">
        <v>43830</v>
      </c>
      <c r="J1049" s="11">
        <v>43830</v>
      </c>
      <c r="K1049" s="2" t="s">
        <v>126</v>
      </c>
      <c r="L1049" s="2" t="s">
        <v>2330</v>
      </c>
      <c r="M1049" s="2"/>
      <c r="N1049" s="2" t="s">
        <v>80</v>
      </c>
      <c r="O1049" s="2" t="s">
        <v>2347</v>
      </c>
      <c r="P1049" s="2"/>
      <c r="Q1049" s="2" t="s">
        <v>65</v>
      </c>
      <c r="R1049" s="2" t="s">
        <v>81</v>
      </c>
      <c r="S1049" s="2">
        <v>24875</v>
      </c>
      <c r="T1049" s="2" t="s">
        <v>82</v>
      </c>
      <c r="U1049" s="2" t="s">
        <v>83</v>
      </c>
      <c r="V1049" s="10" t="s">
        <v>69</v>
      </c>
      <c r="W1049" s="2"/>
      <c r="X1049" s="2">
        <v>151240</v>
      </c>
      <c r="Y1049" s="26">
        <v>0.00025198031</v>
      </c>
      <c r="Z1049" s="10" t="s">
        <v>84</v>
      </c>
      <c r="AA1049" s="2" t="s">
        <v>85</v>
      </c>
      <c r="AB1049" s="10" t="s">
        <v>72</v>
      </c>
      <c r="AC1049" s="2" t="s">
        <v>73</v>
      </c>
      <c r="AD1049" s="10" t="s">
        <v>74</v>
      </c>
      <c r="AE1049" s="10"/>
      <c r="AF1049" s="10" t="s">
        <v>86</v>
      </c>
      <c r="AG1049" s="10" t="s">
        <v>75</v>
      </c>
      <c r="AH1049" s="10"/>
      <c r="AI1049" s="10" t="s">
        <v>76</v>
      </c>
      <c r="AJ1049" s="2" t="s">
        <v>76</v>
      </c>
      <c r="AK1049" s="32">
        <v>1</v>
      </c>
      <c r="AL1049" s="2"/>
      <c r="AM1049" s="2"/>
      <c r="AN1049" s="7">
        <f>HYPERLINK("#Notes!C2014", "Go To Notes")</f>
      </c>
      <c r="AO1049" s="2">
        <v>0</v>
      </c>
      <c r="AP1049" s="2">
        <v>0</v>
      </c>
      <c r="AQ1049" s="2">
        <v>0</v>
      </c>
      <c r="AR1049" s="26">
        <v>0</v>
      </c>
      <c r="AS1049" s="11"/>
      <c r="AT1049" s="10"/>
      <c r="AV1049" s="10"/>
      <c r="AW1049" s="10"/>
      <c r="AX1049" s="10"/>
      <c r="AY1049" s="10"/>
      <c r="AZ1049" s="10"/>
      <c r="BC1049" s="10"/>
    </row>
    <row r="1050" s="2" customFormat="1">
      <c r="A1050" s="2" t="s">
        <v>2367</v>
      </c>
      <c r="B1050" s="11">
        <v>43980</v>
      </c>
      <c r="C1050" s="2" t="s">
        <v>2356</v>
      </c>
      <c r="D1050" s="2" t="s">
        <v>2357</v>
      </c>
      <c r="E1050" s="2" t="s">
        <v>2358</v>
      </c>
      <c r="F1050" s="2" t="s">
        <v>2363</v>
      </c>
      <c r="G1050" s="2" t="s">
        <v>2364</v>
      </c>
      <c r="H1050" s="2" t="s">
        <v>2365</v>
      </c>
      <c r="I1050" s="11">
        <v>44196</v>
      </c>
      <c r="J1050" s="11">
        <v>43921</v>
      </c>
      <c r="K1050" s="2" t="s">
        <v>126</v>
      </c>
      <c r="L1050" s="2" t="s">
        <v>2330</v>
      </c>
      <c r="M1050" s="2"/>
      <c r="N1050" s="2" t="s">
        <v>80</v>
      </c>
      <c r="O1050" s="2" t="s">
        <v>2347</v>
      </c>
      <c r="P1050" s="2"/>
      <c r="Q1050" s="2" t="s">
        <v>65</v>
      </c>
      <c r="R1050" s="2" t="s">
        <v>81</v>
      </c>
      <c r="S1050" s="2">
        <v>17973</v>
      </c>
      <c r="T1050" s="2" t="s">
        <v>82</v>
      </c>
      <c r="U1050" s="2" t="s">
        <v>83</v>
      </c>
      <c r="V1050" s="10" t="s">
        <v>69</v>
      </c>
      <c r="W1050" s="2"/>
      <c r="X1050" s="2">
        <v>62905.5</v>
      </c>
      <c r="Y1050" s="26">
        <v>0.000156102738</v>
      </c>
      <c r="Z1050" s="10" t="s">
        <v>84</v>
      </c>
      <c r="AA1050" s="2" t="s">
        <v>85</v>
      </c>
      <c r="AB1050" s="10" t="s">
        <v>72</v>
      </c>
      <c r="AC1050" s="2" t="s">
        <v>73</v>
      </c>
      <c r="AD1050" s="10" t="s">
        <v>74</v>
      </c>
      <c r="AE1050" s="10"/>
      <c r="AF1050" s="10" t="s">
        <v>86</v>
      </c>
      <c r="AG1050" s="10" t="s">
        <v>75</v>
      </c>
      <c r="AH1050" s="10"/>
      <c r="AI1050" s="10" t="s">
        <v>76</v>
      </c>
      <c r="AJ1050" s="2" t="s">
        <v>76</v>
      </c>
      <c r="AK1050" s="32">
        <v>1</v>
      </c>
      <c r="AL1050" s="2"/>
      <c r="AM1050" s="2"/>
      <c r="AN1050" s="7">
        <f>HYPERLINK("#Notes!C2019", "Go To Notes")</f>
      </c>
      <c r="AO1050" s="2">
        <v>0</v>
      </c>
      <c r="AP1050" s="2">
        <v>0</v>
      </c>
      <c r="AQ1050" s="2">
        <v>64944.45</v>
      </c>
      <c r="AR1050" s="26">
        <v>1.0324129050718935</v>
      </c>
      <c r="AS1050" s="11"/>
      <c r="AT1050" s="10"/>
      <c r="AV1050" s="10"/>
      <c r="AW1050" s="10"/>
      <c r="AX1050" s="10"/>
      <c r="AY1050" s="10"/>
      <c r="AZ1050" s="10"/>
      <c r="BC1050" s="10"/>
    </row>
    <row r="1051" s="2" customFormat="1">
      <c r="A1051" s="2" t="s">
        <v>2368</v>
      </c>
      <c r="B1051" s="11">
        <v>44068</v>
      </c>
      <c r="C1051" s="2" t="s">
        <v>2356</v>
      </c>
      <c r="D1051" s="2" t="s">
        <v>2357</v>
      </c>
      <c r="E1051" s="2" t="s">
        <v>2358</v>
      </c>
      <c r="F1051" s="2" t="s">
        <v>2363</v>
      </c>
      <c r="G1051" s="2" t="s">
        <v>2364</v>
      </c>
      <c r="H1051" s="2" t="s">
        <v>2365</v>
      </c>
      <c r="I1051" s="11">
        <v>44196</v>
      </c>
      <c r="J1051" s="11">
        <v>44012</v>
      </c>
      <c r="K1051" s="2" t="s">
        <v>126</v>
      </c>
      <c r="L1051" s="2" t="s">
        <v>2330</v>
      </c>
      <c r="M1051" s="2"/>
      <c r="N1051" s="2" t="s">
        <v>80</v>
      </c>
      <c r="O1051" s="2" t="s">
        <v>2347</v>
      </c>
      <c r="P1051" s="2"/>
      <c r="Q1051" s="2" t="s">
        <v>65</v>
      </c>
      <c r="R1051" s="2" t="s">
        <v>81</v>
      </c>
      <c r="S1051" s="2">
        <v>16255</v>
      </c>
      <c r="T1051" s="2" t="s">
        <v>82</v>
      </c>
      <c r="U1051" s="2" t="s">
        <v>83</v>
      </c>
      <c r="V1051" s="10" t="s">
        <v>69</v>
      </c>
      <c r="W1051" s="2"/>
      <c r="X1051" s="2">
        <v>70546.7</v>
      </c>
      <c r="Y1051" s="26">
        <v>0.000141187675</v>
      </c>
      <c r="Z1051" s="10" t="s">
        <v>84</v>
      </c>
      <c r="AA1051" s="2" t="s">
        <v>85</v>
      </c>
      <c r="AB1051" s="10" t="s">
        <v>72</v>
      </c>
      <c r="AC1051" s="2" t="s">
        <v>73</v>
      </c>
      <c r="AD1051" s="10" t="s">
        <v>74</v>
      </c>
      <c r="AE1051" s="10"/>
      <c r="AF1051" s="10" t="s">
        <v>86</v>
      </c>
      <c r="AG1051" s="10" t="s">
        <v>75</v>
      </c>
      <c r="AH1051" s="10"/>
      <c r="AI1051" s="10" t="s">
        <v>76</v>
      </c>
      <c r="AJ1051" s="2" t="s">
        <v>76</v>
      </c>
      <c r="AK1051" s="32">
        <v>1</v>
      </c>
      <c r="AL1051" s="2"/>
      <c r="AM1051" s="2"/>
      <c r="AN1051" s="7">
        <f>HYPERLINK("#Notes!C2024", "Go To Notes")</f>
      </c>
      <c r="AO1051" s="2">
        <v>0</v>
      </c>
      <c r="AP1051" s="2">
        <v>0</v>
      </c>
      <c r="AQ1051" s="2">
        <v>70482.96</v>
      </c>
      <c r="AR1051" s="26">
        <v>0.9990964850233958</v>
      </c>
      <c r="AS1051" s="11"/>
      <c r="AT1051" s="10"/>
      <c r="AV1051" s="10"/>
      <c r="AW1051" s="10"/>
      <c r="AX1051" s="10"/>
      <c r="AY1051" s="10"/>
      <c r="AZ1051" s="10"/>
      <c r="BC1051" s="10"/>
    </row>
    <row r="1052" s="2" customFormat="1">
      <c r="A1052" s="2" t="s">
        <v>2369</v>
      </c>
      <c r="B1052" s="11">
        <v>44159</v>
      </c>
      <c r="C1052" s="2" t="s">
        <v>2356</v>
      </c>
      <c r="D1052" s="2" t="s">
        <v>2357</v>
      </c>
      <c r="E1052" s="2" t="s">
        <v>2358</v>
      </c>
      <c r="F1052" s="2" t="s">
        <v>2363</v>
      </c>
      <c r="G1052" s="2" t="s">
        <v>2364</v>
      </c>
      <c r="H1052" s="2" t="s">
        <v>2365</v>
      </c>
      <c r="I1052" s="11">
        <v>44196</v>
      </c>
      <c r="J1052" s="11">
        <v>44104</v>
      </c>
      <c r="K1052" s="2" t="s">
        <v>126</v>
      </c>
      <c r="L1052" s="2" t="s">
        <v>2330</v>
      </c>
      <c r="M1052" s="2"/>
      <c r="N1052" s="2" t="s">
        <v>80</v>
      </c>
      <c r="O1052" s="2" t="s">
        <v>2347</v>
      </c>
      <c r="P1052" s="2"/>
      <c r="Q1052" s="2" t="s">
        <v>65</v>
      </c>
      <c r="R1052" s="2" t="s">
        <v>81</v>
      </c>
      <c r="S1052" s="2">
        <v>15130</v>
      </c>
      <c r="T1052" s="2" t="s">
        <v>82</v>
      </c>
      <c r="U1052" s="2" t="s">
        <v>83</v>
      </c>
      <c r="V1052" s="10" t="s">
        <v>69</v>
      </c>
      <c r="W1052" s="2"/>
      <c r="X1052" s="2">
        <v>154326</v>
      </c>
      <c r="Y1052" s="26">
        <v>0.000304578083</v>
      </c>
      <c r="Z1052" s="10" t="s">
        <v>84</v>
      </c>
      <c r="AA1052" s="2" t="s">
        <v>85</v>
      </c>
      <c r="AB1052" s="10" t="s">
        <v>72</v>
      </c>
      <c r="AC1052" s="2" t="s">
        <v>73</v>
      </c>
      <c r="AD1052" s="10" t="s">
        <v>74</v>
      </c>
      <c r="AE1052" s="10"/>
      <c r="AF1052" s="10" t="s">
        <v>86</v>
      </c>
      <c r="AG1052" s="10" t="s">
        <v>75</v>
      </c>
      <c r="AH1052" s="10"/>
      <c r="AI1052" s="10" t="s">
        <v>76</v>
      </c>
      <c r="AJ1052" s="2" t="s">
        <v>76</v>
      </c>
      <c r="AK1052" s="32">
        <v>1</v>
      </c>
      <c r="AL1052" s="2"/>
      <c r="AM1052" s="2"/>
      <c r="AN1052" s="7">
        <f>HYPERLINK("#Notes!C2029", "Go To Notes")</f>
      </c>
      <c r="AO1052" s="2">
        <v>0</v>
      </c>
      <c r="AP1052" s="2">
        <v>0</v>
      </c>
      <c r="AQ1052" s="2">
        <v>155022.3</v>
      </c>
      <c r="AR1052" s="26">
        <v>1.0045118774542203</v>
      </c>
      <c r="AS1052" s="11"/>
      <c r="AT1052" s="10"/>
      <c r="AV1052" s="10"/>
      <c r="AW1052" s="10"/>
      <c r="AX1052" s="10"/>
      <c r="AY1052" s="10"/>
      <c r="AZ1052" s="10"/>
      <c r="BC1052" s="10"/>
    </row>
    <row r="1053" s="2" customFormat="1">
      <c r="A1053" s="2" t="s">
        <v>2370</v>
      </c>
      <c r="B1053" s="11">
        <v>44256</v>
      </c>
      <c r="C1053" s="2" t="s">
        <v>2356</v>
      </c>
      <c r="D1053" s="2" t="s">
        <v>2357</v>
      </c>
      <c r="E1053" s="2" t="s">
        <v>2358</v>
      </c>
      <c r="F1053" s="2" t="s">
        <v>2363</v>
      </c>
      <c r="G1053" s="2" t="s">
        <v>2364</v>
      </c>
      <c r="H1053" s="2" t="s">
        <v>2365</v>
      </c>
      <c r="I1053" s="11">
        <v>44196</v>
      </c>
      <c r="J1053" s="11">
        <v>44196</v>
      </c>
      <c r="K1053" s="2" t="s">
        <v>126</v>
      </c>
      <c r="L1053" s="2" t="s">
        <v>2330</v>
      </c>
      <c r="M1053" s="2"/>
      <c r="N1053" s="2" t="s">
        <v>80</v>
      </c>
      <c r="O1053" s="2" t="s">
        <v>2347</v>
      </c>
      <c r="P1053" s="2"/>
      <c r="Q1053" s="2" t="s">
        <v>65</v>
      </c>
      <c r="R1053" s="2" t="s">
        <v>81</v>
      </c>
      <c r="S1053" s="2">
        <v>13729</v>
      </c>
      <c r="T1053" s="2" t="s">
        <v>82</v>
      </c>
      <c r="U1053" s="2" t="s">
        <v>83</v>
      </c>
      <c r="V1053" s="10" t="s">
        <v>69</v>
      </c>
      <c r="W1053" s="2"/>
      <c r="X1053" s="2">
        <v>258654.36</v>
      </c>
      <c r="Y1053" s="26">
        <v>0.000424761881</v>
      </c>
      <c r="Z1053" s="10" t="s">
        <v>84</v>
      </c>
      <c r="AA1053" s="2" t="s">
        <v>85</v>
      </c>
      <c r="AB1053" s="10" t="s">
        <v>72</v>
      </c>
      <c r="AC1053" s="2" t="s">
        <v>73</v>
      </c>
      <c r="AD1053" s="10" t="s">
        <v>74</v>
      </c>
      <c r="AE1053" s="10"/>
      <c r="AF1053" s="10" t="s">
        <v>86</v>
      </c>
      <c r="AG1053" s="10" t="s">
        <v>75</v>
      </c>
      <c r="AH1053" s="10"/>
      <c r="AI1053" s="10" t="s">
        <v>76</v>
      </c>
      <c r="AJ1053" s="2" t="s">
        <v>76</v>
      </c>
      <c r="AK1053" s="32">
        <v>1</v>
      </c>
      <c r="AL1053" s="2"/>
      <c r="AM1053" s="2"/>
      <c r="AN1053" s="7">
        <f>HYPERLINK("#Notes!C2034", "Go To Notes")</f>
      </c>
      <c r="AO1053" s="2">
        <v>0</v>
      </c>
      <c r="AP1053" s="2">
        <v>0</v>
      </c>
      <c r="AQ1053" s="2">
        <v>261762.66</v>
      </c>
      <c r="AR1053" s="26">
        <v>1.0120171954572892</v>
      </c>
      <c r="AS1053" s="11"/>
      <c r="AT1053" s="10"/>
      <c r="AV1053" s="10"/>
      <c r="AW1053" s="10"/>
      <c r="AX1053" s="10"/>
      <c r="AY1053" s="10"/>
      <c r="AZ1053" s="10"/>
      <c r="BC1053" s="10"/>
    </row>
    <row r="1054" s="2" customFormat="1">
      <c r="A1054" s="2" t="s">
        <v>2371</v>
      </c>
      <c r="B1054" s="11">
        <v>44344</v>
      </c>
      <c r="C1054" s="2" t="s">
        <v>2356</v>
      </c>
      <c r="D1054" s="2" t="s">
        <v>2357</v>
      </c>
      <c r="E1054" s="2" t="s">
        <v>2358</v>
      </c>
      <c r="F1054" s="2" t="s">
        <v>2363</v>
      </c>
      <c r="G1054" s="2" t="s">
        <v>2364</v>
      </c>
      <c r="H1054" s="2" t="s">
        <v>2365</v>
      </c>
      <c r="I1054" s="11">
        <v>44561</v>
      </c>
      <c r="J1054" s="11">
        <v>44286</v>
      </c>
      <c r="K1054" s="2" t="s">
        <v>126</v>
      </c>
      <c r="L1054" s="2" t="s">
        <v>2330</v>
      </c>
      <c r="M1054" s="2"/>
      <c r="N1054" s="2" t="s">
        <v>80</v>
      </c>
      <c r="O1054" s="2" t="s">
        <v>2347</v>
      </c>
      <c r="P1054" s="2"/>
      <c r="Q1054" s="2" t="s">
        <v>65</v>
      </c>
      <c r="R1054" s="2" t="s">
        <v>81</v>
      </c>
      <c r="S1054" s="2">
        <v>13304</v>
      </c>
      <c r="T1054" s="2" t="s">
        <v>82</v>
      </c>
      <c r="U1054" s="2" t="s">
        <v>83</v>
      </c>
      <c r="V1054" s="10" t="s">
        <v>69</v>
      </c>
      <c r="W1054" s="2"/>
      <c r="X1054" s="2">
        <v>2525365.28</v>
      </c>
      <c r="Y1054" s="26">
        <v>0.003577517589</v>
      </c>
      <c r="Z1054" s="10" t="s">
        <v>84</v>
      </c>
      <c r="AA1054" s="2" t="s">
        <v>85</v>
      </c>
      <c r="AB1054" s="10" t="s">
        <v>72</v>
      </c>
      <c r="AC1054" s="2" t="s">
        <v>73</v>
      </c>
      <c r="AD1054" s="10" t="s">
        <v>74</v>
      </c>
      <c r="AE1054" s="10"/>
      <c r="AF1054" s="10" t="s">
        <v>86</v>
      </c>
      <c r="AG1054" s="10" t="s">
        <v>75</v>
      </c>
      <c r="AH1054" s="10"/>
      <c r="AI1054" s="10" t="s">
        <v>76</v>
      </c>
      <c r="AJ1054" s="2" t="s">
        <v>76</v>
      </c>
      <c r="AK1054" s="32">
        <v>1</v>
      </c>
      <c r="AL1054" s="2"/>
      <c r="AM1054" s="2"/>
      <c r="AN1054" s="7">
        <f>HYPERLINK("#Notes!C2039", "Go To Notes")</f>
      </c>
      <c r="AO1054" s="2">
        <v>0</v>
      </c>
      <c r="AP1054" s="2">
        <v>0</v>
      </c>
      <c r="AQ1054" s="2">
        <v>0</v>
      </c>
      <c r="AR1054" s="26">
        <v>0</v>
      </c>
      <c r="AS1054" s="11"/>
      <c r="AT1054" s="10"/>
      <c r="AV1054" s="10"/>
      <c r="AW1054" s="10"/>
      <c r="AX1054" s="10"/>
      <c r="AY1054" s="10"/>
      <c r="AZ1054" s="10"/>
      <c r="BC1054" s="10"/>
    </row>
    <row r="1055" s="2" customFormat="1">
      <c r="A1055" s="2" t="s">
        <v>2372</v>
      </c>
      <c r="B1055" s="11">
        <v>43796</v>
      </c>
      <c r="C1055" s="2" t="s">
        <v>2356</v>
      </c>
      <c r="D1055" s="2" t="s">
        <v>2357</v>
      </c>
      <c r="E1055" s="2" t="s">
        <v>2358</v>
      </c>
      <c r="F1055" s="2" t="s">
        <v>2373</v>
      </c>
      <c r="G1055" s="2" t="s">
        <v>2374</v>
      </c>
      <c r="H1055" s="2" t="s">
        <v>2375</v>
      </c>
      <c r="I1055" s="11">
        <v>43830</v>
      </c>
      <c r="J1055" s="11">
        <v>43738</v>
      </c>
      <c r="K1055" s="2" t="s">
        <v>126</v>
      </c>
      <c r="L1055" s="2" t="s">
        <v>2330</v>
      </c>
      <c r="M1055" s="2"/>
      <c r="N1055" s="2" t="s">
        <v>80</v>
      </c>
      <c r="O1055" s="2" t="s">
        <v>2347</v>
      </c>
      <c r="P1055" s="2"/>
      <c r="Q1055" s="2" t="s">
        <v>65</v>
      </c>
      <c r="R1055" s="2" t="s">
        <v>81</v>
      </c>
      <c r="S1055" s="2">
        <v>10093</v>
      </c>
      <c r="T1055" s="2" t="s">
        <v>82</v>
      </c>
      <c r="U1055" s="2" t="s">
        <v>83</v>
      </c>
      <c r="V1055" s="10" t="s">
        <v>69</v>
      </c>
      <c r="W1055" s="2"/>
      <c r="X1055" s="2">
        <v>55713.36</v>
      </c>
      <c r="Y1055" s="26">
        <v>0.000416694895</v>
      </c>
      <c r="Z1055" s="10" t="s">
        <v>84</v>
      </c>
      <c r="AA1055" s="2" t="s">
        <v>85</v>
      </c>
      <c r="AB1055" s="10" t="s">
        <v>72</v>
      </c>
      <c r="AC1055" s="2" t="s">
        <v>73</v>
      </c>
      <c r="AD1055" s="10" t="s">
        <v>74</v>
      </c>
      <c r="AE1055" s="10"/>
      <c r="AF1055" s="10" t="s">
        <v>86</v>
      </c>
      <c r="AG1055" s="10" t="s">
        <v>75</v>
      </c>
      <c r="AH1055" s="10"/>
      <c r="AI1055" s="10" t="s">
        <v>76</v>
      </c>
      <c r="AJ1055" s="2" t="s">
        <v>76</v>
      </c>
      <c r="AK1055" s="32">
        <v>1</v>
      </c>
      <c r="AL1055" s="2"/>
      <c r="AM1055" s="2"/>
      <c r="AN1055" s="7">
        <f>HYPERLINK("#Notes!C2044", "Go To Notes")</f>
      </c>
      <c r="AO1055" s="2">
        <v>0</v>
      </c>
      <c r="AP1055" s="2">
        <v>0</v>
      </c>
      <c r="AQ1055" s="2">
        <v>52272</v>
      </c>
      <c r="AR1055" s="26">
        <v>0.9382309736838704</v>
      </c>
      <c r="AS1055" s="11"/>
      <c r="AT1055" s="10"/>
      <c r="AV1055" s="10"/>
      <c r="AW1055" s="10"/>
      <c r="AX1055" s="10"/>
      <c r="AY1055" s="10"/>
      <c r="AZ1055" s="10"/>
      <c r="BC1055" s="10"/>
    </row>
    <row r="1056" s="2" customFormat="1">
      <c r="A1056" s="2" t="s">
        <v>2376</v>
      </c>
      <c r="B1056" s="11">
        <v>43882</v>
      </c>
      <c r="C1056" s="2" t="s">
        <v>2356</v>
      </c>
      <c r="D1056" s="2" t="s">
        <v>2357</v>
      </c>
      <c r="E1056" s="2" t="s">
        <v>2358</v>
      </c>
      <c r="F1056" s="2" t="s">
        <v>2373</v>
      </c>
      <c r="G1056" s="2" t="s">
        <v>2374</v>
      </c>
      <c r="H1056" s="2" t="s">
        <v>2375</v>
      </c>
      <c r="I1056" s="11">
        <v>43830</v>
      </c>
      <c r="J1056" s="11">
        <v>43830</v>
      </c>
      <c r="K1056" s="2" t="s">
        <v>126</v>
      </c>
      <c r="L1056" s="2" t="s">
        <v>2330</v>
      </c>
      <c r="M1056" s="2"/>
      <c r="N1056" s="2" t="s">
        <v>80</v>
      </c>
      <c r="O1056" s="2" t="s">
        <v>2347</v>
      </c>
      <c r="P1056" s="2"/>
      <c r="Q1056" s="2" t="s">
        <v>65</v>
      </c>
      <c r="R1056" s="2" t="s">
        <v>81</v>
      </c>
      <c r="S1056" s="2">
        <v>10093</v>
      </c>
      <c r="T1056" s="2" t="s">
        <v>82</v>
      </c>
      <c r="U1056" s="2" t="s">
        <v>83</v>
      </c>
      <c r="V1056" s="10" t="s">
        <v>69</v>
      </c>
      <c r="W1056" s="2"/>
      <c r="X1056" s="2">
        <v>61365.44</v>
      </c>
      <c r="Y1056" s="26">
        <v>0.000439549479</v>
      </c>
      <c r="Z1056" s="10" t="s">
        <v>84</v>
      </c>
      <c r="AA1056" s="2" t="s">
        <v>85</v>
      </c>
      <c r="AB1056" s="10" t="s">
        <v>72</v>
      </c>
      <c r="AC1056" s="2" t="s">
        <v>73</v>
      </c>
      <c r="AD1056" s="10" t="s">
        <v>74</v>
      </c>
      <c r="AE1056" s="10"/>
      <c r="AF1056" s="10" t="s">
        <v>86</v>
      </c>
      <c r="AG1056" s="10" t="s">
        <v>75</v>
      </c>
      <c r="AH1056" s="10"/>
      <c r="AI1056" s="10" t="s">
        <v>76</v>
      </c>
      <c r="AJ1056" s="2" t="s">
        <v>76</v>
      </c>
      <c r="AK1056" s="32">
        <v>1</v>
      </c>
      <c r="AL1056" s="2"/>
      <c r="AM1056" s="2"/>
      <c r="AN1056" s="7">
        <f>HYPERLINK("#Notes!C2049", "Go To Notes")</f>
      </c>
      <c r="AO1056" s="2">
        <v>0</v>
      </c>
      <c r="AP1056" s="2">
        <v>0</v>
      </c>
      <c r="AQ1056" s="2">
        <v>58410</v>
      </c>
      <c r="AR1056" s="26">
        <v>0.9518386896598476</v>
      </c>
      <c r="AS1056" s="11"/>
      <c r="AT1056" s="10"/>
      <c r="AV1056" s="10"/>
      <c r="AW1056" s="10"/>
      <c r="AX1056" s="10"/>
      <c r="AY1056" s="10"/>
      <c r="AZ1056" s="10"/>
      <c r="BC1056" s="10"/>
    </row>
    <row r="1057" s="2" customFormat="1">
      <c r="A1057" s="2" t="s">
        <v>2377</v>
      </c>
      <c r="B1057" s="11">
        <v>43980</v>
      </c>
      <c r="C1057" s="2" t="s">
        <v>2356</v>
      </c>
      <c r="D1057" s="2" t="s">
        <v>2357</v>
      </c>
      <c r="E1057" s="2" t="s">
        <v>2358</v>
      </c>
      <c r="F1057" s="2" t="s">
        <v>2373</v>
      </c>
      <c r="G1057" s="2" t="s">
        <v>2374</v>
      </c>
      <c r="H1057" s="2" t="s">
        <v>2375</v>
      </c>
      <c r="I1057" s="11">
        <v>44196</v>
      </c>
      <c r="J1057" s="11">
        <v>43921</v>
      </c>
      <c r="K1057" s="2" t="s">
        <v>126</v>
      </c>
      <c r="L1057" s="2" t="s">
        <v>2330</v>
      </c>
      <c r="M1057" s="2"/>
      <c r="N1057" s="2" t="s">
        <v>80</v>
      </c>
      <c r="O1057" s="2" t="s">
        <v>2347</v>
      </c>
      <c r="P1057" s="2"/>
      <c r="Q1057" s="2" t="s">
        <v>65</v>
      </c>
      <c r="R1057" s="2" t="s">
        <v>81</v>
      </c>
      <c r="S1057" s="2">
        <v>10093</v>
      </c>
      <c r="T1057" s="2" t="s">
        <v>82</v>
      </c>
      <c r="U1057" s="2" t="s">
        <v>83</v>
      </c>
      <c r="V1057" s="10" t="s">
        <v>69</v>
      </c>
      <c r="W1057" s="2"/>
      <c r="X1057" s="2">
        <v>35325.5</v>
      </c>
      <c r="Y1057" s="26">
        <v>0.000400859394</v>
      </c>
      <c r="Z1057" s="10" t="s">
        <v>84</v>
      </c>
      <c r="AA1057" s="2" t="s">
        <v>85</v>
      </c>
      <c r="AB1057" s="10" t="s">
        <v>72</v>
      </c>
      <c r="AC1057" s="2" t="s">
        <v>73</v>
      </c>
      <c r="AD1057" s="10" t="s">
        <v>74</v>
      </c>
      <c r="AE1057" s="10"/>
      <c r="AF1057" s="10" t="s">
        <v>86</v>
      </c>
      <c r="AG1057" s="10" t="s">
        <v>75</v>
      </c>
      <c r="AH1057" s="10"/>
      <c r="AI1057" s="10" t="s">
        <v>76</v>
      </c>
      <c r="AJ1057" s="2" t="s">
        <v>76</v>
      </c>
      <c r="AK1057" s="32">
        <v>1</v>
      </c>
      <c r="AL1057" s="2"/>
      <c r="AM1057" s="2"/>
      <c r="AN1057" s="7">
        <f>HYPERLINK("#Notes!C2054", "Go To Notes")</f>
      </c>
      <c r="AO1057" s="2">
        <v>0</v>
      </c>
      <c r="AP1057" s="2">
        <v>0</v>
      </c>
      <c r="AQ1057" s="2">
        <v>41778</v>
      </c>
      <c r="AR1057" s="26">
        <v>1.182658419555279</v>
      </c>
      <c r="AS1057" s="11"/>
      <c r="AT1057" s="10"/>
      <c r="AV1057" s="10"/>
      <c r="AW1057" s="10"/>
      <c r="AX1057" s="10"/>
      <c r="AY1057" s="10"/>
      <c r="AZ1057" s="10"/>
      <c r="BC1057" s="10"/>
    </row>
    <row r="1058" s="2" customFormat="1">
      <c r="A1058" s="2" t="s">
        <v>2378</v>
      </c>
      <c r="B1058" s="11">
        <v>44068</v>
      </c>
      <c r="C1058" s="2" t="s">
        <v>2356</v>
      </c>
      <c r="D1058" s="2" t="s">
        <v>2357</v>
      </c>
      <c r="E1058" s="2" t="s">
        <v>2358</v>
      </c>
      <c r="F1058" s="2" t="s">
        <v>2373</v>
      </c>
      <c r="G1058" s="2" t="s">
        <v>2374</v>
      </c>
      <c r="H1058" s="2" t="s">
        <v>2375</v>
      </c>
      <c r="I1058" s="11">
        <v>44196</v>
      </c>
      <c r="J1058" s="11">
        <v>44012</v>
      </c>
      <c r="K1058" s="2" t="s">
        <v>126</v>
      </c>
      <c r="L1058" s="2" t="s">
        <v>2330</v>
      </c>
      <c r="M1058" s="2"/>
      <c r="N1058" s="2" t="s">
        <v>80</v>
      </c>
      <c r="O1058" s="2" t="s">
        <v>2347</v>
      </c>
      <c r="P1058" s="2"/>
      <c r="Q1058" s="2" t="s">
        <v>65</v>
      </c>
      <c r="R1058" s="2" t="s">
        <v>81</v>
      </c>
      <c r="S1058" s="2">
        <v>10093</v>
      </c>
      <c r="T1058" s="2" t="s">
        <v>82</v>
      </c>
      <c r="U1058" s="2" t="s">
        <v>83</v>
      </c>
      <c r="V1058" s="10" t="s">
        <v>69</v>
      </c>
      <c r="W1058" s="2"/>
      <c r="X1058" s="2">
        <v>43803.62</v>
      </c>
      <c r="Y1058" s="26">
        <v>0.000404028687</v>
      </c>
      <c r="Z1058" s="10" t="s">
        <v>84</v>
      </c>
      <c r="AA1058" s="2" t="s">
        <v>85</v>
      </c>
      <c r="AB1058" s="10" t="s">
        <v>72</v>
      </c>
      <c r="AC1058" s="2" t="s">
        <v>73</v>
      </c>
      <c r="AD1058" s="10" t="s">
        <v>74</v>
      </c>
      <c r="AE1058" s="10"/>
      <c r="AF1058" s="10" t="s">
        <v>86</v>
      </c>
      <c r="AG1058" s="10" t="s">
        <v>75</v>
      </c>
      <c r="AH1058" s="10"/>
      <c r="AI1058" s="10" t="s">
        <v>76</v>
      </c>
      <c r="AJ1058" s="2" t="s">
        <v>76</v>
      </c>
      <c r="AK1058" s="32">
        <v>1</v>
      </c>
      <c r="AL1058" s="2"/>
      <c r="AM1058" s="2"/>
      <c r="AN1058" s="7">
        <f>HYPERLINK("#Notes!C2059", "Go To Notes")</f>
      </c>
      <c r="AO1058" s="2">
        <v>0</v>
      </c>
      <c r="AP1058" s="2">
        <v>0</v>
      </c>
      <c r="AQ1058" s="2">
        <v>43065</v>
      </c>
      <c r="AR1058" s="26">
        <v>0.9831379233040557</v>
      </c>
      <c r="AS1058" s="11"/>
      <c r="AT1058" s="10"/>
      <c r="AV1058" s="10"/>
      <c r="AW1058" s="10"/>
      <c r="AX1058" s="10"/>
      <c r="AY1058" s="10"/>
      <c r="AZ1058" s="10"/>
      <c r="BC1058" s="10"/>
    </row>
    <row r="1059" s="2" customFormat="1">
      <c r="A1059" s="2" t="s">
        <v>2379</v>
      </c>
      <c r="B1059" s="11">
        <v>44159</v>
      </c>
      <c r="C1059" s="2" t="s">
        <v>2356</v>
      </c>
      <c r="D1059" s="2" t="s">
        <v>2357</v>
      </c>
      <c r="E1059" s="2" t="s">
        <v>2358</v>
      </c>
      <c r="F1059" s="2" t="s">
        <v>2373</v>
      </c>
      <c r="G1059" s="2" t="s">
        <v>2374</v>
      </c>
      <c r="H1059" s="2" t="s">
        <v>2375</v>
      </c>
      <c r="I1059" s="11">
        <v>44196</v>
      </c>
      <c r="J1059" s="11">
        <v>44104</v>
      </c>
      <c r="K1059" s="2" t="s">
        <v>126</v>
      </c>
      <c r="L1059" s="2" t="s">
        <v>2330</v>
      </c>
      <c r="M1059" s="2"/>
      <c r="N1059" s="2" t="s">
        <v>80</v>
      </c>
      <c r="O1059" s="2" t="s">
        <v>2347</v>
      </c>
      <c r="P1059" s="2"/>
      <c r="Q1059" s="2" t="s">
        <v>65</v>
      </c>
      <c r="R1059" s="2" t="s">
        <v>81</v>
      </c>
      <c r="S1059" s="2">
        <v>10093</v>
      </c>
      <c r="T1059" s="2" t="s">
        <v>82</v>
      </c>
      <c r="U1059" s="2" t="s">
        <v>83</v>
      </c>
      <c r="V1059" s="10" t="s">
        <v>69</v>
      </c>
      <c r="W1059" s="2"/>
      <c r="X1059" s="2">
        <v>102948.6</v>
      </c>
      <c r="Y1059" s="26">
        <v>0.000932569577</v>
      </c>
      <c r="Z1059" s="10" t="s">
        <v>84</v>
      </c>
      <c r="AA1059" s="2" t="s">
        <v>85</v>
      </c>
      <c r="AB1059" s="10" t="s">
        <v>72</v>
      </c>
      <c r="AC1059" s="2" t="s">
        <v>73</v>
      </c>
      <c r="AD1059" s="10" t="s">
        <v>74</v>
      </c>
      <c r="AE1059" s="10"/>
      <c r="AF1059" s="10" t="s">
        <v>86</v>
      </c>
      <c r="AG1059" s="10" t="s">
        <v>75</v>
      </c>
      <c r="AH1059" s="10"/>
      <c r="AI1059" s="10" t="s">
        <v>76</v>
      </c>
      <c r="AJ1059" s="2" t="s">
        <v>76</v>
      </c>
      <c r="AK1059" s="32">
        <v>1</v>
      </c>
      <c r="AL1059" s="2"/>
      <c r="AM1059" s="2"/>
      <c r="AN1059" s="7">
        <f>HYPERLINK("#Notes!C2064", "Go To Notes")</f>
      </c>
      <c r="AO1059" s="2">
        <v>0</v>
      </c>
      <c r="AP1059" s="2">
        <v>0</v>
      </c>
      <c r="AQ1059" s="2">
        <v>100254</v>
      </c>
      <c r="AR1059" s="26">
        <v>0.973825773249952</v>
      </c>
      <c r="AS1059" s="11"/>
      <c r="AT1059" s="10"/>
      <c r="AV1059" s="10"/>
      <c r="AW1059" s="10"/>
      <c r="AX1059" s="10"/>
      <c r="AY1059" s="10"/>
      <c r="AZ1059" s="10"/>
      <c r="BC1059" s="10"/>
    </row>
    <row r="1060" s="2" customFormat="1">
      <c r="A1060" s="2" t="s">
        <v>2380</v>
      </c>
      <c r="B1060" s="11">
        <v>44256</v>
      </c>
      <c r="C1060" s="2" t="s">
        <v>2356</v>
      </c>
      <c r="D1060" s="2" t="s">
        <v>2357</v>
      </c>
      <c r="E1060" s="2" t="s">
        <v>2358</v>
      </c>
      <c r="F1060" s="2" t="s">
        <v>2373</v>
      </c>
      <c r="G1060" s="2" t="s">
        <v>2374</v>
      </c>
      <c r="H1060" s="2" t="s">
        <v>2375</v>
      </c>
      <c r="I1060" s="11">
        <v>44196</v>
      </c>
      <c r="J1060" s="11">
        <v>44196</v>
      </c>
      <c r="K1060" s="2" t="s">
        <v>126</v>
      </c>
      <c r="L1060" s="2" t="s">
        <v>2330</v>
      </c>
      <c r="M1060" s="2"/>
      <c r="N1060" s="2" t="s">
        <v>80</v>
      </c>
      <c r="O1060" s="2" t="s">
        <v>2347</v>
      </c>
      <c r="P1060" s="2"/>
      <c r="Q1060" s="2" t="s">
        <v>65</v>
      </c>
      <c r="R1060" s="2" t="s">
        <v>81</v>
      </c>
      <c r="S1060" s="2">
        <v>10093</v>
      </c>
      <c r="T1060" s="2" t="s">
        <v>82</v>
      </c>
      <c r="U1060" s="2" t="s">
        <v>83</v>
      </c>
      <c r="V1060" s="10" t="s">
        <v>69</v>
      </c>
      <c r="W1060" s="2"/>
      <c r="X1060" s="2">
        <v>190152.12</v>
      </c>
      <c r="Y1060" s="26">
        <v>0.001345631978</v>
      </c>
      <c r="Z1060" s="10" t="s">
        <v>84</v>
      </c>
      <c r="AA1060" s="2" t="s">
        <v>85</v>
      </c>
      <c r="AB1060" s="10" t="s">
        <v>72</v>
      </c>
      <c r="AC1060" s="2" t="s">
        <v>73</v>
      </c>
      <c r="AD1060" s="10" t="s">
        <v>74</v>
      </c>
      <c r="AE1060" s="10"/>
      <c r="AF1060" s="10" t="s">
        <v>86</v>
      </c>
      <c r="AG1060" s="10" t="s">
        <v>75</v>
      </c>
      <c r="AH1060" s="10"/>
      <c r="AI1060" s="10" t="s">
        <v>76</v>
      </c>
      <c r="AJ1060" s="2" t="s">
        <v>76</v>
      </c>
      <c r="AK1060" s="32">
        <v>1</v>
      </c>
      <c r="AL1060" s="2"/>
      <c r="AM1060" s="2"/>
      <c r="AN1060" s="7">
        <f>HYPERLINK("#Notes!C2069", "Go To Notes")</f>
      </c>
      <c r="AO1060" s="2">
        <v>0</v>
      </c>
      <c r="AP1060" s="2">
        <v>0</v>
      </c>
      <c r="AQ1060" s="2">
        <v>193645</v>
      </c>
      <c r="AR1060" s="26">
        <v>1.0183688722481767</v>
      </c>
      <c r="AS1060" s="11"/>
      <c r="AT1060" s="10"/>
      <c r="AV1060" s="10"/>
      <c r="AW1060" s="10"/>
      <c r="AX1060" s="10"/>
      <c r="AY1060" s="10"/>
      <c r="AZ1060" s="10"/>
      <c r="BC1060" s="10"/>
    </row>
    <row r="1061" s="2" customFormat="1">
      <c r="A1061" s="2" t="s">
        <v>2381</v>
      </c>
      <c r="B1061" s="11">
        <v>43796</v>
      </c>
      <c r="C1061" s="2" t="s">
        <v>2356</v>
      </c>
      <c r="D1061" s="2" t="s">
        <v>2357</v>
      </c>
      <c r="E1061" s="2" t="s">
        <v>2358</v>
      </c>
      <c r="F1061" s="2" t="s">
        <v>2382</v>
      </c>
      <c r="G1061" s="2" t="s">
        <v>2383</v>
      </c>
      <c r="H1061" s="2" t="s">
        <v>2384</v>
      </c>
      <c r="I1061" s="11">
        <v>43830</v>
      </c>
      <c r="J1061" s="11">
        <v>43738</v>
      </c>
      <c r="K1061" s="2" t="s">
        <v>126</v>
      </c>
      <c r="L1061" s="2" t="s">
        <v>2330</v>
      </c>
      <c r="M1061" s="2"/>
      <c r="N1061" s="2" t="s">
        <v>80</v>
      </c>
      <c r="O1061" s="2" t="s">
        <v>2347</v>
      </c>
      <c r="P1061" s="2"/>
      <c r="Q1061" s="2" t="s">
        <v>65</v>
      </c>
      <c r="R1061" s="2" t="s">
        <v>81</v>
      </c>
      <c r="S1061" s="2">
        <v>15981</v>
      </c>
      <c r="T1061" s="2" t="s">
        <v>82</v>
      </c>
      <c r="U1061" s="2" t="s">
        <v>83</v>
      </c>
      <c r="V1061" s="10" t="s">
        <v>69</v>
      </c>
      <c r="W1061" s="2"/>
      <c r="X1061" s="2">
        <v>88215.12</v>
      </c>
      <c r="Y1061" s="26">
        <v>9.219233E-06</v>
      </c>
      <c r="Z1061" s="10" t="s">
        <v>84</v>
      </c>
      <c r="AA1061" s="2" t="s">
        <v>85</v>
      </c>
      <c r="AB1061" s="10" t="s">
        <v>72</v>
      </c>
      <c r="AC1061" s="2" t="s">
        <v>73</v>
      </c>
      <c r="AD1061" s="10" t="s">
        <v>74</v>
      </c>
      <c r="AE1061" s="10"/>
      <c r="AF1061" s="10" t="s">
        <v>86</v>
      </c>
      <c r="AG1061" s="10" t="s">
        <v>75</v>
      </c>
      <c r="AH1061" s="10"/>
      <c r="AI1061" s="10" t="s">
        <v>76</v>
      </c>
      <c r="AJ1061" s="2" t="s">
        <v>76</v>
      </c>
      <c r="AK1061" s="32">
        <v>1</v>
      </c>
      <c r="AL1061" s="2"/>
      <c r="AM1061" s="2"/>
      <c r="AN1061" s="7">
        <f>HYPERLINK("#Notes!C2074", "Go To Notes")</f>
      </c>
      <c r="AO1061" s="2">
        <v>0</v>
      </c>
      <c r="AP1061" s="2">
        <v>0</v>
      </c>
      <c r="AQ1061" s="2">
        <v>83534.88</v>
      </c>
      <c r="AR1061" s="26">
        <v>0.9469451495389907</v>
      </c>
      <c r="AS1061" s="11"/>
      <c r="AT1061" s="10"/>
      <c r="AV1061" s="10"/>
      <c r="AW1061" s="10"/>
      <c r="AX1061" s="10"/>
      <c r="AY1061" s="10"/>
      <c r="AZ1061" s="10"/>
      <c r="BC1061" s="10"/>
    </row>
    <row r="1062" s="2" customFormat="1">
      <c r="A1062" s="2" t="s">
        <v>2385</v>
      </c>
      <c r="B1062" s="11">
        <v>43882</v>
      </c>
      <c r="C1062" s="2" t="s">
        <v>2356</v>
      </c>
      <c r="D1062" s="2" t="s">
        <v>2357</v>
      </c>
      <c r="E1062" s="2" t="s">
        <v>2358</v>
      </c>
      <c r="F1062" s="2" t="s">
        <v>2382</v>
      </c>
      <c r="G1062" s="2" t="s">
        <v>2383</v>
      </c>
      <c r="H1062" s="2" t="s">
        <v>2384</v>
      </c>
      <c r="I1062" s="11">
        <v>43830</v>
      </c>
      <c r="J1062" s="11">
        <v>43830</v>
      </c>
      <c r="K1062" s="2" t="s">
        <v>126</v>
      </c>
      <c r="L1062" s="2" t="s">
        <v>2330</v>
      </c>
      <c r="M1062" s="2"/>
      <c r="N1062" s="2" t="s">
        <v>80</v>
      </c>
      <c r="O1062" s="2" t="s">
        <v>2347</v>
      </c>
      <c r="P1062" s="2"/>
      <c r="Q1062" s="2" t="s">
        <v>65</v>
      </c>
      <c r="R1062" s="2" t="s">
        <v>81</v>
      </c>
      <c r="S1062" s="2">
        <v>15475</v>
      </c>
      <c r="T1062" s="2" t="s">
        <v>82</v>
      </c>
      <c r="U1062" s="2" t="s">
        <v>83</v>
      </c>
      <c r="V1062" s="10" t="s">
        <v>69</v>
      </c>
      <c r="W1062" s="2"/>
      <c r="X1062" s="2">
        <v>94088</v>
      </c>
      <c r="Y1062" s="26">
        <v>9.6181E-06</v>
      </c>
      <c r="Z1062" s="10" t="s">
        <v>84</v>
      </c>
      <c r="AA1062" s="2" t="s">
        <v>85</v>
      </c>
      <c r="AB1062" s="10" t="s">
        <v>72</v>
      </c>
      <c r="AC1062" s="2" t="s">
        <v>73</v>
      </c>
      <c r="AD1062" s="10" t="s">
        <v>74</v>
      </c>
      <c r="AE1062" s="10"/>
      <c r="AF1062" s="10" t="s">
        <v>86</v>
      </c>
      <c r="AG1062" s="10" t="s">
        <v>75</v>
      </c>
      <c r="AH1062" s="10"/>
      <c r="AI1062" s="10" t="s">
        <v>76</v>
      </c>
      <c r="AJ1062" s="2" t="s">
        <v>76</v>
      </c>
      <c r="AK1062" s="32">
        <v>1</v>
      </c>
      <c r="AL1062" s="2"/>
      <c r="AM1062" s="2"/>
      <c r="AN1062" s="7">
        <f>HYPERLINK("#Notes!C2079", "Go To Notes")</f>
      </c>
      <c r="AO1062" s="2">
        <v>0</v>
      </c>
      <c r="AP1062" s="2">
        <v>0</v>
      </c>
      <c r="AQ1062" s="2">
        <v>90234.6</v>
      </c>
      <c r="AR1062" s="26">
        <v>0.9590447240880877</v>
      </c>
      <c r="AS1062" s="11"/>
      <c r="AT1062" s="10"/>
      <c r="AV1062" s="10"/>
      <c r="AW1062" s="10"/>
      <c r="AX1062" s="10"/>
      <c r="AY1062" s="10"/>
      <c r="AZ1062" s="10"/>
      <c r="BC1062" s="10"/>
    </row>
    <row r="1063" s="2" customFormat="1">
      <c r="A1063" s="2" t="s">
        <v>2386</v>
      </c>
      <c r="B1063" s="11">
        <v>43980</v>
      </c>
      <c r="C1063" s="2" t="s">
        <v>2356</v>
      </c>
      <c r="D1063" s="2" t="s">
        <v>2357</v>
      </c>
      <c r="E1063" s="2" t="s">
        <v>2358</v>
      </c>
      <c r="F1063" s="2" t="s">
        <v>2382</v>
      </c>
      <c r="G1063" s="2" t="s">
        <v>2383</v>
      </c>
      <c r="H1063" s="2" t="s">
        <v>2384</v>
      </c>
      <c r="I1063" s="11">
        <v>44196</v>
      </c>
      <c r="J1063" s="11">
        <v>43921</v>
      </c>
      <c r="K1063" s="2" t="s">
        <v>126</v>
      </c>
      <c r="L1063" s="2" t="s">
        <v>2330</v>
      </c>
      <c r="M1063" s="2"/>
      <c r="N1063" s="2" t="s">
        <v>80</v>
      </c>
      <c r="O1063" s="2" t="s">
        <v>2347</v>
      </c>
      <c r="P1063" s="2"/>
      <c r="Q1063" s="2" t="s">
        <v>65</v>
      </c>
      <c r="R1063" s="2" t="s">
        <v>81</v>
      </c>
      <c r="S1063" s="2">
        <v>15314</v>
      </c>
      <c r="T1063" s="2" t="s">
        <v>82</v>
      </c>
      <c r="U1063" s="2" t="s">
        <v>83</v>
      </c>
      <c r="V1063" s="10" t="s">
        <v>69</v>
      </c>
      <c r="W1063" s="2"/>
      <c r="X1063" s="2">
        <v>53599</v>
      </c>
      <c r="Y1063" s="26">
        <v>7.118921E-06</v>
      </c>
      <c r="Z1063" s="10" t="s">
        <v>84</v>
      </c>
      <c r="AA1063" s="2" t="s">
        <v>85</v>
      </c>
      <c r="AB1063" s="10" t="s">
        <v>72</v>
      </c>
      <c r="AC1063" s="2" t="s">
        <v>73</v>
      </c>
      <c r="AD1063" s="10" t="s">
        <v>74</v>
      </c>
      <c r="AE1063" s="10"/>
      <c r="AF1063" s="10" t="s">
        <v>86</v>
      </c>
      <c r="AG1063" s="10" t="s">
        <v>75</v>
      </c>
      <c r="AH1063" s="10"/>
      <c r="AI1063" s="10" t="s">
        <v>76</v>
      </c>
      <c r="AJ1063" s="2" t="s">
        <v>76</v>
      </c>
      <c r="AK1063" s="32">
        <v>1</v>
      </c>
      <c r="AL1063" s="2"/>
      <c r="AM1063" s="2"/>
      <c r="AN1063" s="7">
        <f>HYPERLINK("#Notes!C2084", "Go To Notes")</f>
      </c>
      <c r="AO1063" s="2">
        <v>0</v>
      </c>
      <c r="AP1063" s="2">
        <v>0</v>
      </c>
      <c r="AQ1063" s="2">
        <v>63975.2</v>
      </c>
      <c r="AR1063" s="26">
        <v>1.1935894326386687</v>
      </c>
      <c r="AS1063" s="11"/>
      <c r="AT1063" s="10"/>
      <c r="AV1063" s="10"/>
      <c r="AW1063" s="10"/>
      <c r="AX1063" s="10"/>
      <c r="AY1063" s="10"/>
      <c r="AZ1063" s="10"/>
      <c r="BC1063" s="10"/>
    </row>
    <row r="1064" s="2" customFormat="1">
      <c r="A1064" s="2" t="s">
        <v>2387</v>
      </c>
      <c r="B1064" s="11">
        <v>44068</v>
      </c>
      <c r="C1064" s="2" t="s">
        <v>2356</v>
      </c>
      <c r="D1064" s="2" t="s">
        <v>2357</v>
      </c>
      <c r="E1064" s="2" t="s">
        <v>2358</v>
      </c>
      <c r="F1064" s="2" t="s">
        <v>2382</v>
      </c>
      <c r="G1064" s="2" t="s">
        <v>2383</v>
      </c>
      <c r="H1064" s="2" t="s">
        <v>2384</v>
      </c>
      <c r="I1064" s="11">
        <v>44196</v>
      </c>
      <c r="J1064" s="11">
        <v>44012</v>
      </c>
      <c r="K1064" s="2" t="s">
        <v>126</v>
      </c>
      <c r="L1064" s="2" t="s">
        <v>2330</v>
      </c>
      <c r="M1064" s="2"/>
      <c r="N1064" s="2" t="s">
        <v>80</v>
      </c>
      <c r="O1064" s="2" t="s">
        <v>2347</v>
      </c>
      <c r="P1064" s="2"/>
      <c r="Q1064" s="2" t="s">
        <v>65</v>
      </c>
      <c r="R1064" s="2" t="s">
        <v>81</v>
      </c>
      <c r="S1064" s="2">
        <v>9963</v>
      </c>
      <c r="T1064" s="2" t="s">
        <v>82</v>
      </c>
      <c r="U1064" s="2" t="s">
        <v>83</v>
      </c>
      <c r="V1064" s="10" t="s">
        <v>69</v>
      </c>
      <c r="W1064" s="2"/>
      <c r="X1064" s="2">
        <v>43239.42</v>
      </c>
      <c r="Y1064" s="26">
        <v>5.168615E-06</v>
      </c>
      <c r="Z1064" s="10" t="s">
        <v>84</v>
      </c>
      <c r="AA1064" s="2" t="s">
        <v>85</v>
      </c>
      <c r="AB1064" s="10" t="s">
        <v>72</v>
      </c>
      <c r="AC1064" s="2" t="s">
        <v>73</v>
      </c>
      <c r="AD1064" s="10" t="s">
        <v>74</v>
      </c>
      <c r="AE1064" s="10"/>
      <c r="AF1064" s="10" t="s">
        <v>86</v>
      </c>
      <c r="AG1064" s="10" t="s">
        <v>75</v>
      </c>
      <c r="AH1064" s="10"/>
      <c r="AI1064" s="10" t="s">
        <v>76</v>
      </c>
      <c r="AJ1064" s="2" t="s">
        <v>76</v>
      </c>
      <c r="AK1064" s="32">
        <v>1</v>
      </c>
      <c r="AL1064" s="2"/>
      <c r="AM1064" s="2"/>
      <c r="AN1064" s="7">
        <f>HYPERLINK("#Notes!C2089", "Go To Notes")</f>
      </c>
      <c r="AO1064" s="2">
        <v>0</v>
      </c>
      <c r="AP1064" s="2">
        <v>0</v>
      </c>
      <c r="AQ1064" s="2">
        <v>42904.05</v>
      </c>
      <c r="AR1064" s="26">
        <v>0.9922438830123068</v>
      </c>
      <c r="AS1064" s="11"/>
      <c r="AT1064" s="10"/>
      <c r="AV1064" s="10"/>
      <c r="AW1064" s="10"/>
      <c r="AX1064" s="10"/>
      <c r="AY1064" s="10"/>
      <c r="AZ1064" s="10"/>
      <c r="BC1064" s="10"/>
    </row>
    <row r="1065" s="2" customFormat="1">
      <c r="A1065" s="2" t="s">
        <v>2388</v>
      </c>
      <c r="B1065" s="11">
        <v>44159</v>
      </c>
      <c r="C1065" s="2" t="s">
        <v>2356</v>
      </c>
      <c r="D1065" s="2" t="s">
        <v>2357</v>
      </c>
      <c r="E1065" s="2" t="s">
        <v>2358</v>
      </c>
      <c r="F1065" s="2" t="s">
        <v>2382</v>
      </c>
      <c r="G1065" s="2" t="s">
        <v>2383</v>
      </c>
      <c r="H1065" s="2" t="s">
        <v>2384</v>
      </c>
      <c r="I1065" s="11">
        <v>44196</v>
      </c>
      <c r="J1065" s="11">
        <v>44104</v>
      </c>
      <c r="K1065" s="2" t="s">
        <v>126</v>
      </c>
      <c r="L1065" s="2" t="s">
        <v>2330</v>
      </c>
      <c r="M1065" s="2"/>
      <c r="N1065" s="2" t="s">
        <v>80</v>
      </c>
      <c r="O1065" s="2" t="s">
        <v>2347</v>
      </c>
      <c r="P1065" s="2"/>
      <c r="Q1065" s="2" t="s">
        <v>65</v>
      </c>
      <c r="R1065" s="2" t="s">
        <v>81</v>
      </c>
      <c r="S1065" s="2">
        <v>9963</v>
      </c>
      <c r="T1065" s="2" t="s">
        <v>82</v>
      </c>
      <c r="U1065" s="2" t="s">
        <v>83</v>
      </c>
      <c r="V1065" s="10" t="s">
        <v>69</v>
      </c>
      <c r="W1065" s="2"/>
      <c r="X1065" s="2">
        <v>101622.6</v>
      </c>
      <c r="Y1065" s="26">
        <v>1.173477E-05</v>
      </c>
      <c r="Z1065" s="10" t="s">
        <v>84</v>
      </c>
      <c r="AA1065" s="2" t="s">
        <v>85</v>
      </c>
      <c r="AB1065" s="10" t="s">
        <v>72</v>
      </c>
      <c r="AC1065" s="2" t="s">
        <v>73</v>
      </c>
      <c r="AD1065" s="10" t="s">
        <v>74</v>
      </c>
      <c r="AE1065" s="10"/>
      <c r="AF1065" s="10" t="s">
        <v>86</v>
      </c>
      <c r="AG1065" s="10" t="s">
        <v>75</v>
      </c>
      <c r="AH1065" s="10"/>
      <c r="AI1065" s="10" t="s">
        <v>76</v>
      </c>
      <c r="AJ1065" s="2" t="s">
        <v>76</v>
      </c>
      <c r="AK1065" s="32">
        <v>1</v>
      </c>
      <c r="AL1065" s="2"/>
      <c r="AM1065" s="2"/>
      <c r="AN1065" s="7">
        <f>HYPERLINK("#Notes!C2094", "Go To Notes")</f>
      </c>
      <c r="AO1065" s="2">
        <v>0</v>
      </c>
      <c r="AP1065" s="2">
        <v>0</v>
      </c>
      <c r="AQ1065" s="2">
        <v>99517.67</v>
      </c>
      <c r="AR1065" s="26">
        <v>0.9792867925048169</v>
      </c>
      <c r="AS1065" s="11"/>
      <c r="AT1065" s="10"/>
      <c r="AV1065" s="10"/>
      <c r="AW1065" s="10"/>
      <c r="AX1065" s="10"/>
      <c r="AY1065" s="10"/>
      <c r="AZ1065" s="10"/>
      <c r="BC1065" s="10"/>
    </row>
    <row r="1066" s="2" customFormat="1">
      <c r="A1066" s="2" t="s">
        <v>2389</v>
      </c>
      <c r="B1066" s="11">
        <v>44256</v>
      </c>
      <c r="C1066" s="2" t="s">
        <v>2356</v>
      </c>
      <c r="D1066" s="2" t="s">
        <v>2357</v>
      </c>
      <c r="E1066" s="2" t="s">
        <v>2358</v>
      </c>
      <c r="F1066" s="2" t="s">
        <v>2382</v>
      </c>
      <c r="G1066" s="2" t="s">
        <v>2383</v>
      </c>
      <c r="H1066" s="2" t="s">
        <v>2384</v>
      </c>
      <c r="I1066" s="11">
        <v>44196</v>
      </c>
      <c r="J1066" s="11">
        <v>44196</v>
      </c>
      <c r="K1066" s="2" t="s">
        <v>126</v>
      </c>
      <c r="L1066" s="2" t="s">
        <v>2330</v>
      </c>
      <c r="M1066" s="2"/>
      <c r="N1066" s="2" t="s">
        <v>80</v>
      </c>
      <c r="O1066" s="2" t="s">
        <v>2347</v>
      </c>
      <c r="P1066" s="2"/>
      <c r="Q1066" s="2" t="s">
        <v>65</v>
      </c>
      <c r="R1066" s="2" t="s">
        <v>81</v>
      </c>
      <c r="S1066" s="2">
        <v>10711</v>
      </c>
      <c r="T1066" s="2" t="s">
        <v>82</v>
      </c>
      <c r="U1066" s="2" t="s">
        <v>83</v>
      </c>
      <c r="V1066" s="10" t="s">
        <v>69</v>
      </c>
      <c r="W1066" s="2"/>
      <c r="X1066" s="2">
        <v>201795.24</v>
      </c>
      <c r="Y1066" s="26">
        <v>2.1492926E-05</v>
      </c>
      <c r="Z1066" s="10" t="s">
        <v>84</v>
      </c>
      <c r="AA1066" s="2" t="s">
        <v>85</v>
      </c>
      <c r="AB1066" s="10" t="s">
        <v>72</v>
      </c>
      <c r="AC1066" s="2" t="s">
        <v>73</v>
      </c>
      <c r="AD1066" s="10" t="s">
        <v>74</v>
      </c>
      <c r="AE1066" s="10"/>
      <c r="AF1066" s="10" t="s">
        <v>86</v>
      </c>
      <c r="AG1066" s="10" t="s">
        <v>75</v>
      </c>
      <c r="AH1066" s="10"/>
      <c r="AI1066" s="10" t="s">
        <v>76</v>
      </c>
      <c r="AJ1066" s="2" t="s">
        <v>76</v>
      </c>
      <c r="AK1066" s="32">
        <v>1</v>
      </c>
      <c r="AL1066" s="2"/>
      <c r="AM1066" s="2"/>
      <c r="AN1066" s="7">
        <f>HYPERLINK("#Notes!C2099", "Go To Notes")</f>
      </c>
      <c r="AO1066" s="2">
        <v>0</v>
      </c>
      <c r="AP1066" s="2">
        <v>0</v>
      </c>
      <c r="AQ1066" s="2">
        <v>205486.14</v>
      </c>
      <c r="AR1066" s="26">
        <v>1.0182903224080013</v>
      </c>
      <c r="AS1066" s="11"/>
      <c r="AT1066" s="10"/>
      <c r="AV1066" s="10"/>
      <c r="AW1066" s="10"/>
      <c r="AX1066" s="10"/>
      <c r="AY1066" s="10"/>
      <c r="AZ1066" s="10"/>
      <c r="BC1066" s="10"/>
    </row>
    <row r="1067" s="2" customFormat="1">
      <c r="A1067" s="2" t="s">
        <v>2390</v>
      </c>
      <c r="B1067" s="11">
        <v>44344</v>
      </c>
      <c r="C1067" s="2" t="s">
        <v>2356</v>
      </c>
      <c r="D1067" s="2" t="s">
        <v>2357</v>
      </c>
      <c r="E1067" s="2" t="s">
        <v>2358</v>
      </c>
      <c r="F1067" s="2" t="s">
        <v>2382</v>
      </c>
      <c r="G1067" s="2" t="s">
        <v>2383</v>
      </c>
      <c r="H1067" s="2" t="s">
        <v>2384</v>
      </c>
      <c r="I1067" s="11">
        <v>44561</v>
      </c>
      <c r="J1067" s="11">
        <v>44286</v>
      </c>
      <c r="K1067" s="2" t="s">
        <v>126</v>
      </c>
      <c r="L1067" s="2" t="s">
        <v>2330</v>
      </c>
      <c r="M1067" s="2"/>
      <c r="N1067" s="2" t="s">
        <v>80</v>
      </c>
      <c r="O1067" s="2" t="s">
        <v>2347</v>
      </c>
      <c r="P1067" s="2"/>
      <c r="Q1067" s="2" t="s">
        <v>65</v>
      </c>
      <c r="R1067" s="2" t="s">
        <v>81</v>
      </c>
      <c r="S1067" s="2">
        <v>9569</v>
      </c>
      <c r="T1067" s="2" t="s">
        <v>82</v>
      </c>
      <c r="U1067" s="2" t="s">
        <v>83</v>
      </c>
      <c r="V1067" s="10" t="s">
        <v>69</v>
      </c>
      <c r="W1067" s="2"/>
      <c r="X1067" s="2">
        <v>1816387.58</v>
      </c>
      <c r="Y1067" s="26">
        <v>0.000195798083</v>
      </c>
      <c r="Z1067" s="10" t="s">
        <v>84</v>
      </c>
      <c r="AA1067" s="2" t="s">
        <v>85</v>
      </c>
      <c r="AB1067" s="10" t="s">
        <v>72</v>
      </c>
      <c r="AC1067" s="2" t="s">
        <v>73</v>
      </c>
      <c r="AD1067" s="10" t="s">
        <v>74</v>
      </c>
      <c r="AE1067" s="10"/>
      <c r="AF1067" s="10" t="s">
        <v>86</v>
      </c>
      <c r="AG1067" s="10" t="s">
        <v>75</v>
      </c>
      <c r="AH1067" s="10"/>
      <c r="AI1067" s="10" t="s">
        <v>76</v>
      </c>
      <c r="AJ1067" s="2" t="s">
        <v>76</v>
      </c>
      <c r="AK1067" s="32">
        <v>1</v>
      </c>
      <c r="AL1067" s="2"/>
      <c r="AM1067" s="2"/>
      <c r="AN1067" s="7">
        <f>HYPERLINK("#Notes!C2104", "Go To Notes")</f>
      </c>
      <c r="AO1067" s="2">
        <v>0</v>
      </c>
      <c r="AP1067" s="2">
        <v>0</v>
      </c>
      <c r="AQ1067" s="2">
        <v>1717454.9</v>
      </c>
      <c r="AR1067" s="26">
        <v>0.94553327654883</v>
      </c>
      <c r="AS1067" s="11"/>
      <c r="AT1067" s="10"/>
      <c r="AV1067" s="10"/>
      <c r="AW1067" s="10"/>
      <c r="AX1067" s="10"/>
      <c r="AY1067" s="10"/>
      <c r="AZ1067" s="10"/>
      <c r="BC1067" s="10"/>
    </row>
    <row r="1068" s="2" customFormat="1">
      <c r="A1068" s="2" t="s">
        <v>2391</v>
      </c>
      <c r="B1068" s="11">
        <v>44526</v>
      </c>
      <c r="C1068" s="2" t="s">
        <v>2356</v>
      </c>
      <c r="D1068" s="2" t="s">
        <v>2357</v>
      </c>
      <c r="E1068" s="2" t="s">
        <v>2358</v>
      </c>
      <c r="F1068" s="2" t="s">
        <v>2382</v>
      </c>
      <c r="G1068" s="2" t="s">
        <v>2383</v>
      </c>
      <c r="H1068" s="2" t="s">
        <v>2384</v>
      </c>
      <c r="I1068" s="11">
        <v>44561</v>
      </c>
      <c r="J1068" s="11">
        <v>44469</v>
      </c>
      <c r="K1068" s="2" t="s">
        <v>126</v>
      </c>
      <c r="L1068" s="2" t="s">
        <v>2330</v>
      </c>
      <c r="M1068" s="2"/>
      <c r="N1068" s="2" t="s">
        <v>80</v>
      </c>
      <c r="O1068" s="2" t="s">
        <v>2331</v>
      </c>
      <c r="P1068" s="2"/>
      <c r="Q1068" s="2" t="s">
        <v>65</v>
      </c>
      <c r="R1068" s="2" t="s">
        <v>81</v>
      </c>
      <c r="S1068" s="2">
        <v>16894</v>
      </c>
      <c r="T1068" s="2" t="s">
        <v>82</v>
      </c>
      <c r="U1068" s="2" t="s">
        <v>83</v>
      </c>
      <c r="V1068" s="10" t="s">
        <v>69</v>
      </c>
      <c r="W1068" s="2"/>
      <c r="X1068" s="2">
        <v>2964390.18</v>
      </c>
      <c r="Y1068" s="26">
        <v>0.00033056651</v>
      </c>
      <c r="Z1068" s="10" t="s">
        <v>84</v>
      </c>
      <c r="AA1068" s="2" t="s">
        <v>85</v>
      </c>
      <c r="AB1068" s="10" t="s">
        <v>72</v>
      </c>
      <c r="AC1068" s="2" t="s">
        <v>73</v>
      </c>
      <c r="AD1068" s="10" t="s">
        <v>74</v>
      </c>
      <c r="AE1068" s="10"/>
      <c r="AF1068" s="10" t="s">
        <v>86</v>
      </c>
      <c r="AG1068" s="10" t="s">
        <v>75</v>
      </c>
      <c r="AH1068" s="10"/>
      <c r="AI1068" s="10" t="s">
        <v>76</v>
      </c>
      <c r="AJ1068" s="2" t="s">
        <v>76</v>
      </c>
      <c r="AK1068" s="32">
        <v>1</v>
      </c>
      <c r="AL1068" s="2"/>
      <c r="AM1068" s="2"/>
      <c r="AN1068" s="7">
        <f>HYPERLINK("#Notes!C2109", "Go To Notes")</f>
      </c>
      <c r="AO1068" s="2">
        <v>0</v>
      </c>
      <c r="AP1068" s="2">
        <v>0</v>
      </c>
      <c r="AQ1068" s="2">
        <v>2817415</v>
      </c>
      <c r="AR1068" s="26">
        <v>0.9504197588456457</v>
      </c>
      <c r="AS1068" s="11"/>
      <c r="AT1068" s="10"/>
      <c r="AV1068" s="10"/>
      <c r="AW1068" s="10"/>
      <c r="AX1068" s="10"/>
      <c r="AY1068" s="10"/>
      <c r="AZ1068" s="10"/>
      <c r="BC1068" s="10"/>
    </row>
    <row r="1069" s="2" customFormat="1">
      <c r="A1069" s="2" t="s">
        <v>2392</v>
      </c>
      <c r="B1069" s="11">
        <v>43796</v>
      </c>
      <c r="C1069" s="2" t="s">
        <v>2356</v>
      </c>
      <c r="D1069" s="2" t="s">
        <v>2357</v>
      </c>
      <c r="E1069" s="2" t="s">
        <v>2358</v>
      </c>
      <c r="F1069" s="2" t="s">
        <v>2393</v>
      </c>
      <c r="G1069" s="2" t="s">
        <v>2394</v>
      </c>
      <c r="H1069" s="2" t="s">
        <v>2395</v>
      </c>
      <c r="I1069" s="11">
        <v>43830</v>
      </c>
      <c r="J1069" s="11">
        <v>43738</v>
      </c>
      <c r="K1069" s="2" t="s">
        <v>126</v>
      </c>
      <c r="L1069" s="2" t="s">
        <v>2330</v>
      </c>
      <c r="M1069" s="2"/>
      <c r="N1069" s="2" t="s">
        <v>80</v>
      </c>
      <c r="O1069" s="2" t="s">
        <v>2347</v>
      </c>
      <c r="P1069" s="2"/>
      <c r="Q1069" s="2" t="s">
        <v>65</v>
      </c>
      <c r="R1069" s="2" t="s">
        <v>81</v>
      </c>
      <c r="S1069" s="2">
        <v>2745</v>
      </c>
      <c r="T1069" s="2" t="s">
        <v>82</v>
      </c>
      <c r="U1069" s="2" t="s">
        <v>83</v>
      </c>
      <c r="V1069" s="10" t="s">
        <v>69</v>
      </c>
      <c r="W1069" s="2"/>
      <c r="X1069" s="2">
        <v>15152.4</v>
      </c>
      <c r="Y1069" s="26">
        <v>2.0132359E-05</v>
      </c>
      <c r="Z1069" s="10" t="s">
        <v>84</v>
      </c>
      <c r="AA1069" s="2" t="s">
        <v>85</v>
      </c>
      <c r="AB1069" s="10" t="s">
        <v>72</v>
      </c>
      <c r="AC1069" s="2" t="s">
        <v>73</v>
      </c>
      <c r="AD1069" s="10" t="s">
        <v>74</v>
      </c>
      <c r="AE1069" s="10"/>
      <c r="AF1069" s="10" t="s">
        <v>86</v>
      </c>
      <c r="AG1069" s="10" t="s">
        <v>75</v>
      </c>
      <c r="AH1069" s="10"/>
      <c r="AI1069" s="10" t="s">
        <v>76</v>
      </c>
      <c r="AJ1069" s="2" t="s">
        <v>76</v>
      </c>
      <c r="AK1069" s="32">
        <v>1</v>
      </c>
      <c r="AL1069" s="2"/>
      <c r="AM1069" s="2"/>
      <c r="AN1069" s="7">
        <f>HYPERLINK("#Notes!C2114", "Go To Notes")</f>
      </c>
      <c r="AO1069" s="2">
        <v>0</v>
      </c>
      <c r="AP1069" s="2">
        <v>0</v>
      </c>
      <c r="AQ1069" s="2">
        <v>14256</v>
      </c>
      <c r="AR1069" s="26">
        <v>0.9408410548823949</v>
      </c>
      <c r="AS1069" s="11"/>
      <c r="AT1069" s="10"/>
      <c r="AV1069" s="10"/>
      <c r="AW1069" s="10"/>
      <c r="AX1069" s="10"/>
      <c r="AY1069" s="10"/>
      <c r="AZ1069" s="10"/>
      <c r="BC1069" s="10"/>
    </row>
    <row r="1070" s="2" customFormat="1">
      <c r="A1070" s="2" t="s">
        <v>2396</v>
      </c>
      <c r="B1070" s="11">
        <v>43882</v>
      </c>
      <c r="C1070" s="2" t="s">
        <v>2356</v>
      </c>
      <c r="D1070" s="2" t="s">
        <v>2357</v>
      </c>
      <c r="E1070" s="2" t="s">
        <v>2358</v>
      </c>
      <c r="F1070" s="2" t="s">
        <v>2393</v>
      </c>
      <c r="G1070" s="2" t="s">
        <v>2394</v>
      </c>
      <c r="H1070" s="2" t="s">
        <v>2395</v>
      </c>
      <c r="I1070" s="11">
        <v>43830</v>
      </c>
      <c r="J1070" s="11">
        <v>43830</v>
      </c>
      <c r="K1070" s="2" t="s">
        <v>126</v>
      </c>
      <c r="L1070" s="2" t="s">
        <v>2330</v>
      </c>
      <c r="M1070" s="2"/>
      <c r="N1070" s="2" t="s">
        <v>80</v>
      </c>
      <c r="O1070" s="2" t="s">
        <v>2347</v>
      </c>
      <c r="P1070" s="2"/>
      <c r="Q1070" s="2" t="s">
        <v>65</v>
      </c>
      <c r="R1070" s="2" t="s">
        <v>81</v>
      </c>
      <c r="S1070" s="2">
        <v>2085</v>
      </c>
      <c r="T1070" s="2" t="s">
        <v>82</v>
      </c>
      <c r="U1070" s="2" t="s">
        <v>83</v>
      </c>
      <c r="V1070" s="10" t="s">
        <v>69</v>
      </c>
      <c r="W1070" s="2"/>
      <c r="X1070" s="2">
        <v>12676.8</v>
      </c>
      <c r="Y1070" s="26">
        <v>1.6673312E-05</v>
      </c>
      <c r="Z1070" s="10" t="s">
        <v>84</v>
      </c>
      <c r="AA1070" s="2" t="s">
        <v>85</v>
      </c>
      <c r="AB1070" s="10" t="s">
        <v>72</v>
      </c>
      <c r="AC1070" s="2" t="s">
        <v>73</v>
      </c>
      <c r="AD1070" s="10" t="s">
        <v>74</v>
      </c>
      <c r="AE1070" s="10"/>
      <c r="AF1070" s="10" t="s">
        <v>86</v>
      </c>
      <c r="AG1070" s="10" t="s">
        <v>75</v>
      </c>
      <c r="AH1070" s="10"/>
      <c r="AI1070" s="10" t="s">
        <v>76</v>
      </c>
      <c r="AJ1070" s="2" t="s">
        <v>76</v>
      </c>
      <c r="AK1070" s="32">
        <v>1</v>
      </c>
      <c r="AL1070" s="2"/>
      <c r="AM1070" s="2"/>
      <c r="AN1070" s="7">
        <f>HYPERLINK("#Notes!C2119", "Go To Notes")</f>
      </c>
      <c r="AO1070" s="2">
        <v>0</v>
      </c>
      <c r="AP1070" s="2">
        <v>0</v>
      </c>
      <c r="AQ1070" s="2">
        <v>11800</v>
      </c>
      <c r="AR1070" s="26">
        <v>0.9308342799444654</v>
      </c>
      <c r="AS1070" s="11"/>
      <c r="AT1070" s="10"/>
      <c r="AV1070" s="10"/>
      <c r="AW1070" s="10"/>
      <c r="AX1070" s="10"/>
      <c r="AY1070" s="10"/>
      <c r="AZ1070" s="10"/>
      <c r="BC1070" s="10"/>
    </row>
    <row r="1071" s="2" customFormat="1">
      <c r="A1071" s="2" t="s">
        <v>2397</v>
      </c>
      <c r="B1071" s="11">
        <v>43980</v>
      </c>
      <c r="C1071" s="2" t="s">
        <v>2356</v>
      </c>
      <c r="D1071" s="2" t="s">
        <v>2357</v>
      </c>
      <c r="E1071" s="2" t="s">
        <v>2358</v>
      </c>
      <c r="F1071" s="2" t="s">
        <v>2393</v>
      </c>
      <c r="G1071" s="2" t="s">
        <v>2394</v>
      </c>
      <c r="H1071" s="2" t="s">
        <v>2395</v>
      </c>
      <c r="I1071" s="11">
        <v>44196</v>
      </c>
      <c r="J1071" s="11">
        <v>43921</v>
      </c>
      <c r="K1071" s="2" t="s">
        <v>126</v>
      </c>
      <c r="L1071" s="2" t="s">
        <v>2330</v>
      </c>
      <c r="M1071" s="2"/>
      <c r="N1071" s="2" t="s">
        <v>80</v>
      </c>
      <c r="O1071" s="2" t="s">
        <v>2347</v>
      </c>
      <c r="P1071" s="2"/>
      <c r="Q1071" s="2" t="s">
        <v>65</v>
      </c>
      <c r="R1071" s="2" t="s">
        <v>81</v>
      </c>
      <c r="S1071" s="2">
        <v>1509</v>
      </c>
      <c r="T1071" s="2" t="s">
        <v>82</v>
      </c>
      <c r="U1071" s="2" t="s">
        <v>83</v>
      </c>
      <c r="V1071" s="10" t="s">
        <v>69</v>
      </c>
      <c r="W1071" s="2"/>
      <c r="X1071" s="2">
        <v>5281.5</v>
      </c>
      <c r="Y1071" s="26">
        <v>9.116369E-06</v>
      </c>
      <c r="Z1071" s="10" t="s">
        <v>84</v>
      </c>
      <c r="AA1071" s="2" t="s">
        <v>85</v>
      </c>
      <c r="AB1071" s="10" t="s">
        <v>72</v>
      </c>
      <c r="AC1071" s="2" t="s">
        <v>73</v>
      </c>
      <c r="AD1071" s="10" t="s">
        <v>74</v>
      </c>
      <c r="AE1071" s="10"/>
      <c r="AF1071" s="10" t="s">
        <v>86</v>
      </c>
      <c r="AG1071" s="10" t="s">
        <v>75</v>
      </c>
      <c r="AH1071" s="10"/>
      <c r="AI1071" s="10" t="s">
        <v>76</v>
      </c>
      <c r="AJ1071" s="2" t="s">
        <v>76</v>
      </c>
      <c r="AK1071" s="32">
        <v>1</v>
      </c>
      <c r="AL1071" s="2"/>
      <c r="AM1071" s="2"/>
      <c r="AN1071" s="7">
        <f>HYPERLINK("#Notes!C2124", "Go To Notes")</f>
      </c>
      <c r="AO1071" s="2">
        <v>0</v>
      </c>
      <c r="AP1071" s="2">
        <v>0</v>
      </c>
      <c r="AQ1071" s="2">
        <v>5908</v>
      </c>
      <c r="AR1071" s="26">
        <v>1.118621603711067</v>
      </c>
      <c r="AS1071" s="11"/>
      <c r="AT1071" s="10"/>
      <c r="AV1071" s="10"/>
      <c r="AW1071" s="10"/>
      <c r="AX1071" s="10"/>
      <c r="AY1071" s="10"/>
      <c r="AZ1071" s="10"/>
      <c r="BC1071" s="10"/>
    </row>
    <row r="1072" s="2" customFormat="1">
      <c r="A1072" s="2" t="s">
        <v>2398</v>
      </c>
      <c r="B1072" s="11">
        <v>44068</v>
      </c>
      <c r="C1072" s="2" t="s">
        <v>2356</v>
      </c>
      <c r="D1072" s="2" t="s">
        <v>2357</v>
      </c>
      <c r="E1072" s="2" t="s">
        <v>2358</v>
      </c>
      <c r="F1072" s="2" t="s">
        <v>2393</v>
      </c>
      <c r="G1072" s="2" t="s">
        <v>2394</v>
      </c>
      <c r="H1072" s="2" t="s">
        <v>2395</v>
      </c>
      <c r="I1072" s="11">
        <v>44196</v>
      </c>
      <c r="J1072" s="11">
        <v>44012</v>
      </c>
      <c r="K1072" s="2" t="s">
        <v>126</v>
      </c>
      <c r="L1072" s="2" t="s">
        <v>2330</v>
      </c>
      <c r="M1072" s="2"/>
      <c r="N1072" s="2" t="s">
        <v>80</v>
      </c>
      <c r="O1072" s="2" t="s">
        <v>2347</v>
      </c>
      <c r="P1072" s="2"/>
      <c r="Q1072" s="2" t="s">
        <v>65</v>
      </c>
      <c r="R1072" s="2" t="s">
        <v>81</v>
      </c>
      <c r="S1072" s="2">
        <v>1509</v>
      </c>
      <c r="T1072" s="2" t="s">
        <v>82</v>
      </c>
      <c r="U1072" s="2" t="s">
        <v>83</v>
      </c>
      <c r="V1072" s="10" t="s">
        <v>69</v>
      </c>
      <c r="W1072" s="2"/>
      <c r="X1072" s="2">
        <v>6549.06</v>
      </c>
      <c r="Y1072" s="26">
        <v>9.511387E-06</v>
      </c>
      <c r="Z1072" s="10" t="s">
        <v>84</v>
      </c>
      <c r="AA1072" s="2" t="s">
        <v>85</v>
      </c>
      <c r="AB1072" s="10" t="s">
        <v>72</v>
      </c>
      <c r="AC1072" s="2" t="s">
        <v>73</v>
      </c>
      <c r="AD1072" s="10" t="s">
        <v>74</v>
      </c>
      <c r="AE1072" s="10"/>
      <c r="AF1072" s="10" t="s">
        <v>86</v>
      </c>
      <c r="AG1072" s="10" t="s">
        <v>75</v>
      </c>
      <c r="AH1072" s="10"/>
      <c r="AI1072" s="10" t="s">
        <v>76</v>
      </c>
      <c r="AJ1072" s="2" t="s">
        <v>76</v>
      </c>
      <c r="AK1072" s="32">
        <v>1</v>
      </c>
      <c r="AL1072" s="2"/>
      <c r="AM1072" s="2"/>
      <c r="AN1072" s="7">
        <f>HYPERLINK("#Notes!C2129", "Go To Notes")</f>
      </c>
      <c r="AO1072" s="2">
        <v>0</v>
      </c>
      <c r="AP1072" s="2">
        <v>0</v>
      </c>
      <c r="AQ1072" s="2">
        <v>6090</v>
      </c>
      <c r="AR1072" s="26">
        <v>0.9299044443019304</v>
      </c>
      <c r="AS1072" s="11"/>
      <c r="AT1072" s="10"/>
      <c r="AV1072" s="10"/>
      <c r="AW1072" s="10"/>
      <c r="AX1072" s="10"/>
      <c r="AY1072" s="10"/>
      <c r="AZ1072" s="10"/>
      <c r="BC1072" s="10"/>
    </row>
    <row r="1073" s="2" customFormat="1">
      <c r="A1073" s="2" t="s">
        <v>2399</v>
      </c>
      <c r="B1073" s="11">
        <v>44159</v>
      </c>
      <c r="C1073" s="2" t="s">
        <v>2356</v>
      </c>
      <c r="D1073" s="2" t="s">
        <v>2357</v>
      </c>
      <c r="E1073" s="2" t="s">
        <v>2358</v>
      </c>
      <c r="F1073" s="2" t="s">
        <v>2393</v>
      </c>
      <c r="G1073" s="2" t="s">
        <v>2394</v>
      </c>
      <c r="H1073" s="2" t="s">
        <v>2395</v>
      </c>
      <c r="I1073" s="11">
        <v>44196</v>
      </c>
      <c r="J1073" s="11">
        <v>44104</v>
      </c>
      <c r="K1073" s="2" t="s">
        <v>126</v>
      </c>
      <c r="L1073" s="2" t="s">
        <v>2330</v>
      </c>
      <c r="M1073" s="2"/>
      <c r="N1073" s="2" t="s">
        <v>80</v>
      </c>
      <c r="O1073" s="2" t="s">
        <v>2347</v>
      </c>
      <c r="P1073" s="2"/>
      <c r="Q1073" s="2" t="s">
        <v>65</v>
      </c>
      <c r="R1073" s="2" t="s">
        <v>81</v>
      </c>
      <c r="S1073" s="2">
        <v>1509</v>
      </c>
      <c r="T1073" s="2" t="s">
        <v>82</v>
      </c>
      <c r="U1073" s="2" t="s">
        <v>83</v>
      </c>
      <c r="V1073" s="10" t="s">
        <v>69</v>
      </c>
      <c r="W1073" s="2"/>
      <c r="X1073" s="2">
        <v>15391.8</v>
      </c>
      <c r="Y1073" s="26">
        <v>2.103352E-05</v>
      </c>
      <c r="Z1073" s="10" t="s">
        <v>84</v>
      </c>
      <c r="AA1073" s="2" t="s">
        <v>85</v>
      </c>
      <c r="AB1073" s="10" t="s">
        <v>72</v>
      </c>
      <c r="AC1073" s="2" t="s">
        <v>73</v>
      </c>
      <c r="AD1073" s="10" t="s">
        <v>74</v>
      </c>
      <c r="AE1073" s="10"/>
      <c r="AF1073" s="10" t="s">
        <v>86</v>
      </c>
      <c r="AG1073" s="10" t="s">
        <v>75</v>
      </c>
      <c r="AH1073" s="10"/>
      <c r="AI1073" s="10" t="s">
        <v>76</v>
      </c>
      <c r="AJ1073" s="2" t="s">
        <v>76</v>
      </c>
      <c r="AK1073" s="32">
        <v>1</v>
      </c>
      <c r="AL1073" s="2"/>
      <c r="AM1073" s="2"/>
      <c r="AN1073" s="7">
        <f>HYPERLINK("#Notes!C2134", "Go To Notes")</f>
      </c>
      <c r="AO1073" s="2">
        <v>0</v>
      </c>
      <c r="AP1073" s="2">
        <v>0</v>
      </c>
      <c r="AQ1073" s="2">
        <v>15064</v>
      </c>
      <c r="AR1073" s="26">
        <v>0.9787029457243468</v>
      </c>
      <c r="AS1073" s="11"/>
      <c r="AT1073" s="10"/>
      <c r="AV1073" s="10"/>
      <c r="AW1073" s="10"/>
      <c r="AX1073" s="10"/>
      <c r="AY1073" s="10"/>
      <c r="AZ1073" s="10"/>
      <c r="BC1073" s="10"/>
    </row>
    <row r="1074" s="2" customFormat="1">
      <c r="A1074" s="2" t="s">
        <v>2400</v>
      </c>
      <c r="B1074" s="11">
        <v>44256</v>
      </c>
      <c r="C1074" s="2" t="s">
        <v>2356</v>
      </c>
      <c r="D1074" s="2" t="s">
        <v>2357</v>
      </c>
      <c r="E1074" s="2" t="s">
        <v>2358</v>
      </c>
      <c r="F1074" s="2" t="s">
        <v>2393</v>
      </c>
      <c r="G1074" s="2" t="s">
        <v>2394</v>
      </c>
      <c r="H1074" s="2" t="s">
        <v>2395</v>
      </c>
      <c r="I1074" s="11">
        <v>44196</v>
      </c>
      <c r="J1074" s="11">
        <v>44196</v>
      </c>
      <c r="K1074" s="2" t="s">
        <v>126</v>
      </c>
      <c r="L1074" s="2" t="s">
        <v>2330</v>
      </c>
      <c r="M1074" s="2"/>
      <c r="N1074" s="2" t="s">
        <v>80</v>
      </c>
      <c r="O1074" s="2" t="s">
        <v>2347</v>
      </c>
      <c r="P1074" s="2"/>
      <c r="Q1074" s="2" t="s">
        <v>65</v>
      </c>
      <c r="R1074" s="2" t="s">
        <v>81</v>
      </c>
      <c r="S1074" s="2">
        <v>1509</v>
      </c>
      <c r="T1074" s="2" t="s">
        <v>82</v>
      </c>
      <c r="U1074" s="2" t="s">
        <v>83</v>
      </c>
      <c r="V1074" s="10" t="s">
        <v>69</v>
      </c>
      <c r="W1074" s="2"/>
      <c r="X1074" s="2">
        <v>28429.56</v>
      </c>
      <c r="Y1074" s="26">
        <v>3.4525893E-05</v>
      </c>
      <c r="Z1074" s="10" t="s">
        <v>84</v>
      </c>
      <c r="AA1074" s="2" t="s">
        <v>85</v>
      </c>
      <c r="AB1074" s="10" t="s">
        <v>72</v>
      </c>
      <c r="AC1074" s="2" t="s">
        <v>73</v>
      </c>
      <c r="AD1074" s="10" t="s">
        <v>74</v>
      </c>
      <c r="AE1074" s="10"/>
      <c r="AF1074" s="10" t="s">
        <v>86</v>
      </c>
      <c r="AG1074" s="10" t="s">
        <v>75</v>
      </c>
      <c r="AH1074" s="10"/>
      <c r="AI1074" s="10" t="s">
        <v>76</v>
      </c>
      <c r="AJ1074" s="2" t="s">
        <v>76</v>
      </c>
      <c r="AK1074" s="32">
        <v>1</v>
      </c>
      <c r="AL1074" s="2"/>
      <c r="AM1074" s="2"/>
      <c r="AN1074" s="7">
        <f>HYPERLINK("#Notes!C2139", "Go To Notes")</f>
      </c>
      <c r="AO1074" s="2">
        <v>0</v>
      </c>
      <c r="AP1074" s="2">
        <v>0</v>
      </c>
      <c r="AQ1074" s="2">
        <v>27132</v>
      </c>
      <c r="AR1074" s="26">
        <v>0.954358773051711</v>
      </c>
      <c r="AS1074" s="11"/>
      <c r="AT1074" s="10"/>
      <c r="AV1074" s="10"/>
      <c r="AW1074" s="10"/>
      <c r="AX1074" s="10"/>
      <c r="AY1074" s="10"/>
      <c r="AZ1074" s="10"/>
      <c r="BC1074" s="10"/>
    </row>
    <row r="1075" s="2" customFormat="1">
      <c r="A1075" s="2" t="s">
        <v>2401</v>
      </c>
      <c r="B1075" s="11">
        <v>44344</v>
      </c>
      <c r="C1075" s="2" t="s">
        <v>2356</v>
      </c>
      <c r="D1075" s="2" t="s">
        <v>2357</v>
      </c>
      <c r="E1075" s="2" t="s">
        <v>2358</v>
      </c>
      <c r="F1075" s="2" t="s">
        <v>2393</v>
      </c>
      <c r="G1075" s="2" t="s">
        <v>2394</v>
      </c>
      <c r="H1075" s="2" t="s">
        <v>2395</v>
      </c>
      <c r="I1075" s="11">
        <v>44561</v>
      </c>
      <c r="J1075" s="11">
        <v>44286</v>
      </c>
      <c r="K1075" s="2" t="s">
        <v>126</v>
      </c>
      <c r="L1075" s="2" t="s">
        <v>2330</v>
      </c>
      <c r="M1075" s="2"/>
      <c r="N1075" s="2" t="s">
        <v>80</v>
      </c>
      <c r="O1075" s="2" t="s">
        <v>2347</v>
      </c>
      <c r="P1075" s="2"/>
      <c r="Q1075" s="2" t="s">
        <v>65</v>
      </c>
      <c r="R1075" s="2" t="s">
        <v>81</v>
      </c>
      <c r="S1075" s="2">
        <v>1509</v>
      </c>
      <c r="T1075" s="2" t="s">
        <v>82</v>
      </c>
      <c r="U1075" s="2" t="s">
        <v>83</v>
      </c>
      <c r="V1075" s="10" t="s">
        <v>69</v>
      </c>
      <c r="W1075" s="2"/>
      <c r="X1075" s="2">
        <v>286438.38</v>
      </c>
      <c r="Y1075" s="26">
        <v>0.00033316715</v>
      </c>
      <c r="Z1075" s="10" t="s">
        <v>84</v>
      </c>
      <c r="AA1075" s="2" t="s">
        <v>85</v>
      </c>
      <c r="AB1075" s="10" t="s">
        <v>72</v>
      </c>
      <c r="AC1075" s="2" t="s">
        <v>73</v>
      </c>
      <c r="AD1075" s="10" t="s">
        <v>74</v>
      </c>
      <c r="AE1075" s="10"/>
      <c r="AF1075" s="10" t="s">
        <v>86</v>
      </c>
      <c r="AG1075" s="10" t="s">
        <v>75</v>
      </c>
      <c r="AH1075" s="10"/>
      <c r="AI1075" s="10" t="s">
        <v>76</v>
      </c>
      <c r="AJ1075" s="2" t="s">
        <v>76</v>
      </c>
      <c r="AK1075" s="32">
        <v>1</v>
      </c>
      <c r="AL1075" s="2"/>
      <c r="AM1075" s="2"/>
      <c r="AN1075" s="7">
        <f>HYPERLINK("#Notes!C2144", "Go To Notes")</f>
      </c>
      <c r="AO1075" s="2">
        <v>0</v>
      </c>
      <c r="AP1075" s="2">
        <v>0</v>
      </c>
      <c r="AQ1075" s="2">
        <v>0</v>
      </c>
      <c r="AR1075" s="26">
        <v>0</v>
      </c>
      <c r="AS1075" s="11"/>
      <c r="AT1075" s="10"/>
      <c r="AV1075" s="10"/>
      <c r="AW1075" s="10"/>
      <c r="AX1075" s="10"/>
      <c r="AY1075" s="10"/>
      <c r="AZ1075" s="10"/>
      <c r="BC1075" s="10"/>
    </row>
    <row r="1076" s="2" customFormat="1">
      <c r="A1076" s="2" t="s">
        <v>2402</v>
      </c>
      <c r="B1076" s="11">
        <v>44434</v>
      </c>
      <c r="C1076" s="2" t="s">
        <v>2356</v>
      </c>
      <c r="D1076" s="2" t="s">
        <v>2357</v>
      </c>
      <c r="E1076" s="2" t="s">
        <v>2358</v>
      </c>
      <c r="F1076" s="2" t="s">
        <v>2393</v>
      </c>
      <c r="G1076" s="2" t="s">
        <v>2394</v>
      </c>
      <c r="H1076" s="2" t="s">
        <v>2395</v>
      </c>
      <c r="I1076" s="11">
        <v>44561</v>
      </c>
      <c r="J1076" s="11">
        <v>44377</v>
      </c>
      <c r="K1076" s="2" t="s">
        <v>126</v>
      </c>
      <c r="L1076" s="2" t="s">
        <v>2330</v>
      </c>
      <c r="M1076" s="2"/>
      <c r="N1076" s="2" t="s">
        <v>80</v>
      </c>
      <c r="O1076" s="2" t="s">
        <v>2347</v>
      </c>
      <c r="P1076" s="2"/>
      <c r="Q1076" s="2" t="s">
        <v>65</v>
      </c>
      <c r="R1076" s="2" t="s">
        <v>81</v>
      </c>
      <c r="S1076" s="2">
        <v>1393</v>
      </c>
      <c r="T1076" s="2" t="s">
        <v>82</v>
      </c>
      <c r="U1076" s="2" t="s">
        <v>83</v>
      </c>
      <c r="V1076" s="10" t="s">
        <v>69</v>
      </c>
      <c r="W1076" s="2"/>
      <c r="X1076" s="2">
        <v>298297.02</v>
      </c>
      <c r="Y1076" s="26">
        <v>0.000327791597</v>
      </c>
      <c r="Z1076" s="10" t="s">
        <v>84</v>
      </c>
      <c r="AA1076" s="2" t="s">
        <v>85</v>
      </c>
      <c r="AB1076" s="10" t="s">
        <v>72</v>
      </c>
      <c r="AC1076" s="2" t="s">
        <v>73</v>
      </c>
      <c r="AD1076" s="10" t="s">
        <v>74</v>
      </c>
      <c r="AE1076" s="10"/>
      <c r="AF1076" s="10" t="s">
        <v>86</v>
      </c>
      <c r="AG1076" s="10" t="s">
        <v>75</v>
      </c>
      <c r="AH1076" s="10"/>
      <c r="AI1076" s="10" t="s">
        <v>76</v>
      </c>
      <c r="AJ1076" s="2" t="s">
        <v>76</v>
      </c>
      <c r="AK1076" s="32">
        <v>1</v>
      </c>
      <c r="AL1076" s="2"/>
      <c r="AM1076" s="2"/>
      <c r="AN1076" s="7">
        <f>HYPERLINK("#Notes!C2149", "Go To Notes")</f>
      </c>
      <c r="AO1076" s="2">
        <v>0</v>
      </c>
      <c r="AP1076" s="2">
        <v>0</v>
      </c>
      <c r="AQ1076" s="2">
        <v>294072</v>
      </c>
      <c r="AR1076" s="26">
        <v>0.9858361977602056</v>
      </c>
      <c r="AS1076" s="11"/>
      <c r="AT1076" s="10"/>
      <c r="AV1076" s="10"/>
      <c r="AW1076" s="10"/>
      <c r="AX1076" s="10"/>
      <c r="AY1076" s="10"/>
      <c r="AZ1076" s="10"/>
      <c r="BC1076" s="10"/>
    </row>
    <row r="1077" s="2" customFormat="1">
      <c r="A1077" s="2" t="s">
        <v>2403</v>
      </c>
      <c r="B1077" s="11">
        <v>44526</v>
      </c>
      <c r="C1077" s="2" t="s">
        <v>2356</v>
      </c>
      <c r="D1077" s="2" t="s">
        <v>2357</v>
      </c>
      <c r="E1077" s="2" t="s">
        <v>2358</v>
      </c>
      <c r="F1077" s="2" t="s">
        <v>2393</v>
      </c>
      <c r="G1077" s="2" t="s">
        <v>2394</v>
      </c>
      <c r="H1077" s="2" t="s">
        <v>2395</v>
      </c>
      <c r="I1077" s="11">
        <v>44561</v>
      </c>
      <c r="J1077" s="11">
        <v>44469</v>
      </c>
      <c r="K1077" s="2" t="s">
        <v>126</v>
      </c>
      <c r="L1077" s="2" t="s">
        <v>2330</v>
      </c>
      <c r="M1077" s="2"/>
      <c r="N1077" s="2" t="s">
        <v>80</v>
      </c>
      <c r="O1077" s="2" t="s">
        <v>2331</v>
      </c>
      <c r="P1077" s="2"/>
      <c r="Q1077" s="2" t="s">
        <v>65</v>
      </c>
      <c r="R1077" s="2" t="s">
        <v>81</v>
      </c>
      <c r="S1077" s="2">
        <v>1393</v>
      </c>
      <c r="T1077" s="2" t="s">
        <v>82</v>
      </c>
      <c r="U1077" s="2" t="s">
        <v>83</v>
      </c>
      <c r="V1077" s="10" t="s">
        <v>69</v>
      </c>
      <c r="W1077" s="2"/>
      <c r="X1077" s="2">
        <v>244429.71</v>
      </c>
      <c r="Y1077" s="26">
        <v>0.000274468988</v>
      </c>
      <c r="Z1077" s="10" t="s">
        <v>84</v>
      </c>
      <c r="AA1077" s="2" t="s">
        <v>85</v>
      </c>
      <c r="AB1077" s="10" t="s">
        <v>72</v>
      </c>
      <c r="AC1077" s="2" t="s">
        <v>73</v>
      </c>
      <c r="AD1077" s="10" t="s">
        <v>74</v>
      </c>
      <c r="AE1077" s="10"/>
      <c r="AF1077" s="10" t="s">
        <v>86</v>
      </c>
      <c r="AG1077" s="10" t="s">
        <v>75</v>
      </c>
      <c r="AH1077" s="10"/>
      <c r="AI1077" s="10" t="s">
        <v>76</v>
      </c>
      <c r="AJ1077" s="2" t="s">
        <v>76</v>
      </c>
      <c r="AK1077" s="32">
        <v>1</v>
      </c>
      <c r="AL1077" s="2"/>
      <c r="AM1077" s="2"/>
      <c r="AN1077" s="7">
        <f>HYPERLINK("#Notes!C2154", "Go To Notes")</f>
      </c>
      <c r="AO1077" s="2">
        <v>0</v>
      </c>
      <c r="AP1077" s="2">
        <v>0</v>
      </c>
      <c r="AQ1077" s="2">
        <v>246289</v>
      </c>
      <c r="AR1077" s="26">
        <v>1.0076066448714438</v>
      </c>
      <c r="AS1077" s="11"/>
      <c r="AT1077" s="10"/>
      <c r="AV1077" s="10"/>
      <c r="AW1077" s="10"/>
      <c r="AX1077" s="10"/>
      <c r="AY1077" s="10"/>
      <c r="AZ1077" s="10"/>
      <c r="BC1077" s="10"/>
    </row>
    <row r="1078" s="2" customFormat="1">
      <c r="A1078" s="2" t="s">
        <v>2404</v>
      </c>
      <c r="B1078" s="11">
        <v>44280</v>
      </c>
      <c r="C1078" s="2" t="s">
        <v>2405</v>
      </c>
      <c r="D1078" s="2" t="s">
        <v>2406</v>
      </c>
      <c r="E1078" s="2" t="s">
        <v>2407</v>
      </c>
      <c r="F1078" s="2" t="s">
        <v>2408</v>
      </c>
      <c r="G1078" s="2" t="s">
        <v>2409</v>
      </c>
      <c r="H1078" s="2" t="s">
        <v>2410</v>
      </c>
      <c r="I1078" s="11">
        <v>44500</v>
      </c>
      <c r="J1078" s="11">
        <v>44227</v>
      </c>
      <c r="K1078" s="2" t="s">
        <v>126</v>
      </c>
      <c r="L1078" s="2" t="s">
        <v>316</v>
      </c>
      <c r="M1078" s="2"/>
      <c r="N1078" s="2" t="s">
        <v>213</v>
      </c>
      <c r="O1078" s="2"/>
      <c r="P1078" s="2"/>
      <c r="Q1078" s="2" t="s">
        <v>65</v>
      </c>
      <c r="R1078" s="2" t="s">
        <v>214</v>
      </c>
      <c r="S1078" s="2">
        <v>450000</v>
      </c>
      <c r="T1078" s="2" t="s">
        <v>129</v>
      </c>
      <c r="U1078" s="2" t="s">
        <v>130</v>
      </c>
      <c r="V1078" s="10" t="s">
        <v>69</v>
      </c>
      <c r="W1078" s="2"/>
      <c r="X1078" s="2">
        <v>469968.75</v>
      </c>
      <c r="Y1078" s="26">
        <v>3.676462406E-05</v>
      </c>
      <c r="Z1078" s="10" t="s">
        <v>131</v>
      </c>
      <c r="AA1078" s="2" t="s">
        <v>132</v>
      </c>
      <c r="AB1078" s="10" t="s">
        <v>72</v>
      </c>
      <c r="AC1078" s="2" t="s">
        <v>73</v>
      </c>
      <c r="AD1078" s="10" t="s">
        <v>74</v>
      </c>
      <c r="AE1078" s="10"/>
      <c r="AF1078" s="10" t="s">
        <v>86</v>
      </c>
      <c r="AG1078" s="10" t="s">
        <v>184</v>
      </c>
      <c r="AH1078" s="10"/>
      <c r="AI1078" s="10" t="s">
        <v>76</v>
      </c>
      <c r="AJ1078" s="2" t="s">
        <v>76</v>
      </c>
      <c r="AK1078" s="32">
        <v>2</v>
      </c>
      <c r="AL1078" s="2"/>
      <c r="AM1078" s="2"/>
      <c r="AN1078" s="7">
        <f>HYPERLINK("#Notes!C2159", "Go To Notes")</f>
      </c>
      <c r="AO1078" s="2">
        <v>0</v>
      </c>
      <c r="AP1078" s="2">
        <v>0</v>
      </c>
      <c r="AQ1078" s="2">
        <v>0</v>
      </c>
      <c r="AR1078" s="26">
        <v>0</v>
      </c>
      <c r="AS1078" s="11">
        <v>45000</v>
      </c>
      <c r="AT1078" s="10" t="s">
        <v>133</v>
      </c>
      <c r="AU1078" s="2">
        <v>10</v>
      </c>
      <c r="AV1078" s="10" t="s">
        <v>75</v>
      </c>
      <c r="AW1078" s="10" t="s">
        <v>75</v>
      </c>
      <c r="AX1078" s="10" t="s">
        <v>75</v>
      </c>
      <c r="AY1078" s="10"/>
      <c r="AZ1078" s="10"/>
      <c r="BA1078" s="2"/>
      <c r="BC1078" s="10"/>
    </row>
    <row r="1079" s="2" customFormat="1">
      <c r="A1079" s="2" t="s">
        <v>2411</v>
      </c>
      <c r="B1079" s="11">
        <v>43794</v>
      </c>
      <c r="C1079" s="2" t="s">
        <v>2412</v>
      </c>
      <c r="D1079" s="2" t="s">
        <v>2413</v>
      </c>
      <c r="E1079" s="2" t="s">
        <v>2414</v>
      </c>
      <c r="F1079" s="2" t="s">
        <v>2415</v>
      </c>
      <c r="G1079" s="2" t="s">
        <v>2416</v>
      </c>
      <c r="H1079" s="2" t="s">
        <v>2417</v>
      </c>
      <c r="I1079" s="11">
        <v>44012</v>
      </c>
      <c r="J1079" s="11">
        <v>43738</v>
      </c>
      <c r="K1079" s="2" t="s">
        <v>126</v>
      </c>
      <c r="L1079" s="2" t="s">
        <v>316</v>
      </c>
      <c r="M1079" s="2"/>
      <c r="N1079" s="2" t="s">
        <v>80</v>
      </c>
      <c r="O1079" s="2"/>
      <c r="P1079" s="2"/>
      <c r="Q1079" s="2" t="s">
        <v>65</v>
      </c>
      <c r="R1079" s="2" t="s">
        <v>81</v>
      </c>
      <c r="S1079" s="2">
        <v>41900</v>
      </c>
      <c r="T1079" s="2" t="s">
        <v>82</v>
      </c>
      <c r="U1079" s="2" t="s">
        <v>83</v>
      </c>
      <c r="V1079" s="10" t="s">
        <v>69</v>
      </c>
      <c r="W1079" s="2"/>
      <c r="X1079" s="2">
        <v>231288</v>
      </c>
      <c r="Y1079" s="26">
        <v>0.00025698958371</v>
      </c>
      <c r="Z1079" s="10" t="s">
        <v>84</v>
      </c>
      <c r="AA1079" s="2" t="s">
        <v>85</v>
      </c>
      <c r="AB1079" s="10" t="s">
        <v>72</v>
      </c>
      <c r="AC1079" s="2" t="s">
        <v>73</v>
      </c>
      <c r="AD1079" s="10" t="s">
        <v>74</v>
      </c>
      <c r="AE1079" s="10"/>
      <c r="AF1079" s="10" t="s">
        <v>86</v>
      </c>
      <c r="AG1079" s="10" t="s">
        <v>75</v>
      </c>
      <c r="AH1079" s="10"/>
      <c r="AI1079" s="10" t="s">
        <v>76</v>
      </c>
      <c r="AJ1079" s="2" t="s">
        <v>76</v>
      </c>
      <c r="AK1079" s="32">
        <v>1</v>
      </c>
      <c r="AL1079" s="2"/>
      <c r="AM1079" s="2"/>
      <c r="AN1079" s="7">
        <f>HYPERLINK("#Notes!C2164", "Go To Notes")</f>
      </c>
      <c r="AO1079" s="2">
        <v>0</v>
      </c>
      <c r="AP1079" s="2">
        <v>0</v>
      </c>
      <c r="AQ1079" s="2">
        <v>178996.8</v>
      </c>
      <c r="AR1079" s="26">
        <v>0.7739130434782608</v>
      </c>
      <c r="AS1079" s="11"/>
      <c r="AT1079" s="10"/>
      <c r="AV1079" s="10"/>
      <c r="AW1079" s="10"/>
      <c r="AX1079" s="10"/>
      <c r="AY1079" s="10"/>
      <c r="AZ1079" s="10"/>
      <c r="BC1079" s="10"/>
    </row>
    <row r="1080" s="2" customFormat="1">
      <c r="A1080" s="2" t="s">
        <v>2418</v>
      </c>
      <c r="B1080" s="11">
        <v>43886</v>
      </c>
      <c r="C1080" s="2" t="s">
        <v>2412</v>
      </c>
      <c r="D1080" s="2" t="s">
        <v>2413</v>
      </c>
      <c r="E1080" s="2" t="s">
        <v>2414</v>
      </c>
      <c r="F1080" s="2" t="s">
        <v>2415</v>
      </c>
      <c r="G1080" s="2" t="s">
        <v>2416</v>
      </c>
      <c r="H1080" s="2" t="s">
        <v>2417</v>
      </c>
      <c r="I1080" s="11">
        <v>44012</v>
      </c>
      <c r="J1080" s="11">
        <v>43830</v>
      </c>
      <c r="K1080" s="2" t="s">
        <v>126</v>
      </c>
      <c r="L1080" s="2" t="s">
        <v>316</v>
      </c>
      <c r="M1080" s="2"/>
      <c r="N1080" s="2" t="s">
        <v>80</v>
      </c>
      <c r="O1080" s="2"/>
      <c r="P1080" s="2"/>
      <c r="Q1080" s="2" t="s">
        <v>65</v>
      </c>
      <c r="R1080" s="2" t="s">
        <v>81</v>
      </c>
      <c r="S1080" s="2">
        <v>40100</v>
      </c>
      <c r="T1080" s="2" t="s">
        <v>82</v>
      </c>
      <c r="U1080" s="2" t="s">
        <v>83</v>
      </c>
      <c r="V1080" s="10" t="s">
        <v>69</v>
      </c>
      <c r="W1080" s="2"/>
      <c r="X1080" s="2">
        <v>243808</v>
      </c>
      <c r="Y1080" s="26">
        <v>0.00025687505225</v>
      </c>
      <c r="Z1080" s="10" t="s">
        <v>84</v>
      </c>
      <c r="AA1080" s="2" t="s">
        <v>85</v>
      </c>
      <c r="AB1080" s="10" t="s">
        <v>72</v>
      </c>
      <c r="AC1080" s="2" t="s">
        <v>73</v>
      </c>
      <c r="AD1080" s="10" t="s">
        <v>74</v>
      </c>
      <c r="AE1080" s="10"/>
      <c r="AF1080" s="10" t="s">
        <v>86</v>
      </c>
      <c r="AG1080" s="10" t="s">
        <v>75</v>
      </c>
      <c r="AH1080" s="10"/>
      <c r="AI1080" s="10" t="s">
        <v>76</v>
      </c>
      <c r="AJ1080" s="2" t="s">
        <v>76</v>
      </c>
      <c r="AK1080" s="32">
        <v>1</v>
      </c>
      <c r="AL1080" s="2"/>
      <c r="AM1080" s="2"/>
      <c r="AN1080" s="7">
        <f>HYPERLINK("#Notes!C2169", "Go To Notes")</f>
      </c>
      <c r="AO1080" s="2">
        <v>0</v>
      </c>
      <c r="AP1080" s="2">
        <v>0</v>
      </c>
      <c r="AQ1080" s="2">
        <v>196650.4</v>
      </c>
      <c r="AR1080" s="26">
        <v>0.8065789473684211</v>
      </c>
      <c r="AS1080" s="11"/>
      <c r="AT1080" s="10"/>
      <c r="AV1080" s="10"/>
      <c r="AW1080" s="10"/>
      <c r="AX1080" s="10"/>
      <c r="AY1080" s="10"/>
      <c r="AZ1080" s="10"/>
      <c r="BC1080" s="10"/>
    </row>
    <row r="1081" s="2" customFormat="1">
      <c r="A1081" s="2" t="s">
        <v>2419</v>
      </c>
      <c r="B1081" s="11">
        <v>44342</v>
      </c>
      <c r="C1081" s="2" t="s">
        <v>2412</v>
      </c>
      <c r="D1081" s="2" t="s">
        <v>2413</v>
      </c>
      <c r="E1081" s="2" t="s">
        <v>2414</v>
      </c>
      <c r="F1081" s="2" t="s">
        <v>2415</v>
      </c>
      <c r="G1081" s="2" t="s">
        <v>2416</v>
      </c>
      <c r="H1081" s="2" t="s">
        <v>2417</v>
      </c>
      <c r="I1081" s="11">
        <v>44377</v>
      </c>
      <c r="J1081" s="11">
        <v>44286</v>
      </c>
      <c r="K1081" s="2" t="s">
        <v>126</v>
      </c>
      <c r="L1081" s="2" t="s">
        <v>316</v>
      </c>
      <c r="M1081" s="2"/>
      <c r="N1081" s="2" t="s">
        <v>80</v>
      </c>
      <c r="O1081" s="2"/>
      <c r="P1081" s="2"/>
      <c r="Q1081" s="2" t="s">
        <v>65</v>
      </c>
      <c r="R1081" s="2" t="s">
        <v>81</v>
      </c>
      <c r="S1081" s="2">
        <v>17600</v>
      </c>
      <c r="T1081" s="2" t="s">
        <v>82</v>
      </c>
      <c r="U1081" s="2" t="s">
        <v>83</v>
      </c>
      <c r="V1081" s="10" t="s">
        <v>69</v>
      </c>
      <c r="W1081" s="2"/>
      <c r="X1081" s="2">
        <v>3340832</v>
      </c>
      <c r="Y1081" s="26">
        <v>0.00308828038622</v>
      </c>
      <c r="Z1081" s="10" t="s">
        <v>84</v>
      </c>
      <c r="AA1081" s="2" t="s">
        <v>85</v>
      </c>
      <c r="AB1081" s="10" t="s">
        <v>72</v>
      </c>
      <c r="AC1081" s="2" t="s">
        <v>73</v>
      </c>
      <c r="AD1081" s="10" t="s">
        <v>74</v>
      </c>
      <c r="AE1081" s="10"/>
      <c r="AF1081" s="10" t="s">
        <v>86</v>
      </c>
      <c r="AG1081" s="10" t="s">
        <v>75</v>
      </c>
      <c r="AH1081" s="10"/>
      <c r="AI1081" s="10" t="s">
        <v>76</v>
      </c>
      <c r="AJ1081" s="2" t="s">
        <v>76</v>
      </c>
      <c r="AK1081" s="32">
        <v>1</v>
      </c>
      <c r="AL1081" s="2"/>
      <c r="AM1081" s="2"/>
      <c r="AN1081" s="2"/>
      <c r="AO1081" s="2">
        <v>0</v>
      </c>
      <c r="AP1081" s="2">
        <v>0</v>
      </c>
      <c r="AQ1081" s="2">
        <v>2737996.8</v>
      </c>
      <c r="AR1081" s="26">
        <v>0.8195553682435992</v>
      </c>
      <c r="AS1081" s="11"/>
      <c r="AT1081" s="10"/>
      <c r="AV1081" s="10"/>
      <c r="AW1081" s="10"/>
      <c r="AX1081" s="10"/>
      <c r="AY1081" s="10"/>
      <c r="AZ1081" s="10"/>
      <c r="BC1081" s="10"/>
    </row>
    <row r="1082" s="2" customFormat="1">
      <c r="A1082" s="2" t="s">
        <v>2420</v>
      </c>
      <c r="B1082" s="11">
        <v>44432</v>
      </c>
      <c r="C1082" s="2" t="s">
        <v>2412</v>
      </c>
      <c r="D1082" s="2" t="s">
        <v>2413</v>
      </c>
      <c r="E1082" s="2" t="s">
        <v>2414</v>
      </c>
      <c r="F1082" s="2" t="s">
        <v>2415</v>
      </c>
      <c r="G1082" s="2" t="s">
        <v>2416</v>
      </c>
      <c r="H1082" s="2" t="s">
        <v>2417</v>
      </c>
      <c r="I1082" s="11">
        <v>44377</v>
      </c>
      <c r="J1082" s="11">
        <v>44377</v>
      </c>
      <c r="K1082" s="2" t="s">
        <v>126</v>
      </c>
      <c r="L1082" s="2" t="s">
        <v>316</v>
      </c>
      <c r="M1082" s="2"/>
      <c r="N1082" s="2" t="s">
        <v>80</v>
      </c>
      <c r="O1082" s="2"/>
      <c r="P1082" s="2"/>
      <c r="Q1082" s="2" t="s">
        <v>65</v>
      </c>
      <c r="R1082" s="2" t="s">
        <v>81</v>
      </c>
      <c r="S1082" s="2">
        <v>11400</v>
      </c>
      <c r="T1082" s="2" t="s">
        <v>82</v>
      </c>
      <c r="U1082" s="2" t="s">
        <v>83</v>
      </c>
      <c r="V1082" s="10" t="s">
        <v>69</v>
      </c>
      <c r="W1082" s="2"/>
      <c r="X1082" s="2">
        <v>2441196</v>
      </c>
      <c r="Y1082" s="26">
        <v>0.00217764883929</v>
      </c>
      <c r="Z1082" s="10" t="s">
        <v>84</v>
      </c>
      <c r="AA1082" s="2" t="s">
        <v>85</v>
      </c>
      <c r="AB1082" s="10" t="s">
        <v>72</v>
      </c>
      <c r="AC1082" s="2" t="s">
        <v>73</v>
      </c>
      <c r="AD1082" s="10" t="s">
        <v>74</v>
      </c>
      <c r="AE1082" s="10"/>
      <c r="AF1082" s="10" t="s">
        <v>86</v>
      </c>
      <c r="AG1082" s="10" t="s">
        <v>75</v>
      </c>
      <c r="AH1082" s="10"/>
      <c r="AI1082" s="10" t="s">
        <v>76</v>
      </c>
      <c r="AJ1082" s="2" t="s">
        <v>76</v>
      </c>
      <c r="AK1082" s="32">
        <v>1</v>
      </c>
      <c r="AL1082" s="2"/>
      <c r="AM1082" s="2"/>
      <c r="AN1082" s="2"/>
      <c r="AO1082" s="2">
        <v>0</v>
      </c>
      <c r="AP1082" s="2">
        <v>0</v>
      </c>
      <c r="AQ1082" s="2">
        <v>1923225.6</v>
      </c>
      <c r="AR1082" s="26">
        <v>0.7878210516484543</v>
      </c>
      <c r="AS1082" s="11"/>
      <c r="AT1082" s="10"/>
      <c r="AV1082" s="10"/>
      <c r="AW1082" s="10"/>
      <c r="AX1082" s="10"/>
      <c r="AY1082" s="10"/>
      <c r="AZ1082" s="10"/>
      <c r="BC1082" s="10"/>
    </row>
    <row r="1083" s="2" customFormat="1">
      <c r="A1083" s="2" t="s">
        <v>2421</v>
      </c>
      <c r="B1083" s="11">
        <v>44524</v>
      </c>
      <c r="C1083" s="2" t="s">
        <v>2412</v>
      </c>
      <c r="D1083" s="2" t="s">
        <v>2413</v>
      </c>
      <c r="E1083" s="2" t="s">
        <v>2414</v>
      </c>
      <c r="F1083" s="2" t="s">
        <v>2415</v>
      </c>
      <c r="G1083" s="2" t="s">
        <v>2416</v>
      </c>
      <c r="H1083" s="2" t="s">
        <v>2417</v>
      </c>
      <c r="I1083" s="11">
        <v>44742</v>
      </c>
      <c r="J1083" s="11">
        <v>44469</v>
      </c>
      <c r="K1083" s="2" t="s">
        <v>126</v>
      </c>
      <c r="L1083" s="2" t="s">
        <v>316</v>
      </c>
      <c r="M1083" s="2"/>
      <c r="N1083" s="2" t="s">
        <v>80</v>
      </c>
      <c r="O1083" s="2"/>
      <c r="P1083" s="2"/>
      <c r="Q1083" s="2" t="s">
        <v>65</v>
      </c>
      <c r="R1083" s="2" t="s">
        <v>81</v>
      </c>
      <c r="S1083" s="2">
        <v>17600</v>
      </c>
      <c r="T1083" s="2" t="s">
        <v>82</v>
      </c>
      <c r="U1083" s="2" t="s">
        <v>83</v>
      </c>
      <c r="V1083" s="10" t="s">
        <v>69</v>
      </c>
      <c r="W1083" s="2"/>
      <c r="X1083" s="2">
        <v>3088272</v>
      </c>
      <c r="Y1083" s="26">
        <v>0.00280412140842</v>
      </c>
      <c r="Z1083" s="10" t="s">
        <v>84</v>
      </c>
      <c r="AA1083" s="2" t="s">
        <v>85</v>
      </c>
      <c r="AB1083" s="10" t="s">
        <v>72</v>
      </c>
      <c r="AC1083" s="2" t="s">
        <v>73</v>
      </c>
      <c r="AD1083" s="10" t="s">
        <v>74</v>
      </c>
      <c r="AE1083" s="10"/>
      <c r="AF1083" s="10" t="s">
        <v>86</v>
      </c>
      <c r="AG1083" s="10" t="s">
        <v>75</v>
      </c>
      <c r="AH1083" s="10"/>
      <c r="AI1083" s="10" t="s">
        <v>76</v>
      </c>
      <c r="AJ1083" s="2" t="s">
        <v>76</v>
      </c>
      <c r="AK1083" s="32">
        <v>1</v>
      </c>
      <c r="AL1083" s="2"/>
      <c r="AM1083" s="2"/>
      <c r="AN1083" s="2"/>
      <c r="AO1083" s="2">
        <v>0</v>
      </c>
      <c r="AP1083" s="2">
        <v>0</v>
      </c>
      <c r="AQ1083" s="2">
        <v>2476953.6</v>
      </c>
      <c r="AR1083" s="26">
        <v>0.8020516327577364</v>
      </c>
      <c r="AS1083" s="11"/>
      <c r="AT1083" s="10"/>
      <c r="AV1083" s="10"/>
      <c r="AW1083" s="10"/>
      <c r="AX1083" s="10"/>
      <c r="AY1083" s="10"/>
      <c r="AZ1083" s="10"/>
      <c r="BC1083" s="10"/>
    </row>
    <row r="1084" s="2" customFormat="1">
      <c r="A1084" s="2" t="s">
        <v>2422</v>
      </c>
      <c r="B1084" s="11">
        <v>43795</v>
      </c>
      <c r="C1084" s="2" t="s">
        <v>2423</v>
      </c>
      <c r="D1084" s="2" t="s">
        <v>2424</v>
      </c>
      <c r="E1084" s="2" t="s">
        <v>2425</v>
      </c>
      <c r="F1084" s="2" t="s">
        <v>2426</v>
      </c>
      <c r="G1084" s="2" t="s">
        <v>2427</v>
      </c>
      <c r="H1084" s="2" t="s">
        <v>2428</v>
      </c>
      <c r="I1084" s="11">
        <v>43830</v>
      </c>
      <c r="J1084" s="11">
        <v>43738</v>
      </c>
      <c r="K1084" s="2" t="s">
        <v>141</v>
      </c>
      <c r="L1084" s="2" t="s">
        <v>142</v>
      </c>
      <c r="M1084" s="2"/>
      <c r="N1084" s="2" t="s">
        <v>80</v>
      </c>
      <c r="O1084" s="2"/>
      <c r="P1084" s="2"/>
      <c r="Q1084" s="2" t="s">
        <v>65</v>
      </c>
      <c r="R1084" s="2" t="s">
        <v>81</v>
      </c>
      <c r="S1084" s="2">
        <v>29525</v>
      </c>
      <c r="T1084" s="2" t="s">
        <v>82</v>
      </c>
      <c r="U1084" s="2" t="s">
        <v>83</v>
      </c>
      <c r="V1084" s="10" t="s">
        <v>69</v>
      </c>
      <c r="W1084" s="2"/>
      <c r="X1084" s="2">
        <v>162978</v>
      </c>
      <c r="Y1084" s="26">
        <v>0.00013019308683</v>
      </c>
      <c r="Z1084" s="10" t="s">
        <v>84</v>
      </c>
      <c r="AA1084" s="2" t="s">
        <v>85</v>
      </c>
      <c r="AB1084" s="10" t="s">
        <v>143</v>
      </c>
      <c r="AC1084" s="2" t="s">
        <v>66</v>
      </c>
      <c r="AD1084" s="10" t="s">
        <v>74</v>
      </c>
      <c r="AE1084" s="10"/>
      <c r="AF1084" s="10" t="s">
        <v>86</v>
      </c>
      <c r="AG1084" s="10" t="s">
        <v>75</v>
      </c>
      <c r="AH1084" s="10"/>
      <c r="AI1084" s="10" t="s">
        <v>76</v>
      </c>
      <c r="AJ1084" s="2" t="s">
        <v>76</v>
      </c>
      <c r="AK1084" s="32">
        <v>1</v>
      </c>
      <c r="AL1084" s="2"/>
      <c r="AM1084" s="2"/>
      <c r="AN1084" s="2"/>
      <c r="AO1084" s="2">
        <v>0</v>
      </c>
      <c r="AP1084" s="2">
        <v>0</v>
      </c>
      <c r="AQ1084" s="2">
        <v>0</v>
      </c>
      <c r="AR1084" s="26">
        <v>0</v>
      </c>
      <c r="AS1084" s="11"/>
      <c r="AT1084" s="10"/>
      <c r="AV1084" s="10"/>
      <c r="AW1084" s="10"/>
      <c r="AX1084" s="10"/>
      <c r="AY1084" s="10"/>
      <c r="AZ1084" s="10"/>
      <c r="BC1084" s="10"/>
    </row>
    <row r="1085" s="2" customFormat="1">
      <c r="A1085" s="2" t="s">
        <v>2429</v>
      </c>
      <c r="B1085" s="11">
        <v>43888</v>
      </c>
      <c r="C1085" s="2" t="s">
        <v>2423</v>
      </c>
      <c r="D1085" s="2" t="s">
        <v>2424</v>
      </c>
      <c r="E1085" s="2" t="s">
        <v>2425</v>
      </c>
      <c r="F1085" s="2" t="s">
        <v>2426</v>
      </c>
      <c r="G1085" s="2" t="s">
        <v>2427</v>
      </c>
      <c r="H1085" s="2" t="s">
        <v>2428</v>
      </c>
      <c r="I1085" s="11">
        <v>43830</v>
      </c>
      <c r="J1085" s="11">
        <v>43830</v>
      </c>
      <c r="K1085" s="2" t="s">
        <v>141</v>
      </c>
      <c r="L1085" s="2" t="s">
        <v>142</v>
      </c>
      <c r="M1085" s="2"/>
      <c r="N1085" s="2" t="s">
        <v>80</v>
      </c>
      <c r="O1085" s="2"/>
      <c r="P1085" s="2"/>
      <c r="Q1085" s="2" t="s">
        <v>65</v>
      </c>
      <c r="R1085" s="2" t="s">
        <v>81</v>
      </c>
      <c r="S1085" s="2">
        <v>22813</v>
      </c>
      <c r="T1085" s="2" t="s">
        <v>82</v>
      </c>
      <c r="U1085" s="2" t="s">
        <v>83</v>
      </c>
      <c r="V1085" s="10" t="s">
        <v>69</v>
      </c>
      <c r="W1085" s="2"/>
      <c r="X1085" s="2">
        <v>138703.04</v>
      </c>
      <c r="Y1085" s="26">
        <v>0.00010180364952</v>
      </c>
      <c r="Z1085" s="10" t="s">
        <v>84</v>
      </c>
      <c r="AA1085" s="2" t="s">
        <v>85</v>
      </c>
      <c r="AB1085" s="10" t="s">
        <v>143</v>
      </c>
      <c r="AC1085" s="2" t="s">
        <v>66</v>
      </c>
      <c r="AD1085" s="10" t="s">
        <v>74</v>
      </c>
      <c r="AE1085" s="10"/>
      <c r="AF1085" s="10" t="s">
        <v>86</v>
      </c>
      <c r="AG1085" s="10" t="s">
        <v>75</v>
      </c>
      <c r="AH1085" s="10"/>
      <c r="AI1085" s="10" t="s">
        <v>76</v>
      </c>
      <c r="AJ1085" s="2" t="s">
        <v>76</v>
      </c>
      <c r="AK1085" s="32">
        <v>1</v>
      </c>
      <c r="AL1085" s="2"/>
      <c r="AM1085" s="2"/>
      <c r="AN1085" s="2"/>
      <c r="AO1085" s="2">
        <v>0</v>
      </c>
      <c r="AP1085" s="2">
        <v>0</v>
      </c>
      <c r="AQ1085" s="2">
        <v>0</v>
      </c>
      <c r="AR1085" s="26">
        <v>0</v>
      </c>
      <c r="AS1085" s="11"/>
      <c r="AT1085" s="10"/>
      <c r="AV1085" s="10"/>
      <c r="AW1085" s="10"/>
      <c r="AX1085" s="10"/>
      <c r="AY1085" s="10"/>
      <c r="AZ1085" s="10"/>
      <c r="BC1085" s="10"/>
    </row>
    <row r="1086" s="2" customFormat="1">
      <c r="A1086" s="2" t="s">
        <v>2430</v>
      </c>
      <c r="B1086" s="11">
        <v>43980</v>
      </c>
      <c r="C1086" s="2" t="s">
        <v>2423</v>
      </c>
      <c r="D1086" s="2" t="s">
        <v>2424</v>
      </c>
      <c r="E1086" s="2" t="s">
        <v>2425</v>
      </c>
      <c r="F1086" s="2" t="s">
        <v>2426</v>
      </c>
      <c r="G1086" s="2" t="s">
        <v>2427</v>
      </c>
      <c r="H1086" s="2" t="s">
        <v>2428</v>
      </c>
      <c r="I1086" s="11">
        <v>44196</v>
      </c>
      <c r="J1086" s="11">
        <v>43921</v>
      </c>
      <c r="K1086" s="2" t="s">
        <v>141</v>
      </c>
      <c r="L1086" s="2" t="s">
        <v>142</v>
      </c>
      <c r="M1086" s="2"/>
      <c r="N1086" s="2" t="s">
        <v>80</v>
      </c>
      <c r="O1086" s="2"/>
      <c r="P1086" s="2"/>
      <c r="Q1086" s="2" t="s">
        <v>65</v>
      </c>
      <c r="R1086" s="2" t="s">
        <v>81</v>
      </c>
      <c r="S1086" s="2">
        <v>22813</v>
      </c>
      <c r="T1086" s="2" t="s">
        <v>82</v>
      </c>
      <c r="U1086" s="2" t="s">
        <v>83</v>
      </c>
      <c r="V1086" s="10" t="s">
        <v>69</v>
      </c>
      <c r="W1086" s="2"/>
      <c r="X1086" s="2">
        <v>79845.5</v>
      </c>
      <c r="Y1086" s="26">
        <v>7.681247549E-05</v>
      </c>
      <c r="Z1086" s="10" t="s">
        <v>84</v>
      </c>
      <c r="AA1086" s="2" t="s">
        <v>85</v>
      </c>
      <c r="AB1086" s="10" t="s">
        <v>143</v>
      </c>
      <c r="AC1086" s="2" t="s">
        <v>66</v>
      </c>
      <c r="AD1086" s="10" t="s">
        <v>74</v>
      </c>
      <c r="AE1086" s="10"/>
      <c r="AF1086" s="10" t="s">
        <v>86</v>
      </c>
      <c r="AG1086" s="10" t="s">
        <v>75</v>
      </c>
      <c r="AH1086" s="10"/>
      <c r="AI1086" s="10" t="s">
        <v>76</v>
      </c>
      <c r="AJ1086" s="2" t="s">
        <v>76</v>
      </c>
      <c r="AK1086" s="32">
        <v>1</v>
      </c>
      <c r="AL1086" s="2"/>
      <c r="AM1086" s="2"/>
      <c r="AN1086" s="2"/>
      <c r="AO1086" s="2">
        <v>0</v>
      </c>
      <c r="AP1086" s="2">
        <v>0</v>
      </c>
      <c r="AQ1086" s="2">
        <v>0</v>
      </c>
      <c r="AR1086" s="26">
        <v>0</v>
      </c>
      <c r="AS1086" s="11"/>
      <c r="AT1086" s="10"/>
      <c r="AV1086" s="10"/>
      <c r="AW1086" s="10"/>
      <c r="AX1086" s="10"/>
      <c r="AY1086" s="10"/>
      <c r="AZ1086" s="10"/>
      <c r="BC1086" s="10"/>
    </row>
    <row r="1087" s="2" customFormat="1">
      <c r="A1087" s="2" t="s">
        <v>2431</v>
      </c>
      <c r="B1087" s="11">
        <v>44069</v>
      </c>
      <c r="C1087" s="2" t="s">
        <v>2423</v>
      </c>
      <c r="D1087" s="2" t="s">
        <v>2424</v>
      </c>
      <c r="E1087" s="2" t="s">
        <v>2425</v>
      </c>
      <c r="F1087" s="2" t="s">
        <v>2426</v>
      </c>
      <c r="G1087" s="2" t="s">
        <v>2427</v>
      </c>
      <c r="H1087" s="2" t="s">
        <v>2428</v>
      </c>
      <c r="I1087" s="11">
        <v>44196</v>
      </c>
      <c r="J1087" s="11">
        <v>44012</v>
      </c>
      <c r="K1087" s="2" t="s">
        <v>141</v>
      </c>
      <c r="L1087" s="2" t="s">
        <v>142</v>
      </c>
      <c r="M1087" s="2"/>
      <c r="N1087" s="2" t="s">
        <v>80</v>
      </c>
      <c r="O1087" s="2"/>
      <c r="P1087" s="2"/>
      <c r="Q1087" s="2" t="s">
        <v>65</v>
      </c>
      <c r="R1087" s="2" t="s">
        <v>81</v>
      </c>
      <c r="S1087" s="2">
        <v>23299</v>
      </c>
      <c r="T1087" s="2" t="s">
        <v>82</v>
      </c>
      <c r="U1087" s="2" t="s">
        <v>83</v>
      </c>
      <c r="V1087" s="10" t="s">
        <v>69</v>
      </c>
      <c r="W1087" s="2"/>
      <c r="X1087" s="2">
        <v>101117.66</v>
      </c>
      <c r="Y1087" s="26">
        <v>7.752928648E-05</v>
      </c>
      <c r="Z1087" s="10" t="s">
        <v>84</v>
      </c>
      <c r="AA1087" s="2" t="s">
        <v>85</v>
      </c>
      <c r="AB1087" s="10" t="s">
        <v>143</v>
      </c>
      <c r="AC1087" s="2" t="s">
        <v>66</v>
      </c>
      <c r="AD1087" s="10" t="s">
        <v>74</v>
      </c>
      <c r="AE1087" s="10"/>
      <c r="AF1087" s="10" t="s">
        <v>86</v>
      </c>
      <c r="AG1087" s="10" t="s">
        <v>75</v>
      </c>
      <c r="AH1087" s="10"/>
      <c r="AI1087" s="10" t="s">
        <v>76</v>
      </c>
      <c r="AJ1087" s="2" t="s">
        <v>76</v>
      </c>
      <c r="AK1087" s="32">
        <v>1</v>
      </c>
      <c r="AL1087" s="2"/>
      <c r="AM1087" s="2"/>
      <c r="AN1087" s="2"/>
      <c r="AO1087" s="2">
        <v>0</v>
      </c>
      <c r="AP1087" s="2">
        <v>0</v>
      </c>
      <c r="AQ1087" s="2">
        <v>0</v>
      </c>
      <c r="AR1087" s="26">
        <v>0</v>
      </c>
      <c r="AS1087" s="11"/>
      <c r="AT1087" s="10"/>
      <c r="AV1087" s="10"/>
      <c r="AW1087" s="10"/>
      <c r="AX1087" s="10"/>
      <c r="AY1087" s="10"/>
      <c r="AZ1087" s="10"/>
      <c r="BC1087" s="10"/>
    </row>
    <row r="1088" s="2" customFormat="1">
      <c r="A1088" s="2" t="s">
        <v>2432</v>
      </c>
      <c r="B1088" s="11">
        <v>44160</v>
      </c>
      <c r="C1088" s="2" t="s">
        <v>2423</v>
      </c>
      <c r="D1088" s="2" t="s">
        <v>2424</v>
      </c>
      <c r="E1088" s="2" t="s">
        <v>2425</v>
      </c>
      <c r="F1088" s="2" t="s">
        <v>2426</v>
      </c>
      <c r="G1088" s="2" t="s">
        <v>2427</v>
      </c>
      <c r="H1088" s="2" t="s">
        <v>2428</v>
      </c>
      <c r="I1088" s="11">
        <v>44196</v>
      </c>
      <c r="J1088" s="11">
        <v>44104</v>
      </c>
      <c r="K1088" s="2" t="s">
        <v>141</v>
      </c>
      <c r="L1088" s="2" t="s">
        <v>142</v>
      </c>
      <c r="M1088" s="2"/>
      <c r="N1088" s="2" t="s">
        <v>80</v>
      </c>
      <c r="O1088" s="2"/>
      <c r="P1088" s="2"/>
      <c r="Q1088" s="2" t="s">
        <v>65</v>
      </c>
      <c r="R1088" s="2" t="s">
        <v>81</v>
      </c>
      <c r="S1088" s="2">
        <v>19199</v>
      </c>
      <c r="T1088" s="2" t="s">
        <v>82</v>
      </c>
      <c r="U1088" s="2" t="s">
        <v>83</v>
      </c>
      <c r="V1088" s="10" t="s">
        <v>69</v>
      </c>
      <c r="W1088" s="2"/>
      <c r="X1088" s="2">
        <v>195829.8</v>
      </c>
      <c r="Y1088" s="26">
        <v>0.00014177610119</v>
      </c>
      <c r="Z1088" s="10" t="s">
        <v>84</v>
      </c>
      <c r="AA1088" s="2" t="s">
        <v>85</v>
      </c>
      <c r="AB1088" s="10" t="s">
        <v>143</v>
      </c>
      <c r="AC1088" s="2" t="s">
        <v>66</v>
      </c>
      <c r="AD1088" s="10" t="s">
        <v>74</v>
      </c>
      <c r="AE1088" s="10"/>
      <c r="AF1088" s="10" t="s">
        <v>86</v>
      </c>
      <c r="AG1088" s="10" t="s">
        <v>75</v>
      </c>
      <c r="AH1088" s="10"/>
      <c r="AI1088" s="10" t="s">
        <v>76</v>
      </c>
      <c r="AJ1088" s="2" t="s">
        <v>76</v>
      </c>
      <c r="AK1088" s="32">
        <v>1</v>
      </c>
      <c r="AL1088" s="2"/>
      <c r="AM1088" s="2"/>
      <c r="AN1088" s="2"/>
      <c r="AO1088" s="2">
        <v>0</v>
      </c>
      <c r="AP1088" s="2">
        <v>0</v>
      </c>
      <c r="AQ1088" s="2">
        <v>0</v>
      </c>
      <c r="AR1088" s="26">
        <v>0</v>
      </c>
      <c r="AS1088" s="11"/>
      <c r="AT1088" s="10"/>
      <c r="AV1088" s="10"/>
      <c r="AW1088" s="10"/>
      <c r="AX1088" s="10"/>
      <c r="AY1088" s="10"/>
      <c r="AZ1088" s="10"/>
      <c r="BC1088" s="10"/>
    </row>
    <row r="1089" s="2" customFormat="1">
      <c r="A1089" s="2" t="s">
        <v>2433</v>
      </c>
      <c r="B1089" s="11">
        <v>43979</v>
      </c>
      <c r="C1089" s="2" t="s">
        <v>2434</v>
      </c>
      <c r="D1089" s="2" t="s">
        <v>2435</v>
      </c>
      <c r="E1089" s="2" t="s">
        <v>2436</v>
      </c>
      <c r="F1089" s="2" t="s">
        <v>2437</v>
      </c>
      <c r="G1089" s="2" t="s">
        <v>2438</v>
      </c>
      <c r="H1089" s="2" t="s">
        <v>2439</v>
      </c>
      <c r="I1089" s="11">
        <v>43921</v>
      </c>
      <c r="J1089" s="11">
        <v>43921</v>
      </c>
      <c r="K1089" s="2" t="s">
        <v>141</v>
      </c>
      <c r="L1089" s="2" t="s">
        <v>1526</v>
      </c>
      <c r="M1089" s="2"/>
      <c r="N1089" s="2" t="s">
        <v>127</v>
      </c>
      <c r="O1089" s="2"/>
      <c r="P1089" s="2"/>
      <c r="Q1089" s="2" t="s">
        <v>65</v>
      </c>
      <c r="R1089" s="2" t="s">
        <v>128</v>
      </c>
      <c r="S1089" s="2">
        <v>300000</v>
      </c>
      <c r="T1089" s="2" t="s">
        <v>129</v>
      </c>
      <c r="U1089" s="2" t="s">
        <v>130</v>
      </c>
      <c r="V1089" s="10" t="s">
        <v>69</v>
      </c>
      <c r="W1089" s="2"/>
      <c r="X1089" s="2">
        <v>213000</v>
      </c>
      <c r="Y1089" s="26">
        <v>0.00459258529243</v>
      </c>
      <c r="Z1089" s="10" t="s">
        <v>131</v>
      </c>
      <c r="AA1089" s="2" t="s">
        <v>132</v>
      </c>
      <c r="AB1089" s="10" t="s">
        <v>72</v>
      </c>
      <c r="AC1089" s="2" t="s">
        <v>73</v>
      </c>
      <c r="AD1089" s="10" t="s">
        <v>74</v>
      </c>
      <c r="AE1089" s="10"/>
      <c r="AF1089" s="10" t="s">
        <v>86</v>
      </c>
      <c r="AG1089" s="10" t="s">
        <v>184</v>
      </c>
      <c r="AH1089" s="10"/>
      <c r="AI1089" s="10" t="s">
        <v>76</v>
      </c>
      <c r="AJ1089" s="2" t="s">
        <v>76</v>
      </c>
      <c r="AK1089" s="32">
        <v>2</v>
      </c>
      <c r="AL1089" s="2"/>
      <c r="AM1089" s="2"/>
      <c r="AN1089" s="2"/>
      <c r="AO1089" s="2">
        <v>0</v>
      </c>
      <c r="AP1089" s="2">
        <v>0</v>
      </c>
      <c r="AQ1089" s="2">
        <v>0</v>
      </c>
      <c r="AR1089" s="26">
        <v>0</v>
      </c>
      <c r="AS1089" s="11">
        <v>44270</v>
      </c>
      <c r="AT1089" s="10" t="s">
        <v>133</v>
      </c>
      <c r="AU1089" s="2">
        <v>6.75</v>
      </c>
      <c r="AV1089" s="10" t="s">
        <v>75</v>
      </c>
      <c r="AW1089" s="10" t="s">
        <v>75</v>
      </c>
      <c r="AX1089" s="10" t="s">
        <v>75</v>
      </c>
      <c r="AY1089" s="10"/>
      <c r="AZ1089" s="10"/>
      <c r="BA1089" s="2"/>
      <c r="BC1089" s="10"/>
    </row>
    <row r="1090" s="2" customFormat="1">
      <c r="A1090" s="2" t="s">
        <v>2440</v>
      </c>
      <c r="B1090" s="11">
        <v>44070</v>
      </c>
      <c r="C1090" s="2" t="s">
        <v>2434</v>
      </c>
      <c r="D1090" s="2" t="s">
        <v>2435</v>
      </c>
      <c r="E1090" s="2" t="s">
        <v>2436</v>
      </c>
      <c r="F1090" s="2" t="s">
        <v>2437</v>
      </c>
      <c r="G1090" s="2" t="s">
        <v>2438</v>
      </c>
      <c r="H1090" s="2" t="s">
        <v>2439</v>
      </c>
      <c r="I1090" s="11">
        <v>44286</v>
      </c>
      <c r="J1090" s="11">
        <v>44012</v>
      </c>
      <c r="K1090" s="2" t="s">
        <v>141</v>
      </c>
      <c r="L1090" s="2" t="s">
        <v>1526</v>
      </c>
      <c r="M1090" s="2"/>
      <c r="N1090" s="2" t="s">
        <v>127</v>
      </c>
      <c r="O1090" s="2"/>
      <c r="P1090" s="2"/>
      <c r="Q1090" s="2" t="s">
        <v>65</v>
      </c>
      <c r="R1090" s="2" t="s">
        <v>128</v>
      </c>
      <c r="S1090" s="2">
        <v>1754000</v>
      </c>
      <c r="T1090" s="2" t="s">
        <v>129</v>
      </c>
      <c r="U1090" s="2" t="s">
        <v>130</v>
      </c>
      <c r="V1090" s="10" t="s">
        <v>69</v>
      </c>
      <c r="W1090" s="2"/>
      <c r="X1090" s="2">
        <v>1394430</v>
      </c>
      <c r="Y1090" s="26">
        <v>0.02914369338118</v>
      </c>
      <c r="Z1090" s="10" t="s">
        <v>131</v>
      </c>
      <c r="AA1090" s="2" t="s">
        <v>132</v>
      </c>
      <c r="AB1090" s="10" t="s">
        <v>72</v>
      </c>
      <c r="AC1090" s="2" t="s">
        <v>73</v>
      </c>
      <c r="AD1090" s="10" t="s">
        <v>74</v>
      </c>
      <c r="AE1090" s="10"/>
      <c r="AF1090" s="10" t="s">
        <v>86</v>
      </c>
      <c r="AG1090" s="10" t="s">
        <v>184</v>
      </c>
      <c r="AH1090" s="10"/>
      <c r="AI1090" s="10" t="s">
        <v>76</v>
      </c>
      <c r="AJ1090" s="2" t="s">
        <v>76</v>
      </c>
      <c r="AK1090" s="32">
        <v>2</v>
      </c>
      <c r="AL1090" s="2"/>
      <c r="AM1090" s="2"/>
      <c r="AN1090" s="2"/>
      <c r="AO1090" s="2">
        <v>0</v>
      </c>
      <c r="AP1090" s="2">
        <v>0</v>
      </c>
      <c r="AQ1090" s="2">
        <v>0</v>
      </c>
      <c r="AR1090" s="26">
        <v>0</v>
      </c>
      <c r="AS1090" s="11">
        <v>44270</v>
      </c>
      <c r="AT1090" s="10" t="s">
        <v>133</v>
      </c>
      <c r="AU1090" s="2">
        <v>6.75</v>
      </c>
      <c r="AV1090" s="10" t="s">
        <v>75</v>
      </c>
      <c r="AW1090" s="10" t="s">
        <v>75</v>
      </c>
      <c r="AX1090" s="10" t="s">
        <v>75</v>
      </c>
      <c r="AY1090" s="10"/>
      <c r="AZ1090" s="10"/>
      <c r="BA1090" s="2"/>
      <c r="BC1090" s="10"/>
    </row>
    <row r="1091" s="2" customFormat="1">
      <c r="A1091" s="2" t="s">
        <v>2441</v>
      </c>
      <c r="B1091" s="11">
        <v>44159</v>
      </c>
      <c r="C1091" s="2" t="s">
        <v>2434</v>
      </c>
      <c r="D1091" s="2" t="s">
        <v>2435</v>
      </c>
      <c r="E1091" s="2" t="s">
        <v>2436</v>
      </c>
      <c r="F1091" s="2" t="s">
        <v>2437</v>
      </c>
      <c r="G1091" s="2" t="s">
        <v>2438</v>
      </c>
      <c r="H1091" s="2" t="s">
        <v>2439</v>
      </c>
      <c r="I1091" s="11">
        <v>44286</v>
      </c>
      <c r="J1091" s="11">
        <v>44104</v>
      </c>
      <c r="K1091" s="2" t="s">
        <v>141</v>
      </c>
      <c r="L1091" s="2" t="s">
        <v>1528</v>
      </c>
      <c r="M1091" s="2"/>
      <c r="N1091" s="2" t="s">
        <v>213</v>
      </c>
      <c r="O1091" s="2"/>
      <c r="P1091" s="2"/>
      <c r="Q1091" s="2" t="s">
        <v>65</v>
      </c>
      <c r="R1091" s="2" t="s">
        <v>214</v>
      </c>
      <c r="S1091" s="2">
        <v>654000</v>
      </c>
      <c r="T1091" s="2" t="s">
        <v>129</v>
      </c>
      <c r="U1091" s="2" t="s">
        <v>130</v>
      </c>
      <c r="V1091" s="10" t="s">
        <v>69</v>
      </c>
      <c r="W1091" s="2"/>
      <c r="X1091" s="2">
        <v>588600</v>
      </c>
      <c r="Y1091" s="26">
        <v>0.01835760469098</v>
      </c>
      <c r="Z1091" s="10" t="s">
        <v>131</v>
      </c>
      <c r="AA1091" s="2" t="s">
        <v>132</v>
      </c>
      <c r="AB1091" s="10" t="s">
        <v>72</v>
      </c>
      <c r="AC1091" s="2" t="s">
        <v>73</v>
      </c>
      <c r="AD1091" s="10" t="s">
        <v>74</v>
      </c>
      <c r="AE1091" s="10"/>
      <c r="AF1091" s="10" t="s">
        <v>86</v>
      </c>
      <c r="AG1091" s="10" t="s">
        <v>184</v>
      </c>
      <c r="AH1091" s="10"/>
      <c r="AI1091" s="10" t="s">
        <v>76</v>
      </c>
      <c r="AJ1091" s="2" t="s">
        <v>76</v>
      </c>
      <c r="AK1091" s="32">
        <v>2</v>
      </c>
      <c r="AL1091" s="2"/>
      <c r="AM1091" s="2"/>
      <c r="AN1091" s="2"/>
      <c r="AO1091" s="2">
        <v>0</v>
      </c>
      <c r="AP1091" s="2">
        <v>0</v>
      </c>
      <c r="AQ1091" s="2">
        <v>0</v>
      </c>
      <c r="AR1091" s="26">
        <v>0</v>
      </c>
      <c r="AS1091" s="11">
        <v>45000</v>
      </c>
      <c r="AT1091" s="10" t="s">
        <v>133</v>
      </c>
      <c r="AU1091" s="2">
        <v>10</v>
      </c>
      <c r="AV1091" s="10" t="s">
        <v>75</v>
      </c>
      <c r="AW1091" s="10" t="s">
        <v>75</v>
      </c>
      <c r="AX1091" s="10" t="s">
        <v>75</v>
      </c>
      <c r="AY1091" s="10"/>
      <c r="AZ1091" s="10"/>
      <c r="BA1091" s="2"/>
      <c r="BC1091" s="10"/>
    </row>
    <row r="1092" s="2" customFormat="1">
      <c r="A1092" s="2" t="s">
        <v>2441</v>
      </c>
      <c r="B1092" s="11">
        <v>44159</v>
      </c>
      <c r="C1092" s="2" t="s">
        <v>2434</v>
      </c>
      <c r="D1092" s="2" t="s">
        <v>2435</v>
      </c>
      <c r="E1092" s="2" t="s">
        <v>2436</v>
      </c>
      <c r="F1092" s="2" t="s">
        <v>2437</v>
      </c>
      <c r="G1092" s="2" t="s">
        <v>2438</v>
      </c>
      <c r="H1092" s="2" t="s">
        <v>2439</v>
      </c>
      <c r="I1092" s="11">
        <v>44286</v>
      </c>
      <c r="J1092" s="11">
        <v>44104</v>
      </c>
      <c r="K1092" s="2" t="s">
        <v>141</v>
      </c>
      <c r="L1092" s="2" t="s">
        <v>1526</v>
      </c>
      <c r="M1092" s="2"/>
      <c r="N1092" s="2" t="s">
        <v>127</v>
      </c>
      <c r="O1092" s="2"/>
      <c r="P1092" s="2"/>
      <c r="Q1092" s="2" t="s">
        <v>65</v>
      </c>
      <c r="R1092" s="2" t="s">
        <v>128</v>
      </c>
      <c r="S1092" s="2">
        <v>800000</v>
      </c>
      <c r="T1092" s="2" t="s">
        <v>129</v>
      </c>
      <c r="U1092" s="2" t="s">
        <v>130</v>
      </c>
      <c r="V1092" s="10" t="s">
        <v>69</v>
      </c>
      <c r="W1092" s="2"/>
      <c r="X1092" s="2">
        <v>793000</v>
      </c>
      <c r="Y1092" s="26">
        <v>0.02473255270123</v>
      </c>
      <c r="Z1092" s="10" t="s">
        <v>131</v>
      </c>
      <c r="AA1092" s="2" t="s">
        <v>132</v>
      </c>
      <c r="AB1092" s="10" t="s">
        <v>72</v>
      </c>
      <c r="AC1092" s="2" t="s">
        <v>73</v>
      </c>
      <c r="AD1092" s="10" t="s">
        <v>74</v>
      </c>
      <c r="AE1092" s="10"/>
      <c r="AF1092" s="10" t="s">
        <v>86</v>
      </c>
      <c r="AG1092" s="10" t="s">
        <v>184</v>
      </c>
      <c r="AH1092" s="10"/>
      <c r="AI1092" s="10" t="s">
        <v>76</v>
      </c>
      <c r="AJ1092" s="2" t="s">
        <v>76</v>
      </c>
      <c r="AK1092" s="32">
        <v>2</v>
      </c>
      <c r="AL1092" s="2"/>
      <c r="AM1092" s="2"/>
      <c r="AN1092" s="2"/>
      <c r="AO1092" s="2">
        <v>0</v>
      </c>
      <c r="AP1092" s="2">
        <v>0</v>
      </c>
      <c r="AQ1092" s="2">
        <v>0</v>
      </c>
      <c r="AR1092" s="26">
        <v>0</v>
      </c>
      <c r="AS1092" s="11">
        <v>44270</v>
      </c>
      <c r="AT1092" s="10" t="s">
        <v>133</v>
      </c>
      <c r="AU1092" s="2">
        <v>6.75</v>
      </c>
      <c r="AV1092" s="10" t="s">
        <v>75</v>
      </c>
      <c r="AW1092" s="10" t="s">
        <v>75</v>
      </c>
      <c r="AX1092" s="10" t="s">
        <v>75</v>
      </c>
      <c r="AY1092" s="10"/>
      <c r="AZ1092" s="10"/>
      <c r="BA1092" s="2"/>
      <c r="BC1092" s="10"/>
    </row>
    <row r="1093" s="2" customFormat="1">
      <c r="A1093" s="2" t="s">
        <v>2442</v>
      </c>
      <c r="B1093" s="11">
        <v>44256</v>
      </c>
      <c r="C1093" s="2" t="s">
        <v>2434</v>
      </c>
      <c r="D1093" s="2" t="s">
        <v>2435</v>
      </c>
      <c r="E1093" s="2" t="s">
        <v>2436</v>
      </c>
      <c r="F1093" s="2" t="s">
        <v>2437</v>
      </c>
      <c r="G1093" s="2" t="s">
        <v>2438</v>
      </c>
      <c r="H1093" s="2" t="s">
        <v>2439</v>
      </c>
      <c r="I1093" s="11">
        <v>44286</v>
      </c>
      <c r="J1093" s="11">
        <v>44196</v>
      </c>
      <c r="K1093" s="2" t="s">
        <v>141</v>
      </c>
      <c r="L1093" s="2" t="s">
        <v>1526</v>
      </c>
      <c r="M1093" s="2"/>
      <c r="N1093" s="2" t="s">
        <v>127</v>
      </c>
      <c r="O1093" s="2"/>
      <c r="P1093" s="2"/>
      <c r="Q1093" s="2" t="s">
        <v>65</v>
      </c>
      <c r="R1093" s="2" t="s">
        <v>128</v>
      </c>
      <c r="S1093" s="2">
        <v>294000</v>
      </c>
      <c r="T1093" s="2" t="s">
        <v>129</v>
      </c>
      <c r="U1093" s="2" t="s">
        <v>130</v>
      </c>
      <c r="V1093" s="10" t="s">
        <v>69</v>
      </c>
      <c r="W1093" s="2"/>
      <c r="X1093" s="2">
        <v>294147</v>
      </c>
      <c r="Y1093" s="26">
        <v>0.00523056532611</v>
      </c>
      <c r="Z1093" s="10" t="s">
        <v>131</v>
      </c>
      <c r="AA1093" s="2" t="s">
        <v>132</v>
      </c>
      <c r="AB1093" s="10" t="s">
        <v>72</v>
      </c>
      <c r="AC1093" s="2" t="s">
        <v>73</v>
      </c>
      <c r="AD1093" s="10" t="s">
        <v>74</v>
      </c>
      <c r="AE1093" s="10"/>
      <c r="AF1093" s="10" t="s">
        <v>86</v>
      </c>
      <c r="AG1093" s="10" t="s">
        <v>184</v>
      </c>
      <c r="AH1093" s="10"/>
      <c r="AI1093" s="10" t="s">
        <v>76</v>
      </c>
      <c r="AJ1093" s="2" t="s">
        <v>76</v>
      </c>
      <c r="AK1093" s="32">
        <v>2</v>
      </c>
      <c r="AL1093" s="2"/>
      <c r="AM1093" s="2"/>
      <c r="AN1093" s="2"/>
      <c r="AO1093" s="2">
        <v>0</v>
      </c>
      <c r="AP1093" s="2">
        <v>0</v>
      </c>
      <c r="AQ1093" s="2">
        <v>0</v>
      </c>
      <c r="AR1093" s="26">
        <v>0</v>
      </c>
      <c r="AS1093" s="11">
        <v>44270</v>
      </c>
      <c r="AT1093" s="10" t="s">
        <v>133</v>
      </c>
      <c r="AU1093" s="2">
        <v>6.75</v>
      </c>
      <c r="AV1093" s="10" t="s">
        <v>75</v>
      </c>
      <c r="AW1093" s="10" t="s">
        <v>75</v>
      </c>
      <c r="AX1093" s="10" t="s">
        <v>75</v>
      </c>
      <c r="AY1093" s="10"/>
      <c r="AZ1093" s="10"/>
      <c r="BA1093" s="2"/>
      <c r="BC1093" s="10"/>
    </row>
    <row r="1094" s="2" customFormat="1">
      <c r="A1094" s="2" t="s">
        <v>2442</v>
      </c>
      <c r="B1094" s="11">
        <v>44256</v>
      </c>
      <c r="C1094" s="2" t="s">
        <v>2434</v>
      </c>
      <c r="D1094" s="2" t="s">
        <v>2435</v>
      </c>
      <c r="E1094" s="2" t="s">
        <v>2436</v>
      </c>
      <c r="F1094" s="2" t="s">
        <v>2437</v>
      </c>
      <c r="G1094" s="2" t="s">
        <v>2438</v>
      </c>
      <c r="H1094" s="2" t="s">
        <v>2439</v>
      </c>
      <c r="I1094" s="11">
        <v>44286</v>
      </c>
      <c r="J1094" s="11">
        <v>44196</v>
      </c>
      <c r="K1094" s="2" t="s">
        <v>141</v>
      </c>
      <c r="L1094" s="2" t="s">
        <v>1528</v>
      </c>
      <c r="M1094" s="2"/>
      <c r="N1094" s="2" t="s">
        <v>213</v>
      </c>
      <c r="O1094" s="2"/>
      <c r="P1094" s="2"/>
      <c r="Q1094" s="2" t="s">
        <v>65</v>
      </c>
      <c r="R1094" s="2" t="s">
        <v>214</v>
      </c>
      <c r="S1094" s="2">
        <v>654000</v>
      </c>
      <c r="T1094" s="2" t="s">
        <v>129</v>
      </c>
      <c r="U1094" s="2" t="s">
        <v>130</v>
      </c>
      <c r="V1094" s="10" t="s">
        <v>69</v>
      </c>
      <c r="W1094" s="2"/>
      <c r="X1094" s="2">
        <v>661933.02</v>
      </c>
      <c r="Y1094" s="26">
        <v>0.01177059056397</v>
      </c>
      <c r="Z1094" s="10" t="s">
        <v>131</v>
      </c>
      <c r="AA1094" s="2" t="s">
        <v>132</v>
      </c>
      <c r="AB1094" s="10" t="s">
        <v>72</v>
      </c>
      <c r="AC1094" s="2" t="s">
        <v>73</v>
      </c>
      <c r="AD1094" s="10" t="s">
        <v>74</v>
      </c>
      <c r="AE1094" s="10"/>
      <c r="AF1094" s="10" t="s">
        <v>86</v>
      </c>
      <c r="AG1094" s="10" t="s">
        <v>184</v>
      </c>
      <c r="AH1094" s="10"/>
      <c r="AI1094" s="10" t="s">
        <v>76</v>
      </c>
      <c r="AJ1094" s="2" t="s">
        <v>76</v>
      </c>
      <c r="AK1094" s="32">
        <v>2</v>
      </c>
      <c r="AL1094" s="2"/>
      <c r="AM1094" s="2"/>
      <c r="AN1094" s="2"/>
      <c r="AO1094" s="2">
        <v>0</v>
      </c>
      <c r="AP1094" s="2">
        <v>0</v>
      </c>
      <c r="AQ1094" s="2">
        <v>0</v>
      </c>
      <c r="AR1094" s="26">
        <v>0</v>
      </c>
      <c r="AS1094" s="11">
        <v>45000</v>
      </c>
      <c r="AT1094" s="10" t="s">
        <v>133</v>
      </c>
      <c r="AU1094" s="2">
        <v>10</v>
      </c>
      <c r="AV1094" s="10" t="s">
        <v>75</v>
      </c>
      <c r="AW1094" s="10" t="s">
        <v>75</v>
      </c>
      <c r="AX1094" s="10" t="s">
        <v>75</v>
      </c>
      <c r="AY1094" s="10"/>
      <c r="AZ1094" s="10"/>
      <c r="BA1094" s="2"/>
      <c r="BC1094" s="10"/>
    </row>
    <row r="1095" s="2" customFormat="1">
      <c r="A1095" s="2" t="s">
        <v>2443</v>
      </c>
      <c r="B1095" s="11">
        <v>43825</v>
      </c>
      <c r="C1095" s="2" t="s">
        <v>2444</v>
      </c>
      <c r="D1095" s="2" t="s">
        <v>2445</v>
      </c>
      <c r="E1095" s="2" t="s">
        <v>2446</v>
      </c>
      <c r="F1095" s="2" t="s">
        <v>2447</v>
      </c>
      <c r="G1095" s="2" t="s">
        <v>2448</v>
      </c>
      <c r="H1095" s="2" t="s">
        <v>2449</v>
      </c>
      <c r="I1095" s="11">
        <v>44043</v>
      </c>
      <c r="J1095" s="11">
        <v>43769</v>
      </c>
      <c r="K1095" s="2" t="s">
        <v>125</v>
      </c>
      <c r="L1095" s="2" t="s">
        <v>62</v>
      </c>
      <c r="M1095" s="2"/>
      <c r="N1095" s="2" t="s">
        <v>127</v>
      </c>
      <c r="O1095" s="2"/>
      <c r="P1095" s="2" t="s">
        <v>1090</v>
      </c>
      <c r="Q1095" s="2" t="s">
        <v>65</v>
      </c>
      <c r="R1095" s="2" t="s">
        <v>128</v>
      </c>
      <c r="S1095" s="2">
        <v>150000</v>
      </c>
      <c r="T1095" s="2" t="s">
        <v>129</v>
      </c>
      <c r="U1095" s="2" t="s">
        <v>130</v>
      </c>
      <c r="V1095" s="10" t="s">
        <v>69</v>
      </c>
      <c r="W1095" s="2"/>
      <c r="X1095" s="2">
        <v>150750</v>
      </c>
      <c r="Y1095" s="26">
        <v>0.00038035799208</v>
      </c>
      <c r="Z1095" s="10" t="s">
        <v>131</v>
      </c>
      <c r="AA1095" s="2" t="s">
        <v>132</v>
      </c>
      <c r="AB1095" s="10" t="s">
        <v>72</v>
      </c>
      <c r="AC1095" s="2" t="s">
        <v>73</v>
      </c>
      <c r="AD1095" s="10" t="s">
        <v>74</v>
      </c>
      <c r="AE1095" s="10"/>
      <c r="AF1095" s="10" t="s">
        <v>86</v>
      </c>
      <c r="AG1095" s="10" t="s">
        <v>75</v>
      </c>
      <c r="AH1095" s="10"/>
      <c r="AI1095" s="10" t="s">
        <v>76</v>
      </c>
      <c r="AJ1095" s="2" t="s">
        <v>76</v>
      </c>
      <c r="AK1095" s="32">
        <v>2</v>
      </c>
      <c r="AL1095" s="2"/>
      <c r="AM1095" s="2"/>
      <c r="AN1095" s="2"/>
      <c r="AO1095" s="2">
        <v>0</v>
      </c>
      <c r="AP1095" s="2">
        <v>0</v>
      </c>
      <c r="AQ1095" s="2">
        <v>0</v>
      </c>
      <c r="AR1095" s="26">
        <v>0</v>
      </c>
      <c r="AS1095" s="11">
        <v>44270</v>
      </c>
      <c r="AT1095" s="10" t="s">
        <v>133</v>
      </c>
      <c r="AU1095" s="2">
        <v>6.75</v>
      </c>
      <c r="AV1095" s="10" t="s">
        <v>75</v>
      </c>
      <c r="AW1095" s="10" t="s">
        <v>75</v>
      </c>
      <c r="AX1095" s="10" t="s">
        <v>75</v>
      </c>
      <c r="AY1095" s="10"/>
      <c r="AZ1095" s="10"/>
      <c r="BA1095" s="2"/>
      <c r="BC1095" s="10"/>
    </row>
    <row r="1096" s="2" customFormat="1">
      <c r="A1096" s="2" t="s">
        <v>2450</v>
      </c>
      <c r="B1096" s="11">
        <v>43915</v>
      </c>
      <c r="C1096" s="2" t="s">
        <v>2444</v>
      </c>
      <c r="D1096" s="2" t="s">
        <v>2445</v>
      </c>
      <c r="E1096" s="2" t="s">
        <v>2446</v>
      </c>
      <c r="F1096" s="2" t="s">
        <v>2447</v>
      </c>
      <c r="G1096" s="2" t="s">
        <v>2448</v>
      </c>
      <c r="H1096" s="2" t="s">
        <v>2449</v>
      </c>
      <c r="I1096" s="11">
        <v>44043</v>
      </c>
      <c r="J1096" s="11">
        <v>43861</v>
      </c>
      <c r="K1096" s="2" t="s">
        <v>125</v>
      </c>
      <c r="L1096" s="2" t="s">
        <v>62</v>
      </c>
      <c r="M1096" s="2"/>
      <c r="N1096" s="2" t="s">
        <v>127</v>
      </c>
      <c r="O1096" s="2"/>
      <c r="P1096" s="2" t="s">
        <v>1090</v>
      </c>
      <c r="Q1096" s="2" t="s">
        <v>65</v>
      </c>
      <c r="R1096" s="2" t="s">
        <v>128</v>
      </c>
      <c r="S1096" s="2">
        <v>150000</v>
      </c>
      <c r="T1096" s="2" t="s">
        <v>129</v>
      </c>
      <c r="U1096" s="2" t="s">
        <v>130</v>
      </c>
      <c r="V1096" s="10" t="s">
        <v>69</v>
      </c>
      <c r="W1096" s="2"/>
      <c r="X1096" s="2">
        <v>146437.5</v>
      </c>
      <c r="Y1096" s="26">
        <v>0.00037538045884</v>
      </c>
      <c r="Z1096" s="10" t="s">
        <v>131</v>
      </c>
      <c r="AA1096" s="2" t="s">
        <v>132</v>
      </c>
      <c r="AB1096" s="10" t="s">
        <v>72</v>
      </c>
      <c r="AC1096" s="2" t="s">
        <v>73</v>
      </c>
      <c r="AD1096" s="10" t="s">
        <v>74</v>
      </c>
      <c r="AE1096" s="10"/>
      <c r="AF1096" s="10" t="s">
        <v>86</v>
      </c>
      <c r="AG1096" s="10" t="s">
        <v>75</v>
      </c>
      <c r="AH1096" s="10"/>
      <c r="AI1096" s="10" t="s">
        <v>76</v>
      </c>
      <c r="AJ1096" s="2" t="s">
        <v>76</v>
      </c>
      <c r="AK1096" s="32">
        <v>2</v>
      </c>
      <c r="AL1096" s="2"/>
      <c r="AM1096" s="2"/>
      <c r="AN1096" s="2"/>
      <c r="AO1096" s="2">
        <v>0</v>
      </c>
      <c r="AP1096" s="2">
        <v>0</v>
      </c>
      <c r="AQ1096" s="2">
        <v>0</v>
      </c>
      <c r="AR1096" s="26">
        <v>0</v>
      </c>
      <c r="AS1096" s="11">
        <v>44270</v>
      </c>
      <c r="AT1096" s="10" t="s">
        <v>133</v>
      </c>
      <c r="AU1096" s="2">
        <v>6.75</v>
      </c>
      <c r="AV1096" s="10" t="s">
        <v>75</v>
      </c>
      <c r="AW1096" s="10" t="s">
        <v>75</v>
      </c>
      <c r="AX1096" s="10" t="s">
        <v>75</v>
      </c>
      <c r="AY1096" s="10"/>
      <c r="AZ1096" s="10"/>
      <c r="BA1096" s="2"/>
      <c r="BC1096" s="10"/>
    </row>
    <row r="1097" s="2" customFormat="1">
      <c r="A1097" s="2" t="s">
        <v>2451</v>
      </c>
      <c r="B1097" s="11">
        <v>44006</v>
      </c>
      <c r="C1097" s="2" t="s">
        <v>2444</v>
      </c>
      <c r="D1097" s="2" t="s">
        <v>2445</v>
      </c>
      <c r="E1097" s="2" t="s">
        <v>2446</v>
      </c>
      <c r="F1097" s="2" t="s">
        <v>2447</v>
      </c>
      <c r="G1097" s="2" t="s">
        <v>2448</v>
      </c>
      <c r="H1097" s="2" t="s">
        <v>2449</v>
      </c>
      <c r="I1097" s="11">
        <v>44043</v>
      </c>
      <c r="J1097" s="11">
        <v>43951</v>
      </c>
      <c r="K1097" s="2" t="s">
        <v>125</v>
      </c>
      <c r="L1097" s="2" t="s">
        <v>62</v>
      </c>
      <c r="M1097" s="2"/>
      <c r="N1097" s="2" t="s">
        <v>127</v>
      </c>
      <c r="O1097" s="2"/>
      <c r="P1097" s="2" t="s">
        <v>1093</v>
      </c>
      <c r="Q1097" s="2" t="s">
        <v>65</v>
      </c>
      <c r="R1097" s="2" t="s">
        <v>128</v>
      </c>
      <c r="S1097" s="2">
        <v>150000</v>
      </c>
      <c r="T1097" s="2" t="s">
        <v>129</v>
      </c>
      <c r="U1097" s="2" t="s">
        <v>130</v>
      </c>
      <c r="V1097" s="10" t="s">
        <v>69</v>
      </c>
      <c r="W1097" s="2"/>
      <c r="X1097" s="2">
        <v>118687.5</v>
      </c>
      <c r="Y1097" s="26">
        <v>0.00037374151041</v>
      </c>
      <c r="Z1097" s="10" t="s">
        <v>131</v>
      </c>
      <c r="AA1097" s="2" t="s">
        <v>132</v>
      </c>
      <c r="AB1097" s="10" t="s">
        <v>72</v>
      </c>
      <c r="AC1097" s="2" t="s">
        <v>73</v>
      </c>
      <c r="AD1097" s="10" t="s">
        <v>74</v>
      </c>
      <c r="AE1097" s="10"/>
      <c r="AF1097" s="10" t="s">
        <v>86</v>
      </c>
      <c r="AG1097" s="10" t="s">
        <v>75</v>
      </c>
      <c r="AH1097" s="10"/>
      <c r="AI1097" s="10" t="s">
        <v>76</v>
      </c>
      <c r="AJ1097" s="2" t="s">
        <v>76</v>
      </c>
      <c r="AK1097" s="32">
        <v>2</v>
      </c>
      <c r="AL1097" s="2"/>
      <c r="AM1097" s="2"/>
      <c r="AN1097" s="7">
        <f>HYPERLINK("#Notes!C2174", "Go To Notes")</f>
      </c>
      <c r="AO1097" s="2">
        <v>0</v>
      </c>
      <c r="AP1097" s="2">
        <v>0</v>
      </c>
      <c r="AQ1097" s="2">
        <v>0</v>
      </c>
      <c r="AR1097" s="26">
        <v>0</v>
      </c>
      <c r="AS1097" s="11">
        <v>44270</v>
      </c>
      <c r="AT1097" s="10" t="s">
        <v>133</v>
      </c>
      <c r="AU1097" s="2">
        <v>6.75</v>
      </c>
      <c r="AV1097" s="10" t="s">
        <v>75</v>
      </c>
      <c r="AW1097" s="10" t="s">
        <v>75</v>
      </c>
      <c r="AX1097" s="10" t="s">
        <v>75</v>
      </c>
      <c r="AY1097" s="10"/>
      <c r="AZ1097" s="10"/>
      <c r="BA1097" s="2"/>
      <c r="BC1097" s="10"/>
    </row>
    <row r="1098" s="2" customFormat="1">
      <c r="A1098" s="2" t="s">
        <v>2452</v>
      </c>
      <c r="B1098" s="11">
        <v>44099</v>
      </c>
      <c r="C1098" s="2" t="s">
        <v>2444</v>
      </c>
      <c r="D1098" s="2" t="s">
        <v>2445</v>
      </c>
      <c r="E1098" s="2" t="s">
        <v>2446</v>
      </c>
      <c r="F1098" s="2" t="s">
        <v>2447</v>
      </c>
      <c r="G1098" s="2" t="s">
        <v>2448</v>
      </c>
      <c r="H1098" s="2" t="s">
        <v>2449</v>
      </c>
      <c r="I1098" s="11">
        <v>44043</v>
      </c>
      <c r="J1098" s="11">
        <v>44043</v>
      </c>
      <c r="K1098" s="2" t="s">
        <v>125</v>
      </c>
      <c r="L1098" s="2" t="s">
        <v>62</v>
      </c>
      <c r="M1098" s="2"/>
      <c r="N1098" s="2" t="s">
        <v>213</v>
      </c>
      <c r="O1098" s="2"/>
      <c r="P1098" s="2"/>
      <c r="Q1098" s="2" t="s">
        <v>65</v>
      </c>
      <c r="R1098" s="2" t="s">
        <v>214</v>
      </c>
      <c r="S1098" s="2">
        <v>150000</v>
      </c>
      <c r="T1098" s="2" t="s">
        <v>129</v>
      </c>
      <c r="U1098" s="2" t="s">
        <v>130</v>
      </c>
      <c r="V1098" s="10" t="s">
        <v>69</v>
      </c>
      <c r="W1098" s="2"/>
      <c r="X1098" s="2">
        <v>135016.5</v>
      </c>
      <c r="Y1098" s="26">
        <v>0.00039639817026</v>
      </c>
      <c r="Z1098" s="10" t="s">
        <v>131</v>
      </c>
      <c r="AA1098" s="2" t="s">
        <v>132</v>
      </c>
      <c r="AB1098" s="10" t="s">
        <v>72</v>
      </c>
      <c r="AC1098" s="2" t="s">
        <v>73</v>
      </c>
      <c r="AD1098" s="10" t="s">
        <v>74</v>
      </c>
      <c r="AE1098" s="10"/>
      <c r="AF1098" s="10" t="s">
        <v>86</v>
      </c>
      <c r="AG1098" s="10" t="s">
        <v>75</v>
      </c>
      <c r="AH1098" s="10"/>
      <c r="AI1098" s="10" t="s">
        <v>76</v>
      </c>
      <c r="AJ1098" s="2" t="s">
        <v>76</v>
      </c>
      <c r="AK1098" s="32">
        <v>2</v>
      </c>
      <c r="AL1098" s="2"/>
      <c r="AM1098" s="2"/>
      <c r="AN1098" s="7">
        <f>HYPERLINK("#Notes!C2179", "Go To Notes")</f>
      </c>
      <c r="AO1098" s="2">
        <v>0</v>
      </c>
      <c r="AP1098" s="2">
        <v>0</v>
      </c>
      <c r="AQ1098" s="2">
        <v>0</v>
      </c>
      <c r="AR1098" s="26">
        <v>0</v>
      </c>
      <c r="AS1098" s="11">
        <v>45000</v>
      </c>
      <c r="AT1098" s="10" t="s">
        <v>133</v>
      </c>
      <c r="AU1098" s="2">
        <v>10</v>
      </c>
      <c r="AV1098" s="10" t="s">
        <v>75</v>
      </c>
      <c r="AW1098" s="10" t="s">
        <v>75</v>
      </c>
      <c r="AX1098" s="10" t="s">
        <v>75</v>
      </c>
      <c r="AY1098" s="10"/>
      <c r="AZ1098" s="10"/>
      <c r="BA1098" s="2"/>
      <c r="BC1098" s="10"/>
    </row>
    <row r="1099" s="2" customFormat="1">
      <c r="A1099" s="2" t="s">
        <v>2453</v>
      </c>
      <c r="B1099" s="11">
        <v>44188</v>
      </c>
      <c r="C1099" s="2" t="s">
        <v>2444</v>
      </c>
      <c r="D1099" s="2" t="s">
        <v>2445</v>
      </c>
      <c r="E1099" s="2" t="s">
        <v>2446</v>
      </c>
      <c r="F1099" s="2" t="s">
        <v>2447</v>
      </c>
      <c r="G1099" s="2" t="s">
        <v>2448</v>
      </c>
      <c r="H1099" s="2" t="s">
        <v>2449</v>
      </c>
      <c r="I1099" s="11">
        <v>44408</v>
      </c>
      <c r="J1099" s="11">
        <v>44134</v>
      </c>
      <c r="K1099" s="2" t="s">
        <v>125</v>
      </c>
      <c r="L1099" s="2" t="s">
        <v>62</v>
      </c>
      <c r="M1099" s="2"/>
      <c r="N1099" s="2" t="s">
        <v>213</v>
      </c>
      <c r="O1099" s="2"/>
      <c r="P1099" s="2"/>
      <c r="Q1099" s="2" t="s">
        <v>65</v>
      </c>
      <c r="R1099" s="2" t="s">
        <v>214</v>
      </c>
      <c r="S1099" s="2">
        <v>150000</v>
      </c>
      <c r="T1099" s="2" t="s">
        <v>129</v>
      </c>
      <c r="U1099" s="2" t="s">
        <v>130</v>
      </c>
      <c r="V1099" s="10" t="s">
        <v>69</v>
      </c>
      <c r="W1099" s="2"/>
      <c r="X1099" s="2">
        <v>149250</v>
      </c>
      <c r="Y1099" s="26">
        <v>0.00044648175164</v>
      </c>
      <c r="Z1099" s="10" t="s">
        <v>131</v>
      </c>
      <c r="AA1099" s="2" t="s">
        <v>132</v>
      </c>
      <c r="AB1099" s="10" t="s">
        <v>72</v>
      </c>
      <c r="AC1099" s="2" t="s">
        <v>73</v>
      </c>
      <c r="AD1099" s="10" t="s">
        <v>74</v>
      </c>
      <c r="AE1099" s="10"/>
      <c r="AF1099" s="10" t="s">
        <v>86</v>
      </c>
      <c r="AG1099" s="10" t="s">
        <v>75</v>
      </c>
      <c r="AH1099" s="10"/>
      <c r="AI1099" s="10" t="s">
        <v>76</v>
      </c>
      <c r="AJ1099" s="2" t="s">
        <v>76</v>
      </c>
      <c r="AK1099" s="32">
        <v>2</v>
      </c>
      <c r="AL1099" s="2"/>
      <c r="AM1099" s="2"/>
      <c r="AN1099" s="7">
        <f>HYPERLINK("#Notes!C2184", "Go To Notes")</f>
      </c>
      <c r="AO1099" s="2">
        <v>0</v>
      </c>
      <c r="AP1099" s="2">
        <v>0</v>
      </c>
      <c r="AQ1099" s="2">
        <v>0</v>
      </c>
      <c r="AR1099" s="26">
        <v>0</v>
      </c>
      <c r="AS1099" s="11">
        <v>45000</v>
      </c>
      <c r="AT1099" s="10" t="s">
        <v>133</v>
      </c>
      <c r="AU1099" s="2">
        <v>10</v>
      </c>
      <c r="AV1099" s="10" t="s">
        <v>75</v>
      </c>
      <c r="AW1099" s="10" t="s">
        <v>75</v>
      </c>
      <c r="AX1099" s="10" t="s">
        <v>75</v>
      </c>
      <c r="AY1099" s="10"/>
      <c r="AZ1099" s="10"/>
      <c r="BA1099" s="2"/>
      <c r="BC1099" s="10"/>
    </row>
    <row r="1100" s="2" customFormat="1">
      <c r="A1100" s="2" t="s">
        <v>2454</v>
      </c>
      <c r="B1100" s="11">
        <v>44274</v>
      </c>
      <c r="C1100" s="2" t="s">
        <v>2444</v>
      </c>
      <c r="D1100" s="2" t="s">
        <v>2445</v>
      </c>
      <c r="E1100" s="2" t="s">
        <v>2446</v>
      </c>
      <c r="F1100" s="2" t="s">
        <v>2447</v>
      </c>
      <c r="G1100" s="2" t="s">
        <v>2448</v>
      </c>
      <c r="H1100" s="2" t="s">
        <v>2449</v>
      </c>
      <c r="I1100" s="11">
        <v>44408</v>
      </c>
      <c r="J1100" s="11">
        <v>44225</v>
      </c>
      <c r="K1100" s="2" t="s">
        <v>125</v>
      </c>
      <c r="L1100" s="2" t="s">
        <v>62</v>
      </c>
      <c r="M1100" s="2"/>
      <c r="N1100" s="2" t="s">
        <v>213</v>
      </c>
      <c r="O1100" s="2"/>
      <c r="P1100" s="2" t="s">
        <v>476</v>
      </c>
      <c r="Q1100" s="2" t="s">
        <v>65</v>
      </c>
      <c r="R1100" s="2" t="s">
        <v>214</v>
      </c>
      <c r="S1100" s="2">
        <v>150000</v>
      </c>
      <c r="T1100" s="2" t="s">
        <v>129</v>
      </c>
      <c r="U1100" s="2" t="s">
        <v>130</v>
      </c>
      <c r="V1100" s="10" t="s">
        <v>69</v>
      </c>
      <c r="W1100" s="2"/>
      <c r="X1100" s="2">
        <v>157406.25</v>
      </c>
      <c r="Y1100" s="26">
        <v>0.00045396501083</v>
      </c>
      <c r="Z1100" s="10" t="s">
        <v>131</v>
      </c>
      <c r="AA1100" s="2" t="s">
        <v>132</v>
      </c>
      <c r="AB1100" s="10" t="s">
        <v>72</v>
      </c>
      <c r="AC1100" s="2" t="s">
        <v>73</v>
      </c>
      <c r="AD1100" s="10" t="s">
        <v>74</v>
      </c>
      <c r="AE1100" s="10"/>
      <c r="AF1100" s="10" t="s">
        <v>86</v>
      </c>
      <c r="AG1100" s="10" t="s">
        <v>75</v>
      </c>
      <c r="AH1100" s="10"/>
      <c r="AI1100" s="10" t="s">
        <v>76</v>
      </c>
      <c r="AJ1100" s="2" t="s">
        <v>76</v>
      </c>
      <c r="AK1100" s="32">
        <v>2</v>
      </c>
      <c r="AL1100" s="2"/>
      <c r="AM1100" s="2"/>
      <c r="AN1100" s="7">
        <f>HYPERLINK("#Notes!C2189", "Go To Notes")</f>
      </c>
      <c r="AO1100" s="2">
        <v>0</v>
      </c>
      <c r="AP1100" s="2">
        <v>0</v>
      </c>
      <c r="AQ1100" s="2">
        <v>0</v>
      </c>
      <c r="AR1100" s="26">
        <v>0</v>
      </c>
      <c r="AS1100" s="11">
        <v>45000</v>
      </c>
      <c r="AT1100" s="10" t="s">
        <v>133</v>
      </c>
      <c r="AU1100" s="2">
        <v>10</v>
      </c>
      <c r="AV1100" s="10" t="s">
        <v>75</v>
      </c>
      <c r="AW1100" s="10" t="s">
        <v>75</v>
      </c>
      <c r="AX1100" s="10" t="s">
        <v>75</v>
      </c>
      <c r="AY1100" s="10"/>
      <c r="AZ1100" s="10"/>
      <c r="BA1100" s="2"/>
      <c r="BC1100" s="10"/>
    </row>
    <row r="1101" s="2" customFormat="1">
      <c r="A1101" s="2" t="s">
        <v>2455</v>
      </c>
      <c r="B1101" s="11">
        <v>44414</v>
      </c>
      <c r="C1101" s="2" t="s">
        <v>2456</v>
      </c>
      <c r="D1101" s="2" t="s">
        <v>2457</v>
      </c>
      <c r="E1101" s="2" t="s">
        <v>2458</v>
      </c>
      <c r="F1101" s="2" t="s">
        <v>2459</v>
      </c>
      <c r="G1101" s="2" t="s">
        <v>2460</v>
      </c>
      <c r="H1101" s="2" t="s">
        <v>2461</v>
      </c>
      <c r="I1101" s="11">
        <v>44561</v>
      </c>
      <c r="J1101" s="11">
        <v>44377</v>
      </c>
      <c r="K1101" s="2" t="s">
        <v>62</v>
      </c>
      <c r="L1101" s="2" t="s">
        <v>62</v>
      </c>
      <c r="M1101" s="2"/>
      <c r="N1101" s="2" t="s">
        <v>80</v>
      </c>
      <c r="O1101" s="2"/>
      <c r="P1101" s="2"/>
      <c r="Q1101" s="2" t="s">
        <v>65</v>
      </c>
      <c r="R1101" s="2" t="s">
        <v>81</v>
      </c>
      <c r="S1101" s="2">
        <v>1584</v>
      </c>
      <c r="T1101" s="2" t="s">
        <v>82</v>
      </c>
      <c r="U1101" s="2" t="s">
        <v>83</v>
      </c>
      <c r="V1101" s="10" t="s">
        <v>69</v>
      </c>
      <c r="W1101" s="2"/>
      <c r="X1101" s="2">
        <v>339197.76</v>
      </c>
      <c r="Y1101" s="26">
        <v>0.00019264290763</v>
      </c>
      <c r="Z1101" s="10" t="s">
        <v>84</v>
      </c>
      <c r="AA1101" s="2" t="s">
        <v>85</v>
      </c>
      <c r="AB1101" s="10" t="s">
        <v>72</v>
      </c>
      <c r="AC1101" s="2" t="s">
        <v>73</v>
      </c>
      <c r="AD1101" s="10" t="s">
        <v>74</v>
      </c>
      <c r="AE1101" s="10"/>
      <c r="AF1101" s="10" t="s">
        <v>86</v>
      </c>
      <c r="AG1101" s="10" t="s">
        <v>75</v>
      </c>
      <c r="AH1101" s="10"/>
      <c r="AI1101" s="10" t="s">
        <v>76</v>
      </c>
      <c r="AJ1101" s="2" t="s">
        <v>76</v>
      </c>
      <c r="AK1101" s="32">
        <v>1</v>
      </c>
      <c r="AL1101" s="2"/>
      <c r="AM1101" s="2"/>
      <c r="AN1101" s="7">
        <f>HYPERLINK("#Notes!C2194", "Go To Notes")</f>
      </c>
      <c r="AO1101" s="2">
        <v>0</v>
      </c>
      <c r="AP1101" s="2">
        <v>0</v>
      </c>
      <c r="AQ1101" s="2">
        <v>0</v>
      </c>
      <c r="AR1101" s="26">
        <v>0</v>
      </c>
      <c r="AS1101" s="11"/>
      <c r="AT1101" s="10"/>
      <c r="AV1101" s="10"/>
      <c r="AW1101" s="10"/>
      <c r="AX1101" s="10"/>
      <c r="AY1101" s="10"/>
      <c r="AZ1101" s="10"/>
      <c r="BC1101" s="10"/>
    </row>
    <row r="1102" s="2" customFormat="1">
      <c r="A1102" s="2" t="s">
        <v>2462</v>
      </c>
      <c r="B1102" s="11">
        <v>44523</v>
      </c>
      <c r="C1102" s="2" t="s">
        <v>2456</v>
      </c>
      <c r="D1102" s="2" t="s">
        <v>2457</v>
      </c>
      <c r="E1102" s="2" t="s">
        <v>2458</v>
      </c>
      <c r="F1102" s="2" t="s">
        <v>2459</v>
      </c>
      <c r="G1102" s="2" t="s">
        <v>2460</v>
      </c>
      <c r="H1102" s="2" t="s">
        <v>2461</v>
      </c>
      <c r="I1102" s="11">
        <v>44561</v>
      </c>
      <c r="J1102" s="11">
        <v>44469</v>
      </c>
      <c r="K1102" s="2" t="s">
        <v>62</v>
      </c>
      <c r="L1102" s="2" t="s">
        <v>62</v>
      </c>
      <c r="M1102" s="2"/>
      <c r="N1102" s="2" t="s">
        <v>80</v>
      </c>
      <c r="O1102" s="2"/>
      <c r="P1102" s="2"/>
      <c r="Q1102" s="2" t="s">
        <v>65</v>
      </c>
      <c r="R1102" s="2" t="s">
        <v>81</v>
      </c>
      <c r="S1102" s="2">
        <v>1265</v>
      </c>
      <c r="T1102" s="2" t="s">
        <v>82</v>
      </c>
      <c r="U1102" s="2" t="s">
        <v>83</v>
      </c>
      <c r="V1102" s="10" t="s">
        <v>69</v>
      </c>
      <c r="W1102" s="2"/>
      <c r="X1102" s="2">
        <v>221969.55</v>
      </c>
      <c r="Y1102" s="26">
        <v>0.00013060296339</v>
      </c>
      <c r="Z1102" s="10" t="s">
        <v>84</v>
      </c>
      <c r="AA1102" s="2" t="s">
        <v>85</v>
      </c>
      <c r="AB1102" s="10" t="s">
        <v>72</v>
      </c>
      <c r="AC1102" s="2" t="s">
        <v>73</v>
      </c>
      <c r="AD1102" s="10" t="s">
        <v>74</v>
      </c>
      <c r="AE1102" s="10"/>
      <c r="AF1102" s="10" t="s">
        <v>86</v>
      </c>
      <c r="AG1102" s="10" t="s">
        <v>75</v>
      </c>
      <c r="AH1102" s="10"/>
      <c r="AI1102" s="10" t="s">
        <v>76</v>
      </c>
      <c r="AJ1102" s="2" t="s">
        <v>76</v>
      </c>
      <c r="AK1102" s="32">
        <v>1</v>
      </c>
      <c r="AL1102" s="2"/>
      <c r="AM1102" s="2"/>
      <c r="AN1102" s="7">
        <f>HYPERLINK("#Notes!C2199", "Go To Notes")</f>
      </c>
      <c r="AO1102" s="2">
        <v>0</v>
      </c>
      <c r="AP1102" s="2">
        <v>0</v>
      </c>
      <c r="AQ1102" s="2">
        <v>0</v>
      </c>
      <c r="AR1102" s="26">
        <v>0</v>
      </c>
      <c r="AS1102" s="11"/>
      <c r="AT1102" s="10"/>
      <c r="AV1102" s="10"/>
      <c r="AW1102" s="10"/>
      <c r="AX1102" s="10"/>
      <c r="AY1102" s="10"/>
      <c r="AZ1102" s="10"/>
      <c r="BC1102" s="10"/>
    </row>
    <row r="1103" s="2" customFormat="1">
      <c r="A1103" s="2" t="s">
        <v>2463</v>
      </c>
      <c r="B1103" s="11">
        <v>43791</v>
      </c>
      <c r="C1103" s="2" t="s">
        <v>2456</v>
      </c>
      <c r="D1103" s="2" t="s">
        <v>2457</v>
      </c>
      <c r="E1103" s="2" t="s">
        <v>2458</v>
      </c>
      <c r="F1103" s="2" t="s">
        <v>2464</v>
      </c>
      <c r="G1103" s="2" t="s">
        <v>2465</v>
      </c>
      <c r="H1103" s="2" t="s">
        <v>2466</v>
      </c>
      <c r="I1103" s="11">
        <v>43830</v>
      </c>
      <c r="J1103" s="11">
        <v>43738</v>
      </c>
      <c r="K1103" s="2" t="s">
        <v>62</v>
      </c>
      <c r="L1103" s="2" t="s">
        <v>62</v>
      </c>
      <c r="M1103" s="2"/>
      <c r="N1103" s="2" t="s">
        <v>80</v>
      </c>
      <c r="O1103" s="2"/>
      <c r="P1103" s="2"/>
      <c r="Q1103" s="2" t="s">
        <v>65</v>
      </c>
      <c r="R1103" s="2" t="s">
        <v>81</v>
      </c>
      <c r="S1103" s="2">
        <v>17127</v>
      </c>
      <c r="T1103" s="2" t="s">
        <v>82</v>
      </c>
      <c r="U1103" s="2" t="s">
        <v>83</v>
      </c>
      <c r="V1103" s="10" t="s">
        <v>69</v>
      </c>
      <c r="W1103" s="2"/>
      <c r="X1103" s="2">
        <v>94541.04</v>
      </c>
      <c r="Y1103" s="26">
        <v>7.093450406E-05</v>
      </c>
      <c r="Z1103" s="10" t="s">
        <v>84</v>
      </c>
      <c r="AA1103" s="2" t="s">
        <v>85</v>
      </c>
      <c r="AB1103" s="10" t="s">
        <v>72</v>
      </c>
      <c r="AC1103" s="2" t="s">
        <v>73</v>
      </c>
      <c r="AD1103" s="10" t="s">
        <v>74</v>
      </c>
      <c r="AE1103" s="10"/>
      <c r="AF1103" s="10" t="s">
        <v>86</v>
      </c>
      <c r="AG1103" s="10" t="s">
        <v>75</v>
      </c>
      <c r="AH1103" s="10"/>
      <c r="AI1103" s="10" t="s">
        <v>76</v>
      </c>
      <c r="AJ1103" s="2" t="s">
        <v>76</v>
      </c>
      <c r="AK1103" s="32">
        <v>1</v>
      </c>
      <c r="AL1103" s="2"/>
      <c r="AM1103" s="2"/>
      <c r="AN1103" s="7">
        <f>HYPERLINK("#Notes!C2204", "Go To Notes")</f>
      </c>
      <c r="AO1103" s="2">
        <v>0</v>
      </c>
      <c r="AP1103" s="2">
        <v>0</v>
      </c>
      <c r="AQ1103" s="2">
        <v>0</v>
      </c>
      <c r="AR1103" s="26">
        <v>0</v>
      </c>
      <c r="AS1103" s="11"/>
      <c r="AT1103" s="10"/>
      <c r="AV1103" s="10"/>
      <c r="AW1103" s="10"/>
      <c r="AX1103" s="10"/>
      <c r="AY1103" s="10"/>
      <c r="AZ1103" s="10"/>
      <c r="BC1103" s="10"/>
    </row>
    <row r="1104" s="2" customFormat="1">
      <c r="A1104" s="2" t="s">
        <v>2467</v>
      </c>
      <c r="B1104" s="11">
        <v>43857</v>
      </c>
      <c r="C1104" s="2" t="s">
        <v>2456</v>
      </c>
      <c r="D1104" s="2" t="s">
        <v>2457</v>
      </c>
      <c r="E1104" s="2" t="s">
        <v>2458</v>
      </c>
      <c r="F1104" s="2" t="s">
        <v>2464</v>
      </c>
      <c r="G1104" s="2" t="s">
        <v>2465</v>
      </c>
      <c r="H1104" s="2" t="s">
        <v>2466</v>
      </c>
      <c r="I1104" s="11">
        <v>43830</v>
      </c>
      <c r="J1104" s="11">
        <v>43830</v>
      </c>
      <c r="K1104" s="2" t="s">
        <v>62</v>
      </c>
      <c r="L1104" s="2" t="s">
        <v>62</v>
      </c>
      <c r="M1104" s="2"/>
      <c r="N1104" s="2" t="s">
        <v>80</v>
      </c>
      <c r="O1104" s="2"/>
      <c r="P1104" s="2"/>
      <c r="Q1104" s="2" t="s">
        <v>65</v>
      </c>
      <c r="R1104" s="2" t="s">
        <v>81</v>
      </c>
      <c r="S1104" s="2">
        <v>17127</v>
      </c>
      <c r="T1104" s="2" t="s">
        <v>82</v>
      </c>
      <c r="U1104" s="2" t="s">
        <v>83</v>
      </c>
      <c r="V1104" s="10" t="s">
        <v>69</v>
      </c>
      <c r="W1104" s="2"/>
      <c r="X1104" s="2">
        <v>104132.16</v>
      </c>
      <c r="Y1104" s="26">
        <v>7.31408573E-05</v>
      </c>
      <c r="Z1104" s="10" t="s">
        <v>84</v>
      </c>
      <c r="AA1104" s="2" t="s">
        <v>85</v>
      </c>
      <c r="AB1104" s="10" t="s">
        <v>72</v>
      </c>
      <c r="AC1104" s="2" t="s">
        <v>73</v>
      </c>
      <c r="AD1104" s="10" t="s">
        <v>74</v>
      </c>
      <c r="AE1104" s="10"/>
      <c r="AF1104" s="10" t="s">
        <v>86</v>
      </c>
      <c r="AG1104" s="10" t="s">
        <v>75</v>
      </c>
      <c r="AH1104" s="10"/>
      <c r="AI1104" s="10" t="s">
        <v>76</v>
      </c>
      <c r="AJ1104" s="2" t="s">
        <v>76</v>
      </c>
      <c r="AK1104" s="32">
        <v>1</v>
      </c>
      <c r="AL1104" s="2"/>
      <c r="AM1104" s="2"/>
      <c r="AN1104" s="7">
        <f>HYPERLINK("#Notes!C2209", "Go To Notes")</f>
      </c>
      <c r="AO1104" s="2">
        <v>0</v>
      </c>
      <c r="AP1104" s="2">
        <v>0</v>
      </c>
      <c r="AQ1104" s="2">
        <v>0</v>
      </c>
      <c r="AR1104" s="26">
        <v>0</v>
      </c>
      <c r="AS1104" s="11"/>
      <c r="AT1104" s="10"/>
      <c r="AV1104" s="10"/>
      <c r="AW1104" s="10"/>
      <c r="AX1104" s="10"/>
      <c r="AY1104" s="10"/>
      <c r="AZ1104" s="10"/>
      <c r="BC1104" s="10"/>
    </row>
    <row r="1105" s="2" customFormat="1">
      <c r="A1105" s="2" t="s">
        <v>2468</v>
      </c>
      <c r="B1105" s="11">
        <v>43970</v>
      </c>
      <c r="C1105" s="2" t="s">
        <v>2456</v>
      </c>
      <c r="D1105" s="2" t="s">
        <v>2457</v>
      </c>
      <c r="E1105" s="2" t="s">
        <v>2458</v>
      </c>
      <c r="F1105" s="2" t="s">
        <v>2464</v>
      </c>
      <c r="G1105" s="2" t="s">
        <v>2465</v>
      </c>
      <c r="H1105" s="2" t="s">
        <v>2466</v>
      </c>
      <c r="I1105" s="11">
        <v>44196</v>
      </c>
      <c r="J1105" s="11">
        <v>43921</v>
      </c>
      <c r="K1105" s="2" t="s">
        <v>62</v>
      </c>
      <c r="L1105" s="2" t="s">
        <v>62</v>
      </c>
      <c r="M1105" s="2"/>
      <c r="N1105" s="2" t="s">
        <v>80</v>
      </c>
      <c r="O1105" s="2"/>
      <c r="P1105" s="2"/>
      <c r="Q1105" s="2" t="s">
        <v>65</v>
      </c>
      <c r="R1105" s="2" t="s">
        <v>81</v>
      </c>
      <c r="S1105" s="2">
        <v>17127</v>
      </c>
      <c r="T1105" s="2" t="s">
        <v>82</v>
      </c>
      <c r="U1105" s="2" t="s">
        <v>83</v>
      </c>
      <c r="V1105" s="10" t="s">
        <v>69</v>
      </c>
      <c r="W1105" s="2"/>
      <c r="X1105" s="2">
        <v>59944.5</v>
      </c>
      <c r="Y1105" s="26">
        <v>5.654839571E-05</v>
      </c>
      <c r="Z1105" s="10" t="s">
        <v>84</v>
      </c>
      <c r="AA1105" s="2" t="s">
        <v>85</v>
      </c>
      <c r="AB1105" s="10" t="s">
        <v>72</v>
      </c>
      <c r="AC1105" s="2" t="s">
        <v>73</v>
      </c>
      <c r="AD1105" s="10" t="s">
        <v>74</v>
      </c>
      <c r="AE1105" s="10"/>
      <c r="AF1105" s="10" t="s">
        <v>86</v>
      </c>
      <c r="AG1105" s="10" t="s">
        <v>75</v>
      </c>
      <c r="AH1105" s="10"/>
      <c r="AI1105" s="10" t="s">
        <v>76</v>
      </c>
      <c r="AJ1105" s="2" t="s">
        <v>76</v>
      </c>
      <c r="AK1105" s="32">
        <v>1</v>
      </c>
      <c r="AL1105" s="2"/>
      <c r="AM1105" s="2"/>
      <c r="AN1105" s="7">
        <f>HYPERLINK("#Notes!C2214", "Go To Notes")</f>
      </c>
      <c r="AO1105" s="2">
        <v>0</v>
      </c>
      <c r="AP1105" s="2">
        <v>0</v>
      </c>
      <c r="AQ1105" s="2">
        <v>0</v>
      </c>
      <c r="AR1105" s="26">
        <v>0</v>
      </c>
      <c r="AS1105" s="11"/>
      <c r="AT1105" s="10"/>
      <c r="AV1105" s="10"/>
      <c r="AW1105" s="10"/>
      <c r="AX1105" s="10"/>
      <c r="AY1105" s="10"/>
      <c r="AZ1105" s="10"/>
      <c r="BC1105" s="10"/>
    </row>
    <row r="1106" s="2" customFormat="1">
      <c r="A1106" s="2" t="s">
        <v>2469</v>
      </c>
      <c r="B1106" s="11">
        <v>44049</v>
      </c>
      <c r="C1106" s="2" t="s">
        <v>2456</v>
      </c>
      <c r="D1106" s="2" t="s">
        <v>2457</v>
      </c>
      <c r="E1106" s="2" t="s">
        <v>2458</v>
      </c>
      <c r="F1106" s="2" t="s">
        <v>2464</v>
      </c>
      <c r="G1106" s="2" t="s">
        <v>2465</v>
      </c>
      <c r="H1106" s="2" t="s">
        <v>2466</v>
      </c>
      <c r="I1106" s="11">
        <v>44196</v>
      </c>
      <c r="J1106" s="11">
        <v>44012</v>
      </c>
      <c r="K1106" s="2" t="s">
        <v>62</v>
      </c>
      <c r="L1106" s="2" t="s">
        <v>62</v>
      </c>
      <c r="M1106" s="2"/>
      <c r="N1106" s="2" t="s">
        <v>80</v>
      </c>
      <c r="O1106" s="2"/>
      <c r="P1106" s="2"/>
      <c r="Q1106" s="2" t="s">
        <v>65</v>
      </c>
      <c r="R1106" s="2" t="s">
        <v>81</v>
      </c>
      <c r="S1106" s="2">
        <v>17127</v>
      </c>
      <c r="T1106" s="2" t="s">
        <v>82</v>
      </c>
      <c r="U1106" s="2" t="s">
        <v>83</v>
      </c>
      <c r="V1106" s="10" t="s">
        <v>69</v>
      </c>
      <c r="W1106" s="2"/>
      <c r="X1106" s="2">
        <v>74331.18</v>
      </c>
      <c r="Y1106" s="26">
        <v>5.84005582E-05</v>
      </c>
      <c r="Z1106" s="10" t="s">
        <v>84</v>
      </c>
      <c r="AA1106" s="2" t="s">
        <v>85</v>
      </c>
      <c r="AB1106" s="10" t="s">
        <v>72</v>
      </c>
      <c r="AC1106" s="2" t="s">
        <v>73</v>
      </c>
      <c r="AD1106" s="10" t="s">
        <v>74</v>
      </c>
      <c r="AE1106" s="10"/>
      <c r="AF1106" s="10" t="s">
        <v>86</v>
      </c>
      <c r="AG1106" s="10" t="s">
        <v>75</v>
      </c>
      <c r="AH1106" s="10"/>
      <c r="AI1106" s="10" t="s">
        <v>76</v>
      </c>
      <c r="AJ1106" s="2" t="s">
        <v>76</v>
      </c>
      <c r="AK1106" s="32">
        <v>1</v>
      </c>
      <c r="AL1106" s="2"/>
      <c r="AM1106" s="2"/>
      <c r="AN1106" s="7">
        <f>HYPERLINK("#Notes!C2219", "Go To Notes")</f>
      </c>
      <c r="AO1106" s="2">
        <v>0</v>
      </c>
      <c r="AP1106" s="2">
        <v>0</v>
      </c>
      <c r="AQ1106" s="2">
        <v>0</v>
      </c>
      <c r="AR1106" s="26">
        <v>0</v>
      </c>
      <c r="AS1106" s="11"/>
      <c r="AT1106" s="10"/>
      <c r="AV1106" s="10"/>
      <c r="AW1106" s="10"/>
      <c r="AX1106" s="10"/>
      <c r="AY1106" s="10"/>
      <c r="AZ1106" s="10"/>
      <c r="BC1106" s="10"/>
    </row>
    <row r="1107" s="2" customFormat="1">
      <c r="A1107" s="2" t="s">
        <v>2470</v>
      </c>
      <c r="B1107" s="11">
        <v>44158</v>
      </c>
      <c r="C1107" s="2" t="s">
        <v>2456</v>
      </c>
      <c r="D1107" s="2" t="s">
        <v>2457</v>
      </c>
      <c r="E1107" s="2" t="s">
        <v>2458</v>
      </c>
      <c r="F1107" s="2" t="s">
        <v>2464</v>
      </c>
      <c r="G1107" s="2" t="s">
        <v>2465</v>
      </c>
      <c r="H1107" s="2" t="s">
        <v>2466</v>
      </c>
      <c r="I1107" s="11">
        <v>44196</v>
      </c>
      <c r="J1107" s="11">
        <v>44104</v>
      </c>
      <c r="K1107" s="2" t="s">
        <v>62</v>
      </c>
      <c r="L1107" s="2" t="s">
        <v>62</v>
      </c>
      <c r="M1107" s="2"/>
      <c r="N1107" s="2" t="s">
        <v>80</v>
      </c>
      <c r="O1107" s="2"/>
      <c r="P1107" s="2"/>
      <c r="Q1107" s="2" t="s">
        <v>65</v>
      </c>
      <c r="R1107" s="2" t="s">
        <v>81</v>
      </c>
      <c r="S1107" s="2">
        <v>17127</v>
      </c>
      <c r="T1107" s="2" t="s">
        <v>82</v>
      </c>
      <c r="U1107" s="2" t="s">
        <v>83</v>
      </c>
      <c r="V1107" s="10" t="s">
        <v>69</v>
      </c>
      <c r="W1107" s="2"/>
      <c r="X1107" s="2">
        <v>174695.4</v>
      </c>
      <c r="Y1107" s="26">
        <v>0.00013181252079</v>
      </c>
      <c r="Z1107" s="10" t="s">
        <v>84</v>
      </c>
      <c r="AA1107" s="2" t="s">
        <v>85</v>
      </c>
      <c r="AB1107" s="10" t="s">
        <v>72</v>
      </c>
      <c r="AC1107" s="2" t="s">
        <v>73</v>
      </c>
      <c r="AD1107" s="10" t="s">
        <v>74</v>
      </c>
      <c r="AE1107" s="10"/>
      <c r="AF1107" s="10" t="s">
        <v>86</v>
      </c>
      <c r="AG1107" s="10" t="s">
        <v>75</v>
      </c>
      <c r="AH1107" s="10"/>
      <c r="AI1107" s="10" t="s">
        <v>76</v>
      </c>
      <c r="AJ1107" s="2" t="s">
        <v>76</v>
      </c>
      <c r="AK1107" s="32">
        <v>1</v>
      </c>
      <c r="AL1107" s="2"/>
      <c r="AM1107" s="2"/>
      <c r="AN1107" s="7">
        <f>HYPERLINK("#Notes!C2224", "Go To Notes")</f>
      </c>
      <c r="AO1107" s="2">
        <v>0</v>
      </c>
      <c r="AP1107" s="2">
        <v>0</v>
      </c>
      <c r="AQ1107" s="2">
        <v>0</v>
      </c>
      <c r="AR1107" s="26">
        <v>0</v>
      </c>
      <c r="AS1107" s="11"/>
      <c r="AT1107" s="10"/>
      <c r="AV1107" s="10"/>
      <c r="AW1107" s="10"/>
      <c r="AX1107" s="10"/>
      <c r="AY1107" s="10"/>
      <c r="AZ1107" s="10"/>
      <c r="BC1107" s="10"/>
    </row>
    <row r="1108" s="2" customFormat="1">
      <c r="A1108" s="2" t="s">
        <v>2471</v>
      </c>
      <c r="B1108" s="11">
        <v>44235</v>
      </c>
      <c r="C1108" s="2" t="s">
        <v>2456</v>
      </c>
      <c r="D1108" s="2" t="s">
        <v>2457</v>
      </c>
      <c r="E1108" s="2" t="s">
        <v>2458</v>
      </c>
      <c r="F1108" s="2" t="s">
        <v>2464</v>
      </c>
      <c r="G1108" s="2" t="s">
        <v>2465</v>
      </c>
      <c r="H1108" s="2" t="s">
        <v>2466</v>
      </c>
      <c r="I1108" s="11">
        <v>44196</v>
      </c>
      <c r="J1108" s="11">
        <v>44196</v>
      </c>
      <c r="K1108" s="2" t="s">
        <v>62</v>
      </c>
      <c r="L1108" s="2" t="s">
        <v>62</v>
      </c>
      <c r="M1108" s="2"/>
      <c r="N1108" s="2" t="s">
        <v>80</v>
      </c>
      <c r="O1108" s="2"/>
      <c r="P1108" s="2"/>
      <c r="Q1108" s="2" t="s">
        <v>65</v>
      </c>
      <c r="R1108" s="2" t="s">
        <v>81</v>
      </c>
      <c r="S1108" s="2">
        <v>17127</v>
      </c>
      <c r="T1108" s="2" t="s">
        <v>82</v>
      </c>
      <c r="U1108" s="2" t="s">
        <v>83</v>
      </c>
      <c r="V1108" s="10" t="s">
        <v>69</v>
      </c>
      <c r="W1108" s="2"/>
      <c r="X1108" s="2">
        <v>322672.68</v>
      </c>
      <c r="Y1108" s="26">
        <v>0.00021517079085</v>
      </c>
      <c r="Z1108" s="10" t="s">
        <v>84</v>
      </c>
      <c r="AA1108" s="2" t="s">
        <v>85</v>
      </c>
      <c r="AB1108" s="10" t="s">
        <v>72</v>
      </c>
      <c r="AC1108" s="2" t="s">
        <v>73</v>
      </c>
      <c r="AD1108" s="10" t="s">
        <v>74</v>
      </c>
      <c r="AE1108" s="10"/>
      <c r="AF1108" s="10" t="s">
        <v>86</v>
      </c>
      <c r="AG1108" s="10" t="s">
        <v>75</v>
      </c>
      <c r="AH1108" s="10"/>
      <c r="AI1108" s="10" t="s">
        <v>76</v>
      </c>
      <c r="AJ1108" s="2" t="s">
        <v>76</v>
      </c>
      <c r="AK1108" s="32">
        <v>1</v>
      </c>
      <c r="AL1108" s="2"/>
      <c r="AM1108" s="2"/>
      <c r="AN1108" s="7">
        <f>HYPERLINK("#Notes!C2230", "Go To Notes")</f>
      </c>
      <c r="AO1108" s="2">
        <v>0</v>
      </c>
      <c r="AP1108" s="2">
        <v>0</v>
      </c>
      <c r="AQ1108" s="2">
        <v>0</v>
      </c>
      <c r="AR1108" s="26">
        <v>0</v>
      </c>
      <c r="AS1108" s="11"/>
      <c r="AT1108" s="10"/>
      <c r="AV1108" s="10"/>
      <c r="AW1108" s="10"/>
      <c r="AX1108" s="10"/>
      <c r="AY1108" s="10"/>
      <c r="AZ1108" s="10"/>
      <c r="BC1108" s="10"/>
    </row>
    <row r="1109" s="2" customFormat="1">
      <c r="A1109" s="2" t="s">
        <v>2472</v>
      </c>
      <c r="B1109" s="11">
        <v>43791</v>
      </c>
      <c r="C1109" s="2" t="s">
        <v>2456</v>
      </c>
      <c r="D1109" s="2" t="s">
        <v>2457</v>
      </c>
      <c r="E1109" s="2" t="s">
        <v>2458</v>
      </c>
      <c r="F1109" s="2" t="s">
        <v>2473</v>
      </c>
      <c r="G1109" s="2" t="s">
        <v>2474</v>
      </c>
      <c r="H1109" s="2" t="s">
        <v>2475</v>
      </c>
      <c r="I1109" s="11">
        <v>43830</v>
      </c>
      <c r="J1109" s="11">
        <v>43738</v>
      </c>
      <c r="K1109" s="2" t="s">
        <v>62</v>
      </c>
      <c r="L1109" s="2" t="s">
        <v>62</v>
      </c>
      <c r="M1109" s="2"/>
      <c r="N1109" s="2" t="s">
        <v>80</v>
      </c>
      <c r="O1109" s="2"/>
      <c r="P1109" s="2"/>
      <c r="Q1109" s="2" t="s">
        <v>65</v>
      </c>
      <c r="R1109" s="2" t="s">
        <v>81</v>
      </c>
      <c r="S1109" s="2">
        <v>6910</v>
      </c>
      <c r="T1109" s="2" t="s">
        <v>82</v>
      </c>
      <c r="U1109" s="2" t="s">
        <v>83</v>
      </c>
      <c r="V1109" s="10" t="s">
        <v>69</v>
      </c>
      <c r="W1109" s="2"/>
      <c r="X1109" s="2">
        <v>38143.2</v>
      </c>
      <c r="Y1109" s="26">
        <v>5.55578642E-05</v>
      </c>
      <c r="Z1109" s="10" t="s">
        <v>84</v>
      </c>
      <c r="AA1109" s="2" t="s">
        <v>85</v>
      </c>
      <c r="AB1109" s="10" t="s">
        <v>72</v>
      </c>
      <c r="AC1109" s="2" t="s">
        <v>73</v>
      </c>
      <c r="AD1109" s="10" t="s">
        <v>74</v>
      </c>
      <c r="AE1109" s="10"/>
      <c r="AF1109" s="10" t="s">
        <v>86</v>
      </c>
      <c r="AG1109" s="10" t="s">
        <v>75</v>
      </c>
      <c r="AH1109" s="10"/>
      <c r="AI1109" s="10" t="s">
        <v>76</v>
      </c>
      <c r="AJ1109" s="2" t="s">
        <v>76</v>
      </c>
      <c r="AK1109" s="32">
        <v>1</v>
      </c>
      <c r="AL1109" s="2"/>
      <c r="AM1109" s="2"/>
      <c r="AN1109" s="7">
        <f>HYPERLINK("#Notes!C2235", "Go To Notes")</f>
      </c>
      <c r="AO1109" s="2">
        <v>0</v>
      </c>
      <c r="AP1109" s="2">
        <v>0</v>
      </c>
      <c r="AQ1109" s="2">
        <v>0</v>
      </c>
      <c r="AR1109" s="26">
        <v>0</v>
      </c>
      <c r="AS1109" s="11"/>
      <c r="AT1109" s="10"/>
      <c r="AV1109" s="10"/>
      <c r="AW1109" s="10"/>
      <c r="AX1109" s="10"/>
      <c r="AY1109" s="10"/>
      <c r="AZ1109" s="10"/>
      <c r="BC1109" s="10"/>
    </row>
    <row r="1110" s="2" customFormat="1">
      <c r="A1110" s="2" t="s">
        <v>2476</v>
      </c>
      <c r="B1110" s="11">
        <v>43857</v>
      </c>
      <c r="C1110" s="2" t="s">
        <v>2456</v>
      </c>
      <c r="D1110" s="2" t="s">
        <v>2457</v>
      </c>
      <c r="E1110" s="2" t="s">
        <v>2458</v>
      </c>
      <c r="F1110" s="2" t="s">
        <v>2473</v>
      </c>
      <c r="G1110" s="2" t="s">
        <v>2474</v>
      </c>
      <c r="H1110" s="2" t="s">
        <v>2475</v>
      </c>
      <c r="I1110" s="11">
        <v>43830</v>
      </c>
      <c r="J1110" s="11">
        <v>43830</v>
      </c>
      <c r="K1110" s="2" t="s">
        <v>62</v>
      </c>
      <c r="L1110" s="2" t="s">
        <v>62</v>
      </c>
      <c r="M1110" s="2"/>
      <c r="N1110" s="2" t="s">
        <v>80</v>
      </c>
      <c r="O1110" s="2"/>
      <c r="P1110" s="2"/>
      <c r="Q1110" s="2" t="s">
        <v>65</v>
      </c>
      <c r="R1110" s="2" t="s">
        <v>81</v>
      </c>
      <c r="S1110" s="2">
        <v>6910</v>
      </c>
      <c r="T1110" s="2" t="s">
        <v>82</v>
      </c>
      <c r="U1110" s="2" t="s">
        <v>83</v>
      </c>
      <c r="V1110" s="10" t="s">
        <v>69</v>
      </c>
      <c r="W1110" s="2"/>
      <c r="X1110" s="2">
        <v>42012.8</v>
      </c>
      <c r="Y1110" s="26">
        <v>5.595070753E-05</v>
      </c>
      <c r="Z1110" s="10" t="s">
        <v>84</v>
      </c>
      <c r="AA1110" s="2" t="s">
        <v>85</v>
      </c>
      <c r="AB1110" s="10" t="s">
        <v>72</v>
      </c>
      <c r="AC1110" s="2" t="s">
        <v>73</v>
      </c>
      <c r="AD1110" s="10" t="s">
        <v>74</v>
      </c>
      <c r="AE1110" s="10"/>
      <c r="AF1110" s="10" t="s">
        <v>86</v>
      </c>
      <c r="AG1110" s="10" t="s">
        <v>75</v>
      </c>
      <c r="AH1110" s="10"/>
      <c r="AI1110" s="10" t="s">
        <v>76</v>
      </c>
      <c r="AJ1110" s="2" t="s">
        <v>76</v>
      </c>
      <c r="AK1110" s="32">
        <v>1</v>
      </c>
      <c r="AL1110" s="2"/>
      <c r="AM1110" s="2"/>
      <c r="AN1110" s="7">
        <f>HYPERLINK("#Notes!C2240", "Go To Notes")</f>
      </c>
      <c r="AO1110" s="2">
        <v>0</v>
      </c>
      <c r="AP1110" s="2">
        <v>0</v>
      </c>
      <c r="AQ1110" s="2">
        <v>0</v>
      </c>
      <c r="AR1110" s="26">
        <v>0</v>
      </c>
      <c r="AS1110" s="11"/>
      <c r="AT1110" s="10"/>
      <c r="AV1110" s="10"/>
      <c r="AW1110" s="10"/>
      <c r="AX1110" s="10"/>
      <c r="AY1110" s="10"/>
      <c r="AZ1110" s="10"/>
      <c r="BC1110" s="10"/>
    </row>
    <row r="1111" s="2" customFormat="1">
      <c r="A1111" s="2" t="s">
        <v>2477</v>
      </c>
      <c r="B1111" s="11">
        <v>43970</v>
      </c>
      <c r="C1111" s="2" t="s">
        <v>2456</v>
      </c>
      <c r="D1111" s="2" t="s">
        <v>2457</v>
      </c>
      <c r="E1111" s="2" t="s">
        <v>2458</v>
      </c>
      <c r="F1111" s="2" t="s">
        <v>2473</v>
      </c>
      <c r="G1111" s="2" t="s">
        <v>2474</v>
      </c>
      <c r="H1111" s="2" t="s">
        <v>2475</v>
      </c>
      <c r="I1111" s="11">
        <v>44196</v>
      </c>
      <c r="J1111" s="11">
        <v>43921</v>
      </c>
      <c r="K1111" s="2" t="s">
        <v>62</v>
      </c>
      <c r="L1111" s="2" t="s">
        <v>62</v>
      </c>
      <c r="M1111" s="2"/>
      <c r="N1111" s="2" t="s">
        <v>80</v>
      </c>
      <c r="O1111" s="2"/>
      <c r="P1111" s="2"/>
      <c r="Q1111" s="2" t="s">
        <v>65</v>
      </c>
      <c r="R1111" s="2" t="s">
        <v>81</v>
      </c>
      <c r="S1111" s="2">
        <v>6910</v>
      </c>
      <c r="T1111" s="2" t="s">
        <v>82</v>
      </c>
      <c r="U1111" s="2" t="s">
        <v>83</v>
      </c>
      <c r="V1111" s="10" t="s">
        <v>69</v>
      </c>
      <c r="W1111" s="2"/>
      <c r="X1111" s="2">
        <v>24185</v>
      </c>
      <c r="Y1111" s="26">
        <v>4.157739291E-05</v>
      </c>
      <c r="Z1111" s="10" t="s">
        <v>84</v>
      </c>
      <c r="AA1111" s="2" t="s">
        <v>85</v>
      </c>
      <c r="AB1111" s="10" t="s">
        <v>72</v>
      </c>
      <c r="AC1111" s="2" t="s">
        <v>73</v>
      </c>
      <c r="AD1111" s="10" t="s">
        <v>74</v>
      </c>
      <c r="AE1111" s="10"/>
      <c r="AF1111" s="10" t="s">
        <v>86</v>
      </c>
      <c r="AG1111" s="10" t="s">
        <v>75</v>
      </c>
      <c r="AH1111" s="10"/>
      <c r="AI1111" s="10" t="s">
        <v>76</v>
      </c>
      <c r="AJ1111" s="2" t="s">
        <v>76</v>
      </c>
      <c r="AK1111" s="32">
        <v>1</v>
      </c>
      <c r="AL1111" s="2"/>
      <c r="AM1111" s="2"/>
      <c r="AN1111" s="7">
        <f>HYPERLINK("#Notes!C2245", "Go To Notes")</f>
      </c>
      <c r="AO1111" s="2">
        <v>0</v>
      </c>
      <c r="AP1111" s="2">
        <v>0</v>
      </c>
      <c r="AQ1111" s="2">
        <v>0</v>
      </c>
      <c r="AR1111" s="26">
        <v>0</v>
      </c>
      <c r="AS1111" s="11"/>
      <c r="AT1111" s="10"/>
      <c r="AV1111" s="10"/>
      <c r="AW1111" s="10"/>
      <c r="AX1111" s="10"/>
      <c r="AY1111" s="10"/>
      <c r="AZ1111" s="10"/>
      <c r="BC1111" s="10"/>
    </row>
    <row r="1112" s="2" customFormat="1">
      <c r="A1112" s="2" t="s">
        <v>2478</v>
      </c>
      <c r="B1112" s="11">
        <v>44049</v>
      </c>
      <c r="C1112" s="2" t="s">
        <v>2456</v>
      </c>
      <c r="D1112" s="2" t="s">
        <v>2457</v>
      </c>
      <c r="E1112" s="2" t="s">
        <v>2458</v>
      </c>
      <c r="F1112" s="2" t="s">
        <v>2473</v>
      </c>
      <c r="G1112" s="2" t="s">
        <v>2474</v>
      </c>
      <c r="H1112" s="2" t="s">
        <v>2475</v>
      </c>
      <c r="I1112" s="11">
        <v>44196</v>
      </c>
      <c r="J1112" s="11">
        <v>44012</v>
      </c>
      <c r="K1112" s="2" t="s">
        <v>62</v>
      </c>
      <c r="L1112" s="2" t="s">
        <v>62</v>
      </c>
      <c r="M1112" s="2"/>
      <c r="N1112" s="2" t="s">
        <v>80</v>
      </c>
      <c r="O1112" s="2"/>
      <c r="P1112" s="2"/>
      <c r="Q1112" s="2" t="s">
        <v>65</v>
      </c>
      <c r="R1112" s="2" t="s">
        <v>81</v>
      </c>
      <c r="S1112" s="2">
        <v>6910</v>
      </c>
      <c r="T1112" s="2" t="s">
        <v>82</v>
      </c>
      <c r="U1112" s="2" t="s">
        <v>83</v>
      </c>
      <c r="V1112" s="10" t="s">
        <v>69</v>
      </c>
      <c r="W1112" s="2"/>
      <c r="X1112" s="2">
        <v>29989.4</v>
      </c>
      <c r="Y1112" s="26">
        <v>4.28016276E-05</v>
      </c>
      <c r="Z1112" s="10" t="s">
        <v>84</v>
      </c>
      <c r="AA1112" s="2" t="s">
        <v>85</v>
      </c>
      <c r="AB1112" s="10" t="s">
        <v>72</v>
      </c>
      <c r="AC1112" s="2" t="s">
        <v>73</v>
      </c>
      <c r="AD1112" s="10" t="s">
        <v>74</v>
      </c>
      <c r="AE1112" s="10"/>
      <c r="AF1112" s="10" t="s">
        <v>86</v>
      </c>
      <c r="AG1112" s="10" t="s">
        <v>75</v>
      </c>
      <c r="AH1112" s="10"/>
      <c r="AI1112" s="10" t="s">
        <v>76</v>
      </c>
      <c r="AJ1112" s="2" t="s">
        <v>76</v>
      </c>
      <c r="AK1112" s="32">
        <v>1</v>
      </c>
      <c r="AL1112" s="2"/>
      <c r="AM1112" s="2"/>
      <c r="AN1112" s="7">
        <f>HYPERLINK("#Notes!C2250", "Go To Notes")</f>
      </c>
      <c r="AO1112" s="2">
        <v>0</v>
      </c>
      <c r="AP1112" s="2">
        <v>0</v>
      </c>
      <c r="AQ1112" s="2">
        <v>0</v>
      </c>
      <c r="AR1112" s="26">
        <v>0</v>
      </c>
      <c r="AS1112" s="11"/>
      <c r="AT1112" s="10"/>
      <c r="AV1112" s="10"/>
      <c r="AW1112" s="10"/>
      <c r="AX1112" s="10"/>
      <c r="AY1112" s="10"/>
      <c r="AZ1112" s="10"/>
      <c r="BC1112" s="10"/>
    </row>
    <row r="1113" s="2" customFormat="1">
      <c r="A1113" s="2" t="s">
        <v>2479</v>
      </c>
      <c r="B1113" s="11">
        <v>44158</v>
      </c>
      <c r="C1113" s="2" t="s">
        <v>2456</v>
      </c>
      <c r="D1113" s="2" t="s">
        <v>2457</v>
      </c>
      <c r="E1113" s="2" t="s">
        <v>2458</v>
      </c>
      <c r="F1113" s="2" t="s">
        <v>2473</v>
      </c>
      <c r="G1113" s="2" t="s">
        <v>2474</v>
      </c>
      <c r="H1113" s="2" t="s">
        <v>2475</v>
      </c>
      <c r="I1113" s="11">
        <v>44196</v>
      </c>
      <c r="J1113" s="11">
        <v>44104</v>
      </c>
      <c r="K1113" s="2" t="s">
        <v>62</v>
      </c>
      <c r="L1113" s="2" t="s">
        <v>62</v>
      </c>
      <c r="M1113" s="2"/>
      <c r="N1113" s="2" t="s">
        <v>80</v>
      </c>
      <c r="O1113" s="2"/>
      <c r="P1113" s="2"/>
      <c r="Q1113" s="2" t="s">
        <v>65</v>
      </c>
      <c r="R1113" s="2" t="s">
        <v>81</v>
      </c>
      <c r="S1113" s="2">
        <v>6910</v>
      </c>
      <c r="T1113" s="2" t="s">
        <v>82</v>
      </c>
      <c r="U1113" s="2" t="s">
        <v>83</v>
      </c>
      <c r="V1113" s="10" t="s">
        <v>69</v>
      </c>
      <c r="W1113" s="2"/>
      <c r="X1113" s="2">
        <v>70482</v>
      </c>
      <c r="Y1113" s="26">
        <v>9.642004361E-05</v>
      </c>
      <c r="Z1113" s="10" t="s">
        <v>84</v>
      </c>
      <c r="AA1113" s="2" t="s">
        <v>85</v>
      </c>
      <c r="AB1113" s="10" t="s">
        <v>72</v>
      </c>
      <c r="AC1113" s="2" t="s">
        <v>73</v>
      </c>
      <c r="AD1113" s="10" t="s">
        <v>74</v>
      </c>
      <c r="AE1113" s="10"/>
      <c r="AF1113" s="10" t="s">
        <v>86</v>
      </c>
      <c r="AG1113" s="10" t="s">
        <v>75</v>
      </c>
      <c r="AH1113" s="10"/>
      <c r="AI1113" s="10" t="s">
        <v>76</v>
      </c>
      <c r="AJ1113" s="2" t="s">
        <v>76</v>
      </c>
      <c r="AK1113" s="32">
        <v>1</v>
      </c>
      <c r="AL1113" s="2"/>
      <c r="AM1113" s="2"/>
      <c r="AN1113" s="7">
        <f>HYPERLINK("#Notes!C2255", "Go To Notes")</f>
      </c>
      <c r="AO1113" s="2">
        <v>0</v>
      </c>
      <c r="AP1113" s="2">
        <v>0</v>
      </c>
      <c r="AQ1113" s="2">
        <v>0</v>
      </c>
      <c r="AR1113" s="26">
        <v>0</v>
      </c>
      <c r="AS1113" s="11"/>
      <c r="AT1113" s="10"/>
      <c r="AV1113" s="10"/>
      <c r="AW1113" s="10"/>
      <c r="AX1113" s="10"/>
      <c r="AY1113" s="10"/>
      <c r="AZ1113" s="10"/>
      <c r="BC1113" s="10"/>
    </row>
    <row r="1114" s="2" customFormat="1">
      <c r="A1114" s="2" t="s">
        <v>2480</v>
      </c>
      <c r="B1114" s="11">
        <v>44235</v>
      </c>
      <c r="C1114" s="2" t="s">
        <v>2456</v>
      </c>
      <c r="D1114" s="2" t="s">
        <v>2457</v>
      </c>
      <c r="E1114" s="2" t="s">
        <v>2458</v>
      </c>
      <c r="F1114" s="2" t="s">
        <v>2473</v>
      </c>
      <c r="G1114" s="2" t="s">
        <v>2474</v>
      </c>
      <c r="H1114" s="2" t="s">
        <v>2475</v>
      </c>
      <c r="I1114" s="11">
        <v>44196</v>
      </c>
      <c r="J1114" s="11">
        <v>44196</v>
      </c>
      <c r="K1114" s="2" t="s">
        <v>62</v>
      </c>
      <c r="L1114" s="2" t="s">
        <v>62</v>
      </c>
      <c r="M1114" s="2"/>
      <c r="N1114" s="2" t="s">
        <v>80</v>
      </c>
      <c r="O1114" s="2"/>
      <c r="P1114" s="2"/>
      <c r="Q1114" s="2" t="s">
        <v>65</v>
      </c>
      <c r="R1114" s="2" t="s">
        <v>81</v>
      </c>
      <c r="S1114" s="2">
        <v>6910</v>
      </c>
      <c r="T1114" s="2" t="s">
        <v>82</v>
      </c>
      <c r="U1114" s="2" t="s">
        <v>83</v>
      </c>
      <c r="V1114" s="10" t="s">
        <v>69</v>
      </c>
      <c r="W1114" s="2"/>
      <c r="X1114" s="2">
        <v>130184.4</v>
      </c>
      <c r="Y1114" s="26">
        <v>0.00015716232589</v>
      </c>
      <c r="Z1114" s="10" t="s">
        <v>84</v>
      </c>
      <c r="AA1114" s="2" t="s">
        <v>85</v>
      </c>
      <c r="AB1114" s="10" t="s">
        <v>72</v>
      </c>
      <c r="AC1114" s="2" t="s">
        <v>73</v>
      </c>
      <c r="AD1114" s="10" t="s">
        <v>74</v>
      </c>
      <c r="AE1114" s="10"/>
      <c r="AF1114" s="10" t="s">
        <v>86</v>
      </c>
      <c r="AG1114" s="10" t="s">
        <v>75</v>
      </c>
      <c r="AH1114" s="10"/>
      <c r="AI1114" s="10" t="s">
        <v>76</v>
      </c>
      <c r="AJ1114" s="2" t="s">
        <v>76</v>
      </c>
      <c r="AK1114" s="32">
        <v>1</v>
      </c>
      <c r="AL1114" s="2"/>
      <c r="AM1114" s="2"/>
      <c r="AN1114" s="7">
        <f>HYPERLINK("#Notes!C2261", "Go To Notes")</f>
      </c>
      <c r="AO1114" s="2">
        <v>0</v>
      </c>
      <c r="AP1114" s="2">
        <v>0</v>
      </c>
      <c r="AQ1114" s="2">
        <v>0</v>
      </c>
      <c r="AR1114" s="26">
        <v>0</v>
      </c>
      <c r="AS1114" s="11"/>
      <c r="AT1114" s="10"/>
      <c r="AV1114" s="10"/>
      <c r="AW1114" s="10"/>
      <c r="AX1114" s="10"/>
      <c r="AY1114" s="10"/>
      <c r="AZ1114" s="10"/>
      <c r="BC1114" s="10"/>
    </row>
    <row r="1115" s="2" customFormat="1">
      <c r="A1115" s="2" t="s">
        <v>2481</v>
      </c>
      <c r="B1115" s="11">
        <v>44523</v>
      </c>
      <c r="C1115" s="2" t="s">
        <v>2456</v>
      </c>
      <c r="D1115" s="2" t="s">
        <v>2457</v>
      </c>
      <c r="E1115" s="2" t="s">
        <v>2458</v>
      </c>
      <c r="F1115" s="2" t="s">
        <v>2482</v>
      </c>
      <c r="G1115" s="2" t="s">
        <v>2483</v>
      </c>
      <c r="H1115" s="2" t="s">
        <v>2484</v>
      </c>
      <c r="I1115" s="11">
        <v>44561</v>
      </c>
      <c r="J1115" s="11">
        <v>44469</v>
      </c>
      <c r="K1115" s="2" t="s">
        <v>62</v>
      </c>
      <c r="L1115" s="2" t="s">
        <v>62</v>
      </c>
      <c r="M1115" s="2"/>
      <c r="N1115" s="2" t="s">
        <v>80</v>
      </c>
      <c r="O1115" s="2"/>
      <c r="P1115" s="2"/>
      <c r="Q1115" s="2" t="s">
        <v>65</v>
      </c>
      <c r="R1115" s="2" t="s">
        <v>81</v>
      </c>
      <c r="S1115" s="2">
        <v>28266</v>
      </c>
      <c r="T1115" s="2" t="s">
        <v>82</v>
      </c>
      <c r="U1115" s="2" t="s">
        <v>83</v>
      </c>
      <c r="V1115" s="10" t="s">
        <v>69</v>
      </c>
      <c r="W1115" s="2"/>
      <c r="X1115" s="2">
        <v>4959835.02</v>
      </c>
      <c r="Y1115" s="26">
        <v>0.00468494974508</v>
      </c>
      <c r="Z1115" s="10" t="s">
        <v>84</v>
      </c>
      <c r="AA1115" s="2" t="s">
        <v>85</v>
      </c>
      <c r="AB1115" s="10" t="s">
        <v>72</v>
      </c>
      <c r="AC1115" s="2" t="s">
        <v>73</v>
      </c>
      <c r="AD1115" s="10" t="s">
        <v>74</v>
      </c>
      <c r="AE1115" s="10"/>
      <c r="AF1115" s="10" t="s">
        <v>86</v>
      </c>
      <c r="AG1115" s="10" t="s">
        <v>75</v>
      </c>
      <c r="AH1115" s="10"/>
      <c r="AI1115" s="10" t="s">
        <v>76</v>
      </c>
      <c r="AJ1115" s="2" t="s">
        <v>76</v>
      </c>
      <c r="AK1115" s="32">
        <v>1</v>
      </c>
      <c r="AL1115" s="2"/>
      <c r="AM1115" s="2"/>
      <c r="AN1115" s="7">
        <f>HYPERLINK("#Notes!C2266", "Go To Notes")</f>
      </c>
      <c r="AO1115" s="2">
        <v>0</v>
      </c>
      <c r="AP1115" s="2">
        <v>0</v>
      </c>
      <c r="AQ1115" s="2">
        <v>0</v>
      </c>
      <c r="AR1115" s="26">
        <v>0</v>
      </c>
      <c r="AS1115" s="11"/>
      <c r="AT1115" s="10"/>
      <c r="AV1115" s="10"/>
      <c r="AW1115" s="10"/>
      <c r="AX1115" s="10"/>
      <c r="AY1115" s="10"/>
      <c r="AZ1115" s="10"/>
      <c r="BC1115" s="10"/>
    </row>
    <row r="1116" s="2" customFormat="1">
      <c r="A1116" s="2" t="s">
        <v>2485</v>
      </c>
      <c r="B1116" s="11">
        <v>43791</v>
      </c>
      <c r="C1116" s="2" t="s">
        <v>2456</v>
      </c>
      <c r="D1116" s="2" t="s">
        <v>2457</v>
      </c>
      <c r="E1116" s="2" t="s">
        <v>2458</v>
      </c>
      <c r="F1116" s="2" t="s">
        <v>2486</v>
      </c>
      <c r="G1116" s="2" t="s">
        <v>2487</v>
      </c>
      <c r="H1116" s="2" t="s">
        <v>2488</v>
      </c>
      <c r="I1116" s="11">
        <v>43830</v>
      </c>
      <c r="J1116" s="11">
        <v>43738</v>
      </c>
      <c r="K1116" s="2" t="s">
        <v>62</v>
      </c>
      <c r="L1116" s="2" t="s">
        <v>62</v>
      </c>
      <c r="M1116" s="2"/>
      <c r="N1116" s="2" t="s">
        <v>80</v>
      </c>
      <c r="O1116" s="2"/>
      <c r="P1116" s="2"/>
      <c r="Q1116" s="2" t="s">
        <v>65</v>
      </c>
      <c r="R1116" s="2" t="s">
        <v>81</v>
      </c>
      <c r="S1116" s="2">
        <v>102800</v>
      </c>
      <c r="T1116" s="2" t="s">
        <v>82</v>
      </c>
      <c r="U1116" s="2" t="s">
        <v>83</v>
      </c>
      <c r="V1116" s="10" t="s">
        <v>69</v>
      </c>
      <c r="W1116" s="2"/>
      <c r="X1116" s="2">
        <v>567456</v>
      </c>
      <c r="Y1116" s="26">
        <v>0.00027209235403</v>
      </c>
      <c r="Z1116" s="10" t="s">
        <v>84</v>
      </c>
      <c r="AA1116" s="2" t="s">
        <v>85</v>
      </c>
      <c r="AB1116" s="10" t="s">
        <v>72</v>
      </c>
      <c r="AC1116" s="2" t="s">
        <v>73</v>
      </c>
      <c r="AD1116" s="10" t="s">
        <v>74</v>
      </c>
      <c r="AE1116" s="10"/>
      <c r="AF1116" s="10" t="s">
        <v>86</v>
      </c>
      <c r="AG1116" s="10" t="s">
        <v>75</v>
      </c>
      <c r="AH1116" s="10"/>
      <c r="AI1116" s="10" t="s">
        <v>76</v>
      </c>
      <c r="AJ1116" s="2" t="s">
        <v>76</v>
      </c>
      <c r="AK1116" s="32">
        <v>1</v>
      </c>
      <c r="AL1116" s="2"/>
      <c r="AM1116" s="2"/>
      <c r="AN1116" s="7">
        <f>HYPERLINK("#Notes!C2271", "Go To Notes")</f>
      </c>
      <c r="AO1116" s="2">
        <v>0</v>
      </c>
      <c r="AP1116" s="2">
        <v>0</v>
      </c>
      <c r="AQ1116" s="2">
        <v>0</v>
      </c>
      <c r="AR1116" s="26">
        <v>0</v>
      </c>
      <c r="AS1116" s="11"/>
      <c r="AT1116" s="10"/>
      <c r="AV1116" s="10"/>
      <c r="AW1116" s="10"/>
      <c r="AX1116" s="10"/>
      <c r="AY1116" s="10"/>
      <c r="AZ1116" s="10"/>
      <c r="BC1116" s="10"/>
    </row>
    <row r="1117" s="2" customFormat="1">
      <c r="A1117" s="2" t="s">
        <v>2489</v>
      </c>
      <c r="B1117" s="11">
        <v>43857</v>
      </c>
      <c r="C1117" s="2" t="s">
        <v>2456</v>
      </c>
      <c r="D1117" s="2" t="s">
        <v>2457</v>
      </c>
      <c r="E1117" s="2" t="s">
        <v>2458</v>
      </c>
      <c r="F1117" s="2" t="s">
        <v>2486</v>
      </c>
      <c r="G1117" s="2" t="s">
        <v>2487</v>
      </c>
      <c r="H1117" s="2" t="s">
        <v>2488</v>
      </c>
      <c r="I1117" s="11">
        <v>43830</v>
      </c>
      <c r="J1117" s="11">
        <v>43830</v>
      </c>
      <c r="K1117" s="2" t="s">
        <v>62</v>
      </c>
      <c r="L1117" s="2" t="s">
        <v>62</v>
      </c>
      <c r="M1117" s="2"/>
      <c r="N1117" s="2" t="s">
        <v>80</v>
      </c>
      <c r="O1117" s="2"/>
      <c r="P1117" s="2"/>
      <c r="Q1117" s="2" t="s">
        <v>65</v>
      </c>
      <c r="R1117" s="2" t="s">
        <v>81</v>
      </c>
      <c r="S1117" s="2">
        <v>102800</v>
      </c>
      <c r="T1117" s="2" t="s">
        <v>82</v>
      </c>
      <c r="U1117" s="2" t="s">
        <v>83</v>
      </c>
      <c r="V1117" s="10" t="s">
        <v>69</v>
      </c>
      <c r="W1117" s="2"/>
      <c r="X1117" s="2">
        <v>625024</v>
      </c>
      <c r="Y1117" s="26">
        <v>0.00027397733483</v>
      </c>
      <c r="Z1117" s="10" t="s">
        <v>84</v>
      </c>
      <c r="AA1117" s="2" t="s">
        <v>85</v>
      </c>
      <c r="AB1117" s="10" t="s">
        <v>72</v>
      </c>
      <c r="AC1117" s="2" t="s">
        <v>73</v>
      </c>
      <c r="AD1117" s="10" t="s">
        <v>74</v>
      </c>
      <c r="AE1117" s="10"/>
      <c r="AF1117" s="10" t="s">
        <v>86</v>
      </c>
      <c r="AG1117" s="10" t="s">
        <v>75</v>
      </c>
      <c r="AH1117" s="10"/>
      <c r="AI1117" s="10" t="s">
        <v>76</v>
      </c>
      <c r="AJ1117" s="2" t="s">
        <v>76</v>
      </c>
      <c r="AK1117" s="32">
        <v>1</v>
      </c>
      <c r="AL1117" s="2"/>
      <c r="AM1117" s="2"/>
      <c r="AN1117" s="7">
        <f>HYPERLINK("#Notes!C2277", "Go To Notes")</f>
      </c>
      <c r="AO1117" s="2">
        <v>0</v>
      </c>
      <c r="AP1117" s="2">
        <v>0</v>
      </c>
      <c r="AQ1117" s="2">
        <v>0</v>
      </c>
      <c r="AR1117" s="26">
        <v>0</v>
      </c>
      <c r="AS1117" s="11"/>
      <c r="AT1117" s="10"/>
      <c r="AV1117" s="10"/>
      <c r="AW1117" s="10"/>
      <c r="AX1117" s="10"/>
      <c r="AY1117" s="10"/>
      <c r="AZ1117" s="10"/>
      <c r="BC1117" s="10"/>
    </row>
    <row r="1118" s="2" customFormat="1">
      <c r="A1118" s="2" t="s">
        <v>2490</v>
      </c>
      <c r="B1118" s="11">
        <v>43970</v>
      </c>
      <c r="C1118" s="2" t="s">
        <v>2456</v>
      </c>
      <c r="D1118" s="2" t="s">
        <v>2457</v>
      </c>
      <c r="E1118" s="2" t="s">
        <v>2458</v>
      </c>
      <c r="F1118" s="2" t="s">
        <v>2486</v>
      </c>
      <c r="G1118" s="2" t="s">
        <v>2487</v>
      </c>
      <c r="H1118" s="2" t="s">
        <v>2488</v>
      </c>
      <c r="I1118" s="11">
        <v>44196</v>
      </c>
      <c r="J1118" s="11">
        <v>43921</v>
      </c>
      <c r="K1118" s="2" t="s">
        <v>62</v>
      </c>
      <c r="L1118" s="2" t="s">
        <v>62</v>
      </c>
      <c r="M1118" s="2"/>
      <c r="N1118" s="2" t="s">
        <v>80</v>
      </c>
      <c r="O1118" s="2"/>
      <c r="P1118" s="2"/>
      <c r="Q1118" s="2" t="s">
        <v>65</v>
      </c>
      <c r="R1118" s="2" t="s">
        <v>81</v>
      </c>
      <c r="S1118" s="2">
        <v>68900</v>
      </c>
      <c r="T1118" s="2" t="s">
        <v>82</v>
      </c>
      <c r="U1118" s="2" t="s">
        <v>83</v>
      </c>
      <c r="V1118" s="10" t="s">
        <v>69</v>
      </c>
      <c r="W1118" s="2"/>
      <c r="X1118" s="2">
        <v>241150</v>
      </c>
      <c r="Y1118" s="26">
        <v>0.00014042707042</v>
      </c>
      <c r="Z1118" s="10" t="s">
        <v>84</v>
      </c>
      <c r="AA1118" s="2" t="s">
        <v>85</v>
      </c>
      <c r="AB1118" s="10" t="s">
        <v>72</v>
      </c>
      <c r="AC1118" s="2" t="s">
        <v>73</v>
      </c>
      <c r="AD1118" s="10" t="s">
        <v>74</v>
      </c>
      <c r="AE1118" s="10"/>
      <c r="AF1118" s="10" t="s">
        <v>86</v>
      </c>
      <c r="AG1118" s="10" t="s">
        <v>75</v>
      </c>
      <c r="AH1118" s="10"/>
      <c r="AI1118" s="10" t="s">
        <v>76</v>
      </c>
      <c r="AJ1118" s="2" t="s">
        <v>76</v>
      </c>
      <c r="AK1118" s="32">
        <v>1</v>
      </c>
      <c r="AL1118" s="2"/>
      <c r="AM1118" s="2"/>
      <c r="AN1118" s="7">
        <f>HYPERLINK("#Notes!C2282", "Go To Notes")</f>
      </c>
      <c r="AO1118" s="2">
        <v>0</v>
      </c>
      <c r="AP1118" s="2">
        <v>0</v>
      </c>
      <c r="AQ1118" s="2">
        <v>0</v>
      </c>
      <c r="AR1118" s="26">
        <v>0</v>
      </c>
      <c r="AS1118" s="11"/>
      <c r="AT1118" s="10"/>
      <c r="AV1118" s="10"/>
      <c r="AW1118" s="10"/>
      <c r="AX1118" s="10"/>
      <c r="AY1118" s="10"/>
      <c r="AZ1118" s="10"/>
      <c r="BC1118" s="10"/>
    </row>
    <row r="1119" s="2" customFormat="1">
      <c r="A1119" s="2" t="s">
        <v>2491</v>
      </c>
      <c r="B1119" s="11">
        <v>44049</v>
      </c>
      <c r="C1119" s="2" t="s">
        <v>2456</v>
      </c>
      <c r="D1119" s="2" t="s">
        <v>2457</v>
      </c>
      <c r="E1119" s="2" t="s">
        <v>2458</v>
      </c>
      <c r="F1119" s="2" t="s">
        <v>2486</v>
      </c>
      <c r="G1119" s="2" t="s">
        <v>2487</v>
      </c>
      <c r="H1119" s="2" t="s">
        <v>2488</v>
      </c>
      <c r="I1119" s="11">
        <v>44196</v>
      </c>
      <c r="J1119" s="11">
        <v>44012</v>
      </c>
      <c r="K1119" s="2" t="s">
        <v>62</v>
      </c>
      <c r="L1119" s="2" t="s">
        <v>62</v>
      </c>
      <c r="M1119" s="2"/>
      <c r="N1119" s="2" t="s">
        <v>80</v>
      </c>
      <c r="O1119" s="2"/>
      <c r="P1119" s="2"/>
      <c r="Q1119" s="2" t="s">
        <v>65</v>
      </c>
      <c r="R1119" s="2" t="s">
        <v>81</v>
      </c>
      <c r="S1119" s="2">
        <v>78900</v>
      </c>
      <c r="T1119" s="2" t="s">
        <v>82</v>
      </c>
      <c r="U1119" s="2" t="s">
        <v>83</v>
      </c>
      <c r="V1119" s="10" t="s">
        <v>69</v>
      </c>
      <c r="W1119" s="2"/>
      <c r="X1119" s="2">
        <v>342426</v>
      </c>
      <c r="Y1119" s="26">
        <v>0.00016981417429</v>
      </c>
      <c r="Z1119" s="10" t="s">
        <v>84</v>
      </c>
      <c r="AA1119" s="2" t="s">
        <v>85</v>
      </c>
      <c r="AB1119" s="10" t="s">
        <v>72</v>
      </c>
      <c r="AC1119" s="2" t="s">
        <v>73</v>
      </c>
      <c r="AD1119" s="10" t="s">
        <v>74</v>
      </c>
      <c r="AE1119" s="10"/>
      <c r="AF1119" s="10" t="s">
        <v>86</v>
      </c>
      <c r="AG1119" s="10" t="s">
        <v>75</v>
      </c>
      <c r="AH1119" s="10"/>
      <c r="AI1119" s="10" t="s">
        <v>76</v>
      </c>
      <c r="AJ1119" s="2" t="s">
        <v>76</v>
      </c>
      <c r="AK1119" s="32">
        <v>1</v>
      </c>
      <c r="AL1119" s="2"/>
      <c r="AM1119" s="2"/>
      <c r="AN1119" s="7">
        <f>HYPERLINK("#Notes!C2287", "Go To Notes")</f>
      </c>
      <c r="AO1119" s="2">
        <v>0</v>
      </c>
      <c r="AP1119" s="2">
        <v>0</v>
      </c>
      <c r="AQ1119" s="2">
        <v>0</v>
      </c>
      <c r="AR1119" s="26">
        <v>0</v>
      </c>
      <c r="AS1119" s="11"/>
      <c r="AT1119" s="10"/>
      <c r="AV1119" s="10"/>
      <c r="AW1119" s="10"/>
      <c r="AX1119" s="10"/>
      <c r="AY1119" s="10"/>
      <c r="AZ1119" s="10"/>
      <c r="BC1119" s="10"/>
    </row>
    <row r="1120" s="2" customFormat="1">
      <c r="A1120" s="2" t="s">
        <v>2492</v>
      </c>
      <c r="B1120" s="11">
        <v>44158</v>
      </c>
      <c r="C1120" s="2" t="s">
        <v>2456</v>
      </c>
      <c r="D1120" s="2" t="s">
        <v>2457</v>
      </c>
      <c r="E1120" s="2" t="s">
        <v>2458</v>
      </c>
      <c r="F1120" s="2" t="s">
        <v>2486</v>
      </c>
      <c r="G1120" s="2" t="s">
        <v>2487</v>
      </c>
      <c r="H1120" s="2" t="s">
        <v>2488</v>
      </c>
      <c r="I1120" s="11">
        <v>44196</v>
      </c>
      <c r="J1120" s="11">
        <v>44104</v>
      </c>
      <c r="K1120" s="2" t="s">
        <v>62</v>
      </c>
      <c r="L1120" s="2" t="s">
        <v>62</v>
      </c>
      <c r="M1120" s="2"/>
      <c r="N1120" s="2" t="s">
        <v>80</v>
      </c>
      <c r="O1120" s="2"/>
      <c r="P1120" s="2"/>
      <c r="Q1120" s="2" t="s">
        <v>65</v>
      </c>
      <c r="R1120" s="2" t="s">
        <v>81</v>
      </c>
      <c r="S1120" s="2">
        <v>55100</v>
      </c>
      <c r="T1120" s="2" t="s">
        <v>82</v>
      </c>
      <c r="U1120" s="2" t="s">
        <v>83</v>
      </c>
      <c r="V1120" s="10" t="s">
        <v>69</v>
      </c>
      <c r="W1120" s="2"/>
      <c r="X1120" s="2">
        <v>562020</v>
      </c>
      <c r="Y1120" s="26">
        <v>0.0002875982127</v>
      </c>
      <c r="Z1120" s="10" t="s">
        <v>84</v>
      </c>
      <c r="AA1120" s="2" t="s">
        <v>85</v>
      </c>
      <c r="AB1120" s="10" t="s">
        <v>72</v>
      </c>
      <c r="AC1120" s="2" t="s">
        <v>73</v>
      </c>
      <c r="AD1120" s="10" t="s">
        <v>74</v>
      </c>
      <c r="AE1120" s="10"/>
      <c r="AF1120" s="10" t="s">
        <v>86</v>
      </c>
      <c r="AG1120" s="10" t="s">
        <v>75</v>
      </c>
      <c r="AH1120" s="10"/>
      <c r="AI1120" s="10" t="s">
        <v>76</v>
      </c>
      <c r="AJ1120" s="2" t="s">
        <v>76</v>
      </c>
      <c r="AK1120" s="32">
        <v>1</v>
      </c>
      <c r="AL1120" s="2"/>
      <c r="AM1120" s="2"/>
      <c r="AN1120" s="7">
        <f>HYPERLINK("#Notes!C2292", "Go To Notes")</f>
      </c>
      <c r="AO1120" s="2">
        <v>0</v>
      </c>
      <c r="AP1120" s="2">
        <v>0</v>
      </c>
      <c r="AQ1120" s="2">
        <v>0</v>
      </c>
      <c r="AR1120" s="26">
        <v>0</v>
      </c>
      <c r="AS1120" s="11"/>
      <c r="AT1120" s="10"/>
      <c r="AV1120" s="10"/>
      <c r="AW1120" s="10"/>
      <c r="AX1120" s="10"/>
      <c r="AY1120" s="10"/>
      <c r="AZ1120" s="10"/>
      <c r="BC1120" s="10"/>
    </row>
    <row r="1121" s="2" customFormat="1">
      <c r="A1121" s="2" t="s">
        <v>2493</v>
      </c>
      <c r="B1121" s="11">
        <v>44235</v>
      </c>
      <c r="C1121" s="2" t="s">
        <v>2456</v>
      </c>
      <c r="D1121" s="2" t="s">
        <v>2457</v>
      </c>
      <c r="E1121" s="2" t="s">
        <v>2458</v>
      </c>
      <c r="F1121" s="2" t="s">
        <v>2486</v>
      </c>
      <c r="G1121" s="2" t="s">
        <v>2487</v>
      </c>
      <c r="H1121" s="2" t="s">
        <v>2488</v>
      </c>
      <c r="I1121" s="11">
        <v>44196</v>
      </c>
      <c r="J1121" s="11">
        <v>44196</v>
      </c>
      <c r="K1121" s="2" t="s">
        <v>62</v>
      </c>
      <c r="L1121" s="2" t="s">
        <v>62</v>
      </c>
      <c r="M1121" s="2"/>
      <c r="N1121" s="2" t="s">
        <v>80</v>
      </c>
      <c r="O1121" s="2"/>
      <c r="P1121" s="2"/>
      <c r="Q1121" s="2" t="s">
        <v>65</v>
      </c>
      <c r="R1121" s="2" t="s">
        <v>81</v>
      </c>
      <c r="S1121" s="2">
        <v>55100</v>
      </c>
      <c r="T1121" s="2" t="s">
        <v>82</v>
      </c>
      <c r="U1121" s="2" t="s">
        <v>83</v>
      </c>
      <c r="V1121" s="10" t="s">
        <v>69</v>
      </c>
      <c r="W1121" s="2"/>
      <c r="X1121" s="2">
        <v>1038084</v>
      </c>
      <c r="Y1121" s="26">
        <v>0.00044391281683</v>
      </c>
      <c r="Z1121" s="10" t="s">
        <v>84</v>
      </c>
      <c r="AA1121" s="2" t="s">
        <v>85</v>
      </c>
      <c r="AB1121" s="10" t="s">
        <v>72</v>
      </c>
      <c r="AC1121" s="2" t="s">
        <v>73</v>
      </c>
      <c r="AD1121" s="10" t="s">
        <v>74</v>
      </c>
      <c r="AE1121" s="10"/>
      <c r="AF1121" s="10" t="s">
        <v>86</v>
      </c>
      <c r="AG1121" s="10" t="s">
        <v>75</v>
      </c>
      <c r="AH1121" s="10"/>
      <c r="AI1121" s="10" t="s">
        <v>76</v>
      </c>
      <c r="AJ1121" s="2" t="s">
        <v>76</v>
      </c>
      <c r="AK1121" s="32">
        <v>1</v>
      </c>
      <c r="AL1121" s="2"/>
      <c r="AM1121" s="2"/>
      <c r="AN1121" s="7">
        <f>HYPERLINK("#Notes!C2298", "Go To Notes")</f>
      </c>
      <c r="AO1121" s="2">
        <v>0</v>
      </c>
      <c r="AP1121" s="2">
        <v>0</v>
      </c>
      <c r="AQ1121" s="2">
        <v>0</v>
      </c>
      <c r="AR1121" s="26">
        <v>0</v>
      </c>
      <c r="AS1121" s="11"/>
      <c r="AT1121" s="10"/>
      <c r="AV1121" s="10"/>
      <c r="AW1121" s="10"/>
      <c r="AX1121" s="10"/>
      <c r="AY1121" s="10"/>
      <c r="AZ1121" s="10"/>
      <c r="BC1121" s="10"/>
    </row>
    <row r="1122" s="2" customFormat="1">
      <c r="A1122" s="2" t="s">
        <v>2494</v>
      </c>
      <c r="B1122" s="11">
        <v>44341</v>
      </c>
      <c r="C1122" s="2" t="s">
        <v>2456</v>
      </c>
      <c r="D1122" s="2" t="s">
        <v>2457</v>
      </c>
      <c r="E1122" s="2" t="s">
        <v>2458</v>
      </c>
      <c r="F1122" s="2" t="s">
        <v>2486</v>
      </c>
      <c r="G1122" s="2" t="s">
        <v>2487</v>
      </c>
      <c r="H1122" s="2" t="s">
        <v>2488</v>
      </c>
      <c r="I1122" s="11">
        <v>44561</v>
      </c>
      <c r="J1122" s="11">
        <v>44286</v>
      </c>
      <c r="K1122" s="2" t="s">
        <v>62</v>
      </c>
      <c r="L1122" s="2" t="s">
        <v>62</v>
      </c>
      <c r="M1122" s="2"/>
      <c r="N1122" s="2" t="s">
        <v>80</v>
      </c>
      <c r="O1122" s="2"/>
      <c r="P1122" s="2"/>
      <c r="Q1122" s="2" t="s">
        <v>65</v>
      </c>
      <c r="R1122" s="2" t="s">
        <v>81</v>
      </c>
      <c r="S1122" s="2">
        <v>48800</v>
      </c>
      <c r="T1122" s="2" t="s">
        <v>82</v>
      </c>
      <c r="U1122" s="2" t="s">
        <v>83</v>
      </c>
      <c r="V1122" s="10" t="s">
        <v>69</v>
      </c>
      <c r="W1122" s="2"/>
      <c r="X1122" s="2">
        <v>9263216</v>
      </c>
      <c r="Y1122" s="26">
        <v>0.00382340908912</v>
      </c>
      <c r="Z1122" s="10" t="s">
        <v>84</v>
      </c>
      <c r="AA1122" s="2" t="s">
        <v>85</v>
      </c>
      <c r="AB1122" s="10" t="s">
        <v>72</v>
      </c>
      <c r="AC1122" s="2" t="s">
        <v>73</v>
      </c>
      <c r="AD1122" s="10" t="s">
        <v>74</v>
      </c>
      <c r="AE1122" s="10"/>
      <c r="AF1122" s="10" t="s">
        <v>86</v>
      </c>
      <c r="AG1122" s="10" t="s">
        <v>75</v>
      </c>
      <c r="AH1122" s="10"/>
      <c r="AI1122" s="10" t="s">
        <v>76</v>
      </c>
      <c r="AJ1122" s="2" t="s">
        <v>76</v>
      </c>
      <c r="AK1122" s="32">
        <v>1</v>
      </c>
      <c r="AL1122" s="2"/>
      <c r="AM1122" s="2"/>
      <c r="AN1122" s="7">
        <f>HYPERLINK("#Notes!C2304", "Go To Notes")</f>
      </c>
      <c r="AO1122" s="2">
        <v>0</v>
      </c>
      <c r="AP1122" s="2">
        <v>0</v>
      </c>
      <c r="AQ1122" s="2">
        <v>0</v>
      </c>
      <c r="AR1122" s="26">
        <v>0</v>
      </c>
      <c r="AS1122" s="11"/>
      <c r="AT1122" s="10"/>
      <c r="AV1122" s="10"/>
      <c r="AW1122" s="10"/>
      <c r="AX1122" s="10"/>
      <c r="AY1122" s="10"/>
      <c r="AZ1122" s="10"/>
      <c r="BC1122" s="10"/>
    </row>
    <row r="1123" s="2" customFormat="1">
      <c r="A1123" s="2" t="s">
        <v>2495</v>
      </c>
      <c r="B1123" s="11">
        <v>43791</v>
      </c>
      <c r="C1123" s="2" t="s">
        <v>2456</v>
      </c>
      <c r="D1123" s="2" t="s">
        <v>2457</v>
      </c>
      <c r="E1123" s="2" t="s">
        <v>2458</v>
      </c>
      <c r="F1123" s="2" t="s">
        <v>2496</v>
      </c>
      <c r="G1123" s="2" t="s">
        <v>2497</v>
      </c>
      <c r="H1123" s="2" t="s">
        <v>2498</v>
      </c>
      <c r="I1123" s="11">
        <v>43830</v>
      </c>
      <c r="J1123" s="11">
        <v>43738</v>
      </c>
      <c r="K1123" s="2" t="s">
        <v>62</v>
      </c>
      <c r="L1123" s="2" t="s">
        <v>62</v>
      </c>
      <c r="M1123" s="2"/>
      <c r="N1123" s="2" t="s">
        <v>80</v>
      </c>
      <c r="O1123" s="2"/>
      <c r="P1123" s="2"/>
      <c r="Q1123" s="2" t="s">
        <v>65</v>
      </c>
      <c r="R1123" s="2" t="s">
        <v>81</v>
      </c>
      <c r="S1123" s="2">
        <v>176824</v>
      </c>
      <c r="T1123" s="2" t="s">
        <v>82</v>
      </c>
      <c r="U1123" s="2" t="s">
        <v>83</v>
      </c>
      <c r="V1123" s="10" t="s">
        <v>69</v>
      </c>
      <c r="W1123" s="2"/>
      <c r="X1123" s="2">
        <v>976068.48</v>
      </c>
      <c r="Y1123" s="26">
        <v>0.00261479776559</v>
      </c>
      <c r="Z1123" s="10" t="s">
        <v>84</v>
      </c>
      <c r="AA1123" s="2" t="s">
        <v>85</v>
      </c>
      <c r="AB1123" s="10" t="s">
        <v>72</v>
      </c>
      <c r="AC1123" s="2" t="s">
        <v>73</v>
      </c>
      <c r="AD1123" s="10" t="s">
        <v>74</v>
      </c>
      <c r="AE1123" s="10"/>
      <c r="AF1123" s="10" t="s">
        <v>86</v>
      </c>
      <c r="AG1123" s="10" t="s">
        <v>75</v>
      </c>
      <c r="AH1123" s="10"/>
      <c r="AI1123" s="10" t="s">
        <v>76</v>
      </c>
      <c r="AJ1123" s="2" t="s">
        <v>76</v>
      </c>
      <c r="AK1123" s="32">
        <v>1</v>
      </c>
      <c r="AL1123" s="2"/>
      <c r="AM1123" s="2"/>
      <c r="AN1123" s="7">
        <f>HYPERLINK("#Notes!C2310", "Go To Notes")</f>
      </c>
      <c r="AO1123" s="2">
        <v>0</v>
      </c>
      <c r="AP1123" s="2">
        <v>0</v>
      </c>
      <c r="AQ1123" s="2">
        <v>0</v>
      </c>
      <c r="AR1123" s="26">
        <v>0</v>
      </c>
      <c r="AS1123" s="11"/>
      <c r="AT1123" s="10"/>
      <c r="AV1123" s="10"/>
      <c r="AW1123" s="10"/>
      <c r="AX1123" s="10"/>
      <c r="AY1123" s="10"/>
      <c r="AZ1123" s="10"/>
      <c r="BC1123" s="10"/>
    </row>
    <row r="1124" s="2" customFormat="1">
      <c r="A1124" s="2" t="s">
        <v>2499</v>
      </c>
      <c r="B1124" s="11">
        <v>43857</v>
      </c>
      <c r="C1124" s="2" t="s">
        <v>2456</v>
      </c>
      <c r="D1124" s="2" t="s">
        <v>2457</v>
      </c>
      <c r="E1124" s="2" t="s">
        <v>2458</v>
      </c>
      <c r="F1124" s="2" t="s">
        <v>2496</v>
      </c>
      <c r="G1124" s="2" t="s">
        <v>2497</v>
      </c>
      <c r="H1124" s="2" t="s">
        <v>2498</v>
      </c>
      <c r="I1124" s="11">
        <v>43830</v>
      </c>
      <c r="J1124" s="11">
        <v>43830</v>
      </c>
      <c r="K1124" s="2" t="s">
        <v>62</v>
      </c>
      <c r="L1124" s="2" t="s">
        <v>62</v>
      </c>
      <c r="M1124" s="2"/>
      <c r="N1124" s="2" t="s">
        <v>80</v>
      </c>
      <c r="O1124" s="2"/>
      <c r="P1124" s="2"/>
      <c r="Q1124" s="2" t="s">
        <v>65</v>
      </c>
      <c r="R1124" s="2" t="s">
        <v>81</v>
      </c>
      <c r="S1124" s="2">
        <v>174724</v>
      </c>
      <c r="T1124" s="2" t="s">
        <v>82</v>
      </c>
      <c r="U1124" s="2" t="s">
        <v>83</v>
      </c>
      <c r="V1124" s="10" t="s">
        <v>69</v>
      </c>
      <c r="W1124" s="2"/>
      <c r="X1124" s="2">
        <v>1062321.92</v>
      </c>
      <c r="Y1124" s="26">
        <v>0.00269361206063</v>
      </c>
      <c r="Z1124" s="10" t="s">
        <v>84</v>
      </c>
      <c r="AA1124" s="2" t="s">
        <v>85</v>
      </c>
      <c r="AB1124" s="10" t="s">
        <v>72</v>
      </c>
      <c r="AC1124" s="2" t="s">
        <v>73</v>
      </c>
      <c r="AD1124" s="10" t="s">
        <v>74</v>
      </c>
      <c r="AE1124" s="10"/>
      <c r="AF1124" s="10" t="s">
        <v>86</v>
      </c>
      <c r="AG1124" s="10" t="s">
        <v>75</v>
      </c>
      <c r="AH1124" s="10"/>
      <c r="AI1124" s="10" t="s">
        <v>76</v>
      </c>
      <c r="AJ1124" s="2" t="s">
        <v>76</v>
      </c>
      <c r="AK1124" s="32">
        <v>1</v>
      </c>
      <c r="AL1124" s="2"/>
      <c r="AM1124" s="2"/>
      <c r="AN1124" s="7">
        <f>HYPERLINK("#Notes!C2316", "Go To Notes")</f>
      </c>
      <c r="AO1124" s="2">
        <v>0</v>
      </c>
      <c r="AP1124" s="2">
        <v>0</v>
      </c>
      <c r="AQ1124" s="2">
        <v>0</v>
      </c>
      <c r="AR1124" s="26">
        <v>0</v>
      </c>
      <c r="AS1124" s="11"/>
      <c r="AT1124" s="10"/>
      <c r="AV1124" s="10"/>
      <c r="AW1124" s="10"/>
      <c r="AX1124" s="10"/>
      <c r="AY1124" s="10"/>
      <c r="AZ1124" s="10"/>
      <c r="BC1124" s="10"/>
    </row>
    <row r="1125" s="2" customFormat="1">
      <c r="A1125" s="2" t="s">
        <v>2500</v>
      </c>
      <c r="B1125" s="11">
        <v>43970</v>
      </c>
      <c r="C1125" s="2" t="s">
        <v>2456</v>
      </c>
      <c r="D1125" s="2" t="s">
        <v>2457</v>
      </c>
      <c r="E1125" s="2" t="s">
        <v>2458</v>
      </c>
      <c r="F1125" s="2" t="s">
        <v>2496</v>
      </c>
      <c r="G1125" s="2" t="s">
        <v>2497</v>
      </c>
      <c r="H1125" s="2" t="s">
        <v>2498</v>
      </c>
      <c r="I1125" s="11">
        <v>44196</v>
      </c>
      <c r="J1125" s="11">
        <v>43921</v>
      </c>
      <c r="K1125" s="2" t="s">
        <v>62</v>
      </c>
      <c r="L1125" s="2" t="s">
        <v>62</v>
      </c>
      <c r="M1125" s="2"/>
      <c r="N1125" s="2" t="s">
        <v>80</v>
      </c>
      <c r="O1125" s="2"/>
      <c r="P1125" s="2"/>
      <c r="Q1125" s="2" t="s">
        <v>65</v>
      </c>
      <c r="R1125" s="2" t="s">
        <v>81</v>
      </c>
      <c r="S1125" s="2">
        <v>200424</v>
      </c>
      <c r="T1125" s="2" t="s">
        <v>82</v>
      </c>
      <c r="U1125" s="2" t="s">
        <v>83</v>
      </c>
      <c r="V1125" s="10" t="s">
        <v>69</v>
      </c>
      <c r="W1125" s="2"/>
      <c r="X1125" s="2">
        <v>701484</v>
      </c>
      <c r="Y1125" s="26">
        <v>0.00263507952202</v>
      </c>
      <c r="Z1125" s="10" t="s">
        <v>84</v>
      </c>
      <c r="AA1125" s="2" t="s">
        <v>85</v>
      </c>
      <c r="AB1125" s="10" t="s">
        <v>72</v>
      </c>
      <c r="AC1125" s="2" t="s">
        <v>73</v>
      </c>
      <c r="AD1125" s="10" t="s">
        <v>74</v>
      </c>
      <c r="AE1125" s="10"/>
      <c r="AF1125" s="10" t="s">
        <v>86</v>
      </c>
      <c r="AG1125" s="10" t="s">
        <v>75</v>
      </c>
      <c r="AH1125" s="10"/>
      <c r="AI1125" s="10" t="s">
        <v>76</v>
      </c>
      <c r="AJ1125" s="2" t="s">
        <v>76</v>
      </c>
      <c r="AK1125" s="32">
        <v>1</v>
      </c>
      <c r="AL1125" s="2"/>
      <c r="AM1125" s="2"/>
      <c r="AN1125" s="7">
        <f>HYPERLINK("#Notes!C2322", "Go To Notes")</f>
      </c>
      <c r="AO1125" s="2">
        <v>0</v>
      </c>
      <c r="AP1125" s="2">
        <v>0</v>
      </c>
      <c r="AQ1125" s="2">
        <v>0</v>
      </c>
      <c r="AR1125" s="26">
        <v>0</v>
      </c>
      <c r="AS1125" s="11"/>
      <c r="AT1125" s="10"/>
      <c r="AV1125" s="10"/>
      <c r="AW1125" s="10"/>
      <c r="AX1125" s="10"/>
      <c r="AY1125" s="10"/>
      <c r="AZ1125" s="10"/>
      <c r="BC1125" s="10"/>
    </row>
    <row r="1126" s="2" customFormat="1">
      <c r="A1126" s="2" t="s">
        <v>2501</v>
      </c>
      <c r="B1126" s="11">
        <v>44467</v>
      </c>
      <c r="C1126" s="2" t="s">
        <v>2502</v>
      </c>
      <c r="D1126" s="2" t="s">
        <v>2503</v>
      </c>
      <c r="E1126" s="2" t="s">
        <v>2504</v>
      </c>
      <c r="F1126" s="2" t="s">
        <v>2505</v>
      </c>
      <c r="G1126" s="2" t="s">
        <v>2506</v>
      </c>
      <c r="H1126" s="2" t="s">
        <v>2507</v>
      </c>
      <c r="I1126" s="11">
        <v>44500</v>
      </c>
      <c r="J1126" s="11">
        <v>44408</v>
      </c>
      <c r="K1126" s="2" t="s">
        <v>62</v>
      </c>
      <c r="L1126" s="2" t="s">
        <v>62</v>
      </c>
      <c r="M1126" s="2"/>
      <c r="N1126" s="2" t="s">
        <v>80</v>
      </c>
      <c r="O1126" s="2" t="s">
        <v>95</v>
      </c>
      <c r="P1126" s="2"/>
      <c r="Q1126" s="2" t="s">
        <v>65</v>
      </c>
      <c r="R1126" s="2" t="s">
        <v>81</v>
      </c>
      <c r="S1126" s="2">
        <v>-302</v>
      </c>
      <c r="T1126" s="2" t="s">
        <v>82</v>
      </c>
      <c r="U1126" s="2" t="s">
        <v>83</v>
      </c>
      <c r="V1126" s="10" t="s">
        <v>69</v>
      </c>
      <c r="W1126" s="2"/>
      <c r="X1126" s="2">
        <v>-48658.24</v>
      </c>
      <c r="Y1126" s="26">
        <v>-0.006343065025</v>
      </c>
      <c r="Z1126" s="10" t="s">
        <v>84</v>
      </c>
      <c r="AA1126" s="2" t="s">
        <v>85</v>
      </c>
      <c r="AB1126" s="10" t="s">
        <v>72</v>
      </c>
      <c r="AC1126" s="2" t="s">
        <v>73</v>
      </c>
      <c r="AD1126" s="10" t="s">
        <v>74</v>
      </c>
      <c r="AE1126" s="10"/>
      <c r="AF1126" s="10" t="s">
        <v>201</v>
      </c>
      <c r="AG1126" s="10" t="s">
        <v>75</v>
      </c>
      <c r="AH1126" s="10"/>
      <c r="AI1126" s="10" t="s">
        <v>76</v>
      </c>
      <c r="AJ1126" s="2" t="s">
        <v>76</v>
      </c>
      <c r="AK1126" s="32">
        <v>1</v>
      </c>
      <c r="AL1126" s="2"/>
      <c r="AM1126" s="2"/>
      <c r="AN1126" s="7">
        <f>HYPERLINK("#Notes!C2327", "Go To Notes")</f>
      </c>
      <c r="AO1126" s="2">
        <v>0</v>
      </c>
      <c r="AP1126" s="2">
        <v>0</v>
      </c>
      <c r="AQ1126" s="2">
        <v>0</v>
      </c>
      <c r="AR1126" s="26">
        <v>-0</v>
      </c>
      <c r="AS1126" s="11"/>
      <c r="AT1126" s="10"/>
      <c r="AV1126" s="10"/>
      <c r="AW1126" s="10"/>
      <c r="AX1126" s="10"/>
      <c r="AY1126" s="10"/>
      <c r="AZ1126" s="10"/>
      <c r="BC1126" s="10"/>
    </row>
    <row r="1127" s="2" customFormat="1">
      <c r="A1127" s="2" t="s">
        <v>2508</v>
      </c>
      <c r="B1127" s="11">
        <v>44545</v>
      </c>
      <c r="C1127" s="2" t="s">
        <v>2502</v>
      </c>
      <c r="D1127" s="2" t="s">
        <v>2503</v>
      </c>
      <c r="E1127" s="2" t="s">
        <v>2504</v>
      </c>
      <c r="F1127" s="2" t="s">
        <v>2505</v>
      </c>
      <c r="G1127" s="2" t="s">
        <v>2506</v>
      </c>
      <c r="H1127" s="2" t="s">
        <v>2507</v>
      </c>
      <c r="I1127" s="11">
        <v>44500</v>
      </c>
      <c r="J1127" s="11">
        <v>44500</v>
      </c>
      <c r="K1127" s="2" t="s">
        <v>62</v>
      </c>
      <c r="L1127" s="2" t="s">
        <v>62</v>
      </c>
      <c r="M1127" s="2"/>
      <c r="N1127" s="2" t="s">
        <v>80</v>
      </c>
      <c r="O1127" s="2" t="s">
        <v>95</v>
      </c>
      <c r="P1127" s="2"/>
      <c r="Q1127" s="2" t="s">
        <v>65</v>
      </c>
      <c r="R1127" s="2" t="s">
        <v>81</v>
      </c>
      <c r="S1127" s="2">
        <v>-375</v>
      </c>
      <c r="T1127" s="2" t="s">
        <v>82</v>
      </c>
      <c r="U1127" s="2" t="s">
        <v>83</v>
      </c>
      <c r="V1127" s="10" t="s">
        <v>69</v>
      </c>
      <c r="W1127" s="2"/>
      <c r="X1127" s="2">
        <v>-68816.25</v>
      </c>
      <c r="Y1127" s="26">
        <v>-0.008751490807</v>
      </c>
      <c r="Z1127" s="10" t="s">
        <v>84</v>
      </c>
      <c r="AA1127" s="2" t="s">
        <v>85</v>
      </c>
      <c r="AB1127" s="10" t="s">
        <v>72</v>
      </c>
      <c r="AC1127" s="2" t="s">
        <v>73</v>
      </c>
      <c r="AD1127" s="10" t="s">
        <v>74</v>
      </c>
      <c r="AE1127" s="10"/>
      <c r="AF1127" s="10" t="s">
        <v>201</v>
      </c>
      <c r="AG1127" s="10" t="s">
        <v>75</v>
      </c>
      <c r="AH1127" s="10"/>
      <c r="AI1127" s="10" t="s">
        <v>76</v>
      </c>
      <c r="AJ1127" s="2" t="s">
        <v>76</v>
      </c>
      <c r="AK1127" s="32">
        <v>1</v>
      </c>
      <c r="AL1127" s="2"/>
      <c r="AM1127" s="2"/>
      <c r="AN1127" s="7">
        <f>HYPERLINK("#Notes!C2332", "Go To Notes")</f>
      </c>
      <c r="AO1127" s="2">
        <v>0</v>
      </c>
      <c r="AP1127" s="2">
        <v>0</v>
      </c>
      <c r="AQ1127" s="2">
        <v>0</v>
      </c>
      <c r="AR1127" s="26">
        <v>-0</v>
      </c>
      <c r="AS1127" s="11"/>
      <c r="AT1127" s="10"/>
      <c r="AV1127" s="10"/>
      <c r="AW1127" s="10"/>
      <c r="AX1127" s="10"/>
      <c r="AY1127" s="10"/>
      <c r="AZ1127" s="10"/>
      <c r="BC1127" s="10"/>
    </row>
    <row r="1128" s="2" customFormat="1">
      <c r="A1128" s="2" t="s">
        <v>2509</v>
      </c>
      <c r="B1128" s="11">
        <v>44160</v>
      </c>
      <c r="C1128" s="2" t="s">
        <v>2510</v>
      </c>
      <c r="D1128" s="2" t="s">
        <v>2511</v>
      </c>
      <c r="E1128" s="2" t="s">
        <v>2512</v>
      </c>
      <c r="F1128" s="2" t="s">
        <v>2510</v>
      </c>
      <c r="G1128" s="2"/>
      <c r="H1128" s="2" t="s">
        <v>2512</v>
      </c>
      <c r="I1128" s="11">
        <v>44196</v>
      </c>
      <c r="J1128" s="11">
        <v>44104</v>
      </c>
      <c r="K1128" s="2" t="s">
        <v>62</v>
      </c>
      <c r="L1128" s="2" t="s">
        <v>62</v>
      </c>
      <c r="M1128" s="2"/>
      <c r="N1128" s="2" t="s">
        <v>127</v>
      </c>
      <c r="O1128" s="2"/>
      <c r="P1128" s="2"/>
      <c r="Q1128" s="2" t="s">
        <v>65</v>
      </c>
      <c r="R1128" s="2" t="s">
        <v>128</v>
      </c>
      <c r="S1128" s="2">
        <v>977000</v>
      </c>
      <c r="T1128" s="2" t="s">
        <v>129</v>
      </c>
      <c r="U1128" s="2" t="s">
        <v>130</v>
      </c>
      <c r="V1128" s="10" t="s">
        <v>69</v>
      </c>
      <c r="W1128" s="2"/>
      <c r="X1128" s="2">
        <v>971504.38</v>
      </c>
      <c r="Y1128" s="26">
        <v>0.00362263419622</v>
      </c>
      <c r="Z1128" s="10" t="s">
        <v>131</v>
      </c>
      <c r="AA1128" s="2" t="s">
        <v>132</v>
      </c>
      <c r="AB1128" s="10" t="s">
        <v>72</v>
      </c>
      <c r="AC1128" s="2" t="s">
        <v>73</v>
      </c>
      <c r="AD1128" s="10" t="s">
        <v>74</v>
      </c>
      <c r="AE1128" s="10"/>
      <c r="AF1128" s="10" t="s">
        <v>86</v>
      </c>
      <c r="AG1128" s="10" t="s">
        <v>75</v>
      </c>
      <c r="AH1128" s="10"/>
      <c r="AI1128" s="10" t="s">
        <v>76</v>
      </c>
      <c r="AJ1128" s="2" t="s">
        <v>76</v>
      </c>
      <c r="AK1128" s="32">
        <v>2</v>
      </c>
      <c r="AL1128" s="2"/>
      <c r="AM1128" s="2"/>
      <c r="AN1128" s="2"/>
      <c r="AO1128" s="2">
        <v>0</v>
      </c>
      <c r="AP1128" s="2">
        <v>0</v>
      </c>
      <c r="AQ1128" s="2">
        <v>0</v>
      </c>
      <c r="AR1128" s="26">
        <v>0</v>
      </c>
      <c r="AS1128" s="11">
        <v>44270</v>
      </c>
      <c r="AT1128" s="10" t="s">
        <v>133</v>
      </c>
      <c r="AU1128" s="2">
        <v>6.75</v>
      </c>
      <c r="AV1128" s="10" t="s">
        <v>75</v>
      </c>
      <c r="AW1128" s="10" t="s">
        <v>75</v>
      </c>
      <c r="AX1128" s="10" t="s">
        <v>75</v>
      </c>
      <c r="AY1128" s="10"/>
      <c r="AZ1128" s="10"/>
      <c r="BA1128" s="2"/>
      <c r="BC1128" s="10"/>
    </row>
    <row r="1129" s="2" customFormat="1">
      <c r="A1129" s="2" t="s">
        <v>2509</v>
      </c>
      <c r="B1129" s="11">
        <v>44160</v>
      </c>
      <c r="C1129" s="2" t="s">
        <v>2510</v>
      </c>
      <c r="D1129" s="2" t="s">
        <v>2511</v>
      </c>
      <c r="E1129" s="2" t="s">
        <v>2512</v>
      </c>
      <c r="F1129" s="2" t="s">
        <v>2510</v>
      </c>
      <c r="G1129" s="2"/>
      <c r="H1129" s="2" t="s">
        <v>2512</v>
      </c>
      <c r="I1129" s="11">
        <v>44196</v>
      </c>
      <c r="J1129" s="11">
        <v>44104</v>
      </c>
      <c r="K1129" s="2" t="s">
        <v>125</v>
      </c>
      <c r="L1129" s="2" t="s">
        <v>62</v>
      </c>
      <c r="M1129" s="2"/>
      <c r="N1129" s="2" t="s">
        <v>1867</v>
      </c>
      <c r="O1129" s="2"/>
      <c r="P1129" s="2"/>
      <c r="Q1129" s="2" t="s">
        <v>65</v>
      </c>
      <c r="R1129" s="2" t="s">
        <v>329</v>
      </c>
      <c r="S1129" s="2">
        <v>1565000</v>
      </c>
      <c r="T1129" s="2" t="s">
        <v>129</v>
      </c>
      <c r="U1129" s="2" t="s">
        <v>130</v>
      </c>
      <c r="V1129" s="10" t="s">
        <v>69</v>
      </c>
      <c r="W1129" s="2"/>
      <c r="X1129" s="2">
        <v>1556196.88</v>
      </c>
      <c r="Y1129" s="26">
        <v>0.00580288895202</v>
      </c>
      <c r="Z1129" s="10" t="s">
        <v>131</v>
      </c>
      <c r="AA1129" s="2" t="s">
        <v>132</v>
      </c>
      <c r="AB1129" s="10" t="s">
        <v>72</v>
      </c>
      <c r="AC1129" s="2" t="s">
        <v>73</v>
      </c>
      <c r="AD1129" s="10" t="s">
        <v>74</v>
      </c>
      <c r="AE1129" s="10"/>
      <c r="AF1129" s="10" t="s">
        <v>86</v>
      </c>
      <c r="AG1129" s="10" t="s">
        <v>184</v>
      </c>
      <c r="AH1129" s="10"/>
      <c r="AI1129" s="10" t="s">
        <v>76</v>
      </c>
      <c r="AJ1129" s="2" t="s">
        <v>76</v>
      </c>
      <c r="AK1129" s="32">
        <v>2</v>
      </c>
      <c r="AL1129" s="2"/>
      <c r="AM1129" s="2"/>
      <c r="AN1129" s="2"/>
      <c r="AO1129" s="2">
        <v>0</v>
      </c>
      <c r="AP1129" s="2">
        <v>0</v>
      </c>
      <c r="AQ1129" s="2">
        <v>0</v>
      </c>
      <c r="AR1129" s="26">
        <v>0</v>
      </c>
      <c r="AS1129" s="11">
        <v>44270</v>
      </c>
      <c r="AT1129" s="10" t="s">
        <v>133</v>
      </c>
      <c r="AU1129" s="2">
        <v>6.75</v>
      </c>
      <c r="AV1129" s="10" t="s">
        <v>75</v>
      </c>
      <c r="AW1129" s="10" t="s">
        <v>75</v>
      </c>
      <c r="AX1129" s="10" t="s">
        <v>75</v>
      </c>
      <c r="AY1129" s="10"/>
      <c r="AZ1129" s="10"/>
      <c r="BA1129" s="2"/>
      <c r="BC1129" s="10"/>
    </row>
    <row r="1130" s="2" customFormat="1">
      <c r="A1130" s="2" t="s">
        <v>2513</v>
      </c>
      <c r="B1130" s="11">
        <v>44193</v>
      </c>
      <c r="C1130" s="2" t="s">
        <v>2514</v>
      </c>
      <c r="D1130" s="2" t="s">
        <v>2515</v>
      </c>
      <c r="E1130" s="2" t="s">
        <v>2516</v>
      </c>
      <c r="F1130" s="2" t="s">
        <v>2517</v>
      </c>
      <c r="G1130" s="2" t="s">
        <v>2518</v>
      </c>
      <c r="H1130" s="2" t="s">
        <v>2519</v>
      </c>
      <c r="I1130" s="11">
        <v>44408</v>
      </c>
      <c r="J1130" s="11">
        <v>44135</v>
      </c>
      <c r="K1130" s="2" t="s">
        <v>62</v>
      </c>
      <c r="L1130" s="2" t="s">
        <v>62</v>
      </c>
      <c r="M1130" s="2"/>
      <c r="N1130" s="2" t="s">
        <v>127</v>
      </c>
      <c r="O1130" s="2"/>
      <c r="P1130" s="2"/>
      <c r="Q1130" s="2" t="s">
        <v>65</v>
      </c>
      <c r="R1130" s="2" t="s">
        <v>128</v>
      </c>
      <c r="S1130" s="2">
        <v>12000</v>
      </c>
      <c r="T1130" s="2" t="s">
        <v>129</v>
      </c>
      <c r="U1130" s="2" t="s">
        <v>130</v>
      </c>
      <c r="V1130" s="10" t="s">
        <v>69</v>
      </c>
      <c r="W1130" s="2"/>
      <c r="X1130" s="2">
        <v>12015</v>
      </c>
      <c r="Y1130" s="26">
        <v>0.0017514618212</v>
      </c>
      <c r="Z1130" s="10" t="s">
        <v>131</v>
      </c>
      <c r="AA1130" s="2" t="s">
        <v>132</v>
      </c>
      <c r="AB1130" s="10" t="s">
        <v>72</v>
      </c>
      <c r="AC1130" s="2" t="s">
        <v>73</v>
      </c>
      <c r="AD1130" s="10" t="s">
        <v>74</v>
      </c>
      <c r="AE1130" s="10"/>
      <c r="AF1130" s="10" t="s">
        <v>86</v>
      </c>
      <c r="AG1130" s="10" t="s">
        <v>75</v>
      </c>
      <c r="AH1130" s="10"/>
      <c r="AI1130" s="10" t="s">
        <v>76</v>
      </c>
      <c r="AJ1130" s="2" t="s">
        <v>76</v>
      </c>
      <c r="AK1130" s="32">
        <v>2</v>
      </c>
      <c r="AL1130" s="2"/>
      <c r="AM1130" s="2"/>
      <c r="AN1130" s="7">
        <f>HYPERLINK("#Notes!C2337", "Go To Notes")</f>
      </c>
      <c r="AO1130" s="2">
        <v>0</v>
      </c>
      <c r="AP1130" s="2">
        <v>0</v>
      </c>
      <c r="AQ1130" s="2">
        <v>0</v>
      </c>
      <c r="AR1130" s="26">
        <v>0</v>
      </c>
      <c r="AS1130" s="11">
        <v>44270</v>
      </c>
      <c r="AT1130" s="10" t="s">
        <v>133</v>
      </c>
      <c r="AU1130" s="2">
        <v>6.75</v>
      </c>
      <c r="AV1130" s="10" t="s">
        <v>75</v>
      </c>
      <c r="AW1130" s="10" t="s">
        <v>75</v>
      </c>
      <c r="AX1130" s="10" t="s">
        <v>75</v>
      </c>
      <c r="AY1130" s="10"/>
      <c r="AZ1130" s="10"/>
      <c r="BA1130" s="2"/>
      <c r="BC1130" s="10"/>
    </row>
    <row r="1131" s="2" customFormat="1">
      <c r="A1131" s="2" t="s">
        <v>2513</v>
      </c>
      <c r="B1131" s="11">
        <v>44193</v>
      </c>
      <c r="C1131" s="2" t="s">
        <v>2514</v>
      </c>
      <c r="D1131" s="2" t="s">
        <v>2515</v>
      </c>
      <c r="E1131" s="2" t="s">
        <v>2516</v>
      </c>
      <c r="F1131" s="2" t="s">
        <v>2517</v>
      </c>
      <c r="G1131" s="2" t="s">
        <v>2518</v>
      </c>
      <c r="H1131" s="2" t="s">
        <v>2519</v>
      </c>
      <c r="I1131" s="11">
        <v>44408</v>
      </c>
      <c r="J1131" s="11">
        <v>44135</v>
      </c>
      <c r="K1131" s="2" t="s">
        <v>125</v>
      </c>
      <c r="L1131" s="2" t="s">
        <v>62</v>
      </c>
      <c r="M1131" s="2"/>
      <c r="N1131" s="2" t="s">
        <v>1867</v>
      </c>
      <c r="O1131" s="2"/>
      <c r="P1131" s="2"/>
      <c r="Q1131" s="2" t="s">
        <v>65</v>
      </c>
      <c r="R1131" s="2" t="s">
        <v>329</v>
      </c>
      <c r="S1131" s="2">
        <v>4000</v>
      </c>
      <c r="T1131" s="2" t="s">
        <v>129</v>
      </c>
      <c r="U1131" s="2" t="s">
        <v>130</v>
      </c>
      <c r="V1131" s="10" t="s">
        <v>69</v>
      </c>
      <c r="W1131" s="2"/>
      <c r="X1131" s="2">
        <v>4005</v>
      </c>
      <c r="Y1131" s="26">
        <v>0.00058382060706</v>
      </c>
      <c r="Z1131" s="10" t="s">
        <v>131</v>
      </c>
      <c r="AA1131" s="2" t="s">
        <v>132</v>
      </c>
      <c r="AB1131" s="10" t="s">
        <v>72</v>
      </c>
      <c r="AC1131" s="2" t="s">
        <v>73</v>
      </c>
      <c r="AD1131" s="10" t="s">
        <v>74</v>
      </c>
      <c r="AE1131" s="10"/>
      <c r="AF1131" s="10" t="s">
        <v>86</v>
      </c>
      <c r="AG1131" s="10" t="s">
        <v>184</v>
      </c>
      <c r="AH1131" s="10"/>
      <c r="AI1131" s="10" t="s">
        <v>76</v>
      </c>
      <c r="AJ1131" s="2" t="s">
        <v>76</v>
      </c>
      <c r="AK1131" s="32">
        <v>2</v>
      </c>
      <c r="AL1131" s="2"/>
      <c r="AM1131" s="2"/>
      <c r="AN1131" s="7">
        <f>HYPERLINK("#Notes!D2337", "Go To Notes")</f>
      </c>
      <c r="AO1131" s="2">
        <v>0</v>
      </c>
      <c r="AP1131" s="2">
        <v>0</v>
      </c>
      <c r="AQ1131" s="2">
        <v>0</v>
      </c>
      <c r="AR1131" s="26">
        <v>0</v>
      </c>
      <c r="AS1131" s="11">
        <v>44270</v>
      </c>
      <c r="AT1131" s="10" t="s">
        <v>133</v>
      </c>
      <c r="AU1131" s="2">
        <v>6.75</v>
      </c>
      <c r="AV1131" s="10" t="s">
        <v>75</v>
      </c>
      <c r="AW1131" s="10" t="s">
        <v>75</v>
      </c>
      <c r="AX1131" s="10" t="s">
        <v>75</v>
      </c>
      <c r="AY1131" s="10"/>
      <c r="AZ1131" s="10"/>
      <c r="BA1131" s="2"/>
      <c r="BC1131" s="10"/>
    </row>
    <row r="1132" s="2" customFormat="1">
      <c r="A1132" s="2" t="s">
        <v>2520</v>
      </c>
      <c r="B1132" s="11">
        <v>44281</v>
      </c>
      <c r="C1132" s="2" t="s">
        <v>2514</v>
      </c>
      <c r="D1132" s="2" t="s">
        <v>2515</v>
      </c>
      <c r="E1132" s="2" t="s">
        <v>2516</v>
      </c>
      <c r="F1132" s="2" t="s">
        <v>2517</v>
      </c>
      <c r="G1132" s="2" t="s">
        <v>2518</v>
      </c>
      <c r="H1132" s="2" t="s">
        <v>2519</v>
      </c>
      <c r="I1132" s="11">
        <v>44408</v>
      </c>
      <c r="J1132" s="11">
        <v>44227</v>
      </c>
      <c r="K1132" s="2" t="s">
        <v>125</v>
      </c>
      <c r="L1132" s="2" t="s">
        <v>62</v>
      </c>
      <c r="M1132" s="2"/>
      <c r="N1132" s="2" t="s">
        <v>1867</v>
      </c>
      <c r="O1132" s="2"/>
      <c r="P1132" s="2"/>
      <c r="Q1132" s="2" t="s">
        <v>65</v>
      </c>
      <c r="R1132" s="2" t="s">
        <v>329</v>
      </c>
      <c r="S1132" s="2">
        <v>17000</v>
      </c>
      <c r="T1132" s="2" t="s">
        <v>129</v>
      </c>
      <c r="U1132" s="2" t="s">
        <v>130</v>
      </c>
      <c r="V1132" s="10" t="s">
        <v>69</v>
      </c>
      <c r="W1132" s="2"/>
      <c r="X1132" s="2">
        <v>17042.5</v>
      </c>
      <c r="Y1132" s="26">
        <v>0.00145522948968</v>
      </c>
      <c r="Z1132" s="10" t="s">
        <v>131</v>
      </c>
      <c r="AA1132" s="2" t="s">
        <v>132</v>
      </c>
      <c r="AB1132" s="10" t="s">
        <v>72</v>
      </c>
      <c r="AC1132" s="2" t="s">
        <v>73</v>
      </c>
      <c r="AD1132" s="10" t="s">
        <v>74</v>
      </c>
      <c r="AE1132" s="10"/>
      <c r="AF1132" s="10" t="s">
        <v>86</v>
      </c>
      <c r="AG1132" s="10" t="s">
        <v>184</v>
      </c>
      <c r="AH1132" s="10"/>
      <c r="AI1132" s="10" t="s">
        <v>76</v>
      </c>
      <c r="AJ1132" s="2" t="s">
        <v>76</v>
      </c>
      <c r="AK1132" s="32">
        <v>2</v>
      </c>
      <c r="AL1132" s="2"/>
      <c r="AM1132" s="2"/>
      <c r="AN1132" s="7">
        <f>HYPERLINK("#Notes!C2342", "Go To Notes")</f>
      </c>
      <c r="AO1132" s="2">
        <v>0</v>
      </c>
      <c r="AP1132" s="2">
        <v>0</v>
      </c>
      <c r="AQ1132" s="2">
        <v>0</v>
      </c>
      <c r="AR1132" s="26">
        <v>0</v>
      </c>
      <c r="AS1132" s="11">
        <v>44270</v>
      </c>
      <c r="AT1132" s="10" t="s">
        <v>133</v>
      </c>
      <c r="AU1132" s="2">
        <v>6.75</v>
      </c>
      <c r="AV1132" s="10" t="s">
        <v>75</v>
      </c>
      <c r="AW1132" s="10" t="s">
        <v>75</v>
      </c>
      <c r="AX1132" s="10" t="s">
        <v>75</v>
      </c>
      <c r="AY1132" s="10"/>
      <c r="AZ1132" s="10"/>
      <c r="BA1132" s="2"/>
      <c r="BC1132" s="10"/>
    </row>
    <row r="1133" s="2" customFormat="1">
      <c r="A1133" s="2" t="s">
        <v>2520</v>
      </c>
      <c r="B1133" s="11">
        <v>44281</v>
      </c>
      <c r="C1133" s="2" t="s">
        <v>2514</v>
      </c>
      <c r="D1133" s="2" t="s">
        <v>2515</v>
      </c>
      <c r="E1133" s="2" t="s">
        <v>2516</v>
      </c>
      <c r="F1133" s="2" t="s">
        <v>2517</v>
      </c>
      <c r="G1133" s="2" t="s">
        <v>2518</v>
      </c>
      <c r="H1133" s="2" t="s">
        <v>2519</v>
      </c>
      <c r="I1133" s="11">
        <v>44408</v>
      </c>
      <c r="J1133" s="11">
        <v>44227</v>
      </c>
      <c r="K1133" s="2" t="s">
        <v>62</v>
      </c>
      <c r="L1133" s="2" t="s">
        <v>62</v>
      </c>
      <c r="M1133" s="2"/>
      <c r="N1133" s="2" t="s">
        <v>127</v>
      </c>
      <c r="O1133" s="2"/>
      <c r="P1133" s="2"/>
      <c r="Q1133" s="2" t="s">
        <v>65</v>
      </c>
      <c r="R1133" s="2" t="s">
        <v>128</v>
      </c>
      <c r="S1133" s="2">
        <v>4000</v>
      </c>
      <c r="T1133" s="2" t="s">
        <v>129</v>
      </c>
      <c r="U1133" s="2" t="s">
        <v>130</v>
      </c>
      <c r="V1133" s="10" t="s">
        <v>69</v>
      </c>
      <c r="W1133" s="2"/>
      <c r="X1133" s="2">
        <v>4010</v>
      </c>
      <c r="Y1133" s="26">
        <v>0.00034240693874</v>
      </c>
      <c r="Z1133" s="10" t="s">
        <v>131</v>
      </c>
      <c r="AA1133" s="2" t="s">
        <v>132</v>
      </c>
      <c r="AB1133" s="10" t="s">
        <v>72</v>
      </c>
      <c r="AC1133" s="2" t="s">
        <v>73</v>
      </c>
      <c r="AD1133" s="10" t="s">
        <v>74</v>
      </c>
      <c r="AE1133" s="10"/>
      <c r="AF1133" s="10" t="s">
        <v>86</v>
      </c>
      <c r="AG1133" s="10" t="s">
        <v>75</v>
      </c>
      <c r="AH1133" s="10"/>
      <c r="AI1133" s="10" t="s">
        <v>76</v>
      </c>
      <c r="AJ1133" s="2" t="s">
        <v>76</v>
      </c>
      <c r="AK1133" s="32">
        <v>2</v>
      </c>
      <c r="AL1133" s="2"/>
      <c r="AM1133" s="2"/>
      <c r="AN1133" s="7">
        <f>HYPERLINK("#Notes!D2342", "Go To Notes")</f>
      </c>
      <c r="AO1133" s="2">
        <v>0</v>
      </c>
      <c r="AP1133" s="2">
        <v>0</v>
      </c>
      <c r="AQ1133" s="2">
        <v>0</v>
      </c>
      <c r="AR1133" s="26">
        <v>0</v>
      </c>
      <c r="AS1133" s="11">
        <v>44270</v>
      </c>
      <c r="AT1133" s="10" t="s">
        <v>133</v>
      </c>
      <c r="AU1133" s="2">
        <v>6.75</v>
      </c>
      <c r="AV1133" s="10" t="s">
        <v>75</v>
      </c>
      <c r="AW1133" s="10" t="s">
        <v>75</v>
      </c>
      <c r="AX1133" s="10" t="s">
        <v>75</v>
      </c>
      <c r="AY1133" s="10"/>
      <c r="AZ1133" s="10"/>
      <c r="BA1133" s="2"/>
      <c r="BC1133" s="10"/>
    </row>
    <row r="1134" s="2" customFormat="1">
      <c r="A1134" s="2" t="s">
        <v>2521</v>
      </c>
      <c r="B1134" s="11">
        <v>44286</v>
      </c>
      <c r="C1134" s="2" t="s">
        <v>2522</v>
      </c>
      <c r="D1134" s="2" t="s">
        <v>2523</v>
      </c>
      <c r="E1134" s="2" t="s">
        <v>2524</v>
      </c>
      <c r="F1134" s="2" t="s">
        <v>2525</v>
      </c>
      <c r="G1134" s="2" t="s">
        <v>2526</v>
      </c>
      <c r="H1134" s="2" t="s">
        <v>2527</v>
      </c>
      <c r="I1134" s="11">
        <v>44500</v>
      </c>
      <c r="J1134" s="11">
        <v>44227</v>
      </c>
      <c r="K1134" s="2" t="s">
        <v>126</v>
      </c>
      <c r="L1134" s="2" t="s">
        <v>316</v>
      </c>
      <c r="M1134" s="2"/>
      <c r="N1134" s="2" t="s">
        <v>80</v>
      </c>
      <c r="O1134" s="2"/>
      <c r="P1134" s="2"/>
      <c r="Q1134" s="2" t="s">
        <v>65</v>
      </c>
      <c r="R1134" s="2" t="s">
        <v>81</v>
      </c>
      <c r="S1134" s="2">
        <v>7485</v>
      </c>
      <c r="T1134" s="2" t="s">
        <v>82</v>
      </c>
      <c r="U1134" s="2" t="s">
        <v>83</v>
      </c>
      <c r="V1134" s="10" t="s">
        <v>69</v>
      </c>
      <c r="W1134" s="2"/>
      <c r="X1134" s="2">
        <v>2432625</v>
      </c>
      <c r="Y1134" s="26">
        <v>0.00677509508273</v>
      </c>
      <c r="Z1134" s="10" t="s">
        <v>84</v>
      </c>
      <c r="AA1134" s="2" t="s">
        <v>85</v>
      </c>
      <c r="AB1134" s="10" t="s">
        <v>72</v>
      </c>
      <c r="AC1134" s="2" t="s">
        <v>73</v>
      </c>
      <c r="AD1134" s="10" t="s">
        <v>74</v>
      </c>
      <c r="AE1134" s="10"/>
      <c r="AF1134" s="10" t="s">
        <v>86</v>
      </c>
      <c r="AG1134" s="10" t="s">
        <v>75</v>
      </c>
      <c r="AH1134" s="10"/>
      <c r="AI1134" s="10" t="s">
        <v>76</v>
      </c>
      <c r="AJ1134" s="2" t="s">
        <v>76</v>
      </c>
      <c r="AK1134" s="32">
        <v>1</v>
      </c>
      <c r="AL1134" s="2"/>
      <c r="AM1134" s="2"/>
      <c r="AN1134" s="7">
        <f>HYPERLINK("#Notes!C2347", "Go To Notes")</f>
      </c>
      <c r="AO1134" s="2">
        <v>0</v>
      </c>
      <c r="AP1134" s="2">
        <v>0</v>
      </c>
      <c r="AQ1134" s="2">
        <v>0</v>
      </c>
      <c r="AR1134" s="26">
        <v>0</v>
      </c>
      <c r="AS1134" s="11"/>
      <c r="AT1134" s="10"/>
      <c r="AV1134" s="10"/>
      <c r="AW1134" s="10"/>
      <c r="AX1134" s="10"/>
      <c r="AY1134" s="10"/>
      <c r="AZ1134" s="10"/>
      <c r="BC1134" s="10"/>
    </row>
    <row r="1135" s="2" customFormat="1">
      <c r="A1135" s="2" t="s">
        <v>2528</v>
      </c>
      <c r="B1135" s="11">
        <v>43916</v>
      </c>
      <c r="C1135" s="2" t="s">
        <v>2522</v>
      </c>
      <c r="D1135" s="2" t="s">
        <v>2523</v>
      </c>
      <c r="E1135" s="2" t="s">
        <v>2524</v>
      </c>
      <c r="F1135" s="2" t="s">
        <v>2529</v>
      </c>
      <c r="G1135" s="2" t="s">
        <v>2530</v>
      </c>
      <c r="H1135" s="2" t="s">
        <v>2531</v>
      </c>
      <c r="I1135" s="11">
        <v>44135</v>
      </c>
      <c r="J1135" s="11">
        <v>43861</v>
      </c>
      <c r="K1135" s="2" t="s">
        <v>2532</v>
      </c>
      <c r="L1135" s="2" t="s">
        <v>2533</v>
      </c>
      <c r="M1135" s="2"/>
      <c r="N1135" s="2"/>
      <c r="O1135" s="2"/>
      <c r="P1135" s="2" t="s">
        <v>2534</v>
      </c>
      <c r="Q1135" s="2" t="s">
        <v>2535</v>
      </c>
      <c r="R1135" s="2" t="s">
        <v>329</v>
      </c>
      <c r="S1135" s="2">
        <v>412746.52</v>
      </c>
      <c r="T1135" s="2" t="s">
        <v>406</v>
      </c>
      <c r="U1135" s="2" t="s">
        <v>407</v>
      </c>
      <c r="V1135" s="10" t="s">
        <v>69</v>
      </c>
      <c r="W1135" s="2"/>
      <c r="X1135" s="2">
        <v>99402.52</v>
      </c>
      <c r="Y1135" s="26">
        <v>0.0003499887435</v>
      </c>
      <c r="Z1135" s="10" t="s">
        <v>70</v>
      </c>
      <c r="AA1135" s="2" t="s">
        <v>71</v>
      </c>
      <c r="AB1135" s="10" t="s">
        <v>143</v>
      </c>
      <c r="AC1135" s="2" t="s">
        <v>408</v>
      </c>
      <c r="AD1135" s="10" t="s">
        <v>74</v>
      </c>
      <c r="AE1135" s="10"/>
      <c r="AF1135" s="10" t="s">
        <v>66</v>
      </c>
      <c r="AG1135" s="10" t="s">
        <v>75</v>
      </c>
      <c r="AH1135" s="10"/>
      <c r="AI1135" s="10" t="s">
        <v>76</v>
      </c>
      <c r="AJ1135" s="2" t="s">
        <v>76</v>
      </c>
      <c r="AK1135" s="32">
        <v>1</v>
      </c>
      <c r="AL1135" s="2"/>
      <c r="AM1135" s="2"/>
      <c r="AN1135" s="7">
        <f>HYPERLINK("#Notes!D2347", "Go To Notes")</f>
      </c>
      <c r="AO1135" s="2">
        <v>0</v>
      </c>
      <c r="AP1135" s="2">
        <v>0</v>
      </c>
      <c r="AQ1135" s="2">
        <v>0</v>
      </c>
      <c r="AR1135" s="26">
        <v>0</v>
      </c>
      <c r="AS1135" s="11"/>
      <c r="AT1135" s="10"/>
      <c r="AV1135" s="10"/>
      <c r="AW1135" s="10"/>
      <c r="AX1135" s="10"/>
      <c r="AY1135" s="10"/>
      <c r="AZ1135" s="10"/>
      <c r="BC1135" s="10"/>
    </row>
    <row r="1136" s="2" customFormat="1">
      <c r="A1136" s="2" t="s">
        <v>2536</v>
      </c>
      <c r="B1136" s="11">
        <v>44007</v>
      </c>
      <c r="C1136" s="2" t="s">
        <v>2522</v>
      </c>
      <c r="D1136" s="2" t="s">
        <v>2523</v>
      </c>
      <c r="E1136" s="2" t="s">
        <v>2524</v>
      </c>
      <c r="F1136" s="2" t="s">
        <v>2529</v>
      </c>
      <c r="G1136" s="2" t="s">
        <v>2530</v>
      </c>
      <c r="H1136" s="2" t="s">
        <v>2531</v>
      </c>
      <c r="I1136" s="11">
        <v>44135</v>
      </c>
      <c r="J1136" s="11">
        <v>43951</v>
      </c>
      <c r="K1136" s="2" t="s">
        <v>2532</v>
      </c>
      <c r="L1136" s="2" t="s">
        <v>2533</v>
      </c>
      <c r="M1136" s="2"/>
      <c r="N1136" s="2"/>
      <c r="O1136" s="2"/>
      <c r="P1136" s="2" t="s">
        <v>2534</v>
      </c>
      <c r="Q1136" s="2" t="s">
        <v>2535</v>
      </c>
      <c r="R1136" s="2" t="s">
        <v>329</v>
      </c>
      <c r="S1136" s="2">
        <v>194029</v>
      </c>
      <c r="T1136" s="2" t="s">
        <v>406</v>
      </c>
      <c r="U1136" s="2" t="s">
        <v>407</v>
      </c>
      <c r="V1136" s="10" t="s">
        <v>69</v>
      </c>
      <c r="W1136" s="2"/>
      <c r="X1136" s="2">
        <v>-132008</v>
      </c>
      <c r="Y1136" s="26">
        <v>-0.0008512539135</v>
      </c>
      <c r="Z1136" s="10" t="s">
        <v>70</v>
      </c>
      <c r="AA1136" s="2" t="s">
        <v>71</v>
      </c>
      <c r="AB1136" s="10" t="s">
        <v>143</v>
      </c>
      <c r="AC1136" s="2" t="s">
        <v>408</v>
      </c>
      <c r="AD1136" s="10" t="s">
        <v>74</v>
      </c>
      <c r="AE1136" s="10"/>
      <c r="AF1136" s="10" t="s">
        <v>66</v>
      </c>
      <c r="AG1136" s="10" t="s">
        <v>75</v>
      </c>
      <c r="AH1136" s="10"/>
      <c r="AI1136" s="10" t="s">
        <v>76</v>
      </c>
      <c r="AJ1136" s="2" t="s">
        <v>76</v>
      </c>
      <c r="AK1136" s="32">
        <v>2</v>
      </c>
      <c r="AL1136" s="2"/>
      <c r="AM1136" s="2"/>
      <c r="AN1136" s="7">
        <f>HYPERLINK("#Notes!C2352", "Go To Notes")</f>
      </c>
      <c r="AO1136" s="2">
        <v>0</v>
      </c>
      <c r="AP1136" s="2">
        <v>0</v>
      </c>
      <c r="AQ1136" s="2">
        <v>0</v>
      </c>
      <c r="AR1136" s="26">
        <v>-0</v>
      </c>
      <c r="AS1136" s="11"/>
      <c r="AT1136" s="10"/>
      <c r="AV1136" s="10"/>
      <c r="AW1136" s="10"/>
      <c r="AX1136" s="10"/>
      <c r="AY1136" s="10"/>
      <c r="AZ1136" s="10"/>
      <c r="BC1136" s="10"/>
    </row>
    <row r="1137" s="2" customFormat="1">
      <c r="A1137" s="2" t="s">
        <v>2537</v>
      </c>
      <c r="B1137" s="11">
        <v>44250</v>
      </c>
      <c r="C1137" s="2" t="s">
        <v>2538</v>
      </c>
      <c r="D1137" s="2" t="s">
        <v>2539</v>
      </c>
      <c r="E1137" s="2" t="s">
        <v>2540</v>
      </c>
      <c r="F1137" s="2" t="s">
        <v>2541</v>
      </c>
      <c r="G1137" s="2" t="s">
        <v>2542</v>
      </c>
      <c r="H1137" s="2" t="s">
        <v>2543</v>
      </c>
      <c r="I1137" s="11">
        <v>44196</v>
      </c>
      <c r="J1137" s="11">
        <v>44196</v>
      </c>
      <c r="K1137" s="2" t="s">
        <v>62</v>
      </c>
      <c r="L1137" s="2" t="s">
        <v>62</v>
      </c>
      <c r="M1137" s="2"/>
      <c r="N1137" s="2" t="s">
        <v>80</v>
      </c>
      <c r="O1137" s="2"/>
      <c r="P1137" s="2"/>
      <c r="Q1137" s="2" t="s">
        <v>65</v>
      </c>
      <c r="R1137" s="2" t="s">
        <v>81</v>
      </c>
      <c r="S1137" s="2">
        <v>29100</v>
      </c>
      <c r="T1137" s="2" t="s">
        <v>82</v>
      </c>
      <c r="U1137" s="2" t="s">
        <v>83</v>
      </c>
      <c r="V1137" s="10" t="s">
        <v>69</v>
      </c>
      <c r="W1137" s="2"/>
      <c r="X1137" s="2">
        <v>548244</v>
      </c>
      <c r="Y1137" s="26">
        <v>0.00109129098453</v>
      </c>
      <c r="Z1137" s="10" t="s">
        <v>84</v>
      </c>
      <c r="AA1137" s="2" t="s">
        <v>85</v>
      </c>
      <c r="AB1137" s="10" t="s">
        <v>72</v>
      </c>
      <c r="AC1137" s="2" t="s">
        <v>73</v>
      </c>
      <c r="AD1137" s="10" t="s">
        <v>74</v>
      </c>
      <c r="AE1137" s="10"/>
      <c r="AF1137" s="10" t="s">
        <v>86</v>
      </c>
      <c r="AG1137" s="10" t="s">
        <v>75</v>
      </c>
      <c r="AH1137" s="10"/>
      <c r="AI1137" s="10" t="s">
        <v>76</v>
      </c>
      <c r="AJ1137" s="2" t="s">
        <v>76</v>
      </c>
      <c r="AK1137" s="32">
        <v>1</v>
      </c>
      <c r="AL1137" s="2"/>
      <c r="AM1137" s="7">
        <f>HYPERLINK("#'S000028539_2020-01-31'!C2", "Go To Derivative")</f>
      </c>
      <c r="AN1137" s="7">
        <f>HYPERLINK("#Notes!C2357", "Go To Notes")</f>
      </c>
      <c r="AO1137" s="2">
        <v>0</v>
      </c>
      <c r="AP1137" s="2">
        <v>0</v>
      </c>
      <c r="AQ1137" s="2">
        <v>542761.56</v>
      </c>
      <c r="AR1137" s="26">
        <v>0.99</v>
      </c>
      <c r="AS1137" s="11"/>
      <c r="AT1137" s="10"/>
      <c r="AV1137" s="10"/>
      <c r="AW1137" s="10"/>
      <c r="AX1137" s="10"/>
      <c r="AY1137" s="10"/>
      <c r="AZ1137" s="10"/>
      <c r="BC1137" s="10"/>
    </row>
    <row r="1138" s="2" customFormat="1">
      <c r="A1138" s="2" t="s">
        <v>2544</v>
      </c>
      <c r="B1138" s="11">
        <v>44343</v>
      </c>
      <c r="C1138" s="2" t="s">
        <v>2538</v>
      </c>
      <c r="D1138" s="2" t="s">
        <v>2539</v>
      </c>
      <c r="E1138" s="2" t="s">
        <v>2540</v>
      </c>
      <c r="F1138" s="2" t="s">
        <v>2541</v>
      </c>
      <c r="G1138" s="2" t="s">
        <v>2542</v>
      </c>
      <c r="H1138" s="2" t="s">
        <v>2543</v>
      </c>
      <c r="I1138" s="11">
        <v>44561</v>
      </c>
      <c r="J1138" s="11">
        <v>44286</v>
      </c>
      <c r="K1138" s="2" t="s">
        <v>126</v>
      </c>
      <c r="L1138" s="2" t="s">
        <v>316</v>
      </c>
      <c r="M1138" s="2"/>
      <c r="N1138" s="2" t="s">
        <v>80</v>
      </c>
      <c r="O1138" s="2"/>
      <c r="P1138" s="2"/>
      <c r="Q1138" s="2" t="s">
        <v>65</v>
      </c>
      <c r="R1138" s="2" t="s">
        <v>81</v>
      </c>
      <c r="S1138" s="2">
        <v>11026</v>
      </c>
      <c r="T1138" s="2" t="s">
        <v>82</v>
      </c>
      <c r="U1138" s="2" t="s">
        <v>83</v>
      </c>
      <c r="V1138" s="10" t="s">
        <v>69</v>
      </c>
      <c r="W1138" s="2"/>
      <c r="X1138" s="2">
        <v>2092955.32</v>
      </c>
      <c r="Y1138" s="26">
        <v>0.00396078145039</v>
      </c>
      <c r="Z1138" s="10" t="s">
        <v>84</v>
      </c>
      <c r="AA1138" s="2" t="s">
        <v>85</v>
      </c>
      <c r="AB1138" s="10" t="s">
        <v>72</v>
      </c>
      <c r="AC1138" s="2" t="s">
        <v>73</v>
      </c>
      <c r="AD1138" s="10" t="s">
        <v>74</v>
      </c>
      <c r="AE1138" s="10"/>
      <c r="AF1138" s="10" t="s">
        <v>86</v>
      </c>
      <c r="AG1138" s="10" t="s">
        <v>75</v>
      </c>
      <c r="AH1138" s="10"/>
      <c r="AI1138" s="10" t="s">
        <v>76</v>
      </c>
      <c r="AJ1138" s="2" t="s">
        <v>76</v>
      </c>
      <c r="AK1138" s="32">
        <v>1</v>
      </c>
      <c r="AL1138" s="2"/>
      <c r="AM1138" s="7">
        <f>HYPERLINK("#'S000028539_2020-04-30'!C2", "Go To Derivative")</f>
      </c>
      <c r="AN1138" s="7">
        <f>HYPERLINK("#Notes!C2362", "Go To Notes")</f>
      </c>
      <c r="AO1138" s="2">
        <v>0</v>
      </c>
      <c r="AP1138" s="2">
        <v>0</v>
      </c>
      <c r="AQ1138" s="2">
        <v>0</v>
      </c>
      <c r="AR1138" s="26">
        <v>0</v>
      </c>
      <c r="AS1138" s="11"/>
      <c r="AT1138" s="10"/>
      <c r="AV1138" s="10"/>
      <c r="AW1138" s="10"/>
      <c r="AX1138" s="10"/>
      <c r="AY1138" s="10"/>
      <c r="AZ1138" s="10"/>
      <c r="BC1138" s="10"/>
    </row>
    <row r="1139" s="2" customFormat="1">
      <c r="A1139" s="2" t="s">
        <v>2545</v>
      </c>
      <c r="B1139" s="11">
        <v>43795</v>
      </c>
      <c r="C1139" s="2" t="s">
        <v>2546</v>
      </c>
      <c r="D1139" s="2" t="s">
        <v>2547</v>
      </c>
      <c r="E1139" s="2" t="s">
        <v>2548</v>
      </c>
      <c r="F1139" s="2" t="s">
        <v>2549</v>
      </c>
      <c r="G1139" s="2" t="s">
        <v>2550</v>
      </c>
      <c r="H1139" s="2" t="s">
        <v>2551</v>
      </c>
      <c r="I1139" s="11">
        <v>43738</v>
      </c>
      <c r="J1139" s="11">
        <v>43738</v>
      </c>
      <c r="K1139" s="2" t="s">
        <v>2552</v>
      </c>
      <c r="L1139" s="2" t="s">
        <v>2553</v>
      </c>
      <c r="M1139" s="2"/>
      <c r="N1139" s="2" t="s">
        <v>80</v>
      </c>
      <c r="O1139" s="2" t="s">
        <v>95</v>
      </c>
      <c r="P1139" s="2" t="s">
        <v>2554</v>
      </c>
      <c r="Q1139" s="2" t="s">
        <v>65</v>
      </c>
      <c r="R1139" s="2" t="s">
        <v>81</v>
      </c>
      <c r="S1139" s="2">
        <v>13288</v>
      </c>
      <c r="T1139" s="2" t="s">
        <v>82</v>
      </c>
      <c r="U1139" s="2" t="s">
        <v>83</v>
      </c>
      <c r="V1139" s="10" t="s">
        <v>69</v>
      </c>
      <c r="W1139" s="2"/>
      <c r="X1139" s="2">
        <v>73349.76</v>
      </c>
      <c r="Y1139" s="26">
        <v>0.000254167374</v>
      </c>
      <c r="Z1139" s="10" t="s">
        <v>84</v>
      </c>
      <c r="AA1139" s="2" t="s">
        <v>85</v>
      </c>
      <c r="AB1139" s="10" t="s">
        <v>72</v>
      </c>
      <c r="AC1139" s="2" t="s">
        <v>73</v>
      </c>
      <c r="AD1139" s="10" t="s">
        <v>74</v>
      </c>
      <c r="AE1139" s="10"/>
      <c r="AF1139" s="10" t="s">
        <v>86</v>
      </c>
      <c r="AG1139" s="10" t="s">
        <v>75</v>
      </c>
      <c r="AH1139" s="10"/>
      <c r="AI1139" s="10" t="s">
        <v>76</v>
      </c>
      <c r="AJ1139" s="2" t="s">
        <v>76</v>
      </c>
      <c r="AK1139" s="32">
        <v>1</v>
      </c>
      <c r="AL1139" s="2"/>
      <c r="AM1139" s="2"/>
      <c r="AN1139" s="7">
        <f>HYPERLINK("#Notes!C2367", "Go To Notes")</f>
      </c>
      <c r="AO1139" s="2">
        <v>0</v>
      </c>
      <c r="AP1139" s="2">
        <v>0</v>
      </c>
      <c r="AQ1139" s="2">
        <v>72615.6</v>
      </c>
      <c r="AR1139" s="26">
        <v>0.989990969295605</v>
      </c>
      <c r="AS1139" s="11"/>
      <c r="AT1139" s="10"/>
      <c r="AV1139" s="10"/>
      <c r="AW1139" s="10"/>
      <c r="AX1139" s="10"/>
      <c r="AY1139" s="10"/>
      <c r="AZ1139" s="10"/>
      <c r="BC1139" s="10"/>
    </row>
    <row r="1140" s="2" customFormat="1">
      <c r="A1140" s="2" t="s">
        <v>2555</v>
      </c>
      <c r="B1140" s="11">
        <v>43886</v>
      </c>
      <c r="C1140" s="2" t="s">
        <v>2546</v>
      </c>
      <c r="D1140" s="2" t="s">
        <v>2547</v>
      </c>
      <c r="E1140" s="2" t="s">
        <v>2548</v>
      </c>
      <c r="F1140" s="2" t="s">
        <v>2549</v>
      </c>
      <c r="G1140" s="2" t="s">
        <v>2550</v>
      </c>
      <c r="H1140" s="2" t="s">
        <v>2551</v>
      </c>
      <c r="I1140" s="11">
        <v>44104</v>
      </c>
      <c r="J1140" s="11">
        <v>43830</v>
      </c>
      <c r="K1140" s="2" t="s">
        <v>2552</v>
      </c>
      <c r="L1140" s="2" t="s">
        <v>2553</v>
      </c>
      <c r="M1140" s="2"/>
      <c r="N1140" s="2" t="s">
        <v>80</v>
      </c>
      <c r="O1140" s="2" t="s">
        <v>95</v>
      </c>
      <c r="P1140" s="2" t="s">
        <v>2554</v>
      </c>
      <c r="Q1140" s="2" t="s">
        <v>65</v>
      </c>
      <c r="R1140" s="2" t="s">
        <v>81</v>
      </c>
      <c r="S1140" s="2">
        <v>13288</v>
      </c>
      <c r="T1140" s="2" t="s">
        <v>82</v>
      </c>
      <c r="U1140" s="2" t="s">
        <v>83</v>
      </c>
      <c r="V1140" s="10" t="s">
        <v>69</v>
      </c>
      <c r="W1140" s="2"/>
      <c r="X1140" s="2">
        <v>80791.04</v>
      </c>
      <c r="Y1140" s="26">
        <v>0.000259955025</v>
      </c>
      <c r="Z1140" s="10" t="s">
        <v>84</v>
      </c>
      <c r="AA1140" s="2" t="s">
        <v>85</v>
      </c>
      <c r="AB1140" s="10" t="s">
        <v>72</v>
      </c>
      <c r="AC1140" s="2" t="s">
        <v>73</v>
      </c>
      <c r="AD1140" s="10" t="s">
        <v>74</v>
      </c>
      <c r="AE1140" s="10"/>
      <c r="AF1140" s="10" t="s">
        <v>86</v>
      </c>
      <c r="AG1140" s="10" t="s">
        <v>75</v>
      </c>
      <c r="AH1140" s="10"/>
      <c r="AI1140" s="10" t="s">
        <v>76</v>
      </c>
      <c r="AJ1140" s="2" t="s">
        <v>76</v>
      </c>
      <c r="AK1140" s="32">
        <v>1</v>
      </c>
      <c r="AL1140" s="2"/>
      <c r="AM1140" s="2"/>
      <c r="AN1140" s="7">
        <f>HYPERLINK("#Notes!C2372", "Go To Notes")</f>
      </c>
      <c r="AO1140" s="2">
        <v>0</v>
      </c>
      <c r="AP1140" s="2">
        <v>0</v>
      </c>
      <c r="AQ1140" s="2">
        <v>79982.4</v>
      </c>
      <c r="AR1140" s="26">
        <v>0.989990969295605</v>
      </c>
      <c r="AS1140" s="11"/>
      <c r="AT1140" s="10"/>
      <c r="AV1140" s="10"/>
      <c r="AW1140" s="10"/>
      <c r="AX1140" s="10"/>
      <c r="AY1140" s="10"/>
      <c r="AZ1140" s="10"/>
      <c r="BC1140" s="10"/>
    </row>
    <row r="1141" s="2" customFormat="1">
      <c r="A1141" s="2" t="s">
        <v>2556</v>
      </c>
      <c r="B1141" s="11">
        <v>43971</v>
      </c>
      <c r="C1141" s="2" t="s">
        <v>2546</v>
      </c>
      <c r="D1141" s="2" t="s">
        <v>2547</v>
      </c>
      <c r="E1141" s="2" t="s">
        <v>2548</v>
      </c>
      <c r="F1141" s="2" t="s">
        <v>2549</v>
      </c>
      <c r="G1141" s="2" t="s">
        <v>2550</v>
      </c>
      <c r="H1141" s="2" t="s">
        <v>2551</v>
      </c>
      <c r="I1141" s="11">
        <v>44104</v>
      </c>
      <c r="J1141" s="11">
        <v>43921</v>
      </c>
      <c r="K1141" s="2" t="s">
        <v>2552</v>
      </c>
      <c r="L1141" s="2" t="s">
        <v>2553</v>
      </c>
      <c r="M1141" s="2"/>
      <c r="N1141" s="2" t="s">
        <v>80</v>
      </c>
      <c r="O1141" s="2" t="s">
        <v>95</v>
      </c>
      <c r="P1141" s="2" t="s">
        <v>2554</v>
      </c>
      <c r="Q1141" s="2" t="s">
        <v>65</v>
      </c>
      <c r="R1141" s="2" t="s">
        <v>81</v>
      </c>
      <c r="S1141" s="2">
        <v>9307</v>
      </c>
      <c r="T1141" s="2" t="s">
        <v>82</v>
      </c>
      <c r="U1141" s="2" t="s">
        <v>83</v>
      </c>
      <c r="V1141" s="10" t="s">
        <v>69</v>
      </c>
      <c r="W1141" s="2"/>
      <c r="X1141" s="2">
        <v>32574.5</v>
      </c>
      <c r="Y1141" s="26">
        <v>0.00015492557</v>
      </c>
      <c r="Z1141" s="10" t="s">
        <v>84</v>
      </c>
      <c r="AA1141" s="2" t="s">
        <v>85</v>
      </c>
      <c r="AB1141" s="10" t="s">
        <v>72</v>
      </c>
      <c r="AC1141" s="2" t="s">
        <v>73</v>
      </c>
      <c r="AD1141" s="10" t="s">
        <v>74</v>
      </c>
      <c r="AE1141" s="10"/>
      <c r="AF1141" s="10" t="s">
        <v>86</v>
      </c>
      <c r="AG1141" s="10" t="s">
        <v>75</v>
      </c>
      <c r="AH1141" s="10"/>
      <c r="AI1141" s="10" t="s">
        <v>76</v>
      </c>
      <c r="AJ1141" s="2" t="s">
        <v>76</v>
      </c>
      <c r="AK1141" s="32">
        <v>1</v>
      </c>
      <c r="AL1141" s="2"/>
      <c r="AM1141" s="2"/>
      <c r="AN1141" s="7">
        <f>HYPERLINK("#Notes!C2377", "Go To Notes")</f>
      </c>
      <c r="AO1141" s="2">
        <v>0</v>
      </c>
      <c r="AP1141" s="2">
        <v>0</v>
      </c>
      <c r="AQ1141" s="2">
        <v>32245.5</v>
      </c>
      <c r="AR1141" s="26">
        <v>0.9899000752122059</v>
      </c>
      <c r="AS1141" s="11"/>
      <c r="AT1141" s="10"/>
      <c r="AV1141" s="10"/>
      <c r="AW1141" s="10"/>
      <c r="AX1141" s="10"/>
      <c r="AY1141" s="10"/>
      <c r="AZ1141" s="10"/>
      <c r="BC1141" s="10"/>
    </row>
    <row r="1142" s="2" customFormat="1">
      <c r="A1142" s="2" t="s">
        <v>2557</v>
      </c>
      <c r="B1142" s="11">
        <v>44068</v>
      </c>
      <c r="C1142" s="2" t="s">
        <v>2546</v>
      </c>
      <c r="D1142" s="2" t="s">
        <v>2547</v>
      </c>
      <c r="E1142" s="2" t="s">
        <v>2548</v>
      </c>
      <c r="F1142" s="2" t="s">
        <v>2549</v>
      </c>
      <c r="G1142" s="2" t="s">
        <v>2550</v>
      </c>
      <c r="H1142" s="2" t="s">
        <v>2551</v>
      </c>
      <c r="I1142" s="11">
        <v>44104</v>
      </c>
      <c r="J1142" s="11">
        <v>44012</v>
      </c>
      <c r="K1142" s="2" t="s">
        <v>2552</v>
      </c>
      <c r="L1142" s="2" t="s">
        <v>2553</v>
      </c>
      <c r="M1142" s="2"/>
      <c r="N1142" s="2" t="s">
        <v>80</v>
      </c>
      <c r="O1142" s="2" t="s">
        <v>95</v>
      </c>
      <c r="P1142" s="2" t="s">
        <v>2554</v>
      </c>
      <c r="Q1142" s="2" t="s">
        <v>65</v>
      </c>
      <c r="R1142" s="2" t="s">
        <v>81</v>
      </c>
      <c r="S1142" s="2">
        <v>8370</v>
      </c>
      <c r="T1142" s="2" t="s">
        <v>82</v>
      </c>
      <c r="U1142" s="2" t="s">
        <v>83</v>
      </c>
      <c r="V1142" s="10" t="s">
        <v>69</v>
      </c>
      <c r="W1142" s="2"/>
      <c r="X1142" s="2">
        <v>36325.8</v>
      </c>
      <c r="Y1142" s="26">
        <v>0.000140332523</v>
      </c>
      <c r="Z1142" s="10" t="s">
        <v>84</v>
      </c>
      <c r="AA1142" s="2" t="s">
        <v>85</v>
      </c>
      <c r="AB1142" s="10" t="s">
        <v>72</v>
      </c>
      <c r="AC1142" s="2" t="s">
        <v>73</v>
      </c>
      <c r="AD1142" s="10" t="s">
        <v>74</v>
      </c>
      <c r="AE1142" s="10"/>
      <c r="AF1142" s="10" t="s">
        <v>86</v>
      </c>
      <c r="AG1142" s="10" t="s">
        <v>75</v>
      </c>
      <c r="AH1142" s="10"/>
      <c r="AI1142" s="10" t="s">
        <v>76</v>
      </c>
      <c r="AJ1142" s="2" t="s">
        <v>76</v>
      </c>
      <c r="AK1142" s="32">
        <v>1</v>
      </c>
      <c r="AL1142" s="2"/>
      <c r="AM1142" s="2"/>
      <c r="AN1142" s="7">
        <f>HYPERLINK("#Notes!C2403", "Go To Notes")</f>
      </c>
      <c r="AO1142" s="2">
        <v>0</v>
      </c>
      <c r="AP1142" s="2">
        <v>0</v>
      </c>
      <c r="AQ1142" s="2">
        <v>35961.24</v>
      </c>
      <c r="AR1142" s="26">
        <v>0.9899641577060933</v>
      </c>
      <c r="AS1142" s="11"/>
      <c r="AT1142" s="10"/>
      <c r="AV1142" s="10"/>
      <c r="AW1142" s="10"/>
      <c r="AX1142" s="10"/>
      <c r="AY1142" s="10"/>
      <c r="AZ1142" s="10"/>
      <c r="BC1142" s="10"/>
    </row>
    <row r="1143" s="2" customFormat="1">
      <c r="A1143" s="2" t="s">
        <v>2558</v>
      </c>
      <c r="B1143" s="11">
        <v>44160</v>
      </c>
      <c r="C1143" s="2" t="s">
        <v>2546</v>
      </c>
      <c r="D1143" s="2" t="s">
        <v>2547</v>
      </c>
      <c r="E1143" s="2" t="s">
        <v>2548</v>
      </c>
      <c r="F1143" s="2" t="s">
        <v>2549</v>
      </c>
      <c r="G1143" s="2" t="s">
        <v>2550</v>
      </c>
      <c r="H1143" s="2" t="s">
        <v>2551</v>
      </c>
      <c r="I1143" s="11">
        <v>44104</v>
      </c>
      <c r="J1143" s="11">
        <v>44104</v>
      </c>
      <c r="K1143" s="2" t="s">
        <v>2552</v>
      </c>
      <c r="L1143" s="2" t="s">
        <v>2553</v>
      </c>
      <c r="M1143" s="2"/>
      <c r="N1143" s="2" t="s">
        <v>80</v>
      </c>
      <c r="O1143" s="2" t="s">
        <v>95</v>
      </c>
      <c r="P1143" s="2" t="s">
        <v>2554</v>
      </c>
      <c r="Q1143" s="2" t="s">
        <v>65</v>
      </c>
      <c r="R1143" s="2" t="s">
        <v>81</v>
      </c>
      <c r="S1143" s="2">
        <v>7720</v>
      </c>
      <c r="T1143" s="2" t="s">
        <v>82</v>
      </c>
      <c r="U1143" s="2" t="s">
        <v>83</v>
      </c>
      <c r="V1143" s="10" t="s">
        <v>69</v>
      </c>
      <c r="W1143" s="2"/>
      <c r="X1143" s="2">
        <v>78744</v>
      </c>
      <c r="Y1143" s="26">
        <v>0.000303976552</v>
      </c>
      <c r="Z1143" s="10" t="s">
        <v>84</v>
      </c>
      <c r="AA1143" s="2" t="s">
        <v>85</v>
      </c>
      <c r="AB1143" s="10" t="s">
        <v>72</v>
      </c>
      <c r="AC1143" s="2" t="s">
        <v>73</v>
      </c>
      <c r="AD1143" s="10" t="s">
        <v>74</v>
      </c>
      <c r="AE1143" s="10"/>
      <c r="AF1143" s="10" t="s">
        <v>86</v>
      </c>
      <c r="AG1143" s="10" t="s">
        <v>75</v>
      </c>
      <c r="AH1143" s="10"/>
      <c r="AI1143" s="10" t="s">
        <v>76</v>
      </c>
      <c r="AJ1143" s="2" t="s">
        <v>76</v>
      </c>
      <c r="AK1143" s="32">
        <v>1</v>
      </c>
      <c r="AL1143" s="2"/>
      <c r="AM1143" s="2"/>
      <c r="AN1143" s="2"/>
      <c r="AO1143" s="2">
        <v>0</v>
      </c>
      <c r="AP1143" s="2">
        <v>0</v>
      </c>
      <c r="AQ1143" s="2">
        <v>77948.4</v>
      </c>
      <c r="AR1143" s="26">
        <v>0.9898963730569948</v>
      </c>
      <c r="AS1143" s="11"/>
      <c r="AT1143" s="10"/>
      <c r="AV1143" s="10"/>
      <c r="AW1143" s="10"/>
      <c r="AX1143" s="10"/>
      <c r="AY1143" s="10"/>
      <c r="AZ1143" s="10"/>
      <c r="BC1143" s="10"/>
    </row>
    <row r="1144" s="2" customFormat="1">
      <c r="A1144" s="2" t="s">
        <v>2559</v>
      </c>
      <c r="B1144" s="11">
        <v>44253</v>
      </c>
      <c r="C1144" s="2" t="s">
        <v>2546</v>
      </c>
      <c r="D1144" s="2" t="s">
        <v>2547</v>
      </c>
      <c r="E1144" s="2" t="s">
        <v>2548</v>
      </c>
      <c r="F1144" s="2" t="s">
        <v>2549</v>
      </c>
      <c r="G1144" s="2" t="s">
        <v>2550</v>
      </c>
      <c r="H1144" s="2" t="s">
        <v>2551</v>
      </c>
      <c r="I1144" s="11">
        <v>44469</v>
      </c>
      <c r="J1144" s="11">
        <v>44196</v>
      </c>
      <c r="K1144" s="2" t="s">
        <v>2552</v>
      </c>
      <c r="L1144" s="2" t="s">
        <v>2553</v>
      </c>
      <c r="M1144" s="2"/>
      <c r="N1144" s="2" t="s">
        <v>80</v>
      </c>
      <c r="O1144" s="2" t="s">
        <v>95</v>
      </c>
      <c r="P1144" s="2" t="s">
        <v>2554</v>
      </c>
      <c r="Q1144" s="2" t="s">
        <v>65</v>
      </c>
      <c r="R1144" s="2" t="s">
        <v>81</v>
      </c>
      <c r="S1144" s="2">
        <v>7153</v>
      </c>
      <c r="T1144" s="2" t="s">
        <v>82</v>
      </c>
      <c r="U1144" s="2" t="s">
        <v>83</v>
      </c>
      <c r="V1144" s="10" t="s">
        <v>69</v>
      </c>
      <c r="W1144" s="2"/>
      <c r="X1144" s="2">
        <v>134762.52</v>
      </c>
      <c r="Y1144" s="26">
        <v>0.000434566787</v>
      </c>
      <c r="Z1144" s="10" t="s">
        <v>84</v>
      </c>
      <c r="AA1144" s="2" t="s">
        <v>85</v>
      </c>
      <c r="AB1144" s="10" t="s">
        <v>72</v>
      </c>
      <c r="AC1144" s="2" t="s">
        <v>73</v>
      </c>
      <c r="AD1144" s="10" t="s">
        <v>74</v>
      </c>
      <c r="AE1144" s="10"/>
      <c r="AF1144" s="10" t="s">
        <v>86</v>
      </c>
      <c r="AG1144" s="10" t="s">
        <v>75</v>
      </c>
      <c r="AH1144" s="10"/>
      <c r="AI1144" s="10" t="s">
        <v>76</v>
      </c>
      <c r="AJ1144" s="2" t="s">
        <v>76</v>
      </c>
      <c r="AK1144" s="32">
        <v>1</v>
      </c>
      <c r="AL1144" s="2"/>
      <c r="AM1144" s="2"/>
      <c r="AN1144" s="7">
        <f>HYPERLINK("#Notes!C2432", "Go To Notes")</f>
      </c>
      <c r="AO1144" s="2">
        <v>0</v>
      </c>
      <c r="AP1144" s="2">
        <v>0</v>
      </c>
      <c r="AQ1144" s="2">
        <v>133406.04</v>
      </c>
      <c r="AR1144" s="26">
        <v>0.989934293303509</v>
      </c>
      <c r="AS1144" s="11"/>
      <c r="AT1144" s="10"/>
      <c r="AV1144" s="10"/>
      <c r="AW1144" s="10"/>
      <c r="AX1144" s="10"/>
      <c r="AY1144" s="10"/>
      <c r="AZ1144" s="10"/>
      <c r="BC1144" s="10"/>
    </row>
    <row r="1145" s="2" customFormat="1">
      <c r="A1145" s="2" t="s">
        <v>2560</v>
      </c>
      <c r="B1145" s="11">
        <v>44341</v>
      </c>
      <c r="C1145" s="2" t="s">
        <v>2546</v>
      </c>
      <c r="D1145" s="2" t="s">
        <v>2547</v>
      </c>
      <c r="E1145" s="2" t="s">
        <v>2548</v>
      </c>
      <c r="F1145" s="2" t="s">
        <v>2549</v>
      </c>
      <c r="G1145" s="2" t="s">
        <v>2550</v>
      </c>
      <c r="H1145" s="2" t="s">
        <v>2551</v>
      </c>
      <c r="I1145" s="11">
        <v>44469</v>
      </c>
      <c r="J1145" s="11">
        <v>44286</v>
      </c>
      <c r="K1145" s="2" t="s">
        <v>2552</v>
      </c>
      <c r="L1145" s="2" t="s">
        <v>2553</v>
      </c>
      <c r="M1145" s="2"/>
      <c r="N1145" s="2" t="s">
        <v>80</v>
      </c>
      <c r="O1145" s="2" t="s">
        <v>95</v>
      </c>
      <c r="P1145" s="2" t="s">
        <v>2554</v>
      </c>
      <c r="Q1145" s="2" t="s">
        <v>65</v>
      </c>
      <c r="R1145" s="2" t="s">
        <v>81</v>
      </c>
      <c r="S1145" s="2">
        <v>7087</v>
      </c>
      <c r="T1145" s="2" t="s">
        <v>82</v>
      </c>
      <c r="U1145" s="2" t="s">
        <v>83</v>
      </c>
      <c r="V1145" s="10" t="s">
        <v>69</v>
      </c>
      <c r="W1145" s="2"/>
      <c r="X1145" s="2">
        <v>1345254.34</v>
      </c>
      <c r="Y1145" s="26">
        <v>0.003837969667</v>
      </c>
      <c r="Z1145" s="10" t="s">
        <v>84</v>
      </c>
      <c r="AA1145" s="2" t="s">
        <v>85</v>
      </c>
      <c r="AB1145" s="10" t="s">
        <v>72</v>
      </c>
      <c r="AC1145" s="2" t="s">
        <v>73</v>
      </c>
      <c r="AD1145" s="10" t="s">
        <v>74</v>
      </c>
      <c r="AE1145" s="10"/>
      <c r="AF1145" s="10" t="s">
        <v>86</v>
      </c>
      <c r="AG1145" s="10" t="s">
        <v>75</v>
      </c>
      <c r="AH1145" s="10"/>
      <c r="AI1145" s="10" t="s">
        <v>76</v>
      </c>
      <c r="AJ1145" s="2" t="s">
        <v>76</v>
      </c>
      <c r="AK1145" s="32">
        <v>1</v>
      </c>
      <c r="AL1145" s="2"/>
      <c r="AM1145" s="2"/>
      <c r="AN1145" s="7">
        <f>HYPERLINK("#Notes!C2461", "Go To Notes")</f>
      </c>
      <c r="AO1145" s="2">
        <v>0</v>
      </c>
      <c r="AP1145" s="2">
        <v>0</v>
      </c>
      <c r="AQ1145" s="2">
        <v>0</v>
      </c>
      <c r="AR1145" s="26">
        <v>0</v>
      </c>
      <c r="AS1145" s="11"/>
      <c r="AT1145" s="10"/>
      <c r="AV1145" s="10"/>
      <c r="AW1145" s="10"/>
      <c r="AX1145" s="10"/>
      <c r="AY1145" s="10"/>
      <c r="AZ1145" s="10"/>
      <c r="BC1145" s="10"/>
    </row>
    <row r="1146" s="2" customFormat="1">
      <c r="A1146" s="2" t="s">
        <v>2561</v>
      </c>
      <c r="B1146" s="11">
        <v>44526</v>
      </c>
      <c r="C1146" s="2" t="s">
        <v>2546</v>
      </c>
      <c r="D1146" s="2" t="s">
        <v>2547</v>
      </c>
      <c r="E1146" s="2" t="s">
        <v>2548</v>
      </c>
      <c r="F1146" s="2" t="s">
        <v>2562</v>
      </c>
      <c r="G1146" s="2" t="s">
        <v>2563</v>
      </c>
      <c r="H1146" s="2" t="s">
        <v>2564</v>
      </c>
      <c r="I1146" s="11">
        <v>44469</v>
      </c>
      <c r="J1146" s="11">
        <v>44469</v>
      </c>
      <c r="K1146" s="2" t="s">
        <v>2552</v>
      </c>
      <c r="L1146" s="2" t="s">
        <v>2553</v>
      </c>
      <c r="M1146" s="2"/>
      <c r="N1146" s="2" t="s">
        <v>80</v>
      </c>
      <c r="O1146" s="2" t="s">
        <v>95</v>
      </c>
      <c r="P1146" s="2" t="s">
        <v>2554</v>
      </c>
      <c r="Q1146" s="2" t="s">
        <v>65</v>
      </c>
      <c r="R1146" s="2" t="s">
        <v>81</v>
      </c>
      <c r="S1146" s="2">
        <v>12180</v>
      </c>
      <c r="T1146" s="2" t="s">
        <v>82</v>
      </c>
      <c r="U1146" s="2" t="s">
        <v>83</v>
      </c>
      <c r="V1146" s="10" t="s">
        <v>69</v>
      </c>
      <c r="W1146" s="2"/>
      <c r="X1146" s="2">
        <v>2137224.6</v>
      </c>
      <c r="Y1146" s="26">
        <v>0.004682874477</v>
      </c>
      <c r="Z1146" s="10" t="s">
        <v>84</v>
      </c>
      <c r="AA1146" s="2" t="s">
        <v>85</v>
      </c>
      <c r="AB1146" s="10" t="s">
        <v>72</v>
      </c>
      <c r="AC1146" s="2" t="s">
        <v>73</v>
      </c>
      <c r="AD1146" s="10" t="s">
        <v>74</v>
      </c>
      <c r="AE1146" s="10"/>
      <c r="AF1146" s="10" t="s">
        <v>86</v>
      </c>
      <c r="AG1146" s="10" t="s">
        <v>75</v>
      </c>
      <c r="AH1146" s="10"/>
      <c r="AI1146" s="10" t="s">
        <v>76</v>
      </c>
      <c r="AJ1146" s="2" t="s">
        <v>76</v>
      </c>
      <c r="AK1146" s="32">
        <v>1</v>
      </c>
      <c r="AL1146" s="2"/>
      <c r="AM1146" s="2"/>
      <c r="AN1146" s="7">
        <f>HYPERLINK("#Notes!C2490", "Go To Notes")</f>
      </c>
      <c r="AO1146" s="2">
        <v>0</v>
      </c>
      <c r="AP1146" s="2">
        <v>0</v>
      </c>
      <c r="AQ1146" s="2">
        <v>0</v>
      </c>
      <c r="AR1146" s="26">
        <v>0</v>
      </c>
      <c r="AS1146" s="11"/>
      <c r="AT1146" s="10"/>
      <c r="AV1146" s="10"/>
      <c r="AW1146" s="10"/>
      <c r="AX1146" s="10"/>
      <c r="AY1146" s="10"/>
      <c r="AZ1146" s="10"/>
      <c r="BC1146" s="10"/>
    </row>
    <row r="1147" s="2" customFormat="1">
      <c r="A1147" s="2" t="s">
        <v>2565</v>
      </c>
      <c r="B1147" s="11">
        <v>44070</v>
      </c>
      <c r="C1147" s="2" t="s">
        <v>2566</v>
      </c>
      <c r="D1147" s="2" t="s">
        <v>2567</v>
      </c>
      <c r="E1147" s="2" t="s">
        <v>2568</v>
      </c>
      <c r="F1147" s="2" t="s">
        <v>2569</v>
      </c>
      <c r="G1147" s="2" t="s">
        <v>2570</v>
      </c>
      <c r="H1147" s="2" t="s">
        <v>2571</v>
      </c>
      <c r="I1147" s="11">
        <v>44196</v>
      </c>
      <c r="J1147" s="11">
        <v>44012</v>
      </c>
      <c r="K1147" s="2" t="s">
        <v>62</v>
      </c>
      <c r="L1147" s="2" t="s">
        <v>62</v>
      </c>
      <c r="M1147" s="2"/>
      <c r="N1147" s="2" t="s">
        <v>80</v>
      </c>
      <c r="O1147" s="2"/>
      <c r="P1147" s="2"/>
      <c r="Q1147" s="2" t="s">
        <v>65</v>
      </c>
      <c r="R1147" s="2" t="s">
        <v>81</v>
      </c>
      <c r="S1147" s="2">
        <v>12069</v>
      </c>
      <c r="T1147" s="2" t="s">
        <v>82</v>
      </c>
      <c r="U1147" s="2" t="s">
        <v>83</v>
      </c>
      <c r="V1147" s="10" t="s">
        <v>69</v>
      </c>
      <c r="W1147" s="2"/>
      <c r="X1147" s="2">
        <v>52379.46</v>
      </c>
      <c r="Y1147" s="26">
        <v>9.067774712E-05</v>
      </c>
      <c r="Z1147" s="10" t="s">
        <v>84</v>
      </c>
      <c r="AA1147" s="2" t="s">
        <v>85</v>
      </c>
      <c r="AB1147" s="10" t="s">
        <v>72</v>
      </c>
      <c r="AC1147" s="2" t="s">
        <v>73</v>
      </c>
      <c r="AD1147" s="10" t="s">
        <v>74</v>
      </c>
      <c r="AE1147" s="10"/>
      <c r="AF1147" s="10" t="s">
        <v>86</v>
      </c>
      <c r="AG1147" s="10" t="s">
        <v>75</v>
      </c>
      <c r="AH1147" s="10"/>
      <c r="AI1147" s="10" t="s">
        <v>76</v>
      </c>
      <c r="AJ1147" s="2" t="s">
        <v>76</v>
      </c>
      <c r="AK1147" s="32">
        <v>1</v>
      </c>
      <c r="AL1147" s="2"/>
      <c r="AM1147" s="2"/>
      <c r="AN1147" s="7">
        <f>HYPERLINK("#Notes!C2522", "Go To Notes")</f>
      </c>
      <c r="AO1147" s="2">
        <v>0</v>
      </c>
      <c r="AP1147" s="2">
        <v>0</v>
      </c>
      <c r="AQ1147" s="2">
        <v>52379.46</v>
      </c>
      <c r="AR1147" s="26">
        <v>1</v>
      </c>
      <c r="AS1147" s="11"/>
      <c r="AT1147" s="10"/>
      <c r="AV1147" s="10"/>
      <c r="AW1147" s="10"/>
      <c r="AX1147" s="10"/>
      <c r="AY1147" s="10"/>
      <c r="AZ1147" s="10"/>
      <c r="BC1147" s="10"/>
    </row>
    <row r="1148" s="2" customFormat="1">
      <c r="A1148" s="2" t="s">
        <v>2572</v>
      </c>
      <c r="B1148" s="11">
        <v>44252</v>
      </c>
      <c r="C1148" s="2" t="s">
        <v>2566</v>
      </c>
      <c r="D1148" s="2" t="s">
        <v>2567</v>
      </c>
      <c r="E1148" s="2" t="s">
        <v>2568</v>
      </c>
      <c r="F1148" s="2" t="s">
        <v>2569</v>
      </c>
      <c r="G1148" s="2" t="s">
        <v>2570</v>
      </c>
      <c r="H1148" s="2" t="s">
        <v>2571</v>
      </c>
      <c r="I1148" s="11">
        <v>44196</v>
      </c>
      <c r="J1148" s="11">
        <v>44196</v>
      </c>
      <c r="K1148" s="2" t="s">
        <v>62</v>
      </c>
      <c r="L1148" s="2" t="s">
        <v>62</v>
      </c>
      <c r="M1148" s="2"/>
      <c r="N1148" s="2" t="s">
        <v>80</v>
      </c>
      <c r="O1148" s="2"/>
      <c r="P1148" s="2"/>
      <c r="Q1148" s="2" t="s">
        <v>65</v>
      </c>
      <c r="R1148" s="2" t="s">
        <v>81</v>
      </c>
      <c r="S1148" s="2">
        <v>3912</v>
      </c>
      <c r="T1148" s="2" t="s">
        <v>82</v>
      </c>
      <c r="U1148" s="2" t="s">
        <v>83</v>
      </c>
      <c r="V1148" s="10" t="s">
        <v>69</v>
      </c>
      <c r="W1148" s="2"/>
      <c r="X1148" s="2">
        <v>73702.08</v>
      </c>
      <c r="Y1148" s="26">
        <v>9.965239209E-05</v>
      </c>
      <c r="Z1148" s="10" t="s">
        <v>84</v>
      </c>
      <c r="AA1148" s="2" t="s">
        <v>85</v>
      </c>
      <c r="AB1148" s="10" t="s">
        <v>72</v>
      </c>
      <c r="AC1148" s="2" t="s">
        <v>73</v>
      </c>
      <c r="AD1148" s="10" t="s">
        <v>74</v>
      </c>
      <c r="AE1148" s="10"/>
      <c r="AF1148" s="10" t="s">
        <v>86</v>
      </c>
      <c r="AG1148" s="10" t="s">
        <v>75</v>
      </c>
      <c r="AH1148" s="10"/>
      <c r="AI1148" s="10" t="s">
        <v>76</v>
      </c>
      <c r="AJ1148" s="2" t="s">
        <v>76</v>
      </c>
      <c r="AK1148" s="32">
        <v>1</v>
      </c>
      <c r="AL1148" s="2"/>
      <c r="AM1148" s="2"/>
      <c r="AN1148" s="7">
        <f>HYPERLINK("#Notes!C2554", "Go To Notes")</f>
      </c>
      <c r="AO1148" s="2">
        <v>0</v>
      </c>
      <c r="AP1148" s="2">
        <v>0</v>
      </c>
      <c r="AQ1148" s="2">
        <v>46930.44</v>
      </c>
      <c r="AR1148" s="26">
        <v>0.6367586912065439</v>
      </c>
      <c r="AS1148" s="11"/>
      <c r="AT1148" s="10"/>
      <c r="AV1148" s="10"/>
      <c r="AW1148" s="10"/>
      <c r="AX1148" s="10"/>
      <c r="AY1148" s="10"/>
      <c r="AZ1148" s="10"/>
      <c r="BC1148" s="10"/>
    </row>
    <row r="1149" s="2" customFormat="1">
      <c r="A1149" s="2" t="s">
        <v>2573</v>
      </c>
      <c r="B1149" s="11">
        <v>44343</v>
      </c>
      <c r="C1149" s="2" t="s">
        <v>2566</v>
      </c>
      <c r="D1149" s="2" t="s">
        <v>2567</v>
      </c>
      <c r="E1149" s="2" t="s">
        <v>2568</v>
      </c>
      <c r="F1149" s="2" t="s">
        <v>2569</v>
      </c>
      <c r="G1149" s="2" t="s">
        <v>2570</v>
      </c>
      <c r="H1149" s="2" t="s">
        <v>2571</v>
      </c>
      <c r="I1149" s="11">
        <v>44561</v>
      </c>
      <c r="J1149" s="11">
        <v>44286</v>
      </c>
      <c r="K1149" s="2" t="s">
        <v>62</v>
      </c>
      <c r="L1149" s="2" t="s">
        <v>62</v>
      </c>
      <c r="M1149" s="2"/>
      <c r="N1149" s="2" t="s">
        <v>80</v>
      </c>
      <c r="O1149" s="2"/>
      <c r="P1149" s="2"/>
      <c r="Q1149" s="2" t="s">
        <v>65</v>
      </c>
      <c r="R1149" s="2" t="s">
        <v>81</v>
      </c>
      <c r="S1149" s="2">
        <v>3255</v>
      </c>
      <c r="T1149" s="2" t="s">
        <v>82</v>
      </c>
      <c r="U1149" s="2" t="s">
        <v>83</v>
      </c>
      <c r="V1149" s="10" t="s">
        <v>69</v>
      </c>
      <c r="W1149" s="2"/>
      <c r="X1149" s="2">
        <v>617864.1</v>
      </c>
      <c r="Y1149" s="26">
        <v>0.00076963948146</v>
      </c>
      <c r="Z1149" s="10" t="s">
        <v>84</v>
      </c>
      <c r="AA1149" s="2" t="s">
        <v>85</v>
      </c>
      <c r="AB1149" s="10" t="s">
        <v>72</v>
      </c>
      <c r="AC1149" s="2" t="s">
        <v>73</v>
      </c>
      <c r="AD1149" s="10" t="s">
        <v>74</v>
      </c>
      <c r="AE1149" s="10"/>
      <c r="AF1149" s="10" t="s">
        <v>86</v>
      </c>
      <c r="AG1149" s="10" t="s">
        <v>75</v>
      </c>
      <c r="AH1149" s="10"/>
      <c r="AI1149" s="10" t="s">
        <v>76</v>
      </c>
      <c r="AJ1149" s="2" t="s">
        <v>76</v>
      </c>
      <c r="AK1149" s="32">
        <v>1</v>
      </c>
      <c r="AL1149" s="2"/>
      <c r="AM1149" s="2"/>
      <c r="AN1149" s="7">
        <f>HYPERLINK("#Notes!C2586", "Go To Notes")</f>
      </c>
      <c r="AO1149" s="2">
        <v>0</v>
      </c>
      <c r="AP1149" s="2">
        <v>0</v>
      </c>
      <c r="AQ1149" s="2">
        <v>0</v>
      </c>
      <c r="AR1149" s="26">
        <v>0</v>
      </c>
      <c r="AS1149" s="11"/>
      <c r="AT1149" s="10"/>
      <c r="AV1149" s="10"/>
      <c r="AW1149" s="10"/>
      <c r="AX1149" s="10"/>
      <c r="AY1149" s="10"/>
      <c r="AZ1149" s="10"/>
      <c r="BC1149" s="10"/>
    </row>
    <row r="1150" s="2" customFormat="1">
      <c r="A1150" s="2" t="s">
        <v>2574</v>
      </c>
      <c r="B1150" s="11">
        <v>44524</v>
      </c>
      <c r="C1150" s="2" t="s">
        <v>2566</v>
      </c>
      <c r="D1150" s="2" t="s">
        <v>2567</v>
      </c>
      <c r="E1150" s="2" t="s">
        <v>2568</v>
      </c>
      <c r="F1150" s="2" t="s">
        <v>2569</v>
      </c>
      <c r="G1150" s="2" t="s">
        <v>2570</v>
      </c>
      <c r="H1150" s="2" t="s">
        <v>2571</v>
      </c>
      <c r="I1150" s="11">
        <v>44561</v>
      </c>
      <c r="J1150" s="11">
        <v>44469</v>
      </c>
      <c r="K1150" s="2" t="s">
        <v>62</v>
      </c>
      <c r="L1150" s="2" t="s">
        <v>62</v>
      </c>
      <c r="M1150" s="2"/>
      <c r="N1150" s="2" t="s">
        <v>80</v>
      </c>
      <c r="O1150" s="2"/>
      <c r="P1150" s="2"/>
      <c r="Q1150" s="2" t="s">
        <v>65</v>
      </c>
      <c r="R1150" s="2" t="s">
        <v>81</v>
      </c>
      <c r="S1150" s="2">
        <v>186</v>
      </c>
      <c r="T1150" s="2" t="s">
        <v>82</v>
      </c>
      <c r="U1150" s="2" t="s">
        <v>83</v>
      </c>
      <c r="V1150" s="10" t="s">
        <v>69</v>
      </c>
      <c r="W1150" s="2"/>
      <c r="X1150" s="2">
        <v>32637.42</v>
      </c>
      <c r="Y1150" s="26">
        <v>3.757347542E-05</v>
      </c>
      <c r="Z1150" s="10" t="s">
        <v>84</v>
      </c>
      <c r="AA1150" s="2" t="s">
        <v>85</v>
      </c>
      <c r="AB1150" s="10" t="s">
        <v>72</v>
      </c>
      <c r="AC1150" s="2" t="s">
        <v>73</v>
      </c>
      <c r="AD1150" s="10" t="s">
        <v>74</v>
      </c>
      <c r="AE1150" s="10"/>
      <c r="AF1150" s="10" t="s">
        <v>86</v>
      </c>
      <c r="AG1150" s="10" t="s">
        <v>75</v>
      </c>
      <c r="AH1150" s="10"/>
      <c r="AI1150" s="10" t="s">
        <v>76</v>
      </c>
      <c r="AJ1150" s="2" t="s">
        <v>76</v>
      </c>
      <c r="AK1150" s="32">
        <v>1</v>
      </c>
      <c r="AL1150" s="2"/>
      <c r="AM1150" s="2"/>
      <c r="AN1150" s="7">
        <f>HYPERLINK("#Notes!C2591", "Go To Notes")</f>
      </c>
      <c r="AO1150" s="2">
        <v>0</v>
      </c>
      <c r="AP1150" s="2">
        <v>0</v>
      </c>
      <c r="AQ1150" s="2">
        <v>25092.21</v>
      </c>
      <c r="AR1150" s="26">
        <v>0.7688172043010754</v>
      </c>
      <c r="AS1150" s="11"/>
      <c r="AT1150" s="10"/>
      <c r="AV1150" s="10"/>
      <c r="AW1150" s="10"/>
      <c r="AX1150" s="10"/>
      <c r="AY1150" s="10"/>
      <c r="AZ1150" s="10"/>
      <c r="BC1150" s="10"/>
    </row>
    <row r="1151" s="2" customFormat="1">
      <c r="A1151" s="2" t="s">
        <v>2575</v>
      </c>
      <c r="B1151" s="11">
        <v>44434</v>
      </c>
      <c r="C1151" s="2" t="s">
        <v>2566</v>
      </c>
      <c r="D1151" s="2" t="s">
        <v>2567</v>
      </c>
      <c r="E1151" s="2" t="s">
        <v>2568</v>
      </c>
      <c r="F1151" s="2" t="s">
        <v>2576</v>
      </c>
      <c r="G1151" s="2" t="s">
        <v>2577</v>
      </c>
      <c r="H1151" s="2" t="s">
        <v>2578</v>
      </c>
      <c r="I1151" s="11">
        <v>44561</v>
      </c>
      <c r="J1151" s="11">
        <v>44377</v>
      </c>
      <c r="K1151" s="2" t="s">
        <v>62</v>
      </c>
      <c r="L1151" s="2" t="s">
        <v>62</v>
      </c>
      <c r="M1151" s="2"/>
      <c r="N1151" s="2" t="s">
        <v>80</v>
      </c>
      <c r="O1151" s="2"/>
      <c r="P1151" s="2"/>
      <c r="Q1151" s="2" t="s">
        <v>65</v>
      </c>
      <c r="R1151" s="2" t="s">
        <v>81</v>
      </c>
      <c r="S1151" s="2">
        <v>31754</v>
      </c>
      <c r="T1151" s="2" t="s">
        <v>82</v>
      </c>
      <c r="U1151" s="2" t="s">
        <v>83</v>
      </c>
      <c r="V1151" s="10" t="s">
        <v>69</v>
      </c>
      <c r="W1151" s="2"/>
      <c r="X1151" s="2">
        <v>6799801.56</v>
      </c>
      <c r="Y1151" s="26">
        <v>0.00030191441109</v>
      </c>
      <c r="Z1151" s="10" t="s">
        <v>84</v>
      </c>
      <c r="AA1151" s="2" t="s">
        <v>85</v>
      </c>
      <c r="AB1151" s="10" t="s">
        <v>72</v>
      </c>
      <c r="AC1151" s="2" t="s">
        <v>73</v>
      </c>
      <c r="AD1151" s="10" t="s">
        <v>74</v>
      </c>
      <c r="AE1151" s="10"/>
      <c r="AF1151" s="10" t="s">
        <v>86</v>
      </c>
      <c r="AG1151" s="10" t="s">
        <v>75</v>
      </c>
      <c r="AH1151" s="10"/>
      <c r="AI1151" s="10" t="s">
        <v>76</v>
      </c>
      <c r="AJ1151" s="2" t="s">
        <v>76</v>
      </c>
      <c r="AK1151" s="32">
        <v>1</v>
      </c>
      <c r="AL1151" s="2"/>
      <c r="AM1151" s="2"/>
      <c r="AN1151" s="7">
        <f>HYPERLINK("#Notes!C2596", "Go To Notes")</f>
      </c>
      <c r="AO1151" s="2">
        <v>0</v>
      </c>
      <c r="AP1151" s="2">
        <v>0</v>
      </c>
      <c r="AQ1151" s="2">
        <v>224204.58</v>
      </c>
      <c r="AR1151" s="26">
        <v>0.032972223971783086</v>
      </c>
      <c r="AS1151" s="11"/>
      <c r="AT1151" s="10"/>
      <c r="AV1151" s="10"/>
      <c r="AW1151" s="10"/>
      <c r="AX1151" s="10"/>
      <c r="AY1151" s="10"/>
      <c r="AZ1151" s="10"/>
      <c r="BC1151" s="10"/>
    </row>
    <row r="1152" s="2" customFormat="1">
      <c r="A1152" s="2" t="s">
        <v>2579</v>
      </c>
      <c r="B1152" s="11">
        <v>44524</v>
      </c>
      <c r="C1152" s="2" t="s">
        <v>2566</v>
      </c>
      <c r="D1152" s="2" t="s">
        <v>2567</v>
      </c>
      <c r="E1152" s="2" t="s">
        <v>2568</v>
      </c>
      <c r="F1152" s="2" t="s">
        <v>2576</v>
      </c>
      <c r="G1152" s="2" t="s">
        <v>2577</v>
      </c>
      <c r="H1152" s="2" t="s">
        <v>2578</v>
      </c>
      <c r="I1152" s="11">
        <v>44561</v>
      </c>
      <c r="J1152" s="11">
        <v>44469</v>
      </c>
      <c r="K1152" s="2" t="s">
        <v>62</v>
      </c>
      <c r="L1152" s="2" t="s">
        <v>62</v>
      </c>
      <c r="M1152" s="2"/>
      <c r="N1152" s="2" t="s">
        <v>80</v>
      </c>
      <c r="O1152" s="2"/>
      <c r="P1152" s="2"/>
      <c r="Q1152" s="2" t="s">
        <v>65</v>
      </c>
      <c r="R1152" s="2" t="s">
        <v>81</v>
      </c>
      <c r="S1152" s="2">
        <v>34483</v>
      </c>
      <c r="T1152" s="2" t="s">
        <v>82</v>
      </c>
      <c r="U1152" s="2" t="s">
        <v>83</v>
      </c>
      <c r="V1152" s="10" t="s">
        <v>69</v>
      </c>
      <c r="W1152" s="2"/>
      <c r="X1152" s="2">
        <v>6050732.01</v>
      </c>
      <c r="Y1152" s="26">
        <v>0.00026752949987</v>
      </c>
      <c r="Z1152" s="10" t="s">
        <v>84</v>
      </c>
      <c r="AA1152" s="2" t="s">
        <v>85</v>
      </c>
      <c r="AB1152" s="10" t="s">
        <v>72</v>
      </c>
      <c r="AC1152" s="2" t="s">
        <v>73</v>
      </c>
      <c r="AD1152" s="10" t="s">
        <v>74</v>
      </c>
      <c r="AE1152" s="10"/>
      <c r="AF1152" s="10" t="s">
        <v>86</v>
      </c>
      <c r="AG1152" s="10" t="s">
        <v>75</v>
      </c>
      <c r="AH1152" s="10"/>
      <c r="AI1152" s="10" t="s">
        <v>76</v>
      </c>
      <c r="AJ1152" s="2" t="s">
        <v>76</v>
      </c>
      <c r="AK1152" s="32">
        <v>1</v>
      </c>
      <c r="AL1152" s="2"/>
      <c r="AM1152" s="2"/>
      <c r="AN1152" s="7">
        <f>HYPERLINK("#Notes!C2602", "Go To Notes")</f>
      </c>
      <c r="AO1152" s="2">
        <v>0</v>
      </c>
      <c r="AP1152" s="2">
        <v>0</v>
      </c>
      <c r="AQ1152" s="2">
        <v>6050732.01</v>
      </c>
      <c r="AR1152" s="26">
        <v>1</v>
      </c>
      <c r="AS1152" s="11"/>
      <c r="AT1152" s="10"/>
      <c r="AV1152" s="10"/>
      <c r="AW1152" s="10"/>
      <c r="AX1152" s="10"/>
      <c r="AY1152" s="10"/>
      <c r="AZ1152" s="10"/>
      <c r="BC1152" s="10"/>
    </row>
    <row r="1153" s="2" customFormat="1">
      <c r="A1153" s="2" t="s">
        <v>2580</v>
      </c>
      <c r="B1153" s="11">
        <v>43795</v>
      </c>
      <c r="C1153" s="2" t="s">
        <v>2581</v>
      </c>
      <c r="D1153" s="2" t="s">
        <v>2582</v>
      </c>
      <c r="E1153" s="2" t="s">
        <v>2583</v>
      </c>
      <c r="F1153" s="2" t="s">
        <v>2584</v>
      </c>
      <c r="G1153" s="2" t="s">
        <v>2585</v>
      </c>
      <c r="H1153" s="2" t="s">
        <v>2583</v>
      </c>
      <c r="I1153" s="11">
        <v>43830</v>
      </c>
      <c r="J1153" s="11">
        <v>43738</v>
      </c>
      <c r="K1153" s="2" t="s">
        <v>62</v>
      </c>
      <c r="L1153" s="2" t="s">
        <v>62</v>
      </c>
      <c r="M1153" s="2"/>
      <c r="N1153" s="2"/>
      <c r="O1153" s="2" t="s">
        <v>95</v>
      </c>
      <c r="P1153" s="2"/>
      <c r="Q1153" s="2" t="s">
        <v>65</v>
      </c>
      <c r="R1153" s="2" t="s">
        <v>81</v>
      </c>
      <c r="S1153" s="2">
        <v>3991</v>
      </c>
      <c r="T1153" s="2" t="s">
        <v>82</v>
      </c>
      <c r="U1153" s="2" t="s">
        <v>83</v>
      </c>
      <c r="V1153" s="10" t="s">
        <v>69</v>
      </c>
      <c r="W1153" s="2"/>
      <c r="X1153" s="2">
        <v>22030.32</v>
      </c>
      <c r="Y1153" s="26">
        <v>5.610563141E-05</v>
      </c>
      <c r="Z1153" s="10" t="s">
        <v>84</v>
      </c>
      <c r="AA1153" s="2" t="s">
        <v>85</v>
      </c>
      <c r="AB1153" s="10" t="s">
        <v>72</v>
      </c>
      <c r="AC1153" s="2" t="s">
        <v>73</v>
      </c>
      <c r="AD1153" s="10" t="s">
        <v>74</v>
      </c>
      <c r="AE1153" s="10"/>
      <c r="AF1153" s="10" t="s">
        <v>86</v>
      </c>
      <c r="AG1153" s="10" t="s">
        <v>75</v>
      </c>
      <c r="AH1153" s="10"/>
      <c r="AI1153" s="10" t="s">
        <v>76</v>
      </c>
      <c r="AJ1153" s="2" t="s">
        <v>76</v>
      </c>
      <c r="AK1153" s="32">
        <v>1</v>
      </c>
      <c r="AL1153" s="2"/>
      <c r="AM1153" s="2"/>
      <c r="AN1153" s="7">
        <f>HYPERLINK("#Notes!C2608", "Go To Notes")</f>
      </c>
      <c r="AO1153" s="2">
        <v>0</v>
      </c>
      <c r="AP1153" s="2">
        <v>0</v>
      </c>
      <c r="AQ1153" s="2">
        <v>0</v>
      </c>
      <c r="AR1153" s="26">
        <v>0</v>
      </c>
      <c r="AS1153" s="11"/>
      <c r="AT1153" s="10"/>
      <c r="AV1153" s="10"/>
      <c r="AW1153" s="10"/>
      <c r="AX1153" s="10"/>
      <c r="AY1153" s="10"/>
      <c r="AZ1153" s="10"/>
      <c r="BC1153" s="10"/>
    </row>
    <row r="1154" s="2" customFormat="1">
      <c r="A1154" s="2" t="s">
        <v>2586</v>
      </c>
      <c r="B1154" s="11">
        <v>44333</v>
      </c>
      <c r="C1154" s="2" t="s">
        <v>2581</v>
      </c>
      <c r="D1154" s="2" t="s">
        <v>2582</v>
      </c>
      <c r="E1154" s="2" t="s">
        <v>2583</v>
      </c>
      <c r="F1154" s="2" t="s">
        <v>2584</v>
      </c>
      <c r="G1154" s="2" t="s">
        <v>2585</v>
      </c>
      <c r="H1154" s="2" t="s">
        <v>2583</v>
      </c>
      <c r="I1154" s="11">
        <v>44561</v>
      </c>
      <c r="J1154" s="11">
        <v>44286</v>
      </c>
      <c r="K1154" s="2" t="s">
        <v>62</v>
      </c>
      <c r="L1154" s="2" t="s">
        <v>62</v>
      </c>
      <c r="M1154" s="2"/>
      <c r="N1154" s="2"/>
      <c r="O1154" s="2" t="s">
        <v>95</v>
      </c>
      <c r="P1154" s="2"/>
      <c r="Q1154" s="2" t="s">
        <v>65</v>
      </c>
      <c r="R1154" s="2" t="s">
        <v>81</v>
      </c>
      <c r="S1154" s="2">
        <v>330</v>
      </c>
      <c r="T1154" s="2" t="s">
        <v>82</v>
      </c>
      <c r="U1154" s="2" t="s">
        <v>83</v>
      </c>
      <c r="V1154" s="10" t="s">
        <v>69</v>
      </c>
      <c r="W1154" s="2"/>
      <c r="X1154" s="2">
        <v>62640.6</v>
      </c>
      <c r="Y1154" s="26">
        <v>0.00015598925376</v>
      </c>
      <c r="Z1154" s="10" t="s">
        <v>84</v>
      </c>
      <c r="AA1154" s="2" t="s">
        <v>85</v>
      </c>
      <c r="AB1154" s="10" t="s">
        <v>72</v>
      </c>
      <c r="AC1154" s="2" t="s">
        <v>73</v>
      </c>
      <c r="AD1154" s="10" t="s">
        <v>74</v>
      </c>
      <c r="AE1154" s="10"/>
      <c r="AF1154" s="10" t="s">
        <v>86</v>
      </c>
      <c r="AG1154" s="10" t="s">
        <v>75</v>
      </c>
      <c r="AH1154" s="10"/>
      <c r="AI1154" s="10" t="s">
        <v>76</v>
      </c>
      <c r="AJ1154" s="2" t="s">
        <v>76</v>
      </c>
      <c r="AK1154" s="32">
        <v>1</v>
      </c>
      <c r="AL1154" s="2"/>
      <c r="AM1154" s="2"/>
      <c r="AN1154" s="7">
        <f>HYPERLINK("#Notes!C2613", "Go To Notes")</f>
      </c>
      <c r="AO1154" s="2">
        <v>0</v>
      </c>
      <c r="AP1154" s="2">
        <v>0</v>
      </c>
      <c r="AQ1154" s="2">
        <v>0</v>
      </c>
      <c r="AR1154" s="26">
        <v>0</v>
      </c>
      <c r="AS1154" s="11"/>
      <c r="AT1154" s="10"/>
      <c r="AV1154" s="10"/>
      <c r="AW1154" s="10"/>
      <c r="AX1154" s="10"/>
      <c r="AY1154" s="10"/>
      <c r="AZ1154" s="10"/>
      <c r="BC1154" s="10"/>
    </row>
    <row r="1155" s="2" customFormat="1">
      <c r="A1155" s="2" t="s">
        <v>2587</v>
      </c>
      <c r="B1155" s="11">
        <v>44426</v>
      </c>
      <c r="C1155" s="2" t="s">
        <v>2581</v>
      </c>
      <c r="D1155" s="2" t="s">
        <v>2582</v>
      </c>
      <c r="E1155" s="2" t="s">
        <v>2583</v>
      </c>
      <c r="F1155" s="2" t="s">
        <v>2584</v>
      </c>
      <c r="G1155" s="2" t="s">
        <v>2585</v>
      </c>
      <c r="H1155" s="2" t="s">
        <v>2583</v>
      </c>
      <c r="I1155" s="11">
        <v>44561</v>
      </c>
      <c r="J1155" s="11">
        <v>44377</v>
      </c>
      <c r="K1155" s="2" t="s">
        <v>62</v>
      </c>
      <c r="L1155" s="2" t="s">
        <v>62</v>
      </c>
      <c r="M1155" s="2"/>
      <c r="N1155" s="2"/>
      <c r="O1155" s="2" t="s">
        <v>95</v>
      </c>
      <c r="P1155" s="2"/>
      <c r="Q1155" s="2" t="s">
        <v>65</v>
      </c>
      <c r="R1155" s="2" t="s">
        <v>81</v>
      </c>
      <c r="S1155" s="2">
        <v>317</v>
      </c>
      <c r="T1155" s="2" t="s">
        <v>82</v>
      </c>
      <c r="U1155" s="2" t="s">
        <v>83</v>
      </c>
      <c r="V1155" s="10" t="s">
        <v>69</v>
      </c>
      <c r="W1155" s="2"/>
      <c r="X1155" s="2">
        <v>67882.38</v>
      </c>
      <c r="Y1155" s="26">
        <v>0.0001636112448</v>
      </c>
      <c r="Z1155" s="10" t="s">
        <v>84</v>
      </c>
      <c r="AA1155" s="2" t="s">
        <v>85</v>
      </c>
      <c r="AB1155" s="10" t="s">
        <v>72</v>
      </c>
      <c r="AC1155" s="2" t="s">
        <v>73</v>
      </c>
      <c r="AD1155" s="10" t="s">
        <v>74</v>
      </c>
      <c r="AE1155" s="10"/>
      <c r="AF1155" s="10" t="s">
        <v>86</v>
      </c>
      <c r="AG1155" s="10" t="s">
        <v>75</v>
      </c>
      <c r="AH1155" s="10"/>
      <c r="AI1155" s="10" t="s">
        <v>76</v>
      </c>
      <c r="AJ1155" s="2" t="s">
        <v>76</v>
      </c>
      <c r="AK1155" s="32">
        <v>1</v>
      </c>
      <c r="AL1155" s="2"/>
      <c r="AM1155" s="2"/>
      <c r="AN1155" s="2"/>
      <c r="AO1155" s="2">
        <v>0</v>
      </c>
      <c r="AP1155" s="2">
        <v>0</v>
      </c>
      <c r="AQ1155" s="2">
        <v>0</v>
      </c>
      <c r="AR1155" s="26">
        <v>0</v>
      </c>
      <c r="AS1155" s="11"/>
      <c r="AT1155" s="10"/>
      <c r="AV1155" s="10"/>
      <c r="AW1155" s="10"/>
      <c r="AX1155" s="10"/>
      <c r="AY1155" s="10"/>
      <c r="AZ1155" s="10"/>
      <c r="BC1155" s="10"/>
    </row>
    <row r="1156" s="2" customFormat="1">
      <c r="A1156" s="2" t="s">
        <v>2588</v>
      </c>
      <c r="B1156" s="11">
        <v>44518</v>
      </c>
      <c r="C1156" s="2" t="s">
        <v>2581</v>
      </c>
      <c r="D1156" s="2" t="s">
        <v>2582</v>
      </c>
      <c r="E1156" s="2" t="s">
        <v>2583</v>
      </c>
      <c r="F1156" s="2" t="s">
        <v>2584</v>
      </c>
      <c r="G1156" s="2" t="s">
        <v>2585</v>
      </c>
      <c r="H1156" s="2" t="s">
        <v>2583</v>
      </c>
      <c r="I1156" s="11">
        <v>44561</v>
      </c>
      <c r="J1156" s="11">
        <v>44469</v>
      </c>
      <c r="K1156" s="2" t="s">
        <v>62</v>
      </c>
      <c r="L1156" s="2" t="s">
        <v>62</v>
      </c>
      <c r="M1156" s="2"/>
      <c r="N1156" s="2"/>
      <c r="O1156" s="2" t="s">
        <v>95</v>
      </c>
      <c r="P1156" s="2"/>
      <c r="Q1156" s="2" t="s">
        <v>65</v>
      </c>
      <c r="R1156" s="2" t="s">
        <v>81</v>
      </c>
      <c r="S1156" s="2">
        <v>337</v>
      </c>
      <c r="T1156" s="2" t="s">
        <v>82</v>
      </c>
      <c r="U1156" s="2" t="s">
        <v>83</v>
      </c>
      <c r="V1156" s="10" t="s">
        <v>69</v>
      </c>
      <c r="W1156" s="2"/>
      <c r="X1156" s="2">
        <v>59133.39</v>
      </c>
      <c r="Y1156" s="26">
        <v>0.00014437780909</v>
      </c>
      <c r="Z1156" s="10" t="s">
        <v>84</v>
      </c>
      <c r="AA1156" s="2" t="s">
        <v>85</v>
      </c>
      <c r="AB1156" s="10" t="s">
        <v>72</v>
      </c>
      <c r="AC1156" s="2" t="s">
        <v>73</v>
      </c>
      <c r="AD1156" s="10" t="s">
        <v>74</v>
      </c>
      <c r="AE1156" s="10"/>
      <c r="AF1156" s="10" t="s">
        <v>86</v>
      </c>
      <c r="AG1156" s="10" t="s">
        <v>75</v>
      </c>
      <c r="AH1156" s="10"/>
      <c r="AI1156" s="10" t="s">
        <v>76</v>
      </c>
      <c r="AJ1156" s="2" t="s">
        <v>76</v>
      </c>
      <c r="AK1156" s="32">
        <v>1</v>
      </c>
      <c r="AL1156" s="2"/>
      <c r="AM1156" s="2"/>
      <c r="AN1156" s="2"/>
      <c r="AO1156" s="2">
        <v>0</v>
      </c>
      <c r="AP1156" s="2">
        <v>0</v>
      </c>
      <c r="AQ1156" s="2">
        <v>0</v>
      </c>
      <c r="AR1156" s="26">
        <v>0</v>
      </c>
      <c r="AS1156" s="11"/>
      <c r="AT1156" s="10"/>
      <c r="AV1156" s="10"/>
      <c r="AW1156" s="10"/>
      <c r="AX1156" s="10"/>
      <c r="AY1156" s="10"/>
      <c r="AZ1156" s="10"/>
      <c r="BC1156" s="10"/>
    </row>
    <row r="1157" s="2" customFormat="1">
      <c r="A1157" s="2" t="s">
        <v>2589</v>
      </c>
      <c r="B1157" s="11">
        <v>43795</v>
      </c>
      <c r="C1157" s="2" t="s">
        <v>2581</v>
      </c>
      <c r="D1157" s="2" t="s">
        <v>2582</v>
      </c>
      <c r="E1157" s="2" t="s">
        <v>2583</v>
      </c>
      <c r="F1157" s="2" t="s">
        <v>2590</v>
      </c>
      <c r="G1157" s="2" t="s">
        <v>2591</v>
      </c>
      <c r="H1157" s="2" t="s">
        <v>2583</v>
      </c>
      <c r="I1157" s="11">
        <v>43830</v>
      </c>
      <c r="J1157" s="11">
        <v>43738</v>
      </c>
      <c r="K1157" s="2" t="s">
        <v>62</v>
      </c>
      <c r="L1157" s="2" t="s">
        <v>62</v>
      </c>
      <c r="M1157" s="2"/>
      <c r="N1157" s="2"/>
      <c r="O1157" s="2" t="s">
        <v>95</v>
      </c>
      <c r="P1157" s="2"/>
      <c r="Q1157" s="2" t="s">
        <v>65</v>
      </c>
      <c r="R1157" s="2" t="s">
        <v>81</v>
      </c>
      <c r="S1157" s="2">
        <v>615</v>
      </c>
      <c r="T1157" s="2" t="s">
        <v>82</v>
      </c>
      <c r="U1157" s="2" t="s">
        <v>83</v>
      </c>
      <c r="V1157" s="10" t="s">
        <v>69</v>
      </c>
      <c r="W1157" s="2"/>
      <c r="X1157" s="2">
        <v>3394.8</v>
      </c>
      <c r="Y1157" s="26">
        <v>2.476285337E-05</v>
      </c>
      <c r="Z1157" s="10" t="s">
        <v>84</v>
      </c>
      <c r="AA1157" s="2" t="s">
        <v>85</v>
      </c>
      <c r="AB1157" s="10" t="s">
        <v>72</v>
      </c>
      <c r="AC1157" s="2" t="s">
        <v>73</v>
      </c>
      <c r="AD1157" s="10" t="s">
        <v>74</v>
      </c>
      <c r="AE1157" s="10"/>
      <c r="AF1157" s="10" t="s">
        <v>86</v>
      </c>
      <c r="AG1157" s="10" t="s">
        <v>75</v>
      </c>
      <c r="AH1157" s="10"/>
      <c r="AI1157" s="10" t="s">
        <v>76</v>
      </c>
      <c r="AJ1157" s="2" t="s">
        <v>76</v>
      </c>
      <c r="AK1157" s="32">
        <v>1</v>
      </c>
      <c r="AL1157" s="2"/>
      <c r="AM1157" s="2"/>
      <c r="AN1157" s="2"/>
      <c r="AO1157" s="2">
        <v>0</v>
      </c>
      <c r="AP1157" s="2">
        <v>0</v>
      </c>
      <c r="AQ1157" s="2">
        <v>0</v>
      </c>
      <c r="AR1157" s="26">
        <v>0</v>
      </c>
      <c r="AS1157" s="11"/>
      <c r="AT1157" s="10"/>
      <c r="AV1157" s="10"/>
      <c r="AW1157" s="10"/>
      <c r="AX1157" s="10"/>
      <c r="AY1157" s="10"/>
      <c r="AZ1157" s="10"/>
      <c r="BC1157" s="10"/>
    </row>
    <row r="1158" s="2" customFormat="1">
      <c r="A1158" s="2" t="s">
        <v>2592</v>
      </c>
      <c r="B1158" s="11">
        <v>44333</v>
      </c>
      <c r="C1158" s="2" t="s">
        <v>2581</v>
      </c>
      <c r="D1158" s="2" t="s">
        <v>2582</v>
      </c>
      <c r="E1158" s="2" t="s">
        <v>2583</v>
      </c>
      <c r="F1158" s="2" t="s">
        <v>2590</v>
      </c>
      <c r="G1158" s="2" t="s">
        <v>2591</v>
      </c>
      <c r="H1158" s="2" t="s">
        <v>2583</v>
      </c>
      <c r="I1158" s="11">
        <v>44561</v>
      </c>
      <c r="J1158" s="11">
        <v>44286</v>
      </c>
      <c r="K1158" s="2" t="s">
        <v>62</v>
      </c>
      <c r="L1158" s="2" t="s">
        <v>62</v>
      </c>
      <c r="M1158" s="2"/>
      <c r="N1158" s="2"/>
      <c r="O1158" s="2" t="s">
        <v>95</v>
      </c>
      <c r="P1158" s="2"/>
      <c r="Q1158" s="2" t="s">
        <v>65</v>
      </c>
      <c r="R1158" s="2" t="s">
        <v>81</v>
      </c>
      <c r="S1158" s="2">
        <v>47</v>
      </c>
      <c r="T1158" s="2" t="s">
        <v>82</v>
      </c>
      <c r="U1158" s="2" t="s">
        <v>83</v>
      </c>
      <c r="V1158" s="10" t="s">
        <v>69</v>
      </c>
      <c r="W1158" s="2"/>
      <c r="X1158" s="2">
        <v>8921.54</v>
      </c>
      <c r="Y1158" s="26">
        <v>6.420651884E-05</v>
      </c>
      <c r="Z1158" s="10" t="s">
        <v>84</v>
      </c>
      <c r="AA1158" s="2" t="s">
        <v>85</v>
      </c>
      <c r="AB1158" s="10" t="s">
        <v>72</v>
      </c>
      <c r="AC1158" s="2" t="s">
        <v>73</v>
      </c>
      <c r="AD1158" s="10" t="s">
        <v>74</v>
      </c>
      <c r="AE1158" s="10"/>
      <c r="AF1158" s="10" t="s">
        <v>86</v>
      </c>
      <c r="AG1158" s="10" t="s">
        <v>75</v>
      </c>
      <c r="AH1158" s="10"/>
      <c r="AI1158" s="10" t="s">
        <v>76</v>
      </c>
      <c r="AJ1158" s="2" t="s">
        <v>76</v>
      </c>
      <c r="AK1158" s="32">
        <v>1</v>
      </c>
      <c r="AL1158" s="2"/>
      <c r="AM1158" s="2"/>
      <c r="AN1158" s="2"/>
      <c r="AO1158" s="2">
        <v>0</v>
      </c>
      <c r="AP1158" s="2">
        <v>0</v>
      </c>
      <c r="AQ1158" s="2">
        <v>0</v>
      </c>
      <c r="AR1158" s="26">
        <v>0</v>
      </c>
      <c r="AS1158" s="11"/>
      <c r="AT1158" s="10"/>
      <c r="AV1158" s="10"/>
      <c r="AW1158" s="10"/>
      <c r="AX1158" s="10"/>
      <c r="AY1158" s="10"/>
      <c r="AZ1158" s="10"/>
      <c r="BC1158" s="10"/>
    </row>
    <row r="1159" s="2" customFormat="1">
      <c r="A1159" s="2" t="s">
        <v>2593</v>
      </c>
      <c r="B1159" s="11">
        <v>44426</v>
      </c>
      <c r="C1159" s="2" t="s">
        <v>2581</v>
      </c>
      <c r="D1159" s="2" t="s">
        <v>2582</v>
      </c>
      <c r="E1159" s="2" t="s">
        <v>2583</v>
      </c>
      <c r="F1159" s="2" t="s">
        <v>2590</v>
      </c>
      <c r="G1159" s="2" t="s">
        <v>2591</v>
      </c>
      <c r="H1159" s="2" t="s">
        <v>2583</v>
      </c>
      <c r="I1159" s="11">
        <v>44561</v>
      </c>
      <c r="J1159" s="11">
        <v>44377</v>
      </c>
      <c r="K1159" s="2" t="s">
        <v>62</v>
      </c>
      <c r="L1159" s="2" t="s">
        <v>62</v>
      </c>
      <c r="M1159" s="2"/>
      <c r="N1159" s="2"/>
      <c r="O1159" s="2" t="s">
        <v>95</v>
      </c>
      <c r="P1159" s="2"/>
      <c r="Q1159" s="2" t="s">
        <v>65</v>
      </c>
      <c r="R1159" s="2" t="s">
        <v>81</v>
      </c>
      <c r="S1159" s="2">
        <v>41</v>
      </c>
      <c r="T1159" s="2" t="s">
        <v>82</v>
      </c>
      <c r="U1159" s="2" t="s">
        <v>83</v>
      </c>
      <c r="V1159" s="10" t="s">
        <v>69</v>
      </c>
      <c r="W1159" s="2"/>
      <c r="X1159" s="2">
        <v>8779.74</v>
      </c>
      <c r="Y1159" s="26">
        <v>6.179486361E-05</v>
      </c>
      <c r="Z1159" s="10" t="s">
        <v>84</v>
      </c>
      <c r="AA1159" s="2" t="s">
        <v>85</v>
      </c>
      <c r="AB1159" s="10" t="s">
        <v>72</v>
      </c>
      <c r="AC1159" s="2" t="s">
        <v>73</v>
      </c>
      <c r="AD1159" s="10" t="s">
        <v>74</v>
      </c>
      <c r="AE1159" s="10"/>
      <c r="AF1159" s="10" t="s">
        <v>86</v>
      </c>
      <c r="AG1159" s="10" t="s">
        <v>75</v>
      </c>
      <c r="AH1159" s="10"/>
      <c r="AI1159" s="10" t="s">
        <v>76</v>
      </c>
      <c r="AJ1159" s="2" t="s">
        <v>76</v>
      </c>
      <c r="AK1159" s="32">
        <v>1</v>
      </c>
      <c r="AL1159" s="2"/>
      <c r="AM1159" s="2"/>
      <c r="AN1159" s="2"/>
      <c r="AO1159" s="2">
        <v>0</v>
      </c>
      <c r="AP1159" s="2">
        <v>0</v>
      </c>
      <c r="AQ1159" s="2">
        <v>0</v>
      </c>
      <c r="AR1159" s="26">
        <v>0</v>
      </c>
      <c r="AS1159" s="11"/>
      <c r="AT1159" s="10"/>
      <c r="AV1159" s="10"/>
      <c r="AW1159" s="10"/>
      <c r="AX1159" s="10"/>
      <c r="AY1159" s="10"/>
      <c r="AZ1159" s="10"/>
      <c r="BC1159" s="10"/>
    </row>
    <row r="1160" s="2" customFormat="1">
      <c r="A1160" s="2" t="s">
        <v>2594</v>
      </c>
      <c r="B1160" s="11">
        <v>44518</v>
      </c>
      <c r="C1160" s="2" t="s">
        <v>2581</v>
      </c>
      <c r="D1160" s="2" t="s">
        <v>2582</v>
      </c>
      <c r="E1160" s="2" t="s">
        <v>2583</v>
      </c>
      <c r="F1160" s="2" t="s">
        <v>2590</v>
      </c>
      <c r="G1160" s="2" t="s">
        <v>2591</v>
      </c>
      <c r="H1160" s="2" t="s">
        <v>2583</v>
      </c>
      <c r="I1160" s="11">
        <v>44561</v>
      </c>
      <c r="J1160" s="11">
        <v>44469</v>
      </c>
      <c r="K1160" s="2" t="s">
        <v>62</v>
      </c>
      <c r="L1160" s="2" t="s">
        <v>62</v>
      </c>
      <c r="M1160" s="2"/>
      <c r="N1160" s="2"/>
      <c r="O1160" s="2" t="s">
        <v>95</v>
      </c>
      <c r="P1160" s="2"/>
      <c r="Q1160" s="2" t="s">
        <v>65</v>
      </c>
      <c r="R1160" s="2" t="s">
        <v>81</v>
      </c>
      <c r="S1160" s="2">
        <v>39</v>
      </c>
      <c r="T1160" s="2" t="s">
        <v>82</v>
      </c>
      <c r="U1160" s="2" t="s">
        <v>83</v>
      </c>
      <c r="V1160" s="10" t="s">
        <v>69</v>
      </c>
      <c r="W1160" s="2"/>
      <c r="X1160" s="2">
        <v>6843.33</v>
      </c>
      <c r="Y1160" s="26">
        <v>4.867912328E-05</v>
      </c>
      <c r="Z1160" s="10" t="s">
        <v>84</v>
      </c>
      <c r="AA1160" s="2" t="s">
        <v>85</v>
      </c>
      <c r="AB1160" s="10" t="s">
        <v>72</v>
      </c>
      <c r="AC1160" s="2" t="s">
        <v>73</v>
      </c>
      <c r="AD1160" s="10" t="s">
        <v>74</v>
      </c>
      <c r="AE1160" s="10"/>
      <c r="AF1160" s="10" t="s">
        <v>86</v>
      </c>
      <c r="AG1160" s="10" t="s">
        <v>75</v>
      </c>
      <c r="AH1160" s="10"/>
      <c r="AI1160" s="10" t="s">
        <v>76</v>
      </c>
      <c r="AJ1160" s="2" t="s">
        <v>76</v>
      </c>
      <c r="AK1160" s="32">
        <v>1</v>
      </c>
      <c r="AL1160" s="2"/>
      <c r="AM1160" s="2"/>
      <c r="AN1160" s="2"/>
      <c r="AO1160" s="2">
        <v>0</v>
      </c>
      <c r="AP1160" s="2">
        <v>0</v>
      </c>
      <c r="AQ1160" s="2">
        <v>0</v>
      </c>
      <c r="AR1160" s="26">
        <v>0</v>
      </c>
      <c r="AS1160" s="11"/>
      <c r="AT1160" s="10"/>
      <c r="AV1160" s="10"/>
      <c r="AW1160" s="10"/>
      <c r="AX1160" s="10"/>
      <c r="AY1160" s="10"/>
      <c r="AZ1160" s="10"/>
      <c r="BC1160" s="10"/>
    </row>
    <row r="1161" s="2" customFormat="1">
      <c r="A1161" s="2" t="s">
        <v>2595</v>
      </c>
      <c r="B1161" s="11">
        <v>43795</v>
      </c>
      <c r="C1161" s="2" t="s">
        <v>2581</v>
      </c>
      <c r="D1161" s="2" t="s">
        <v>2582</v>
      </c>
      <c r="E1161" s="2" t="s">
        <v>2583</v>
      </c>
      <c r="F1161" s="2" t="s">
        <v>2596</v>
      </c>
      <c r="G1161" s="2" t="s">
        <v>2597</v>
      </c>
      <c r="H1161" s="2" t="s">
        <v>2583</v>
      </c>
      <c r="I1161" s="11">
        <v>43830</v>
      </c>
      <c r="J1161" s="11">
        <v>43738</v>
      </c>
      <c r="K1161" s="2" t="s">
        <v>62</v>
      </c>
      <c r="L1161" s="2" t="s">
        <v>62</v>
      </c>
      <c r="M1161" s="2"/>
      <c r="N1161" s="2"/>
      <c r="O1161" s="2" t="s">
        <v>95</v>
      </c>
      <c r="P1161" s="2"/>
      <c r="Q1161" s="2" t="s">
        <v>65</v>
      </c>
      <c r="R1161" s="2" t="s">
        <v>81</v>
      </c>
      <c r="S1161" s="2">
        <v>2509</v>
      </c>
      <c r="T1161" s="2" t="s">
        <v>82</v>
      </c>
      <c r="U1161" s="2" t="s">
        <v>83</v>
      </c>
      <c r="V1161" s="10" t="s">
        <v>69</v>
      </c>
      <c r="W1161" s="2"/>
      <c r="X1161" s="2">
        <v>13849.68</v>
      </c>
      <c r="Y1161" s="26">
        <v>7.17022974E-05</v>
      </c>
      <c r="Z1161" s="10" t="s">
        <v>84</v>
      </c>
      <c r="AA1161" s="2" t="s">
        <v>85</v>
      </c>
      <c r="AB1161" s="10" t="s">
        <v>72</v>
      </c>
      <c r="AC1161" s="2" t="s">
        <v>73</v>
      </c>
      <c r="AD1161" s="10" t="s">
        <v>74</v>
      </c>
      <c r="AE1161" s="10"/>
      <c r="AF1161" s="10" t="s">
        <v>86</v>
      </c>
      <c r="AG1161" s="10" t="s">
        <v>75</v>
      </c>
      <c r="AH1161" s="10"/>
      <c r="AI1161" s="10" t="s">
        <v>76</v>
      </c>
      <c r="AJ1161" s="2" t="s">
        <v>76</v>
      </c>
      <c r="AK1161" s="32">
        <v>1</v>
      </c>
      <c r="AL1161" s="2"/>
      <c r="AM1161" s="2"/>
      <c r="AN1161" s="2"/>
      <c r="AO1161" s="2">
        <v>0</v>
      </c>
      <c r="AP1161" s="2">
        <v>0</v>
      </c>
      <c r="AQ1161" s="2">
        <v>0</v>
      </c>
      <c r="AR1161" s="26">
        <v>0</v>
      </c>
      <c r="AS1161" s="11"/>
      <c r="AT1161" s="10"/>
      <c r="AV1161" s="10"/>
      <c r="AW1161" s="10"/>
      <c r="AX1161" s="10"/>
      <c r="AY1161" s="10"/>
      <c r="AZ1161" s="10"/>
      <c r="BC1161" s="10"/>
    </row>
    <row r="1162" s="2" customFormat="1">
      <c r="A1162" s="2" t="s">
        <v>2598</v>
      </c>
      <c r="B1162" s="11">
        <v>44333</v>
      </c>
      <c r="C1162" s="2" t="s">
        <v>2581</v>
      </c>
      <c r="D1162" s="2" t="s">
        <v>2582</v>
      </c>
      <c r="E1162" s="2" t="s">
        <v>2583</v>
      </c>
      <c r="F1162" s="2" t="s">
        <v>2596</v>
      </c>
      <c r="G1162" s="2" t="s">
        <v>2597</v>
      </c>
      <c r="H1162" s="2" t="s">
        <v>2583</v>
      </c>
      <c r="I1162" s="11">
        <v>44561</v>
      </c>
      <c r="J1162" s="11">
        <v>44286</v>
      </c>
      <c r="K1162" s="2" t="s">
        <v>62</v>
      </c>
      <c r="L1162" s="2" t="s">
        <v>62</v>
      </c>
      <c r="M1162" s="2"/>
      <c r="N1162" s="2"/>
      <c r="O1162" s="2" t="s">
        <v>95</v>
      </c>
      <c r="P1162" s="2"/>
      <c r="Q1162" s="2" t="s">
        <v>65</v>
      </c>
      <c r="R1162" s="2" t="s">
        <v>81</v>
      </c>
      <c r="S1162" s="2">
        <v>198</v>
      </c>
      <c r="T1162" s="2" t="s">
        <v>82</v>
      </c>
      <c r="U1162" s="2" t="s">
        <v>83</v>
      </c>
      <c r="V1162" s="10" t="s">
        <v>69</v>
      </c>
      <c r="W1162" s="2"/>
      <c r="X1162" s="2">
        <v>37584.36</v>
      </c>
      <c r="Y1162" s="26">
        <v>0.00018555719805</v>
      </c>
      <c r="Z1162" s="10" t="s">
        <v>84</v>
      </c>
      <c r="AA1162" s="2" t="s">
        <v>85</v>
      </c>
      <c r="AB1162" s="10" t="s">
        <v>72</v>
      </c>
      <c r="AC1162" s="2" t="s">
        <v>73</v>
      </c>
      <c r="AD1162" s="10" t="s">
        <v>74</v>
      </c>
      <c r="AE1162" s="10"/>
      <c r="AF1162" s="10" t="s">
        <v>86</v>
      </c>
      <c r="AG1162" s="10" t="s">
        <v>75</v>
      </c>
      <c r="AH1162" s="10"/>
      <c r="AI1162" s="10" t="s">
        <v>76</v>
      </c>
      <c r="AJ1162" s="2" t="s">
        <v>76</v>
      </c>
      <c r="AK1162" s="32">
        <v>1</v>
      </c>
      <c r="AL1162" s="2"/>
      <c r="AM1162" s="2"/>
      <c r="AN1162" s="2"/>
      <c r="AO1162" s="2">
        <v>0</v>
      </c>
      <c r="AP1162" s="2">
        <v>0</v>
      </c>
      <c r="AQ1162" s="2">
        <v>0</v>
      </c>
      <c r="AR1162" s="26">
        <v>0</v>
      </c>
      <c r="AS1162" s="11"/>
      <c r="AT1162" s="10"/>
      <c r="AV1162" s="10"/>
      <c r="AW1162" s="10"/>
      <c r="AX1162" s="10"/>
      <c r="AY1162" s="10"/>
      <c r="AZ1162" s="10"/>
      <c r="BC1162" s="10"/>
    </row>
    <row r="1163" s="2" customFormat="1">
      <c r="A1163" s="2" t="s">
        <v>2599</v>
      </c>
      <c r="B1163" s="11">
        <v>44426</v>
      </c>
      <c r="C1163" s="2" t="s">
        <v>2581</v>
      </c>
      <c r="D1163" s="2" t="s">
        <v>2582</v>
      </c>
      <c r="E1163" s="2" t="s">
        <v>2583</v>
      </c>
      <c r="F1163" s="2" t="s">
        <v>2596</v>
      </c>
      <c r="G1163" s="2" t="s">
        <v>2597</v>
      </c>
      <c r="H1163" s="2" t="s">
        <v>2583</v>
      </c>
      <c r="I1163" s="11">
        <v>44561</v>
      </c>
      <c r="J1163" s="11">
        <v>44377</v>
      </c>
      <c r="K1163" s="2" t="s">
        <v>62</v>
      </c>
      <c r="L1163" s="2" t="s">
        <v>62</v>
      </c>
      <c r="M1163" s="2"/>
      <c r="N1163" s="2"/>
      <c r="O1163" s="2" t="s">
        <v>95</v>
      </c>
      <c r="P1163" s="2"/>
      <c r="Q1163" s="2" t="s">
        <v>65</v>
      </c>
      <c r="R1163" s="2" t="s">
        <v>81</v>
      </c>
      <c r="S1163" s="2">
        <v>190</v>
      </c>
      <c r="T1163" s="2" t="s">
        <v>82</v>
      </c>
      <c r="U1163" s="2" t="s">
        <v>83</v>
      </c>
      <c r="V1163" s="10" t="s">
        <v>69</v>
      </c>
      <c r="W1163" s="2"/>
      <c r="X1163" s="2">
        <v>40686.6</v>
      </c>
      <c r="Y1163" s="26">
        <v>0.00019439304586</v>
      </c>
      <c r="Z1163" s="10" t="s">
        <v>84</v>
      </c>
      <c r="AA1163" s="2" t="s">
        <v>85</v>
      </c>
      <c r="AB1163" s="10" t="s">
        <v>72</v>
      </c>
      <c r="AC1163" s="2" t="s">
        <v>73</v>
      </c>
      <c r="AD1163" s="10" t="s">
        <v>74</v>
      </c>
      <c r="AE1163" s="10"/>
      <c r="AF1163" s="10" t="s">
        <v>86</v>
      </c>
      <c r="AG1163" s="10" t="s">
        <v>75</v>
      </c>
      <c r="AH1163" s="10"/>
      <c r="AI1163" s="10" t="s">
        <v>76</v>
      </c>
      <c r="AJ1163" s="2" t="s">
        <v>76</v>
      </c>
      <c r="AK1163" s="32">
        <v>1</v>
      </c>
      <c r="AL1163" s="2"/>
      <c r="AM1163" s="2"/>
      <c r="AN1163" s="2"/>
      <c r="AO1163" s="2">
        <v>0</v>
      </c>
      <c r="AP1163" s="2">
        <v>0</v>
      </c>
      <c r="AQ1163" s="2">
        <v>0</v>
      </c>
      <c r="AR1163" s="26">
        <v>0</v>
      </c>
      <c r="AS1163" s="11"/>
      <c r="AT1163" s="10"/>
      <c r="AV1163" s="10"/>
      <c r="AW1163" s="10"/>
      <c r="AX1163" s="10"/>
      <c r="AY1163" s="10"/>
      <c r="AZ1163" s="10"/>
      <c r="BC1163" s="10"/>
    </row>
    <row r="1164" s="2" customFormat="1">
      <c r="A1164" s="2" t="s">
        <v>2600</v>
      </c>
      <c r="B1164" s="11">
        <v>44518</v>
      </c>
      <c r="C1164" s="2" t="s">
        <v>2581</v>
      </c>
      <c r="D1164" s="2" t="s">
        <v>2582</v>
      </c>
      <c r="E1164" s="2" t="s">
        <v>2583</v>
      </c>
      <c r="F1164" s="2" t="s">
        <v>2596</v>
      </c>
      <c r="G1164" s="2" t="s">
        <v>2597</v>
      </c>
      <c r="H1164" s="2" t="s">
        <v>2583</v>
      </c>
      <c r="I1164" s="11">
        <v>44561</v>
      </c>
      <c r="J1164" s="11">
        <v>44469</v>
      </c>
      <c r="K1164" s="2" t="s">
        <v>62</v>
      </c>
      <c r="L1164" s="2" t="s">
        <v>62</v>
      </c>
      <c r="M1164" s="2"/>
      <c r="N1164" s="2"/>
      <c r="O1164" s="2" t="s">
        <v>95</v>
      </c>
      <c r="P1164" s="2"/>
      <c r="Q1164" s="2" t="s">
        <v>65</v>
      </c>
      <c r="R1164" s="2" t="s">
        <v>81</v>
      </c>
      <c r="S1164" s="2">
        <v>225</v>
      </c>
      <c r="T1164" s="2" t="s">
        <v>82</v>
      </c>
      <c r="U1164" s="2" t="s">
        <v>83</v>
      </c>
      <c r="V1164" s="10" t="s">
        <v>69</v>
      </c>
      <c r="W1164" s="2"/>
      <c r="X1164" s="2">
        <v>39480.75</v>
      </c>
      <c r="Y1164" s="26">
        <v>0.00019822616446</v>
      </c>
      <c r="Z1164" s="10" t="s">
        <v>84</v>
      </c>
      <c r="AA1164" s="2" t="s">
        <v>85</v>
      </c>
      <c r="AB1164" s="10" t="s">
        <v>72</v>
      </c>
      <c r="AC1164" s="2" t="s">
        <v>73</v>
      </c>
      <c r="AD1164" s="10" t="s">
        <v>74</v>
      </c>
      <c r="AE1164" s="10"/>
      <c r="AF1164" s="10" t="s">
        <v>86</v>
      </c>
      <c r="AG1164" s="10" t="s">
        <v>75</v>
      </c>
      <c r="AH1164" s="10"/>
      <c r="AI1164" s="10" t="s">
        <v>76</v>
      </c>
      <c r="AJ1164" s="2" t="s">
        <v>76</v>
      </c>
      <c r="AK1164" s="32">
        <v>1</v>
      </c>
      <c r="AL1164" s="2"/>
      <c r="AM1164" s="2"/>
      <c r="AN1164" s="2"/>
      <c r="AO1164" s="2">
        <v>0</v>
      </c>
      <c r="AP1164" s="2">
        <v>0</v>
      </c>
      <c r="AQ1164" s="2">
        <v>0</v>
      </c>
      <c r="AR1164" s="26">
        <v>0</v>
      </c>
      <c r="AS1164" s="11"/>
      <c r="AT1164" s="10"/>
      <c r="AV1164" s="10"/>
      <c r="AW1164" s="10"/>
      <c r="AX1164" s="10"/>
      <c r="AY1164" s="10"/>
      <c r="AZ1164" s="10"/>
      <c r="BC1164" s="10"/>
    </row>
    <row r="1165" s="2" customFormat="1">
      <c r="A1165" s="2" t="s">
        <v>2601</v>
      </c>
      <c r="B1165" s="11">
        <v>43795</v>
      </c>
      <c r="C1165" s="2" t="s">
        <v>2581</v>
      </c>
      <c r="D1165" s="2" t="s">
        <v>2582</v>
      </c>
      <c r="E1165" s="2" t="s">
        <v>2583</v>
      </c>
      <c r="F1165" s="2" t="s">
        <v>2602</v>
      </c>
      <c r="G1165" s="2" t="s">
        <v>2603</v>
      </c>
      <c r="H1165" s="2" t="s">
        <v>2583</v>
      </c>
      <c r="I1165" s="11">
        <v>43830</v>
      </c>
      <c r="J1165" s="11">
        <v>43738</v>
      </c>
      <c r="K1165" s="2" t="s">
        <v>62</v>
      </c>
      <c r="L1165" s="2" t="s">
        <v>62</v>
      </c>
      <c r="M1165" s="2"/>
      <c r="N1165" s="2"/>
      <c r="O1165" s="2" t="s">
        <v>95</v>
      </c>
      <c r="P1165" s="2"/>
      <c r="Q1165" s="2" t="s">
        <v>65</v>
      </c>
      <c r="R1165" s="2" t="s">
        <v>81</v>
      </c>
      <c r="S1165" s="2">
        <v>500</v>
      </c>
      <c r="T1165" s="2" t="s">
        <v>82</v>
      </c>
      <c r="U1165" s="2" t="s">
        <v>83</v>
      </c>
      <c r="V1165" s="10" t="s">
        <v>69</v>
      </c>
      <c r="W1165" s="2"/>
      <c r="X1165" s="2">
        <v>2760</v>
      </c>
      <c r="Y1165" s="26">
        <v>5.316366973E-05</v>
      </c>
      <c r="Z1165" s="10" t="s">
        <v>84</v>
      </c>
      <c r="AA1165" s="2" t="s">
        <v>85</v>
      </c>
      <c r="AB1165" s="10" t="s">
        <v>72</v>
      </c>
      <c r="AC1165" s="2" t="s">
        <v>73</v>
      </c>
      <c r="AD1165" s="10" t="s">
        <v>74</v>
      </c>
      <c r="AE1165" s="10"/>
      <c r="AF1165" s="10" t="s">
        <v>86</v>
      </c>
      <c r="AG1165" s="10" t="s">
        <v>75</v>
      </c>
      <c r="AH1165" s="10"/>
      <c r="AI1165" s="10" t="s">
        <v>76</v>
      </c>
      <c r="AJ1165" s="2" t="s">
        <v>76</v>
      </c>
      <c r="AK1165" s="32">
        <v>1</v>
      </c>
      <c r="AL1165" s="2"/>
      <c r="AM1165" s="2"/>
      <c r="AN1165" s="2"/>
      <c r="AO1165" s="2">
        <v>0</v>
      </c>
      <c r="AP1165" s="2">
        <v>0</v>
      </c>
      <c r="AQ1165" s="2">
        <v>0</v>
      </c>
      <c r="AR1165" s="26">
        <v>0</v>
      </c>
      <c r="AS1165" s="11"/>
      <c r="AT1165" s="10"/>
      <c r="AV1165" s="10"/>
      <c r="AW1165" s="10"/>
      <c r="AX1165" s="10"/>
      <c r="AY1165" s="10"/>
      <c r="AZ1165" s="10"/>
      <c r="BC1165" s="10"/>
    </row>
    <row r="1166" s="2" customFormat="1">
      <c r="A1166" s="2" t="s">
        <v>2604</v>
      </c>
      <c r="B1166" s="11">
        <v>44333</v>
      </c>
      <c r="C1166" s="2" t="s">
        <v>2581</v>
      </c>
      <c r="D1166" s="2" t="s">
        <v>2582</v>
      </c>
      <c r="E1166" s="2" t="s">
        <v>2583</v>
      </c>
      <c r="F1166" s="2" t="s">
        <v>2602</v>
      </c>
      <c r="G1166" s="2" t="s">
        <v>2603</v>
      </c>
      <c r="H1166" s="2" t="s">
        <v>2583</v>
      </c>
      <c r="I1166" s="11">
        <v>44561</v>
      </c>
      <c r="J1166" s="11">
        <v>44286</v>
      </c>
      <c r="K1166" s="2" t="s">
        <v>62</v>
      </c>
      <c r="L1166" s="2" t="s">
        <v>62</v>
      </c>
      <c r="M1166" s="2"/>
      <c r="N1166" s="2"/>
      <c r="O1166" s="2" t="s">
        <v>95</v>
      </c>
      <c r="P1166" s="2"/>
      <c r="Q1166" s="2" t="s">
        <v>65</v>
      </c>
      <c r="R1166" s="2" t="s">
        <v>81</v>
      </c>
      <c r="S1166" s="2">
        <v>27</v>
      </c>
      <c r="T1166" s="2" t="s">
        <v>82</v>
      </c>
      <c r="U1166" s="2" t="s">
        <v>83</v>
      </c>
      <c r="V1166" s="10" t="s">
        <v>69</v>
      </c>
      <c r="W1166" s="2"/>
      <c r="X1166" s="2">
        <v>5125.14</v>
      </c>
      <c r="Y1166" s="26">
        <v>0.00011106595178</v>
      </c>
      <c r="Z1166" s="10" t="s">
        <v>84</v>
      </c>
      <c r="AA1166" s="2" t="s">
        <v>85</v>
      </c>
      <c r="AB1166" s="10" t="s">
        <v>72</v>
      </c>
      <c r="AC1166" s="2" t="s">
        <v>73</v>
      </c>
      <c r="AD1166" s="10" t="s">
        <v>74</v>
      </c>
      <c r="AE1166" s="10"/>
      <c r="AF1166" s="10" t="s">
        <v>86</v>
      </c>
      <c r="AG1166" s="10" t="s">
        <v>75</v>
      </c>
      <c r="AH1166" s="10"/>
      <c r="AI1166" s="10" t="s">
        <v>76</v>
      </c>
      <c r="AJ1166" s="2" t="s">
        <v>76</v>
      </c>
      <c r="AK1166" s="32">
        <v>1</v>
      </c>
      <c r="AL1166" s="2"/>
      <c r="AM1166" s="2"/>
      <c r="AN1166" s="2"/>
      <c r="AO1166" s="2">
        <v>0</v>
      </c>
      <c r="AP1166" s="2">
        <v>0</v>
      </c>
      <c r="AQ1166" s="2">
        <v>0</v>
      </c>
      <c r="AR1166" s="26">
        <v>0</v>
      </c>
      <c r="AS1166" s="11"/>
      <c r="AT1166" s="10"/>
      <c r="AV1166" s="10"/>
      <c r="AW1166" s="10"/>
      <c r="AX1166" s="10"/>
      <c r="AY1166" s="10"/>
      <c r="AZ1166" s="10"/>
      <c r="BC1166" s="10"/>
    </row>
    <row r="1167" s="2" customFormat="1">
      <c r="A1167" s="2" t="s">
        <v>2605</v>
      </c>
      <c r="B1167" s="11">
        <v>44426</v>
      </c>
      <c r="C1167" s="2" t="s">
        <v>2581</v>
      </c>
      <c r="D1167" s="2" t="s">
        <v>2582</v>
      </c>
      <c r="E1167" s="2" t="s">
        <v>2583</v>
      </c>
      <c r="F1167" s="2" t="s">
        <v>2602</v>
      </c>
      <c r="G1167" s="2" t="s">
        <v>2603</v>
      </c>
      <c r="H1167" s="2" t="s">
        <v>2583</v>
      </c>
      <c r="I1167" s="11">
        <v>44561</v>
      </c>
      <c r="J1167" s="11">
        <v>44377</v>
      </c>
      <c r="K1167" s="2" t="s">
        <v>62</v>
      </c>
      <c r="L1167" s="2" t="s">
        <v>62</v>
      </c>
      <c r="M1167" s="2"/>
      <c r="N1167" s="2"/>
      <c r="O1167" s="2" t="s">
        <v>95</v>
      </c>
      <c r="P1167" s="2"/>
      <c r="Q1167" s="2" t="s">
        <v>65</v>
      </c>
      <c r="R1167" s="2" t="s">
        <v>81</v>
      </c>
      <c r="S1167" s="2">
        <v>24</v>
      </c>
      <c r="T1167" s="2" t="s">
        <v>82</v>
      </c>
      <c r="U1167" s="2" t="s">
        <v>83</v>
      </c>
      <c r="V1167" s="10" t="s">
        <v>69</v>
      </c>
      <c r="W1167" s="2"/>
      <c r="X1167" s="2">
        <v>5139.36</v>
      </c>
      <c r="Y1167" s="26">
        <v>0.00010775636584</v>
      </c>
      <c r="Z1167" s="10" t="s">
        <v>84</v>
      </c>
      <c r="AA1167" s="2" t="s">
        <v>85</v>
      </c>
      <c r="AB1167" s="10" t="s">
        <v>72</v>
      </c>
      <c r="AC1167" s="2" t="s">
        <v>73</v>
      </c>
      <c r="AD1167" s="10" t="s">
        <v>74</v>
      </c>
      <c r="AE1167" s="10"/>
      <c r="AF1167" s="10" t="s">
        <v>86</v>
      </c>
      <c r="AG1167" s="10" t="s">
        <v>75</v>
      </c>
      <c r="AH1167" s="10"/>
      <c r="AI1167" s="10" t="s">
        <v>76</v>
      </c>
      <c r="AJ1167" s="2" t="s">
        <v>76</v>
      </c>
      <c r="AK1167" s="32">
        <v>1</v>
      </c>
      <c r="AL1167" s="2"/>
      <c r="AM1167" s="2"/>
      <c r="AN1167" s="2"/>
      <c r="AO1167" s="2">
        <v>0</v>
      </c>
      <c r="AP1167" s="2">
        <v>0</v>
      </c>
      <c r="AQ1167" s="2">
        <v>0</v>
      </c>
      <c r="AR1167" s="26">
        <v>0</v>
      </c>
      <c r="AS1167" s="11"/>
      <c r="AT1167" s="10"/>
      <c r="AV1167" s="10"/>
      <c r="AW1167" s="10"/>
      <c r="AX1167" s="10"/>
      <c r="AY1167" s="10"/>
      <c r="AZ1167" s="10"/>
      <c r="BC1167" s="10"/>
    </row>
    <row r="1168" s="2" customFormat="1">
      <c r="A1168" s="2" t="s">
        <v>2606</v>
      </c>
      <c r="B1168" s="11">
        <v>44518</v>
      </c>
      <c r="C1168" s="2" t="s">
        <v>2581</v>
      </c>
      <c r="D1168" s="2" t="s">
        <v>2582</v>
      </c>
      <c r="E1168" s="2" t="s">
        <v>2583</v>
      </c>
      <c r="F1168" s="2" t="s">
        <v>2602</v>
      </c>
      <c r="G1168" s="2" t="s">
        <v>2603</v>
      </c>
      <c r="H1168" s="2" t="s">
        <v>2583</v>
      </c>
      <c r="I1168" s="11">
        <v>44561</v>
      </c>
      <c r="J1168" s="11">
        <v>44469</v>
      </c>
      <c r="K1168" s="2" t="s">
        <v>62</v>
      </c>
      <c r="L1168" s="2" t="s">
        <v>62</v>
      </c>
      <c r="M1168" s="2"/>
      <c r="N1168" s="2"/>
      <c r="O1168" s="2" t="s">
        <v>95</v>
      </c>
      <c r="P1168" s="2"/>
      <c r="Q1168" s="2" t="s">
        <v>65</v>
      </c>
      <c r="R1168" s="2" t="s">
        <v>81</v>
      </c>
      <c r="S1168" s="2">
        <v>23</v>
      </c>
      <c r="T1168" s="2" t="s">
        <v>82</v>
      </c>
      <c r="U1168" s="2" t="s">
        <v>83</v>
      </c>
      <c r="V1168" s="10" t="s">
        <v>69</v>
      </c>
      <c r="W1168" s="2"/>
      <c r="X1168" s="2">
        <v>4035.81</v>
      </c>
      <c r="Y1168" s="26">
        <v>9.184199425E-05</v>
      </c>
      <c r="Z1168" s="10" t="s">
        <v>84</v>
      </c>
      <c r="AA1168" s="2" t="s">
        <v>85</v>
      </c>
      <c r="AB1168" s="10" t="s">
        <v>72</v>
      </c>
      <c r="AC1168" s="2" t="s">
        <v>73</v>
      </c>
      <c r="AD1168" s="10" t="s">
        <v>74</v>
      </c>
      <c r="AE1168" s="10"/>
      <c r="AF1168" s="10" t="s">
        <v>86</v>
      </c>
      <c r="AG1168" s="10" t="s">
        <v>75</v>
      </c>
      <c r="AH1168" s="10"/>
      <c r="AI1168" s="10" t="s">
        <v>76</v>
      </c>
      <c r="AJ1168" s="2" t="s">
        <v>76</v>
      </c>
      <c r="AK1168" s="32">
        <v>1</v>
      </c>
      <c r="AL1168" s="2"/>
      <c r="AM1168" s="2"/>
      <c r="AN1168" s="2"/>
      <c r="AO1168" s="2">
        <v>0</v>
      </c>
      <c r="AP1168" s="2">
        <v>0</v>
      </c>
      <c r="AQ1168" s="2">
        <v>0</v>
      </c>
      <c r="AR1168" s="26">
        <v>0</v>
      </c>
      <c r="AS1168" s="11"/>
      <c r="AT1168" s="10"/>
      <c r="AV1168" s="10"/>
      <c r="AW1168" s="10"/>
      <c r="AX1168" s="10"/>
      <c r="AY1168" s="10"/>
      <c r="AZ1168" s="10"/>
      <c r="BC1168" s="10"/>
    </row>
    <row r="1169" s="2" customFormat="1">
      <c r="A1169" s="2" t="s">
        <v>2607</v>
      </c>
      <c r="B1169" s="11">
        <v>43795</v>
      </c>
      <c r="C1169" s="2" t="s">
        <v>2581</v>
      </c>
      <c r="D1169" s="2" t="s">
        <v>2582</v>
      </c>
      <c r="E1169" s="2" t="s">
        <v>2583</v>
      </c>
      <c r="F1169" s="2" t="s">
        <v>2608</v>
      </c>
      <c r="G1169" s="2" t="s">
        <v>2609</v>
      </c>
      <c r="H1169" s="2" t="s">
        <v>2583</v>
      </c>
      <c r="I1169" s="11">
        <v>43830</v>
      </c>
      <c r="J1169" s="11">
        <v>43738</v>
      </c>
      <c r="K1169" s="2" t="s">
        <v>62</v>
      </c>
      <c r="L1169" s="2" t="s">
        <v>62</v>
      </c>
      <c r="M1169" s="2"/>
      <c r="N1169" s="2"/>
      <c r="O1169" s="2" t="s">
        <v>95</v>
      </c>
      <c r="P1169" s="2"/>
      <c r="Q1169" s="2" t="s">
        <v>65</v>
      </c>
      <c r="R1169" s="2" t="s">
        <v>81</v>
      </c>
      <c r="S1169" s="2">
        <v>1228</v>
      </c>
      <c r="T1169" s="2" t="s">
        <v>82</v>
      </c>
      <c r="U1169" s="2" t="s">
        <v>83</v>
      </c>
      <c r="V1169" s="10" t="s">
        <v>69</v>
      </c>
      <c r="W1169" s="2"/>
      <c r="X1169" s="2">
        <v>6778.56</v>
      </c>
      <c r="Y1169" s="26">
        <v>3.868452884E-05</v>
      </c>
      <c r="Z1169" s="10" t="s">
        <v>84</v>
      </c>
      <c r="AA1169" s="2" t="s">
        <v>85</v>
      </c>
      <c r="AB1169" s="10" t="s">
        <v>72</v>
      </c>
      <c r="AC1169" s="2" t="s">
        <v>73</v>
      </c>
      <c r="AD1169" s="10" t="s">
        <v>74</v>
      </c>
      <c r="AE1169" s="10"/>
      <c r="AF1169" s="10" t="s">
        <v>86</v>
      </c>
      <c r="AG1169" s="10" t="s">
        <v>75</v>
      </c>
      <c r="AH1169" s="10"/>
      <c r="AI1169" s="10" t="s">
        <v>76</v>
      </c>
      <c r="AJ1169" s="2" t="s">
        <v>76</v>
      </c>
      <c r="AK1169" s="32">
        <v>1</v>
      </c>
      <c r="AL1169" s="2"/>
      <c r="AM1169" s="2"/>
      <c r="AN1169" s="2"/>
      <c r="AO1169" s="2">
        <v>0</v>
      </c>
      <c r="AP1169" s="2">
        <v>0</v>
      </c>
      <c r="AQ1169" s="2">
        <v>0</v>
      </c>
      <c r="AR1169" s="26">
        <v>0</v>
      </c>
      <c r="AS1169" s="11"/>
      <c r="AT1169" s="10"/>
      <c r="AV1169" s="10"/>
      <c r="AW1169" s="10"/>
      <c r="AX1169" s="10"/>
      <c r="AY1169" s="10"/>
      <c r="AZ1169" s="10"/>
      <c r="BC1169" s="10"/>
    </row>
    <row r="1170" s="2" customFormat="1">
      <c r="A1170" s="2" t="s">
        <v>2610</v>
      </c>
      <c r="B1170" s="11">
        <v>44333</v>
      </c>
      <c r="C1170" s="2" t="s">
        <v>2581</v>
      </c>
      <c r="D1170" s="2" t="s">
        <v>2582</v>
      </c>
      <c r="E1170" s="2" t="s">
        <v>2583</v>
      </c>
      <c r="F1170" s="2" t="s">
        <v>2608</v>
      </c>
      <c r="G1170" s="2" t="s">
        <v>2609</v>
      </c>
      <c r="H1170" s="2" t="s">
        <v>2583</v>
      </c>
      <c r="I1170" s="11">
        <v>44561</v>
      </c>
      <c r="J1170" s="11">
        <v>44286</v>
      </c>
      <c r="K1170" s="2" t="s">
        <v>62</v>
      </c>
      <c r="L1170" s="2" t="s">
        <v>62</v>
      </c>
      <c r="M1170" s="2"/>
      <c r="N1170" s="2"/>
      <c r="O1170" s="2" t="s">
        <v>95</v>
      </c>
      <c r="P1170" s="2"/>
      <c r="Q1170" s="2" t="s">
        <v>65</v>
      </c>
      <c r="R1170" s="2" t="s">
        <v>81</v>
      </c>
      <c r="S1170" s="2">
        <v>97</v>
      </c>
      <c r="T1170" s="2" t="s">
        <v>82</v>
      </c>
      <c r="U1170" s="2" t="s">
        <v>83</v>
      </c>
      <c r="V1170" s="10" t="s">
        <v>69</v>
      </c>
      <c r="W1170" s="2"/>
      <c r="X1170" s="2">
        <v>18412.54</v>
      </c>
      <c r="Y1170" s="26">
        <v>0.00010639772694</v>
      </c>
      <c r="Z1170" s="10" t="s">
        <v>84</v>
      </c>
      <c r="AA1170" s="2" t="s">
        <v>85</v>
      </c>
      <c r="AB1170" s="10" t="s">
        <v>72</v>
      </c>
      <c r="AC1170" s="2" t="s">
        <v>73</v>
      </c>
      <c r="AD1170" s="10" t="s">
        <v>74</v>
      </c>
      <c r="AE1170" s="10"/>
      <c r="AF1170" s="10" t="s">
        <v>86</v>
      </c>
      <c r="AG1170" s="10" t="s">
        <v>75</v>
      </c>
      <c r="AH1170" s="10"/>
      <c r="AI1170" s="10" t="s">
        <v>76</v>
      </c>
      <c r="AJ1170" s="2" t="s">
        <v>76</v>
      </c>
      <c r="AK1170" s="32">
        <v>1</v>
      </c>
      <c r="AL1170" s="2"/>
      <c r="AM1170" s="2"/>
      <c r="AN1170" s="2"/>
      <c r="AO1170" s="2">
        <v>0</v>
      </c>
      <c r="AP1170" s="2">
        <v>0</v>
      </c>
      <c r="AQ1170" s="2">
        <v>0</v>
      </c>
      <c r="AR1170" s="26">
        <v>0</v>
      </c>
      <c r="AS1170" s="11"/>
      <c r="AT1170" s="10"/>
      <c r="AV1170" s="10"/>
      <c r="AW1170" s="10"/>
      <c r="AX1170" s="10"/>
      <c r="AY1170" s="10"/>
      <c r="AZ1170" s="10"/>
      <c r="BC1170" s="10"/>
    </row>
    <row r="1171" s="2" customFormat="1">
      <c r="A1171" s="2" t="s">
        <v>2611</v>
      </c>
      <c r="B1171" s="11">
        <v>44426</v>
      </c>
      <c r="C1171" s="2" t="s">
        <v>2581</v>
      </c>
      <c r="D1171" s="2" t="s">
        <v>2582</v>
      </c>
      <c r="E1171" s="2" t="s">
        <v>2583</v>
      </c>
      <c r="F1171" s="2" t="s">
        <v>2608</v>
      </c>
      <c r="G1171" s="2" t="s">
        <v>2609</v>
      </c>
      <c r="H1171" s="2" t="s">
        <v>2583</v>
      </c>
      <c r="I1171" s="11">
        <v>44561</v>
      </c>
      <c r="J1171" s="11">
        <v>44377</v>
      </c>
      <c r="K1171" s="2" t="s">
        <v>62</v>
      </c>
      <c r="L1171" s="2" t="s">
        <v>62</v>
      </c>
      <c r="M1171" s="2"/>
      <c r="N1171" s="2"/>
      <c r="O1171" s="2" t="s">
        <v>95</v>
      </c>
      <c r="P1171" s="2"/>
      <c r="Q1171" s="2" t="s">
        <v>65</v>
      </c>
      <c r="R1171" s="2" t="s">
        <v>81</v>
      </c>
      <c r="S1171" s="2">
        <v>94</v>
      </c>
      <c r="T1171" s="2" t="s">
        <v>82</v>
      </c>
      <c r="U1171" s="2" t="s">
        <v>83</v>
      </c>
      <c r="V1171" s="10" t="s">
        <v>69</v>
      </c>
      <c r="W1171" s="2"/>
      <c r="X1171" s="2">
        <v>20129.16</v>
      </c>
      <c r="Y1171" s="26">
        <v>0.00011352027065</v>
      </c>
      <c r="Z1171" s="10" t="s">
        <v>84</v>
      </c>
      <c r="AA1171" s="2" t="s">
        <v>85</v>
      </c>
      <c r="AB1171" s="10" t="s">
        <v>72</v>
      </c>
      <c r="AC1171" s="2" t="s">
        <v>73</v>
      </c>
      <c r="AD1171" s="10" t="s">
        <v>74</v>
      </c>
      <c r="AE1171" s="10"/>
      <c r="AF1171" s="10" t="s">
        <v>86</v>
      </c>
      <c r="AG1171" s="10" t="s">
        <v>75</v>
      </c>
      <c r="AH1171" s="10"/>
      <c r="AI1171" s="10" t="s">
        <v>76</v>
      </c>
      <c r="AJ1171" s="2" t="s">
        <v>76</v>
      </c>
      <c r="AK1171" s="32">
        <v>1</v>
      </c>
      <c r="AL1171" s="2"/>
      <c r="AM1171" s="2"/>
      <c r="AN1171" s="2"/>
      <c r="AO1171" s="2">
        <v>0</v>
      </c>
      <c r="AP1171" s="2">
        <v>0</v>
      </c>
      <c r="AQ1171" s="2">
        <v>0</v>
      </c>
      <c r="AR1171" s="26">
        <v>0</v>
      </c>
      <c r="AS1171" s="11"/>
      <c r="AT1171" s="10"/>
      <c r="AV1171" s="10"/>
      <c r="AW1171" s="10"/>
      <c r="AX1171" s="10"/>
      <c r="AY1171" s="10"/>
      <c r="AZ1171" s="10"/>
      <c r="BC1171" s="10"/>
    </row>
    <row r="1172" s="2" customFormat="1">
      <c r="A1172" s="2" t="s">
        <v>2612</v>
      </c>
      <c r="B1172" s="11">
        <v>44518</v>
      </c>
      <c r="C1172" s="2" t="s">
        <v>2581</v>
      </c>
      <c r="D1172" s="2" t="s">
        <v>2582</v>
      </c>
      <c r="E1172" s="2" t="s">
        <v>2583</v>
      </c>
      <c r="F1172" s="2" t="s">
        <v>2608</v>
      </c>
      <c r="G1172" s="2" t="s">
        <v>2609</v>
      </c>
      <c r="H1172" s="2" t="s">
        <v>2583</v>
      </c>
      <c r="I1172" s="11">
        <v>44561</v>
      </c>
      <c r="J1172" s="11">
        <v>44469</v>
      </c>
      <c r="K1172" s="2" t="s">
        <v>62</v>
      </c>
      <c r="L1172" s="2" t="s">
        <v>62</v>
      </c>
      <c r="M1172" s="2"/>
      <c r="N1172" s="2"/>
      <c r="O1172" s="2" t="s">
        <v>95</v>
      </c>
      <c r="P1172" s="2"/>
      <c r="Q1172" s="2" t="s">
        <v>65</v>
      </c>
      <c r="R1172" s="2" t="s">
        <v>81</v>
      </c>
      <c r="S1172" s="2">
        <v>94</v>
      </c>
      <c r="T1172" s="2" t="s">
        <v>82</v>
      </c>
      <c r="U1172" s="2" t="s">
        <v>83</v>
      </c>
      <c r="V1172" s="10" t="s">
        <v>69</v>
      </c>
      <c r="W1172" s="2"/>
      <c r="X1172" s="2">
        <v>16494.18</v>
      </c>
      <c r="Y1172" s="26">
        <v>9.434476107E-05</v>
      </c>
      <c r="Z1172" s="10" t="s">
        <v>84</v>
      </c>
      <c r="AA1172" s="2" t="s">
        <v>85</v>
      </c>
      <c r="AB1172" s="10" t="s">
        <v>72</v>
      </c>
      <c r="AC1172" s="2" t="s">
        <v>73</v>
      </c>
      <c r="AD1172" s="10" t="s">
        <v>74</v>
      </c>
      <c r="AE1172" s="10"/>
      <c r="AF1172" s="10" t="s">
        <v>86</v>
      </c>
      <c r="AG1172" s="10" t="s">
        <v>75</v>
      </c>
      <c r="AH1172" s="10"/>
      <c r="AI1172" s="10" t="s">
        <v>76</v>
      </c>
      <c r="AJ1172" s="2" t="s">
        <v>76</v>
      </c>
      <c r="AK1172" s="32">
        <v>1</v>
      </c>
      <c r="AL1172" s="2"/>
      <c r="AM1172" s="2"/>
      <c r="AN1172" s="2"/>
      <c r="AO1172" s="2">
        <v>0</v>
      </c>
      <c r="AP1172" s="2">
        <v>0</v>
      </c>
      <c r="AQ1172" s="2">
        <v>0</v>
      </c>
      <c r="AR1172" s="26">
        <v>0</v>
      </c>
      <c r="AS1172" s="11"/>
      <c r="AT1172" s="10"/>
      <c r="AV1172" s="10"/>
      <c r="AW1172" s="10"/>
      <c r="AX1172" s="10"/>
      <c r="AY1172" s="10"/>
      <c r="AZ1172" s="10"/>
      <c r="BC1172" s="10"/>
    </row>
    <row r="1173" s="2" customFormat="1">
      <c r="A1173" s="2" t="s">
        <v>2613</v>
      </c>
      <c r="B1173" s="11">
        <v>43795</v>
      </c>
      <c r="C1173" s="2" t="s">
        <v>2581</v>
      </c>
      <c r="D1173" s="2" t="s">
        <v>2582</v>
      </c>
      <c r="E1173" s="2" t="s">
        <v>2583</v>
      </c>
      <c r="F1173" s="2" t="s">
        <v>2614</v>
      </c>
      <c r="G1173" s="2" t="s">
        <v>2615</v>
      </c>
      <c r="H1173" s="2" t="s">
        <v>2583</v>
      </c>
      <c r="I1173" s="11">
        <v>43830</v>
      </c>
      <c r="J1173" s="11">
        <v>43738</v>
      </c>
      <c r="K1173" s="2" t="s">
        <v>62</v>
      </c>
      <c r="L1173" s="2" t="s">
        <v>62</v>
      </c>
      <c r="M1173" s="2"/>
      <c r="N1173" s="2"/>
      <c r="O1173" s="2" t="s">
        <v>95</v>
      </c>
      <c r="P1173" s="2"/>
      <c r="Q1173" s="2" t="s">
        <v>65</v>
      </c>
      <c r="R1173" s="2" t="s">
        <v>81</v>
      </c>
      <c r="S1173" s="2">
        <v>9560</v>
      </c>
      <c r="T1173" s="2" t="s">
        <v>82</v>
      </c>
      <c r="U1173" s="2" t="s">
        <v>83</v>
      </c>
      <c r="V1173" s="10" t="s">
        <v>69</v>
      </c>
      <c r="W1173" s="2"/>
      <c r="X1173" s="2">
        <v>52771.2</v>
      </c>
      <c r="Y1173" s="26">
        <v>8.04804722E-05</v>
      </c>
      <c r="Z1173" s="10" t="s">
        <v>84</v>
      </c>
      <c r="AA1173" s="2" t="s">
        <v>85</v>
      </c>
      <c r="AB1173" s="10" t="s">
        <v>72</v>
      </c>
      <c r="AC1173" s="2" t="s">
        <v>73</v>
      </c>
      <c r="AD1173" s="10" t="s">
        <v>74</v>
      </c>
      <c r="AE1173" s="10"/>
      <c r="AF1173" s="10" t="s">
        <v>86</v>
      </c>
      <c r="AG1173" s="10" t="s">
        <v>75</v>
      </c>
      <c r="AH1173" s="10"/>
      <c r="AI1173" s="10" t="s">
        <v>76</v>
      </c>
      <c r="AJ1173" s="2" t="s">
        <v>76</v>
      </c>
      <c r="AK1173" s="32">
        <v>1</v>
      </c>
      <c r="AL1173" s="2"/>
      <c r="AM1173" s="2"/>
      <c r="AN1173" s="2"/>
      <c r="AO1173" s="2">
        <v>0</v>
      </c>
      <c r="AP1173" s="2">
        <v>0</v>
      </c>
      <c r="AQ1173" s="2">
        <v>0</v>
      </c>
      <c r="AR1173" s="26">
        <v>0</v>
      </c>
      <c r="AS1173" s="11"/>
      <c r="AT1173" s="10"/>
      <c r="AV1173" s="10"/>
      <c r="AW1173" s="10"/>
      <c r="AX1173" s="10"/>
      <c r="AY1173" s="10"/>
      <c r="AZ1173" s="10"/>
      <c r="BC1173" s="10"/>
    </row>
    <row r="1174" s="2" customFormat="1">
      <c r="A1174" s="2" t="s">
        <v>2616</v>
      </c>
      <c r="B1174" s="11">
        <v>44333</v>
      </c>
      <c r="C1174" s="2" t="s">
        <v>2581</v>
      </c>
      <c r="D1174" s="2" t="s">
        <v>2582</v>
      </c>
      <c r="E1174" s="2" t="s">
        <v>2583</v>
      </c>
      <c r="F1174" s="2" t="s">
        <v>2614</v>
      </c>
      <c r="G1174" s="2" t="s">
        <v>2615</v>
      </c>
      <c r="H1174" s="2" t="s">
        <v>2583</v>
      </c>
      <c r="I1174" s="11">
        <v>44561</v>
      </c>
      <c r="J1174" s="11">
        <v>44286</v>
      </c>
      <c r="K1174" s="2" t="s">
        <v>62</v>
      </c>
      <c r="L1174" s="2" t="s">
        <v>62</v>
      </c>
      <c r="M1174" s="2"/>
      <c r="N1174" s="2"/>
      <c r="O1174" s="2" t="s">
        <v>95</v>
      </c>
      <c r="P1174" s="2"/>
      <c r="Q1174" s="2" t="s">
        <v>65</v>
      </c>
      <c r="R1174" s="2" t="s">
        <v>81</v>
      </c>
      <c r="S1174" s="2">
        <v>690</v>
      </c>
      <c r="T1174" s="2" t="s">
        <v>82</v>
      </c>
      <c r="U1174" s="2" t="s">
        <v>83</v>
      </c>
      <c r="V1174" s="10" t="s">
        <v>69</v>
      </c>
      <c r="W1174" s="2"/>
      <c r="X1174" s="2">
        <v>130975.8</v>
      </c>
      <c r="Y1174" s="26">
        <v>0.00022244883222</v>
      </c>
      <c r="Z1174" s="10" t="s">
        <v>84</v>
      </c>
      <c r="AA1174" s="2" t="s">
        <v>85</v>
      </c>
      <c r="AB1174" s="10" t="s">
        <v>72</v>
      </c>
      <c r="AC1174" s="2" t="s">
        <v>73</v>
      </c>
      <c r="AD1174" s="10" t="s">
        <v>74</v>
      </c>
      <c r="AE1174" s="10"/>
      <c r="AF1174" s="10" t="s">
        <v>86</v>
      </c>
      <c r="AG1174" s="10" t="s">
        <v>75</v>
      </c>
      <c r="AH1174" s="10"/>
      <c r="AI1174" s="10" t="s">
        <v>76</v>
      </c>
      <c r="AJ1174" s="2" t="s">
        <v>76</v>
      </c>
      <c r="AK1174" s="32">
        <v>1</v>
      </c>
      <c r="AL1174" s="2"/>
      <c r="AM1174" s="2"/>
      <c r="AN1174" s="2"/>
      <c r="AO1174" s="2">
        <v>0</v>
      </c>
      <c r="AP1174" s="2">
        <v>0</v>
      </c>
      <c r="AQ1174" s="2">
        <v>0</v>
      </c>
      <c r="AR1174" s="26">
        <v>0</v>
      </c>
      <c r="AS1174" s="11"/>
      <c r="AT1174" s="10"/>
      <c r="AV1174" s="10"/>
      <c r="AW1174" s="10"/>
      <c r="AX1174" s="10"/>
      <c r="AY1174" s="10"/>
      <c r="AZ1174" s="10"/>
      <c r="BC1174" s="10"/>
    </row>
    <row r="1175" s="2" customFormat="1">
      <c r="A1175" s="2" t="s">
        <v>2617</v>
      </c>
      <c r="B1175" s="11">
        <v>44426</v>
      </c>
      <c r="C1175" s="2" t="s">
        <v>2581</v>
      </c>
      <c r="D1175" s="2" t="s">
        <v>2582</v>
      </c>
      <c r="E1175" s="2" t="s">
        <v>2583</v>
      </c>
      <c r="F1175" s="2" t="s">
        <v>2614</v>
      </c>
      <c r="G1175" s="2" t="s">
        <v>2615</v>
      </c>
      <c r="H1175" s="2" t="s">
        <v>2583</v>
      </c>
      <c r="I1175" s="11">
        <v>44561</v>
      </c>
      <c r="J1175" s="11">
        <v>44377</v>
      </c>
      <c r="K1175" s="2" t="s">
        <v>62</v>
      </c>
      <c r="L1175" s="2" t="s">
        <v>62</v>
      </c>
      <c r="M1175" s="2"/>
      <c r="N1175" s="2"/>
      <c r="O1175" s="2" t="s">
        <v>95</v>
      </c>
      <c r="P1175" s="2"/>
      <c r="Q1175" s="2" t="s">
        <v>65</v>
      </c>
      <c r="R1175" s="2" t="s">
        <v>81</v>
      </c>
      <c r="S1175" s="2">
        <v>679</v>
      </c>
      <c r="T1175" s="2" t="s">
        <v>82</v>
      </c>
      <c r="U1175" s="2" t="s">
        <v>83</v>
      </c>
      <c r="V1175" s="10" t="s">
        <v>69</v>
      </c>
      <c r="W1175" s="2"/>
      <c r="X1175" s="2">
        <v>145401.06</v>
      </c>
      <c r="Y1175" s="26">
        <v>0.00023504495756</v>
      </c>
      <c r="Z1175" s="10" t="s">
        <v>84</v>
      </c>
      <c r="AA1175" s="2" t="s">
        <v>85</v>
      </c>
      <c r="AB1175" s="10" t="s">
        <v>72</v>
      </c>
      <c r="AC1175" s="2" t="s">
        <v>73</v>
      </c>
      <c r="AD1175" s="10" t="s">
        <v>74</v>
      </c>
      <c r="AE1175" s="10"/>
      <c r="AF1175" s="10" t="s">
        <v>86</v>
      </c>
      <c r="AG1175" s="10" t="s">
        <v>75</v>
      </c>
      <c r="AH1175" s="10"/>
      <c r="AI1175" s="10" t="s">
        <v>76</v>
      </c>
      <c r="AJ1175" s="2" t="s">
        <v>76</v>
      </c>
      <c r="AK1175" s="32">
        <v>1</v>
      </c>
      <c r="AL1175" s="2"/>
      <c r="AM1175" s="2"/>
      <c r="AN1175" s="2"/>
      <c r="AO1175" s="2">
        <v>0</v>
      </c>
      <c r="AP1175" s="2">
        <v>0</v>
      </c>
      <c r="AQ1175" s="2">
        <v>0</v>
      </c>
      <c r="AR1175" s="26">
        <v>0</v>
      </c>
      <c r="AS1175" s="11"/>
      <c r="AT1175" s="10"/>
      <c r="AV1175" s="10"/>
      <c r="AW1175" s="10"/>
      <c r="AX1175" s="10"/>
      <c r="AY1175" s="10"/>
      <c r="AZ1175" s="10"/>
      <c r="BC1175" s="10"/>
    </row>
    <row r="1176" s="2" customFormat="1">
      <c r="A1176" s="2" t="s">
        <v>2618</v>
      </c>
      <c r="B1176" s="11">
        <v>44518</v>
      </c>
      <c r="C1176" s="2" t="s">
        <v>2581</v>
      </c>
      <c r="D1176" s="2" t="s">
        <v>2582</v>
      </c>
      <c r="E1176" s="2" t="s">
        <v>2583</v>
      </c>
      <c r="F1176" s="2" t="s">
        <v>2614</v>
      </c>
      <c r="G1176" s="2" t="s">
        <v>2615</v>
      </c>
      <c r="H1176" s="2" t="s">
        <v>2583</v>
      </c>
      <c r="I1176" s="11">
        <v>44561</v>
      </c>
      <c r="J1176" s="11">
        <v>44469</v>
      </c>
      <c r="K1176" s="2" t="s">
        <v>62</v>
      </c>
      <c r="L1176" s="2" t="s">
        <v>62</v>
      </c>
      <c r="M1176" s="2"/>
      <c r="N1176" s="2"/>
      <c r="O1176" s="2" t="s">
        <v>95</v>
      </c>
      <c r="P1176" s="2"/>
      <c r="Q1176" s="2" t="s">
        <v>65</v>
      </c>
      <c r="R1176" s="2" t="s">
        <v>81</v>
      </c>
      <c r="S1176" s="2">
        <v>732</v>
      </c>
      <c r="T1176" s="2" t="s">
        <v>82</v>
      </c>
      <c r="U1176" s="2" t="s">
        <v>83</v>
      </c>
      <c r="V1176" s="10" t="s">
        <v>69</v>
      </c>
      <c r="W1176" s="2"/>
      <c r="X1176" s="2">
        <v>128444.04</v>
      </c>
      <c r="Y1176" s="26">
        <v>0.00021029877471</v>
      </c>
      <c r="Z1176" s="10" t="s">
        <v>84</v>
      </c>
      <c r="AA1176" s="2" t="s">
        <v>85</v>
      </c>
      <c r="AB1176" s="10" t="s">
        <v>72</v>
      </c>
      <c r="AC1176" s="2" t="s">
        <v>73</v>
      </c>
      <c r="AD1176" s="10" t="s">
        <v>74</v>
      </c>
      <c r="AE1176" s="10"/>
      <c r="AF1176" s="10" t="s">
        <v>86</v>
      </c>
      <c r="AG1176" s="10" t="s">
        <v>75</v>
      </c>
      <c r="AH1176" s="10"/>
      <c r="AI1176" s="10" t="s">
        <v>76</v>
      </c>
      <c r="AJ1176" s="2" t="s">
        <v>76</v>
      </c>
      <c r="AK1176" s="32">
        <v>1</v>
      </c>
      <c r="AL1176" s="2"/>
      <c r="AM1176" s="2"/>
      <c r="AN1176" s="2"/>
      <c r="AO1176" s="2">
        <v>0</v>
      </c>
      <c r="AP1176" s="2">
        <v>0</v>
      </c>
      <c r="AQ1176" s="2">
        <v>0</v>
      </c>
      <c r="AR1176" s="26">
        <v>0</v>
      </c>
      <c r="AS1176" s="11"/>
      <c r="AT1176" s="10"/>
      <c r="AV1176" s="10"/>
      <c r="AW1176" s="10"/>
      <c r="AX1176" s="10"/>
      <c r="AY1176" s="10"/>
      <c r="AZ1176" s="10"/>
      <c r="BC1176" s="10"/>
    </row>
    <row r="1177" s="2" customFormat="1">
      <c r="A1177" s="2" t="s">
        <v>2619</v>
      </c>
      <c r="B1177" s="11">
        <v>43795</v>
      </c>
      <c r="C1177" s="2" t="s">
        <v>2581</v>
      </c>
      <c r="D1177" s="2" t="s">
        <v>2582</v>
      </c>
      <c r="E1177" s="2" t="s">
        <v>2583</v>
      </c>
      <c r="F1177" s="2" t="s">
        <v>2620</v>
      </c>
      <c r="G1177" s="2" t="s">
        <v>2621</v>
      </c>
      <c r="H1177" s="2" t="s">
        <v>2583</v>
      </c>
      <c r="I1177" s="11">
        <v>43830</v>
      </c>
      <c r="J1177" s="11">
        <v>43738</v>
      </c>
      <c r="K1177" s="2" t="s">
        <v>62</v>
      </c>
      <c r="L1177" s="2" t="s">
        <v>62</v>
      </c>
      <c r="M1177" s="2"/>
      <c r="N1177" s="2"/>
      <c r="O1177" s="2" t="s">
        <v>95</v>
      </c>
      <c r="P1177" s="2"/>
      <c r="Q1177" s="2" t="s">
        <v>65</v>
      </c>
      <c r="R1177" s="2" t="s">
        <v>81</v>
      </c>
      <c r="S1177" s="2">
        <v>5527</v>
      </c>
      <c r="T1177" s="2" t="s">
        <v>82</v>
      </c>
      <c r="U1177" s="2" t="s">
        <v>83</v>
      </c>
      <c r="V1177" s="10" t="s">
        <v>69</v>
      </c>
      <c r="W1177" s="2"/>
      <c r="X1177" s="2">
        <v>30509.04</v>
      </c>
      <c r="Y1177" s="26">
        <v>0.00014907550789</v>
      </c>
      <c r="Z1177" s="10" t="s">
        <v>84</v>
      </c>
      <c r="AA1177" s="2" t="s">
        <v>85</v>
      </c>
      <c r="AB1177" s="10" t="s">
        <v>72</v>
      </c>
      <c r="AC1177" s="2" t="s">
        <v>73</v>
      </c>
      <c r="AD1177" s="10" t="s">
        <v>74</v>
      </c>
      <c r="AE1177" s="10"/>
      <c r="AF1177" s="10" t="s">
        <v>86</v>
      </c>
      <c r="AG1177" s="10" t="s">
        <v>75</v>
      </c>
      <c r="AH1177" s="10"/>
      <c r="AI1177" s="10" t="s">
        <v>76</v>
      </c>
      <c r="AJ1177" s="2" t="s">
        <v>76</v>
      </c>
      <c r="AK1177" s="32">
        <v>1</v>
      </c>
      <c r="AL1177" s="2"/>
      <c r="AM1177" s="2"/>
      <c r="AN1177" s="2"/>
      <c r="AO1177" s="2">
        <v>0</v>
      </c>
      <c r="AP1177" s="2">
        <v>0</v>
      </c>
      <c r="AQ1177" s="2">
        <v>0</v>
      </c>
      <c r="AR1177" s="26">
        <v>0</v>
      </c>
      <c r="AS1177" s="11"/>
      <c r="AT1177" s="10"/>
      <c r="AV1177" s="10"/>
      <c r="AW1177" s="10"/>
      <c r="AX1177" s="10"/>
      <c r="AY1177" s="10"/>
      <c r="AZ1177" s="10"/>
      <c r="BC1177" s="10"/>
    </row>
    <row r="1178" s="2" customFormat="1">
      <c r="A1178" s="2" t="s">
        <v>2622</v>
      </c>
      <c r="B1178" s="11">
        <v>43880</v>
      </c>
      <c r="C1178" s="2" t="s">
        <v>2581</v>
      </c>
      <c r="D1178" s="2" t="s">
        <v>2582</v>
      </c>
      <c r="E1178" s="2" t="s">
        <v>2583</v>
      </c>
      <c r="F1178" s="2" t="s">
        <v>2620</v>
      </c>
      <c r="G1178" s="2" t="s">
        <v>2621</v>
      </c>
      <c r="H1178" s="2" t="s">
        <v>2583</v>
      </c>
      <c r="I1178" s="11">
        <v>43830</v>
      </c>
      <c r="J1178" s="11">
        <v>43830</v>
      </c>
      <c r="K1178" s="2" t="s">
        <v>62</v>
      </c>
      <c r="L1178" s="2" t="s">
        <v>62</v>
      </c>
      <c r="M1178" s="2"/>
      <c r="N1178" s="2"/>
      <c r="O1178" s="2" t="s">
        <v>95</v>
      </c>
      <c r="P1178" s="2"/>
      <c r="Q1178" s="2" t="s">
        <v>65</v>
      </c>
      <c r="R1178" s="2" t="s">
        <v>81</v>
      </c>
      <c r="S1178" s="2">
        <v>3541</v>
      </c>
      <c r="T1178" s="2" t="s">
        <v>82</v>
      </c>
      <c r="U1178" s="2" t="s">
        <v>83</v>
      </c>
      <c r="V1178" s="10" t="s">
        <v>69</v>
      </c>
      <c r="W1178" s="2"/>
      <c r="X1178" s="2">
        <v>21529.28</v>
      </c>
      <c r="Y1178" s="26">
        <v>0.00010109730183</v>
      </c>
      <c r="Z1178" s="10" t="s">
        <v>84</v>
      </c>
      <c r="AA1178" s="2" t="s">
        <v>85</v>
      </c>
      <c r="AB1178" s="10" t="s">
        <v>72</v>
      </c>
      <c r="AC1178" s="2" t="s">
        <v>73</v>
      </c>
      <c r="AD1178" s="10" t="s">
        <v>74</v>
      </c>
      <c r="AE1178" s="10"/>
      <c r="AF1178" s="10" t="s">
        <v>86</v>
      </c>
      <c r="AG1178" s="10" t="s">
        <v>75</v>
      </c>
      <c r="AH1178" s="10"/>
      <c r="AI1178" s="10" t="s">
        <v>76</v>
      </c>
      <c r="AJ1178" s="2" t="s">
        <v>76</v>
      </c>
      <c r="AK1178" s="32">
        <v>1</v>
      </c>
      <c r="AL1178" s="2"/>
      <c r="AM1178" s="2"/>
      <c r="AN1178" s="2"/>
      <c r="AO1178" s="2">
        <v>0</v>
      </c>
      <c r="AP1178" s="2">
        <v>0</v>
      </c>
      <c r="AQ1178" s="2">
        <v>20672</v>
      </c>
      <c r="AR1178" s="26">
        <v>0.9601807399039819</v>
      </c>
      <c r="AS1178" s="11"/>
      <c r="AT1178" s="10"/>
      <c r="AV1178" s="10"/>
      <c r="AW1178" s="10"/>
      <c r="AX1178" s="10"/>
      <c r="AY1178" s="10"/>
      <c r="AZ1178" s="10"/>
      <c r="BC1178" s="10"/>
    </row>
    <row r="1179" s="2" customFormat="1">
      <c r="A1179" s="2" t="s">
        <v>2623</v>
      </c>
      <c r="B1179" s="11">
        <v>43972</v>
      </c>
      <c r="C1179" s="2" t="s">
        <v>2581</v>
      </c>
      <c r="D1179" s="2" t="s">
        <v>2582</v>
      </c>
      <c r="E1179" s="2" t="s">
        <v>2583</v>
      </c>
      <c r="F1179" s="2" t="s">
        <v>2620</v>
      </c>
      <c r="G1179" s="2" t="s">
        <v>2621</v>
      </c>
      <c r="H1179" s="2" t="s">
        <v>2583</v>
      </c>
      <c r="I1179" s="11">
        <v>44196</v>
      </c>
      <c r="J1179" s="11">
        <v>43921</v>
      </c>
      <c r="K1179" s="2" t="s">
        <v>62</v>
      </c>
      <c r="L1179" s="2" t="s">
        <v>62</v>
      </c>
      <c r="M1179" s="2"/>
      <c r="N1179" s="2"/>
      <c r="O1179" s="2" t="s">
        <v>95</v>
      </c>
      <c r="P1179" s="2"/>
      <c r="Q1179" s="2" t="s">
        <v>65</v>
      </c>
      <c r="R1179" s="2" t="s">
        <v>81</v>
      </c>
      <c r="S1179" s="2">
        <v>5684</v>
      </c>
      <c r="T1179" s="2" t="s">
        <v>82</v>
      </c>
      <c r="U1179" s="2" t="s">
        <v>83</v>
      </c>
      <c r="V1179" s="10" t="s">
        <v>69</v>
      </c>
      <c r="W1179" s="2"/>
      <c r="X1179" s="2">
        <v>19894</v>
      </c>
      <c r="Y1179" s="26">
        <v>0.00011997118173</v>
      </c>
      <c r="Z1179" s="10" t="s">
        <v>84</v>
      </c>
      <c r="AA1179" s="2" t="s">
        <v>85</v>
      </c>
      <c r="AB1179" s="10" t="s">
        <v>72</v>
      </c>
      <c r="AC1179" s="2" t="s">
        <v>73</v>
      </c>
      <c r="AD1179" s="10" t="s">
        <v>74</v>
      </c>
      <c r="AE1179" s="10"/>
      <c r="AF1179" s="10" t="s">
        <v>86</v>
      </c>
      <c r="AG1179" s="10" t="s">
        <v>75</v>
      </c>
      <c r="AH1179" s="10"/>
      <c r="AI1179" s="10" t="s">
        <v>76</v>
      </c>
      <c r="AJ1179" s="2" t="s">
        <v>76</v>
      </c>
      <c r="AK1179" s="32">
        <v>1</v>
      </c>
      <c r="AL1179" s="2"/>
      <c r="AM1179" s="2"/>
      <c r="AN1179" s="2"/>
      <c r="AO1179" s="2">
        <v>0</v>
      </c>
      <c r="AP1179" s="2">
        <v>0</v>
      </c>
      <c r="AQ1179" s="2">
        <v>2786</v>
      </c>
      <c r="AR1179" s="26">
        <v>0.14004222378606615</v>
      </c>
      <c r="AS1179" s="11"/>
      <c r="AT1179" s="10"/>
      <c r="AV1179" s="10"/>
      <c r="AW1179" s="10"/>
      <c r="AX1179" s="10"/>
      <c r="AY1179" s="10"/>
      <c r="AZ1179" s="10"/>
      <c r="BC1179" s="10"/>
    </row>
    <row r="1180" s="2" customFormat="1">
      <c r="A1180" s="2" t="s">
        <v>2624</v>
      </c>
      <c r="B1180" s="11">
        <v>44333</v>
      </c>
      <c r="C1180" s="2" t="s">
        <v>2581</v>
      </c>
      <c r="D1180" s="2" t="s">
        <v>2582</v>
      </c>
      <c r="E1180" s="2" t="s">
        <v>2583</v>
      </c>
      <c r="F1180" s="2" t="s">
        <v>2620</v>
      </c>
      <c r="G1180" s="2" t="s">
        <v>2621</v>
      </c>
      <c r="H1180" s="2" t="s">
        <v>2583</v>
      </c>
      <c r="I1180" s="11">
        <v>44561</v>
      </c>
      <c r="J1180" s="11">
        <v>44286</v>
      </c>
      <c r="K1180" s="2" t="s">
        <v>62</v>
      </c>
      <c r="L1180" s="2" t="s">
        <v>62</v>
      </c>
      <c r="M1180" s="2"/>
      <c r="N1180" s="2"/>
      <c r="O1180" s="2" t="s">
        <v>95</v>
      </c>
      <c r="P1180" s="2"/>
      <c r="Q1180" s="2" t="s">
        <v>65</v>
      </c>
      <c r="R1180" s="2" t="s">
        <v>81</v>
      </c>
      <c r="S1180" s="2">
        <v>228</v>
      </c>
      <c r="T1180" s="2" t="s">
        <v>82</v>
      </c>
      <c r="U1180" s="2" t="s">
        <v>83</v>
      </c>
      <c r="V1180" s="10" t="s">
        <v>69</v>
      </c>
      <c r="W1180" s="2"/>
      <c r="X1180" s="2">
        <v>43278.96</v>
      </c>
      <c r="Y1180" s="26">
        <v>0.00022915703485</v>
      </c>
      <c r="Z1180" s="10" t="s">
        <v>84</v>
      </c>
      <c r="AA1180" s="2" t="s">
        <v>85</v>
      </c>
      <c r="AB1180" s="10" t="s">
        <v>72</v>
      </c>
      <c r="AC1180" s="2" t="s">
        <v>73</v>
      </c>
      <c r="AD1180" s="10" t="s">
        <v>74</v>
      </c>
      <c r="AE1180" s="10"/>
      <c r="AF1180" s="10" t="s">
        <v>86</v>
      </c>
      <c r="AG1180" s="10" t="s">
        <v>75</v>
      </c>
      <c r="AH1180" s="10"/>
      <c r="AI1180" s="10" t="s">
        <v>76</v>
      </c>
      <c r="AJ1180" s="2" t="s">
        <v>76</v>
      </c>
      <c r="AK1180" s="32">
        <v>1</v>
      </c>
      <c r="AL1180" s="2"/>
      <c r="AM1180" s="2"/>
      <c r="AN1180" s="2"/>
      <c r="AO1180" s="2">
        <v>0</v>
      </c>
      <c r="AP1180" s="2">
        <v>0</v>
      </c>
      <c r="AQ1180" s="2">
        <v>0</v>
      </c>
      <c r="AR1180" s="26">
        <v>0</v>
      </c>
      <c r="AS1180" s="11"/>
      <c r="AT1180" s="10"/>
      <c r="AV1180" s="10"/>
      <c r="AW1180" s="10"/>
      <c r="AX1180" s="10"/>
      <c r="AY1180" s="10"/>
      <c r="AZ1180" s="10"/>
      <c r="BC1180" s="10"/>
    </row>
    <row r="1181" s="2" customFormat="1">
      <c r="A1181" s="2" t="s">
        <v>2625</v>
      </c>
      <c r="B1181" s="11">
        <v>44426</v>
      </c>
      <c r="C1181" s="2" t="s">
        <v>2581</v>
      </c>
      <c r="D1181" s="2" t="s">
        <v>2582</v>
      </c>
      <c r="E1181" s="2" t="s">
        <v>2583</v>
      </c>
      <c r="F1181" s="2" t="s">
        <v>2620</v>
      </c>
      <c r="G1181" s="2" t="s">
        <v>2621</v>
      </c>
      <c r="H1181" s="2" t="s">
        <v>2583</v>
      </c>
      <c r="I1181" s="11">
        <v>44561</v>
      </c>
      <c r="J1181" s="11">
        <v>44377</v>
      </c>
      <c r="K1181" s="2" t="s">
        <v>62</v>
      </c>
      <c r="L1181" s="2" t="s">
        <v>62</v>
      </c>
      <c r="M1181" s="2"/>
      <c r="N1181" s="2"/>
      <c r="O1181" s="2" t="s">
        <v>95</v>
      </c>
      <c r="P1181" s="2"/>
      <c r="Q1181" s="2" t="s">
        <v>65</v>
      </c>
      <c r="R1181" s="2" t="s">
        <v>81</v>
      </c>
      <c r="S1181" s="2">
        <v>215</v>
      </c>
      <c r="T1181" s="2" t="s">
        <v>82</v>
      </c>
      <c r="U1181" s="2" t="s">
        <v>83</v>
      </c>
      <c r="V1181" s="10" t="s">
        <v>69</v>
      </c>
      <c r="W1181" s="2"/>
      <c r="X1181" s="2">
        <v>46040.1</v>
      </c>
      <c r="Y1181" s="26">
        <v>0.00023207373744</v>
      </c>
      <c r="Z1181" s="10" t="s">
        <v>84</v>
      </c>
      <c r="AA1181" s="2" t="s">
        <v>85</v>
      </c>
      <c r="AB1181" s="10" t="s">
        <v>72</v>
      </c>
      <c r="AC1181" s="2" t="s">
        <v>73</v>
      </c>
      <c r="AD1181" s="10" t="s">
        <v>74</v>
      </c>
      <c r="AE1181" s="10"/>
      <c r="AF1181" s="10" t="s">
        <v>86</v>
      </c>
      <c r="AG1181" s="10" t="s">
        <v>75</v>
      </c>
      <c r="AH1181" s="10"/>
      <c r="AI1181" s="10" t="s">
        <v>76</v>
      </c>
      <c r="AJ1181" s="2" t="s">
        <v>76</v>
      </c>
      <c r="AK1181" s="32">
        <v>1</v>
      </c>
      <c r="AL1181" s="2"/>
      <c r="AM1181" s="2"/>
      <c r="AN1181" s="2"/>
      <c r="AO1181" s="2">
        <v>0</v>
      </c>
      <c r="AP1181" s="2">
        <v>0</v>
      </c>
      <c r="AQ1181" s="2">
        <v>0</v>
      </c>
      <c r="AR1181" s="26">
        <v>0</v>
      </c>
      <c r="AS1181" s="11"/>
      <c r="AT1181" s="10"/>
      <c r="AV1181" s="10"/>
      <c r="AW1181" s="10"/>
      <c r="AX1181" s="10"/>
      <c r="AY1181" s="10"/>
      <c r="AZ1181" s="10"/>
      <c r="BC1181" s="10"/>
    </row>
    <row r="1182" s="2" customFormat="1">
      <c r="A1182" s="2" t="s">
        <v>2626</v>
      </c>
      <c r="B1182" s="11">
        <v>44518</v>
      </c>
      <c r="C1182" s="2" t="s">
        <v>2581</v>
      </c>
      <c r="D1182" s="2" t="s">
        <v>2582</v>
      </c>
      <c r="E1182" s="2" t="s">
        <v>2583</v>
      </c>
      <c r="F1182" s="2" t="s">
        <v>2620</v>
      </c>
      <c r="G1182" s="2" t="s">
        <v>2621</v>
      </c>
      <c r="H1182" s="2" t="s">
        <v>2583</v>
      </c>
      <c r="I1182" s="11">
        <v>44561</v>
      </c>
      <c r="J1182" s="11">
        <v>44469</v>
      </c>
      <c r="K1182" s="2" t="s">
        <v>62</v>
      </c>
      <c r="L1182" s="2" t="s">
        <v>62</v>
      </c>
      <c r="M1182" s="2"/>
      <c r="N1182" s="2"/>
      <c r="O1182" s="2" t="s">
        <v>95</v>
      </c>
      <c r="P1182" s="2"/>
      <c r="Q1182" s="2" t="s">
        <v>65</v>
      </c>
      <c r="R1182" s="2" t="s">
        <v>81</v>
      </c>
      <c r="S1182" s="2">
        <v>230</v>
      </c>
      <c r="T1182" s="2" t="s">
        <v>82</v>
      </c>
      <c r="U1182" s="2" t="s">
        <v>83</v>
      </c>
      <c r="V1182" s="10" t="s">
        <v>69</v>
      </c>
      <c r="W1182" s="2"/>
      <c r="X1182" s="2">
        <v>40358.1</v>
      </c>
      <c r="Y1182" s="26">
        <v>0.00020610358615</v>
      </c>
      <c r="Z1182" s="10" t="s">
        <v>84</v>
      </c>
      <c r="AA1182" s="2" t="s">
        <v>85</v>
      </c>
      <c r="AB1182" s="10" t="s">
        <v>72</v>
      </c>
      <c r="AC1182" s="2" t="s">
        <v>73</v>
      </c>
      <c r="AD1182" s="10" t="s">
        <v>74</v>
      </c>
      <c r="AE1182" s="10"/>
      <c r="AF1182" s="10" t="s">
        <v>86</v>
      </c>
      <c r="AG1182" s="10" t="s">
        <v>75</v>
      </c>
      <c r="AH1182" s="10"/>
      <c r="AI1182" s="10" t="s">
        <v>76</v>
      </c>
      <c r="AJ1182" s="2" t="s">
        <v>76</v>
      </c>
      <c r="AK1182" s="32">
        <v>1</v>
      </c>
      <c r="AL1182" s="2"/>
      <c r="AM1182" s="2"/>
      <c r="AN1182" s="2"/>
      <c r="AO1182" s="2">
        <v>0</v>
      </c>
      <c r="AP1182" s="2">
        <v>0</v>
      </c>
      <c r="AQ1182" s="2">
        <v>0</v>
      </c>
      <c r="AR1182" s="26">
        <v>0</v>
      </c>
      <c r="AS1182" s="11"/>
      <c r="AT1182" s="10"/>
      <c r="AV1182" s="10"/>
      <c r="AW1182" s="10"/>
      <c r="AX1182" s="10"/>
      <c r="AY1182" s="10"/>
      <c r="AZ1182" s="10"/>
      <c r="BC1182" s="10"/>
    </row>
    <row r="1183" s="2" customFormat="1">
      <c r="A1183" s="2" t="s">
        <v>2627</v>
      </c>
      <c r="B1183" s="11">
        <v>44434</v>
      </c>
      <c r="C1183" s="2" t="s">
        <v>2628</v>
      </c>
      <c r="D1183" s="2" t="s">
        <v>2629</v>
      </c>
      <c r="E1183" s="2" t="s">
        <v>2630</v>
      </c>
      <c r="F1183" s="2" t="s">
        <v>2631</v>
      </c>
      <c r="G1183" s="2" t="s">
        <v>2632</v>
      </c>
      <c r="H1183" s="2" t="s">
        <v>2633</v>
      </c>
      <c r="I1183" s="11">
        <v>44561</v>
      </c>
      <c r="J1183" s="11">
        <v>44377</v>
      </c>
      <c r="K1183" s="2" t="s">
        <v>2552</v>
      </c>
      <c r="L1183" s="2" t="s">
        <v>2553</v>
      </c>
      <c r="M1183" s="2"/>
      <c r="N1183" s="2" t="s">
        <v>80</v>
      </c>
      <c r="O1183" s="2" t="s">
        <v>95</v>
      </c>
      <c r="P1183" s="2" t="s">
        <v>2554</v>
      </c>
      <c r="Q1183" s="2" t="s">
        <v>65</v>
      </c>
      <c r="R1183" s="2" t="s">
        <v>81</v>
      </c>
      <c r="S1183" s="2">
        <v>387</v>
      </c>
      <c r="T1183" s="2" t="s">
        <v>82</v>
      </c>
      <c r="U1183" s="2" t="s">
        <v>83</v>
      </c>
      <c r="V1183" s="10" t="s">
        <v>69</v>
      </c>
      <c r="W1183" s="2"/>
      <c r="X1183" s="2">
        <v>82872.18</v>
      </c>
      <c r="Y1183" s="26">
        <v>0.001708941321</v>
      </c>
      <c r="Z1183" s="10" t="s">
        <v>84</v>
      </c>
      <c r="AA1183" s="2" t="s">
        <v>85</v>
      </c>
      <c r="AB1183" s="10" t="s">
        <v>72</v>
      </c>
      <c r="AC1183" s="2" t="s">
        <v>73</v>
      </c>
      <c r="AD1183" s="10" t="s">
        <v>74</v>
      </c>
      <c r="AE1183" s="10"/>
      <c r="AF1183" s="10" t="s">
        <v>86</v>
      </c>
      <c r="AG1183" s="10" t="s">
        <v>75</v>
      </c>
      <c r="AH1183" s="10"/>
      <c r="AI1183" s="10" t="s">
        <v>76</v>
      </c>
      <c r="AJ1183" s="2" t="s">
        <v>76</v>
      </c>
      <c r="AK1183" s="32">
        <v>1</v>
      </c>
      <c r="AL1183" s="2"/>
      <c r="AM1183" s="2"/>
      <c r="AN1183" s="2"/>
      <c r="AO1183" s="2">
        <v>0</v>
      </c>
      <c r="AP1183" s="2">
        <v>0</v>
      </c>
      <c r="AQ1183" s="2">
        <v>0</v>
      </c>
      <c r="AR1183" s="26">
        <v>0</v>
      </c>
      <c r="AS1183" s="11"/>
      <c r="AT1183" s="10"/>
      <c r="AV1183" s="10"/>
      <c r="AW1183" s="10"/>
      <c r="AX1183" s="10"/>
      <c r="AY1183" s="10"/>
      <c r="AZ1183" s="10"/>
      <c r="BC1183" s="10"/>
    </row>
    <row r="1184" s="2" customFormat="1">
      <c r="A1184" s="2" t="s">
        <v>2634</v>
      </c>
      <c r="B1184" s="11">
        <v>44526</v>
      </c>
      <c r="C1184" s="2" t="s">
        <v>2628</v>
      </c>
      <c r="D1184" s="2" t="s">
        <v>2629</v>
      </c>
      <c r="E1184" s="2" t="s">
        <v>2630</v>
      </c>
      <c r="F1184" s="2" t="s">
        <v>2631</v>
      </c>
      <c r="G1184" s="2" t="s">
        <v>2632</v>
      </c>
      <c r="H1184" s="2" t="s">
        <v>2633</v>
      </c>
      <c r="I1184" s="11">
        <v>44561</v>
      </c>
      <c r="J1184" s="11">
        <v>44469</v>
      </c>
      <c r="K1184" s="2" t="s">
        <v>2552</v>
      </c>
      <c r="L1184" s="2" t="s">
        <v>2553</v>
      </c>
      <c r="M1184" s="2"/>
      <c r="N1184" s="2" t="s">
        <v>80</v>
      </c>
      <c r="O1184" s="2" t="s">
        <v>95</v>
      </c>
      <c r="P1184" s="2" t="s">
        <v>2554</v>
      </c>
      <c r="Q1184" s="2" t="s">
        <v>65</v>
      </c>
      <c r="R1184" s="2" t="s">
        <v>81</v>
      </c>
      <c r="S1184" s="2">
        <v>389</v>
      </c>
      <c r="T1184" s="2" t="s">
        <v>82</v>
      </c>
      <c r="U1184" s="2" t="s">
        <v>83</v>
      </c>
      <c r="V1184" s="10" t="s">
        <v>69</v>
      </c>
      <c r="W1184" s="2"/>
      <c r="X1184" s="2">
        <v>68257.83</v>
      </c>
      <c r="Y1184" s="26">
        <v>0.001419369907</v>
      </c>
      <c r="Z1184" s="10" t="s">
        <v>84</v>
      </c>
      <c r="AA1184" s="2" t="s">
        <v>85</v>
      </c>
      <c r="AB1184" s="10" t="s">
        <v>72</v>
      </c>
      <c r="AC1184" s="2" t="s">
        <v>73</v>
      </c>
      <c r="AD1184" s="10" t="s">
        <v>74</v>
      </c>
      <c r="AE1184" s="10"/>
      <c r="AF1184" s="10" t="s">
        <v>86</v>
      </c>
      <c r="AG1184" s="10" t="s">
        <v>75</v>
      </c>
      <c r="AH1184" s="10"/>
      <c r="AI1184" s="10" t="s">
        <v>76</v>
      </c>
      <c r="AJ1184" s="2" t="s">
        <v>76</v>
      </c>
      <c r="AK1184" s="32">
        <v>1</v>
      </c>
      <c r="AL1184" s="2"/>
      <c r="AM1184" s="2"/>
      <c r="AN1184" s="2"/>
      <c r="AO1184" s="2">
        <v>0</v>
      </c>
      <c r="AP1184" s="2">
        <v>0</v>
      </c>
      <c r="AQ1184" s="2">
        <v>0</v>
      </c>
      <c r="AR1184" s="26">
        <v>0</v>
      </c>
      <c r="AS1184" s="11"/>
      <c r="AT1184" s="10"/>
      <c r="AV1184" s="10"/>
      <c r="AW1184" s="10"/>
      <c r="AX1184" s="10"/>
      <c r="AY1184" s="10"/>
      <c r="AZ1184" s="10"/>
      <c r="BC1184" s="10"/>
    </row>
    <row r="1185" s="2" customFormat="1">
      <c r="A1185" s="2" t="s">
        <v>2635</v>
      </c>
      <c r="B1185" s="11">
        <v>44223</v>
      </c>
      <c r="C1185" s="2" t="s">
        <v>2636</v>
      </c>
      <c r="D1185" s="2" t="s">
        <v>2637</v>
      </c>
      <c r="E1185" s="2" t="s">
        <v>2638</v>
      </c>
      <c r="F1185" s="2" t="s">
        <v>2639</v>
      </c>
      <c r="G1185" s="2" t="s">
        <v>2640</v>
      </c>
      <c r="H1185" s="2" t="s">
        <v>2641</v>
      </c>
      <c r="I1185" s="11">
        <v>44439</v>
      </c>
      <c r="J1185" s="11">
        <v>44165</v>
      </c>
      <c r="K1185" s="2" t="s">
        <v>126</v>
      </c>
      <c r="L1185" s="2" t="s">
        <v>2642</v>
      </c>
      <c r="M1185" s="2"/>
      <c r="N1185" s="2" t="s">
        <v>80</v>
      </c>
      <c r="O1185" s="2"/>
      <c r="P1185" s="2"/>
      <c r="Q1185" s="2" t="s">
        <v>65</v>
      </c>
      <c r="R1185" s="2" t="s">
        <v>81</v>
      </c>
      <c r="S1185" s="2">
        <v>5464</v>
      </c>
      <c r="T1185" s="2" t="s">
        <v>82</v>
      </c>
      <c r="U1185" s="2" t="s">
        <v>83</v>
      </c>
      <c r="V1185" s="10" t="s">
        <v>69</v>
      </c>
      <c r="W1185" s="2"/>
      <c r="X1185" s="2">
        <v>90483.84</v>
      </c>
      <c r="Y1185" s="26">
        <v>0.009</v>
      </c>
      <c r="Z1185" s="10" t="s">
        <v>84</v>
      </c>
      <c r="AA1185" s="2" t="s">
        <v>85</v>
      </c>
      <c r="AB1185" s="10" t="s">
        <v>72</v>
      </c>
      <c r="AC1185" s="2" t="s">
        <v>73</v>
      </c>
      <c r="AD1185" s="10" t="s">
        <v>74</v>
      </c>
      <c r="AE1185" s="10"/>
      <c r="AF1185" s="10" t="s">
        <v>86</v>
      </c>
      <c r="AG1185" s="10" t="s">
        <v>75</v>
      </c>
      <c r="AH1185" s="10"/>
      <c r="AI1185" s="10" t="s">
        <v>76</v>
      </c>
      <c r="AJ1185" s="2" t="s">
        <v>76</v>
      </c>
      <c r="AK1185" s="32">
        <v>1</v>
      </c>
      <c r="AL1185" s="2"/>
      <c r="AM1185" s="2"/>
      <c r="AN1185" s="7">
        <f>HYPERLINK("#Notes!C2618", "Go To Notes")</f>
      </c>
      <c r="AO1185" s="2">
        <v>0</v>
      </c>
      <c r="AP1185" s="2">
        <v>0</v>
      </c>
      <c r="AQ1185" s="2">
        <v>0</v>
      </c>
      <c r="AR1185" s="26">
        <v>0</v>
      </c>
      <c r="AS1185" s="11"/>
      <c r="AT1185" s="10"/>
      <c r="AV1185" s="10"/>
      <c r="AW1185" s="10"/>
      <c r="AX1185" s="10"/>
      <c r="AY1185" s="10"/>
      <c r="AZ1185" s="10"/>
      <c r="BC1185" s="10"/>
    </row>
    <row r="1186" s="2" customFormat="1">
      <c r="A1186" s="2" t="s">
        <v>2643</v>
      </c>
      <c r="B1186" s="11">
        <v>44159</v>
      </c>
      <c r="C1186" s="2" t="s">
        <v>2644</v>
      </c>
      <c r="D1186" s="2" t="s">
        <v>2645</v>
      </c>
      <c r="E1186" s="2" t="s">
        <v>2646</v>
      </c>
      <c r="F1186" s="2" t="s">
        <v>2647</v>
      </c>
      <c r="G1186" s="2" t="s">
        <v>2648</v>
      </c>
      <c r="H1186" s="2" t="s">
        <v>2649</v>
      </c>
      <c r="I1186" s="11">
        <v>44196</v>
      </c>
      <c r="J1186" s="11">
        <v>44104</v>
      </c>
      <c r="K1186" s="2" t="s">
        <v>62</v>
      </c>
      <c r="L1186" s="2" t="s">
        <v>62</v>
      </c>
      <c r="M1186" s="2"/>
      <c r="N1186" s="2" t="s">
        <v>80</v>
      </c>
      <c r="O1186" s="2"/>
      <c r="P1186" s="2"/>
      <c r="Q1186" s="2" t="s">
        <v>65</v>
      </c>
      <c r="R1186" s="2" t="s">
        <v>81</v>
      </c>
      <c r="S1186" s="2">
        <v>4011</v>
      </c>
      <c r="T1186" s="2" t="s">
        <v>82</v>
      </c>
      <c r="U1186" s="2" t="s">
        <v>83</v>
      </c>
      <c r="V1186" s="10" t="s">
        <v>69</v>
      </c>
      <c r="W1186" s="2"/>
      <c r="X1186" s="2">
        <v>40912.2</v>
      </c>
      <c r="Y1186" s="26">
        <v>0.00207318284673</v>
      </c>
      <c r="Z1186" s="10" t="s">
        <v>84</v>
      </c>
      <c r="AA1186" s="2" t="s">
        <v>85</v>
      </c>
      <c r="AB1186" s="10" t="s">
        <v>72</v>
      </c>
      <c r="AC1186" s="2" t="s">
        <v>73</v>
      </c>
      <c r="AD1186" s="10" t="s">
        <v>74</v>
      </c>
      <c r="AE1186" s="10"/>
      <c r="AF1186" s="10" t="s">
        <v>86</v>
      </c>
      <c r="AG1186" s="10" t="s">
        <v>75</v>
      </c>
      <c r="AH1186" s="10"/>
      <c r="AI1186" s="10" t="s">
        <v>76</v>
      </c>
      <c r="AJ1186" s="2" t="s">
        <v>76</v>
      </c>
      <c r="AK1186" s="32">
        <v>1</v>
      </c>
      <c r="AL1186" s="2"/>
      <c r="AM1186" s="2"/>
      <c r="AN1186" s="7">
        <f>HYPERLINK("#Notes!C2650", "Go To Notes")</f>
      </c>
      <c r="AO1186" s="2">
        <v>0</v>
      </c>
      <c r="AP1186" s="2">
        <v>0</v>
      </c>
      <c r="AQ1186" s="2">
        <v>0</v>
      </c>
      <c r="AR1186" s="26">
        <v>0</v>
      </c>
      <c r="AS1186" s="11"/>
      <c r="AT1186" s="10"/>
      <c r="AV1186" s="10"/>
      <c r="AW1186" s="10"/>
      <c r="AX1186" s="10"/>
      <c r="AY1186" s="10"/>
      <c r="AZ1186" s="10"/>
      <c r="BC1186" s="10"/>
    </row>
    <row r="1187" s="2" customFormat="1">
      <c r="A1187" s="2" t="s">
        <v>2650</v>
      </c>
      <c r="B1187" s="11">
        <v>44252</v>
      </c>
      <c r="C1187" s="2" t="s">
        <v>2644</v>
      </c>
      <c r="D1187" s="2" t="s">
        <v>2645</v>
      </c>
      <c r="E1187" s="2" t="s">
        <v>2646</v>
      </c>
      <c r="F1187" s="2" t="s">
        <v>2647</v>
      </c>
      <c r="G1187" s="2" t="s">
        <v>2648</v>
      </c>
      <c r="H1187" s="2" t="s">
        <v>2649</v>
      </c>
      <c r="I1187" s="11">
        <v>44196</v>
      </c>
      <c r="J1187" s="11">
        <v>44196</v>
      </c>
      <c r="K1187" s="2" t="s">
        <v>62</v>
      </c>
      <c r="L1187" s="2" t="s">
        <v>62</v>
      </c>
      <c r="M1187" s="2"/>
      <c r="N1187" s="2" t="s">
        <v>80</v>
      </c>
      <c r="O1187" s="2"/>
      <c r="P1187" s="2"/>
      <c r="Q1187" s="2" t="s">
        <v>65</v>
      </c>
      <c r="R1187" s="2" t="s">
        <v>81</v>
      </c>
      <c r="S1187" s="2">
        <v>7211</v>
      </c>
      <c r="T1187" s="2" t="s">
        <v>82</v>
      </c>
      <c r="U1187" s="2" t="s">
        <v>83</v>
      </c>
      <c r="V1187" s="10" t="s">
        <v>69</v>
      </c>
      <c r="W1187" s="2"/>
      <c r="X1187" s="2">
        <v>135855.24</v>
      </c>
      <c r="Y1187" s="26">
        <v>0.00555622498974</v>
      </c>
      <c r="Z1187" s="10" t="s">
        <v>84</v>
      </c>
      <c r="AA1187" s="2" t="s">
        <v>85</v>
      </c>
      <c r="AB1187" s="10" t="s">
        <v>72</v>
      </c>
      <c r="AC1187" s="2" t="s">
        <v>73</v>
      </c>
      <c r="AD1187" s="10" t="s">
        <v>74</v>
      </c>
      <c r="AE1187" s="10"/>
      <c r="AF1187" s="10" t="s">
        <v>86</v>
      </c>
      <c r="AG1187" s="10" t="s">
        <v>75</v>
      </c>
      <c r="AH1187" s="10"/>
      <c r="AI1187" s="10" t="s">
        <v>76</v>
      </c>
      <c r="AJ1187" s="2" t="s">
        <v>76</v>
      </c>
      <c r="AK1187" s="32">
        <v>1</v>
      </c>
      <c r="AL1187" s="2"/>
      <c r="AM1187" s="2"/>
      <c r="AN1187" s="2"/>
      <c r="AO1187" s="2">
        <v>0</v>
      </c>
      <c r="AP1187" s="2">
        <v>0</v>
      </c>
      <c r="AQ1187" s="2">
        <v>0</v>
      </c>
      <c r="AR1187" s="26">
        <v>0</v>
      </c>
      <c r="AS1187" s="11"/>
      <c r="AT1187" s="10"/>
      <c r="AV1187" s="10"/>
      <c r="AW1187" s="10"/>
      <c r="AX1187" s="10"/>
      <c r="AY1187" s="10"/>
      <c r="AZ1187" s="10"/>
      <c r="BC1187" s="10"/>
    </row>
    <row r="1188" s="2" customFormat="1">
      <c r="A1188" s="2" t="s">
        <v>2651</v>
      </c>
      <c r="B1188" s="11">
        <v>44159</v>
      </c>
      <c r="C1188" s="2" t="s">
        <v>2644</v>
      </c>
      <c r="D1188" s="2" t="s">
        <v>2645</v>
      </c>
      <c r="E1188" s="2" t="s">
        <v>2646</v>
      </c>
      <c r="F1188" s="2" t="s">
        <v>2652</v>
      </c>
      <c r="G1188" s="2" t="s">
        <v>2653</v>
      </c>
      <c r="H1188" s="2" t="s">
        <v>2654</v>
      </c>
      <c r="I1188" s="11">
        <v>44196</v>
      </c>
      <c r="J1188" s="11">
        <v>44104</v>
      </c>
      <c r="K1188" s="2" t="s">
        <v>62</v>
      </c>
      <c r="L1188" s="2" t="s">
        <v>62</v>
      </c>
      <c r="M1188" s="2"/>
      <c r="N1188" s="2" t="s">
        <v>80</v>
      </c>
      <c r="O1188" s="2"/>
      <c r="P1188" s="2"/>
      <c r="Q1188" s="2" t="s">
        <v>65</v>
      </c>
      <c r="R1188" s="2" t="s">
        <v>81</v>
      </c>
      <c r="S1188" s="2">
        <v>9689</v>
      </c>
      <c r="T1188" s="2" t="s">
        <v>82</v>
      </c>
      <c r="U1188" s="2" t="s">
        <v>83</v>
      </c>
      <c r="V1188" s="10" t="s">
        <v>69</v>
      </c>
      <c r="W1188" s="2"/>
      <c r="X1188" s="2">
        <v>98827.8</v>
      </c>
      <c r="Y1188" s="26">
        <v>0.01510530863732</v>
      </c>
      <c r="Z1188" s="10" t="s">
        <v>84</v>
      </c>
      <c r="AA1188" s="2" t="s">
        <v>85</v>
      </c>
      <c r="AB1188" s="10" t="s">
        <v>72</v>
      </c>
      <c r="AC1188" s="2" t="s">
        <v>73</v>
      </c>
      <c r="AD1188" s="10" t="s">
        <v>74</v>
      </c>
      <c r="AE1188" s="10"/>
      <c r="AF1188" s="10" t="s">
        <v>86</v>
      </c>
      <c r="AG1188" s="10" t="s">
        <v>75</v>
      </c>
      <c r="AH1188" s="10"/>
      <c r="AI1188" s="10" t="s">
        <v>76</v>
      </c>
      <c r="AJ1188" s="2" t="s">
        <v>76</v>
      </c>
      <c r="AK1188" s="32">
        <v>1</v>
      </c>
      <c r="AL1188" s="2"/>
      <c r="AM1188" s="2"/>
      <c r="AN1188" s="7">
        <f>HYPERLINK("#Notes!C2682", "Go To Notes")</f>
      </c>
      <c r="AO1188" s="2">
        <v>0</v>
      </c>
      <c r="AP1188" s="2">
        <v>0</v>
      </c>
      <c r="AQ1188" s="2">
        <v>98827.8</v>
      </c>
      <c r="AR1188" s="26">
        <v>1</v>
      </c>
      <c r="AS1188" s="11"/>
      <c r="AT1188" s="10"/>
      <c r="AV1188" s="10"/>
      <c r="AW1188" s="10"/>
      <c r="AX1188" s="10"/>
      <c r="AY1188" s="10"/>
      <c r="AZ1188" s="10"/>
      <c r="BC1188" s="10"/>
    </row>
    <row r="1189" s="2" customFormat="1">
      <c r="A1189" s="2" t="s">
        <v>2655</v>
      </c>
      <c r="B1189" s="11">
        <v>44252</v>
      </c>
      <c r="C1189" s="2" t="s">
        <v>2644</v>
      </c>
      <c r="D1189" s="2" t="s">
        <v>2645</v>
      </c>
      <c r="E1189" s="2" t="s">
        <v>2646</v>
      </c>
      <c r="F1189" s="2" t="s">
        <v>2652</v>
      </c>
      <c r="G1189" s="2" t="s">
        <v>2653</v>
      </c>
      <c r="H1189" s="2" t="s">
        <v>2654</v>
      </c>
      <c r="I1189" s="11">
        <v>44196</v>
      </c>
      <c r="J1189" s="11">
        <v>44196</v>
      </c>
      <c r="K1189" s="2" t="s">
        <v>62</v>
      </c>
      <c r="L1189" s="2" t="s">
        <v>62</v>
      </c>
      <c r="M1189" s="2"/>
      <c r="N1189" s="2" t="s">
        <v>80</v>
      </c>
      <c r="O1189" s="2"/>
      <c r="P1189" s="2"/>
      <c r="Q1189" s="2" t="s">
        <v>65</v>
      </c>
      <c r="R1189" s="2" t="s">
        <v>81</v>
      </c>
      <c r="S1189" s="2">
        <v>10489</v>
      </c>
      <c r="T1189" s="2" t="s">
        <v>82</v>
      </c>
      <c r="U1189" s="2" t="s">
        <v>83</v>
      </c>
      <c r="V1189" s="10" t="s">
        <v>69</v>
      </c>
      <c r="W1189" s="2"/>
      <c r="X1189" s="2">
        <v>197612.76</v>
      </c>
      <c r="Y1189" s="26">
        <v>0.01861280571234</v>
      </c>
      <c r="Z1189" s="10" t="s">
        <v>84</v>
      </c>
      <c r="AA1189" s="2" t="s">
        <v>85</v>
      </c>
      <c r="AB1189" s="10" t="s">
        <v>72</v>
      </c>
      <c r="AC1189" s="2" t="s">
        <v>73</v>
      </c>
      <c r="AD1189" s="10" t="s">
        <v>74</v>
      </c>
      <c r="AE1189" s="10"/>
      <c r="AF1189" s="10" t="s">
        <v>86</v>
      </c>
      <c r="AG1189" s="10" t="s">
        <v>75</v>
      </c>
      <c r="AH1189" s="10"/>
      <c r="AI1189" s="10" t="s">
        <v>76</v>
      </c>
      <c r="AJ1189" s="2" t="s">
        <v>76</v>
      </c>
      <c r="AK1189" s="32">
        <v>1</v>
      </c>
      <c r="AL1189" s="2"/>
      <c r="AM1189" s="2"/>
      <c r="AN1189" s="7">
        <f>HYPERLINK("#Notes!C2687", "Go To Notes")</f>
      </c>
      <c r="AO1189" s="2">
        <v>0</v>
      </c>
      <c r="AP1189" s="2">
        <v>0</v>
      </c>
      <c r="AQ1189" s="2">
        <v>197612.76</v>
      </c>
      <c r="AR1189" s="26">
        <v>1</v>
      </c>
      <c r="AS1189" s="11"/>
      <c r="AT1189" s="10"/>
      <c r="AV1189" s="10"/>
      <c r="AW1189" s="10"/>
      <c r="AX1189" s="10"/>
      <c r="AY1189" s="10"/>
      <c r="AZ1189" s="10"/>
      <c r="BC1189" s="10"/>
    </row>
    <row r="1190" s="2" customFormat="1">
      <c r="A1190" s="2" t="s">
        <v>2656</v>
      </c>
      <c r="B1190" s="11">
        <v>44159</v>
      </c>
      <c r="C1190" s="2" t="s">
        <v>2644</v>
      </c>
      <c r="D1190" s="2" t="s">
        <v>2645</v>
      </c>
      <c r="E1190" s="2" t="s">
        <v>2646</v>
      </c>
      <c r="F1190" s="2" t="s">
        <v>2657</v>
      </c>
      <c r="G1190" s="2" t="s">
        <v>2658</v>
      </c>
      <c r="H1190" s="2" t="s">
        <v>2659</v>
      </c>
      <c r="I1190" s="11">
        <v>44196</v>
      </c>
      <c r="J1190" s="11">
        <v>44104</v>
      </c>
      <c r="K1190" s="2" t="s">
        <v>62</v>
      </c>
      <c r="L1190" s="2" t="s">
        <v>62</v>
      </c>
      <c r="M1190" s="2"/>
      <c r="N1190" s="2" t="s">
        <v>80</v>
      </c>
      <c r="O1190" s="2"/>
      <c r="P1190" s="2"/>
      <c r="Q1190" s="2" t="s">
        <v>65</v>
      </c>
      <c r="R1190" s="2" t="s">
        <v>81</v>
      </c>
      <c r="S1190" s="2">
        <v>346943</v>
      </c>
      <c r="T1190" s="2" t="s">
        <v>82</v>
      </c>
      <c r="U1190" s="2" t="s">
        <v>83</v>
      </c>
      <c r="V1190" s="10" t="s">
        <v>69</v>
      </c>
      <c r="W1190" s="2"/>
      <c r="X1190" s="2">
        <v>3538818.6</v>
      </c>
      <c r="Y1190" s="26">
        <v>0.00908709953561</v>
      </c>
      <c r="Z1190" s="10" t="s">
        <v>84</v>
      </c>
      <c r="AA1190" s="2" t="s">
        <v>85</v>
      </c>
      <c r="AB1190" s="10" t="s">
        <v>72</v>
      </c>
      <c r="AC1190" s="2" t="s">
        <v>73</v>
      </c>
      <c r="AD1190" s="10" t="s">
        <v>74</v>
      </c>
      <c r="AE1190" s="10"/>
      <c r="AF1190" s="10" t="s">
        <v>86</v>
      </c>
      <c r="AG1190" s="10" t="s">
        <v>75</v>
      </c>
      <c r="AH1190" s="10"/>
      <c r="AI1190" s="10" t="s">
        <v>76</v>
      </c>
      <c r="AJ1190" s="2" t="s">
        <v>76</v>
      </c>
      <c r="AK1190" s="32">
        <v>1</v>
      </c>
      <c r="AL1190" s="2"/>
      <c r="AM1190" s="2"/>
      <c r="AN1190" s="7">
        <f>HYPERLINK("#Notes!C2692", "Go To Notes")</f>
      </c>
      <c r="AO1190" s="2">
        <v>0</v>
      </c>
      <c r="AP1190" s="2">
        <v>0</v>
      </c>
      <c r="AQ1190" s="2">
        <v>3377696.4</v>
      </c>
      <c r="AR1190" s="26">
        <v>0.9544700595842919</v>
      </c>
      <c r="AS1190" s="11"/>
      <c r="AT1190" s="10"/>
      <c r="AV1190" s="10"/>
      <c r="AW1190" s="10"/>
      <c r="AX1190" s="10"/>
      <c r="AY1190" s="10"/>
      <c r="AZ1190" s="10"/>
      <c r="BC1190" s="10"/>
    </row>
    <row r="1191" s="2" customFormat="1">
      <c r="A1191" s="2" t="s">
        <v>2660</v>
      </c>
      <c r="B1191" s="11">
        <v>44252</v>
      </c>
      <c r="C1191" s="2" t="s">
        <v>2644</v>
      </c>
      <c r="D1191" s="2" t="s">
        <v>2645</v>
      </c>
      <c r="E1191" s="2" t="s">
        <v>2646</v>
      </c>
      <c r="F1191" s="2" t="s">
        <v>2657</v>
      </c>
      <c r="G1191" s="2" t="s">
        <v>2658</v>
      </c>
      <c r="H1191" s="2" t="s">
        <v>2659</v>
      </c>
      <c r="I1191" s="11">
        <v>44196</v>
      </c>
      <c r="J1191" s="11">
        <v>44196</v>
      </c>
      <c r="K1191" s="2" t="s">
        <v>62</v>
      </c>
      <c r="L1191" s="2" t="s">
        <v>62</v>
      </c>
      <c r="M1191" s="2"/>
      <c r="N1191" s="2" t="s">
        <v>80</v>
      </c>
      <c r="O1191" s="2"/>
      <c r="P1191" s="2"/>
      <c r="Q1191" s="2" t="s">
        <v>65</v>
      </c>
      <c r="R1191" s="2" t="s">
        <v>81</v>
      </c>
      <c r="S1191" s="2">
        <v>1415967</v>
      </c>
      <c r="T1191" s="2" t="s">
        <v>82</v>
      </c>
      <c r="U1191" s="2" t="s">
        <v>83</v>
      </c>
      <c r="V1191" s="10" t="s">
        <v>69</v>
      </c>
      <c r="W1191" s="2"/>
      <c r="X1191" s="2">
        <v>26676818.28</v>
      </c>
      <c r="Y1191" s="26">
        <v>0.03112368974739</v>
      </c>
      <c r="Z1191" s="10" t="s">
        <v>84</v>
      </c>
      <c r="AA1191" s="2" t="s">
        <v>85</v>
      </c>
      <c r="AB1191" s="10" t="s">
        <v>72</v>
      </c>
      <c r="AC1191" s="2" t="s">
        <v>73</v>
      </c>
      <c r="AD1191" s="10" t="s">
        <v>74</v>
      </c>
      <c r="AE1191" s="10"/>
      <c r="AF1191" s="10" t="s">
        <v>86</v>
      </c>
      <c r="AG1191" s="10" t="s">
        <v>75</v>
      </c>
      <c r="AH1191" s="10"/>
      <c r="AI1191" s="10" t="s">
        <v>76</v>
      </c>
      <c r="AJ1191" s="2" t="s">
        <v>76</v>
      </c>
      <c r="AK1191" s="32">
        <v>1</v>
      </c>
      <c r="AL1191" s="2"/>
      <c r="AM1191" s="2"/>
      <c r="AN1191" s="7">
        <f>HYPERLINK("#Notes!C2697", "Go To Notes")</f>
      </c>
      <c r="AO1191" s="2">
        <v>0</v>
      </c>
      <c r="AP1191" s="2">
        <v>0</v>
      </c>
      <c r="AQ1191" s="2">
        <v>24460635.66</v>
      </c>
      <c r="AR1191" s="26">
        <v>0.9169247772826978</v>
      </c>
      <c r="AS1191" s="11"/>
      <c r="AT1191" s="10"/>
      <c r="AV1191" s="10"/>
      <c r="AW1191" s="10"/>
      <c r="AX1191" s="10"/>
      <c r="AY1191" s="10"/>
      <c r="AZ1191" s="10"/>
      <c r="BC1191" s="10"/>
    </row>
    <row r="1192" s="2" customFormat="1">
      <c r="A1192" s="2" t="s">
        <v>2661</v>
      </c>
      <c r="B1192" s="11">
        <v>44497</v>
      </c>
      <c r="C1192" s="2" t="s">
        <v>2662</v>
      </c>
      <c r="D1192" s="2" t="s">
        <v>2663</v>
      </c>
      <c r="E1192" s="2" t="s">
        <v>2664</v>
      </c>
      <c r="F1192" s="2" t="s">
        <v>2665</v>
      </c>
      <c r="G1192" s="2" t="s">
        <v>2666</v>
      </c>
      <c r="H1192" s="2" t="s">
        <v>2667</v>
      </c>
      <c r="I1192" s="11">
        <v>44439</v>
      </c>
      <c r="J1192" s="11">
        <v>44439</v>
      </c>
      <c r="K1192" s="2" t="s">
        <v>199</v>
      </c>
      <c r="L1192" s="2" t="s">
        <v>200</v>
      </c>
      <c r="M1192" s="2"/>
      <c r="N1192" s="2" t="s">
        <v>80</v>
      </c>
      <c r="O1192" s="2"/>
      <c r="P1192" s="2"/>
      <c r="Q1192" s="2" t="s">
        <v>65</v>
      </c>
      <c r="R1192" s="2" t="s">
        <v>81</v>
      </c>
      <c r="S1192" s="2">
        <v>1558</v>
      </c>
      <c r="T1192" s="2" t="s">
        <v>82</v>
      </c>
      <c r="U1192" s="2" t="s">
        <v>83</v>
      </c>
      <c r="V1192" s="10" t="s">
        <v>69</v>
      </c>
      <c r="W1192" s="2"/>
      <c r="X1192" s="2">
        <v>340017.92</v>
      </c>
      <c r="Y1192" s="26">
        <v>0.00015626951562</v>
      </c>
      <c r="Z1192" s="10" t="s">
        <v>84</v>
      </c>
      <c r="AA1192" s="2" t="s">
        <v>85</v>
      </c>
      <c r="AB1192" s="10" t="s">
        <v>72</v>
      </c>
      <c r="AC1192" s="2" t="s">
        <v>73</v>
      </c>
      <c r="AD1192" s="10" t="s">
        <v>74</v>
      </c>
      <c r="AE1192" s="10"/>
      <c r="AF1192" s="10" t="s">
        <v>86</v>
      </c>
      <c r="AG1192" s="10" t="s">
        <v>75</v>
      </c>
      <c r="AH1192" s="10"/>
      <c r="AI1192" s="10" t="s">
        <v>76</v>
      </c>
      <c r="AJ1192" s="2" t="s">
        <v>76</v>
      </c>
      <c r="AK1192" s="32">
        <v>1</v>
      </c>
      <c r="AL1192" s="2"/>
      <c r="AM1192" s="2"/>
      <c r="AN1192" s="7">
        <f>HYPERLINK("#Notes!C2702", "Go To Notes")</f>
      </c>
      <c r="AO1192" s="2">
        <v>0</v>
      </c>
      <c r="AP1192" s="2">
        <v>0</v>
      </c>
      <c r="AQ1192" s="2">
        <v>313800</v>
      </c>
      <c r="AR1192" s="26">
        <v>0.9228925346052349</v>
      </c>
      <c r="AS1192" s="11"/>
      <c r="AT1192" s="10"/>
      <c r="AV1192" s="10"/>
      <c r="AW1192" s="10"/>
      <c r="AX1192" s="10"/>
      <c r="AY1192" s="10"/>
      <c r="AZ1192" s="10"/>
      <c r="BC1192" s="10"/>
    </row>
    <row r="1193" s="2" customFormat="1">
      <c r="A1193" s="2" t="s">
        <v>2668</v>
      </c>
      <c r="B1193" s="11">
        <v>43857</v>
      </c>
      <c r="C1193" s="2" t="s">
        <v>2662</v>
      </c>
      <c r="D1193" s="2" t="s">
        <v>2663</v>
      </c>
      <c r="E1193" s="2" t="s">
        <v>2664</v>
      </c>
      <c r="F1193" s="2" t="s">
        <v>2669</v>
      </c>
      <c r="G1193" s="2" t="s">
        <v>2670</v>
      </c>
      <c r="H1193" s="2" t="s">
        <v>2671</v>
      </c>
      <c r="I1193" s="11">
        <v>44074</v>
      </c>
      <c r="J1193" s="11">
        <v>43799</v>
      </c>
      <c r="K1193" s="2" t="s">
        <v>199</v>
      </c>
      <c r="L1193" s="2" t="s">
        <v>200</v>
      </c>
      <c r="M1193" s="2"/>
      <c r="N1193" s="2" t="s">
        <v>80</v>
      </c>
      <c r="O1193" s="2"/>
      <c r="P1193" s="2"/>
      <c r="Q1193" s="2" t="s">
        <v>65</v>
      </c>
      <c r="R1193" s="2" t="s">
        <v>81</v>
      </c>
      <c r="S1193" s="2">
        <v>3928</v>
      </c>
      <c r="T1193" s="2" t="s">
        <v>82</v>
      </c>
      <c r="U1193" s="2" t="s">
        <v>83</v>
      </c>
      <c r="V1193" s="10" t="s">
        <v>69</v>
      </c>
      <c r="W1193" s="2"/>
      <c r="X1193" s="2">
        <v>24903.52</v>
      </c>
      <c r="Y1193" s="26">
        <v>5.551624868E-05</v>
      </c>
      <c r="Z1193" s="10" t="s">
        <v>84</v>
      </c>
      <c r="AA1193" s="2" t="s">
        <v>85</v>
      </c>
      <c r="AB1193" s="10" t="s">
        <v>72</v>
      </c>
      <c r="AC1193" s="2" t="s">
        <v>73</v>
      </c>
      <c r="AD1193" s="10" t="s">
        <v>74</v>
      </c>
      <c r="AE1193" s="10"/>
      <c r="AF1193" s="10" t="s">
        <v>86</v>
      </c>
      <c r="AG1193" s="10" t="s">
        <v>75</v>
      </c>
      <c r="AH1193" s="10"/>
      <c r="AI1193" s="10" t="s">
        <v>76</v>
      </c>
      <c r="AJ1193" s="2" t="s">
        <v>76</v>
      </c>
      <c r="AK1193" s="32">
        <v>1</v>
      </c>
      <c r="AL1193" s="2"/>
      <c r="AM1193" s="2"/>
      <c r="AN1193" s="7">
        <f>HYPERLINK("#Notes!C2707", "Go To Notes")</f>
      </c>
      <c r="AO1193" s="2">
        <v>0</v>
      </c>
      <c r="AP1193" s="2">
        <v>0</v>
      </c>
      <c r="AQ1193" s="2">
        <v>24688.8</v>
      </c>
      <c r="AR1193" s="26">
        <v>0.9913779256908261</v>
      </c>
      <c r="AS1193" s="11"/>
      <c r="AT1193" s="10"/>
      <c r="AV1193" s="10"/>
      <c r="AW1193" s="10"/>
      <c r="AX1193" s="10"/>
      <c r="AY1193" s="10"/>
      <c r="AZ1193" s="10"/>
      <c r="BC1193" s="10"/>
    </row>
    <row r="1194" s="2" customFormat="1">
      <c r="A1194" s="2" t="s">
        <v>2672</v>
      </c>
      <c r="B1194" s="11">
        <v>43948</v>
      </c>
      <c r="C1194" s="2" t="s">
        <v>2662</v>
      </c>
      <c r="D1194" s="2" t="s">
        <v>2663</v>
      </c>
      <c r="E1194" s="2" t="s">
        <v>2664</v>
      </c>
      <c r="F1194" s="2" t="s">
        <v>2669</v>
      </c>
      <c r="G1194" s="2" t="s">
        <v>2670</v>
      </c>
      <c r="H1194" s="2" t="s">
        <v>2671</v>
      </c>
      <c r="I1194" s="11">
        <v>44074</v>
      </c>
      <c r="J1194" s="11">
        <v>43890</v>
      </c>
      <c r="K1194" s="2" t="s">
        <v>199</v>
      </c>
      <c r="L1194" s="2" t="s">
        <v>200</v>
      </c>
      <c r="M1194" s="2"/>
      <c r="N1194" s="2" t="s">
        <v>80</v>
      </c>
      <c r="O1194" s="2"/>
      <c r="P1194" s="2"/>
      <c r="Q1194" s="2" t="s">
        <v>65</v>
      </c>
      <c r="R1194" s="2" t="s">
        <v>81</v>
      </c>
      <c r="S1194" s="2">
        <v>2868</v>
      </c>
      <c r="T1194" s="2" t="s">
        <v>82</v>
      </c>
      <c r="U1194" s="2" t="s">
        <v>83</v>
      </c>
      <c r="V1194" s="10" t="s">
        <v>69</v>
      </c>
      <c r="W1194" s="2"/>
      <c r="X1194" s="2">
        <v>10324.8</v>
      </c>
      <c r="Y1194" s="26">
        <v>2.524826633E-05</v>
      </c>
      <c r="Z1194" s="10" t="s">
        <v>84</v>
      </c>
      <c r="AA1194" s="2" t="s">
        <v>85</v>
      </c>
      <c r="AB1194" s="10" t="s">
        <v>72</v>
      </c>
      <c r="AC1194" s="2" t="s">
        <v>73</v>
      </c>
      <c r="AD1194" s="10" t="s">
        <v>74</v>
      </c>
      <c r="AE1194" s="10"/>
      <c r="AF1194" s="10" t="s">
        <v>86</v>
      </c>
      <c r="AG1194" s="10" t="s">
        <v>75</v>
      </c>
      <c r="AH1194" s="10"/>
      <c r="AI1194" s="10" t="s">
        <v>76</v>
      </c>
      <c r="AJ1194" s="2" t="s">
        <v>76</v>
      </c>
      <c r="AK1194" s="32">
        <v>1</v>
      </c>
      <c r="AL1194" s="2"/>
      <c r="AM1194" s="2"/>
      <c r="AN1194" s="7">
        <f>HYPERLINK("#Notes!C2712", "Go To Notes")</f>
      </c>
      <c r="AO1194" s="2">
        <v>0</v>
      </c>
      <c r="AP1194" s="2">
        <v>0</v>
      </c>
      <c r="AQ1194" s="2">
        <v>9851.33</v>
      </c>
      <c r="AR1194" s="26">
        <v>0.9541424531225786</v>
      </c>
      <c r="AS1194" s="11"/>
      <c r="AT1194" s="10"/>
      <c r="AV1194" s="10"/>
      <c r="AW1194" s="10"/>
      <c r="AX1194" s="10"/>
      <c r="AY1194" s="10"/>
      <c r="AZ1194" s="10"/>
      <c r="BC1194" s="10"/>
    </row>
    <row r="1195" s="2" customFormat="1">
      <c r="A1195" s="2" t="s">
        <v>2673</v>
      </c>
      <c r="B1195" s="11">
        <v>44040</v>
      </c>
      <c r="C1195" s="2" t="s">
        <v>2662</v>
      </c>
      <c r="D1195" s="2" t="s">
        <v>2663</v>
      </c>
      <c r="E1195" s="2" t="s">
        <v>2664</v>
      </c>
      <c r="F1195" s="2" t="s">
        <v>2669</v>
      </c>
      <c r="G1195" s="2" t="s">
        <v>2670</v>
      </c>
      <c r="H1195" s="2" t="s">
        <v>2671</v>
      </c>
      <c r="I1195" s="11">
        <v>44074</v>
      </c>
      <c r="J1195" s="11">
        <v>43982</v>
      </c>
      <c r="K1195" s="2" t="s">
        <v>199</v>
      </c>
      <c r="L1195" s="2" t="s">
        <v>200</v>
      </c>
      <c r="M1195" s="2"/>
      <c r="N1195" s="2" t="s">
        <v>80</v>
      </c>
      <c r="O1195" s="2"/>
      <c r="P1195" s="2"/>
      <c r="Q1195" s="2" t="s">
        <v>65</v>
      </c>
      <c r="R1195" s="2" t="s">
        <v>81</v>
      </c>
      <c r="S1195" s="2">
        <v>3588</v>
      </c>
      <c r="T1195" s="2" t="s">
        <v>82</v>
      </c>
      <c r="U1195" s="2" t="s">
        <v>83</v>
      </c>
      <c r="V1195" s="10" t="s">
        <v>69</v>
      </c>
      <c r="W1195" s="2"/>
      <c r="X1195" s="2">
        <v>14567.28</v>
      </c>
      <c r="Y1195" s="26">
        <v>2.531752226E-05</v>
      </c>
      <c r="Z1195" s="10" t="s">
        <v>84</v>
      </c>
      <c r="AA1195" s="2" t="s">
        <v>85</v>
      </c>
      <c r="AB1195" s="10" t="s">
        <v>72</v>
      </c>
      <c r="AC1195" s="2" t="s">
        <v>73</v>
      </c>
      <c r="AD1195" s="10" t="s">
        <v>74</v>
      </c>
      <c r="AE1195" s="10"/>
      <c r="AF1195" s="10" t="s">
        <v>86</v>
      </c>
      <c r="AG1195" s="10" t="s">
        <v>75</v>
      </c>
      <c r="AH1195" s="10"/>
      <c r="AI1195" s="10" t="s">
        <v>76</v>
      </c>
      <c r="AJ1195" s="2" t="s">
        <v>76</v>
      </c>
      <c r="AK1195" s="32">
        <v>1</v>
      </c>
      <c r="AL1195" s="2"/>
      <c r="AM1195" s="2"/>
      <c r="AN1195" s="7">
        <f>HYPERLINK("#Notes!C2717", "Go To Notes")</f>
      </c>
      <c r="AO1195" s="2">
        <v>0</v>
      </c>
      <c r="AP1195" s="2">
        <v>0</v>
      </c>
      <c r="AQ1195" s="2">
        <v>15380.16</v>
      </c>
      <c r="AR1195" s="26">
        <v>1.055801769444948</v>
      </c>
      <c r="AS1195" s="11"/>
      <c r="AT1195" s="10"/>
      <c r="AV1195" s="10"/>
      <c r="AW1195" s="10"/>
      <c r="AX1195" s="10"/>
      <c r="AY1195" s="10"/>
      <c r="AZ1195" s="10"/>
      <c r="BC1195" s="10"/>
    </row>
    <row r="1196" s="2" customFormat="1">
      <c r="A1196" s="2" t="s">
        <v>2674</v>
      </c>
      <c r="B1196" s="11">
        <v>44132</v>
      </c>
      <c r="C1196" s="2" t="s">
        <v>2662</v>
      </c>
      <c r="D1196" s="2" t="s">
        <v>2663</v>
      </c>
      <c r="E1196" s="2" t="s">
        <v>2664</v>
      </c>
      <c r="F1196" s="2" t="s">
        <v>2669</v>
      </c>
      <c r="G1196" s="2" t="s">
        <v>2670</v>
      </c>
      <c r="H1196" s="2" t="s">
        <v>2671</v>
      </c>
      <c r="I1196" s="11">
        <v>44074</v>
      </c>
      <c r="J1196" s="11">
        <v>44074</v>
      </c>
      <c r="K1196" s="2" t="s">
        <v>199</v>
      </c>
      <c r="L1196" s="2" t="s">
        <v>200</v>
      </c>
      <c r="M1196" s="2"/>
      <c r="N1196" s="2" t="s">
        <v>80</v>
      </c>
      <c r="O1196" s="2"/>
      <c r="P1196" s="2"/>
      <c r="Q1196" s="2" t="s">
        <v>65</v>
      </c>
      <c r="R1196" s="2" t="s">
        <v>81</v>
      </c>
      <c r="S1196" s="2">
        <v>3588</v>
      </c>
      <c r="T1196" s="2" t="s">
        <v>82</v>
      </c>
      <c r="U1196" s="2" t="s">
        <v>83</v>
      </c>
      <c r="V1196" s="10" t="s">
        <v>69</v>
      </c>
      <c r="W1196" s="2"/>
      <c r="X1196" s="2">
        <v>23967.84</v>
      </c>
      <c r="Y1196" s="26">
        <v>3.863165276E-05</v>
      </c>
      <c r="Z1196" s="10" t="s">
        <v>84</v>
      </c>
      <c r="AA1196" s="2" t="s">
        <v>85</v>
      </c>
      <c r="AB1196" s="10" t="s">
        <v>72</v>
      </c>
      <c r="AC1196" s="2" t="s">
        <v>73</v>
      </c>
      <c r="AD1196" s="10" t="s">
        <v>74</v>
      </c>
      <c r="AE1196" s="10"/>
      <c r="AF1196" s="10" t="s">
        <v>86</v>
      </c>
      <c r="AG1196" s="10" t="s">
        <v>75</v>
      </c>
      <c r="AH1196" s="10"/>
      <c r="AI1196" s="10" t="s">
        <v>76</v>
      </c>
      <c r="AJ1196" s="2" t="s">
        <v>76</v>
      </c>
      <c r="AK1196" s="32">
        <v>1</v>
      </c>
      <c r="AL1196" s="2"/>
      <c r="AM1196" s="2"/>
      <c r="AN1196" s="7">
        <f>HYPERLINK("#Notes!C2722", "Go To Notes")</f>
      </c>
      <c r="AO1196" s="2">
        <v>0</v>
      </c>
      <c r="AP1196" s="2">
        <v>0</v>
      </c>
      <c r="AQ1196" s="2">
        <v>19145.28</v>
      </c>
      <c r="AR1196" s="26">
        <v>0.7987903791080047</v>
      </c>
      <c r="AS1196" s="11"/>
      <c r="AT1196" s="10"/>
      <c r="AV1196" s="10"/>
      <c r="AW1196" s="10"/>
      <c r="AX1196" s="10"/>
      <c r="AY1196" s="10"/>
      <c r="AZ1196" s="10"/>
      <c r="BC1196" s="10"/>
    </row>
    <row r="1197" s="2" customFormat="1">
      <c r="A1197" s="2" t="s">
        <v>2675</v>
      </c>
      <c r="B1197" s="11">
        <v>44222</v>
      </c>
      <c r="C1197" s="2" t="s">
        <v>2662</v>
      </c>
      <c r="D1197" s="2" t="s">
        <v>2663</v>
      </c>
      <c r="E1197" s="2" t="s">
        <v>2664</v>
      </c>
      <c r="F1197" s="2" t="s">
        <v>2669</v>
      </c>
      <c r="G1197" s="2" t="s">
        <v>2670</v>
      </c>
      <c r="H1197" s="2" t="s">
        <v>2671</v>
      </c>
      <c r="I1197" s="11">
        <v>44439</v>
      </c>
      <c r="J1197" s="11">
        <v>44165</v>
      </c>
      <c r="K1197" s="2" t="s">
        <v>199</v>
      </c>
      <c r="L1197" s="2" t="s">
        <v>200</v>
      </c>
      <c r="M1197" s="2"/>
      <c r="N1197" s="2" t="s">
        <v>80</v>
      </c>
      <c r="O1197" s="2"/>
      <c r="P1197" s="2"/>
      <c r="Q1197" s="2" t="s">
        <v>65</v>
      </c>
      <c r="R1197" s="2" t="s">
        <v>81</v>
      </c>
      <c r="S1197" s="2">
        <v>3461</v>
      </c>
      <c r="T1197" s="2" t="s">
        <v>82</v>
      </c>
      <c r="U1197" s="2" t="s">
        <v>83</v>
      </c>
      <c r="V1197" s="10" t="s">
        <v>69</v>
      </c>
      <c r="W1197" s="2"/>
      <c r="X1197" s="2">
        <v>57314.16</v>
      </c>
      <c r="Y1197" s="26">
        <v>8.457903275E-05</v>
      </c>
      <c r="Z1197" s="10" t="s">
        <v>84</v>
      </c>
      <c r="AA1197" s="2" t="s">
        <v>85</v>
      </c>
      <c r="AB1197" s="10" t="s">
        <v>72</v>
      </c>
      <c r="AC1197" s="2" t="s">
        <v>73</v>
      </c>
      <c r="AD1197" s="10" t="s">
        <v>74</v>
      </c>
      <c r="AE1197" s="10"/>
      <c r="AF1197" s="10" t="s">
        <v>86</v>
      </c>
      <c r="AG1197" s="10" t="s">
        <v>75</v>
      </c>
      <c r="AH1197" s="10"/>
      <c r="AI1197" s="10" t="s">
        <v>76</v>
      </c>
      <c r="AJ1197" s="2" t="s">
        <v>76</v>
      </c>
      <c r="AK1197" s="32">
        <v>1</v>
      </c>
      <c r="AL1197" s="2"/>
      <c r="AM1197" s="2"/>
      <c r="AN1197" s="7">
        <f>HYPERLINK("#Notes!C2727", "Go To Notes")</f>
      </c>
      <c r="AO1197" s="2">
        <v>0</v>
      </c>
      <c r="AP1197" s="2">
        <v>0</v>
      </c>
      <c r="AQ1197" s="2">
        <v>43255.2</v>
      </c>
      <c r="AR1197" s="26">
        <v>0.7547035496987132</v>
      </c>
      <c r="AS1197" s="11"/>
      <c r="AT1197" s="10"/>
      <c r="AV1197" s="10"/>
      <c r="AW1197" s="10"/>
      <c r="AX1197" s="10"/>
      <c r="AY1197" s="10"/>
      <c r="AZ1197" s="10"/>
      <c r="BC1197" s="10"/>
    </row>
    <row r="1198" s="2" customFormat="1">
      <c r="A1198" s="2" t="s">
        <v>2676</v>
      </c>
      <c r="B1198" s="11">
        <v>44313</v>
      </c>
      <c r="C1198" s="2" t="s">
        <v>2662</v>
      </c>
      <c r="D1198" s="2" t="s">
        <v>2663</v>
      </c>
      <c r="E1198" s="2" t="s">
        <v>2664</v>
      </c>
      <c r="F1198" s="2" t="s">
        <v>2669</v>
      </c>
      <c r="G1198" s="2" t="s">
        <v>2670</v>
      </c>
      <c r="H1198" s="2" t="s">
        <v>2671</v>
      </c>
      <c r="I1198" s="11">
        <v>44439</v>
      </c>
      <c r="J1198" s="11">
        <v>44255</v>
      </c>
      <c r="K1198" s="2" t="s">
        <v>199</v>
      </c>
      <c r="L1198" s="2" t="s">
        <v>200</v>
      </c>
      <c r="M1198" s="2"/>
      <c r="N1198" s="2" t="s">
        <v>80</v>
      </c>
      <c r="O1198" s="2"/>
      <c r="P1198" s="2"/>
      <c r="Q1198" s="2" t="s">
        <v>65</v>
      </c>
      <c r="R1198" s="2" t="s">
        <v>81</v>
      </c>
      <c r="S1198" s="2">
        <v>2944</v>
      </c>
      <c r="T1198" s="2" t="s">
        <v>82</v>
      </c>
      <c r="U1198" s="2" t="s">
        <v>83</v>
      </c>
      <c r="V1198" s="10" t="s">
        <v>69</v>
      </c>
      <c r="W1198" s="2"/>
      <c r="X1198" s="2">
        <v>299522.56</v>
      </c>
      <c r="Y1198" s="26">
        <v>0.00040412445067</v>
      </c>
      <c r="Z1198" s="10" t="s">
        <v>84</v>
      </c>
      <c r="AA1198" s="2" t="s">
        <v>85</v>
      </c>
      <c r="AB1198" s="10" t="s">
        <v>72</v>
      </c>
      <c r="AC1198" s="2" t="s">
        <v>73</v>
      </c>
      <c r="AD1198" s="10" t="s">
        <v>74</v>
      </c>
      <c r="AE1198" s="10"/>
      <c r="AF1198" s="10" t="s">
        <v>86</v>
      </c>
      <c r="AG1198" s="10" t="s">
        <v>75</v>
      </c>
      <c r="AH1198" s="10"/>
      <c r="AI1198" s="10" t="s">
        <v>76</v>
      </c>
      <c r="AJ1198" s="2" t="s">
        <v>76</v>
      </c>
      <c r="AK1198" s="32">
        <v>1</v>
      </c>
      <c r="AL1198" s="2"/>
      <c r="AM1198" s="2"/>
      <c r="AN1198" s="7">
        <f>HYPERLINK("#Notes!C2732", "Go To Notes")</f>
      </c>
      <c r="AO1198" s="2">
        <v>0</v>
      </c>
      <c r="AP1198" s="2">
        <v>0</v>
      </c>
      <c r="AQ1198" s="2">
        <v>316839.22</v>
      </c>
      <c r="AR1198" s="26">
        <v>1.0578142093870995</v>
      </c>
      <c r="AS1198" s="11"/>
      <c r="AT1198" s="10"/>
      <c r="AV1198" s="10"/>
      <c r="AW1198" s="10"/>
      <c r="AX1198" s="10"/>
      <c r="AY1198" s="10"/>
      <c r="AZ1198" s="10"/>
      <c r="BC1198" s="10"/>
    </row>
    <row r="1199" s="2" customFormat="1">
      <c r="A1199" s="2" t="s">
        <v>2677</v>
      </c>
      <c r="B1199" s="11">
        <v>44406</v>
      </c>
      <c r="C1199" s="2" t="s">
        <v>2662</v>
      </c>
      <c r="D1199" s="2" t="s">
        <v>2663</v>
      </c>
      <c r="E1199" s="2" t="s">
        <v>2664</v>
      </c>
      <c r="F1199" s="2" t="s">
        <v>2669</v>
      </c>
      <c r="G1199" s="2" t="s">
        <v>2670</v>
      </c>
      <c r="H1199" s="2" t="s">
        <v>2671</v>
      </c>
      <c r="I1199" s="11">
        <v>44439</v>
      </c>
      <c r="J1199" s="11">
        <v>44347</v>
      </c>
      <c r="K1199" s="2" t="s">
        <v>199</v>
      </c>
      <c r="L1199" s="2" t="s">
        <v>200</v>
      </c>
      <c r="M1199" s="2"/>
      <c r="N1199" s="2" t="s">
        <v>80</v>
      </c>
      <c r="O1199" s="2"/>
      <c r="P1199" s="2"/>
      <c r="Q1199" s="2" t="s">
        <v>65</v>
      </c>
      <c r="R1199" s="2" t="s">
        <v>81</v>
      </c>
      <c r="S1199" s="2">
        <v>2710</v>
      </c>
      <c r="T1199" s="2" t="s">
        <v>82</v>
      </c>
      <c r="U1199" s="2" t="s">
        <v>83</v>
      </c>
      <c r="V1199" s="10" t="s">
        <v>69</v>
      </c>
      <c r="W1199" s="2"/>
      <c r="X1199" s="2">
        <v>601620</v>
      </c>
      <c r="Y1199" s="26">
        <v>0.00082986452062</v>
      </c>
      <c r="Z1199" s="10" t="s">
        <v>84</v>
      </c>
      <c r="AA1199" s="2" t="s">
        <v>85</v>
      </c>
      <c r="AB1199" s="10" t="s">
        <v>72</v>
      </c>
      <c r="AC1199" s="2" t="s">
        <v>73</v>
      </c>
      <c r="AD1199" s="10" t="s">
        <v>74</v>
      </c>
      <c r="AE1199" s="10"/>
      <c r="AF1199" s="10" t="s">
        <v>86</v>
      </c>
      <c r="AG1199" s="10" t="s">
        <v>75</v>
      </c>
      <c r="AH1199" s="10"/>
      <c r="AI1199" s="10" t="s">
        <v>76</v>
      </c>
      <c r="AJ1199" s="2" t="s">
        <v>76</v>
      </c>
      <c r="AK1199" s="32">
        <v>1</v>
      </c>
      <c r="AL1199" s="2"/>
      <c r="AM1199" s="2"/>
      <c r="AN1199" s="7">
        <f>HYPERLINK("#Notes!C2737", "Go To Notes")</f>
      </c>
      <c r="AO1199" s="2">
        <v>0</v>
      </c>
      <c r="AP1199" s="2">
        <v>0</v>
      </c>
      <c r="AQ1199" s="2">
        <v>660738</v>
      </c>
      <c r="AR1199" s="26">
        <v>1.0982646853495561</v>
      </c>
      <c r="AS1199" s="11"/>
      <c r="AT1199" s="10"/>
      <c r="AV1199" s="10"/>
      <c r="AW1199" s="10"/>
      <c r="AX1199" s="10"/>
      <c r="AY1199" s="10"/>
      <c r="AZ1199" s="10"/>
      <c r="BC1199" s="10"/>
    </row>
    <row r="1200" s="2" customFormat="1">
      <c r="A1200" s="2" t="s">
        <v>2678</v>
      </c>
      <c r="B1200" s="11">
        <v>44497</v>
      </c>
      <c r="C1200" s="2" t="s">
        <v>2662</v>
      </c>
      <c r="D1200" s="2" t="s">
        <v>2663</v>
      </c>
      <c r="E1200" s="2" t="s">
        <v>2664</v>
      </c>
      <c r="F1200" s="2" t="s">
        <v>2669</v>
      </c>
      <c r="G1200" s="2" t="s">
        <v>2670</v>
      </c>
      <c r="H1200" s="2" t="s">
        <v>2671</v>
      </c>
      <c r="I1200" s="11">
        <v>44439</v>
      </c>
      <c r="J1200" s="11">
        <v>44439</v>
      </c>
      <c r="K1200" s="2" t="s">
        <v>199</v>
      </c>
      <c r="L1200" s="2" t="s">
        <v>200</v>
      </c>
      <c r="M1200" s="2"/>
      <c r="N1200" s="2" t="s">
        <v>80</v>
      </c>
      <c r="O1200" s="2"/>
      <c r="P1200" s="2"/>
      <c r="Q1200" s="2" t="s">
        <v>65</v>
      </c>
      <c r="R1200" s="2" t="s">
        <v>81</v>
      </c>
      <c r="S1200" s="2">
        <v>2453</v>
      </c>
      <c r="T1200" s="2" t="s">
        <v>82</v>
      </c>
      <c r="U1200" s="2" t="s">
        <v>83</v>
      </c>
      <c r="V1200" s="10" t="s">
        <v>69</v>
      </c>
      <c r="W1200" s="2"/>
      <c r="X1200" s="2">
        <v>535342.72</v>
      </c>
      <c r="Y1200" s="26">
        <v>0.0007904364619</v>
      </c>
      <c r="Z1200" s="10" t="s">
        <v>84</v>
      </c>
      <c r="AA1200" s="2" t="s">
        <v>85</v>
      </c>
      <c r="AB1200" s="10" t="s">
        <v>72</v>
      </c>
      <c r="AC1200" s="2" t="s">
        <v>73</v>
      </c>
      <c r="AD1200" s="10" t="s">
        <v>74</v>
      </c>
      <c r="AE1200" s="10"/>
      <c r="AF1200" s="10" t="s">
        <v>86</v>
      </c>
      <c r="AG1200" s="10" t="s">
        <v>75</v>
      </c>
      <c r="AH1200" s="10"/>
      <c r="AI1200" s="10" t="s">
        <v>76</v>
      </c>
      <c r="AJ1200" s="2" t="s">
        <v>76</v>
      </c>
      <c r="AK1200" s="32">
        <v>1</v>
      </c>
      <c r="AL1200" s="2"/>
      <c r="AM1200" s="2"/>
      <c r="AN1200" s="7">
        <f>HYPERLINK("#Notes!C2742", "Go To Notes")</f>
      </c>
      <c r="AO1200" s="2">
        <v>0</v>
      </c>
      <c r="AP1200" s="2">
        <v>0</v>
      </c>
      <c r="AQ1200" s="2">
        <v>502080</v>
      </c>
      <c r="AR1200" s="26">
        <v>0.9378664941964654</v>
      </c>
      <c r="AS1200" s="11"/>
      <c r="AT1200" s="10"/>
      <c r="AV1200" s="10"/>
      <c r="AW1200" s="10"/>
      <c r="AX1200" s="10"/>
      <c r="AY1200" s="10"/>
      <c r="AZ1200" s="10"/>
      <c r="BC1200" s="10"/>
    </row>
    <row r="1201" s="2" customFormat="1">
      <c r="A1201" s="2" t="s">
        <v>2679</v>
      </c>
      <c r="B1201" s="11">
        <v>43983</v>
      </c>
      <c r="C1201" s="2" t="s">
        <v>2680</v>
      </c>
      <c r="D1201" s="2" t="s">
        <v>2681</v>
      </c>
      <c r="E1201" s="2" t="s">
        <v>2682</v>
      </c>
      <c r="F1201" s="2" t="s">
        <v>2683</v>
      </c>
      <c r="G1201" s="2" t="s">
        <v>2684</v>
      </c>
      <c r="H1201" s="2" t="s">
        <v>2685</v>
      </c>
      <c r="I1201" s="11">
        <v>44104</v>
      </c>
      <c r="J1201" s="11">
        <v>43921</v>
      </c>
      <c r="K1201" s="2" t="s">
        <v>648</v>
      </c>
      <c r="L1201" s="2" t="s">
        <v>2686</v>
      </c>
      <c r="M1201" s="2"/>
      <c r="N1201" s="2" t="s">
        <v>127</v>
      </c>
      <c r="O1201" s="2"/>
      <c r="P1201" s="2"/>
      <c r="Q1201" s="2" t="s">
        <v>65</v>
      </c>
      <c r="R1201" s="2" t="s">
        <v>128</v>
      </c>
      <c r="S1201" s="2">
        <v>200000</v>
      </c>
      <c r="T1201" s="2" t="s">
        <v>129</v>
      </c>
      <c r="U1201" s="2" t="s">
        <v>130</v>
      </c>
      <c r="V1201" s="10" t="s">
        <v>69</v>
      </c>
      <c r="W1201" s="2"/>
      <c r="X1201" s="2">
        <v>143500</v>
      </c>
      <c r="Y1201" s="26">
        <v>0.02367384049418</v>
      </c>
      <c r="Z1201" s="10" t="s">
        <v>131</v>
      </c>
      <c r="AA1201" s="2" t="s">
        <v>132</v>
      </c>
      <c r="AB1201" s="10" t="s">
        <v>72</v>
      </c>
      <c r="AC1201" s="2" t="s">
        <v>73</v>
      </c>
      <c r="AD1201" s="10" t="s">
        <v>74</v>
      </c>
      <c r="AE1201" s="10"/>
      <c r="AF1201" s="10" t="s">
        <v>86</v>
      </c>
      <c r="AG1201" s="10" t="s">
        <v>184</v>
      </c>
      <c r="AH1201" s="10"/>
      <c r="AI1201" s="10" t="s">
        <v>76</v>
      </c>
      <c r="AJ1201" s="2" t="s">
        <v>76</v>
      </c>
      <c r="AK1201" s="32">
        <v>2</v>
      </c>
      <c r="AL1201" s="2"/>
      <c r="AM1201" s="2"/>
      <c r="AN1201" s="7">
        <f>HYPERLINK("#Notes!C2747", "Go To Notes")</f>
      </c>
      <c r="AO1201" s="2">
        <v>0</v>
      </c>
      <c r="AP1201" s="2">
        <v>0</v>
      </c>
      <c r="AQ1201" s="2">
        <v>0</v>
      </c>
      <c r="AR1201" s="26">
        <v>0</v>
      </c>
      <c r="AS1201" s="11">
        <v>44270</v>
      </c>
      <c r="AT1201" s="10" t="s">
        <v>133</v>
      </c>
      <c r="AU1201" s="2">
        <v>6.75</v>
      </c>
      <c r="AV1201" s="10" t="s">
        <v>75</v>
      </c>
      <c r="AW1201" s="10" t="s">
        <v>75</v>
      </c>
      <c r="AX1201" s="10" t="s">
        <v>75</v>
      </c>
      <c r="AY1201" s="10"/>
      <c r="AZ1201" s="10"/>
      <c r="BA1201" s="2"/>
      <c r="BC1201" s="10"/>
    </row>
    <row r="1202" s="2" customFormat="1">
      <c r="A1202" s="2" t="s">
        <v>2679</v>
      </c>
      <c r="B1202" s="11">
        <v>43983</v>
      </c>
      <c r="C1202" s="2" t="s">
        <v>2680</v>
      </c>
      <c r="D1202" s="2" t="s">
        <v>2681</v>
      </c>
      <c r="E1202" s="2" t="s">
        <v>2682</v>
      </c>
      <c r="F1202" s="2" t="s">
        <v>2683</v>
      </c>
      <c r="G1202" s="2" t="s">
        <v>2684</v>
      </c>
      <c r="H1202" s="2" t="s">
        <v>2685</v>
      </c>
      <c r="I1202" s="11">
        <v>44104</v>
      </c>
      <c r="J1202" s="11">
        <v>43921</v>
      </c>
      <c r="K1202" s="2" t="s">
        <v>648</v>
      </c>
      <c r="L1202" s="2" t="s">
        <v>199</v>
      </c>
      <c r="M1202" s="2"/>
      <c r="N1202" s="2" t="s">
        <v>80</v>
      </c>
      <c r="O1202" s="2"/>
      <c r="P1202" s="2"/>
      <c r="Q1202" s="2" t="s">
        <v>65</v>
      </c>
      <c r="R1202" s="2" t="s">
        <v>81</v>
      </c>
      <c r="S1202" s="2">
        <v>10000</v>
      </c>
      <c r="T1202" s="2" t="s">
        <v>82</v>
      </c>
      <c r="U1202" s="2" t="s">
        <v>83</v>
      </c>
      <c r="V1202" s="10" t="s">
        <v>69</v>
      </c>
      <c r="W1202" s="2"/>
      <c r="X1202" s="2">
        <v>35000</v>
      </c>
      <c r="Y1202" s="26">
        <v>0.0057741074376</v>
      </c>
      <c r="Z1202" s="10" t="s">
        <v>84</v>
      </c>
      <c r="AA1202" s="2" t="s">
        <v>85</v>
      </c>
      <c r="AB1202" s="10" t="s">
        <v>72</v>
      </c>
      <c r="AC1202" s="2" t="s">
        <v>73</v>
      </c>
      <c r="AD1202" s="10" t="s">
        <v>74</v>
      </c>
      <c r="AE1202" s="10"/>
      <c r="AF1202" s="10" t="s">
        <v>86</v>
      </c>
      <c r="AG1202" s="10" t="s">
        <v>75</v>
      </c>
      <c r="AH1202" s="10"/>
      <c r="AI1202" s="10" t="s">
        <v>76</v>
      </c>
      <c r="AJ1202" s="2" t="s">
        <v>76</v>
      </c>
      <c r="AK1202" s="32">
        <v>1</v>
      </c>
      <c r="AL1202" s="2"/>
      <c r="AM1202" s="2"/>
      <c r="AN1202" s="7">
        <f>HYPERLINK("#Notes!C2753", "Go To Notes")</f>
      </c>
      <c r="AO1202" s="2">
        <v>0</v>
      </c>
      <c r="AP1202" s="2">
        <v>0</v>
      </c>
      <c r="AQ1202" s="2">
        <v>0</v>
      </c>
      <c r="AR1202" s="26">
        <v>0</v>
      </c>
      <c r="AS1202" s="11"/>
      <c r="AT1202" s="10"/>
      <c r="AV1202" s="10"/>
      <c r="AW1202" s="10"/>
      <c r="AX1202" s="10"/>
      <c r="AY1202" s="10"/>
      <c r="AZ1202" s="10"/>
      <c r="BC1202" s="10"/>
    </row>
    <row r="1203" s="2" customFormat="1">
      <c r="A1203" s="2" t="s">
        <v>2687</v>
      </c>
      <c r="B1203" s="11">
        <v>44071</v>
      </c>
      <c r="C1203" s="2" t="s">
        <v>2680</v>
      </c>
      <c r="D1203" s="2" t="s">
        <v>2681</v>
      </c>
      <c r="E1203" s="2" t="s">
        <v>2682</v>
      </c>
      <c r="F1203" s="2" t="s">
        <v>2683</v>
      </c>
      <c r="G1203" s="2" t="s">
        <v>2684</v>
      </c>
      <c r="H1203" s="2" t="s">
        <v>2685</v>
      </c>
      <c r="I1203" s="11">
        <v>44104</v>
      </c>
      <c r="J1203" s="11">
        <v>44012</v>
      </c>
      <c r="K1203" s="2" t="s">
        <v>648</v>
      </c>
      <c r="L1203" s="2" t="s">
        <v>2686</v>
      </c>
      <c r="M1203" s="2"/>
      <c r="N1203" s="2" t="s">
        <v>127</v>
      </c>
      <c r="O1203" s="2"/>
      <c r="P1203" s="2"/>
      <c r="Q1203" s="2" t="s">
        <v>65</v>
      </c>
      <c r="R1203" s="2" t="s">
        <v>128</v>
      </c>
      <c r="S1203" s="2">
        <v>200000</v>
      </c>
      <c r="T1203" s="2" t="s">
        <v>129</v>
      </c>
      <c r="U1203" s="2" t="s">
        <v>130</v>
      </c>
      <c r="V1203" s="10" t="s">
        <v>69</v>
      </c>
      <c r="W1203" s="2"/>
      <c r="X1203" s="2">
        <v>159625</v>
      </c>
      <c r="Y1203" s="26">
        <v>0.02489357084206</v>
      </c>
      <c r="Z1203" s="10" t="s">
        <v>131</v>
      </c>
      <c r="AA1203" s="2" t="s">
        <v>132</v>
      </c>
      <c r="AB1203" s="10" t="s">
        <v>72</v>
      </c>
      <c r="AC1203" s="2" t="s">
        <v>73</v>
      </c>
      <c r="AD1203" s="10" t="s">
        <v>74</v>
      </c>
      <c r="AE1203" s="10"/>
      <c r="AF1203" s="10" t="s">
        <v>86</v>
      </c>
      <c r="AG1203" s="10" t="s">
        <v>184</v>
      </c>
      <c r="AH1203" s="10"/>
      <c r="AI1203" s="10" t="s">
        <v>76</v>
      </c>
      <c r="AJ1203" s="2" t="s">
        <v>76</v>
      </c>
      <c r="AK1203" s="32">
        <v>2</v>
      </c>
      <c r="AL1203" s="2"/>
      <c r="AM1203" s="2"/>
      <c r="AN1203" s="2"/>
      <c r="AO1203" s="2">
        <v>0</v>
      </c>
      <c r="AP1203" s="2">
        <v>0</v>
      </c>
      <c r="AQ1203" s="2">
        <v>0</v>
      </c>
      <c r="AR1203" s="26">
        <v>0</v>
      </c>
      <c r="AS1203" s="11">
        <v>44270</v>
      </c>
      <c r="AT1203" s="10" t="s">
        <v>133</v>
      </c>
      <c r="AU1203" s="2">
        <v>6.75</v>
      </c>
      <c r="AV1203" s="10" t="s">
        <v>75</v>
      </c>
      <c r="AW1203" s="10" t="s">
        <v>75</v>
      </c>
      <c r="AX1203" s="10" t="s">
        <v>75</v>
      </c>
      <c r="AY1203" s="10"/>
      <c r="AZ1203" s="10"/>
      <c r="BA1203" s="2"/>
      <c r="BC1203" s="10"/>
    </row>
    <row r="1204" s="2" customFormat="1">
      <c r="A1204" s="2" t="s">
        <v>2687</v>
      </c>
      <c r="B1204" s="11">
        <v>44071</v>
      </c>
      <c r="C1204" s="2" t="s">
        <v>2680</v>
      </c>
      <c r="D1204" s="2" t="s">
        <v>2681</v>
      </c>
      <c r="E1204" s="2" t="s">
        <v>2682</v>
      </c>
      <c r="F1204" s="2" t="s">
        <v>2683</v>
      </c>
      <c r="G1204" s="2" t="s">
        <v>2684</v>
      </c>
      <c r="H1204" s="2" t="s">
        <v>2685</v>
      </c>
      <c r="I1204" s="11">
        <v>44104</v>
      </c>
      <c r="J1204" s="11">
        <v>44012</v>
      </c>
      <c r="K1204" s="2" t="s">
        <v>648</v>
      </c>
      <c r="L1204" s="2" t="s">
        <v>1759</v>
      </c>
      <c r="M1204" s="2"/>
      <c r="N1204" s="2" t="s">
        <v>80</v>
      </c>
      <c r="O1204" s="2"/>
      <c r="P1204" s="2"/>
      <c r="Q1204" s="2" t="s">
        <v>65</v>
      </c>
      <c r="R1204" s="2" t="s">
        <v>81</v>
      </c>
      <c r="S1204" s="2">
        <v>10000</v>
      </c>
      <c r="T1204" s="2" t="s">
        <v>82</v>
      </c>
      <c r="U1204" s="2" t="s">
        <v>83</v>
      </c>
      <c r="V1204" s="10" t="s">
        <v>69</v>
      </c>
      <c r="W1204" s="2"/>
      <c r="X1204" s="2">
        <v>43400</v>
      </c>
      <c r="Y1204" s="26">
        <v>0.00676824416316</v>
      </c>
      <c r="Z1204" s="10" t="s">
        <v>84</v>
      </c>
      <c r="AA1204" s="2" t="s">
        <v>85</v>
      </c>
      <c r="AB1204" s="10" t="s">
        <v>72</v>
      </c>
      <c r="AC1204" s="2" t="s">
        <v>73</v>
      </c>
      <c r="AD1204" s="10" t="s">
        <v>74</v>
      </c>
      <c r="AE1204" s="10"/>
      <c r="AF1204" s="10" t="s">
        <v>86</v>
      </c>
      <c r="AG1204" s="10" t="s">
        <v>75</v>
      </c>
      <c r="AH1204" s="10"/>
      <c r="AI1204" s="10" t="s">
        <v>76</v>
      </c>
      <c r="AJ1204" s="2" t="s">
        <v>76</v>
      </c>
      <c r="AK1204" s="32">
        <v>1</v>
      </c>
      <c r="AL1204" s="2"/>
      <c r="AM1204" s="2"/>
      <c r="AN1204" s="2"/>
      <c r="AO1204" s="2">
        <v>0</v>
      </c>
      <c r="AP1204" s="2">
        <v>0</v>
      </c>
      <c r="AQ1204" s="2">
        <v>0</v>
      </c>
      <c r="AR1204" s="26">
        <v>0</v>
      </c>
      <c r="AS1204" s="11"/>
      <c r="AT1204" s="10"/>
      <c r="AV1204" s="10"/>
      <c r="AW1204" s="10"/>
      <c r="AX1204" s="10"/>
      <c r="AY1204" s="10"/>
      <c r="AZ1204" s="10"/>
      <c r="BC1204" s="10"/>
    </row>
    <row r="1205" s="2" customFormat="1">
      <c r="A1205" s="2" t="s">
        <v>2688</v>
      </c>
      <c r="B1205" s="11">
        <v>43983</v>
      </c>
      <c r="C1205" s="2" t="s">
        <v>2680</v>
      </c>
      <c r="D1205" s="2" t="s">
        <v>2681</v>
      </c>
      <c r="E1205" s="2" t="s">
        <v>2682</v>
      </c>
      <c r="F1205" s="2" t="s">
        <v>2689</v>
      </c>
      <c r="G1205" s="2" t="s">
        <v>2690</v>
      </c>
      <c r="H1205" s="2" t="s">
        <v>2691</v>
      </c>
      <c r="I1205" s="11">
        <v>44104</v>
      </c>
      <c r="J1205" s="11">
        <v>43921</v>
      </c>
      <c r="K1205" s="2" t="s">
        <v>648</v>
      </c>
      <c r="L1205" s="2" t="s">
        <v>2686</v>
      </c>
      <c r="M1205" s="2"/>
      <c r="N1205" s="2" t="s">
        <v>127</v>
      </c>
      <c r="O1205" s="2"/>
      <c r="P1205" s="2"/>
      <c r="Q1205" s="2" t="s">
        <v>65</v>
      </c>
      <c r="R1205" s="2" t="s">
        <v>128</v>
      </c>
      <c r="S1205" s="2">
        <v>500000</v>
      </c>
      <c r="T1205" s="2" t="s">
        <v>129</v>
      </c>
      <c r="U1205" s="2" t="s">
        <v>130</v>
      </c>
      <c r="V1205" s="10" t="s">
        <v>69</v>
      </c>
      <c r="W1205" s="2"/>
      <c r="X1205" s="2">
        <v>358750</v>
      </c>
      <c r="Y1205" s="26">
        <v>0.0163742317648</v>
      </c>
      <c r="Z1205" s="10" t="s">
        <v>131</v>
      </c>
      <c r="AA1205" s="2" t="s">
        <v>132</v>
      </c>
      <c r="AB1205" s="10" t="s">
        <v>72</v>
      </c>
      <c r="AC1205" s="2" t="s">
        <v>73</v>
      </c>
      <c r="AD1205" s="10" t="s">
        <v>74</v>
      </c>
      <c r="AE1205" s="10"/>
      <c r="AF1205" s="10" t="s">
        <v>86</v>
      </c>
      <c r="AG1205" s="10" t="s">
        <v>184</v>
      </c>
      <c r="AH1205" s="10"/>
      <c r="AI1205" s="10" t="s">
        <v>76</v>
      </c>
      <c r="AJ1205" s="2" t="s">
        <v>76</v>
      </c>
      <c r="AK1205" s="32">
        <v>2</v>
      </c>
      <c r="AL1205" s="2"/>
      <c r="AM1205" s="2"/>
      <c r="AN1205" s="7">
        <f>HYPERLINK("#Notes!C2758", "Go To Notes")</f>
      </c>
      <c r="AO1205" s="2">
        <v>0</v>
      </c>
      <c r="AP1205" s="2">
        <v>0</v>
      </c>
      <c r="AQ1205" s="2">
        <v>356500</v>
      </c>
      <c r="AR1205" s="26">
        <v>0.9937282229965158</v>
      </c>
      <c r="AS1205" s="11">
        <v>44270</v>
      </c>
      <c r="AT1205" s="10" t="s">
        <v>133</v>
      </c>
      <c r="AU1205" s="2">
        <v>6.75</v>
      </c>
      <c r="AV1205" s="10" t="s">
        <v>75</v>
      </c>
      <c r="AW1205" s="10" t="s">
        <v>75</v>
      </c>
      <c r="AX1205" s="10" t="s">
        <v>75</v>
      </c>
      <c r="AY1205" s="10"/>
      <c r="AZ1205" s="10"/>
      <c r="BA1205" s="2"/>
      <c r="BC1205" s="10"/>
    </row>
    <row r="1206" s="2" customFormat="1">
      <c r="A1206" s="2" t="s">
        <v>2688</v>
      </c>
      <c r="B1206" s="11">
        <v>43983</v>
      </c>
      <c r="C1206" s="2" t="s">
        <v>2680</v>
      </c>
      <c r="D1206" s="2" t="s">
        <v>2681</v>
      </c>
      <c r="E1206" s="2" t="s">
        <v>2682</v>
      </c>
      <c r="F1206" s="2" t="s">
        <v>2689</v>
      </c>
      <c r="G1206" s="2" t="s">
        <v>2690</v>
      </c>
      <c r="H1206" s="2" t="s">
        <v>2691</v>
      </c>
      <c r="I1206" s="11">
        <v>44104</v>
      </c>
      <c r="J1206" s="11">
        <v>43921</v>
      </c>
      <c r="K1206" s="2" t="s">
        <v>648</v>
      </c>
      <c r="L1206" s="2" t="s">
        <v>199</v>
      </c>
      <c r="M1206" s="2"/>
      <c r="N1206" s="2" t="s">
        <v>80</v>
      </c>
      <c r="O1206" s="2"/>
      <c r="P1206" s="2"/>
      <c r="Q1206" s="2" t="s">
        <v>65</v>
      </c>
      <c r="R1206" s="2" t="s">
        <v>81</v>
      </c>
      <c r="S1206" s="2">
        <v>60000</v>
      </c>
      <c r="T1206" s="2" t="s">
        <v>82</v>
      </c>
      <c r="U1206" s="2" t="s">
        <v>83</v>
      </c>
      <c r="V1206" s="10" t="s">
        <v>69</v>
      </c>
      <c r="W1206" s="2"/>
      <c r="X1206" s="2">
        <v>210000</v>
      </c>
      <c r="Y1206" s="26">
        <v>0.009584916155</v>
      </c>
      <c r="Z1206" s="10" t="s">
        <v>84</v>
      </c>
      <c r="AA1206" s="2" t="s">
        <v>85</v>
      </c>
      <c r="AB1206" s="10" t="s">
        <v>72</v>
      </c>
      <c r="AC1206" s="2" t="s">
        <v>73</v>
      </c>
      <c r="AD1206" s="10" t="s">
        <v>74</v>
      </c>
      <c r="AE1206" s="10"/>
      <c r="AF1206" s="10" t="s">
        <v>86</v>
      </c>
      <c r="AG1206" s="10" t="s">
        <v>75</v>
      </c>
      <c r="AH1206" s="10"/>
      <c r="AI1206" s="10" t="s">
        <v>76</v>
      </c>
      <c r="AJ1206" s="2" t="s">
        <v>76</v>
      </c>
      <c r="AK1206" s="32">
        <v>1</v>
      </c>
      <c r="AL1206" s="2"/>
      <c r="AM1206" s="2"/>
      <c r="AN1206" s="7">
        <f>HYPERLINK("#Notes!D2758", "Go To Notes")</f>
      </c>
      <c r="AO1206" s="2">
        <v>0</v>
      </c>
      <c r="AP1206" s="2">
        <v>0</v>
      </c>
      <c r="AQ1206" s="2">
        <v>0</v>
      </c>
      <c r="AR1206" s="26">
        <v>0</v>
      </c>
      <c r="AS1206" s="11"/>
      <c r="AT1206" s="10"/>
      <c r="AV1206" s="10"/>
      <c r="AW1206" s="10"/>
      <c r="AX1206" s="10"/>
      <c r="AY1206" s="10"/>
      <c r="AZ1206" s="10"/>
      <c r="BC1206" s="10"/>
    </row>
    <row r="1207" s="2" customFormat="1">
      <c r="A1207" s="2" t="s">
        <v>2692</v>
      </c>
      <c r="B1207" s="11">
        <v>44071</v>
      </c>
      <c r="C1207" s="2" t="s">
        <v>2680</v>
      </c>
      <c r="D1207" s="2" t="s">
        <v>2681</v>
      </c>
      <c r="E1207" s="2" t="s">
        <v>2682</v>
      </c>
      <c r="F1207" s="2" t="s">
        <v>2689</v>
      </c>
      <c r="G1207" s="2" t="s">
        <v>2690</v>
      </c>
      <c r="H1207" s="2" t="s">
        <v>2691</v>
      </c>
      <c r="I1207" s="11">
        <v>44104</v>
      </c>
      <c r="J1207" s="11">
        <v>44012</v>
      </c>
      <c r="K1207" s="2" t="s">
        <v>648</v>
      </c>
      <c r="L1207" s="2" t="s">
        <v>1759</v>
      </c>
      <c r="M1207" s="2"/>
      <c r="N1207" s="2" t="s">
        <v>80</v>
      </c>
      <c r="O1207" s="2"/>
      <c r="P1207" s="2"/>
      <c r="Q1207" s="2" t="s">
        <v>65</v>
      </c>
      <c r="R1207" s="2" t="s">
        <v>81</v>
      </c>
      <c r="S1207" s="2">
        <v>60000</v>
      </c>
      <c r="T1207" s="2" t="s">
        <v>82</v>
      </c>
      <c r="U1207" s="2" t="s">
        <v>83</v>
      </c>
      <c r="V1207" s="10" t="s">
        <v>69</v>
      </c>
      <c r="W1207" s="2"/>
      <c r="X1207" s="2">
        <v>260400</v>
      </c>
      <c r="Y1207" s="26">
        <v>0.01101877694334</v>
      </c>
      <c r="Z1207" s="10" t="s">
        <v>84</v>
      </c>
      <c r="AA1207" s="2" t="s">
        <v>85</v>
      </c>
      <c r="AB1207" s="10" t="s">
        <v>72</v>
      </c>
      <c r="AC1207" s="2" t="s">
        <v>73</v>
      </c>
      <c r="AD1207" s="10" t="s">
        <v>74</v>
      </c>
      <c r="AE1207" s="10"/>
      <c r="AF1207" s="10" t="s">
        <v>86</v>
      </c>
      <c r="AG1207" s="10" t="s">
        <v>75</v>
      </c>
      <c r="AH1207" s="10"/>
      <c r="AI1207" s="10" t="s">
        <v>76</v>
      </c>
      <c r="AJ1207" s="2" t="s">
        <v>76</v>
      </c>
      <c r="AK1207" s="32">
        <v>1</v>
      </c>
      <c r="AL1207" s="2"/>
      <c r="AM1207" s="2"/>
      <c r="AN1207" s="2"/>
      <c r="AO1207" s="2">
        <v>0</v>
      </c>
      <c r="AP1207" s="2">
        <v>0</v>
      </c>
      <c r="AQ1207" s="2">
        <v>0</v>
      </c>
      <c r="AR1207" s="26">
        <v>0</v>
      </c>
      <c r="AS1207" s="11"/>
      <c r="AT1207" s="10"/>
      <c r="AV1207" s="10"/>
      <c r="AW1207" s="10"/>
      <c r="AX1207" s="10"/>
      <c r="AY1207" s="10"/>
      <c r="AZ1207" s="10"/>
      <c r="BC1207" s="10"/>
    </row>
    <row r="1208" s="2" customFormat="1">
      <c r="A1208" s="2" t="s">
        <v>2692</v>
      </c>
      <c r="B1208" s="11">
        <v>44071</v>
      </c>
      <c r="C1208" s="2" t="s">
        <v>2680</v>
      </c>
      <c r="D1208" s="2" t="s">
        <v>2681</v>
      </c>
      <c r="E1208" s="2" t="s">
        <v>2682</v>
      </c>
      <c r="F1208" s="2" t="s">
        <v>2689</v>
      </c>
      <c r="G1208" s="2" t="s">
        <v>2690</v>
      </c>
      <c r="H1208" s="2" t="s">
        <v>2691</v>
      </c>
      <c r="I1208" s="11">
        <v>44104</v>
      </c>
      <c r="J1208" s="11">
        <v>44012</v>
      </c>
      <c r="K1208" s="2" t="s">
        <v>648</v>
      </c>
      <c r="L1208" s="2" t="s">
        <v>2686</v>
      </c>
      <c r="M1208" s="2"/>
      <c r="N1208" s="2" t="s">
        <v>127</v>
      </c>
      <c r="O1208" s="2"/>
      <c r="P1208" s="2"/>
      <c r="Q1208" s="2" t="s">
        <v>65</v>
      </c>
      <c r="R1208" s="2" t="s">
        <v>128</v>
      </c>
      <c r="S1208" s="2">
        <v>500000</v>
      </c>
      <c r="T1208" s="2" t="s">
        <v>129</v>
      </c>
      <c r="U1208" s="2" t="s">
        <v>130</v>
      </c>
      <c r="V1208" s="10" t="s">
        <v>69</v>
      </c>
      <c r="W1208" s="2"/>
      <c r="X1208" s="2">
        <v>399062.5</v>
      </c>
      <c r="Y1208" s="26">
        <v>0.01688625450826</v>
      </c>
      <c r="Z1208" s="10" t="s">
        <v>131</v>
      </c>
      <c r="AA1208" s="2" t="s">
        <v>132</v>
      </c>
      <c r="AB1208" s="10" t="s">
        <v>72</v>
      </c>
      <c r="AC1208" s="2" t="s">
        <v>73</v>
      </c>
      <c r="AD1208" s="10" t="s">
        <v>74</v>
      </c>
      <c r="AE1208" s="10"/>
      <c r="AF1208" s="10" t="s">
        <v>86</v>
      </c>
      <c r="AG1208" s="10" t="s">
        <v>184</v>
      </c>
      <c r="AH1208" s="10"/>
      <c r="AI1208" s="10" t="s">
        <v>76</v>
      </c>
      <c r="AJ1208" s="2" t="s">
        <v>76</v>
      </c>
      <c r="AK1208" s="32">
        <v>2</v>
      </c>
      <c r="AL1208" s="2"/>
      <c r="AM1208" s="2"/>
      <c r="AN1208" s="2"/>
      <c r="AO1208" s="2">
        <v>0</v>
      </c>
      <c r="AP1208" s="2">
        <v>0</v>
      </c>
      <c r="AQ1208" s="2">
        <v>0</v>
      </c>
      <c r="AR1208" s="26">
        <v>0</v>
      </c>
      <c r="AS1208" s="11">
        <v>44270</v>
      </c>
      <c r="AT1208" s="10" t="s">
        <v>133</v>
      </c>
      <c r="AU1208" s="2">
        <v>6.75</v>
      </c>
      <c r="AV1208" s="10" t="s">
        <v>75</v>
      </c>
      <c r="AW1208" s="10" t="s">
        <v>75</v>
      </c>
      <c r="AX1208" s="10" t="s">
        <v>75</v>
      </c>
      <c r="AY1208" s="10"/>
      <c r="AZ1208" s="10"/>
      <c r="BA1208" s="2"/>
      <c r="BC1208" s="10"/>
    </row>
    <row r="1209" s="2" customFormat="1">
      <c r="A1209" s="2" t="s">
        <v>2693</v>
      </c>
      <c r="B1209" s="11">
        <v>44512</v>
      </c>
      <c r="C1209" s="2" t="s">
        <v>2694</v>
      </c>
      <c r="D1209" s="2" t="s">
        <v>2695</v>
      </c>
      <c r="E1209" s="2" t="s">
        <v>2696</v>
      </c>
      <c r="F1209" s="2" t="s">
        <v>2697</v>
      </c>
      <c r="G1209" s="2" t="s">
        <v>2698</v>
      </c>
      <c r="H1209" s="2" t="s">
        <v>2699</v>
      </c>
      <c r="I1209" s="11">
        <v>44561</v>
      </c>
      <c r="J1209" s="11">
        <v>44469</v>
      </c>
      <c r="K1209" s="2" t="s">
        <v>199</v>
      </c>
      <c r="L1209" s="2" t="s">
        <v>200</v>
      </c>
      <c r="M1209" s="2"/>
      <c r="N1209" s="2" t="s">
        <v>80</v>
      </c>
      <c r="O1209" s="2"/>
      <c r="P1209" s="2"/>
      <c r="Q1209" s="2" t="s">
        <v>65</v>
      </c>
      <c r="R1209" s="2" t="s">
        <v>81</v>
      </c>
      <c r="S1209" s="2">
        <v>51612</v>
      </c>
      <c r="T1209" s="2" t="s">
        <v>82</v>
      </c>
      <c r="U1209" s="2" t="s">
        <v>83</v>
      </c>
      <c r="V1209" s="10" t="s">
        <v>69</v>
      </c>
      <c r="W1209" s="2"/>
      <c r="X1209" s="2">
        <v>9056357.64</v>
      </c>
      <c r="Y1209" s="26">
        <v>0.00464548684978</v>
      </c>
      <c r="Z1209" s="10" t="s">
        <v>84</v>
      </c>
      <c r="AA1209" s="2" t="s">
        <v>85</v>
      </c>
      <c r="AB1209" s="10" t="s">
        <v>72</v>
      </c>
      <c r="AC1209" s="2" t="s">
        <v>73</v>
      </c>
      <c r="AD1209" s="10" t="s">
        <v>74</v>
      </c>
      <c r="AE1209" s="10"/>
      <c r="AF1209" s="10" t="s">
        <v>86</v>
      </c>
      <c r="AG1209" s="10" t="s">
        <v>75</v>
      </c>
      <c r="AH1209" s="10"/>
      <c r="AI1209" s="10" t="s">
        <v>76</v>
      </c>
      <c r="AJ1209" s="2" t="s">
        <v>76</v>
      </c>
      <c r="AK1209" s="32">
        <v>1</v>
      </c>
      <c r="AL1209" s="2"/>
      <c r="AM1209" s="2"/>
      <c r="AN1209" s="7">
        <f>HYPERLINK("#Notes!C2763", "Go To Notes")</f>
      </c>
      <c r="AO1209" s="2">
        <v>0</v>
      </c>
      <c r="AP1209" s="2">
        <v>0</v>
      </c>
      <c r="AQ1209" s="2">
        <v>0</v>
      </c>
      <c r="AR1209" s="26">
        <v>0</v>
      </c>
      <c r="AS1209" s="11"/>
      <c r="AT1209" s="10"/>
      <c r="AV1209" s="10"/>
      <c r="AW1209" s="10"/>
      <c r="AX1209" s="10"/>
      <c r="AY1209" s="10"/>
      <c r="AZ1209" s="10"/>
      <c r="BC1209" s="10"/>
    </row>
    <row r="1210" s="2" customFormat="1">
      <c r="A1210" s="2" t="s">
        <v>2700</v>
      </c>
      <c r="B1210" s="11">
        <v>43791</v>
      </c>
      <c r="C1210" s="2" t="s">
        <v>2694</v>
      </c>
      <c r="D1210" s="2" t="s">
        <v>2695</v>
      </c>
      <c r="E1210" s="2" t="s">
        <v>2696</v>
      </c>
      <c r="F1210" s="2" t="s">
        <v>2701</v>
      </c>
      <c r="G1210" s="2" t="s">
        <v>2702</v>
      </c>
      <c r="H1210" s="2" t="s">
        <v>2703</v>
      </c>
      <c r="I1210" s="11">
        <v>43830</v>
      </c>
      <c r="J1210" s="11">
        <v>43738</v>
      </c>
      <c r="K1210" s="2" t="s">
        <v>199</v>
      </c>
      <c r="L1210" s="2" t="s">
        <v>200</v>
      </c>
      <c r="M1210" s="2"/>
      <c r="N1210" s="2" t="s">
        <v>80</v>
      </c>
      <c r="O1210" s="2"/>
      <c r="P1210" s="2"/>
      <c r="Q1210" s="2" t="s">
        <v>65</v>
      </c>
      <c r="R1210" s="2" t="s">
        <v>81</v>
      </c>
      <c r="S1210" s="2">
        <v>3353</v>
      </c>
      <c r="T1210" s="2" t="s">
        <v>82</v>
      </c>
      <c r="U1210" s="2" t="s">
        <v>83</v>
      </c>
      <c r="V1210" s="10" t="s">
        <v>69</v>
      </c>
      <c r="W1210" s="2"/>
      <c r="X1210" s="2">
        <v>18508.56</v>
      </c>
      <c r="Y1210" s="26">
        <v>0.00065982176438</v>
      </c>
      <c r="Z1210" s="10" t="s">
        <v>84</v>
      </c>
      <c r="AA1210" s="2" t="s">
        <v>85</v>
      </c>
      <c r="AB1210" s="10" t="s">
        <v>72</v>
      </c>
      <c r="AC1210" s="2" t="s">
        <v>73</v>
      </c>
      <c r="AD1210" s="10" t="s">
        <v>74</v>
      </c>
      <c r="AE1210" s="10"/>
      <c r="AF1210" s="10" t="s">
        <v>86</v>
      </c>
      <c r="AG1210" s="10" t="s">
        <v>75</v>
      </c>
      <c r="AH1210" s="10"/>
      <c r="AI1210" s="10" t="s">
        <v>76</v>
      </c>
      <c r="AJ1210" s="2" t="s">
        <v>76</v>
      </c>
      <c r="AK1210" s="32">
        <v>1</v>
      </c>
      <c r="AL1210" s="2"/>
      <c r="AM1210" s="2"/>
      <c r="AN1210" s="7">
        <f>HYPERLINK("#Notes!D2763", "Go To Notes")</f>
      </c>
      <c r="AO1210" s="2">
        <v>0</v>
      </c>
      <c r="AP1210" s="2">
        <v>0</v>
      </c>
      <c r="AQ1210" s="2">
        <v>0</v>
      </c>
      <c r="AR1210" s="26">
        <v>0</v>
      </c>
      <c r="AS1210" s="11"/>
      <c r="AT1210" s="10"/>
      <c r="AV1210" s="10"/>
      <c r="AW1210" s="10"/>
      <c r="AX1210" s="10"/>
      <c r="AY1210" s="10"/>
      <c r="AZ1210" s="10"/>
      <c r="BC1210" s="10"/>
    </row>
    <row r="1211" s="2" customFormat="1">
      <c r="A1211" s="2" t="s">
        <v>2704</v>
      </c>
      <c r="B1211" s="11">
        <v>43889</v>
      </c>
      <c r="C1211" s="2" t="s">
        <v>2694</v>
      </c>
      <c r="D1211" s="2" t="s">
        <v>2695</v>
      </c>
      <c r="E1211" s="2" t="s">
        <v>2696</v>
      </c>
      <c r="F1211" s="2" t="s">
        <v>2701</v>
      </c>
      <c r="G1211" s="2" t="s">
        <v>2702</v>
      </c>
      <c r="H1211" s="2" t="s">
        <v>2703</v>
      </c>
      <c r="I1211" s="11">
        <v>43830</v>
      </c>
      <c r="J1211" s="11">
        <v>43830</v>
      </c>
      <c r="K1211" s="2" t="s">
        <v>199</v>
      </c>
      <c r="L1211" s="2" t="s">
        <v>200</v>
      </c>
      <c r="M1211" s="2"/>
      <c r="N1211" s="2" t="s">
        <v>80</v>
      </c>
      <c r="O1211" s="2"/>
      <c r="P1211" s="2"/>
      <c r="Q1211" s="2" t="s">
        <v>65</v>
      </c>
      <c r="R1211" s="2" t="s">
        <v>81</v>
      </c>
      <c r="S1211" s="2">
        <v>2363</v>
      </c>
      <c r="T1211" s="2" t="s">
        <v>82</v>
      </c>
      <c r="U1211" s="2" t="s">
        <v>83</v>
      </c>
      <c r="V1211" s="10" t="s">
        <v>69</v>
      </c>
      <c r="W1211" s="2"/>
      <c r="X1211" s="2">
        <v>14367.04</v>
      </c>
      <c r="Y1211" s="26">
        <v>0.00050677406681</v>
      </c>
      <c r="Z1211" s="10" t="s">
        <v>84</v>
      </c>
      <c r="AA1211" s="2" t="s">
        <v>85</v>
      </c>
      <c r="AB1211" s="10" t="s">
        <v>72</v>
      </c>
      <c r="AC1211" s="2" t="s">
        <v>73</v>
      </c>
      <c r="AD1211" s="10" t="s">
        <v>74</v>
      </c>
      <c r="AE1211" s="10"/>
      <c r="AF1211" s="10" t="s">
        <v>86</v>
      </c>
      <c r="AG1211" s="10" t="s">
        <v>75</v>
      </c>
      <c r="AH1211" s="10"/>
      <c r="AI1211" s="10" t="s">
        <v>76</v>
      </c>
      <c r="AJ1211" s="2" t="s">
        <v>76</v>
      </c>
      <c r="AK1211" s="32">
        <v>1</v>
      </c>
      <c r="AL1211" s="2"/>
      <c r="AM1211" s="2"/>
      <c r="AN1211" s="2"/>
      <c r="AO1211" s="2">
        <v>0</v>
      </c>
      <c r="AP1211" s="2">
        <v>0</v>
      </c>
      <c r="AQ1211" s="2">
        <v>0</v>
      </c>
      <c r="AR1211" s="26">
        <v>0</v>
      </c>
      <c r="AS1211" s="11"/>
      <c r="AT1211" s="10"/>
      <c r="AV1211" s="10"/>
      <c r="AW1211" s="10"/>
      <c r="AX1211" s="10"/>
      <c r="AY1211" s="10"/>
      <c r="AZ1211" s="10"/>
      <c r="BC1211" s="10"/>
    </row>
    <row r="1212" s="2" customFormat="1">
      <c r="A1212" s="2" t="s">
        <v>2705</v>
      </c>
      <c r="B1212" s="11">
        <v>43972</v>
      </c>
      <c r="C1212" s="2" t="s">
        <v>2694</v>
      </c>
      <c r="D1212" s="2" t="s">
        <v>2695</v>
      </c>
      <c r="E1212" s="2" t="s">
        <v>2696</v>
      </c>
      <c r="F1212" s="2" t="s">
        <v>2701</v>
      </c>
      <c r="G1212" s="2" t="s">
        <v>2702</v>
      </c>
      <c r="H1212" s="2" t="s">
        <v>2703</v>
      </c>
      <c r="I1212" s="11">
        <v>44196</v>
      </c>
      <c r="J1212" s="11">
        <v>43921</v>
      </c>
      <c r="K1212" s="2" t="s">
        <v>199</v>
      </c>
      <c r="L1212" s="2" t="s">
        <v>200</v>
      </c>
      <c r="M1212" s="2"/>
      <c r="N1212" s="2" t="s">
        <v>80</v>
      </c>
      <c r="O1212" s="2"/>
      <c r="P1212" s="2"/>
      <c r="Q1212" s="2" t="s">
        <v>65</v>
      </c>
      <c r="R1212" s="2" t="s">
        <v>81</v>
      </c>
      <c r="S1212" s="2">
        <v>2720</v>
      </c>
      <c r="T1212" s="2" t="s">
        <v>82</v>
      </c>
      <c r="U1212" s="2" t="s">
        <v>83</v>
      </c>
      <c r="V1212" s="10" t="s">
        <v>69</v>
      </c>
      <c r="W1212" s="2"/>
      <c r="X1212" s="2">
        <v>9520</v>
      </c>
      <c r="Y1212" s="26">
        <v>0.00044151688081</v>
      </c>
      <c r="Z1212" s="10" t="s">
        <v>84</v>
      </c>
      <c r="AA1212" s="2" t="s">
        <v>85</v>
      </c>
      <c r="AB1212" s="10" t="s">
        <v>72</v>
      </c>
      <c r="AC1212" s="2" t="s">
        <v>73</v>
      </c>
      <c r="AD1212" s="10" t="s">
        <v>74</v>
      </c>
      <c r="AE1212" s="10"/>
      <c r="AF1212" s="10" t="s">
        <v>86</v>
      </c>
      <c r="AG1212" s="10" t="s">
        <v>75</v>
      </c>
      <c r="AH1212" s="10"/>
      <c r="AI1212" s="10" t="s">
        <v>76</v>
      </c>
      <c r="AJ1212" s="2" t="s">
        <v>76</v>
      </c>
      <c r="AK1212" s="32">
        <v>1</v>
      </c>
      <c r="AL1212" s="2"/>
      <c r="AM1212" s="2"/>
      <c r="AN1212" s="2"/>
      <c r="AO1212" s="2">
        <v>0</v>
      </c>
      <c r="AP1212" s="2">
        <v>0</v>
      </c>
      <c r="AQ1212" s="2">
        <v>0</v>
      </c>
      <c r="AR1212" s="26">
        <v>0</v>
      </c>
      <c r="AS1212" s="11"/>
      <c r="AT1212" s="10"/>
      <c r="AV1212" s="10"/>
      <c r="AW1212" s="10"/>
      <c r="AX1212" s="10"/>
      <c r="AY1212" s="10"/>
      <c r="AZ1212" s="10"/>
      <c r="BC1212" s="10"/>
    </row>
    <row r="1213" s="2" customFormat="1">
      <c r="A1213" s="2" t="s">
        <v>2706</v>
      </c>
      <c r="B1213" s="11">
        <v>44070</v>
      </c>
      <c r="C1213" s="2" t="s">
        <v>2694</v>
      </c>
      <c r="D1213" s="2" t="s">
        <v>2695</v>
      </c>
      <c r="E1213" s="2" t="s">
        <v>2696</v>
      </c>
      <c r="F1213" s="2" t="s">
        <v>2701</v>
      </c>
      <c r="G1213" s="2" t="s">
        <v>2702</v>
      </c>
      <c r="H1213" s="2" t="s">
        <v>2703</v>
      </c>
      <c r="I1213" s="11">
        <v>44196</v>
      </c>
      <c r="J1213" s="11">
        <v>44012</v>
      </c>
      <c r="K1213" s="2" t="s">
        <v>199</v>
      </c>
      <c r="L1213" s="2" t="s">
        <v>200</v>
      </c>
      <c r="M1213" s="2"/>
      <c r="N1213" s="2" t="s">
        <v>80</v>
      </c>
      <c r="O1213" s="2"/>
      <c r="P1213" s="2"/>
      <c r="Q1213" s="2" t="s">
        <v>65</v>
      </c>
      <c r="R1213" s="2" t="s">
        <v>81</v>
      </c>
      <c r="S1213" s="2">
        <v>2723</v>
      </c>
      <c r="T1213" s="2" t="s">
        <v>82</v>
      </c>
      <c r="U1213" s="2" t="s">
        <v>83</v>
      </c>
      <c r="V1213" s="10" t="s">
        <v>69</v>
      </c>
      <c r="W1213" s="2"/>
      <c r="X1213" s="2">
        <v>11817.82</v>
      </c>
      <c r="Y1213" s="26">
        <v>0.00040380513692</v>
      </c>
      <c r="Z1213" s="10" t="s">
        <v>84</v>
      </c>
      <c r="AA1213" s="2" t="s">
        <v>85</v>
      </c>
      <c r="AB1213" s="10" t="s">
        <v>72</v>
      </c>
      <c r="AC1213" s="2" t="s">
        <v>73</v>
      </c>
      <c r="AD1213" s="10" t="s">
        <v>74</v>
      </c>
      <c r="AE1213" s="10"/>
      <c r="AF1213" s="10" t="s">
        <v>86</v>
      </c>
      <c r="AG1213" s="10" t="s">
        <v>75</v>
      </c>
      <c r="AH1213" s="10"/>
      <c r="AI1213" s="10" t="s">
        <v>76</v>
      </c>
      <c r="AJ1213" s="2" t="s">
        <v>76</v>
      </c>
      <c r="AK1213" s="32">
        <v>1</v>
      </c>
      <c r="AL1213" s="2"/>
      <c r="AM1213" s="2"/>
      <c r="AN1213" s="2"/>
      <c r="AO1213" s="2">
        <v>0</v>
      </c>
      <c r="AP1213" s="2">
        <v>0</v>
      </c>
      <c r="AQ1213" s="2">
        <v>0</v>
      </c>
      <c r="AR1213" s="26">
        <v>0</v>
      </c>
      <c r="AS1213" s="11"/>
      <c r="AT1213" s="10"/>
      <c r="AV1213" s="10"/>
      <c r="AW1213" s="10"/>
      <c r="AX1213" s="10"/>
      <c r="AY1213" s="10"/>
      <c r="AZ1213" s="10"/>
      <c r="BC1213" s="10"/>
    </row>
    <row r="1214" s="2" customFormat="1">
      <c r="A1214" s="2" t="s">
        <v>2707</v>
      </c>
      <c r="B1214" s="11">
        <v>44159</v>
      </c>
      <c r="C1214" s="2" t="s">
        <v>2694</v>
      </c>
      <c r="D1214" s="2" t="s">
        <v>2695</v>
      </c>
      <c r="E1214" s="2" t="s">
        <v>2696</v>
      </c>
      <c r="F1214" s="2" t="s">
        <v>2701</v>
      </c>
      <c r="G1214" s="2" t="s">
        <v>2702</v>
      </c>
      <c r="H1214" s="2" t="s">
        <v>2703</v>
      </c>
      <c r="I1214" s="11">
        <v>44196</v>
      </c>
      <c r="J1214" s="11">
        <v>44104</v>
      </c>
      <c r="K1214" s="2" t="s">
        <v>199</v>
      </c>
      <c r="L1214" s="2" t="s">
        <v>200</v>
      </c>
      <c r="M1214" s="2"/>
      <c r="N1214" s="2" t="s">
        <v>80</v>
      </c>
      <c r="O1214" s="2"/>
      <c r="P1214" s="2"/>
      <c r="Q1214" s="2" t="s">
        <v>65</v>
      </c>
      <c r="R1214" s="2" t="s">
        <v>81</v>
      </c>
      <c r="S1214" s="2">
        <v>6279</v>
      </c>
      <c r="T1214" s="2" t="s">
        <v>82</v>
      </c>
      <c r="U1214" s="2" t="s">
        <v>83</v>
      </c>
      <c r="V1214" s="10" t="s">
        <v>69</v>
      </c>
      <c r="W1214" s="2"/>
      <c r="X1214" s="2">
        <v>64045.8</v>
      </c>
      <c r="Y1214" s="26">
        <v>0.00080489284747</v>
      </c>
      <c r="Z1214" s="10" t="s">
        <v>84</v>
      </c>
      <c r="AA1214" s="2" t="s">
        <v>85</v>
      </c>
      <c r="AB1214" s="10" t="s">
        <v>72</v>
      </c>
      <c r="AC1214" s="2" t="s">
        <v>73</v>
      </c>
      <c r="AD1214" s="10" t="s">
        <v>74</v>
      </c>
      <c r="AE1214" s="10"/>
      <c r="AF1214" s="10" t="s">
        <v>86</v>
      </c>
      <c r="AG1214" s="10" t="s">
        <v>75</v>
      </c>
      <c r="AH1214" s="10"/>
      <c r="AI1214" s="10" t="s">
        <v>76</v>
      </c>
      <c r="AJ1214" s="2" t="s">
        <v>76</v>
      </c>
      <c r="AK1214" s="32">
        <v>1</v>
      </c>
      <c r="AL1214" s="2"/>
      <c r="AM1214" s="2"/>
      <c r="AN1214" s="2"/>
      <c r="AO1214" s="2">
        <v>0</v>
      </c>
      <c r="AP1214" s="2">
        <v>0</v>
      </c>
      <c r="AQ1214" s="2">
        <v>0</v>
      </c>
      <c r="AR1214" s="26">
        <v>0</v>
      </c>
      <c r="AS1214" s="11"/>
      <c r="AT1214" s="10"/>
      <c r="AV1214" s="10"/>
      <c r="AW1214" s="10"/>
      <c r="AX1214" s="10"/>
      <c r="AY1214" s="10"/>
      <c r="AZ1214" s="10"/>
      <c r="BC1214" s="10"/>
    </row>
    <row r="1215" s="2" customFormat="1">
      <c r="A1215" s="2" t="s">
        <v>2708</v>
      </c>
      <c r="B1215" s="11">
        <v>44250</v>
      </c>
      <c r="C1215" s="2" t="s">
        <v>2694</v>
      </c>
      <c r="D1215" s="2" t="s">
        <v>2695</v>
      </c>
      <c r="E1215" s="2" t="s">
        <v>2696</v>
      </c>
      <c r="F1215" s="2" t="s">
        <v>2701</v>
      </c>
      <c r="G1215" s="2" t="s">
        <v>2702</v>
      </c>
      <c r="H1215" s="2" t="s">
        <v>2703</v>
      </c>
      <c r="I1215" s="11">
        <v>44196</v>
      </c>
      <c r="J1215" s="11">
        <v>44196</v>
      </c>
      <c r="K1215" s="2" t="s">
        <v>199</v>
      </c>
      <c r="L1215" s="2" t="s">
        <v>200</v>
      </c>
      <c r="M1215" s="2"/>
      <c r="N1215" s="2" t="s">
        <v>80</v>
      </c>
      <c r="O1215" s="2"/>
      <c r="P1215" s="2"/>
      <c r="Q1215" s="2" t="s">
        <v>65</v>
      </c>
      <c r="R1215" s="2" t="s">
        <v>81</v>
      </c>
      <c r="S1215" s="2">
        <v>6594</v>
      </c>
      <c r="T1215" s="2" t="s">
        <v>82</v>
      </c>
      <c r="U1215" s="2" t="s">
        <v>83</v>
      </c>
      <c r="V1215" s="10" t="s">
        <v>69</v>
      </c>
      <c r="W1215" s="2"/>
      <c r="X1215" s="2">
        <v>124230.96</v>
      </c>
      <c r="Y1215" s="26">
        <v>0.00116009093112</v>
      </c>
      <c r="Z1215" s="10" t="s">
        <v>84</v>
      </c>
      <c r="AA1215" s="2" t="s">
        <v>85</v>
      </c>
      <c r="AB1215" s="10" t="s">
        <v>72</v>
      </c>
      <c r="AC1215" s="2" t="s">
        <v>73</v>
      </c>
      <c r="AD1215" s="10" t="s">
        <v>74</v>
      </c>
      <c r="AE1215" s="10"/>
      <c r="AF1215" s="10" t="s">
        <v>86</v>
      </c>
      <c r="AG1215" s="10" t="s">
        <v>75</v>
      </c>
      <c r="AH1215" s="10"/>
      <c r="AI1215" s="10" t="s">
        <v>76</v>
      </c>
      <c r="AJ1215" s="2" t="s">
        <v>76</v>
      </c>
      <c r="AK1215" s="32">
        <v>1</v>
      </c>
      <c r="AL1215" s="2"/>
      <c r="AM1215" s="2"/>
      <c r="AN1215" s="2"/>
      <c r="AO1215" s="2">
        <v>0</v>
      </c>
      <c r="AP1215" s="2">
        <v>0</v>
      </c>
      <c r="AQ1215" s="2">
        <v>0</v>
      </c>
      <c r="AR1215" s="26">
        <v>0</v>
      </c>
      <c r="AS1215" s="11"/>
      <c r="AT1215" s="10"/>
      <c r="AV1215" s="10"/>
      <c r="AW1215" s="10"/>
      <c r="AX1215" s="10"/>
      <c r="AY1215" s="10"/>
      <c r="AZ1215" s="10"/>
      <c r="BC1215" s="10"/>
    </row>
    <row r="1216" s="2" customFormat="1">
      <c r="A1216" s="2" t="s">
        <v>2709</v>
      </c>
      <c r="B1216" s="11">
        <v>44334</v>
      </c>
      <c r="C1216" s="2" t="s">
        <v>2694</v>
      </c>
      <c r="D1216" s="2" t="s">
        <v>2695</v>
      </c>
      <c r="E1216" s="2" t="s">
        <v>2696</v>
      </c>
      <c r="F1216" s="2" t="s">
        <v>2701</v>
      </c>
      <c r="G1216" s="2" t="s">
        <v>2702</v>
      </c>
      <c r="H1216" s="2" t="s">
        <v>2703</v>
      </c>
      <c r="I1216" s="11">
        <v>44561</v>
      </c>
      <c r="J1216" s="11">
        <v>44286</v>
      </c>
      <c r="K1216" s="2" t="s">
        <v>199</v>
      </c>
      <c r="L1216" s="2" t="s">
        <v>200</v>
      </c>
      <c r="M1216" s="2"/>
      <c r="N1216" s="2" t="s">
        <v>80</v>
      </c>
      <c r="O1216" s="2"/>
      <c r="P1216" s="2"/>
      <c r="Q1216" s="2" t="s">
        <v>65</v>
      </c>
      <c r="R1216" s="2" t="s">
        <v>81</v>
      </c>
      <c r="S1216" s="2">
        <v>6946</v>
      </c>
      <c r="T1216" s="2" t="s">
        <v>82</v>
      </c>
      <c r="U1216" s="2" t="s">
        <v>83</v>
      </c>
      <c r="V1216" s="10" t="s">
        <v>69</v>
      </c>
      <c r="W1216" s="2"/>
      <c r="X1216" s="2">
        <v>1318489.72</v>
      </c>
      <c r="Y1216" s="26">
        <v>0.00990489318923</v>
      </c>
      <c r="Z1216" s="10" t="s">
        <v>84</v>
      </c>
      <c r="AA1216" s="2" t="s">
        <v>85</v>
      </c>
      <c r="AB1216" s="10" t="s">
        <v>72</v>
      </c>
      <c r="AC1216" s="2" t="s">
        <v>73</v>
      </c>
      <c r="AD1216" s="10" t="s">
        <v>74</v>
      </c>
      <c r="AE1216" s="10"/>
      <c r="AF1216" s="10" t="s">
        <v>86</v>
      </c>
      <c r="AG1216" s="10" t="s">
        <v>75</v>
      </c>
      <c r="AH1216" s="10"/>
      <c r="AI1216" s="10" t="s">
        <v>76</v>
      </c>
      <c r="AJ1216" s="2" t="s">
        <v>76</v>
      </c>
      <c r="AK1216" s="32">
        <v>1</v>
      </c>
      <c r="AL1216" s="2"/>
      <c r="AM1216" s="2"/>
      <c r="AN1216" s="2"/>
      <c r="AO1216" s="2">
        <v>0</v>
      </c>
      <c r="AP1216" s="2">
        <v>0</v>
      </c>
      <c r="AQ1216" s="2">
        <v>0</v>
      </c>
      <c r="AR1216" s="26">
        <v>0</v>
      </c>
      <c r="AS1216" s="11"/>
      <c r="AT1216" s="10"/>
      <c r="AV1216" s="10"/>
      <c r="AW1216" s="10"/>
      <c r="AX1216" s="10"/>
      <c r="AY1216" s="10"/>
      <c r="AZ1216" s="10"/>
      <c r="BC1216" s="10"/>
    </row>
    <row r="1217" s="2" customFormat="1">
      <c r="A1217" s="2" t="s">
        <v>2710</v>
      </c>
      <c r="B1217" s="11">
        <v>44424</v>
      </c>
      <c r="C1217" s="2" t="s">
        <v>2694</v>
      </c>
      <c r="D1217" s="2" t="s">
        <v>2695</v>
      </c>
      <c r="E1217" s="2" t="s">
        <v>2696</v>
      </c>
      <c r="F1217" s="2" t="s">
        <v>2701</v>
      </c>
      <c r="G1217" s="2" t="s">
        <v>2702</v>
      </c>
      <c r="H1217" s="2" t="s">
        <v>2703</v>
      </c>
      <c r="I1217" s="11">
        <v>44561</v>
      </c>
      <c r="J1217" s="11">
        <v>44377</v>
      </c>
      <c r="K1217" s="2" t="s">
        <v>199</v>
      </c>
      <c r="L1217" s="2" t="s">
        <v>200</v>
      </c>
      <c r="M1217" s="2"/>
      <c r="N1217" s="2" t="s">
        <v>80</v>
      </c>
      <c r="O1217" s="2"/>
      <c r="P1217" s="2"/>
      <c r="Q1217" s="2" t="s">
        <v>65</v>
      </c>
      <c r="R1217" s="2" t="s">
        <v>81</v>
      </c>
      <c r="S1217" s="2">
        <v>7467</v>
      </c>
      <c r="T1217" s="2" t="s">
        <v>82</v>
      </c>
      <c r="U1217" s="2" t="s">
        <v>83</v>
      </c>
      <c r="V1217" s="10" t="s">
        <v>69</v>
      </c>
      <c r="W1217" s="2"/>
      <c r="X1217" s="2">
        <v>1598983.38</v>
      </c>
      <c r="Y1217" s="26">
        <v>0.01098028151071</v>
      </c>
      <c r="Z1217" s="10" t="s">
        <v>84</v>
      </c>
      <c r="AA1217" s="2" t="s">
        <v>85</v>
      </c>
      <c r="AB1217" s="10" t="s">
        <v>72</v>
      </c>
      <c r="AC1217" s="2" t="s">
        <v>73</v>
      </c>
      <c r="AD1217" s="10" t="s">
        <v>74</v>
      </c>
      <c r="AE1217" s="10"/>
      <c r="AF1217" s="10" t="s">
        <v>86</v>
      </c>
      <c r="AG1217" s="10" t="s">
        <v>75</v>
      </c>
      <c r="AH1217" s="10"/>
      <c r="AI1217" s="10" t="s">
        <v>76</v>
      </c>
      <c r="AJ1217" s="2" t="s">
        <v>76</v>
      </c>
      <c r="AK1217" s="32">
        <v>1</v>
      </c>
      <c r="AL1217" s="2"/>
      <c r="AM1217" s="2"/>
      <c r="AN1217" s="2"/>
      <c r="AO1217" s="2">
        <v>0</v>
      </c>
      <c r="AP1217" s="2">
        <v>0</v>
      </c>
      <c r="AQ1217" s="2">
        <v>0</v>
      </c>
      <c r="AR1217" s="26">
        <v>0</v>
      </c>
      <c r="AS1217" s="11"/>
      <c r="AT1217" s="10"/>
      <c r="AV1217" s="10"/>
      <c r="AW1217" s="10"/>
      <c r="AX1217" s="10"/>
      <c r="AY1217" s="10"/>
      <c r="AZ1217" s="10"/>
      <c r="BC1217" s="10"/>
    </row>
    <row r="1218" s="2" customFormat="1">
      <c r="A1218" s="2" t="s">
        <v>2711</v>
      </c>
      <c r="B1218" s="11">
        <v>44512</v>
      </c>
      <c r="C1218" s="2" t="s">
        <v>2712</v>
      </c>
      <c r="D1218" s="2" t="s">
        <v>2713</v>
      </c>
      <c r="E1218" s="2" t="s">
        <v>2714</v>
      </c>
      <c r="F1218" s="2" t="s">
        <v>2715</v>
      </c>
      <c r="G1218" s="2" t="s">
        <v>2716</v>
      </c>
      <c r="H1218" s="2" t="s">
        <v>2717</v>
      </c>
      <c r="I1218" s="11">
        <v>44561</v>
      </c>
      <c r="J1218" s="11">
        <v>44469</v>
      </c>
      <c r="K1218" s="2" t="s">
        <v>199</v>
      </c>
      <c r="L1218" s="2" t="s">
        <v>200</v>
      </c>
      <c r="M1218" s="2"/>
      <c r="N1218" s="2" t="s">
        <v>80</v>
      </c>
      <c r="O1218" s="2"/>
      <c r="P1218" s="2"/>
      <c r="Q1218" s="2" t="s">
        <v>65</v>
      </c>
      <c r="R1218" s="2" t="s">
        <v>81</v>
      </c>
      <c r="S1218" s="2">
        <v>1457</v>
      </c>
      <c r="T1218" s="2" t="s">
        <v>82</v>
      </c>
      <c r="U1218" s="2" t="s">
        <v>83</v>
      </c>
      <c r="V1218" s="10" t="s">
        <v>69</v>
      </c>
      <c r="W1218" s="2"/>
      <c r="X1218" s="2">
        <v>255659.79</v>
      </c>
      <c r="Y1218" s="26">
        <v>0.00463943891271</v>
      </c>
      <c r="Z1218" s="10" t="s">
        <v>84</v>
      </c>
      <c r="AA1218" s="2" t="s">
        <v>85</v>
      </c>
      <c r="AB1218" s="10" t="s">
        <v>72</v>
      </c>
      <c r="AC1218" s="2" t="s">
        <v>73</v>
      </c>
      <c r="AD1218" s="10" t="s">
        <v>74</v>
      </c>
      <c r="AE1218" s="10"/>
      <c r="AF1218" s="10" t="s">
        <v>86</v>
      </c>
      <c r="AG1218" s="10" t="s">
        <v>75</v>
      </c>
      <c r="AH1218" s="10"/>
      <c r="AI1218" s="10" t="s">
        <v>76</v>
      </c>
      <c r="AJ1218" s="2" t="s">
        <v>76</v>
      </c>
      <c r="AK1218" s="32">
        <v>1</v>
      </c>
      <c r="AL1218" s="2"/>
      <c r="AM1218" s="2"/>
      <c r="AN1218" s="2"/>
      <c r="AO1218" s="2">
        <v>0</v>
      </c>
      <c r="AP1218" s="2">
        <v>0</v>
      </c>
      <c r="AQ1218" s="2">
        <v>0</v>
      </c>
      <c r="AR1218" s="26">
        <v>0</v>
      </c>
      <c r="AS1218" s="11"/>
      <c r="AT1218" s="10"/>
      <c r="AV1218" s="10"/>
      <c r="AW1218" s="10"/>
      <c r="AX1218" s="10"/>
      <c r="AY1218" s="10"/>
      <c r="AZ1218" s="10"/>
      <c r="BC1218" s="10"/>
    </row>
    <row r="1219" s="2" customFormat="1">
      <c r="A1219" s="2" t="s">
        <v>2718</v>
      </c>
      <c r="B1219" s="11">
        <v>43972</v>
      </c>
      <c r="C1219" s="2" t="s">
        <v>2712</v>
      </c>
      <c r="D1219" s="2" t="s">
        <v>2713</v>
      </c>
      <c r="E1219" s="2" t="s">
        <v>1522</v>
      </c>
      <c r="F1219" s="2" t="s">
        <v>2719</v>
      </c>
      <c r="G1219" s="2" t="s">
        <v>2720</v>
      </c>
      <c r="H1219" s="2" t="s">
        <v>1522</v>
      </c>
      <c r="I1219" s="11">
        <v>44196</v>
      </c>
      <c r="J1219" s="11">
        <v>43921</v>
      </c>
      <c r="K1219" s="2" t="s">
        <v>199</v>
      </c>
      <c r="L1219" s="2" t="s">
        <v>200</v>
      </c>
      <c r="M1219" s="2"/>
      <c r="N1219" s="2" t="s">
        <v>80</v>
      </c>
      <c r="O1219" s="2"/>
      <c r="P1219" s="2"/>
      <c r="Q1219" s="2" t="s">
        <v>65</v>
      </c>
      <c r="R1219" s="2" t="s">
        <v>81</v>
      </c>
      <c r="S1219" s="2">
        <v>280</v>
      </c>
      <c r="T1219" s="2" t="s">
        <v>82</v>
      </c>
      <c r="U1219" s="2" t="s">
        <v>83</v>
      </c>
      <c r="V1219" s="10" t="s">
        <v>69</v>
      </c>
      <c r="W1219" s="2"/>
      <c r="X1219" s="2">
        <v>980</v>
      </c>
      <c r="Y1219" s="26">
        <v>0.00041607844814</v>
      </c>
      <c r="Z1219" s="10" t="s">
        <v>84</v>
      </c>
      <c r="AA1219" s="2" t="s">
        <v>85</v>
      </c>
      <c r="AB1219" s="10" t="s">
        <v>72</v>
      </c>
      <c r="AC1219" s="2" t="s">
        <v>73</v>
      </c>
      <c r="AD1219" s="10" t="s">
        <v>74</v>
      </c>
      <c r="AE1219" s="10"/>
      <c r="AF1219" s="10" t="s">
        <v>86</v>
      </c>
      <c r="AG1219" s="10" t="s">
        <v>75</v>
      </c>
      <c r="AH1219" s="10"/>
      <c r="AI1219" s="10" t="s">
        <v>76</v>
      </c>
      <c r="AJ1219" s="2" t="s">
        <v>76</v>
      </c>
      <c r="AK1219" s="32">
        <v>1</v>
      </c>
      <c r="AL1219" s="2"/>
      <c r="AM1219" s="2"/>
      <c r="AN1219" s="2"/>
      <c r="AO1219" s="2">
        <v>0</v>
      </c>
      <c r="AP1219" s="2">
        <v>0</v>
      </c>
      <c r="AQ1219" s="2">
        <v>0</v>
      </c>
      <c r="AR1219" s="26">
        <v>0</v>
      </c>
      <c r="AS1219" s="11"/>
      <c r="AT1219" s="10"/>
      <c r="AV1219" s="10"/>
      <c r="AW1219" s="10"/>
      <c r="AX1219" s="10"/>
      <c r="AY1219" s="10"/>
      <c r="AZ1219" s="10"/>
      <c r="BC1219" s="10"/>
    </row>
    <row r="1220" s="2" customFormat="1">
      <c r="A1220" s="2" t="s">
        <v>2721</v>
      </c>
      <c r="B1220" s="11">
        <v>44070</v>
      </c>
      <c r="C1220" s="2" t="s">
        <v>2712</v>
      </c>
      <c r="D1220" s="2" t="s">
        <v>2713</v>
      </c>
      <c r="E1220" s="2" t="s">
        <v>1522</v>
      </c>
      <c r="F1220" s="2" t="s">
        <v>2719</v>
      </c>
      <c r="G1220" s="2" t="s">
        <v>2720</v>
      </c>
      <c r="H1220" s="2" t="s">
        <v>1522</v>
      </c>
      <c r="I1220" s="11">
        <v>44196</v>
      </c>
      <c r="J1220" s="11">
        <v>44012</v>
      </c>
      <c r="K1220" s="2" t="s">
        <v>199</v>
      </c>
      <c r="L1220" s="2" t="s">
        <v>200</v>
      </c>
      <c r="M1220" s="2"/>
      <c r="N1220" s="2" t="s">
        <v>80</v>
      </c>
      <c r="O1220" s="2"/>
      <c r="P1220" s="2"/>
      <c r="Q1220" s="2" t="s">
        <v>65</v>
      </c>
      <c r="R1220" s="2" t="s">
        <v>81</v>
      </c>
      <c r="S1220" s="2">
        <v>280</v>
      </c>
      <c r="T1220" s="2" t="s">
        <v>82</v>
      </c>
      <c r="U1220" s="2" t="s">
        <v>83</v>
      </c>
      <c r="V1220" s="10" t="s">
        <v>69</v>
      </c>
      <c r="W1220" s="2"/>
      <c r="X1220" s="2">
        <v>1215.2</v>
      </c>
      <c r="Y1220" s="26">
        <v>0.00040767391939</v>
      </c>
      <c r="Z1220" s="10" t="s">
        <v>84</v>
      </c>
      <c r="AA1220" s="2" t="s">
        <v>85</v>
      </c>
      <c r="AB1220" s="10" t="s">
        <v>72</v>
      </c>
      <c r="AC1220" s="2" t="s">
        <v>73</v>
      </c>
      <c r="AD1220" s="10" t="s">
        <v>74</v>
      </c>
      <c r="AE1220" s="10"/>
      <c r="AF1220" s="10" t="s">
        <v>86</v>
      </c>
      <c r="AG1220" s="10" t="s">
        <v>75</v>
      </c>
      <c r="AH1220" s="10"/>
      <c r="AI1220" s="10" t="s">
        <v>76</v>
      </c>
      <c r="AJ1220" s="2" t="s">
        <v>76</v>
      </c>
      <c r="AK1220" s="32">
        <v>1</v>
      </c>
      <c r="AL1220" s="2"/>
      <c r="AM1220" s="2"/>
      <c r="AN1220" s="2"/>
      <c r="AO1220" s="2">
        <v>0</v>
      </c>
      <c r="AP1220" s="2">
        <v>0</v>
      </c>
      <c r="AQ1220" s="2">
        <v>0</v>
      </c>
      <c r="AR1220" s="26">
        <v>0</v>
      </c>
      <c r="AS1220" s="11"/>
      <c r="AT1220" s="10"/>
      <c r="AV1220" s="10"/>
      <c r="AW1220" s="10"/>
      <c r="AX1220" s="10"/>
      <c r="AY1220" s="10"/>
      <c r="AZ1220" s="10"/>
      <c r="BC1220" s="10"/>
    </row>
    <row r="1221" s="2" customFormat="1">
      <c r="A1221" s="2" t="s">
        <v>2722</v>
      </c>
      <c r="B1221" s="11">
        <v>44159</v>
      </c>
      <c r="C1221" s="2" t="s">
        <v>2712</v>
      </c>
      <c r="D1221" s="2" t="s">
        <v>2713</v>
      </c>
      <c r="E1221" s="2" t="s">
        <v>1522</v>
      </c>
      <c r="F1221" s="2" t="s">
        <v>2719</v>
      </c>
      <c r="G1221" s="2" t="s">
        <v>2720</v>
      </c>
      <c r="H1221" s="2" t="s">
        <v>1522</v>
      </c>
      <c r="I1221" s="11">
        <v>44196</v>
      </c>
      <c r="J1221" s="11">
        <v>44104</v>
      </c>
      <c r="K1221" s="2" t="s">
        <v>199</v>
      </c>
      <c r="L1221" s="2" t="s">
        <v>200</v>
      </c>
      <c r="M1221" s="2"/>
      <c r="N1221" s="2" t="s">
        <v>80</v>
      </c>
      <c r="O1221" s="2"/>
      <c r="P1221" s="2"/>
      <c r="Q1221" s="2" t="s">
        <v>65</v>
      </c>
      <c r="R1221" s="2" t="s">
        <v>81</v>
      </c>
      <c r="S1221" s="2">
        <v>258</v>
      </c>
      <c r="T1221" s="2" t="s">
        <v>82</v>
      </c>
      <c r="U1221" s="2" t="s">
        <v>83</v>
      </c>
      <c r="V1221" s="10" t="s">
        <v>69</v>
      </c>
      <c r="W1221" s="2"/>
      <c r="X1221" s="2">
        <v>2631.6</v>
      </c>
      <c r="Y1221" s="26">
        <v>0.00079646150277</v>
      </c>
      <c r="Z1221" s="10" t="s">
        <v>84</v>
      </c>
      <c r="AA1221" s="2" t="s">
        <v>85</v>
      </c>
      <c r="AB1221" s="10" t="s">
        <v>72</v>
      </c>
      <c r="AC1221" s="2" t="s">
        <v>73</v>
      </c>
      <c r="AD1221" s="10" t="s">
        <v>74</v>
      </c>
      <c r="AE1221" s="10"/>
      <c r="AF1221" s="10" t="s">
        <v>86</v>
      </c>
      <c r="AG1221" s="10" t="s">
        <v>75</v>
      </c>
      <c r="AH1221" s="10"/>
      <c r="AI1221" s="10" t="s">
        <v>76</v>
      </c>
      <c r="AJ1221" s="2" t="s">
        <v>76</v>
      </c>
      <c r="AK1221" s="32">
        <v>1</v>
      </c>
      <c r="AL1221" s="2"/>
      <c r="AM1221" s="2"/>
      <c r="AN1221" s="2"/>
      <c r="AO1221" s="2">
        <v>0</v>
      </c>
      <c r="AP1221" s="2">
        <v>0</v>
      </c>
      <c r="AQ1221" s="2">
        <v>0</v>
      </c>
      <c r="AR1221" s="26">
        <v>0</v>
      </c>
      <c r="AS1221" s="11"/>
      <c r="AT1221" s="10"/>
      <c r="AV1221" s="10"/>
      <c r="AW1221" s="10"/>
      <c r="AX1221" s="10"/>
      <c r="AY1221" s="10"/>
      <c r="AZ1221" s="10"/>
      <c r="BC1221" s="10"/>
    </row>
    <row r="1222" s="2" customFormat="1">
      <c r="A1222" s="2" t="s">
        <v>2723</v>
      </c>
      <c r="B1222" s="11">
        <v>44250</v>
      </c>
      <c r="C1222" s="2" t="s">
        <v>2712</v>
      </c>
      <c r="D1222" s="2" t="s">
        <v>2713</v>
      </c>
      <c r="E1222" s="2" t="s">
        <v>1522</v>
      </c>
      <c r="F1222" s="2" t="s">
        <v>2719</v>
      </c>
      <c r="G1222" s="2" t="s">
        <v>2720</v>
      </c>
      <c r="H1222" s="2" t="s">
        <v>1522</v>
      </c>
      <c r="I1222" s="11">
        <v>44196</v>
      </c>
      <c r="J1222" s="11">
        <v>44196</v>
      </c>
      <c r="K1222" s="2" t="s">
        <v>199</v>
      </c>
      <c r="L1222" s="2" t="s">
        <v>200</v>
      </c>
      <c r="M1222" s="2"/>
      <c r="N1222" s="2" t="s">
        <v>80</v>
      </c>
      <c r="O1222" s="2"/>
      <c r="P1222" s="2"/>
      <c r="Q1222" s="2" t="s">
        <v>65</v>
      </c>
      <c r="R1222" s="2" t="s">
        <v>81</v>
      </c>
      <c r="S1222" s="2">
        <v>262</v>
      </c>
      <c r="T1222" s="2" t="s">
        <v>82</v>
      </c>
      <c r="U1222" s="2" t="s">
        <v>83</v>
      </c>
      <c r="V1222" s="10" t="s">
        <v>69</v>
      </c>
      <c r="W1222" s="2"/>
      <c r="X1222" s="2">
        <v>4936.08</v>
      </c>
      <c r="Y1222" s="26">
        <v>0.00115085626095</v>
      </c>
      <c r="Z1222" s="10" t="s">
        <v>84</v>
      </c>
      <c r="AA1222" s="2" t="s">
        <v>85</v>
      </c>
      <c r="AB1222" s="10" t="s">
        <v>72</v>
      </c>
      <c r="AC1222" s="2" t="s">
        <v>73</v>
      </c>
      <c r="AD1222" s="10" t="s">
        <v>74</v>
      </c>
      <c r="AE1222" s="10"/>
      <c r="AF1222" s="10" t="s">
        <v>86</v>
      </c>
      <c r="AG1222" s="10" t="s">
        <v>75</v>
      </c>
      <c r="AH1222" s="10"/>
      <c r="AI1222" s="10" t="s">
        <v>76</v>
      </c>
      <c r="AJ1222" s="2" t="s">
        <v>76</v>
      </c>
      <c r="AK1222" s="32">
        <v>1</v>
      </c>
      <c r="AL1222" s="2"/>
      <c r="AM1222" s="2"/>
      <c r="AN1222" s="2"/>
      <c r="AO1222" s="2">
        <v>0</v>
      </c>
      <c r="AP1222" s="2">
        <v>0</v>
      </c>
      <c r="AQ1222" s="2">
        <v>0</v>
      </c>
      <c r="AR1222" s="26">
        <v>0</v>
      </c>
      <c r="AS1222" s="11"/>
      <c r="AT1222" s="10"/>
      <c r="AV1222" s="10"/>
      <c r="AW1222" s="10"/>
      <c r="AX1222" s="10"/>
      <c r="AY1222" s="10"/>
      <c r="AZ1222" s="10"/>
      <c r="BC1222" s="10"/>
    </row>
    <row r="1223" s="2" customFormat="1">
      <c r="A1223" s="2" t="s">
        <v>2724</v>
      </c>
      <c r="B1223" s="11">
        <v>44334</v>
      </c>
      <c r="C1223" s="2" t="s">
        <v>2712</v>
      </c>
      <c r="D1223" s="2" t="s">
        <v>2713</v>
      </c>
      <c r="E1223" s="2" t="s">
        <v>2714</v>
      </c>
      <c r="F1223" s="2" t="s">
        <v>2719</v>
      </c>
      <c r="G1223" s="2" t="s">
        <v>2720</v>
      </c>
      <c r="H1223" s="2" t="s">
        <v>2725</v>
      </c>
      <c r="I1223" s="11">
        <v>44561</v>
      </c>
      <c r="J1223" s="11">
        <v>44286</v>
      </c>
      <c r="K1223" s="2" t="s">
        <v>199</v>
      </c>
      <c r="L1223" s="2" t="s">
        <v>200</v>
      </c>
      <c r="M1223" s="2"/>
      <c r="N1223" s="2" t="s">
        <v>80</v>
      </c>
      <c r="O1223" s="2"/>
      <c r="P1223" s="2"/>
      <c r="Q1223" s="2" t="s">
        <v>65</v>
      </c>
      <c r="R1223" s="2" t="s">
        <v>81</v>
      </c>
      <c r="S1223" s="2">
        <v>362</v>
      </c>
      <c r="T1223" s="2" t="s">
        <v>82</v>
      </c>
      <c r="U1223" s="2" t="s">
        <v>83</v>
      </c>
      <c r="V1223" s="10" t="s">
        <v>69</v>
      </c>
      <c r="W1223" s="2"/>
      <c r="X1223" s="2">
        <v>68714.84</v>
      </c>
      <c r="Y1223" s="26">
        <v>0.00989667294886</v>
      </c>
      <c r="Z1223" s="10" t="s">
        <v>84</v>
      </c>
      <c r="AA1223" s="2" t="s">
        <v>85</v>
      </c>
      <c r="AB1223" s="10" t="s">
        <v>72</v>
      </c>
      <c r="AC1223" s="2" t="s">
        <v>73</v>
      </c>
      <c r="AD1223" s="10" t="s">
        <v>74</v>
      </c>
      <c r="AE1223" s="10"/>
      <c r="AF1223" s="10" t="s">
        <v>86</v>
      </c>
      <c r="AG1223" s="10" t="s">
        <v>75</v>
      </c>
      <c r="AH1223" s="10"/>
      <c r="AI1223" s="10" t="s">
        <v>76</v>
      </c>
      <c r="AJ1223" s="2" t="s">
        <v>76</v>
      </c>
      <c r="AK1223" s="32">
        <v>1</v>
      </c>
      <c r="AL1223" s="2"/>
      <c r="AM1223" s="2"/>
      <c r="AN1223" s="2"/>
      <c r="AO1223" s="2">
        <v>0</v>
      </c>
      <c r="AP1223" s="2">
        <v>0</v>
      </c>
      <c r="AQ1223" s="2">
        <v>0</v>
      </c>
      <c r="AR1223" s="26">
        <v>0</v>
      </c>
      <c r="AS1223" s="11"/>
      <c r="AT1223" s="10"/>
      <c r="AV1223" s="10"/>
      <c r="AW1223" s="10"/>
      <c r="AX1223" s="10"/>
      <c r="AY1223" s="10"/>
      <c r="AZ1223" s="10"/>
      <c r="BC1223" s="10"/>
    </row>
    <row r="1224" s="2" customFormat="1">
      <c r="A1224" s="2" t="s">
        <v>2726</v>
      </c>
      <c r="B1224" s="11">
        <v>44424</v>
      </c>
      <c r="C1224" s="2" t="s">
        <v>2712</v>
      </c>
      <c r="D1224" s="2" t="s">
        <v>2713</v>
      </c>
      <c r="E1224" s="2" t="s">
        <v>2714</v>
      </c>
      <c r="F1224" s="2" t="s">
        <v>2719</v>
      </c>
      <c r="G1224" s="2" t="s">
        <v>2720</v>
      </c>
      <c r="H1224" s="2" t="s">
        <v>2725</v>
      </c>
      <c r="I1224" s="11">
        <v>44561</v>
      </c>
      <c r="J1224" s="11">
        <v>44377</v>
      </c>
      <c r="K1224" s="2" t="s">
        <v>199</v>
      </c>
      <c r="L1224" s="2" t="s">
        <v>200</v>
      </c>
      <c r="M1224" s="2"/>
      <c r="N1224" s="2" t="s">
        <v>80</v>
      </c>
      <c r="O1224" s="2"/>
      <c r="P1224" s="2"/>
      <c r="Q1224" s="2" t="s">
        <v>65</v>
      </c>
      <c r="R1224" s="2" t="s">
        <v>81</v>
      </c>
      <c r="S1224" s="2">
        <v>425</v>
      </c>
      <c r="T1224" s="2" t="s">
        <v>82</v>
      </c>
      <c r="U1224" s="2" t="s">
        <v>83</v>
      </c>
      <c r="V1224" s="10" t="s">
        <v>69</v>
      </c>
      <c r="W1224" s="2"/>
      <c r="X1224" s="2">
        <v>91009.5</v>
      </c>
      <c r="Y1224" s="26">
        <v>0.01083936375555</v>
      </c>
      <c r="Z1224" s="10" t="s">
        <v>84</v>
      </c>
      <c r="AA1224" s="2" t="s">
        <v>85</v>
      </c>
      <c r="AB1224" s="10" t="s">
        <v>72</v>
      </c>
      <c r="AC1224" s="2" t="s">
        <v>73</v>
      </c>
      <c r="AD1224" s="10" t="s">
        <v>74</v>
      </c>
      <c r="AE1224" s="10"/>
      <c r="AF1224" s="10" t="s">
        <v>86</v>
      </c>
      <c r="AG1224" s="10" t="s">
        <v>75</v>
      </c>
      <c r="AH1224" s="10"/>
      <c r="AI1224" s="10" t="s">
        <v>76</v>
      </c>
      <c r="AJ1224" s="2" t="s">
        <v>76</v>
      </c>
      <c r="AK1224" s="32">
        <v>1</v>
      </c>
      <c r="AL1224" s="2"/>
      <c r="AM1224" s="2"/>
      <c r="AN1224" s="2"/>
      <c r="AO1224" s="2">
        <v>0</v>
      </c>
      <c r="AP1224" s="2">
        <v>0</v>
      </c>
      <c r="AQ1224" s="2">
        <v>0</v>
      </c>
      <c r="AR1224" s="26">
        <v>0</v>
      </c>
      <c r="AS1224" s="11"/>
      <c r="AT1224" s="10"/>
      <c r="AV1224" s="10"/>
      <c r="AW1224" s="10"/>
      <c r="AX1224" s="10"/>
      <c r="AY1224" s="10"/>
      <c r="AZ1224" s="10"/>
      <c r="BC1224" s="10"/>
    </row>
    <row r="1225" s="2" customFormat="1">
      <c r="A1225" s="2" t="s">
        <v>2727</v>
      </c>
      <c r="B1225" s="11">
        <v>44551</v>
      </c>
      <c r="C1225" s="2" t="s">
        <v>2728</v>
      </c>
      <c r="D1225" s="2" t="s">
        <v>2729</v>
      </c>
      <c r="E1225" s="2" t="s">
        <v>2730</v>
      </c>
      <c r="F1225" s="2" t="s">
        <v>2731</v>
      </c>
      <c r="G1225" s="2" t="s">
        <v>2732</v>
      </c>
      <c r="H1225" s="2" t="s">
        <v>2733</v>
      </c>
      <c r="I1225" s="11">
        <v>44500</v>
      </c>
      <c r="J1225" s="11">
        <v>44500</v>
      </c>
      <c r="K1225" s="2" t="s">
        <v>126</v>
      </c>
      <c r="L1225" s="2" t="s">
        <v>316</v>
      </c>
      <c r="M1225" s="2"/>
      <c r="N1225" s="2" t="s">
        <v>80</v>
      </c>
      <c r="O1225" s="2"/>
      <c r="P1225" s="2"/>
      <c r="Q1225" s="2" t="s">
        <v>65</v>
      </c>
      <c r="R1225" s="2" t="s">
        <v>81</v>
      </c>
      <c r="S1225" s="2">
        <v>21590</v>
      </c>
      <c r="T1225" s="2" t="s">
        <v>82</v>
      </c>
      <c r="U1225" s="2" t="s">
        <v>83</v>
      </c>
      <c r="V1225" s="10" t="s">
        <v>69</v>
      </c>
      <c r="W1225" s="2"/>
      <c r="X1225" s="2">
        <v>3961980.9</v>
      </c>
      <c r="Y1225" s="26">
        <v>0.00464784153842</v>
      </c>
      <c r="Z1225" s="10" t="s">
        <v>84</v>
      </c>
      <c r="AA1225" s="2" t="s">
        <v>85</v>
      </c>
      <c r="AB1225" s="10" t="s">
        <v>72</v>
      </c>
      <c r="AC1225" s="2" t="s">
        <v>73</v>
      </c>
      <c r="AD1225" s="10" t="s">
        <v>74</v>
      </c>
      <c r="AE1225" s="10"/>
      <c r="AF1225" s="10" t="s">
        <v>86</v>
      </c>
      <c r="AG1225" s="10" t="s">
        <v>75</v>
      </c>
      <c r="AH1225" s="10"/>
      <c r="AI1225" s="10" t="s">
        <v>76</v>
      </c>
      <c r="AJ1225" s="2" t="s">
        <v>76</v>
      </c>
      <c r="AK1225" s="32">
        <v>1</v>
      </c>
      <c r="AL1225" s="2"/>
      <c r="AM1225" s="2"/>
      <c r="AN1225" s="2"/>
      <c r="AO1225" s="2">
        <v>0</v>
      </c>
      <c r="AP1225" s="2">
        <v>0</v>
      </c>
      <c r="AQ1225" s="2">
        <v>3883551.15</v>
      </c>
      <c r="AR1225" s="26">
        <v>0.9802044098698204</v>
      </c>
      <c r="AS1225" s="11"/>
      <c r="AT1225" s="10"/>
      <c r="AV1225" s="10"/>
      <c r="AW1225" s="10"/>
      <c r="AX1225" s="10"/>
      <c r="AY1225" s="10"/>
      <c r="AZ1225" s="10"/>
      <c r="BC1225" s="10"/>
    </row>
    <row r="1226" s="2" customFormat="1">
      <c r="A1226" s="2" t="s">
        <v>2734</v>
      </c>
      <c r="B1226" s="11">
        <v>43818</v>
      </c>
      <c r="C1226" s="2" t="s">
        <v>2728</v>
      </c>
      <c r="D1226" s="2" t="s">
        <v>2729</v>
      </c>
      <c r="E1226" s="2" t="s">
        <v>2730</v>
      </c>
      <c r="F1226" s="2" t="s">
        <v>2735</v>
      </c>
      <c r="G1226" s="2" t="s">
        <v>2736</v>
      </c>
      <c r="H1226" s="2" t="s">
        <v>2737</v>
      </c>
      <c r="I1226" s="11">
        <v>43769</v>
      </c>
      <c r="J1226" s="11">
        <v>43769</v>
      </c>
      <c r="K1226" s="2" t="s">
        <v>126</v>
      </c>
      <c r="L1226" s="2" t="s">
        <v>316</v>
      </c>
      <c r="M1226" s="2"/>
      <c r="N1226" s="2" t="s">
        <v>80</v>
      </c>
      <c r="O1226" s="2"/>
      <c r="P1226" s="2"/>
      <c r="Q1226" s="2" t="s">
        <v>65</v>
      </c>
      <c r="R1226" s="2" t="s">
        <v>81</v>
      </c>
      <c r="S1226" s="2">
        <v>4676</v>
      </c>
      <c r="T1226" s="2" t="s">
        <v>82</v>
      </c>
      <c r="U1226" s="2" t="s">
        <v>83</v>
      </c>
      <c r="V1226" s="10" t="s">
        <v>69</v>
      </c>
      <c r="W1226" s="2"/>
      <c r="X1226" s="2">
        <v>25437.44</v>
      </c>
      <c r="Y1226" s="26">
        <v>1.018651955E-05</v>
      </c>
      <c r="Z1226" s="10" t="s">
        <v>84</v>
      </c>
      <c r="AA1226" s="2" t="s">
        <v>85</v>
      </c>
      <c r="AB1226" s="10" t="s">
        <v>72</v>
      </c>
      <c r="AC1226" s="2" t="s">
        <v>73</v>
      </c>
      <c r="AD1226" s="10" t="s">
        <v>74</v>
      </c>
      <c r="AE1226" s="10"/>
      <c r="AF1226" s="10" t="s">
        <v>86</v>
      </c>
      <c r="AG1226" s="10" t="s">
        <v>75</v>
      </c>
      <c r="AH1226" s="10"/>
      <c r="AI1226" s="10" t="s">
        <v>76</v>
      </c>
      <c r="AJ1226" s="2" t="s">
        <v>76</v>
      </c>
      <c r="AK1226" s="32">
        <v>1</v>
      </c>
      <c r="AL1226" s="2"/>
      <c r="AM1226" s="2"/>
      <c r="AN1226" s="2"/>
      <c r="AO1226" s="2">
        <v>0</v>
      </c>
      <c r="AP1226" s="2">
        <v>0</v>
      </c>
      <c r="AQ1226" s="2">
        <v>23722.2</v>
      </c>
      <c r="AR1226" s="26">
        <v>0.9325702586423791</v>
      </c>
      <c r="AS1226" s="11"/>
      <c r="AT1226" s="10"/>
      <c r="AV1226" s="10"/>
      <c r="AW1226" s="10"/>
      <c r="AX1226" s="10"/>
      <c r="AY1226" s="10"/>
      <c r="AZ1226" s="10"/>
      <c r="BC1226" s="10"/>
    </row>
    <row r="1227" s="2" customFormat="1">
      <c r="A1227" s="2" t="s">
        <v>2738</v>
      </c>
      <c r="B1227" s="11">
        <v>43915</v>
      </c>
      <c r="C1227" s="2" t="s">
        <v>2728</v>
      </c>
      <c r="D1227" s="2" t="s">
        <v>2729</v>
      </c>
      <c r="E1227" s="2" t="s">
        <v>2730</v>
      </c>
      <c r="F1227" s="2" t="s">
        <v>2735</v>
      </c>
      <c r="G1227" s="2" t="s">
        <v>2736</v>
      </c>
      <c r="H1227" s="2" t="s">
        <v>2737</v>
      </c>
      <c r="I1227" s="11">
        <v>44135</v>
      </c>
      <c r="J1227" s="11">
        <v>43861</v>
      </c>
      <c r="K1227" s="2" t="s">
        <v>126</v>
      </c>
      <c r="L1227" s="2" t="s">
        <v>316</v>
      </c>
      <c r="M1227" s="2"/>
      <c r="N1227" s="2" t="s">
        <v>80</v>
      </c>
      <c r="O1227" s="2"/>
      <c r="P1227" s="2"/>
      <c r="Q1227" s="2" t="s">
        <v>65</v>
      </c>
      <c r="R1227" s="2" t="s">
        <v>81</v>
      </c>
      <c r="S1227" s="2">
        <v>4394</v>
      </c>
      <c r="T1227" s="2" t="s">
        <v>82</v>
      </c>
      <c r="U1227" s="2" t="s">
        <v>83</v>
      </c>
      <c r="V1227" s="10" t="s">
        <v>69</v>
      </c>
      <c r="W1227" s="2"/>
      <c r="X1227" s="2">
        <v>16872.96</v>
      </c>
      <c r="Y1227" s="26">
        <v>6.81917593E-06</v>
      </c>
      <c r="Z1227" s="10" t="s">
        <v>84</v>
      </c>
      <c r="AA1227" s="2" t="s">
        <v>85</v>
      </c>
      <c r="AB1227" s="10" t="s">
        <v>72</v>
      </c>
      <c r="AC1227" s="2" t="s">
        <v>73</v>
      </c>
      <c r="AD1227" s="10" t="s">
        <v>74</v>
      </c>
      <c r="AE1227" s="10"/>
      <c r="AF1227" s="10" t="s">
        <v>86</v>
      </c>
      <c r="AG1227" s="10" t="s">
        <v>75</v>
      </c>
      <c r="AH1227" s="10"/>
      <c r="AI1227" s="10" t="s">
        <v>76</v>
      </c>
      <c r="AJ1227" s="2" t="s">
        <v>76</v>
      </c>
      <c r="AK1227" s="32">
        <v>1</v>
      </c>
      <c r="AL1227" s="2"/>
      <c r="AM1227" s="2"/>
      <c r="AN1227" s="2"/>
      <c r="AO1227" s="2">
        <v>0</v>
      </c>
      <c r="AP1227" s="2">
        <v>0</v>
      </c>
      <c r="AQ1227" s="2">
        <v>17091.57</v>
      </c>
      <c r="AR1227" s="26">
        <v>1.01295623293127</v>
      </c>
      <c r="AS1227" s="11"/>
      <c r="AT1227" s="10"/>
      <c r="AV1227" s="10"/>
      <c r="AW1227" s="10"/>
      <c r="AX1227" s="10"/>
      <c r="AY1227" s="10"/>
      <c r="AZ1227" s="10"/>
      <c r="BC1227" s="10"/>
    </row>
    <row r="1228" s="2" customFormat="1">
      <c r="A1228" s="2" t="s">
        <v>2739</v>
      </c>
      <c r="B1228" s="11">
        <v>44006</v>
      </c>
      <c r="C1228" s="2" t="s">
        <v>2728</v>
      </c>
      <c r="D1228" s="2" t="s">
        <v>2729</v>
      </c>
      <c r="E1228" s="2" t="s">
        <v>2730</v>
      </c>
      <c r="F1228" s="2" t="s">
        <v>2735</v>
      </c>
      <c r="G1228" s="2" t="s">
        <v>2736</v>
      </c>
      <c r="H1228" s="2" t="s">
        <v>2737</v>
      </c>
      <c r="I1228" s="11">
        <v>44135</v>
      </c>
      <c r="J1228" s="11">
        <v>43951</v>
      </c>
      <c r="K1228" s="2" t="s">
        <v>126</v>
      </c>
      <c r="L1228" s="2" t="s">
        <v>316</v>
      </c>
      <c r="M1228" s="2"/>
      <c r="N1228" s="2" t="s">
        <v>80</v>
      </c>
      <c r="O1228" s="2"/>
      <c r="P1228" s="2"/>
      <c r="Q1228" s="2" t="s">
        <v>65</v>
      </c>
      <c r="R1228" s="2" t="s">
        <v>81</v>
      </c>
      <c r="S1228" s="2">
        <v>3020</v>
      </c>
      <c r="T1228" s="2" t="s">
        <v>82</v>
      </c>
      <c r="U1228" s="2" t="s">
        <v>83</v>
      </c>
      <c r="V1228" s="10" t="s">
        <v>69</v>
      </c>
      <c r="W1228" s="2"/>
      <c r="X1228" s="2">
        <v>17304.6</v>
      </c>
      <c r="Y1228" s="26">
        <v>8.17485686E-06</v>
      </c>
      <c r="Z1228" s="10" t="s">
        <v>84</v>
      </c>
      <c r="AA1228" s="2" t="s">
        <v>85</v>
      </c>
      <c r="AB1228" s="10" t="s">
        <v>72</v>
      </c>
      <c r="AC1228" s="2" t="s">
        <v>73</v>
      </c>
      <c r="AD1228" s="10" t="s">
        <v>74</v>
      </c>
      <c r="AE1228" s="10"/>
      <c r="AF1228" s="10" t="s">
        <v>86</v>
      </c>
      <c r="AG1228" s="10" t="s">
        <v>75</v>
      </c>
      <c r="AH1228" s="10"/>
      <c r="AI1228" s="10" t="s">
        <v>76</v>
      </c>
      <c r="AJ1228" s="2" t="s">
        <v>76</v>
      </c>
      <c r="AK1228" s="32">
        <v>1</v>
      </c>
      <c r="AL1228" s="2"/>
      <c r="AM1228" s="2"/>
      <c r="AN1228" s="2"/>
      <c r="AO1228" s="2">
        <v>0</v>
      </c>
      <c r="AP1228" s="2">
        <v>0</v>
      </c>
      <c r="AQ1228" s="2">
        <v>17636.8</v>
      </c>
      <c r="AR1228" s="26">
        <v>1.019197207678883</v>
      </c>
      <c r="AS1228" s="11"/>
      <c r="AT1228" s="10"/>
      <c r="AV1228" s="10"/>
      <c r="AW1228" s="10"/>
      <c r="AX1228" s="10"/>
      <c r="AY1228" s="10"/>
      <c r="AZ1228" s="10"/>
      <c r="BC1228" s="10"/>
    </row>
    <row r="1229" s="2" customFormat="1">
      <c r="A1229" s="2" t="s">
        <v>2740</v>
      </c>
      <c r="B1229" s="11">
        <v>44097</v>
      </c>
      <c r="C1229" s="2" t="s">
        <v>2728</v>
      </c>
      <c r="D1229" s="2" t="s">
        <v>2729</v>
      </c>
      <c r="E1229" s="2" t="s">
        <v>2730</v>
      </c>
      <c r="F1229" s="2" t="s">
        <v>2735</v>
      </c>
      <c r="G1229" s="2" t="s">
        <v>2736</v>
      </c>
      <c r="H1229" s="2" t="s">
        <v>2737</v>
      </c>
      <c r="I1229" s="11">
        <v>44135</v>
      </c>
      <c r="J1229" s="11">
        <v>44043</v>
      </c>
      <c r="K1229" s="2" t="s">
        <v>126</v>
      </c>
      <c r="L1229" s="2" t="s">
        <v>316</v>
      </c>
      <c r="M1229" s="2"/>
      <c r="N1229" s="2" t="s">
        <v>80</v>
      </c>
      <c r="O1229" s="2"/>
      <c r="P1229" s="2"/>
      <c r="Q1229" s="2" t="s">
        <v>65</v>
      </c>
      <c r="R1229" s="2" t="s">
        <v>81</v>
      </c>
      <c r="S1229" s="2">
        <v>2354</v>
      </c>
      <c r="T1229" s="2" t="s">
        <v>82</v>
      </c>
      <c r="U1229" s="2" t="s">
        <v>83</v>
      </c>
      <c r="V1229" s="10" t="s">
        <v>69</v>
      </c>
      <c r="W1229" s="2"/>
      <c r="X1229" s="2">
        <v>9439.54</v>
      </c>
      <c r="Y1229" s="26">
        <v>4.17282999E-06</v>
      </c>
      <c r="Z1229" s="10" t="s">
        <v>84</v>
      </c>
      <c r="AA1229" s="2" t="s">
        <v>85</v>
      </c>
      <c r="AB1229" s="10" t="s">
        <v>72</v>
      </c>
      <c r="AC1229" s="2" t="s">
        <v>73</v>
      </c>
      <c r="AD1229" s="10" t="s">
        <v>74</v>
      </c>
      <c r="AE1229" s="10"/>
      <c r="AF1229" s="10" t="s">
        <v>86</v>
      </c>
      <c r="AG1229" s="10" t="s">
        <v>75</v>
      </c>
      <c r="AH1229" s="10"/>
      <c r="AI1229" s="10" t="s">
        <v>76</v>
      </c>
      <c r="AJ1229" s="2" t="s">
        <v>76</v>
      </c>
      <c r="AK1229" s="32">
        <v>1</v>
      </c>
      <c r="AL1229" s="2"/>
      <c r="AM1229" s="2"/>
      <c r="AN1229" s="2"/>
      <c r="AO1229" s="2">
        <v>0</v>
      </c>
      <c r="AP1229" s="2">
        <v>0</v>
      </c>
      <c r="AQ1229" s="2">
        <v>0</v>
      </c>
      <c r="AR1229" s="26">
        <v>0</v>
      </c>
      <c r="AS1229" s="11"/>
      <c r="AT1229" s="10"/>
      <c r="AV1229" s="10"/>
      <c r="AW1229" s="10"/>
      <c r="AX1229" s="10"/>
      <c r="AY1229" s="10"/>
      <c r="AZ1229" s="10"/>
      <c r="BC1229" s="10"/>
    </row>
    <row r="1230" s="2" customFormat="1">
      <c r="A1230" s="2" t="s">
        <v>2741</v>
      </c>
      <c r="B1230" s="11">
        <v>44186</v>
      </c>
      <c r="C1230" s="2" t="s">
        <v>2728</v>
      </c>
      <c r="D1230" s="2" t="s">
        <v>2729</v>
      </c>
      <c r="E1230" s="2" t="s">
        <v>2730</v>
      </c>
      <c r="F1230" s="2" t="s">
        <v>2735</v>
      </c>
      <c r="G1230" s="2" t="s">
        <v>2736</v>
      </c>
      <c r="H1230" s="2" t="s">
        <v>2737</v>
      </c>
      <c r="I1230" s="11">
        <v>44135</v>
      </c>
      <c r="J1230" s="11">
        <v>44135</v>
      </c>
      <c r="K1230" s="2" t="s">
        <v>126</v>
      </c>
      <c r="L1230" s="2" t="s">
        <v>316</v>
      </c>
      <c r="M1230" s="2"/>
      <c r="N1230" s="2" t="s">
        <v>80</v>
      </c>
      <c r="O1230" s="2"/>
      <c r="P1230" s="2"/>
      <c r="Q1230" s="2" t="s">
        <v>65</v>
      </c>
      <c r="R1230" s="2" t="s">
        <v>81</v>
      </c>
      <c r="S1230" s="2">
        <v>1778</v>
      </c>
      <c r="T1230" s="2" t="s">
        <v>82</v>
      </c>
      <c r="U1230" s="2" t="s">
        <v>83</v>
      </c>
      <c r="V1230" s="10" t="s">
        <v>69</v>
      </c>
      <c r="W1230" s="2"/>
      <c r="X1230" s="2">
        <v>18615.66</v>
      </c>
      <c r="Y1230" s="26">
        <v>8.63512373E-06</v>
      </c>
      <c r="Z1230" s="10" t="s">
        <v>84</v>
      </c>
      <c r="AA1230" s="2" t="s">
        <v>85</v>
      </c>
      <c r="AB1230" s="10" t="s">
        <v>72</v>
      </c>
      <c r="AC1230" s="2" t="s">
        <v>73</v>
      </c>
      <c r="AD1230" s="10" t="s">
        <v>74</v>
      </c>
      <c r="AE1230" s="10"/>
      <c r="AF1230" s="10" t="s">
        <v>86</v>
      </c>
      <c r="AG1230" s="10" t="s">
        <v>75</v>
      </c>
      <c r="AH1230" s="10"/>
      <c r="AI1230" s="10" t="s">
        <v>76</v>
      </c>
      <c r="AJ1230" s="2" t="s">
        <v>76</v>
      </c>
      <c r="AK1230" s="32">
        <v>1</v>
      </c>
      <c r="AL1230" s="2"/>
      <c r="AM1230" s="2"/>
      <c r="AN1230" s="2"/>
      <c r="AO1230" s="2">
        <v>0</v>
      </c>
      <c r="AP1230" s="2">
        <v>0</v>
      </c>
      <c r="AQ1230" s="2">
        <v>19941</v>
      </c>
      <c r="AR1230" s="26">
        <v>1.0711948971994547</v>
      </c>
      <c r="AS1230" s="11"/>
      <c r="AT1230" s="10"/>
      <c r="AV1230" s="10"/>
      <c r="AW1230" s="10"/>
      <c r="AX1230" s="10"/>
      <c r="AY1230" s="10"/>
      <c r="AZ1230" s="10"/>
      <c r="BC1230" s="10"/>
    </row>
    <row r="1231" s="2" customFormat="1">
      <c r="A1231" s="2" t="s">
        <v>2742</v>
      </c>
      <c r="B1231" s="11">
        <v>44277</v>
      </c>
      <c r="C1231" s="2" t="s">
        <v>2728</v>
      </c>
      <c r="D1231" s="2" t="s">
        <v>2729</v>
      </c>
      <c r="E1231" s="2" t="s">
        <v>2730</v>
      </c>
      <c r="F1231" s="2" t="s">
        <v>2735</v>
      </c>
      <c r="G1231" s="2" t="s">
        <v>2736</v>
      </c>
      <c r="H1231" s="2" t="s">
        <v>2737</v>
      </c>
      <c r="I1231" s="11">
        <v>44500</v>
      </c>
      <c r="J1231" s="11">
        <v>44227</v>
      </c>
      <c r="K1231" s="2" t="s">
        <v>126</v>
      </c>
      <c r="L1231" s="2" t="s">
        <v>316</v>
      </c>
      <c r="M1231" s="2"/>
      <c r="N1231" s="2" t="s">
        <v>80</v>
      </c>
      <c r="O1231" s="2"/>
      <c r="P1231" s="2"/>
      <c r="Q1231" s="2" t="s">
        <v>65</v>
      </c>
      <c r="R1231" s="2" t="s">
        <v>81</v>
      </c>
      <c r="S1231" s="2">
        <v>928</v>
      </c>
      <c r="T1231" s="2" t="s">
        <v>82</v>
      </c>
      <c r="U1231" s="2" t="s">
        <v>83</v>
      </c>
      <c r="V1231" s="10" t="s">
        <v>69</v>
      </c>
      <c r="W1231" s="2"/>
      <c r="X1231" s="2">
        <v>301600</v>
      </c>
      <c r="Y1231" s="26">
        <v>0.00012282088446</v>
      </c>
      <c r="Z1231" s="10" t="s">
        <v>84</v>
      </c>
      <c r="AA1231" s="2" t="s">
        <v>85</v>
      </c>
      <c r="AB1231" s="10" t="s">
        <v>72</v>
      </c>
      <c r="AC1231" s="2" t="s">
        <v>73</v>
      </c>
      <c r="AD1231" s="10" t="s">
        <v>74</v>
      </c>
      <c r="AE1231" s="10"/>
      <c r="AF1231" s="10" t="s">
        <v>86</v>
      </c>
      <c r="AG1231" s="10" t="s">
        <v>75</v>
      </c>
      <c r="AH1231" s="10"/>
      <c r="AI1231" s="10" t="s">
        <v>76</v>
      </c>
      <c r="AJ1231" s="2" t="s">
        <v>76</v>
      </c>
      <c r="AK1231" s="32">
        <v>1</v>
      </c>
      <c r="AL1231" s="2"/>
      <c r="AM1231" s="2"/>
      <c r="AN1231" s="2"/>
      <c r="AO1231" s="2">
        <v>0</v>
      </c>
      <c r="AP1231" s="2">
        <v>0</v>
      </c>
      <c r="AQ1231" s="2">
        <v>136681.6</v>
      </c>
      <c r="AR1231" s="26">
        <v>0.45318832891246685</v>
      </c>
      <c r="AS1231" s="11"/>
      <c r="AT1231" s="10"/>
      <c r="AV1231" s="10"/>
      <c r="AW1231" s="10"/>
      <c r="AX1231" s="10"/>
      <c r="AY1231" s="10"/>
      <c r="AZ1231" s="10"/>
      <c r="BC1231" s="10"/>
    </row>
    <row r="1232" s="2" customFormat="1">
      <c r="A1232" s="2" t="s">
        <v>2743</v>
      </c>
      <c r="B1232" s="11">
        <v>44372</v>
      </c>
      <c r="C1232" s="2" t="s">
        <v>2728</v>
      </c>
      <c r="D1232" s="2" t="s">
        <v>2729</v>
      </c>
      <c r="E1232" s="2" t="s">
        <v>2730</v>
      </c>
      <c r="F1232" s="2" t="s">
        <v>2735</v>
      </c>
      <c r="G1232" s="2" t="s">
        <v>2736</v>
      </c>
      <c r="H1232" s="2" t="s">
        <v>2737</v>
      </c>
      <c r="I1232" s="11">
        <v>44500</v>
      </c>
      <c r="J1232" s="11">
        <v>44316</v>
      </c>
      <c r="K1232" s="2" t="s">
        <v>126</v>
      </c>
      <c r="L1232" s="2" t="s">
        <v>316</v>
      </c>
      <c r="M1232" s="2"/>
      <c r="N1232" s="2" t="s">
        <v>80</v>
      </c>
      <c r="O1232" s="2"/>
      <c r="P1232" s="2"/>
      <c r="Q1232" s="2" t="s">
        <v>65</v>
      </c>
      <c r="R1232" s="2" t="s">
        <v>81</v>
      </c>
      <c r="S1232" s="2">
        <v>1017</v>
      </c>
      <c r="T1232" s="2" t="s">
        <v>82</v>
      </c>
      <c r="U1232" s="2" t="s">
        <v>83</v>
      </c>
      <c r="V1232" s="10" t="s">
        <v>69</v>
      </c>
      <c r="W1232" s="2"/>
      <c r="X1232" s="2">
        <v>176541.03</v>
      </c>
      <c r="Y1232" s="26">
        <v>6.641818127E-05</v>
      </c>
      <c r="Z1232" s="10" t="s">
        <v>84</v>
      </c>
      <c r="AA1232" s="2" t="s">
        <v>85</v>
      </c>
      <c r="AB1232" s="10" t="s">
        <v>72</v>
      </c>
      <c r="AC1232" s="2" t="s">
        <v>73</v>
      </c>
      <c r="AD1232" s="10" t="s">
        <v>74</v>
      </c>
      <c r="AE1232" s="10"/>
      <c r="AF1232" s="10" t="s">
        <v>86</v>
      </c>
      <c r="AG1232" s="10" t="s">
        <v>75</v>
      </c>
      <c r="AH1232" s="10"/>
      <c r="AI1232" s="10" t="s">
        <v>76</v>
      </c>
      <c r="AJ1232" s="2" t="s">
        <v>76</v>
      </c>
      <c r="AK1232" s="32">
        <v>1</v>
      </c>
      <c r="AL1232" s="2"/>
      <c r="AM1232" s="2"/>
      <c r="AN1232" s="2"/>
      <c r="AO1232" s="2">
        <v>0</v>
      </c>
      <c r="AP1232" s="2">
        <v>0</v>
      </c>
      <c r="AQ1232" s="2">
        <v>136018.68</v>
      </c>
      <c r="AR1232" s="26">
        <v>0.7704649734965293</v>
      </c>
      <c r="AS1232" s="11"/>
      <c r="AT1232" s="10"/>
      <c r="AV1232" s="10"/>
      <c r="AW1232" s="10"/>
      <c r="AX1232" s="10"/>
      <c r="AY1232" s="10"/>
      <c r="AZ1232" s="10"/>
      <c r="BC1232" s="10"/>
    </row>
    <row r="1233" s="2" customFormat="1">
      <c r="A1233" s="2" t="s">
        <v>2744</v>
      </c>
      <c r="B1233" s="11">
        <v>44459</v>
      </c>
      <c r="C1233" s="2" t="s">
        <v>2728</v>
      </c>
      <c r="D1233" s="2" t="s">
        <v>2729</v>
      </c>
      <c r="E1233" s="2" t="s">
        <v>2730</v>
      </c>
      <c r="F1233" s="2" t="s">
        <v>2735</v>
      </c>
      <c r="G1233" s="2" t="s">
        <v>2736</v>
      </c>
      <c r="H1233" s="2" t="s">
        <v>2737</v>
      </c>
      <c r="I1233" s="11">
        <v>44500</v>
      </c>
      <c r="J1233" s="11">
        <v>44408</v>
      </c>
      <c r="K1233" s="2" t="s">
        <v>126</v>
      </c>
      <c r="L1233" s="2" t="s">
        <v>316</v>
      </c>
      <c r="M1233" s="2"/>
      <c r="N1233" s="2" t="s">
        <v>80</v>
      </c>
      <c r="O1233" s="2"/>
      <c r="P1233" s="2"/>
      <c r="Q1233" s="2" t="s">
        <v>65</v>
      </c>
      <c r="R1233" s="2" t="s">
        <v>81</v>
      </c>
      <c r="S1233" s="2">
        <v>1021</v>
      </c>
      <c r="T1233" s="2" t="s">
        <v>82</v>
      </c>
      <c r="U1233" s="2" t="s">
        <v>83</v>
      </c>
      <c r="V1233" s="10" t="s">
        <v>69</v>
      </c>
      <c r="W1233" s="2"/>
      <c r="X1233" s="2">
        <v>164503.52</v>
      </c>
      <c r="Y1233" s="26">
        <v>6.783431779E-05</v>
      </c>
      <c r="Z1233" s="10" t="s">
        <v>84</v>
      </c>
      <c r="AA1233" s="2" t="s">
        <v>85</v>
      </c>
      <c r="AB1233" s="10" t="s">
        <v>72</v>
      </c>
      <c r="AC1233" s="2" t="s">
        <v>73</v>
      </c>
      <c r="AD1233" s="10" t="s">
        <v>74</v>
      </c>
      <c r="AE1233" s="10"/>
      <c r="AF1233" s="10" t="s">
        <v>86</v>
      </c>
      <c r="AG1233" s="10" t="s">
        <v>75</v>
      </c>
      <c r="AH1233" s="10"/>
      <c r="AI1233" s="10" t="s">
        <v>76</v>
      </c>
      <c r="AJ1233" s="2" t="s">
        <v>76</v>
      </c>
      <c r="AK1233" s="32">
        <v>1</v>
      </c>
      <c r="AL1233" s="2"/>
      <c r="AM1233" s="2"/>
      <c r="AN1233" s="2"/>
      <c r="AO1233" s="2">
        <v>0</v>
      </c>
      <c r="AP1233" s="2">
        <v>0</v>
      </c>
      <c r="AQ1233" s="2">
        <v>127271.92</v>
      </c>
      <c r="AR1233" s="26">
        <v>0.7736729280929673</v>
      </c>
      <c r="AS1233" s="11"/>
      <c r="AT1233" s="10"/>
      <c r="AV1233" s="10"/>
      <c r="AW1233" s="10"/>
      <c r="AX1233" s="10"/>
      <c r="AY1233" s="10"/>
      <c r="AZ1233" s="10"/>
      <c r="BC1233" s="10"/>
    </row>
    <row r="1234" s="2" customFormat="1">
      <c r="A1234" s="2" t="s">
        <v>2745</v>
      </c>
      <c r="B1234" s="11">
        <v>44551</v>
      </c>
      <c r="C1234" s="2" t="s">
        <v>2728</v>
      </c>
      <c r="D1234" s="2" t="s">
        <v>2729</v>
      </c>
      <c r="E1234" s="2" t="s">
        <v>2730</v>
      </c>
      <c r="F1234" s="2" t="s">
        <v>2735</v>
      </c>
      <c r="G1234" s="2" t="s">
        <v>2736</v>
      </c>
      <c r="H1234" s="2" t="s">
        <v>2737</v>
      </c>
      <c r="I1234" s="11">
        <v>44500</v>
      </c>
      <c r="J1234" s="11">
        <v>44500</v>
      </c>
      <c r="K1234" s="2" t="s">
        <v>126</v>
      </c>
      <c r="L1234" s="2" t="s">
        <v>316</v>
      </c>
      <c r="M1234" s="2"/>
      <c r="N1234" s="2" t="s">
        <v>80</v>
      </c>
      <c r="O1234" s="2"/>
      <c r="P1234" s="2"/>
      <c r="Q1234" s="2" t="s">
        <v>65</v>
      </c>
      <c r="R1234" s="2" t="s">
        <v>81</v>
      </c>
      <c r="S1234" s="2">
        <v>1775</v>
      </c>
      <c r="T1234" s="2" t="s">
        <v>82</v>
      </c>
      <c r="U1234" s="2" t="s">
        <v>83</v>
      </c>
      <c r="V1234" s="10" t="s">
        <v>69</v>
      </c>
      <c r="W1234" s="2"/>
      <c r="X1234" s="2">
        <v>325730.25</v>
      </c>
      <c r="Y1234" s="26">
        <v>0.00013256396045</v>
      </c>
      <c r="Z1234" s="10" t="s">
        <v>84</v>
      </c>
      <c r="AA1234" s="2" t="s">
        <v>85</v>
      </c>
      <c r="AB1234" s="10" t="s">
        <v>72</v>
      </c>
      <c r="AC1234" s="2" t="s">
        <v>73</v>
      </c>
      <c r="AD1234" s="10" t="s">
        <v>74</v>
      </c>
      <c r="AE1234" s="10"/>
      <c r="AF1234" s="10" t="s">
        <v>86</v>
      </c>
      <c r="AG1234" s="10" t="s">
        <v>75</v>
      </c>
      <c r="AH1234" s="10"/>
      <c r="AI1234" s="10" t="s">
        <v>76</v>
      </c>
      <c r="AJ1234" s="2" t="s">
        <v>76</v>
      </c>
      <c r="AK1234" s="32">
        <v>1</v>
      </c>
      <c r="AL1234" s="2"/>
      <c r="AM1234" s="2"/>
      <c r="AN1234" s="2"/>
      <c r="AO1234" s="2">
        <v>0</v>
      </c>
      <c r="AP1234" s="2">
        <v>0</v>
      </c>
      <c r="AQ1234" s="2">
        <v>239533.5</v>
      </c>
      <c r="AR1234" s="26">
        <v>0.7353738254276354</v>
      </c>
      <c r="AS1234" s="11"/>
      <c r="AT1234" s="10"/>
      <c r="AV1234" s="10"/>
      <c r="AW1234" s="10"/>
      <c r="AX1234" s="10"/>
      <c r="AY1234" s="10"/>
      <c r="AZ1234" s="10"/>
      <c r="BC1234" s="10"/>
    </row>
    <row r="1235" s="2" customFormat="1">
      <c r="A1235" s="2" t="s">
        <v>2746</v>
      </c>
      <c r="B1235" s="11">
        <v>43818</v>
      </c>
      <c r="C1235" s="2" t="s">
        <v>2728</v>
      </c>
      <c r="D1235" s="2" t="s">
        <v>2729</v>
      </c>
      <c r="E1235" s="2" t="s">
        <v>2730</v>
      </c>
      <c r="F1235" s="2" t="s">
        <v>2747</v>
      </c>
      <c r="G1235" s="2" t="s">
        <v>2748</v>
      </c>
      <c r="H1235" s="2" t="s">
        <v>2749</v>
      </c>
      <c r="I1235" s="11">
        <v>43769</v>
      </c>
      <c r="J1235" s="11">
        <v>43769</v>
      </c>
      <c r="K1235" s="2" t="s">
        <v>126</v>
      </c>
      <c r="L1235" s="2" t="s">
        <v>316</v>
      </c>
      <c r="M1235" s="2"/>
      <c r="N1235" s="2" t="s">
        <v>80</v>
      </c>
      <c r="O1235" s="2"/>
      <c r="P1235" s="2"/>
      <c r="Q1235" s="2" t="s">
        <v>65</v>
      </c>
      <c r="R1235" s="2" t="s">
        <v>81</v>
      </c>
      <c r="S1235" s="2">
        <v>11722</v>
      </c>
      <c r="T1235" s="2" t="s">
        <v>82</v>
      </c>
      <c r="U1235" s="2" t="s">
        <v>83</v>
      </c>
      <c r="V1235" s="10" t="s">
        <v>69</v>
      </c>
      <c r="W1235" s="2"/>
      <c r="X1235" s="2">
        <v>63767.68</v>
      </c>
      <c r="Y1235" s="26">
        <v>0.00025583837637</v>
      </c>
      <c r="Z1235" s="10" t="s">
        <v>84</v>
      </c>
      <c r="AA1235" s="2" t="s">
        <v>85</v>
      </c>
      <c r="AB1235" s="10" t="s">
        <v>72</v>
      </c>
      <c r="AC1235" s="2" t="s">
        <v>73</v>
      </c>
      <c r="AD1235" s="10" t="s">
        <v>74</v>
      </c>
      <c r="AE1235" s="10"/>
      <c r="AF1235" s="10" t="s">
        <v>86</v>
      </c>
      <c r="AG1235" s="10" t="s">
        <v>75</v>
      </c>
      <c r="AH1235" s="10"/>
      <c r="AI1235" s="10" t="s">
        <v>76</v>
      </c>
      <c r="AJ1235" s="2" t="s">
        <v>76</v>
      </c>
      <c r="AK1235" s="32">
        <v>1</v>
      </c>
      <c r="AL1235" s="2"/>
      <c r="AM1235" s="2"/>
      <c r="AN1235" s="2"/>
      <c r="AO1235" s="2">
        <v>0</v>
      </c>
      <c r="AP1235" s="2">
        <v>0</v>
      </c>
      <c r="AQ1235" s="2">
        <v>66393.51</v>
      </c>
      <c r="AR1235" s="26">
        <v>1.041178070144625</v>
      </c>
      <c r="AS1235" s="11"/>
      <c r="AT1235" s="10"/>
      <c r="AV1235" s="10"/>
      <c r="AW1235" s="10"/>
      <c r="AX1235" s="10"/>
      <c r="AY1235" s="10"/>
      <c r="AZ1235" s="10"/>
      <c r="BC1235" s="10"/>
    </row>
    <row r="1236" s="2" customFormat="1">
      <c r="A1236" s="2" t="s">
        <v>2750</v>
      </c>
      <c r="B1236" s="11">
        <v>43915</v>
      </c>
      <c r="C1236" s="2" t="s">
        <v>2728</v>
      </c>
      <c r="D1236" s="2" t="s">
        <v>2729</v>
      </c>
      <c r="E1236" s="2" t="s">
        <v>2730</v>
      </c>
      <c r="F1236" s="2" t="s">
        <v>2747</v>
      </c>
      <c r="G1236" s="2" t="s">
        <v>2748</v>
      </c>
      <c r="H1236" s="2" t="s">
        <v>2749</v>
      </c>
      <c r="I1236" s="11">
        <v>44135</v>
      </c>
      <c r="J1236" s="11">
        <v>43861</v>
      </c>
      <c r="K1236" s="2" t="s">
        <v>126</v>
      </c>
      <c r="L1236" s="2" t="s">
        <v>316</v>
      </c>
      <c r="M1236" s="2"/>
      <c r="N1236" s="2" t="s">
        <v>80</v>
      </c>
      <c r="O1236" s="2"/>
      <c r="P1236" s="2"/>
      <c r="Q1236" s="2" t="s">
        <v>65</v>
      </c>
      <c r="R1236" s="2" t="s">
        <v>81</v>
      </c>
      <c r="S1236" s="2">
        <v>9630</v>
      </c>
      <c r="T1236" s="2" t="s">
        <v>82</v>
      </c>
      <c r="U1236" s="2" t="s">
        <v>83</v>
      </c>
      <c r="V1236" s="10" t="s">
        <v>69</v>
      </c>
      <c r="W1236" s="2"/>
      <c r="X1236" s="2">
        <v>36979.2</v>
      </c>
      <c r="Y1236" s="26">
        <v>0.00015029006595</v>
      </c>
      <c r="Z1236" s="10" t="s">
        <v>84</v>
      </c>
      <c r="AA1236" s="2" t="s">
        <v>85</v>
      </c>
      <c r="AB1236" s="10" t="s">
        <v>72</v>
      </c>
      <c r="AC1236" s="2" t="s">
        <v>73</v>
      </c>
      <c r="AD1236" s="10" t="s">
        <v>74</v>
      </c>
      <c r="AE1236" s="10"/>
      <c r="AF1236" s="10" t="s">
        <v>86</v>
      </c>
      <c r="AG1236" s="10" t="s">
        <v>75</v>
      </c>
      <c r="AH1236" s="10"/>
      <c r="AI1236" s="10" t="s">
        <v>76</v>
      </c>
      <c r="AJ1236" s="2" t="s">
        <v>76</v>
      </c>
      <c r="AK1236" s="32">
        <v>1</v>
      </c>
      <c r="AL1236" s="2"/>
      <c r="AM1236" s="2"/>
      <c r="AN1236" s="2"/>
      <c r="AO1236" s="2">
        <v>0</v>
      </c>
      <c r="AP1236" s="2">
        <v>0</v>
      </c>
      <c r="AQ1236" s="2">
        <v>37464.69</v>
      </c>
      <c r="AR1236" s="26">
        <v>1.013128731827622</v>
      </c>
      <c r="AS1236" s="11"/>
      <c r="AT1236" s="10"/>
      <c r="AV1236" s="10"/>
      <c r="AW1236" s="10"/>
      <c r="AX1236" s="10"/>
      <c r="AY1236" s="10"/>
      <c r="AZ1236" s="10"/>
      <c r="BC1236" s="10"/>
    </row>
    <row r="1237" s="2" customFormat="1">
      <c r="A1237" s="2" t="s">
        <v>2751</v>
      </c>
      <c r="B1237" s="11">
        <v>44006</v>
      </c>
      <c r="C1237" s="2" t="s">
        <v>2728</v>
      </c>
      <c r="D1237" s="2" t="s">
        <v>2729</v>
      </c>
      <c r="E1237" s="2" t="s">
        <v>2730</v>
      </c>
      <c r="F1237" s="2" t="s">
        <v>2747</v>
      </c>
      <c r="G1237" s="2" t="s">
        <v>2748</v>
      </c>
      <c r="H1237" s="2" t="s">
        <v>2749</v>
      </c>
      <c r="I1237" s="11">
        <v>44135</v>
      </c>
      <c r="J1237" s="11">
        <v>43951</v>
      </c>
      <c r="K1237" s="2" t="s">
        <v>126</v>
      </c>
      <c r="L1237" s="2" t="s">
        <v>316</v>
      </c>
      <c r="M1237" s="2"/>
      <c r="N1237" s="2" t="s">
        <v>80</v>
      </c>
      <c r="O1237" s="2"/>
      <c r="P1237" s="2"/>
      <c r="Q1237" s="2" t="s">
        <v>65</v>
      </c>
      <c r="R1237" s="2" t="s">
        <v>81</v>
      </c>
      <c r="S1237" s="2">
        <v>7638</v>
      </c>
      <c r="T1237" s="2" t="s">
        <v>82</v>
      </c>
      <c r="U1237" s="2" t="s">
        <v>83</v>
      </c>
      <c r="V1237" s="10" t="s">
        <v>69</v>
      </c>
      <c r="W1237" s="2"/>
      <c r="X1237" s="2">
        <v>43765.74</v>
      </c>
      <c r="Y1237" s="26">
        <v>0.00021680483004</v>
      </c>
      <c r="Z1237" s="10" t="s">
        <v>84</v>
      </c>
      <c r="AA1237" s="2" t="s">
        <v>85</v>
      </c>
      <c r="AB1237" s="10" t="s">
        <v>72</v>
      </c>
      <c r="AC1237" s="2" t="s">
        <v>73</v>
      </c>
      <c r="AD1237" s="10" t="s">
        <v>74</v>
      </c>
      <c r="AE1237" s="10"/>
      <c r="AF1237" s="10" t="s">
        <v>86</v>
      </c>
      <c r="AG1237" s="10" t="s">
        <v>75</v>
      </c>
      <c r="AH1237" s="10"/>
      <c r="AI1237" s="10" t="s">
        <v>76</v>
      </c>
      <c r="AJ1237" s="2" t="s">
        <v>76</v>
      </c>
      <c r="AK1237" s="32">
        <v>1</v>
      </c>
      <c r="AL1237" s="2"/>
      <c r="AM1237" s="2"/>
      <c r="AN1237" s="2"/>
      <c r="AO1237" s="2">
        <v>0</v>
      </c>
      <c r="AP1237" s="2">
        <v>0</v>
      </c>
      <c r="AQ1237" s="2">
        <v>45499.32</v>
      </c>
      <c r="AR1237" s="26">
        <v>1.0396104350114954</v>
      </c>
      <c r="AS1237" s="11"/>
      <c r="AT1237" s="10"/>
      <c r="AV1237" s="10"/>
      <c r="AW1237" s="10"/>
      <c r="AX1237" s="10"/>
      <c r="AY1237" s="10"/>
      <c r="AZ1237" s="10"/>
      <c r="BC1237" s="10"/>
    </row>
    <row r="1238" s="2" customFormat="1">
      <c r="A1238" s="2" t="s">
        <v>2752</v>
      </c>
      <c r="B1238" s="11">
        <v>44097</v>
      </c>
      <c r="C1238" s="2" t="s">
        <v>2728</v>
      </c>
      <c r="D1238" s="2" t="s">
        <v>2729</v>
      </c>
      <c r="E1238" s="2" t="s">
        <v>2730</v>
      </c>
      <c r="F1238" s="2" t="s">
        <v>2747</v>
      </c>
      <c r="G1238" s="2" t="s">
        <v>2748</v>
      </c>
      <c r="H1238" s="2" t="s">
        <v>2749</v>
      </c>
      <c r="I1238" s="11">
        <v>44135</v>
      </c>
      <c r="J1238" s="11">
        <v>44043</v>
      </c>
      <c r="K1238" s="2" t="s">
        <v>126</v>
      </c>
      <c r="L1238" s="2" t="s">
        <v>316</v>
      </c>
      <c r="M1238" s="2"/>
      <c r="N1238" s="2" t="s">
        <v>80</v>
      </c>
      <c r="O1238" s="2"/>
      <c r="P1238" s="2"/>
      <c r="Q1238" s="2" t="s">
        <v>65</v>
      </c>
      <c r="R1238" s="2" t="s">
        <v>81</v>
      </c>
      <c r="S1238" s="2">
        <v>6563</v>
      </c>
      <c r="T1238" s="2" t="s">
        <v>82</v>
      </c>
      <c r="U1238" s="2" t="s">
        <v>83</v>
      </c>
      <c r="V1238" s="10" t="s">
        <v>69</v>
      </c>
      <c r="W1238" s="2"/>
      <c r="X1238" s="2">
        <v>26317.63</v>
      </c>
      <c r="Y1238" s="26">
        <v>0.00012021926047</v>
      </c>
      <c r="Z1238" s="10" t="s">
        <v>84</v>
      </c>
      <c r="AA1238" s="2" t="s">
        <v>85</v>
      </c>
      <c r="AB1238" s="10" t="s">
        <v>72</v>
      </c>
      <c r="AC1238" s="2" t="s">
        <v>73</v>
      </c>
      <c r="AD1238" s="10" t="s">
        <v>74</v>
      </c>
      <c r="AE1238" s="10"/>
      <c r="AF1238" s="10" t="s">
        <v>86</v>
      </c>
      <c r="AG1238" s="10" t="s">
        <v>75</v>
      </c>
      <c r="AH1238" s="10"/>
      <c r="AI1238" s="10" t="s">
        <v>76</v>
      </c>
      <c r="AJ1238" s="2" t="s">
        <v>76</v>
      </c>
      <c r="AK1238" s="32">
        <v>1</v>
      </c>
      <c r="AL1238" s="2"/>
      <c r="AM1238" s="2"/>
      <c r="AN1238" s="2"/>
      <c r="AO1238" s="2">
        <v>0</v>
      </c>
      <c r="AP1238" s="2">
        <v>0</v>
      </c>
      <c r="AQ1238" s="2">
        <v>0</v>
      </c>
      <c r="AR1238" s="26">
        <v>0</v>
      </c>
      <c r="AS1238" s="11"/>
      <c r="AT1238" s="10"/>
      <c r="AV1238" s="10"/>
      <c r="AW1238" s="10"/>
      <c r="AX1238" s="10"/>
      <c r="AY1238" s="10"/>
      <c r="AZ1238" s="10"/>
      <c r="BC1238" s="10"/>
    </row>
    <row r="1239" s="2" customFormat="1">
      <c r="A1239" s="2" t="s">
        <v>2753</v>
      </c>
      <c r="B1239" s="11">
        <v>44186</v>
      </c>
      <c r="C1239" s="2" t="s">
        <v>2728</v>
      </c>
      <c r="D1239" s="2" t="s">
        <v>2729</v>
      </c>
      <c r="E1239" s="2" t="s">
        <v>2730</v>
      </c>
      <c r="F1239" s="2" t="s">
        <v>2747</v>
      </c>
      <c r="G1239" s="2" t="s">
        <v>2748</v>
      </c>
      <c r="H1239" s="2" t="s">
        <v>2749</v>
      </c>
      <c r="I1239" s="11">
        <v>44135</v>
      </c>
      <c r="J1239" s="11">
        <v>44135</v>
      </c>
      <c r="K1239" s="2" t="s">
        <v>126</v>
      </c>
      <c r="L1239" s="2" t="s">
        <v>316</v>
      </c>
      <c r="M1239" s="2"/>
      <c r="N1239" s="2" t="s">
        <v>80</v>
      </c>
      <c r="O1239" s="2"/>
      <c r="P1239" s="2"/>
      <c r="Q1239" s="2" t="s">
        <v>65</v>
      </c>
      <c r="R1239" s="2" t="s">
        <v>81</v>
      </c>
      <c r="S1239" s="2">
        <v>6563</v>
      </c>
      <c r="T1239" s="2" t="s">
        <v>82</v>
      </c>
      <c r="U1239" s="2" t="s">
        <v>83</v>
      </c>
      <c r="V1239" s="10" t="s">
        <v>69</v>
      </c>
      <c r="W1239" s="2"/>
      <c r="X1239" s="2">
        <v>68714.61</v>
      </c>
      <c r="Y1239" s="26">
        <v>0.00031475276375</v>
      </c>
      <c r="Z1239" s="10" t="s">
        <v>84</v>
      </c>
      <c r="AA1239" s="2" t="s">
        <v>85</v>
      </c>
      <c r="AB1239" s="10" t="s">
        <v>72</v>
      </c>
      <c r="AC1239" s="2" t="s">
        <v>73</v>
      </c>
      <c r="AD1239" s="10" t="s">
        <v>74</v>
      </c>
      <c r="AE1239" s="10"/>
      <c r="AF1239" s="10" t="s">
        <v>86</v>
      </c>
      <c r="AG1239" s="10" t="s">
        <v>75</v>
      </c>
      <c r="AH1239" s="10"/>
      <c r="AI1239" s="10" t="s">
        <v>76</v>
      </c>
      <c r="AJ1239" s="2" t="s">
        <v>76</v>
      </c>
      <c r="AK1239" s="32">
        <v>1</v>
      </c>
      <c r="AL1239" s="2"/>
      <c r="AM1239" s="2"/>
      <c r="AN1239" s="2"/>
      <c r="AO1239" s="2">
        <v>0</v>
      </c>
      <c r="AP1239" s="2">
        <v>0</v>
      </c>
      <c r="AQ1239" s="2">
        <v>75072</v>
      </c>
      <c r="AR1239" s="26">
        <v>1.0925187525622282</v>
      </c>
      <c r="AS1239" s="11"/>
      <c r="AT1239" s="10"/>
      <c r="AV1239" s="10"/>
      <c r="AW1239" s="10"/>
      <c r="AX1239" s="10"/>
      <c r="AY1239" s="10"/>
      <c r="AZ1239" s="10"/>
      <c r="BC1239" s="10"/>
    </row>
    <row r="1240" s="2" customFormat="1">
      <c r="A1240" s="2" t="s">
        <v>2754</v>
      </c>
      <c r="B1240" s="11">
        <v>44277</v>
      </c>
      <c r="C1240" s="2" t="s">
        <v>2728</v>
      </c>
      <c r="D1240" s="2" t="s">
        <v>2729</v>
      </c>
      <c r="E1240" s="2" t="s">
        <v>2730</v>
      </c>
      <c r="F1240" s="2" t="s">
        <v>2747</v>
      </c>
      <c r="G1240" s="2" t="s">
        <v>2748</v>
      </c>
      <c r="H1240" s="2" t="s">
        <v>2749</v>
      </c>
      <c r="I1240" s="11">
        <v>44500</v>
      </c>
      <c r="J1240" s="11">
        <v>44227</v>
      </c>
      <c r="K1240" s="2" t="s">
        <v>126</v>
      </c>
      <c r="L1240" s="2" t="s">
        <v>316</v>
      </c>
      <c r="M1240" s="2"/>
      <c r="N1240" s="2" t="s">
        <v>80</v>
      </c>
      <c r="O1240" s="2"/>
      <c r="P1240" s="2"/>
      <c r="Q1240" s="2" t="s">
        <v>65</v>
      </c>
      <c r="R1240" s="2" t="s">
        <v>81</v>
      </c>
      <c r="S1240" s="2">
        <v>5853</v>
      </c>
      <c r="T1240" s="2" t="s">
        <v>82</v>
      </c>
      <c r="U1240" s="2" t="s">
        <v>83</v>
      </c>
      <c r="V1240" s="10" t="s">
        <v>69</v>
      </c>
      <c r="W1240" s="2"/>
      <c r="X1240" s="2">
        <v>1902225</v>
      </c>
      <c r="Y1240" s="26">
        <v>0.00677940947864</v>
      </c>
      <c r="Z1240" s="10" t="s">
        <v>84</v>
      </c>
      <c r="AA1240" s="2" t="s">
        <v>85</v>
      </c>
      <c r="AB1240" s="10" t="s">
        <v>72</v>
      </c>
      <c r="AC1240" s="2" t="s">
        <v>73</v>
      </c>
      <c r="AD1240" s="10" t="s">
        <v>74</v>
      </c>
      <c r="AE1240" s="10"/>
      <c r="AF1240" s="10" t="s">
        <v>86</v>
      </c>
      <c r="AG1240" s="10" t="s">
        <v>75</v>
      </c>
      <c r="AH1240" s="10"/>
      <c r="AI1240" s="10" t="s">
        <v>76</v>
      </c>
      <c r="AJ1240" s="2" t="s">
        <v>76</v>
      </c>
      <c r="AK1240" s="32">
        <v>1</v>
      </c>
      <c r="AL1240" s="2"/>
      <c r="AM1240" s="2"/>
      <c r="AN1240" s="2"/>
      <c r="AO1240" s="2">
        <v>0</v>
      </c>
      <c r="AP1240" s="2">
        <v>0</v>
      </c>
      <c r="AQ1240" s="2">
        <v>1121718.4</v>
      </c>
      <c r="AR1240" s="26">
        <v>0.5896875501057972</v>
      </c>
      <c r="AS1240" s="11"/>
      <c r="AT1240" s="10"/>
      <c r="AV1240" s="10"/>
      <c r="AW1240" s="10"/>
      <c r="AX1240" s="10"/>
      <c r="AY1240" s="10"/>
      <c r="AZ1240" s="10"/>
      <c r="BC1240" s="10"/>
    </row>
    <row r="1241" s="2" customFormat="1">
      <c r="A1241" s="2" t="s">
        <v>2755</v>
      </c>
      <c r="B1241" s="11">
        <v>44372</v>
      </c>
      <c r="C1241" s="2" t="s">
        <v>2728</v>
      </c>
      <c r="D1241" s="2" t="s">
        <v>2729</v>
      </c>
      <c r="E1241" s="2" t="s">
        <v>2730</v>
      </c>
      <c r="F1241" s="2" t="s">
        <v>2747</v>
      </c>
      <c r="G1241" s="2" t="s">
        <v>2748</v>
      </c>
      <c r="H1241" s="2" t="s">
        <v>2749</v>
      </c>
      <c r="I1241" s="11">
        <v>44500</v>
      </c>
      <c r="J1241" s="11">
        <v>44316</v>
      </c>
      <c r="K1241" s="2" t="s">
        <v>126</v>
      </c>
      <c r="L1241" s="2" t="s">
        <v>316</v>
      </c>
      <c r="M1241" s="2"/>
      <c r="N1241" s="2" t="s">
        <v>80</v>
      </c>
      <c r="O1241" s="2"/>
      <c r="P1241" s="2"/>
      <c r="Q1241" s="2" t="s">
        <v>65</v>
      </c>
      <c r="R1241" s="2" t="s">
        <v>81</v>
      </c>
      <c r="S1241" s="2">
        <v>5895</v>
      </c>
      <c r="T1241" s="2" t="s">
        <v>82</v>
      </c>
      <c r="U1241" s="2" t="s">
        <v>83</v>
      </c>
      <c r="V1241" s="10" t="s">
        <v>69</v>
      </c>
      <c r="W1241" s="2"/>
      <c r="X1241" s="2">
        <v>1023313.05</v>
      </c>
      <c r="Y1241" s="26">
        <v>0.00341414419673</v>
      </c>
      <c r="Z1241" s="10" t="s">
        <v>84</v>
      </c>
      <c r="AA1241" s="2" t="s">
        <v>85</v>
      </c>
      <c r="AB1241" s="10" t="s">
        <v>72</v>
      </c>
      <c r="AC1241" s="2" t="s">
        <v>73</v>
      </c>
      <c r="AD1241" s="10" t="s">
        <v>74</v>
      </c>
      <c r="AE1241" s="10"/>
      <c r="AF1241" s="10" t="s">
        <v>86</v>
      </c>
      <c r="AG1241" s="10" t="s">
        <v>75</v>
      </c>
      <c r="AH1241" s="10"/>
      <c r="AI1241" s="10" t="s">
        <v>76</v>
      </c>
      <c r="AJ1241" s="2" t="s">
        <v>76</v>
      </c>
      <c r="AK1241" s="32">
        <v>1</v>
      </c>
      <c r="AL1241" s="2"/>
      <c r="AM1241" s="2"/>
      <c r="AN1241" s="2"/>
      <c r="AO1241" s="2">
        <v>0</v>
      </c>
      <c r="AP1241" s="2">
        <v>0</v>
      </c>
      <c r="AQ1241" s="2">
        <v>1028244.84</v>
      </c>
      <c r="AR1241" s="26">
        <v>1.004819434287484</v>
      </c>
      <c r="AS1241" s="11"/>
      <c r="AT1241" s="10"/>
      <c r="AV1241" s="10"/>
      <c r="AW1241" s="10"/>
      <c r="AX1241" s="10"/>
      <c r="AY1241" s="10"/>
      <c r="AZ1241" s="10"/>
      <c r="BC1241" s="10"/>
    </row>
    <row r="1242" s="2" customFormat="1">
      <c r="A1242" s="2" t="s">
        <v>2756</v>
      </c>
      <c r="B1242" s="11">
        <v>43818</v>
      </c>
      <c r="C1242" s="2" t="s">
        <v>2728</v>
      </c>
      <c r="D1242" s="2" t="s">
        <v>2729</v>
      </c>
      <c r="E1242" s="2" t="s">
        <v>2730</v>
      </c>
      <c r="F1242" s="2" t="s">
        <v>2757</v>
      </c>
      <c r="G1242" s="2" t="s">
        <v>2758</v>
      </c>
      <c r="H1242" s="2" t="s">
        <v>2759</v>
      </c>
      <c r="I1242" s="11">
        <v>43769</v>
      </c>
      <c r="J1242" s="11">
        <v>43769</v>
      </c>
      <c r="K1242" s="2" t="s">
        <v>126</v>
      </c>
      <c r="L1242" s="2" t="s">
        <v>316</v>
      </c>
      <c r="M1242" s="2"/>
      <c r="N1242" s="2" t="s">
        <v>80</v>
      </c>
      <c r="O1242" s="2"/>
      <c r="P1242" s="2"/>
      <c r="Q1242" s="2" t="s">
        <v>65</v>
      </c>
      <c r="R1242" s="2" t="s">
        <v>81</v>
      </c>
      <c r="S1242" s="2">
        <v>9043</v>
      </c>
      <c r="T1242" s="2" t="s">
        <v>82</v>
      </c>
      <c r="U1242" s="2" t="s">
        <v>83</v>
      </c>
      <c r="V1242" s="10" t="s">
        <v>69</v>
      </c>
      <c r="W1242" s="2"/>
      <c r="X1242" s="2">
        <v>49193.92</v>
      </c>
      <c r="Y1242" s="26">
        <v>0.00040740755757</v>
      </c>
      <c r="Z1242" s="10" t="s">
        <v>84</v>
      </c>
      <c r="AA1242" s="2" t="s">
        <v>85</v>
      </c>
      <c r="AB1242" s="10" t="s">
        <v>72</v>
      </c>
      <c r="AC1242" s="2" t="s">
        <v>73</v>
      </c>
      <c r="AD1242" s="10" t="s">
        <v>74</v>
      </c>
      <c r="AE1242" s="10"/>
      <c r="AF1242" s="10" t="s">
        <v>86</v>
      </c>
      <c r="AG1242" s="10" t="s">
        <v>75</v>
      </c>
      <c r="AH1242" s="10"/>
      <c r="AI1242" s="10" t="s">
        <v>76</v>
      </c>
      <c r="AJ1242" s="2" t="s">
        <v>76</v>
      </c>
      <c r="AK1242" s="32">
        <v>1</v>
      </c>
      <c r="AL1242" s="2"/>
      <c r="AM1242" s="2"/>
      <c r="AN1242" s="2"/>
      <c r="AO1242" s="2">
        <v>0</v>
      </c>
      <c r="AP1242" s="2">
        <v>0</v>
      </c>
      <c r="AQ1242" s="2">
        <v>50842.29</v>
      </c>
      <c r="AR1242" s="26">
        <v>1.0335075960606515</v>
      </c>
      <c r="AS1242" s="11"/>
      <c r="AT1242" s="10"/>
      <c r="AV1242" s="10"/>
      <c r="AW1242" s="10"/>
      <c r="AX1242" s="10"/>
      <c r="AY1242" s="10"/>
      <c r="AZ1242" s="10"/>
      <c r="BC1242" s="10"/>
    </row>
    <row r="1243" s="2" customFormat="1">
      <c r="A1243" s="2" t="s">
        <v>2760</v>
      </c>
      <c r="B1243" s="11">
        <v>43915</v>
      </c>
      <c r="C1243" s="2" t="s">
        <v>2728</v>
      </c>
      <c r="D1243" s="2" t="s">
        <v>2729</v>
      </c>
      <c r="E1243" s="2" t="s">
        <v>2730</v>
      </c>
      <c r="F1243" s="2" t="s">
        <v>2757</v>
      </c>
      <c r="G1243" s="2" t="s">
        <v>2758</v>
      </c>
      <c r="H1243" s="2" t="s">
        <v>2759</v>
      </c>
      <c r="I1243" s="11">
        <v>44135</v>
      </c>
      <c r="J1243" s="11">
        <v>43861</v>
      </c>
      <c r="K1243" s="2" t="s">
        <v>126</v>
      </c>
      <c r="L1243" s="2" t="s">
        <v>316</v>
      </c>
      <c r="M1243" s="2"/>
      <c r="N1243" s="2" t="s">
        <v>80</v>
      </c>
      <c r="O1243" s="2"/>
      <c r="P1243" s="2"/>
      <c r="Q1243" s="2" t="s">
        <v>65</v>
      </c>
      <c r="R1243" s="2" t="s">
        <v>81</v>
      </c>
      <c r="S1243" s="2">
        <v>9043</v>
      </c>
      <c r="T1243" s="2" t="s">
        <v>82</v>
      </c>
      <c r="U1243" s="2" t="s">
        <v>83</v>
      </c>
      <c r="V1243" s="10" t="s">
        <v>69</v>
      </c>
      <c r="W1243" s="2"/>
      <c r="X1243" s="2">
        <v>34725.12</v>
      </c>
      <c r="Y1243" s="26">
        <v>0.00032937962801</v>
      </c>
      <c r="Z1243" s="10" t="s">
        <v>84</v>
      </c>
      <c r="AA1243" s="2" t="s">
        <v>85</v>
      </c>
      <c r="AB1243" s="10" t="s">
        <v>72</v>
      </c>
      <c r="AC1243" s="2" t="s">
        <v>73</v>
      </c>
      <c r="AD1243" s="10" t="s">
        <v>74</v>
      </c>
      <c r="AE1243" s="10"/>
      <c r="AF1243" s="10" t="s">
        <v>86</v>
      </c>
      <c r="AG1243" s="10" t="s">
        <v>75</v>
      </c>
      <c r="AH1243" s="10"/>
      <c r="AI1243" s="10" t="s">
        <v>76</v>
      </c>
      <c r="AJ1243" s="2" t="s">
        <v>76</v>
      </c>
      <c r="AK1243" s="32">
        <v>1</v>
      </c>
      <c r="AL1243" s="2"/>
      <c r="AM1243" s="2"/>
      <c r="AN1243" s="2"/>
      <c r="AO1243" s="2">
        <v>0</v>
      </c>
      <c r="AP1243" s="2">
        <v>0</v>
      </c>
      <c r="AQ1243" s="2">
        <v>35047.74</v>
      </c>
      <c r="AR1243" s="26">
        <v>1.0092906806369568</v>
      </c>
      <c r="AS1243" s="11"/>
      <c r="AT1243" s="10"/>
      <c r="AV1243" s="10"/>
      <c r="AW1243" s="10"/>
      <c r="AX1243" s="10"/>
      <c r="AY1243" s="10"/>
      <c r="AZ1243" s="10"/>
      <c r="BC1243" s="10"/>
    </row>
    <row r="1244" s="2" customFormat="1">
      <c r="A1244" s="2" t="s">
        <v>2761</v>
      </c>
      <c r="B1244" s="11">
        <v>44006</v>
      </c>
      <c r="C1244" s="2" t="s">
        <v>2728</v>
      </c>
      <c r="D1244" s="2" t="s">
        <v>2729</v>
      </c>
      <c r="E1244" s="2" t="s">
        <v>2730</v>
      </c>
      <c r="F1244" s="2" t="s">
        <v>2757</v>
      </c>
      <c r="G1244" s="2" t="s">
        <v>2758</v>
      </c>
      <c r="H1244" s="2" t="s">
        <v>2759</v>
      </c>
      <c r="I1244" s="11">
        <v>44135</v>
      </c>
      <c r="J1244" s="11">
        <v>43951</v>
      </c>
      <c r="K1244" s="2" t="s">
        <v>126</v>
      </c>
      <c r="L1244" s="2" t="s">
        <v>316</v>
      </c>
      <c r="M1244" s="2"/>
      <c r="N1244" s="2" t="s">
        <v>80</v>
      </c>
      <c r="O1244" s="2"/>
      <c r="P1244" s="2"/>
      <c r="Q1244" s="2" t="s">
        <v>65</v>
      </c>
      <c r="R1244" s="2" t="s">
        <v>81</v>
      </c>
      <c r="S1244" s="2">
        <v>9043</v>
      </c>
      <c r="T1244" s="2" t="s">
        <v>82</v>
      </c>
      <c r="U1244" s="2" t="s">
        <v>83</v>
      </c>
      <c r="V1244" s="10" t="s">
        <v>69</v>
      </c>
      <c r="W1244" s="2"/>
      <c r="X1244" s="2">
        <v>51816.39</v>
      </c>
      <c r="Y1244" s="26">
        <v>0.00056159282171</v>
      </c>
      <c r="Z1244" s="10" t="s">
        <v>84</v>
      </c>
      <c r="AA1244" s="2" t="s">
        <v>85</v>
      </c>
      <c r="AB1244" s="10" t="s">
        <v>72</v>
      </c>
      <c r="AC1244" s="2" t="s">
        <v>73</v>
      </c>
      <c r="AD1244" s="10" t="s">
        <v>74</v>
      </c>
      <c r="AE1244" s="10"/>
      <c r="AF1244" s="10" t="s">
        <v>86</v>
      </c>
      <c r="AG1244" s="10" t="s">
        <v>75</v>
      </c>
      <c r="AH1244" s="10"/>
      <c r="AI1244" s="10" t="s">
        <v>76</v>
      </c>
      <c r="AJ1244" s="2" t="s">
        <v>76</v>
      </c>
      <c r="AK1244" s="32">
        <v>1</v>
      </c>
      <c r="AL1244" s="2"/>
      <c r="AM1244" s="2"/>
      <c r="AN1244" s="2"/>
      <c r="AO1244" s="2">
        <v>0</v>
      </c>
      <c r="AP1244" s="2">
        <v>0</v>
      </c>
      <c r="AQ1244" s="2">
        <v>54039.88</v>
      </c>
      <c r="AR1244" s="26">
        <v>1.0429109399554852</v>
      </c>
      <c r="AS1244" s="11"/>
      <c r="AT1244" s="10"/>
      <c r="AV1244" s="10"/>
      <c r="AW1244" s="10"/>
      <c r="AX1244" s="10"/>
      <c r="AY1244" s="10"/>
      <c r="AZ1244" s="10"/>
      <c r="BC1244" s="10"/>
    </row>
    <row r="1245" s="2" customFormat="1">
      <c r="A1245" s="2" t="s">
        <v>2762</v>
      </c>
      <c r="B1245" s="11">
        <v>44097</v>
      </c>
      <c r="C1245" s="2" t="s">
        <v>2728</v>
      </c>
      <c r="D1245" s="2" t="s">
        <v>2729</v>
      </c>
      <c r="E1245" s="2" t="s">
        <v>2730</v>
      </c>
      <c r="F1245" s="2" t="s">
        <v>2757</v>
      </c>
      <c r="G1245" s="2" t="s">
        <v>2758</v>
      </c>
      <c r="H1245" s="2" t="s">
        <v>2759</v>
      </c>
      <c r="I1245" s="11">
        <v>44135</v>
      </c>
      <c r="J1245" s="11">
        <v>44043</v>
      </c>
      <c r="K1245" s="2" t="s">
        <v>126</v>
      </c>
      <c r="L1245" s="2" t="s">
        <v>316</v>
      </c>
      <c r="M1245" s="2"/>
      <c r="N1245" s="2" t="s">
        <v>80</v>
      </c>
      <c r="O1245" s="2"/>
      <c r="P1245" s="2"/>
      <c r="Q1245" s="2" t="s">
        <v>65</v>
      </c>
      <c r="R1245" s="2" t="s">
        <v>81</v>
      </c>
      <c r="S1245" s="2">
        <v>9043</v>
      </c>
      <c r="T1245" s="2" t="s">
        <v>82</v>
      </c>
      <c r="U1245" s="2" t="s">
        <v>83</v>
      </c>
      <c r="V1245" s="10" t="s">
        <v>69</v>
      </c>
      <c r="W1245" s="2"/>
      <c r="X1245" s="2">
        <v>36262.43</v>
      </c>
      <c r="Y1245" s="26">
        <v>0.00050780806267</v>
      </c>
      <c r="Z1245" s="10" t="s">
        <v>84</v>
      </c>
      <c r="AA1245" s="2" t="s">
        <v>85</v>
      </c>
      <c r="AB1245" s="10" t="s">
        <v>72</v>
      </c>
      <c r="AC1245" s="2" t="s">
        <v>73</v>
      </c>
      <c r="AD1245" s="10" t="s">
        <v>74</v>
      </c>
      <c r="AE1245" s="10"/>
      <c r="AF1245" s="10" t="s">
        <v>86</v>
      </c>
      <c r="AG1245" s="10" t="s">
        <v>75</v>
      </c>
      <c r="AH1245" s="10"/>
      <c r="AI1245" s="10" t="s">
        <v>76</v>
      </c>
      <c r="AJ1245" s="2" t="s">
        <v>76</v>
      </c>
      <c r="AK1245" s="32">
        <v>1</v>
      </c>
      <c r="AL1245" s="2"/>
      <c r="AM1245" s="2"/>
      <c r="AN1245" s="2"/>
      <c r="AO1245" s="2">
        <v>0</v>
      </c>
      <c r="AP1245" s="2">
        <v>0</v>
      </c>
      <c r="AQ1245" s="2">
        <v>0</v>
      </c>
      <c r="AR1245" s="26">
        <v>0</v>
      </c>
      <c r="AS1245" s="11"/>
      <c r="AT1245" s="10"/>
      <c r="AV1245" s="10"/>
      <c r="AW1245" s="10"/>
      <c r="AX1245" s="10"/>
      <c r="AY1245" s="10"/>
      <c r="AZ1245" s="10"/>
      <c r="BC1245" s="10"/>
    </row>
    <row r="1246" s="2" customFormat="1">
      <c r="A1246" s="2" t="s">
        <v>2763</v>
      </c>
      <c r="B1246" s="11">
        <v>44186</v>
      </c>
      <c r="C1246" s="2" t="s">
        <v>2728</v>
      </c>
      <c r="D1246" s="2" t="s">
        <v>2729</v>
      </c>
      <c r="E1246" s="2" t="s">
        <v>2730</v>
      </c>
      <c r="F1246" s="2" t="s">
        <v>2757</v>
      </c>
      <c r="G1246" s="2" t="s">
        <v>2758</v>
      </c>
      <c r="H1246" s="2" t="s">
        <v>2759</v>
      </c>
      <c r="I1246" s="11">
        <v>44135</v>
      </c>
      <c r="J1246" s="11">
        <v>44135</v>
      </c>
      <c r="K1246" s="2" t="s">
        <v>126</v>
      </c>
      <c r="L1246" s="2" t="s">
        <v>316</v>
      </c>
      <c r="M1246" s="2"/>
      <c r="N1246" s="2" t="s">
        <v>80</v>
      </c>
      <c r="O1246" s="2"/>
      <c r="P1246" s="2"/>
      <c r="Q1246" s="2" t="s">
        <v>65</v>
      </c>
      <c r="R1246" s="2" t="s">
        <v>81</v>
      </c>
      <c r="S1246" s="2">
        <v>9043</v>
      </c>
      <c r="T1246" s="2" t="s">
        <v>82</v>
      </c>
      <c r="U1246" s="2" t="s">
        <v>83</v>
      </c>
      <c r="V1246" s="10" t="s">
        <v>69</v>
      </c>
      <c r="W1246" s="2"/>
      <c r="X1246" s="2">
        <v>94680.21</v>
      </c>
      <c r="Y1246" s="26">
        <v>0.00131953730152</v>
      </c>
      <c r="Z1246" s="10" t="s">
        <v>84</v>
      </c>
      <c r="AA1246" s="2" t="s">
        <v>85</v>
      </c>
      <c r="AB1246" s="10" t="s">
        <v>72</v>
      </c>
      <c r="AC1246" s="2" t="s">
        <v>73</v>
      </c>
      <c r="AD1246" s="10" t="s">
        <v>74</v>
      </c>
      <c r="AE1246" s="10"/>
      <c r="AF1246" s="10" t="s">
        <v>86</v>
      </c>
      <c r="AG1246" s="10" t="s">
        <v>75</v>
      </c>
      <c r="AH1246" s="10"/>
      <c r="AI1246" s="10" t="s">
        <v>76</v>
      </c>
      <c r="AJ1246" s="2" t="s">
        <v>76</v>
      </c>
      <c r="AK1246" s="32">
        <v>1</v>
      </c>
      <c r="AL1246" s="2"/>
      <c r="AM1246" s="2"/>
      <c r="AN1246" s="2"/>
      <c r="AO1246" s="2">
        <v>0</v>
      </c>
      <c r="AP1246" s="2">
        <v>0</v>
      </c>
      <c r="AQ1246" s="2">
        <v>0</v>
      </c>
      <c r="AR1246" s="26">
        <v>0</v>
      </c>
      <c r="AS1246" s="11"/>
      <c r="AT1246" s="10"/>
      <c r="AV1246" s="10"/>
      <c r="AW1246" s="10"/>
      <c r="AX1246" s="10"/>
      <c r="AY1246" s="10"/>
      <c r="AZ1246" s="10"/>
      <c r="BC1246" s="10"/>
    </row>
    <row r="1247" s="2" customFormat="1">
      <c r="A1247" s="2" t="s">
        <v>2764</v>
      </c>
      <c r="B1247" s="11">
        <v>44516</v>
      </c>
      <c r="C1247" s="2" t="s">
        <v>2765</v>
      </c>
      <c r="D1247" s="2" t="s">
        <v>2766</v>
      </c>
      <c r="E1247" s="2" t="s">
        <v>2767</v>
      </c>
      <c r="F1247" s="2" t="s">
        <v>2768</v>
      </c>
      <c r="G1247" s="2" t="s">
        <v>2769</v>
      </c>
      <c r="H1247" s="2" t="s">
        <v>2770</v>
      </c>
      <c r="I1247" s="11">
        <v>44561</v>
      </c>
      <c r="J1247" s="11">
        <v>44469</v>
      </c>
      <c r="K1247" s="2" t="s">
        <v>126</v>
      </c>
      <c r="L1247" s="2" t="s">
        <v>316</v>
      </c>
      <c r="M1247" s="2"/>
      <c r="N1247" s="2" t="s">
        <v>80</v>
      </c>
      <c r="O1247" s="2"/>
      <c r="P1247" s="2"/>
      <c r="Q1247" s="2" t="s">
        <v>65</v>
      </c>
      <c r="R1247" s="2" t="s">
        <v>81</v>
      </c>
      <c r="S1247" s="2">
        <v>2564</v>
      </c>
      <c r="T1247" s="2" t="s">
        <v>82</v>
      </c>
      <c r="U1247" s="2" t="s">
        <v>83</v>
      </c>
      <c r="V1247" s="10" t="s">
        <v>69</v>
      </c>
      <c r="W1247" s="2"/>
      <c r="X1247" s="2">
        <v>449905.08</v>
      </c>
      <c r="Y1247" s="26">
        <v>0.00060557903187</v>
      </c>
      <c r="Z1247" s="10" t="s">
        <v>84</v>
      </c>
      <c r="AA1247" s="2" t="s">
        <v>85</v>
      </c>
      <c r="AB1247" s="10" t="s">
        <v>72</v>
      </c>
      <c r="AC1247" s="2" t="s">
        <v>73</v>
      </c>
      <c r="AD1247" s="10" t="s">
        <v>74</v>
      </c>
      <c r="AE1247" s="10"/>
      <c r="AF1247" s="10" t="s">
        <v>86</v>
      </c>
      <c r="AG1247" s="10" t="s">
        <v>75</v>
      </c>
      <c r="AH1247" s="10"/>
      <c r="AI1247" s="10" t="s">
        <v>76</v>
      </c>
      <c r="AJ1247" s="2" t="s">
        <v>76</v>
      </c>
      <c r="AK1247" s="32">
        <v>1</v>
      </c>
      <c r="AL1247" s="2"/>
      <c r="AM1247" s="2"/>
      <c r="AN1247" s="2"/>
      <c r="AO1247" s="2">
        <v>0</v>
      </c>
      <c r="AP1247" s="2">
        <v>0</v>
      </c>
      <c r="AQ1247" s="2">
        <v>435050.16</v>
      </c>
      <c r="AR1247" s="26">
        <v>0.9669821020914011</v>
      </c>
      <c r="AS1247" s="11"/>
      <c r="AT1247" s="10"/>
      <c r="AV1247" s="10"/>
      <c r="AW1247" s="10"/>
      <c r="AX1247" s="10"/>
      <c r="AY1247" s="10"/>
      <c r="AZ1247" s="10"/>
      <c r="BC1247" s="10"/>
    </row>
    <row r="1248" s="2" customFormat="1">
      <c r="A1248" s="2" t="s">
        <v>2771</v>
      </c>
      <c r="B1248" s="11">
        <v>44428</v>
      </c>
      <c r="C1248" s="2" t="s">
        <v>2765</v>
      </c>
      <c r="D1248" s="2" t="s">
        <v>2766</v>
      </c>
      <c r="E1248" s="2" t="s">
        <v>2767</v>
      </c>
      <c r="F1248" s="2" t="s">
        <v>2772</v>
      </c>
      <c r="G1248" s="2" t="s">
        <v>2773</v>
      </c>
      <c r="H1248" s="2" t="s">
        <v>2774</v>
      </c>
      <c r="I1248" s="11">
        <v>44561</v>
      </c>
      <c r="J1248" s="11">
        <v>44377</v>
      </c>
      <c r="K1248" s="2" t="s">
        <v>126</v>
      </c>
      <c r="L1248" s="2" t="s">
        <v>316</v>
      </c>
      <c r="M1248" s="2"/>
      <c r="N1248" s="2" t="s">
        <v>80</v>
      </c>
      <c r="O1248" s="2"/>
      <c r="P1248" s="2"/>
      <c r="Q1248" s="2" t="s">
        <v>65</v>
      </c>
      <c r="R1248" s="2" t="s">
        <v>81</v>
      </c>
      <c r="S1248" s="2">
        <v>1496</v>
      </c>
      <c r="T1248" s="2" t="s">
        <v>82</v>
      </c>
      <c r="U1248" s="2" t="s">
        <v>83</v>
      </c>
      <c r="V1248" s="10" t="s">
        <v>69</v>
      </c>
      <c r="W1248" s="2"/>
      <c r="X1248" s="2">
        <v>320353.44</v>
      </c>
      <c r="Y1248" s="26">
        <v>0.00010714378716</v>
      </c>
      <c r="Z1248" s="10" t="s">
        <v>84</v>
      </c>
      <c r="AA1248" s="2" t="s">
        <v>85</v>
      </c>
      <c r="AB1248" s="10" t="s">
        <v>72</v>
      </c>
      <c r="AC1248" s="2" t="s">
        <v>73</v>
      </c>
      <c r="AD1248" s="10" t="s">
        <v>74</v>
      </c>
      <c r="AE1248" s="10"/>
      <c r="AF1248" s="10" t="s">
        <v>86</v>
      </c>
      <c r="AG1248" s="10" t="s">
        <v>75</v>
      </c>
      <c r="AH1248" s="10"/>
      <c r="AI1248" s="10" t="s">
        <v>76</v>
      </c>
      <c r="AJ1248" s="2" t="s">
        <v>76</v>
      </c>
      <c r="AK1248" s="32">
        <v>1</v>
      </c>
      <c r="AL1248" s="2"/>
      <c r="AM1248" s="2"/>
      <c r="AN1248" s="2"/>
      <c r="AO1248" s="2">
        <v>0</v>
      </c>
      <c r="AP1248" s="2">
        <v>0</v>
      </c>
      <c r="AQ1248" s="2">
        <v>0</v>
      </c>
      <c r="AR1248" s="26">
        <v>0</v>
      </c>
      <c r="AS1248" s="11"/>
      <c r="AT1248" s="10"/>
      <c r="AV1248" s="10"/>
      <c r="AW1248" s="10"/>
      <c r="AX1248" s="10"/>
      <c r="AY1248" s="10"/>
      <c r="AZ1248" s="10"/>
      <c r="BC1248" s="10"/>
    </row>
    <row r="1249" s="2" customFormat="1">
      <c r="A1249" s="2" t="s">
        <v>2775</v>
      </c>
      <c r="B1249" s="11">
        <v>44337</v>
      </c>
      <c r="C1249" s="2" t="s">
        <v>2765</v>
      </c>
      <c r="D1249" s="2" t="s">
        <v>2766</v>
      </c>
      <c r="E1249" s="2" t="s">
        <v>2767</v>
      </c>
      <c r="F1249" s="2" t="s">
        <v>2776</v>
      </c>
      <c r="G1249" s="2" t="s">
        <v>2777</v>
      </c>
      <c r="H1249" s="2" t="s">
        <v>2778</v>
      </c>
      <c r="I1249" s="11">
        <v>44561</v>
      </c>
      <c r="J1249" s="11">
        <v>44286</v>
      </c>
      <c r="K1249" s="2" t="s">
        <v>126</v>
      </c>
      <c r="L1249" s="2" t="s">
        <v>316</v>
      </c>
      <c r="M1249" s="2"/>
      <c r="N1249" s="2" t="s">
        <v>80</v>
      </c>
      <c r="O1249" s="2"/>
      <c r="P1249" s="2"/>
      <c r="Q1249" s="2" t="s">
        <v>65</v>
      </c>
      <c r="R1249" s="2" t="s">
        <v>81</v>
      </c>
      <c r="S1249" s="2">
        <v>4675</v>
      </c>
      <c r="T1249" s="2" t="s">
        <v>82</v>
      </c>
      <c r="U1249" s="2" t="s">
        <v>83</v>
      </c>
      <c r="V1249" s="10" t="s">
        <v>69</v>
      </c>
      <c r="W1249" s="2"/>
      <c r="X1249" s="2">
        <v>887408.5</v>
      </c>
      <c r="Y1249" s="26">
        <v>0.00361155455824</v>
      </c>
      <c r="Z1249" s="10" t="s">
        <v>84</v>
      </c>
      <c r="AA1249" s="2" t="s">
        <v>85</v>
      </c>
      <c r="AB1249" s="10" t="s">
        <v>72</v>
      </c>
      <c r="AC1249" s="2" t="s">
        <v>73</v>
      </c>
      <c r="AD1249" s="10" t="s">
        <v>74</v>
      </c>
      <c r="AE1249" s="10"/>
      <c r="AF1249" s="10" t="s">
        <v>86</v>
      </c>
      <c r="AG1249" s="10" t="s">
        <v>75</v>
      </c>
      <c r="AH1249" s="10"/>
      <c r="AI1249" s="10" t="s">
        <v>76</v>
      </c>
      <c r="AJ1249" s="2" t="s">
        <v>76</v>
      </c>
      <c r="AK1249" s="32">
        <v>1</v>
      </c>
      <c r="AL1249" s="2"/>
      <c r="AM1249" s="2"/>
      <c r="AN1249" s="2"/>
      <c r="AO1249" s="2">
        <v>0</v>
      </c>
      <c r="AP1249" s="2">
        <v>0</v>
      </c>
      <c r="AQ1249" s="2">
        <v>87507</v>
      </c>
      <c r="AR1249" s="26">
        <v>0.09860960313091435</v>
      </c>
      <c r="AS1249" s="11"/>
      <c r="AT1249" s="10"/>
      <c r="AV1249" s="10"/>
      <c r="AW1249" s="10"/>
      <c r="AX1249" s="10"/>
      <c r="AY1249" s="10"/>
      <c r="AZ1249" s="10"/>
      <c r="BC1249" s="10"/>
    </row>
    <row r="1250" s="2" customFormat="1">
      <c r="A1250" s="2" t="s">
        <v>2779</v>
      </c>
      <c r="B1250" s="11">
        <v>44516</v>
      </c>
      <c r="C1250" s="2" t="s">
        <v>2765</v>
      </c>
      <c r="D1250" s="2" t="s">
        <v>2766</v>
      </c>
      <c r="E1250" s="2" t="s">
        <v>2767</v>
      </c>
      <c r="F1250" s="2" t="s">
        <v>2780</v>
      </c>
      <c r="G1250" s="2" t="s">
        <v>2781</v>
      </c>
      <c r="H1250" s="2" t="s">
        <v>2782</v>
      </c>
      <c r="I1250" s="11">
        <v>44561</v>
      </c>
      <c r="J1250" s="11">
        <v>44469</v>
      </c>
      <c r="K1250" s="2" t="s">
        <v>126</v>
      </c>
      <c r="L1250" s="2" t="s">
        <v>316</v>
      </c>
      <c r="M1250" s="2"/>
      <c r="N1250" s="2" t="s">
        <v>80</v>
      </c>
      <c r="O1250" s="2"/>
      <c r="P1250" s="2"/>
      <c r="Q1250" s="2" t="s">
        <v>65</v>
      </c>
      <c r="R1250" s="2" t="s">
        <v>81</v>
      </c>
      <c r="S1250" s="2">
        <v>45175</v>
      </c>
      <c r="T1250" s="2" t="s">
        <v>82</v>
      </c>
      <c r="U1250" s="2" t="s">
        <v>83</v>
      </c>
      <c r="V1250" s="10" t="s">
        <v>69</v>
      </c>
      <c r="W1250" s="2"/>
      <c r="X1250" s="2">
        <v>7926857.25</v>
      </c>
      <c r="Y1250" s="26">
        <v>0.00469581777102</v>
      </c>
      <c r="Z1250" s="10" t="s">
        <v>84</v>
      </c>
      <c r="AA1250" s="2" t="s">
        <v>85</v>
      </c>
      <c r="AB1250" s="10" t="s">
        <v>72</v>
      </c>
      <c r="AC1250" s="2" t="s">
        <v>73</v>
      </c>
      <c r="AD1250" s="10" t="s">
        <v>74</v>
      </c>
      <c r="AE1250" s="10"/>
      <c r="AF1250" s="10" t="s">
        <v>86</v>
      </c>
      <c r="AG1250" s="10" t="s">
        <v>75</v>
      </c>
      <c r="AH1250" s="10"/>
      <c r="AI1250" s="10" t="s">
        <v>76</v>
      </c>
      <c r="AJ1250" s="2" t="s">
        <v>76</v>
      </c>
      <c r="AK1250" s="32">
        <v>1</v>
      </c>
      <c r="AL1250" s="2"/>
      <c r="AM1250" s="2"/>
      <c r="AN1250" s="2"/>
      <c r="AO1250" s="2">
        <v>0</v>
      </c>
      <c r="AP1250" s="2">
        <v>0</v>
      </c>
      <c r="AQ1250" s="2">
        <v>6493910.88</v>
      </c>
      <c r="AR1250" s="26">
        <v>0.8192289422141417</v>
      </c>
      <c r="AS1250" s="11"/>
      <c r="AT1250" s="10"/>
      <c r="AV1250" s="10"/>
      <c r="AW1250" s="10"/>
      <c r="AX1250" s="10"/>
      <c r="AY1250" s="10"/>
      <c r="AZ1250" s="10"/>
      <c r="BC1250" s="10"/>
    </row>
    <row r="1251" s="2" customFormat="1">
      <c r="A1251" s="2" t="s">
        <v>2783</v>
      </c>
      <c r="B1251" s="11">
        <v>44067</v>
      </c>
      <c r="C1251" s="2" t="s">
        <v>2765</v>
      </c>
      <c r="D1251" s="2" t="s">
        <v>2766</v>
      </c>
      <c r="E1251" s="2" t="s">
        <v>2767</v>
      </c>
      <c r="F1251" s="2" t="s">
        <v>2784</v>
      </c>
      <c r="G1251" s="2" t="s">
        <v>2785</v>
      </c>
      <c r="H1251" s="2" t="s">
        <v>2786</v>
      </c>
      <c r="I1251" s="11">
        <v>44196</v>
      </c>
      <c r="J1251" s="11">
        <v>44012</v>
      </c>
      <c r="K1251" s="2" t="s">
        <v>126</v>
      </c>
      <c r="L1251" s="2" t="s">
        <v>316</v>
      </c>
      <c r="M1251" s="2"/>
      <c r="N1251" s="2" t="s">
        <v>80</v>
      </c>
      <c r="O1251" s="2"/>
      <c r="P1251" s="2"/>
      <c r="Q1251" s="2" t="s">
        <v>65</v>
      </c>
      <c r="R1251" s="2" t="s">
        <v>81</v>
      </c>
      <c r="S1251" s="2">
        <v>46369</v>
      </c>
      <c r="T1251" s="2" t="s">
        <v>82</v>
      </c>
      <c r="U1251" s="2" t="s">
        <v>83</v>
      </c>
      <c r="V1251" s="10" t="s">
        <v>69</v>
      </c>
      <c r="W1251" s="2"/>
      <c r="X1251" s="2">
        <v>201241.46</v>
      </c>
      <c r="Y1251" s="26">
        <v>0.00131677202885</v>
      </c>
      <c r="Z1251" s="10" t="s">
        <v>84</v>
      </c>
      <c r="AA1251" s="2" t="s">
        <v>85</v>
      </c>
      <c r="AB1251" s="10" t="s">
        <v>72</v>
      </c>
      <c r="AC1251" s="2" t="s">
        <v>73</v>
      </c>
      <c r="AD1251" s="10" t="s">
        <v>74</v>
      </c>
      <c r="AE1251" s="10"/>
      <c r="AF1251" s="10" t="s">
        <v>86</v>
      </c>
      <c r="AG1251" s="10" t="s">
        <v>75</v>
      </c>
      <c r="AH1251" s="10"/>
      <c r="AI1251" s="10" t="s">
        <v>76</v>
      </c>
      <c r="AJ1251" s="2" t="s">
        <v>76</v>
      </c>
      <c r="AK1251" s="32">
        <v>1</v>
      </c>
      <c r="AL1251" s="2"/>
      <c r="AM1251" s="2"/>
      <c r="AN1251" s="2"/>
      <c r="AO1251" s="2">
        <v>0</v>
      </c>
      <c r="AP1251" s="2">
        <v>0</v>
      </c>
      <c r="AQ1251" s="2">
        <v>203091.84</v>
      </c>
      <c r="AR1251" s="26">
        <v>1.0091948249630072</v>
      </c>
      <c r="AS1251" s="11"/>
      <c r="AT1251" s="10"/>
      <c r="AV1251" s="10"/>
      <c r="AW1251" s="10"/>
      <c r="AX1251" s="10"/>
      <c r="AY1251" s="10"/>
      <c r="AZ1251" s="10"/>
      <c r="BC1251" s="10"/>
    </row>
    <row r="1252" s="2" customFormat="1">
      <c r="A1252" s="2" t="s">
        <v>2787</v>
      </c>
      <c r="B1252" s="11">
        <v>44067</v>
      </c>
      <c r="C1252" s="2" t="s">
        <v>2765</v>
      </c>
      <c r="D1252" s="2" t="s">
        <v>2766</v>
      </c>
      <c r="E1252" s="2" t="s">
        <v>2767</v>
      </c>
      <c r="F1252" s="2" t="s">
        <v>2788</v>
      </c>
      <c r="G1252" s="2" t="s">
        <v>2789</v>
      </c>
      <c r="H1252" s="2" t="s">
        <v>2790</v>
      </c>
      <c r="I1252" s="11">
        <v>44196</v>
      </c>
      <c r="J1252" s="11">
        <v>44012</v>
      </c>
      <c r="K1252" s="2" t="s">
        <v>126</v>
      </c>
      <c r="L1252" s="2" t="s">
        <v>316</v>
      </c>
      <c r="M1252" s="2"/>
      <c r="N1252" s="2" t="s">
        <v>80</v>
      </c>
      <c r="O1252" s="2"/>
      <c r="P1252" s="2"/>
      <c r="Q1252" s="2" t="s">
        <v>65</v>
      </c>
      <c r="R1252" s="2" t="s">
        <v>81</v>
      </c>
      <c r="S1252" s="2">
        <v>80431</v>
      </c>
      <c r="T1252" s="2" t="s">
        <v>82</v>
      </c>
      <c r="U1252" s="2" t="s">
        <v>83</v>
      </c>
      <c r="V1252" s="10" t="s">
        <v>69</v>
      </c>
      <c r="W1252" s="2"/>
      <c r="X1252" s="2">
        <v>349070.54</v>
      </c>
      <c r="Y1252" s="26">
        <v>0.0013267916438</v>
      </c>
      <c r="Z1252" s="10" t="s">
        <v>84</v>
      </c>
      <c r="AA1252" s="2" t="s">
        <v>85</v>
      </c>
      <c r="AB1252" s="10" t="s">
        <v>72</v>
      </c>
      <c r="AC1252" s="2" t="s">
        <v>73</v>
      </c>
      <c r="AD1252" s="10" t="s">
        <v>74</v>
      </c>
      <c r="AE1252" s="10"/>
      <c r="AF1252" s="10" t="s">
        <v>86</v>
      </c>
      <c r="AG1252" s="10" t="s">
        <v>75</v>
      </c>
      <c r="AH1252" s="10"/>
      <c r="AI1252" s="10" t="s">
        <v>76</v>
      </c>
      <c r="AJ1252" s="2" t="s">
        <v>76</v>
      </c>
      <c r="AK1252" s="32">
        <v>1</v>
      </c>
      <c r="AL1252" s="2"/>
      <c r="AM1252" s="2"/>
      <c r="AN1252" s="2"/>
      <c r="AO1252" s="2">
        <v>0</v>
      </c>
      <c r="AP1252" s="2">
        <v>0</v>
      </c>
      <c r="AQ1252" s="2">
        <v>352283.4</v>
      </c>
      <c r="AR1252" s="26">
        <v>1.0092040422546114</v>
      </c>
      <c r="AS1252" s="11"/>
      <c r="AT1252" s="10"/>
      <c r="AV1252" s="10"/>
      <c r="AW1252" s="10"/>
      <c r="AX1252" s="10"/>
      <c r="AY1252" s="10"/>
      <c r="AZ1252" s="10"/>
      <c r="BC1252" s="10"/>
    </row>
    <row r="1253" s="2" customFormat="1">
      <c r="A1253" s="2" t="s">
        <v>2791</v>
      </c>
      <c r="B1253" s="11">
        <v>43795</v>
      </c>
      <c r="C1253" s="2" t="s">
        <v>2765</v>
      </c>
      <c r="D1253" s="2" t="s">
        <v>2766</v>
      </c>
      <c r="E1253" s="2" t="s">
        <v>2767</v>
      </c>
      <c r="F1253" s="2" t="s">
        <v>2792</v>
      </c>
      <c r="G1253" s="2" t="s">
        <v>2793</v>
      </c>
      <c r="H1253" s="2" t="s">
        <v>2794</v>
      </c>
      <c r="I1253" s="11">
        <v>43830</v>
      </c>
      <c r="J1253" s="11">
        <v>43738</v>
      </c>
      <c r="K1253" s="2" t="s">
        <v>126</v>
      </c>
      <c r="L1253" s="2" t="s">
        <v>316</v>
      </c>
      <c r="M1253" s="2"/>
      <c r="N1253" s="2" t="s">
        <v>80</v>
      </c>
      <c r="O1253" s="2"/>
      <c r="P1253" s="2"/>
      <c r="Q1253" s="2" t="s">
        <v>65</v>
      </c>
      <c r="R1253" s="2" t="s">
        <v>81</v>
      </c>
      <c r="S1253" s="2">
        <v>14645</v>
      </c>
      <c r="T1253" s="2" t="s">
        <v>82</v>
      </c>
      <c r="U1253" s="2" t="s">
        <v>83</v>
      </c>
      <c r="V1253" s="10" t="s">
        <v>69</v>
      </c>
      <c r="W1253" s="2"/>
      <c r="X1253" s="2">
        <v>80840.4</v>
      </c>
      <c r="Y1253" s="26">
        <v>0.00024657222529</v>
      </c>
      <c r="Z1253" s="10" t="s">
        <v>84</v>
      </c>
      <c r="AA1253" s="2" t="s">
        <v>85</v>
      </c>
      <c r="AB1253" s="10" t="s">
        <v>72</v>
      </c>
      <c r="AC1253" s="2" t="s">
        <v>73</v>
      </c>
      <c r="AD1253" s="10" t="s">
        <v>74</v>
      </c>
      <c r="AE1253" s="10"/>
      <c r="AF1253" s="10" t="s">
        <v>86</v>
      </c>
      <c r="AG1253" s="10" t="s">
        <v>75</v>
      </c>
      <c r="AH1253" s="10"/>
      <c r="AI1253" s="10" t="s">
        <v>76</v>
      </c>
      <c r="AJ1253" s="2" t="s">
        <v>76</v>
      </c>
      <c r="AK1253" s="32">
        <v>1</v>
      </c>
      <c r="AL1253" s="2"/>
      <c r="AM1253" s="2"/>
      <c r="AN1253" s="2"/>
      <c r="AO1253" s="2">
        <v>0</v>
      </c>
      <c r="AP1253" s="2">
        <v>0</v>
      </c>
      <c r="AQ1253" s="2">
        <v>78204.3</v>
      </c>
      <c r="AR1253" s="26">
        <v>0.967391304347826</v>
      </c>
      <c r="AS1253" s="11"/>
      <c r="AT1253" s="10"/>
      <c r="AV1253" s="10"/>
      <c r="AW1253" s="10"/>
      <c r="AX1253" s="10"/>
      <c r="AY1253" s="10"/>
      <c r="AZ1253" s="10"/>
      <c r="BC1253" s="10"/>
    </row>
    <row r="1254" s="3" customFormat="1">
      <c r="A1254" s="3" t="s">
        <v>2795</v>
      </c>
      <c r="B1254" s="16">
        <v>43872</v>
      </c>
      <c r="C1254" s="3" t="s">
        <v>2765</v>
      </c>
      <c r="D1254" s="3" t="s">
        <v>2766</v>
      </c>
      <c r="E1254" s="3" t="s">
        <v>2767</v>
      </c>
      <c r="F1254" s="3" t="s">
        <v>2792</v>
      </c>
      <c r="G1254" s="3" t="s">
        <v>2793</v>
      </c>
      <c r="H1254" s="3" t="s">
        <v>2794</v>
      </c>
      <c r="I1254" s="16">
        <v>43830</v>
      </c>
      <c r="J1254" s="16">
        <v>43738</v>
      </c>
      <c r="K1254" s="3" t="s">
        <v>126</v>
      </c>
      <c r="L1254" s="3" t="s">
        <v>316</v>
      </c>
      <c r="M1254" s="3"/>
      <c r="N1254" s="3" t="s">
        <v>80</v>
      </c>
      <c r="O1254" s="3"/>
      <c r="P1254" s="3"/>
      <c r="Q1254" s="3" t="s">
        <v>65</v>
      </c>
      <c r="R1254" s="3" t="s">
        <v>81</v>
      </c>
      <c r="S1254" s="3">
        <v>14645</v>
      </c>
      <c r="T1254" s="3" t="s">
        <v>82</v>
      </c>
      <c r="U1254" s="3" t="s">
        <v>83</v>
      </c>
      <c r="V1254" s="21" t="s">
        <v>69</v>
      </c>
      <c r="W1254" s="3"/>
      <c r="X1254" s="3">
        <v>80840.4</v>
      </c>
      <c r="Y1254" s="27">
        <v>0.00024657222529</v>
      </c>
      <c r="Z1254" s="21" t="s">
        <v>84</v>
      </c>
      <c r="AA1254" s="3" t="s">
        <v>85</v>
      </c>
      <c r="AB1254" s="21" t="s">
        <v>72</v>
      </c>
      <c r="AC1254" s="3" t="s">
        <v>73</v>
      </c>
      <c r="AD1254" s="21" t="s">
        <v>74</v>
      </c>
      <c r="AE1254" s="21"/>
      <c r="AF1254" s="21" t="s">
        <v>86</v>
      </c>
      <c r="AG1254" s="21" t="s">
        <v>75</v>
      </c>
      <c r="AH1254" s="21"/>
      <c r="AI1254" s="21" t="s">
        <v>76</v>
      </c>
      <c r="AJ1254" s="3" t="s">
        <v>76</v>
      </c>
      <c r="AK1254" s="33">
        <v>1</v>
      </c>
      <c r="AL1254" s="3"/>
      <c r="AM1254" s="3"/>
      <c r="AN1254" s="3"/>
      <c r="AO1254" s="3">
        <v>0</v>
      </c>
      <c r="AP1254" s="3">
        <v>0</v>
      </c>
      <c r="AQ1254" s="3">
        <v>78204.3</v>
      </c>
      <c r="AR1254" s="27">
        <v>0.967391304347826</v>
      </c>
      <c r="AS1254" s="16"/>
      <c r="AT1254" s="21"/>
      <c r="AV1254" s="21"/>
      <c r="AW1254" s="21"/>
      <c r="AX1254" s="21"/>
      <c r="AY1254" s="21"/>
      <c r="AZ1254" s="21"/>
      <c r="BC1254" s="21"/>
    </row>
    <row r="1255" s="2" customFormat="1">
      <c r="A1255" s="2" t="s">
        <v>2796</v>
      </c>
      <c r="B1255" s="11">
        <v>43882</v>
      </c>
      <c r="C1255" s="2" t="s">
        <v>2765</v>
      </c>
      <c r="D1255" s="2" t="s">
        <v>2766</v>
      </c>
      <c r="E1255" s="2" t="s">
        <v>2767</v>
      </c>
      <c r="F1255" s="2" t="s">
        <v>2792</v>
      </c>
      <c r="G1255" s="2" t="s">
        <v>2793</v>
      </c>
      <c r="H1255" s="2" t="s">
        <v>2794</v>
      </c>
      <c r="I1255" s="11">
        <v>43830</v>
      </c>
      <c r="J1255" s="11">
        <v>43830</v>
      </c>
      <c r="K1255" s="2" t="s">
        <v>126</v>
      </c>
      <c r="L1255" s="2" t="s">
        <v>316</v>
      </c>
      <c r="M1255" s="2"/>
      <c r="N1255" s="2" t="s">
        <v>80</v>
      </c>
      <c r="O1255" s="2"/>
      <c r="P1255" s="2"/>
      <c r="Q1255" s="2" t="s">
        <v>65</v>
      </c>
      <c r="R1255" s="2" t="s">
        <v>81</v>
      </c>
      <c r="S1255" s="2">
        <v>13391</v>
      </c>
      <c r="T1255" s="2" t="s">
        <v>82</v>
      </c>
      <c r="U1255" s="2" t="s">
        <v>83</v>
      </c>
      <c r="V1255" s="10" t="s">
        <v>69</v>
      </c>
      <c r="W1255" s="2"/>
      <c r="X1255" s="2">
        <v>81417.28</v>
      </c>
      <c r="Y1255" s="26">
        <v>0.00022157981342</v>
      </c>
      <c r="Z1255" s="10" t="s">
        <v>84</v>
      </c>
      <c r="AA1255" s="2" t="s">
        <v>85</v>
      </c>
      <c r="AB1255" s="10" t="s">
        <v>72</v>
      </c>
      <c r="AC1255" s="2" t="s">
        <v>73</v>
      </c>
      <c r="AD1255" s="10" t="s">
        <v>74</v>
      </c>
      <c r="AE1255" s="10"/>
      <c r="AF1255" s="10" t="s">
        <v>86</v>
      </c>
      <c r="AG1255" s="10" t="s">
        <v>75</v>
      </c>
      <c r="AH1255" s="10"/>
      <c r="AI1255" s="10" t="s">
        <v>76</v>
      </c>
      <c r="AJ1255" s="2" t="s">
        <v>76</v>
      </c>
      <c r="AK1255" s="32">
        <v>1</v>
      </c>
      <c r="AL1255" s="2"/>
      <c r="AM1255" s="2"/>
      <c r="AN1255" s="2"/>
      <c r="AO1255" s="2">
        <v>0</v>
      </c>
      <c r="AP1255" s="2">
        <v>0</v>
      </c>
      <c r="AQ1255" s="2">
        <v>82080.7</v>
      </c>
      <c r="AR1255" s="26">
        <v>1.0081483930684</v>
      </c>
      <c r="AS1255" s="11"/>
      <c r="AT1255" s="10"/>
      <c r="AV1255" s="10"/>
      <c r="AW1255" s="10"/>
      <c r="AX1255" s="10"/>
      <c r="AY1255" s="10"/>
      <c r="AZ1255" s="10"/>
      <c r="BC1255" s="10"/>
    </row>
    <row r="1256" s="2" customFormat="1">
      <c r="A1256" s="2" t="s">
        <v>2797</v>
      </c>
      <c r="B1256" s="11">
        <v>43972</v>
      </c>
      <c r="C1256" s="2" t="s">
        <v>2765</v>
      </c>
      <c r="D1256" s="2" t="s">
        <v>2766</v>
      </c>
      <c r="E1256" s="2" t="s">
        <v>2767</v>
      </c>
      <c r="F1256" s="2" t="s">
        <v>2792</v>
      </c>
      <c r="G1256" s="2" t="s">
        <v>2793</v>
      </c>
      <c r="H1256" s="2" t="s">
        <v>2794</v>
      </c>
      <c r="I1256" s="11">
        <v>44196</v>
      </c>
      <c r="J1256" s="11">
        <v>43921</v>
      </c>
      <c r="K1256" s="2" t="s">
        <v>126</v>
      </c>
      <c r="L1256" s="2" t="s">
        <v>316</v>
      </c>
      <c r="M1256" s="2"/>
      <c r="N1256" s="2" t="s">
        <v>80</v>
      </c>
      <c r="O1256" s="2"/>
      <c r="P1256" s="2"/>
      <c r="Q1256" s="2" t="s">
        <v>65</v>
      </c>
      <c r="R1256" s="2" t="s">
        <v>81</v>
      </c>
      <c r="S1256" s="2">
        <v>12958</v>
      </c>
      <c r="T1256" s="2" t="s">
        <v>82</v>
      </c>
      <c r="U1256" s="2" t="s">
        <v>83</v>
      </c>
      <c r="V1256" s="10" t="s">
        <v>69</v>
      </c>
      <c r="W1256" s="2"/>
      <c r="X1256" s="2">
        <v>45353</v>
      </c>
      <c r="Y1256" s="26">
        <v>0.00017247027318</v>
      </c>
      <c r="Z1256" s="10" t="s">
        <v>84</v>
      </c>
      <c r="AA1256" s="2" t="s">
        <v>85</v>
      </c>
      <c r="AB1256" s="10" t="s">
        <v>72</v>
      </c>
      <c r="AC1256" s="2" t="s">
        <v>73</v>
      </c>
      <c r="AD1256" s="10" t="s">
        <v>74</v>
      </c>
      <c r="AE1256" s="10"/>
      <c r="AF1256" s="10" t="s">
        <v>86</v>
      </c>
      <c r="AG1256" s="10" t="s">
        <v>75</v>
      </c>
      <c r="AH1256" s="10"/>
      <c r="AI1256" s="10" t="s">
        <v>76</v>
      </c>
      <c r="AJ1256" s="2" t="s">
        <v>76</v>
      </c>
      <c r="AK1256" s="32">
        <v>1</v>
      </c>
      <c r="AL1256" s="2"/>
      <c r="AM1256" s="2"/>
      <c r="AN1256" s="2"/>
      <c r="AO1256" s="2">
        <v>0</v>
      </c>
      <c r="AP1256" s="2">
        <v>0</v>
      </c>
      <c r="AQ1256" s="2">
        <v>10366</v>
      </c>
      <c r="AR1256" s="26">
        <v>0.22856260886821161</v>
      </c>
      <c r="AS1256" s="11"/>
      <c r="AT1256" s="10"/>
      <c r="AV1256" s="10"/>
      <c r="AW1256" s="10"/>
      <c r="AX1256" s="10"/>
      <c r="AY1256" s="10"/>
      <c r="AZ1256" s="10"/>
      <c r="BC1256" s="10"/>
    </row>
    <row r="1257" s="2" customFormat="1">
      <c r="A1257" s="2" t="s">
        <v>2798</v>
      </c>
      <c r="B1257" s="11">
        <v>44067</v>
      </c>
      <c r="C1257" s="2" t="s">
        <v>2765</v>
      </c>
      <c r="D1257" s="2" t="s">
        <v>2766</v>
      </c>
      <c r="E1257" s="2" t="s">
        <v>2767</v>
      </c>
      <c r="F1257" s="2" t="s">
        <v>2792</v>
      </c>
      <c r="G1257" s="2" t="s">
        <v>2793</v>
      </c>
      <c r="H1257" s="2" t="s">
        <v>2794</v>
      </c>
      <c r="I1257" s="11">
        <v>44196</v>
      </c>
      <c r="J1257" s="11">
        <v>44012</v>
      </c>
      <c r="K1257" s="2" t="s">
        <v>126</v>
      </c>
      <c r="L1257" s="2" t="s">
        <v>316</v>
      </c>
      <c r="M1257" s="2"/>
      <c r="N1257" s="2" t="s">
        <v>80</v>
      </c>
      <c r="O1257" s="2"/>
      <c r="P1257" s="2"/>
      <c r="Q1257" s="2" t="s">
        <v>65</v>
      </c>
      <c r="R1257" s="2" t="s">
        <v>81</v>
      </c>
      <c r="S1257" s="2">
        <v>11293</v>
      </c>
      <c r="T1257" s="2" t="s">
        <v>82</v>
      </c>
      <c r="U1257" s="2" t="s">
        <v>83</v>
      </c>
      <c r="V1257" s="10" t="s">
        <v>69</v>
      </c>
      <c r="W1257" s="2"/>
      <c r="X1257" s="2">
        <v>49011.62</v>
      </c>
      <c r="Y1257" s="26">
        <v>0.00014542059405</v>
      </c>
      <c r="Z1257" s="10" t="s">
        <v>84</v>
      </c>
      <c r="AA1257" s="2" t="s">
        <v>85</v>
      </c>
      <c r="AB1257" s="10" t="s">
        <v>72</v>
      </c>
      <c r="AC1257" s="2" t="s">
        <v>73</v>
      </c>
      <c r="AD1257" s="10" t="s">
        <v>74</v>
      </c>
      <c r="AE1257" s="10"/>
      <c r="AF1257" s="10" t="s">
        <v>86</v>
      </c>
      <c r="AG1257" s="10" t="s">
        <v>75</v>
      </c>
      <c r="AH1257" s="10"/>
      <c r="AI1257" s="10" t="s">
        <v>76</v>
      </c>
      <c r="AJ1257" s="2" t="s">
        <v>76</v>
      </c>
      <c r="AK1257" s="32">
        <v>1</v>
      </c>
      <c r="AL1257" s="2"/>
      <c r="AM1257" s="2"/>
      <c r="AN1257" s="2"/>
      <c r="AO1257" s="2">
        <v>0</v>
      </c>
      <c r="AP1257" s="2">
        <v>0</v>
      </c>
      <c r="AQ1257" s="2">
        <v>49463.34</v>
      </c>
      <c r="AR1257" s="26">
        <v>1.0092165898617511</v>
      </c>
      <c r="AS1257" s="11"/>
      <c r="AT1257" s="10"/>
      <c r="AV1257" s="10"/>
      <c r="AW1257" s="10"/>
      <c r="AX1257" s="10"/>
      <c r="AY1257" s="10"/>
      <c r="AZ1257" s="10"/>
      <c r="BC1257" s="10"/>
    </row>
    <row r="1258" s="2" customFormat="1">
      <c r="A1258" s="2" t="s">
        <v>2799</v>
      </c>
      <c r="B1258" s="11">
        <v>44152</v>
      </c>
      <c r="C1258" s="2" t="s">
        <v>2765</v>
      </c>
      <c r="D1258" s="2" t="s">
        <v>2766</v>
      </c>
      <c r="E1258" s="2" t="s">
        <v>2767</v>
      </c>
      <c r="F1258" s="2" t="s">
        <v>2792</v>
      </c>
      <c r="G1258" s="2" t="s">
        <v>2793</v>
      </c>
      <c r="H1258" s="2" t="s">
        <v>2794</v>
      </c>
      <c r="I1258" s="11">
        <v>44196</v>
      </c>
      <c r="J1258" s="11">
        <v>44104</v>
      </c>
      <c r="K1258" s="2" t="s">
        <v>126</v>
      </c>
      <c r="L1258" s="2" t="s">
        <v>316</v>
      </c>
      <c r="M1258" s="2"/>
      <c r="N1258" s="2" t="s">
        <v>80</v>
      </c>
      <c r="O1258" s="2"/>
      <c r="P1258" s="2"/>
      <c r="Q1258" s="2" t="s">
        <v>65</v>
      </c>
      <c r="R1258" s="2" t="s">
        <v>81</v>
      </c>
      <c r="S1258" s="2">
        <v>11293</v>
      </c>
      <c r="T1258" s="2" t="s">
        <v>82</v>
      </c>
      <c r="U1258" s="2" t="s">
        <v>83</v>
      </c>
      <c r="V1258" s="10" t="s">
        <v>69</v>
      </c>
      <c r="W1258" s="2"/>
      <c r="X1258" s="2">
        <v>115188.6</v>
      </c>
      <c r="Y1258" s="26">
        <v>0.00033026108415</v>
      </c>
      <c r="Z1258" s="10" t="s">
        <v>84</v>
      </c>
      <c r="AA1258" s="2" t="s">
        <v>85</v>
      </c>
      <c r="AB1258" s="10" t="s">
        <v>72</v>
      </c>
      <c r="AC1258" s="2" t="s">
        <v>73</v>
      </c>
      <c r="AD1258" s="10" t="s">
        <v>74</v>
      </c>
      <c r="AE1258" s="10"/>
      <c r="AF1258" s="10" t="s">
        <v>86</v>
      </c>
      <c r="AG1258" s="10" t="s">
        <v>75</v>
      </c>
      <c r="AH1258" s="10"/>
      <c r="AI1258" s="10" t="s">
        <v>76</v>
      </c>
      <c r="AJ1258" s="2" t="s">
        <v>76</v>
      </c>
      <c r="AK1258" s="32">
        <v>1</v>
      </c>
      <c r="AL1258" s="2"/>
      <c r="AM1258" s="2"/>
      <c r="AN1258" s="2"/>
      <c r="AO1258" s="2">
        <v>0</v>
      </c>
      <c r="AP1258" s="2">
        <v>0</v>
      </c>
      <c r="AQ1258" s="2">
        <v>116872.2</v>
      </c>
      <c r="AR1258" s="26">
        <v>1.0146160297112736</v>
      </c>
      <c r="AS1258" s="11"/>
      <c r="AT1258" s="10"/>
      <c r="AV1258" s="10"/>
      <c r="AW1258" s="10"/>
      <c r="AX1258" s="10"/>
      <c r="AY1258" s="10"/>
      <c r="AZ1258" s="10"/>
      <c r="BC1258" s="10"/>
    </row>
    <row r="1259" s="2" customFormat="1">
      <c r="A1259" s="2" t="s">
        <v>2800</v>
      </c>
      <c r="B1259" s="11">
        <v>44249</v>
      </c>
      <c r="C1259" s="2" t="s">
        <v>2765</v>
      </c>
      <c r="D1259" s="2" t="s">
        <v>2766</v>
      </c>
      <c r="E1259" s="2" t="s">
        <v>2767</v>
      </c>
      <c r="F1259" s="2" t="s">
        <v>2792</v>
      </c>
      <c r="G1259" s="2" t="s">
        <v>2793</v>
      </c>
      <c r="H1259" s="2" t="s">
        <v>2794</v>
      </c>
      <c r="I1259" s="11">
        <v>44196</v>
      </c>
      <c r="J1259" s="11">
        <v>44196</v>
      </c>
      <c r="K1259" s="2" t="s">
        <v>126</v>
      </c>
      <c r="L1259" s="2" t="s">
        <v>316</v>
      </c>
      <c r="M1259" s="2"/>
      <c r="N1259" s="2" t="s">
        <v>80</v>
      </c>
      <c r="O1259" s="2"/>
      <c r="P1259" s="2"/>
      <c r="Q1259" s="2" t="s">
        <v>65</v>
      </c>
      <c r="R1259" s="2" t="s">
        <v>81</v>
      </c>
      <c r="S1259" s="2">
        <v>10226</v>
      </c>
      <c r="T1259" s="2" t="s">
        <v>82</v>
      </c>
      <c r="U1259" s="2" t="s">
        <v>83</v>
      </c>
      <c r="V1259" s="10" t="s">
        <v>69</v>
      </c>
      <c r="W1259" s="2"/>
      <c r="X1259" s="2">
        <v>192657.84</v>
      </c>
      <c r="Y1259" s="26">
        <v>0.00042318989762</v>
      </c>
      <c r="Z1259" s="10" t="s">
        <v>84</v>
      </c>
      <c r="AA1259" s="2" t="s">
        <v>85</v>
      </c>
      <c r="AB1259" s="10" t="s">
        <v>72</v>
      </c>
      <c r="AC1259" s="2" t="s">
        <v>73</v>
      </c>
      <c r="AD1259" s="10" t="s">
        <v>74</v>
      </c>
      <c r="AE1259" s="10"/>
      <c r="AF1259" s="10" t="s">
        <v>86</v>
      </c>
      <c r="AG1259" s="10" t="s">
        <v>75</v>
      </c>
      <c r="AH1259" s="10"/>
      <c r="AI1259" s="10" t="s">
        <v>76</v>
      </c>
      <c r="AJ1259" s="2" t="s">
        <v>76</v>
      </c>
      <c r="AK1259" s="32">
        <v>1</v>
      </c>
      <c r="AL1259" s="2"/>
      <c r="AM1259" s="2"/>
      <c r="AN1259" s="2"/>
      <c r="AO1259" s="2">
        <v>0</v>
      </c>
      <c r="AP1259" s="2">
        <v>0</v>
      </c>
      <c r="AQ1259" s="2">
        <v>196933.5</v>
      </c>
      <c r="AR1259" s="26">
        <v>1.02219302365271</v>
      </c>
      <c r="AS1259" s="11"/>
      <c r="AT1259" s="10"/>
      <c r="AV1259" s="10"/>
      <c r="AW1259" s="10"/>
      <c r="AX1259" s="10"/>
      <c r="AY1259" s="10"/>
      <c r="AZ1259" s="10"/>
      <c r="BC1259" s="10"/>
    </row>
    <row r="1260" s="2" customFormat="1">
      <c r="A1260" s="2" t="s">
        <v>2801</v>
      </c>
      <c r="B1260" s="11">
        <v>44337</v>
      </c>
      <c r="C1260" s="2" t="s">
        <v>2765</v>
      </c>
      <c r="D1260" s="2" t="s">
        <v>2766</v>
      </c>
      <c r="E1260" s="2" t="s">
        <v>2767</v>
      </c>
      <c r="F1260" s="2" t="s">
        <v>2792</v>
      </c>
      <c r="G1260" s="2" t="s">
        <v>2793</v>
      </c>
      <c r="H1260" s="2" t="s">
        <v>2794</v>
      </c>
      <c r="I1260" s="11">
        <v>44561</v>
      </c>
      <c r="J1260" s="11">
        <v>44286</v>
      </c>
      <c r="K1260" s="2" t="s">
        <v>126</v>
      </c>
      <c r="L1260" s="2" t="s">
        <v>316</v>
      </c>
      <c r="M1260" s="2"/>
      <c r="N1260" s="2" t="s">
        <v>80</v>
      </c>
      <c r="O1260" s="2"/>
      <c r="P1260" s="2"/>
      <c r="Q1260" s="2" t="s">
        <v>65</v>
      </c>
      <c r="R1260" s="2" t="s">
        <v>81</v>
      </c>
      <c r="S1260" s="2">
        <v>10194</v>
      </c>
      <c r="T1260" s="2" t="s">
        <v>82</v>
      </c>
      <c r="U1260" s="2" t="s">
        <v>83</v>
      </c>
      <c r="V1260" s="10" t="s">
        <v>69</v>
      </c>
      <c r="W1260" s="2"/>
      <c r="X1260" s="2">
        <v>1935025.08</v>
      </c>
      <c r="Y1260" s="26">
        <v>0.00373529235161</v>
      </c>
      <c r="Z1260" s="10" t="s">
        <v>84</v>
      </c>
      <c r="AA1260" s="2" t="s">
        <v>85</v>
      </c>
      <c r="AB1260" s="10" t="s">
        <v>72</v>
      </c>
      <c r="AC1260" s="2" t="s">
        <v>73</v>
      </c>
      <c r="AD1260" s="10" t="s">
        <v>74</v>
      </c>
      <c r="AE1260" s="10"/>
      <c r="AF1260" s="10" t="s">
        <v>86</v>
      </c>
      <c r="AG1260" s="10" t="s">
        <v>75</v>
      </c>
      <c r="AH1260" s="10"/>
      <c r="AI1260" s="10" t="s">
        <v>76</v>
      </c>
      <c r="AJ1260" s="2" t="s">
        <v>76</v>
      </c>
      <c r="AK1260" s="32">
        <v>1</v>
      </c>
      <c r="AL1260" s="2"/>
      <c r="AM1260" s="2"/>
      <c r="AN1260" s="2"/>
      <c r="AO1260" s="2">
        <v>0</v>
      </c>
      <c r="AP1260" s="2">
        <v>0</v>
      </c>
      <c r="AQ1260" s="2">
        <v>1982130.78</v>
      </c>
      <c r="AR1260" s="26">
        <v>1.0243437154830055</v>
      </c>
      <c r="AS1260" s="11"/>
      <c r="AT1260" s="10"/>
      <c r="AV1260" s="10"/>
      <c r="AW1260" s="10"/>
      <c r="AX1260" s="10"/>
      <c r="AY1260" s="10"/>
      <c r="AZ1260" s="10"/>
      <c r="BC1260" s="10"/>
    </row>
    <row r="1261" s="2" customFormat="1">
      <c r="A1261" s="2" t="s">
        <v>2802</v>
      </c>
      <c r="B1261" s="11">
        <v>44337</v>
      </c>
      <c r="C1261" s="2" t="s">
        <v>2765</v>
      </c>
      <c r="D1261" s="2" t="s">
        <v>2766</v>
      </c>
      <c r="E1261" s="2" t="s">
        <v>2767</v>
      </c>
      <c r="F1261" s="2" t="s">
        <v>2803</v>
      </c>
      <c r="G1261" s="2" t="s">
        <v>2804</v>
      </c>
      <c r="H1261" s="2" t="s">
        <v>2805</v>
      </c>
      <c r="I1261" s="11">
        <v>44561</v>
      </c>
      <c r="J1261" s="11">
        <v>44286</v>
      </c>
      <c r="K1261" s="2" t="s">
        <v>66</v>
      </c>
      <c r="L1261" s="2" t="s">
        <v>2806</v>
      </c>
      <c r="M1261" s="2"/>
      <c r="N1261" s="2"/>
      <c r="O1261" s="2"/>
      <c r="P1261" s="2" t="s">
        <v>2807</v>
      </c>
      <c r="Q1261" s="2" t="s">
        <v>66</v>
      </c>
      <c r="R1261" s="2" t="s">
        <v>66</v>
      </c>
      <c r="S1261" s="2">
        <v>-30829</v>
      </c>
      <c r="T1261" s="2" t="s">
        <v>129</v>
      </c>
      <c r="U1261" s="2" t="s">
        <v>130</v>
      </c>
      <c r="V1261" s="10" t="s">
        <v>69</v>
      </c>
      <c r="W1261" s="2"/>
      <c r="X1261" s="2">
        <v>-262663.08</v>
      </c>
      <c r="Y1261" s="26">
        <v>-0.0002536395701</v>
      </c>
      <c r="Z1261" s="10" t="s">
        <v>70</v>
      </c>
      <c r="AA1261" s="2" t="s">
        <v>71</v>
      </c>
      <c r="AB1261" s="10" t="s">
        <v>143</v>
      </c>
      <c r="AC1261" s="2" t="s">
        <v>2808</v>
      </c>
      <c r="AD1261" s="10" t="s">
        <v>74</v>
      </c>
      <c r="AE1261" s="10"/>
      <c r="AF1261" s="10" t="s">
        <v>66</v>
      </c>
      <c r="AG1261" s="10" t="s">
        <v>75</v>
      </c>
      <c r="AH1261" s="10"/>
      <c r="AI1261" s="10" t="s">
        <v>76</v>
      </c>
      <c r="AJ1261" s="2" t="s">
        <v>76</v>
      </c>
      <c r="AK1261" s="32">
        <v>2</v>
      </c>
      <c r="AL1261" s="2"/>
      <c r="AM1261" s="2"/>
      <c r="AN1261" s="2"/>
      <c r="AO1261" s="2">
        <v>0</v>
      </c>
      <c r="AP1261" s="2">
        <v>0</v>
      </c>
      <c r="AQ1261" s="2">
        <v>0</v>
      </c>
      <c r="AR1261" s="26">
        <v>-0</v>
      </c>
      <c r="AS1261" s="11"/>
      <c r="AT1261" s="10"/>
      <c r="AV1261" s="10"/>
      <c r="AW1261" s="10"/>
      <c r="AX1261" s="10"/>
      <c r="AY1261" s="10"/>
      <c r="AZ1261" s="10"/>
      <c r="BC1261" s="10"/>
    </row>
    <row r="1262" s="2" customFormat="1">
      <c r="A1262" s="2" t="s">
        <v>2809</v>
      </c>
      <c r="B1262" s="11">
        <v>44428</v>
      </c>
      <c r="C1262" s="2" t="s">
        <v>2765</v>
      </c>
      <c r="D1262" s="2" t="s">
        <v>2766</v>
      </c>
      <c r="E1262" s="2" t="s">
        <v>2767</v>
      </c>
      <c r="F1262" s="2" t="s">
        <v>2803</v>
      </c>
      <c r="G1262" s="2" t="s">
        <v>2804</v>
      </c>
      <c r="H1262" s="2" t="s">
        <v>2805</v>
      </c>
      <c r="I1262" s="11">
        <v>44561</v>
      </c>
      <c r="J1262" s="11">
        <v>44377</v>
      </c>
      <c r="K1262" s="2" t="s">
        <v>66</v>
      </c>
      <c r="L1262" s="2" t="s">
        <v>2806</v>
      </c>
      <c r="M1262" s="2"/>
      <c r="N1262" s="2"/>
      <c r="O1262" s="2"/>
      <c r="P1262" s="2" t="s">
        <v>2807</v>
      </c>
      <c r="Q1262" s="2" t="s">
        <v>66</v>
      </c>
      <c r="R1262" s="2" t="s">
        <v>66</v>
      </c>
      <c r="S1262" s="2">
        <v>-30829</v>
      </c>
      <c r="T1262" s="2" t="s">
        <v>129</v>
      </c>
      <c r="U1262" s="2" t="s">
        <v>130</v>
      </c>
      <c r="V1262" s="10" t="s">
        <v>69</v>
      </c>
      <c r="W1262" s="2"/>
      <c r="X1262" s="2">
        <v>-27437.81</v>
      </c>
      <c r="Y1262" s="26">
        <v>-2.51473548E-05</v>
      </c>
      <c r="Z1262" s="10" t="s">
        <v>70</v>
      </c>
      <c r="AA1262" s="2" t="s">
        <v>71</v>
      </c>
      <c r="AB1262" s="10" t="s">
        <v>143</v>
      </c>
      <c r="AC1262" s="2" t="s">
        <v>2808</v>
      </c>
      <c r="AD1262" s="10" t="s">
        <v>74</v>
      </c>
      <c r="AE1262" s="10"/>
      <c r="AF1262" s="10" t="s">
        <v>66</v>
      </c>
      <c r="AG1262" s="10" t="s">
        <v>75</v>
      </c>
      <c r="AH1262" s="10"/>
      <c r="AI1262" s="10" t="s">
        <v>76</v>
      </c>
      <c r="AJ1262" s="2" t="s">
        <v>76</v>
      </c>
      <c r="AK1262" s="32">
        <v>2</v>
      </c>
      <c r="AL1262" s="2"/>
      <c r="AM1262" s="2"/>
      <c r="AN1262" s="2"/>
      <c r="AO1262" s="2">
        <v>0</v>
      </c>
      <c r="AP1262" s="2">
        <v>0</v>
      </c>
      <c r="AQ1262" s="2">
        <v>0</v>
      </c>
      <c r="AR1262" s="26">
        <v>-0</v>
      </c>
      <c r="AS1262" s="11"/>
      <c r="AT1262" s="10"/>
      <c r="AV1262" s="10"/>
      <c r="AW1262" s="10"/>
      <c r="AX1262" s="10"/>
      <c r="AY1262" s="10"/>
      <c r="AZ1262" s="10"/>
      <c r="BC1262" s="10"/>
    </row>
    <row r="1263" s="2" customFormat="1">
      <c r="A1263" s="2" t="s">
        <v>2810</v>
      </c>
      <c r="B1263" s="11">
        <v>44516</v>
      </c>
      <c r="C1263" s="2" t="s">
        <v>2765</v>
      </c>
      <c r="D1263" s="2" t="s">
        <v>2766</v>
      </c>
      <c r="E1263" s="2" t="s">
        <v>2767</v>
      </c>
      <c r="F1263" s="2" t="s">
        <v>2803</v>
      </c>
      <c r="G1263" s="2" t="s">
        <v>2804</v>
      </c>
      <c r="H1263" s="2" t="s">
        <v>2805</v>
      </c>
      <c r="I1263" s="11">
        <v>44561</v>
      </c>
      <c r="J1263" s="11">
        <v>44469</v>
      </c>
      <c r="K1263" s="2" t="s">
        <v>66</v>
      </c>
      <c r="L1263" s="2" t="s">
        <v>2806</v>
      </c>
      <c r="M1263" s="2"/>
      <c r="N1263" s="2"/>
      <c r="O1263" s="2"/>
      <c r="P1263" s="2" t="s">
        <v>2807</v>
      </c>
      <c r="Q1263" s="2" t="s">
        <v>66</v>
      </c>
      <c r="R1263" s="2" t="s">
        <v>66</v>
      </c>
      <c r="S1263" s="2">
        <v>-30829</v>
      </c>
      <c r="T1263" s="2" t="s">
        <v>129</v>
      </c>
      <c r="U1263" s="2" t="s">
        <v>130</v>
      </c>
      <c r="V1263" s="10" t="s">
        <v>69</v>
      </c>
      <c r="W1263" s="2"/>
      <c r="X1263" s="2">
        <v>96494.77</v>
      </c>
      <c r="Y1263" s="26">
        <v>7.776560814E-05</v>
      </c>
      <c r="Z1263" s="10" t="s">
        <v>70</v>
      </c>
      <c r="AA1263" s="2" t="s">
        <v>71</v>
      </c>
      <c r="AB1263" s="10" t="s">
        <v>143</v>
      </c>
      <c r="AC1263" s="2" t="s">
        <v>2808</v>
      </c>
      <c r="AD1263" s="10" t="s">
        <v>74</v>
      </c>
      <c r="AE1263" s="10"/>
      <c r="AF1263" s="10" t="s">
        <v>66</v>
      </c>
      <c r="AG1263" s="10" t="s">
        <v>75</v>
      </c>
      <c r="AH1263" s="10"/>
      <c r="AI1263" s="10" t="s">
        <v>76</v>
      </c>
      <c r="AJ1263" s="2" t="s">
        <v>76</v>
      </c>
      <c r="AK1263" s="32">
        <v>2</v>
      </c>
      <c r="AL1263" s="2"/>
      <c r="AM1263" s="7">
        <f>HYPERLINK("#'S000067312_2021-03-31'!C2", "Go To Derivative")</f>
      </c>
      <c r="AN1263" s="2"/>
      <c r="AO1263" s="2">
        <v>0</v>
      </c>
      <c r="AP1263" s="2">
        <v>0</v>
      </c>
      <c r="AQ1263" s="2">
        <v>0</v>
      </c>
      <c r="AR1263" s="26">
        <v>0</v>
      </c>
      <c r="AS1263" s="11"/>
      <c r="AT1263" s="10"/>
      <c r="AV1263" s="10"/>
      <c r="AW1263" s="10"/>
      <c r="AX1263" s="10"/>
      <c r="AY1263" s="10"/>
      <c r="AZ1263" s="10"/>
      <c r="BC1263" s="10"/>
    </row>
    <row r="1264" s="2" customFormat="1">
      <c r="A1264" s="2" t="s">
        <v>2811</v>
      </c>
      <c r="B1264" s="11">
        <v>44376</v>
      </c>
      <c r="C1264" s="2" t="s">
        <v>2812</v>
      </c>
      <c r="D1264" s="2" t="s">
        <v>2813</v>
      </c>
      <c r="E1264" s="2" t="s">
        <v>2814</v>
      </c>
      <c r="F1264" s="2" t="s">
        <v>2815</v>
      </c>
      <c r="G1264" s="2" t="s">
        <v>2816</v>
      </c>
      <c r="H1264" s="2" t="s">
        <v>2817</v>
      </c>
      <c r="I1264" s="11">
        <v>44592</v>
      </c>
      <c r="J1264" s="11">
        <v>44316</v>
      </c>
      <c r="K1264" s="2" t="s">
        <v>62</v>
      </c>
      <c r="L1264" s="2" t="s">
        <v>62</v>
      </c>
      <c r="M1264" s="2"/>
      <c r="N1264" s="2" t="s">
        <v>80</v>
      </c>
      <c r="O1264" s="2"/>
      <c r="P1264" s="2"/>
      <c r="Q1264" s="2" t="s">
        <v>65</v>
      </c>
      <c r="R1264" s="2" t="s">
        <v>81</v>
      </c>
      <c r="S1264" s="2">
        <v>4</v>
      </c>
      <c r="T1264" s="2" t="s">
        <v>82</v>
      </c>
      <c r="U1264" s="2" t="s">
        <v>83</v>
      </c>
      <c r="V1264" s="10" t="s">
        <v>69</v>
      </c>
      <c r="W1264" s="2"/>
      <c r="X1264" s="2">
        <v>694.36</v>
      </c>
      <c r="Y1264" s="26">
        <v>0.00015692226186</v>
      </c>
      <c r="Z1264" s="10" t="s">
        <v>84</v>
      </c>
      <c r="AA1264" s="2" t="s">
        <v>85</v>
      </c>
      <c r="AB1264" s="10" t="s">
        <v>72</v>
      </c>
      <c r="AC1264" s="2" t="s">
        <v>73</v>
      </c>
      <c r="AD1264" s="10" t="s">
        <v>74</v>
      </c>
      <c r="AE1264" s="10"/>
      <c r="AF1264" s="10" t="s">
        <v>86</v>
      </c>
      <c r="AG1264" s="10" t="s">
        <v>75</v>
      </c>
      <c r="AH1264" s="10"/>
      <c r="AI1264" s="10" t="s">
        <v>76</v>
      </c>
      <c r="AJ1264" s="2" t="s">
        <v>76</v>
      </c>
      <c r="AK1264" s="32">
        <v>1</v>
      </c>
      <c r="AL1264" s="2"/>
      <c r="AM1264" s="7">
        <f>HYPERLINK("#'S000067312_2021-06-30'!C2", "Go To Derivative")</f>
      </c>
      <c r="AN1264" s="2"/>
      <c r="AO1264" s="2">
        <v>0</v>
      </c>
      <c r="AP1264" s="2">
        <v>0</v>
      </c>
      <c r="AQ1264" s="2">
        <v>0</v>
      </c>
      <c r="AR1264" s="26">
        <v>0</v>
      </c>
      <c r="AS1264" s="11"/>
      <c r="AT1264" s="10"/>
      <c r="AV1264" s="10"/>
      <c r="AW1264" s="10"/>
      <c r="AX1264" s="10"/>
      <c r="AY1264" s="10"/>
      <c r="AZ1264" s="10"/>
      <c r="BC1264" s="10"/>
    </row>
    <row r="1265" s="2" customFormat="1">
      <c r="A1265" s="2" t="s">
        <v>2818</v>
      </c>
      <c r="B1265" s="11">
        <v>44467</v>
      </c>
      <c r="C1265" s="2" t="s">
        <v>2812</v>
      </c>
      <c r="D1265" s="2" t="s">
        <v>2813</v>
      </c>
      <c r="E1265" s="2" t="s">
        <v>2814</v>
      </c>
      <c r="F1265" s="2" t="s">
        <v>2815</v>
      </c>
      <c r="G1265" s="2" t="s">
        <v>2816</v>
      </c>
      <c r="H1265" s="2" t="s">
        <v>2817</v>
      </c>
      <c r="I1265" s="11">
        <v>44592</v>
      </c>
      <c r="J1265" s="11">
        <v>44408</v>
      </c>
      <c r="K1265" s="2" t="s">
        <v>62</v>
      </c>
      <c r="L1265" s="2" t="s">
        <v>62</v>
      </c>
      <c r="M1265" s="2"/>
      <c r="N1265" s="2" t="s">
        <v>80</v>
      </c>
      <c r="O1265" s="2"/>
      <c r="P1265" s="2"/>
      <c r="Q1265" s="2" t="s">
        <v>65</v>
      </c>
      <c r="R1265" s="2" t="s">
        <v>81</v>
      </c>
      <c r="S1265" s="2">
        <v>4</v>
      </c>
      <c r="T1265" s="2" t="s">
        <v>82</v>
      </c>
      <c r="U1265" s="2" t="s">
        <v>83</v>
      </c>
      <c r="V1265" s="10" t="s">
        <v>69</v>
      </c>
      <c r="W1265" s="2"/>
      <c r="X1265" s="2">
        <v>644.48</v>
      </c>
      <c r="Y1265" s="26">
        <v>0.00014178198314</v>
      </c>
      <c r="Z1265" s="10" t="s">
        <v>84</v>
      </c>
      <c r="AA1265" s="2" t="s">
        <v>85</v>
      </c>
      <c r="AB1265" s="10" t="s">
        <v>72</v>
      </c>
      <c r="AC1265" s="2" t="s">
        <v>73</v>
      </c>
      <c r="AD1265" s="10" t="s">
        <v>74</v>
      </c>
      <c r="AE1265" s="10"/>
      <c r="AF1265" s="10" t="s">
        <v>86</v>
      </c>
      <c r="AG1265" s="10" t="s">
        <v>75</v>
      </c>
      <c r="AH1265" s="10"/>
      <c r="AI1265" s="10" t="s">
        <v>76</v>
      </c>
      <c r="AJ1265" s="2" t="s">
        <v>76</v>
      </c>
      <c r="AK1265" s="32">
        <v>1</v>
      </c>
      <c r="AL1265" s="2"/>
      <c r="AM1265" s="7">
        <f>HYPERLINK("#'S000067312_2021-09-30'!C2", "Go To Derivative")</f>
      </c>
      <c r="AN1265" s="2"/>
      <c r="AO1265" s="2">
        <v>0</v>
      </c>
      <c r="AP1265" s="2">
        <v>0</v>
      </c>
      <c r="AQ1265" s="2">
        <v>0</v>
      </c>
      <c r="AR1265" s="26">
        <v>0</v>
      </c>
      <c r="AS1265" s="11"/>
      <c r="AT1265" s="10"/>
      <c r="AV1265" s="10"/>
      <c r="AW1265" s="10"/>
      <c r="AX1265" s="10"/>
      <c r="AY1265" s="10"/>
      <c r="AZ1265" s="10"/>
      <c r="BC1265" s="10"/>
    </row>
    <row r="1266" s="2" customFormat="1">
      <c r="A1266" s="2" t="s">
        <v>2819</v>
      </c>
      <c r="B1266" s="11">
        <v>44559</v>
      </c>
      <c r="C1266" s="2" t="s">
        <v>2812</v>
      </c>
      <c r="D1266" s="2" t="s">
        <v>2813</v>
      </c>
      <c r="E1266" s="2" t="s">
        <v>2814</v>
      </c>
      <c r="F1266" s="2" t="s">
        <v>2815</v>
      </c>
      <c r="G1266" s="2" t="s">
        <v>2816</v>
      </c>
      <c r="H1266" s="2" t="s">
        <v>2817</v>
      </c>
      <c r="I1266" s="11">
        <v>44592</v>
      </c>
      <c r="J1266" s="11">
        <v>44500</v>
      </c>
      <c r="K1266" s="2" t="s">
        <v>62</v>
      </c>
      <c r="L1266" s="2" t="s">
        <v>62</v>
      </c>
      <c r="M1266" s="2"/>
      <c r="N1266" s="2" t="s">
        <v>80</v>
      </c>
      <c r="O1266" s="2"/>
      <c r="P1266" s="2"/>
      <c r="Q1266" s="2" t="s">
        <v>65</v>
      </c>
      <c r="R1266" s="2" t="s">
        <v>81</v>
      </c>
      <c r="S1266" s="2">
        <v>4</v>
      </c>
      <c r="T1266" s="2" t="s">
        <v>82</v>
      </c>
      <c r="U1266" s="2" t="s">
        <v>83</v>
      </c>
      <c r="V1266" s="10" t="s">
        <v>69</v>
      </c>
      <c r="W1266" s="2"/>
      <c r="X1266" s="2">
        <v>734.04</v>
      </c>
      <c r="Y1266" s="26">
        <v>0.00015170312205</v>
      </c>
      <c r="Z1266" s="10" t="s">
        <v>84</v>
      </c>
      <c r="AA1266" s="2" t="s">
        <v>85</v>
      </c>
      <c r="AB1266" s="10" t="s">
        <v>72</v>
      </c>
      <c r="AC1266" s="2" t="s">
        <v>73</v>
      </c>
      <c r="AD1266" s="10" t="s">
        <v>74</v>
      </c>
      <c r="AE1266" s="10"/>
      <c r="AF1266" s="10" t="s">
        <v>86</v>
      </c>
      <c r="AG1266" s="10" t="s">
        <v>75</v>
      </c>
      <c r="AH1266" s="10"/>
      <c r="AI1266" s="10" t="s">
        <v>76</v>
      </c>
      <c r="AJ1266" s="2" t="s">
        <v>76</v>
      </c>
      <c r="AK1266" s="32">
        <v>1</v>
      </c>
      <c r="AL1266" s="2"/>
      <c r="AM1266" s="2"/>
      <c r="AN1266" s="7">
        <f>HYPERLINK("#Notes!C2768", "Go To Notes")</f>
      </c>
      <c r="AO1266" s="2">
        <v>0</v>
      </c>
      <c r="AP1266" s="2">
        <v>0</v>
      </c>
      <c r="AQ1266" s="2">
        <v>0</v>
      </c>
      <c r="AR1266" s="26">
        <v>0</v>
      </c>
      <c r="AS1266" s="11"/>
      <c r="AT1266" s="10"/>
      <c r="AV1266" s="10"/>
      <c r="AW1266" s="10"/>
      <c r="AX1266" s="10"/>
      <c r="AY1266" s="10"/>
      <c r="AZ1266" s="10"/>
      <c r="BC1266" s="10"/>
    </row>
    <row r="1267" s="2" customFormat="1">
      <c r="A1267" s="2" t="s">
        <v>2820</v>
      </c>
      <c r="B1267" s="11">
        <v>44376</v>
      </c>
      <c r="C1267" s="2" t="s">
        <v>2812</v>
      </c>
      <c r="D1267" s="2" t="s">
        <v>2813</v>
      </c>
      <c r="E1267" s="2" t="s">
        <v>2814</v>
      </c>
      <c r="F1267" s="2" t="s">
        <v>2821</v>
      </c>
      <c r="G1267" s="2" t="s">
        <v>2822</v>
      </c>
      <c r="H1267" s="2" t="s">
        <v>2823</v>
      </c>
      <c r="I1267" s="11">
        <v>44592</v>
      </c>
      <c r="J1267" s="11">
        <v>44316</v>
      </c>
      <c r="K1267" s="2" t="s">
        <v>62</v>
      </c>
      <c r="L1267" s="2" t="s">
        <v>62</v>
      </c>
      <c r="M1267" s="2"/>
      <c r="N1267" s="2" t="s">
        <v>80</v>
      </c>
      <c r="O1267" s="2"/>
      <c r="P1267" s="2"/>
      <c r="Q1267" s="2" t="s">
        <v>65</v>
      </c>
      <c r="R1267" s="2" t="s">
        <v>81</v>
      </c>
      <c r="S1267" s="2">
        <v>4</v>
      </c>
      <c r="T1267" s="2" t="s">
        <v>82</v>
      </c>
      <c r="U1267" s="2" t="s">
        <v>83</v>
      </c>
      <c r="V1267" s="10" t="s">
        <v>69</v>
      </c>
      <c r="W1267" s="2"/>
      <c r="X1267" s="2">
        <v>694.36</v>
      </c>
      <c r="Y1267" s="26">
        <v>0.00021014626262</v>
      </c>
      <c r="Z1267" s="10" t="s">
        <v>84</v>
      </c>
      <c r="AA1267" s="2" t="s">
        <v>85</v>
      </c>
      <c r="AB1267" s="10" t="s">
        <v>72</v>
      </c>
      <c r="AC1267" s="2" t="s">
        <v>73</v>
      </c>
      <c r="AD1267" s="10" t="s">
        <v>74</v>
      </c>
      <c r="AE1267" s="10"/>
      <c r="AF1267" s="10" t="s">
        <v>86</v>
      </c>
      <c r="AG1267" s="10" t="s">
        <v>75</v>
      </c>
      <c r="AH1267" s="10"/>
      <c r="AI1267" s="10" t="s">
        <v>76</v>
      </c>
      <c r="AJ1267" s="2" t="s">
        <v>76</v>
      </c>
      <c r="AK1267" s="32">
        <v>1</v>
      </c>
      <c r="AL1267" s="2"/>
      <c r="AM1267" s="2"/>
      <c r="AN1267" s="7">
        <f>HYPERLINK("#Notes!C2774", "Go To Notes")</f>
      </c>
      <c r="AO1267" s="2">
        <v>0</v>
      </c>
      <c r="AP1267" s="2">
        <v>0</v>
      </c>
      <c r="AQ1267" s="2">
        <v>0</v>
      </c>
      <c r="AR1267" s="26">
        <v>0</v>
      </c>
      <c r="AS1267" s="11"/>
      <c r="AT1267" s="10"/>
      <c r="AV1267" s="10"/>
      <c r="AW1267" s="10"/>
      <c r="AX1267" s="10"/>
      <c r="AY1267" s="10"/>
      <c r="AZ1267" s="10"/>
      <c r="BC1267" s="10"/>
    </row>
    <row r="1268" s="2" customFormat="1">
      <c r="A1268" s="2" t="s">
        <v>2824</v>
      </c>
      <c r="B1268" s="11">
        <v>44467</v>
      </c>
      <c r="C1268" s="2" t="s">
        <v>2812</v>
      </c>
      <c r="D1268" s="2" t="s">
        <v>2813</v>
      </c>
      <c r="E1268" s="2" t="s">
        <v>2814</v>
      </c>
      <c r="F1268" s="2" t="s">
        <v>2821</v>
      </c>
      <c r="G1268" s="2" t="s">
        <v>2822</v>
      </c>
      <c r="H1268" s="2" t="s">
        <v>2823</v>
      </c>
      <c r="I1268" s="11">
        <v>44592</v>
      </c>
      <c r="J1268" s="11">
        <v>44408</v>
      </c>
      <c r="K1268" s="2" t="s">
        <v>62</v>
      </c>
      <c r="L1268" s="2" t="s">
        <v>62</v>
      </c>
      <c r="M1268" s="2"/>
      <c r="N1268" s="2" t="s">
        <v>80</v>
      </c>
      <c r="O1268" s="2"/>
      <c r="P1268" s="2"/>
      <c r="Q1268" s="2" t="s">
        <v>65</v>
      </c>
      <c r="R1268" s="2" t="s">
        <v>81</v>
      </c>
      <c r="S1268" s="2">
        <v>4</v>
      </c>
      <c r="T1268" s="2" t="s">
        <v>82</v>
      </c>
      <c r="U1268" s="2" t="s">
        <v>83</v>
      </c>
      <c r="V1268" s="10" t="s">
        <v>69</v>
      </c>
      <c r="W1268" s="2"/>
      <c r="X1268" s="2">
        <v>644.48</v>
      </c>
      <c r="Y1268" s="26">
        <v>0.00018933299415</v>
      </c>
      <c r="Z1268" s="10" t="s">
        <v>84</v>
      </c>
      <c r="AA1268" s="2" t="s">
        <v>85</v>
      </c>
      <c r="AB1268" s="10" t="s">
        <v>72</v>
      </c>
      <c r="AC1268" s="2" t="s">
        <v>73</v>
      </c>
      <c r="AD1268" s="10" t="s">
        <v>74</v>
      </c>
      <c r="AE1268" s="10"/>
      <c r="AF1268" s="10" t="s">
        <v>86</v>
      </c>
      <c r="AG1268" s="10" t="s">
        <v>75</v>
      </c>
      <c r="AH1268" s="10"/>
      <c r="AI1268" s="10" t="s">
        <v>76</v>
      </c>
      <c r="AJ1268" s="2" t="s">
        <v>76</v>
      </c>
      <c r="AK1268" s="32">
        <v>1</v>
      </c>
      <c r="AL1268" s="2"/>
      <c r="AM1268" s="2"/>
      <c r="AN1268" s="7">
        <f>HYPERLINK("#Notes!C2779", "Go To Notes")</f>
      </c>
      <c r="AO1268" s="2">
        <v>0</v>
      </c>
      <c r="AP1268" s="2">
        <v>0</v>
      </c>
      <c r="AQ1268" s="2">
        <v>0</v>
      </c>
      <c r="AR1268" s="26">
        <v>0</v>
      </c>
      <c r="AS1268" s="11"/>
      <c r="AT1268" s="10"/>
      <c r="AV1268" s="10"/>
      <c r="AW1268" s="10"/>
      <c r="AX1268" s="10"/>
      <c r="AY1268" s="10"/>
      <c r="AZ1268" s="10"/>
      <c r="BC1268" s="10"/>
    </row>
    <row r="1269" s="2" customFormat="1">
      <c r="A1269" s="2" t="s">
        <v>2825</v>
      </c>
      <c r="B1269" s="11">
        <v>44559</v>
      </c>
      <c r="C1269" s="2" t="s">
        <v>2812</v>
      </c>
      <c r="D1269" s="2" t="s">
        <v>2813</v>
      </c>
      <c r="E1269" s="2" t="s">
        <v>2814</v>
      </c>
      <c r="F1269" s="2" t="s">
        <v>2821</v>
      </c>
      <c r="G1269" s="2" t="s">
        <v>2822</v>
      </c>
      <c r="H1269" s="2" t="s">
        <v>2823</v>
      </c>
      <c r="I1269" s="11">
        <v>44592</v>
      </c>
      <c r="J1269" s="11">
        <v>44500</v>
      </c>
      <c r="K1269" s="2" t="s">
        <v>62</v>
      </c>
      <c r="L1269" s="2" t="s">
        <v>62</v>
      </c>
      <c r="M1269" s="2"/>
      <c r="N1269" s="2" t="s">
        <v>80</v>
      </c>
      <c r="O1269" s="2"/>
      <c r="P1269" s="2"/>
      <c r="Q1269" s="2" t="s">
        <v>65</v>
      </c>
      <c r="R1269" s="2" t="s">
        <v>81</v>
      </c>
      <c r="S1269" s="2">
        <v>6</v>
      </c>
      <c r="T1269" s="2" t="s">
        <v>82</v>
      </c>
      <c r="U1269" s="2" t="s">
        <v>83</v>
      </c>
      <c r="V1269" s="10" t="s">
        <v>69</v>
      </c>
      <c r="W1269" s="2"/>
      <c r="X1269" s="2">
        <v>1101.06</v>
      </c>
      <c r="Y1269" s="26">
        <v>0.00025397058663</v>
      </c>
      <c r="Z1269" s="10" t="s">
        <v>84</v>
      </c>
      <c r="AA1269" s="2" t="s">
        <v>85</v>
      </c>
      <c r="AB1269" s="10" t="s">
        <v>72</v>
      </c>
      <c r="AC1269" s="2" t="s">
        <v>73</v>
      </c>
      <c r="AD1269" s="10" t="s">
        <v>74</v>
      </c>
      <c r="AE1269" s="10"/>
      <c r="AF1269" s="10" t="s">
        <v>86</v>
      </c>
      <c r="AG1269" s="10" t="s">
        <v>75</v>
      </c>
      <c r="AH1269" s="10"/>
      <c r="AI1269" s="10" t="s">
        <v>76</v>
      </c>
      <c r="AJ1269" s="2" t="s">
        <v>76</v>
      </c>
      <c r="AK1269" s="32">
        <v>1</v>
      </c>
      <c r="AL1269" s="2"/>
      <c r="AM1269" s="2"/>
      <c r="AN1269" s="7">
        <f>HYPERLINK("#Notes!C2785", "Go To Notes")</f>
      </c>
      <c r="AO1269" s="2">
        <v>0</v>
      </c>
      <c r="AP1269" s="2">
        <v>0</v>
      </c>
      <c r="AQ1269" s="2">
        <v>0</v>
      </c>
      <c r="AR1269" s="26">
        <v>0</v>
      </c>
      <c r="AS1269" s="11"/>
      <c r="AT1269" s="10"/>
      <c r="AV1269" s="10"/>
      <c r="AW1269" s="10"/>
      <c r="AX1269" s="10"/>
      <c r="AY1269" s="10"/>
      <c r="AZ1269" s="10"/>
      <c r="BC1269" s="10"/>
    </row>
    <row r="1270" s="2" customFormat="1">
      <c r="A1270" s="2" t="s">
        <v>2826</v>
      </c>
      <c r="B1270" s="11">
        <v>44376</v>
      </c>
      <c r="C1270" s="2" t="s">
        <v>2812</v>
      </c>
      <c r="D1270" s="2" t="s">
        <v>2813</v>
      </c>
      <c r="E1270" s="2" t="s">
        <v>2814</v>
      </c>
      <c r="F1270" s="2" t="s">
        <v>2827</v>
      </c>
      <c r="G1270" s="2" t="s">
        <v>2828</v>
      </c>
      <c r="H1270" s="2" t="s">
        <v>2829</v>
      </c>
      <c r="I1270" s="11">
        <v>44592</v>
      </c>
      <c r="J1270" s="11">
        <v>44316</v>
      </c>
      <c r="K1270" s="2" t="s">
        <v>62</v>
      </c>
      <c r="L1270" s="2" t="s">
        <v>62</v>
      </c>
      <c r="M1270" s="2"/>
      <c r="N1270" s="2" t="s">
        <v>80</v>
      </c>
      <c r="O1270" s="2"/>
      <c r="P1270" s="2"/>
      <c r="Q1270" s="2" t="s">
        <v>65</v>
      </c>
      <c r="R1270" s="2" t="s">
        <v>81</v>
      </c>
      <c r="S1270" s="2">
        <v>13</v>
      </c>
      <c r="T1270" s="2" t="s">
        <v>82</v>
      </c>
      <c r="U1270" s="2" t="s">
        <v>83</v>
      </c>
      <c r="V1270" s="10" t="s">
        <v>69</v>
      </c>
      <c r="W1270" s="2"/>
      <c r="X1270" s="2">
        <v>2256.67</v>
      </c>
      <c r="Y1270" s="26">
        <v>0.00025337586566</v>
      </c>
      <c r="Z1270" s="10" t="s">
        <v>84</v>
      </c>
      <c r="AA1270" s="2" t="s">
        <v>85</v>
      </c>
      <c r="AB1270" s="10" t="s">
        <v>72</v>
      </c>
      <c r="AC1270" s="2" t="s">
        <v>73</v>
      </c>
      <c r="AD1270" s="10" t="s">
        <v>74</v>
      </c>
      <c r="AE1270" s="10"/>
      <c r="AF1270" s="10" t="s">
        <v>86</v>
      </c>
      <c r="AG1270" s="10" t="s">
        <v>75</v>
      </c>
      <c r="AH1270" s="10"/>
      <c r="AI1270" s="10" t="s">
        <v>76</v>
      </c>
      <c r="AJ1270" s="2" t="s">
        <v>76</v>
      </c>
      <c r="AK1270" s="32">
        <v>1</v>
      </c>
      <c r="AL1270" s="2"/>
      <c r="AM1270" s="2"/>
      <c r="AN1270" s="7">
        <f>HYPERLINK("#Notes!C2791", "Go To Notes")</f>
      </c>
      <c r="AO1270" s="2">
        <v>0</v>
      </c>
      <c r="AP1270" s="2">
        <v>0</v>
      </c>
      <c r="AQ1270" s="2">
        <v>0</v>
      </c>
      <c r="AR1270" s="26">
        <v>0</v>
      </c>
      <c r="AS1270" s="11"/>
      <c r="AT1270" s="10"/>
      <c r="AV1270" s="10"/>
      <c r="AW1270" s="10"/>
      <c r="AX1270" s="10"/>
      <c r="AY1270" s="10"/>
      <c r="AZ1270" s="10"/>
      <c r="BC1270" s="10"/>
    </row>
    <row r="1271" s="2" customFormat="1">
      <c r="A1271" s="2" t="s">
        <v>2830</v>
      </c>
      <c r="B1271" s="11">
        <v>44467</v>
      </c>
      <c r="C1271" s="2" t="s">
        <v>2812</v>
      </c>
      <c r="D1271" s="2" t="s">
        <v>2813</v>
      </c>
      <c r="E1271" s="2" t="s">
        <v>2814</v>
      </c>
      <c r="F1271" s="2" t="s">
        <v>2827</v>
      </c>
      <c r="G1271" s="2" t="s">
        <v>2828</v>
      </c>
      <c r="H1271" s="2" t="s">
        <v>2829</v>
      </c>
      <c r="I1271" s="11">
        <v>44592</v>
      </c>
      <c r="J1271" s="11">
        <v>44408</v>
      </c>
      <c r="K1271" s="2" t="s">
        <v>62</v>
      </c>
      <c r="L1271" s="2" t="s">
        <v>62</v>
      </c>
      <c r="M1271" s="2"/>
      <c r="N1271" s="2" t="s">
        <v>80</v>
      </c>
      <c r="O1271" s="2"/>
      <c r="P1271" s="2"/>
      <c r="Q1271" s="2" t="s">
        <v>65</v>
      </c>
      <c r="R1271" s="2" t="s">
        <v>81</v>
      </c>
      <c r="S1271" s="2">
        <v>13</v>
      </c>
      <c r="T1271" s="2" t="s">
        <v>82</v>
      </c>
      <c r="U1271" s="2" t="s">
        <v>83</v>
      </c>
      <c r="V1271" s="10" t="s">
        <v>69</v>
      </c>
      <c r="W1271" s="2"/>
      <c r="X1271" s="2">
        <v>2094.56</v>
      </c>
      <c r="Y1271" s="26">
        <v>0.00021839040428</v>
      </c>
      <c r="Z1271" s="10" t="s">
        <v>84</v>
      </c>
      <c r="AA1271" s="2" t="s">
        <v>85</v>
      </c>
      <c r="AB1271" s="10" t="s">
        <v>72</v>
      </c>
      <c r="AC1271" s="2" t="s">
        <v>73</v>
      </c>
      <c r="AD1271" s="10" t="s">
        <v>74</v>
      </c>
      <c r="AE1271" s="10"/>
      <c r="AF1271" s="10" t="s">
        <v>86</v>
      </c>
      <c r="AG1271" s="10" t="s">
        <v>75</v>
      </c>
      <c r="AH1271" s="10"/>
      <c r="AI1271" s="10" t="s">
        <v>76</v>
      </c>
      <c r="AJ1271" s="2" t="s">
        <v>76</v>
      </c>
      <c r="AK1271" s="32">
        <v>1</v>
      </c>
      <c r="AL1271" s="2"/>
      <c r="AM1271" s="2"/>
      <c r="AN1271" s="7">
        <f>HYPERLINK("#Notes!C2796", "Go To Notes")</f>
      </c>
      <c r="AO1271" s="2">
        <v>0</v>
      </c>
      <c r="AP1271" s="2">
        <v>0</v>
      </c>
      <c r="AQ1271" s="2">
        <v>0</v>
      </c>
      <c r="AR1271" s="26">
        <v>0</v>
      </c>
      <c r="AS1271" s="11"/>
      <c r="AT1271" s="10"/>
      <c r="AV1271" s="10"/>
      <c r="AW1271" s="10"/>
      <c r="AX1271" s="10"/>
      <c r="AY1271" s="10"/>
      <c r="AZ1271" s="10"/>
      <c r="BC1271" s="10"/>
    </row>
    <row r="1272" s="2" customFormat="1">
      <c r="A1272" s="2" t="s">
        <v>2831</v>
      </c>
      <c r="B1272" s="11">
        <v>44559</v>
      </c>
      <c r="C1272" s="2" t="s">
        <v>2812</v>
      </c>
      <c r="D1272" s="2" t="s">
        <v>2813</v>
      </c>
      <c r="E1272" s="2" t="s">
        <v>2814</v>
      </c>
      <c r="F1272" s="2" t="s">
        <v>2827</v>
      </c>
      <c r="G1272" s="2" t="s">
        <v>2828</v>
      </c>
      <c r="H1272" s="2" t="s">
        <v>2829</v>
      </c>
      <c r="I1272" s="11">
        <v>44592</v>
      </c>
      <c r="J1272" s="11">
        <v>44500</v>
      </c>
      <c r="K1272" s="2" t="s">
        <v>62</v>
      </c>
      <c r="L1272" s="2" t="s">
        <v>62</v>
      </c>
      <c r="M1272" s="2"/>
      <c r="N1272" s="2" t="s">
        <v>80</v>
      </c>
      <c r="O1272" s="2"/>
      <c r="P1272" s="2"/>
      <c r="Q1272" s="2" t="s">
        <v>65</v>
      </c>
      <c r="R1272" s="2" t="s">
        <v>81</v>
      </c>
      <c r="S1272" s="2">
        <v>15</v>
      </c>
      <c r="T1272" s="2" t="s">
        <v>82</v>
      </c>
      <c r="U1272" s="2" t="s">
        <v>83</v>
      </c>
      <c r="V1272" s="10" t="s">
        <v>69</v>
      </c>
      <c r="W1272" s="2"/>
      <c r="X1272" s="2">
        <v>2752.65</v>
      </c>
      <c r="Y1272" s="26">
        <v>0.00033597625335</v>
      </c>
      <c r="Z1272" s="10" t="s">
        <v>84</v>
      </c>
      <c r="AA1272" s="2" t="s">
        <v>85</v>
      </c>
      <c r="AB1272" s="10" t="s">
        <v>72</v>
      </c>
      <c r="AC1272" s="2" t="s">
        <v>73</v>
      </c>
      <c r="AD1272" s="10" t="s">
        <v>74</v>
      </c>
      <c r="AE1272" s="10"/>
      <c r="AF1272" s="10" t="s">
        <v>86</v>
      </c>
      <c r="AG1272" s="10" t="s">
        <v>75</v>
      </c>
      <c r="AH1272" s="10"/>
      <c r="AI1272" s="10" t="s">
        <v>76</v>
      </c>
      <c r="AJ1272" s="2" t="s">
        <v>76</v>
      </c>
      <c r="AK1272" s="32">
        <v>1</v>
      </c>
      <c r="AL1272" s="2"/>
      <c r="AM1272" s="2"/>
      <c r="AN1272" s="7">
        <f>HYPERLINK("#Notes!C2802", "Go To Notes")</f>
      </c>
      <c r="AO1272" s="2">
        <v>0</v>
      </c>
      <c r="AP1272" s="2">
        <v>0</v>
      </c>
      <c r="AQ1272" s="2">
        <v>0</v>
      </c>
      <c r="AR1272" s="26">
        <v>0</v>
      </c>
      <c r="AS1272" s="11"/>
      <c r="AT1272" s="10"/>
      <c r="AV1272" s="10"/>
      <c r="AW1272" s="10"/>
      <c r="AX1272" s="10"/>
      <c r="AY1272" s="10"/>
      <c r="AZ1272" s="10"/>
      <c r="BC1272" s="10"/>
    </row>
    <row r="1273" s="2" customFormat="1">
      <c r="A1273" s="2" t="s">
        <v>2832</v>
      </c>
      <c r="B1273" s="11">
        <v>44376</v>
      </c>
      <c r="C1273" s="2" t="s">
        <v>2812</v>
      </c>
      <c r="D1273" s="2" t="s">
        <v>2813</v>
      </c>
      <c r="E1273" s="2" t="s">
        <v>2814</v>
      </c>
      <c r="F1273" s="2" t="s">
        <v>2833</v>
      </c>
      <c r="G1273" s="2" t="s">
        <v>2834</v>
      </c>
      <c r="H1273" s="2" t="s">
        <v>2835</v>
      </c>
      <c r="I1273" s="11">
        <v>44592</v>
      </c>
      <c r="J1273" s="11">
        <v>44316</v>
      </c>
      <c r="K1273" s="2" t="s">
        <v>62</v>
      </c>
      <c r="L1273" s="2" t="s">
        <v>62</v>
      </c>
      <c r="M1273" s="2"/>
      <c r="N1273" s="2" t="s">
        <v>80</v>
      </c>
      <c r="O1273" s="2"/>
      <c r="P1273" s="2"/>
      <c r="Q1273" s="2" t="s">
        <v>65</v>
      </c>
      <c r="R1273" s="2" t="s">
        <v>81</v>
      </c>
      <c r="S1273" s="2">
        <v>16</v>
      </c>
      <c r="T1273" s="2" t="s">
        <v>82</v>
      </c>
      <c r="U1273" s="2" t="s">
        <v>83</v>
      </c>
      <c r="V1273" s="10" t="s">
        <v>69</v>
      </c>
      <c r="W1273" s="2"/>
      <c r="X1273" s="2">
        <v>2777.44</v>
      </c>
      <c r="Y1273" s="26">
        <v>0.00026120121911</v>
      </c>
      <c r="Z1273" s="10" t="s">
        <v>84</v>
      </c>
      <c r="AA1273" s="2" t="s">
        <v>85</v>
      </c>
      <c r="AB1273" s="10" t="s">
        <v>72</v>
      </c>
      <c r="AC1273" s="2" t="s">
        <v>73</v>
      </c>
      <c r="AD1273" s="10" t="s">
        <v>74</v>
      </c>
      <c r="AE1273" s="10"/>
      <c r="AF1273" s="10" t="s">
        <v>86</v>
      </c>
      <c r="AG1273" s="10" t="s">
        <v>75</v>
      </c>
      <c r="AH1273" s="10"/>
      <c r="AI1273" s="10" t="s">
        <v>76</v>
      </c>
      <c r="AJ1273" s="2" t="s">
        <v>76</v>
      </c>
      <c r="AK1273" s="32">
        <v>1</v>
      </c>
      <c r="AL1273" s="2"/>
      <c r="AM1273" s="2"/>
      <c r="AN1273" s="7">
        <f>HYPERLINK("#Notes!C2808", "Go To Notes")</f>
      </c>
      <c r="AO1273" s="2">
        <v>0</v>
      </c>
      <c r="AP1273" s="2">
        <v>0</v>
      </c>
      <c r="AQ1273" s="2">
        <v>0</v>
      </c>
      <c r="AR1273" s="26">
        <v>0</v>
      </c>
      <c r="AS1273" s="11"/>
      <c r="AT1273" s="10"/>
      <c r="AV1273" s="10"/>
      <c r="AW1273" s="10"/>
      <c r="AX1273" s="10"/>
      <c r="AY1273" s="10"/>
      <c r="AZ1273" s="10"/>
      <c r="BC1273" s="10"/>
    </row>
    <row r="1274" s="2" customFormat="1">
      <c r="A1274" s="2" t="s">
        <v>2836</v>
      </c>
      <c r="B1274" s="11">
        <v>44467</v>
      </c>
      <c r="C1274" s="2" t="s">
        <v>2812</v>
      </c>
      <c r="D1274" s="2" t="s">
        <v>2813</v>
      </c>
      <c r="E1274" s="2" t="s">
        <v>2814</v>
      </c>
      <c r="F1274" s="2" t="s">
        <v>2833</v>
      </c>
      <c r="G1274" s="2" t="s">
        <v>2834</v>
      </c>
      <c r="H1274" s="2" t="s">
        <v>2835</v>
      </c>
      <c r="I1274" s="11">
        <v>44592</v>
      </c>
      <c r="J1274" s="11">
        <v>44408</v>
      </c>
      <c r="K1274" s="2" t="s">
        <v>62</v>
      </c>
      <c r="L1274" s="2" t="s">
        <v>62</v>
      </c>
      <c r="M1274" s="2"/>
      <c r="N1274" s="2" t="s">
        <v>80</v>
      </c>
      <c r="O1274" s="2"/>
      <c r="P1274" s="2"/>
      <c r="Q1274" s="2" t="s">
        <v>65</v>
      </c>
      <c r="R1274" s="2" t="s">
        <v>81</v>
      </c>
      <c r="S1274" s="2">
        <v>18</v>
      </c>
      <c r="T1274" s="2" t="s">
        <v>82</v>
      </c>
      <c r="U1274" s="2" t="s">
        <v>83</v>
      </c>
      <c r="V1274" s="10" t="s">
        <v>69</v>
      </c>
      <c r="W1274" s="2"/>
      <c r="X1274" s="2">
        <v>2900.16</v>
      </c>
      <c r="Y1274" s="26">
        <v>0.00025425379715</v>
      </c>
      <c r="Z1274" s="10" t="s">
        <v>84</v>
      </c>
      <c r="AA1274" s="2" t="s">
        <v>85</v>
      </c>
      <c r="AB1274" s="10" t="s">
        <v>72</v>
      </c>
      <c r="AC1274" s="2" t="s">
        <v>73</v>
      </c>
      <c r="AD1274" s="10" t="s">
        <v>74</v>
      </c>
      <c r="AE1274" s="10"/>
      <c r="AF1274" s="10" t="s">
        <v>86</v>
      </c>
      <c r="AG1274" s="10" t="s">
        <v>75</v>
      </c>
      <c r="AH1274" s="10"/>
      <c r="AI1274" s="10" t="s">
        <v>76</v>
      </c>
      <c r="AJ1274" s="2" t="s">
        <v>76</v>
      </c>
      <c r="AK1274" s="32">
        <v>1</v>
      </c>
      <c r="AL1274" s="2"/>
      <c r="AM1274" s="2"/>
      <c r="AN1274" s="7">
        <f>HYPERLINK("#Notes!C2813", "Go To Notes")</f>
      </c>
      <c r="AO1274" s="2">
        <v>0</v>
      </c>
      <c r="AP1274" s="2">
        <v>0</v>
      </c>
      <c r="AQ1274" s="2">
        <v>0</v>
      </c>
      <c r="AR1274" s="26">
        <v>0</v>
      </c>
      <c r="AS1274" s="11"/>
      <c r="AT1274" s="10"/>
      <c r="AV1274" s="10"/>
      <c r="AW1274" s="10"/>
      <c r="AX1274" s="10"/>
      <c r="AY1274" s="10"/>
      <c r="AZ1274" s="10"/>
      <c r="BC1274" s="10"/>
    </row>
    <row r="1275" s="2" customFormat="1">
      <c r="A1275" s="2" t="s">
        <v>2837</v>
      </c>
      <c r="B1275" s="11">
        <v>44559</v>
      </c>
      <c r="C1275" s="2" t="s">
        <v>2812</v>
      </c>
      <c r="D1275" s="2" t="s">
        <v>2813</v>
      </c>
      <c r="E1275" s="2" t="s">
        <v>2814</v>
      </c>
      <c r="F1275" s="2" t="s">
        <v>2833</v>
      </c>
      <c r="G1275" s="2" t="s">
        <v>2834</v>
      </c>
      <c r="H1275" s="2" t="s">
        <v>2835</v>
      </c>
      <c r="I1275" s="11">
        <v>44592</v>
      </c>
      <c r="J1275" s="11">
        <v>44500</v>
      </c>
      <c r="K1275" s="2" t="s">
        <v>62</v>
      </c>
      <c r="L1275" s="2" t="s">
        <v>62</v>
      </c>
      <c r="M1275" s="2"/>
      <c r="N1275" s="2" t="s">
        <v>80</v>
      </c>
      <c r="O1275" s="2"/>
      <c r="P1275" s="2"/>
      <c r="Q1275" s="2" t="s">
        <v>65</v>
      </c>
      <c r="R1275" s="2" t="s">
        <v>81</v>
      </c>
      <c r="S1275" s="2">
        <v>21</v>
      </c>
      <c r="T1275" s="2" t="s">
        <v>82</v>
      </c>
      <c r="U1275" s="2" t="s">
        <v>83</v>
      </c>
      <c r="V1275" s="10" t="s">
        <v>69</v>
      </c>
      <c r="W1275" s="2"/>
      <c r="X1275" s="2">
        <v>3853.71</v>
      </c>
      <c r="Y1275" s="26">
        <v>0.00028699947945</v>
      </c>
      <c r="Z1275" s="10" t="s">
        <v>84</v>
      </c>
      <c r="AA1275" s="2" t="s">
        <v>85</v>
      </c>
      <c r="AB1275" s="10" t="s">
        <v>72</v>
      </c>
      <c r="AC1275" s="2" t="s">
        <v>73</v>
      </c>
      <c r="AD1275" s="10" t="s">
        <v>74</v>
      </c>
      <c r="AE1275" s="10"/>
      <c r="AF1275" s="10" t="s">
        <v>86</v>
      </c>
      <c r="AG1275" s="10" t="s">
        <v>75</v>
      </c>
      <c r="AH1275" s="10"/>
      <c r="AI1275" s="10" t="s">
        <v>76</v>
      </c>
      <c r="AJ1275" s="2" t="s">
        <v>76</v>
      </c>
      <c r="AK1275" s="32">
        <v>1</v>
      </c>
      <c r="AL1275" s="2"/>
      <c r="AM1275" s="2"/>
      <c r="AN1275" s="7">
        <f>HYPERLINK("#Notes!C2819", "Go To Notes")</f>
      </c>
      <c r="AO1275" s="2">
        <v>0</v>
      </c>
      <c r="AP1275" s="2">
        <v>0</v>
      </c>
      <c r="AQ1275" s="2">
        <v>0</v>
      </c>
      <c r="AR1275" s="26">
        <v>0</v>
      </c>
      <c r="AS1275" s="11"/>
      <c r="AT1275" s="10"/>
      <c r="AV1275" s="10"/>
      <c r="AW1275" s="10"/>
      <c r="AX1275" s="10"/>
      <c r="AY1275" s="10"/>
      <c r="AZ1275" s="10"/>
      <c r="BC1275" s="10"/>
    </row>
    <row r="1276" s="2" customFormat="1">
      <c r="A1276" s="2" t="s">
        <v>2838</v>
      </c>
      <c r="B1276" s="11">
        <v>44376</v>
      </c>
      <c r="C1276" s="2" t="s">
        <v>2812</v>
      </c>
      <c r="D1276" s="2" t="s">
        <v>2813</v>
      </c>
      <c r="E1276" s="2" t="s">
        <v>2814</v>
      </c>
      <c r="F1276" s="2" t="s">
        <v>2839</v>
      </c>
      <c r="G1276" s="2" t="s">
        <v>2840</v>
      </c>
      <c r="H1276" s="2" t="s">
        <v>2841</v>
      </c>
      <c r="I1276" s="11">
        <v>44592</v>
      </c>
      <c r="J1276" s="11">
        <v>44316</v>
      </c>
      <c r="K1276" s="2" t="s">
        <v>62</v>
      </c>
      <c r="L1276" s="2" t="s">
        <v>62</v>
      </c>
      <c r="M1276" s="2"/>
      <c r="N1276" s="2" t="s">
        <v>80</v>
      </c>
      <c r="O1276" s="2"/>
      <c r="P1276" s="2"/>
      <c r="Q1276" s="2" t="s">
        <v>65</v>
      </c>
      <c r="R1276" s="2" t="s">
        <v>81</v>
      </c>
      <c r="S1276" s="2">
        <v>17</v>
      </c>
      <c r="T1276" s="2" t="s">
        <v>82</v>
      </c>
      <c r="U1276" s="2" t="s">
        <v>83</v>
      </c>
      <c r="V1276" s="10" t="s">
        <v>69</v>
      </c>
      <c r="W1276" s="2"/>
      <c r="X1276" s="2">
        <v>2951.03</v>
      </c>
      <c r="Y1276" s="26">
        <v>0.00031864116909</v>
      </c>
      <c r="Z1276" s="10" t="s">
        <v>84</v>
      </c>
      <c r="AA1276" s="2" t="s">
        <v>85</v>
      </c>
      <c r="AB1276" s="10" t="s">
        <v>72</v>
      </c>
      <c r="AC1276" s="2" t="s">
        <v>73</v>
      </c>
      <c r="AD1276" s="10" t="s">
        <v>74</v>
      </c>
      <c r="AE1276" s="10"/>
      <c r="AF1276" s="10" t="s">
        <v>86</v>
      </c>
      <c r="AG1276" s="10" t="s">
        <v>75</v>
      </c>
      <c r="AH1276" s="10"/>
      <c r="AI1276" s="10" t="s">
        <v>76</v>
      </c>
      <c r="AJ1276" s="2" t="s">
        <v>76</v>
      </c>
      <c r="AK1276" s="32">
        <v>1</v>
      </c>
      <c r="AL1276" s="2"/>
      <c r="AM1276" s="2"/>
      <c r="AN1276" s="7">
        <f>HYPERLINK("#Notes!C2825", "Go To Notes")</f>
      </c>
      <c r="AO1276" s="2">
        <v>0</v>
      </c>
      <c r="AP1276" s="2">
        <v>0</v>
      </c>
      <c r="AQ1276" s="2">
        <v>0</v>
      </c>
      <c r="AR1276" s="26">
        <v>0</v>
      </c>
      <c r="AS1276" s="11"/>
      <c r="AT1276" s="10"/>
      <c r="AV1276" s="10"/>
      <c r="AW1276" s="10"/>
      <c r="AX1276" s="10"/>
      <c r="AY1276" s="10"/>
      <c r="AZ1276" s="10"/>
      <c r="BC1276" s="10"/>
    </row>
    <row r="1277" s="2" customFormat="1">
      <c r="A1277" s="2" t="s">
        <v>2842</v>
      </c>
      <c r="B1277" s="11">
        <v>44467</v>
      </c>
      <c r="C1277" s="2" t="s">
        <v>2812</v>
      </c>
      <c r="D1277" s="2" t="s">
        <v>2813</v>
      </c>
      <c r="E1277" s="2" t="s">
        <v>2814</v>
      </c>
      <c r="F1277" s="2" t="s">
        <v>2839</v>
      </c>
      <c r="G1277" s="2" t="s">
        <v>2840</v>
      </c>
      <c r="H1277" s="2" t="s">
        <v>2841</v>
      </c>
      <c r="I1277" s="11">
        <v>44592</v>
      </c>
      <c r="J1277" s="11">
        <v>44408</v>
      </c>
      <c r="K1277" s="2" t="s">
        <v>62</v>
      </c>
      <c r="L1277" s="2" t="s">
        <v>62</v>
      </c>
      <c r="M1277" s="2"/>
      <c r="N1277" s="2" t="s">
        <v>80</v>
      </c>
      <c r="O1277" s="2"/>
      <c r="P1277" s="2"/>
      <c r="Q1277" s="2" t="s">
        <v>65</v>
      </c>
      <c r="R1277" s="2" t="s">
        <v>81</v>
      </c>
      <c r="S1277" s="2">
        <v>19</v>
      </c>
      <c r="T1277" s="2" t="s">
        <v>82</v>
      </c>
      <c r="U1277" s="2" t="s">
        <v>83</v>
      </c>
      <c r="V1277" s="10" t="s">
        <v>69</v>
      </c>
      <c r="W1277" s="2"/>
      <c r="X1277" s="2">
        <v>3061.28</v>
      </c>
      <c r="Y1277" s="26">
        <v>0.00031168440854</v>
      </c>
      <c r="Z1277" s="10" t="s">
        <v>84</v>
      </c>
      <c r="AA1277" s="2" t="s">
        <v>85</v>
      </c>
      <c r="AB1277" s="10" t="s">
        <v>72</v>
      </c>
      <c r="AC1277" s="2" t="s">
        <v>73</v>
      </c>
      <c r="AD1277" s="10" t="s">
        <v>74</v>
      </c>
      <c r="AE1277" s="10"/>
      <c r="AF1277" s="10" t="s">
        <v>86</v>
      </c>
      <c r="AG1277" s="10" t="s">
        <v>75</v>
      </c>
      <c r="AH1277" s="10"/>
      <c r="AI1277" s="10" t="s">
        <v>76</v>
      </c>
      <c r="AJ1277" s="2" t="s">
        <v>76</v>
      </c>
      <c r="AK1277" s="32">
        <v>1</v>
      </c>
      <c r="AL1277" s="2"/>
      <c r="AM1277" s="2"/>
      <c r="AN1277" s="7">
        <f>HYPERLINK("#Notes!C2830", "Go To Notes")</f>
      </c>
      <c r="AO1277" s="2">
        <v>0</v>
      </c>
      <c r="AP1277" s="2">
        <v>0</v>
      </c>
      <c r="AQ1277" s="2">
        <v>0</v>
      </c>
      <c r="AR1277" s="26">
        <v>0</v>
      </c>
      <c r="AS1277" s="11"/>
      <c r="AT1277" s="10"/>
      <c r="AV1277" s="10"/>
      <c r="AW1277" s="10"/>
      <c r="AX1277" s="10"/>
      <c r="AY1277" s="10"/>
      <c r="AZ1277" s="10"/>
      <c r="BC1277" s="10"/>
    </row>
    <row r="1278" s="2" customFormat="1">
      <c r="A1278" s="2" t="s">
        <v>2843</v>
      </c>
      <c r="B1278" s="11">
        <v>44559</v>
      </c>
      <c r="C1278" s="2" t="s">
        <v>2812</v>
      </c>
      <c r="D1278" s="2" t="s">
        <v>2813</v>
      </c>
      <c r="E1278" s="2" t="s">
        <v>2814</v>
      </c>
      <c r="F1278" s="2" t="s">
        <v>2839</v>
      </c>
      <c r="G1278" s="2" t="s">
        <v>2840</v>
      </c>
      <c r="H1278" s="2" t="s">
        <v>2841</v>
      </c>
      <c r="I1278" s="11">
        <v>44592</v>
      </c>
      <c r="J1278" s="11">
        <v>44500</v>
      </c>
      <c r="K1278" s="2" t="s">
        <v>62</v>
      </c>
      <c r="L1278" s="2" t="s">
        <v>62</v>
      </c>
      <c r="M1278" s="2"/>
      <c r="N1278" s="2" t="s">
        <v>80</v>
      </c>
      <c r="O1278" s="2"/>
      <c r="P1278" s="2"/>
      <c r="Q1278" s="2" t="s">
        <v>65</v>
      </c>
      <c r="R1278" s="2" t="s">
        <v>81</v>
      </c>
      <c r="S1278" s="2">
        <v>25</v>
      </c>
      <c r="T1278" s="2" t="s">
        <v>82</v>
      </c>
      <c r="U1278" s="2" t="s">
        <v>83</v>
      </c>
      <c r="V1278" s="10" t="s">
        <v>69</v>
      </c>
      <c r="W1278" s="2"/>
      <c r="X1278" s="2">
        <v>4587.75</v>
      </c>
      <c r="Y1278" s="26">
        <v>0.00034276966074</v>
      </c>
      <c r="Z1278" s="10" t="s">
        <v>84</v>
      </c>
      <c r="AA1278" s="2" t="s">
        <v>85</v>
      </c>
      <c r="AB1278" s="10" t="s">
        <v>72</v>
      </c>
      <c r="AC1278" s="2" t="s">
        <v>73</v>
      </c>
      <c r="AD1278" s="10" t="s">
        <v>74</v>
      </c>
      <c r="AE1278" s="10"/>
      <c r="AF1278" s="10" t="s">
        <v>86</v>
      </c>
      <c r="AG1278" s="10" t="s">
        <v>75</v>
      </c>
      <c r="AH1278" s="10"/>
      <c r="AI1278" s="10" t="s">
        <v>76</v>
      </c>
      <c r="AJ1278" s="2" t="s">
        <v>76</v>
      </c>
      <c r="AK1278" s="32">
        <v>1</v>
      </c>
      <c r="AL1278" s="2"/>
      <c r="AM1278" s="2"/>
      <c r="AN1278" s="7">
        <f>HYPERLINK("#Notes!C2836", "Go To Notes")</f>
      </c>
      <c r="AO1278" s="2">
        <v>0</v>
      </c>
      <c r="AP1278" s="2">
        <v>0</v>
      </c>
      <c r="AQ1278" s="2">
        <v>0</v>
      </c>
      <c r="AR1278" s="26">
        <v>0</v>
      </c>
      <c r="AS1278" s="11"/>
      <c r="AT1278" s="10"/>
      <c r="AV1278" s="10"/>
      <c r="AW1278" s="10"/>
      <c r="AX1278" s="10"/>
      <c r="AY1278" s="10"/>
      <c r="AZ1278" s="10"/>
      <c r="BC1278" s="10"/>
    </row>
    <row r="1279" s="2" customFormat="1">
      <c r="A1279" s="2" t="s">
        <v>2844</v>
      </c>
      <c r="B1279" s="11">
        <v>44376</v>
      </c>
      <c r="C1279" s="2" t="s">
        <v>2812</v>
      </c>
      <c r="D1279" s="2" t="s">
        <v>2813</v>
      </c>
      <c r="E1279" s="2" t="s">
        <v>2814</v>
      </c>
      <c r="F1279" s="2" t="s">
        <v>2845</v>
      </c>
      <c r="G1279" s="2" t="s">
        <v>2846</v>
      </c>
      <c r="H1279" s="2" t="s">
        <v>2847</v>
      </c>
      <c r="I1279" s="11">
        <v>44592</v>
      </c>
      <c r="J1279" s="11">
        <v>44316</v>
      </c>
      <c r="K1279" s="2" t="s">
        <v>62</v>
      </c>
      <c r="L1279" s="2" t="s">
        <v>62</v>
      </c>
      <c r="M1279" s="2"/>
      <c r="N1279" s="2" t="s">
        <v>80</v>
      </c>
      <c r="O1279" s="2"/>
      <c r="P1279" s="2"/>
      <c r="Q1279" s="2" t="s">
        <v>65</v>
      </c>
      <c r="R1279" s="2" t="s">
        <v>81</v>
      </c>
      <c r="S1279" s="2">
        <v>13</v>
      </c>
      <c r="T1279" s="2" t="s">
        <v>82</v>
      </c>
      <c r="U1279" s="2" t="s">
        <v>83</v>
      </c>
      <c r="V1279" s="10" t="s">
        <v>69</v>
      </c>
      <c r="W1279" s="2"/>
      <c r="X1279" s="2">
        <v>2256.67</v>
      </c>
      <c r="Y1279" s="26">
        <v>0.00030582461143</v>
      </c>
      <c r="Z1279" s="10" t="s">
        <v>84</v>
      </c>
      <c r="AA1279" s="2" t="s">
        <v>85</v>
      </c>
      <c r="AB1279" s="10" t="s">
        <v>72</v>
      </c>
      <c r="AC1279" s="2" t="s">
        <v>73</v>
      </c>
      <c r="AD1279" s="10" t="s">
        <v>74</v>
      </c>
      <c r="AE1279" s="10"/>
      <c r="AF1279" s="10" t="s">
        <v>86</v>
      </c>
      <c r="AG1279" s="10" t="s">
        <v>75</v>
      </c>
      <c r="AH1279" s="10"/>
      <c r="AI1279" s="10" t="s">
        <v>76</v>
      </c>
      <c r="AJ1279" s="2" t="s">
        <v>76</v>
      </c>
      <c r="AK1279" s="32">
        <v>1</v>
      </c>
      <c r="AL1279" s="2"/>
      <c r="AM1279" s="2"/>
      <c r="AN1279" s="7">
        <f>HYPERLINK("#Notes!C2842", "Go To Notes")</f>
      </c>
      <c r="AO1279" s="2">
        <v>0</v>
      </c>
      <c r="AP1279" s="2">
        <v>0</v>
      </c>
      <c r="AQ1279" s="2">
        <v>0</v>
      </c>
      <c r="AR1279" s="26">
        <v>0</v>
      </c>
      <c r="AS1279" s="11"/>
      <c r="AT1279" s="10"/>
      <c r="AV1279" s="10"/>
      <c r="AW1279" s="10"/>
      <c r="AX1279" s="10"/>
      <c r="AY1279" s="10"/>
      <c r="AZ1279" s="10"/>
      <c r="BC1279" s="10"/>
    </row>
    <row r="1280" s="2" customFormat="1">
      <c r="A1280" s="2" t="s">
        <v>2848</v>
      </c>
      <c r="B1280" s="11">
        <v>44467</v>
      </c>
      <c r="C1280" s="2" t="s">
        <v>2812</v>
      </c>
      <c r="D1280" s="2" t="s">
        <v>2813</v>
      </c>
      <c r="E1280" s="2" t="s">
        <v>2814</v>
      </c>
      <c r="F1280" s="2" t="s">
        <v>2845</v>
      </c>
      <c r="G1280" s="2" t="s">
        <v>2846</v>
      </c>
      <c r="H1280" s="2" t="s">
        <v>2847</v>
      </c>
      <c r="I1280" s="11">
        <v>44592</v>
      </c>
      <c r="J1280" s="11">
        <v>44408</v>
      </c>
      <c r="K1280" s="2" t="s">
        <v>62</v>
      </c>
      <c r="L1280" s="2" t="s">
        <v>62</v>
      </c>
      <c r="M1280" s="2"/>
      <c r="N1280" s="2" t="s">
        <v>80</v>
      </c>
      <c r="O1280" s="2"/>
      <c r="P1280" s="2"/>
      <c r="Q1280" s="2" t="s">
        <v>65</v>
      </c>
      <c r="R1280" s="2" t="s">
        <v>81</v>
      </c>
      <c r="S1280" s="2">
        <v>17</v>
      </c>
      <c r="T1280" s="2" t="s">
        <v>82</v>
      </c>
      <c r="U1280" s="2" t="s">
        <v>83</v>
      </c>
      <c r="V1280" s="10" t="s">
        <v>69</v>
      </c>
      <c r="W1280" s="2"/>
      <c r="X1280" s="2">
        <v>2739.04</v>
      </c>
      <c r="Y1280" s="26">
        <v>0.00033378464281</v>
      </c>
      <c r="Z1280" s="10" t="s">
        <v>84</v>
      </c>
      <c r="AA1280" s="2" t="s">
        <v>85</v>
      </c>
      <c r="AB1280" s="10" t="s">
        <v>72</v>
      </c>
      <c r="AC1280" s="2" t="s">
        <v>73</v>
      </c>
      <c r="AD1280" s="10" t="s">
        <v>74</v>
      </c>
      <c r="AE1280" s="10"/>
      <c r="AF1280" s="10" t="s">
        <v>86</v>
      </c>
      <c r="AG1280" s="10" t="s">
        <v>75</v>
      </c>
      <c r="AH1280" s="10"/>
      <c r="AI1280" s="10" t="s">
        <v>76</v>
      </c>
      <c r="AJ1280" s="2" t="s">
        <v>76</v>
      </c>
      <c r="AK1280" s="32">
        <v>1</v>
      </c>
      <c r="AL1280" s="2"/>
      <c r="AM1280" s="2"/>
      <c r="AN1280" s="7">
        <f>HYPERLINK("#Notes!C2847", "Go To Notes")</f>
      </c>
      <c r="AO1280" s="2">
        <v>0</v>
      </c>
      <c r="AP1280" s="2">
        <v>0</v>
      </c>
      <c r="AQ1280" s="2">
        <v>0</v>
      </c>
      <c r="AR1280" s="26">
        <v>0</v>
      </c>
      <c r="AS1280" s="11"/>
      <c r="AT1280" s="10"/>
      <c r="AV1280" s="10"/>
      <c r="AW1280" s="10"/>
      <c r="AX1280" s="10"/>
      <c r="AY1280" s="10"/>
      <c r="AZ1280" s="10"/>
      <c r="BC1280" s="10"/>
    </row>
    <row r="1281" s="2" customFormat="1">
      <c r="A1281" s="2" t="s">
        <v>2849</v>
      </c>
      <c r="B1281" s="11">
        <v>44559</v>
      </c>
      <c r="C1281" s="2" t="s">
        <v>2812</v>
      </c>
      <c r="D1281" s="2" t="s">
        <v>2813</v>
      </c>
      <c r="E1281" s="2" t="s">
        <v>2814</v>
      </c>
      <c r="F1281" s="2" t="s">
        <v>2845</v>
      </c>
      <c r="G1281" s="2" t="s">
        <v>2846</v>
      </c>
      <c r="H1281" s="2" t="s">
        <v>2847</v>
      </c>
      <c r="I1281" s="11">
        <v>44592</v>
      </c>
      <c r="J1281" s="11">
        <v>44500</v>
      </c>
      <c r="K1281" s="2" t="s">
        <v>62</v>
      </c>
      <c r="L1281" s="2" t="s">
        <v>62</v>
      </c>
      <c r="M1281" s="2"/>
      <c r="N1281" s="2" t="s">
        <v>80</v>
      </c>
      <c r="O1281" s="2"/>
      <c r="P1281" s="2"/>
      <c r="Q1281" s="2" t="s">
        <v>65</v>
      </c>
      <c r="R1281" s="2" t="s">
        <v>81</v>
      </c>
      <c r="S1281" s="2">
        <v>19</v>
      </c>
      <c r="T1281" s="2" t="s">
        <v>82</v>
      </c>
      <c r="U1281" s="2" t="s">
        <v>83</v>
      </c>
      <c r="V1281" s="10" t="s">
        <v>69</v>
      </c>
      <c r="W1281" s="2"/>
      <c r="X1281" s="2">
        <v>3486.69</v>
      </c>
      <c r="Y1281" s="26">
        <v>0.00036881240031</v>
      </c>
      <c r="Z1281" s="10" t="s">
        <v>84</v>
      </c>
      <c r="AA1281" s="2" t="s">
        <v>85</v>
      </c>
      <c r="AB1281" s="10" t="s">
        <v>72</v>
      </c>
      <c r="AC1281" s="2" t="s">
        <v>73</v>
      </c>
      <c r="AD1281" s="10" t="s">
        <v>74</v>
      </c>
      <c r="AE1281" s="10"/>
      <c r="AF1281" s="10" t="s">
        <v>86</v>
      </c>
      <c r="AG1281" s="10" t="s">
        <v>75</v>
      </c>
      <c r="AH1281" s="10"/>
      <c r="AI1281" s="10" t="s">
        <v>76</v>
      </c>
      <c r="AJ1281" s="2" t="s">
        <v>76</v>
      </c>
      <c r="AK1281" s="32">
        <v>1</v>
      </c>
      <c r="AL1281" s="2"/>
      <c r="AM1281" s="2"/>
      <c r="AN1281" s="7">
        <f>HYPERLINK("#Notes!C2853", "Go To Notes")</f>
      </c>
      <c r="AO1281" s="2">
        <v>0</v>
      </c>
      <c r="AP1281" s="2">
        <v>0</v>
      </c>
      <c r="AQ1281" s="2">
        <v>0</v>
      </c>
      <c r="AR1281" s="26">
        <v>0</v>
      </c>
      <c r="AS1281" s="11"/>
      <c r="AT1281" s="10"/>
      <c r="AV1281" s="10"/>
      <c r="AW1281" s="10"/>
      <c r="AX1281" s="10"/>
      <c r="AY1281" s="10"/>
      <c r="AZ1281" s="10"/>
      <c r="BC1281" s="10"/>
    </row>
    <row r="1282" s="2" customFormat="1">
      <c r="A1282" s="2" t="s">
        <v>2850</v>
      </c>
      <c r="B1282" s="11">
        <v>44376</v>
      </c>
      <c r="C1282" s="2" t="s">
        <v>2812</v>
      </c>
      <c r="D1282" s="2" t="s">
        <v>2813</v>
      </c>
      <c r="E1282" s="2" t="s">
        <v>2814</v>
      </c>
      <c r="F1282" s="2" t="s">
        <v>2851</v>
      </c>
      <c r="G1282" s="2" t="s">
        <v>2852</v>
      </c>
      <c r="H1282" s="2" t="s">
        <v>2853</v>
      </c>
      <c r="I1282" s="11">
        <v>44592</v>
      </c>
      <c r="J1282" s="11">
        <v>44316</v>
      </c>
      <c r="K1282" s="2" t="s">
        <v>62</v>
      </c>
      <c r="L1282" s="2" t="s">
        <v>62</v>
      </c>
      <c r="M1282" s="2"/>
      <c r="N1282" s="2" t="s">
        <v>80</v>
      </c>
      <c r="O1282" s="2"/>
      <c r="P1282" s="2"/>
      <c r="Q1282" s="2" t="s">
        <v>65</v>
      </c>
      <c r="R1282" s="2" t="s">
        <v>81</v>
      </c>
      <c r="S1282" s="2">
        <v>13</v>
      </c>
      <c r="T1282" s="2" t="s">
        <v>82</v>
      </c>
      <c r="U1282" s="2" t="s">
        <v>83</v>
      </c>
      <c r="V1282" s="10" t="s">
        <v>69</v>
      </c>
      <c r="W1282" s="2"/>
      <c r="X1282" s="2">
        <v>2256.67</v>
      </c>
      <c r="Y1282" s="26">
        <v>0.00030103352317</v>
      </c>
      <c r="Z1282" s="10" t="s">
        <v>84</v>
      </c>
      <c r="AA1282" s="2" t="s">
        <v>85</v>
      </c>
      <c r="AB1282" s="10" t="s">
        <v>72</v>
      </c>
      <c r="AC1282" s="2" t="s">
        <v>73</v>
      </c>
      <c r="AD1282" s="10" t="s">
        <v>74</v>
      </c>
      <c r="AE1282" s="10"/>
      <c r="AF1282" s="10" t="s">
        <v>86</v>
      </c>
      <c r="AG1282" s="10" t="s">
        <v>75</v>
      </c>
      <c r="AH1282" s="10"/>
      <c r="AI1282" s="10" t="s">
        <v>76</v>
      </c>
      <c r="AJ1282" s="2" t="s">
        <v>76</v>
      </c>
      <c r="AK1282" s="32">
        <v>1</v>
      </c>
      <c r="AL1282" s="2"/>
      <c r="AM1282" s="2"/>
      <c r="AN1282" s="7">
        <f>HYPERLINK("#Notes!C2859", "Go To Notes")</f>
      </c>
      <c r="AO1282" s="2">
        <v>0</v>
      </c>
      <c r="AP1282" s="2">
        <v>0</v>
      </c>
      <c r="AQ1282" s="2">
        <v>0</v>
      </c>
      <c r="AR1282" s="26">
        <v>0</v>
      </c>
      <c r="AS1282" s="11"/>
      <c r="AT1282" s="10"/>
      <c r="AV1282" s="10"/>
      <c r="AW1282" s="10"/>
      <c r="AX1282" s="10"/>
      <c r="AY1282" s="10"/>
      <c r="AZ1282" s="10"/>
      <c r="BC1282" s="10"/>
    </row>
    <row r="1283" s="2" customFormat="1">
      <c r="A1283" s="2" t="s">
        <v>2854</v>
      </c>
      <c r="B1283" s="11">
        <v>44467</v>
      </c>
      <c r="C1283" s="2" t="s">
        <v>2812</v>
      </c>
      <c r="D1283" s="2" t="s">
        <v>2813</v>
      </c>
      <c r="E1283" s="2" t="s">
        <v>2814</v>
      </c>
      <c r="F1283" s="2" t="s">
        <v>2851</v>
      </c>
      <c r="G1283" s="2" t="s">
        <v>2852</v>
      </c>
      <c r="H1283" s="2" t="s">
        <v>2853</v>
      </c>
      <c r="I1283" s="11">
        <v>44592</v>
      </c>
      <c r="J1283" s="11">
        <v>44408</v>
      </c>
      <c r="K1283" s="2" t="s">
        <v>62</v>
      </c>
      <c r="L1283" s="2" t="s">
        <v>62</v>
      </c>
      <c r="M1283" s="2"/>
      <c r="N1283" s="2" t="s">
        <v>80</v>
      </c>
      <c r="O1283" s="2"/>
      <c r="P1283" s="2"/>
      <c r="Q1283" s="2" t="s">
        <v>65</v>
      </c>
      <c r="R1283" s="2" t="s">
        <v>81</v>
      </c>
      <c r="S1283" s="2">
        <v>17</v>
      </c>
      <c r="T1283" s="2" t="s">
        <v>82</v>
      </c>
      <c r="U1283" s="2" t="s">
        <v>83</v>
      </c>
      <c r="V1283" s="10" t="s">
        <v>69</v>
      </c>
      <c r="W1283" s="2"/>
      <c r="X1283" s="2">
        <v>2739.04</v>
      </c>
      <c r="Y1283" s="26">
        <v>0.00033115417482</v>
      </c>
      <c r="Z1283" s="10" t="s">
        <v>84</v>
      </c>
      <c r="AA1283" s="2" t="s">
        <v>85</v>
      </c>
      <c r="AB1283" s="10" t="s">
        <v>72</v>
      </c>
      <c r="AC1283" s="2" t="s">
        <v>73</v>
      </c>
      <c r="AD1283" s="10" t="s">
        <v>74</v>
      </c>
      <c r="AE1283" s="10"/>
      <c r="AF1283" s="10" t="s">
        <v>86</v>
      </c>
      <c r="AG1283" s="10" t="s">
        <v>75</v>
      </c>
      <c r="AH1283" s="10"/>
      <c r="AI1283" s="10" t="s">
        <v>76</v>
      </c>
      <c r="AJ1283" s="2" t="s">
        <v>76</v>
      </c>
      <c r="AK1283" s="32">
        <v>1</v>
      </c>
      <c r="AL1283" s="2"/>
      <c r="AM1283" s="2"/>
      <c r="AN1283" s="7">
        <f>HYPERLINK("#Notes!C2864", "Go To Notes")</f>
      </c>
      <c r="AO1283" s="2">
        <v>0</v>
      </c>
      <c r="AP1283" s="2">
        <v>0</v>
      </c>
      <c r="AQ1283" s="2">
        <v>0</v>
      </c>
      <c r="AR1283" s="26">
        <v>0</v>
      </c>
      <c r="AS1283" s="11"/>
      <c r="AT1283" s="10"/>
      <c r="AV1283" s="10"/>
      <c r="AW1283" s="10"/>
      <c r="AX1283" s="10"/>
      <c r="AY1283" s="10"/>
      <c r="AZ1283" s="10"/>
      <c r="BC1283" s="10"/>
    </row>
    <row r="1284" s="2" customFormat="1">
      <c r="A1284" s="2" t="s">
        <v>2855</v>
      </c>
      <c r="B1284" s="11">
        <v>44559</v>
      </c>
      <c r="C1284" s="2" t="s">
        <v>2812</v>
      </c>
      <c r="D1284" s="2" t="s">
        <v>2813</v>
      </c>
      <c r="E1284" s="2" t="s">
        <v>2814</v>
      </c>
      <c r="F1284" s="2" t="s">
        <v>2851</v>
      </c>
      <c r="G1284" s="2" t="s">
        <v>2852</v>
      </c>
      <c r="H1284" s="2" t="s">
        <v>2853</v>
      </c>
      <c r="I1284" s="11">
        <v>44592</v>
      </c>
      <c r="J1284" s="11">
        <v>44500</v>
      </c>
      <c r="K1284" s="2" t="s">
        <v>62</v>
      </c>
      <c r="L1284" s="2" t="s">
        <v>62</v>
      </c>
      <c r="M1284" s="2"/>
      <c r="N1284" s="2" t="s">
        <v>80</v>
      </c>
      <c r="O1284" s="2"/>
      <c r="P1284" s="2"/>
      <c r="Q1284" s="2" t="s">
        <v>65</v>
      </c>
      <c r="R1284" s="2" t="s">
        <v>81</v>
      </c>
      <c r="S1284" s="2">
        <v>21</v>
      </c>
      <c r="T1284" s="2" t="s">
        <v>82</v>
      </c>
      <c r="U1284" s="2" t="s">
        <v>83</v>
      </c>
      <c r="V1284" s="10" t="s">
        <v>69</v>
      </c>
      <c r="W1284" s="2"/>
      <c r="X1284" s="2">
        <v>3853.71</v>
      </c>
      <c r="Y1284" s="26">
        <v>0.0003567772153</v>
      </c>
      <c r="Z1284" s="10" t="s">
        <v>84</v>
      </c>
      <c r="AA1284" s="2" t="s">
        <v>85</v>
      </c>
      <c r="AB1284" s="10" t="s">
        <v>72</v>
      </c>
      <c r="AC1284" s="2" t="s">
        <v>73</v>
      </c>
      <c r="AD1284" s="10" t="s">
        <v>74</v>
      </c>
      <c r="AE1284" s="10"/>
      <c r="AF1284" s="10" t="s">
        <v>86</v>
      </c>
      <c r="AG1284" s="10" t="s">
        <v>75</v>
      </c>
      <c r="AH1284" s="10"/>
      <c r="AI1284" s="10" t="s">
        <v>76</v>
      </c>
      <c r="AJ1284" s="2" t="s">
        <v>76</v>
      </c>
      <c r="AK1284" s="32">
        <v>1</v>
      </c>
      <c r="AL1284" s="2"/>
      <c r="AM1284" s="2"/>
      <c r="AN1284" s="7">
        <f>HYPERLINK("#Notes!C2870", "Go To Notes")</f>
      </c>
      <c r="AO1284" s="2">
        <v>0</v>
      </c>
      <c r="AP1284" s="2">
        <v>0</v>
      </c>
      <c r="AQ1284" s="2">
        <v>0</v>
      </c>
      <c r="AR1284" s="26">
        <v>0</v>
      </c>
      <c r="AS1284" s="11"/>
      <c r="AT1284" s="10"/>
      <c r="AV1284" s="10"/>
      <c r="AW1284" s="10"/>
      <c r="AX1284" s="10"/>
      <c r="AY1284" s="10"/>
      <c r="AZ1284" s="10"/>
      <c r="BC1284" s="10"/>
    </row>
    <row r="1285" s="2" customFormat="1">
      <c r="A1285" s="2" t="s">
        <v>2856</v>
      </c>
      <c r="B1285" s="11">
        <v>44376</v>
      </c>
      <c r="C1285" s="2" t="s">
        <v>2812</v>
      </c>
      <c r="D1285" s="2" t="s">
        <v>2813</v>
      </c>
      <c r="E1285" s="2" t="s">
        <v>2814</v>
      </c>
      <c r="F1285" s="2" t="s">
        <v>2857</v>
      </c>
      <c r="G1285" s="2" t="s">
        <v>2858</v>
      </c>
      <c r="H1285" s="2" t="s">
        <v>2859</v>
      </c>
      <c r="I1285" s="11">
        <v>44592</v>
      </c>
      <c r="J1285" s="11">
        <v>44316</v>
      </c>
      <c r="K1285" s="2" t="s">
        <v>62</v>
      </c>
      <c r="L1285" s="2" t="s">
        <v>62</v>
      </c>
      <c r="M1285" s="2"/>
      <c r="N1285" s="2" t="s">
        <v>80</v>
      </c>
      <c r="O1285" s="2"/>
      <c r="P1285" s="2"/>
      <c r="Q1285" s="2" t="s">
        <v>65</v>
      </c>
      <c r="R1285" s="2" t="s">
        <v>81</v>
      </c>
      <c r="S1285" s="2">
        <v>13</v>
      </c>
      <c r="T1285" s="2" t="s">
        <v>82</v>
      </c>
      <c r="U1285" s="2" t="s">
        <v>83</v>
      </c>
      <c r="V1285" s="10" t="s">
        <v>69</v>
      </c>
      <c r="W1285" s="2"/>
      <c r="X1285" s="2">
        <v>2256.67</v>
      </c>
      <c r="Y1285" s="26">
        <v>0.00034513790714</v>
      </c>
      <c r="Z1285" s="10" t="s">
        <v>84</v>
      </c>
      <c r="AA1285" s="2" t="s">
        <v>85</v>
      </c>
      <c r="AB1285" s="10" t="s">
        <v>72</v>
      </c>
      <c r="AC1285" s="2" t="s">
        <v>73</v>
      </c>
      <c r="AD1285" s="10" t="s">
        <v>74</v>
      </c>
      <c r="AE1285" s="10"/>
      <c r="AF1285" s="10" t="s">
        <v>86</v>
      </c>
      <c r="AG1285" s="10" t="s">
        <v>75</v>
      </c>
      <c r="AH1285" s="10"/>
      <c r="AI1285" s="10" t="s">
        <v>76</v>
      </c>
      <c r="AJ1285" s="2" t="s">
        <v>76</v>
      </c>
      <c r="AK1285" s="32">
        <v>1</v>
      </c>
      <c r="AL1285" s="2"/>
      <c r="AM1285" s="2"/>
      <c r="AN1285" s="7">
        <f>HYPERLINK("#Notes!C2876", "Go To Notes")</f>
      </c>
      <c r="AO1285" s="2">
        <v>0</v>
      </c>
      <c r="AP1285" s="2">
        <v>0</v>
      </c>
      <c r="AQ1285" s="2">
        <v>0</v>
      </c>
      <c r="AR1285" s="26">
        <v>0</v>
      </c>
      <c r="AS1285" s="11"/>
      <c r="AT1285" s="10"/>
      <c r="AV1285" s="10"/>
      <c r="AW1285" s="10"/>
      <c r="AX1285" s="10"/>
      <c r="AY1285" s="10"/>
      <c r="AZ1285" s="10"/>
      <c r="BC1285" s="10"/>
    </row>
    <row r="1286" s="2" customFormat="1">
      <c r="A1286" s="2" t="s">
        <v>2860</v>
      </c>
      <c r="B1286" s="11">
        <v>44467</v>
      </c>
      <c r="C1286" s="2" t="s">
        <v>2812</v>
      </c>
      <c r="D1286" s="2" t="s">
        <v>2813</v>
      </c>
      <c r="E1286" s="2" t="s">
        <v>2814</v>
      </c>
      <c r="F1286" s="2" t="s">
        <v>2857</v>
      </c>
      <c r="G1286" s="2" t="s">
        <v>2858</v>
      </c>
      <c r="H1286" s="2" t="s">
        <v>2859</v>
      </c>
      <c r="I1286" s="11">
        <v>44592</v>
      </c>
      <c r="J1286" s="11">
        <v>44408</v>
      </c>
      <c r="K1286" s="2" t="s">
        <v>62</v>
      </c>
      <c r="L1286" s="2" t="s">
        <v>62</v>
      </c>
      <c r="M1286" s="2"/>
      <c r="N1286" s="2" t="s">
        <v>80</v>
      </c>
      <c r="O1286" s="2"/>
      <c r="P1286" s="2"/>
      <c r="Q1286" s="2" t="s">
        <v>65</v>
      </c>
      <c r="R1286" s="2" t="s">
        <v>81</v>
      </c>
      <c r="S1286" s="2">
        <v>15</v>
      </c>
      <c r="T1286" s="2" t="s">
        <v>82</v>
      </c>
      <c r="U1286" s="2" t="s">
        <v>83</v>
      </c>
      <c r="V1286" s="10" t="s">
        <v>69</v>
      </c>
      <c r="W1286" s="2"/>
      <c r="X1286" s="2">
        <v>2416.8</v>
      </c>
      <c r="Y1286" s="26">
        <v>0.00033283393369</v>
      </c>
      <c r="Z1286" s="10" t="s">
        <v>84</v>
      </c>
      <c r="AA1286" s="2" t="s">
        <v>85</v>
      </c>
      <c r="AB1286" s="10" t="s">
        <v>72</v>
      </c>
      <c r="AC1286" s="2" t="s">
        <v>73</v>
      </c>
      <c r="AD1286" s="10" t="s">
        <v>74</v>
      </c>
      <c r="AE1286" s="10"/>
      <c r="AF1286" s="10" t="s">
        <v>86</v>
      </c>
      <c r="AG1286" s="10" t="s">
        <v>75</v>
      </c>
      <c r="AH1286" s="10"/>
      <c r="AI1286" s="10" t="s">
        <v>76</v>
      </c>
      <c r="AJ1286" s="2" t="s">
        <v>76</v>
      </c>
      <c r="AK1286" s="32">
        <v>1</v>
      </c>
      <c r="AL1286" s="2"/>
      <c r="AM1286" s="2"/>
      <c r="AN1286" s="7">
        <f>HYPERLINK("#Notes!C2881", "Go To Notes")</f>
      </c>
      <c r="AO1286" s="2">
        <v>0</v>
      </c>
      <c r="AP1286" s="2">
        <v>0</v>
      </c>
      <c r="AQ1286" s="2">
        <v>0</v>
      </c>
      <c r="AR1286" s="26">
        <v>0</v>
      </c>
      <c r="AS1286" s="11"/>
      <c r="AT1286" s="10"/>
      <c r="AV1286" s="10"/>
      <c r="AW1286" s="10"/>
      <c r="AX1286" s="10"/>
      <c r="AY1286" s="10"/>
      <c r="AZ1286" s="10"/>
      <c r="BC1286" s="10"/>
    </row>
    <row r="1287" s="2" customFormat="1">
      <c r="A1287" s="2" t="s">
        <v>2861</v>
      </c>
      <c r="B1287" s="11">
        <v>44559</v>
      </c>
      <c r="C1287" s="2" t="s">
        <v>2812</v>
      </c>
      <c r="D1287" s="2" t="s">
        <v>2813</v>
      </c>
      <c r="E1287" s="2" t="s">
        <v>2814</v>
      </c>
      <c r="F1287" s="2" t="s">
        <v>2857</v>
      </c>
      <c r="G1287" s="2" t="s">
        <v>2858</v>
      </c>
      <c r="H1287" s="2" t="s">
        <v>2859</v>
      </c>
      <c r="I1287" s="11">
        <v>44592</v>
      </c>
      <c r="J1287" s="11">
        <v>44500</v>
      </c>
      <c r="K1287" s="2" t="s">
        <v>62</v>
      </c>
      <c r="L1287" s="2" t="s">
        <v>62</v>
      </c>
      <c r="M1287" s="2"/>
      <c r="N1287" s="2" t="s">
        <v>80</v>
      </c>
      <c r="O1287" s="2"/>
      <c r="P1287" s="2"/>
      <c r="Q1287" s="2" t="s">
        <v>65</v>
      </c>
      <c r="R1287" s="2" t="s">
        <v>81</v>
      </c>
      <c r="S1287" s="2">
        <v>19</v>
      </c>
      <c r="T1287" s="2" t="s">
        <v>82</v>
      </c>
      <c r="U1287" s="2" t="s">
        <v>83</v>
      </c>
      <c r="V1287" s="10" t="s">
        <v>69</v>
      </c>
      <c r="W1287" s="2"/>
      <c r="X1287" s="2">
        <v>3486.69</v>
      </c>
      <c r="Y1287" s="26">
        <v>0.00036567328802</v>
      </c>
      <c r="Z1287" s="10" t="s">
        <v>84</v>
      </c>
      <c r="AA1287" s="2" t="s">
        <v>85</v>
      </c>
      <c r="AB1287" s="10" t="s">
        <v>72</v>
      </c>
      <c r="AC1287" s="2" t="s">
        <v>73</v>
      </c>
      <c r="AD1287" s="10" t="s">
        <v>74</v>
      </c>
      <c r="AE1287" s="10"/>
      <c r="AF1287" s="10" t="s">
        <v>86</v>
      </c>
      <c r="AG1287" s="10" t="s">
        <v>75</v>
      </c>
      <c r="AH1287" s="10"/>
      <c r="AI1287" s="10" t="s">
        <v>76</v>
      </c>
      <c r="AJ1287" s="2" t="s">
        <v>76</v>
      </c>
      <c r="AK1287" s="32">
        <v>1</v>
      </c>
      <c r="AL1287" s="2"/>
      <c r="AM1287" s="2"/>
      <c r="AN1287" s="7">
        <f>HYPERLINK("#Notes!C2887", "Go To Notes")</f>
      </c>
      <c r="AO1287" s="2">
        <v>0</v>
      </c>
      <c r="AP1287" s="2">
        <v>0</v>
      </c>
      <c r="AQ1287" s="2">
        <v>0</v>
      </c>
      <c r="AR1287" s="26">
        <v>0</v>
      </c>
      <c r="AS1287" s="11"/>
      <c r="AT1287" s="10"/>
      <c r="AV1287" s="10"/>
      <c r="AW1287" s="10"/>
      <c r="AX1287" s="10"/>
      <c r="AY1287" s="10"/>
      <c r="AZ1287" s="10"/>
      <c r="BC1287" s="10"/>
    </row>
    <row r="1288" s="2" customFormat="1">
      <c r="A1288" s="2" t="s">
        <v>2862</v>
      </c>
      <c r="B1288" s="11">
        <v>44376</v>
      </c>
      <c r="C1288" s="2" t="s">
        <v>2812</v>
      </c>
      <c r="D1288" s="2" t="s">
        <v>2813</v>
      </c>
      <c r="E1288" s="2" t="s">
        <v>2814</v>
      </c>
      <c r="F1288" s="2" t="s">
        <v>2863</v>
      </c>
      <c r="G1288" s="2" t="s">
        <v>2864</v>
      </c>
      <c r="H1288" s="2" t="s">
        <v>2865</v>
      </c>
      <c r="I1288" s="11">
        <v>44592</v>
      </c>
      <c r="J1288" s="11">
        <v>44316</v>
      </c>
      <c r="K1288" s="2" t="s">
        <v>62</v>
      </c>
      <c r="L1288" s="2" t="s">
        <v>62</v>
      </c>
      <c r="M1288" s="2"/>
      <c r="N1288" s="2" t="s">
        <v>80</v>
      </c>
      <c r="O1288" s="2"/>
      <c r="P1288" s="2"/>
      <c r="Q1288" s="2" t="s">
        <v>65</v>
      </c>
      <c r="R1288" s="2" t="s">
        <v>81</v>
      </c>
      <c r="S1288" s="2">
        <v>10</v>
      </c>
      <c r="T1288" s="2" t="s">
        <v>82</v>
      </c>
      <c r="U1288" s="2" t="s">
        <v>83</v>
      </c>
      <c r="V1288" s="10" t="s">
        <v>69</v>
      </c>
      <c r="W1288" s="2"/>
      <c r="X1288" s="2">
        <v>1735.9</v>
      </c>
      <c r="Y1288" s="26">
        <v>0.00037425591788</v>
      </c>
      <c r="Z1288" s="10" t="s">
        <v>84</v>
      </c>
      <c r="AA1288" s="2" t="s">
        <v>85</v>
      </c>
      <c r="AB1288" s="10" t="s">
        <v>72</v>
      </c>
      <c r="AC1288" s="2" t="s">
        <v>73</v>
      </c>
      <c r="AD1288" s="10" t="s">
        <v>74</v>
      </c>
      <c r="AE1288" s="10"/>
      <c r="AF1288" s="10" t="s">
        <v>86</v>
      </c>
      <c r="AG1288" s="10" t="s">
        <v>75</v>
      </c>
      <c r="AH1288" s="10"/>
      <c r="AI1288" s="10" t="s">
        <v>76</v>
      </c>
      <c r="AJ1288" s="2" t="s">
        <v>76</v>
      </c>
      <c r="AK1288" s="32">
        <v>1</v>
      </c>
      <c r="AL1288" s="2"/>
      <c r="AM1288" s="2"/>
      <c r="AN1288" s="7">
        <f>HYPERLINK("#Notes!C2893", "Go To Notes")</f>
      </c>
      <c r="AO1288" s="2">
        <v>0</v>
      </c>
      <c r="AP1288" s="2">
        <v>0</v>
      </c>
      <c r="AQ1288" s="2">
        <v>0</v>
      </c>
      <c r="AR1288" s="26">
        <v>0</v>
      </c>
      <c r="AS1288" s="11"/>
      <c r="AT1288" s="10"/>
      <c r="AV1288" s="10"/>
      <c r="AW1288" s="10"/>
      <c r="AX1288" s="10"/>
      <c r="AY1288" s="10"/>
      <c r="AZ1288" s="10"/>
      <c r="BC1288" s="10"/>
    </row>
    <row r="1289" s="2" customFormat="1">
      <c r="A1289" s="2" t="s">
        <v>2866</v>
      </c>
      <c r="B1289" s="11">
        <v>44467</v>
      </c>
      <c r="C1289" s="2" t="s">
        <v>2812</v>
      </c>
      <c r="D1289" s="2" t="s">
        <v>2813</v>
      </c>
      <c r="E1289" s="2" t="s">
        <v>2814</v>
      </c>
      <c r="F1289" s="2" t="s">
        <v>2863</v>
      </c>
      <c r="G1289" s="2" t="s">
        <v>2864</v>
      </c>
      <c r="H1289" s="2" t="s">
        <v>2865</v>
      </c>
      <c r="I1289" s="11">
        <v>44592</v>
      </c>
      <c r="J1289" s="11">
        <v>44408</v>
      </c>
      <c r="K1289" s="2" t="s">
        <v>62</v>
      </c>
      <c r="L1289" s="2" t="s">
        <v>62</v>
      </c>
      <c r="M1289" s="2"/>
      <c r="N1289" s="2" t="s">
        <v>80</v>
      </c>
      <c r="O1289" s="2"/>
      <c r="P1289" s="2"/>
      <c r="Q1289" s="2" t="s">
        <v>65</v>
      </c>
      <c r="R1289" s="2" t="s">
        <v>81</v>
      </c>
      <c r="S1289" s="2">
        <v>12</v>
      </c>
      <c r="T1289" s="2" t="s">
        <v>82</v>
      </c>
      <c r="U1289" s="2" t="s">
        <v>83</v>
      </c>
      <c r="V1289" s="10" t="s">
        <v>69</v>
      </c>
      <c r="W1289" s="2"/>
      <c r="X1289" s="2">
        <v>1933.44</v>
      </c>
      <c r="Y1289" s="26">
        <v>0.00035342130113</v>
      </c>
      <c r="Z1289" s="10" t="s">
        <v>84</v>
      </c>
      <c r="AA1289" s="2" t="s">
        <v>85</v>
      </c>
      <c r="AB1289" s="10" t="s">
        <v>72</v>
      </c>
      <c r="AC1289" s="2" t="s">
        <v>73</v>
      </c>
      <c r="AD1289" s="10" t="s">
        <v>74</v>
      </c>
      <c r="AE1289" s="10"/>
      <c r="AF1289" s="10" t="s">
        <v>86</v>
      </c>
      <c r="AG1289" s="10" t="s">
        <v>75</v>
      </c>
      <c r="AH1289" s="10"/>
      <c r="AI1289" s="10" t="s">
        <v>76</v>
      </c>
      <c r="AJ1289" s="2" t="s">
        <v>76</v>
      </c>
      <c r="AK1289" s="32">
        <v>1</v>
      </c>
      <c r="AL1289" s="2"/>
      <c r="AM1289" s="2"/>
      <c r="AN1289" s="7">
        <f>HYPERLINK("#Notes!C2898", "Go To Notes")</f>
      </c>
      <c r="AO1289" s="2">
        <v>0</v>
      </c>
      <c r="AP1289" s="2">
        <v>0</v>
      </c>
      <c r="AQ1289" s="2">
        <v>0</v>
      </c>
      <c r="AR1289" s="26">
        <v>0</v>
      </c>
      <c r="AS1289" s="11"/>
      <c r="AT1289" s="10"/>
      <c r="AV1289" s="10"/>
      <c r="AW1289" s="10"/>
      <c r="AX1289" s="10"/>
      <c r="AY1289" s="10"/>
      <c r="AZ1289" s="10"/>
      <c r="BC1289" s="10"/>
    </row>
    <row r="1290" s="2" customFormat="1">
      <c r="A1290" s="2" t="s">
        <v>2867</v>
      </c>
      <c r="B1290" s="11">
        <v>44559</v>
      </c>
      <c r="C1290" s="2" t="s">
        <v>2812</v>
      </c>
      <c r="D1290" s="2" t="s">
        <v>2813</v>
      </c>
      <c r="E1290" s="2" t="s">
        <v>2814</v>
      </c>
      <c r="F1290" s="2" t="s">
        <v>2863</v>
      </c>
      <c r="G1290" s="2" t="s">
        <v>2864</v>
      </c>
      <c r="H1290" s="2" t="s">
        <v>2865</v>
      </c>
      <c r="I1290" s="11">
        <v>44592</v>
      </c>
      <c r="J1290" s="11">
        <v>44500</v>
      </c>
      <c r="K1290" s="2" t="s">
        <v>62</v>
      </c>
      <c r="L1290" s="2" t="s">
        <v>62</v>
      </c>
      <c r="M1290" s="2"/>
      <c r="N1290" s="2" t="s">
        <v>80</v>
      </c>
      <c r="O1290" s="2"/>
      <c r="P1290" s="2"/>
      <c r="Q1290" s="2" t="s">
        <v>65</v>
      </c>
      <c r="R1290" s="2" t="s">
        <v>81</v>
      </c>
      <c r="S1290" s="2">
        <v>14</v>
      </c>
      <c r="T1290" s="2" t="s">
        <v>82</v>
      </c>
      <c r="U1290" s="2" t="s">
        <v>83</v>
      </c>
      <c r="V1290" s="10" t="s">
        <v>69</v>
      </c>
      <c r="W1290" s="2"/>
      <c r="X1290" s="2">
        <v>2569.14</v>
      </c>
      <c r="Y1290" s="26">
        <v>0.00034994389665</v>
      </c>
      <c r="Z1290" s="10" t="s">
        <v>84</v>
      </c>
      <c r="AA1290" s="2" t="s">
        <v>85</v>
      </c>
      <c r="AB1290" s="10" t="s">
        <v>72</v>
      </c>
      <c r="AC1290" s="2" t="s">
        <v>73</v>
      </c>
      <c r="AD1290" s="10" t="s">
        <v>74</v>
      </c>
      <c r="AE1290" s="10"/>
      <c r="AF1290" s="10" t="s">
        <v>86</v>
      </c>
      <c r="AG1290" s="10" t="s">
        <v>75</v>
      </c>
      <c r="AH1290" s="10"/>
      <c r="AI1290" s="10" t="s">
        <v>76</v>
      </c>
      <c r="AJ1290" s="2" t="s">
        <v>76</v>
      </c>
      <c r="AK1290" s="32">
        <v>1</v>
      </c>
      <c r="AL1290" s="2"/>
      <c r="AM1290" s="2"/>
      <c r="AN1290" s="7">
        <f>HYPERLINK("#Notes!C2904", "Go To Notes")</f>
      </c>
      <c r="AO1290" s="2">
        <v>0</v>
      </c>
      <c r="AP1290" s="2">
        <v>0</v>
      </c>
      <c r="AQ1290" s="2">
        <v>0</v>
      </c>
      <c r="AR1290" s="26">
        <v>0</v>
      </c>
      <c r="AS1290" s="11"/>
      <c r="AT1290" s="10"/>
      <c r="AV1290" s="10"/>
      <c r="AW1290" s="10"/>
      <c r="AX1290" s="10"/>
      <c r="AY1290" s="10"/>
      <c r="AZ1290" s="10"/>
      <c r="BC1290" s="10"/>
    </row>
    <row r="1291" s="2" customFormat="1">
      <c r="A1291" s="2" t="s">
        <v>2868</v>
      </c>
      <c r="B1291" s="11">
        <v>44376</v>
      </c>
      <c r="C1291" s="2" t="s">
        <v>2812</v>
      </c>
      <c r="D1291" s="2" t="s">
        <v>2813</v>
      </c>
      <c r="E1291" s="2" t="s">
        <v>2814</v>
      </c>
      <c r="F1291" s="2" t="s">
        <v>2869</v>
      </c>
      <c r="G1291" s="2" t="s">
        <v>2870</v>
      </c>
      <c r="H1291" s="2" t="s">
        <v>2871</v>
      </c>
      <c r="I1291" s="11">
        <v>44592</v>
      </c>
      <c r="J1291" s="11">
        <v>44316</v>
      </c>
      <c r="K1291" s="2" t="s">
        <v>62</v>
      </c>
      <c r="L1291" s="2" t="s">
        <v>62</v>
      </c>
      <c r="M1291" s="2"/>
      <c r="N1291" s="2" t="s">
        <v>80</v>
      </c>
      <c r="O1291" s="2"/>
      <c r="P1291" s="2"/>
      <c r="Q1291" s="2" t="s">
        <v>65</v>
      </c>
      <c r="R1291" s="2" t="s">
        <v>81</v>
      </c>
      <c r="S1291" s="2">
        <v>10</v>
      </c>
      <c r="T1291" s="2" t="s">
        <v>82</v>
      </c>
      <c r="U1291" s="2" t="s">
        <v>83</v>
      </c>
      <c r="V1291" s="10" t="s">
        <v>69</v>
      </c>
      <c r="W1291" s="2"/>
      <c r="X1291" s="2">
        <v>1735.9</v>
      </c>
      <c r="Y1291" s="26">
        <v>0.00041225207172</v>
      </c>
      <c r="Z1291" s="10" t="s">
        <v>84</v>
      </c>
      <c r="AA1291" s="2" t="s">
        <v>85</v>
      </c>
      <c r="AB1291" s="10" t="s">
        <v>72</v>
      </c>
      <c r="AC1291" s="2" t="s">
        <v>73</v>
      </c>
      <c r="AD1291" s="10" t="s">
        <v>74</v>
      </c>
      <c r="AE1291" s="10"/>
      <c r="AF1291" s="10" t="s">
        <v>86</v>
      </c>
      <c r="AG1291" s="10" t="s">
        <v>75</v>
      </c>
      <c r="AH1291" s="10"/>
      <c r="AI1291" s="10" t="s">
        <v>76</v>
      </c>
      <c r="AJ1291" s="2" t="s">
        <v>76</v>
      </c>
      <c r="AK1291" s="32">
        <v>1</v>
      </c>
      <c r="AL1291" s="2"/>
      <c r="AM1291" s="2"/>
      <c r="AN1291" s="7">
        <f>HYPERLINK("#Notes!C2910", "Go To Notes")</f>
      </c>
      <c r="AO1291" s="2">
        <v>0</v>
      </c>
      <c r="AP1291" s="2">
        <v>0</v>
      </c>
      <c r="AQ1291" s="2">
        <v>0</v>
      </c>
      <c r="AR1291" s="26">
        <v>0</v>
      </c>
      <c r="AS1291" s="11"/>
      <c r="AT1291" s="10"/>
      <c r="AV1291" s="10"/>
      <c r="AW1291" s="10"/>
      <c r="AX1291" s="10"/>
      <c r="AY1291" s="10"/>
      <c r="AZ1291" s="10"/>
      <c r="BC1291" s="10"/>
    </row>
    <row r="1292" s="2" customFormat="1">
      <c r="A1292" s="2" t="s">
        <v>2872</v>
      </c>
      <c r="B1292" s="11">
        <v>44467</v>
      </c>
      <c r="C1292" s="2" t="s">
        <v>2812</v>
      </c>
      <c r="D1292" s="2" t="s">
        <v>2813</v>
      </c>
      <c r="E1292" s="2" t="s">
        <v>2814</v>
      </c>
      <c r="F1292" s="2" t="s">
        <v>2869</v>
      </c>
      <c r="G1292" s="2" t="s">
        <v>2870</v>
      </c>
      <c r="H1292" s="2" t="s">
        <v>2871</v>
      </c>
      <c r="I1292" s="11">
        <v>44592</v>
      </c>
      <c r="J1292" s="11">
        <v>44408</v>
      </c>
      <c r="K1292" s="2" t="s">
        <v>62</v>
      </c>
      <c r="L1292" s="2" t="s">
        <v>62</v>
      </c>
      <c r="M1292" s="2"/>
      <c r="N1292" s="2" t="s">
        <v>80</v>
      </c>
      <c r="O1292" s="2"/>
      <c r="P1292" s="2"/>
      <c r="Q1292" s="2" t="s">
        <v>65</v>
      </c>
      <c r="R1292" s="2" t="s">
        <v>81</v>
      </c>
      <c r="S1292" s="2">
        <v>10</v>
      </c>
      <c r="T1292" s="2" t="s">
        <v>82</v>
      </c>
      <c r="U1292" s="2" t="s">
        <v>83</v>
      </c>
      <c r="V1292" s="10" t="s">
        <v>69</v>
      </c>
      <c r="W1292" s="2"/>
      <c r="X1292" s="2">
        <v>1611.2</v>
      </c>
      <c r="Y1292" s="26">
        <v>0.00035156893145</v>
      </c>
      <c r="Z1292" s="10" t="s">
        <v>84</v>
      </c>
      <c r="AA1292" s="2" t="s">
        <v>85</v>
      </c>
      <c r="AB1292" s="10" t="s">
        <v>72</v>
      </c>
      <c r="AC1292" s="2" t="s">
        <v>73</v>
      </c>
      <c r="AD1292" s="10" t="s">
        <v>74</v>
      </c>
      <c r="AE1292" s="10"/>
      <c r="AF1292" s="10" t="s">
        <v>86</v>
      </c>
      <c r="AG1292" s="10" t="s">
        <v>75</v>
      </c>
      <c r="AH1292" s="10"/>
      <c r="AI1292" s="10" t="s">
        <v>76</v>
      </c>
      <c r="AJ1292" s="2" t="s">
        <v>76</v>
      </c>
      <c r="AK1292" s="32">
        <v>1</v>
      </c>
      <c r="AL1292" s="2"/>
      <c r="AM1292" s="2"/>
      <c r="AN1292" s="7">
        <f>HYPERLINK("#Notes!C2915", "Go To Notes")</f>
      </c>
      <c r="AO1292" s="2">
        <v>0</v>
      </c>
      <c r="AP1292" s="2">
        <v>0</v>
      </c>
      <c r="AQ1292" s="2">
        <v>0</v>
      </c>
      <c r="AR1292" s="26">
        <v>0</v>
      </c>
      <c r="AS1292" s="11"/>
      <c r="AT1292" s="10"/>
      <c r="AV1292" s="10"/>
      <c r="AW1292" s="10"/>
      <c r="AX1292" s="10"/>
      <c r="AY1292" s="10"/>
      <c r="AZ1292" s="10"/>
      <c r="BC1292" s="10"/>
    </row>
    <row r="1293" s="2" customFormat="1">
      <c r="A1293" s="2" t="s">
        <v>2873</v>
      </c>
      <c r="B1293" s="11">
        <v>44559</v>
      </c>
      <c r="C1293" s="2" t="s">
        <v>2812</v>
      </c>
      <c r="D1293" s="2" t="s">
        <v>2813</v>
      </c>
      <c r="E1293" s="2" t="s">
        <v>2814</v>
      </c>
      <c r="F1293" s="2" t="s">
        <v>2869</v>
      </c>
      <c r="G1293" s="2" t="s">
        <v>2870</v>
      </c>
      <c r="H1293" s="2" t="s">
        <v>2871</v>
      </c>
      <c r="I1293" s="11">
        <v>44592</v>
      </c>
      <c r="J1293" s="11">
        <v>44500</v>
      </c>
      <c r="K1293" s="2" t="s">
        <v>62</v>
      </c>
      <c r="L1293" s="2" t="s">
        <v>62</v>
      </c>
      <c r="M1293" s="2"/>
      <c r="N1293" s="2" t="s">
        <v>80</v>
      </c>
      <c r="O1293" s="2"/>
      <c r="P1293" s="2"/>
      <c r="Q1293" s="2" t="s">
        <v>65</v>
      </c>
      <c r="R1293" s="2" t="s">
        <v>81</v>
      </c>
      <c r="S1293" s="2">
        <v>10</v>
      </c>
      <c r="T1293" s="2" t="s">
        <v>82</v>
      </c>
      <c r="U1293" s="2" t="s">
        <v>83</v>
      </c>
      <c r="V1293" s="10" t="s">
        <v>69</v>
      </c>
      <c r="W1293" s="2"/>
      <c r="X1293" s="2">
        <v>1835.1</v>
      </c>
      <c r="Y1293" s="26">
        <v>0.00035368227158</v>
      </c>
      <c r="Z1293" s="10" t="s">
        <v>84</v>
      </c>
      <c r="AA1293" s="2" t="s">
        <v>85</v>
      </c>
      <c r="AB1293" s="10" t="s">
        <v>72</v>
      </c>
      <c r="AC1293" s="2" t="s">
        <v>73</v>
      </c>
      <c r="AD1293" s="10" t="s">
        <v>74</v>
      </c>
      <c r="AE1293" s="10"/>
      <c r="AF1293" s="10" t="s">
        <v>86</v>
      </c>
      <c r="AG1293" s="10" t="s">
        <v>75</v>
      </c>
      <c r="AH1293" s="10"/>
      <c r="AI1293" s="10" t="s">
        <v>76</v>
      </c>
      <c r="AJ1293" s="2" t="s">
        <v>76</v>
      </c>
      <c r="AK1293" s="32">
        <v>1</v>
      </c>
      <c r="AL1293" s="2"/>
      <c r="AM1293" s="2"/>
      <c r="AN1293" s="7">
        <f>HYPERLINK("#Notes!C2921", "Go To Notes")</f>
      </c>
      <c r="AO1293" s="2">
        <v>0</v>
      </c>
      <c r="AP1293" s="2">
        <v>0</v>
      </c>
      <c r="AQ1293" s="2">
        <v>0</v>
      </c>
      <c r="AR1293" s="26">
        <v>0</v>
      </c>
      <c r="AS1293" s="11"/>
      <c r="AT1293" s="10"/>
      <c r="AV1293" s="10"/>
      <c r="AW1293" s="10"/>
      <c r="AX1293" s="10"/>
      <c r="AY1293" s="10"/>
      <c r="AZ1293" s="10"/>
      <c r="BC1293" s="10"/>
    </row>
    <row r="1294" s="2" customFormat="1">
      <c r="A1294" s="2" t="s">
        <v>2874</v>
      </c>
      <c r="B1294" s="11">
        <v>43817</v>
      </c>
      <c r="C1294" s="2" t="s">
        <v>2875</v>
      </c>
      <c r="D1294" s="2" t="s">
        <v>2876</v>
      </c>
      <c r="E1294" s="2" t="s">
        <v>2877</v>
      </c>
      <c r="F1294" s="2" t="s">
        <v>2878</v>
      </c>
      <c r="G1294" s="2" t="s">
        <v>2879</v>
      </c>
      <c r="H1294" s="2" t="s">
        <v>2880</v>
      </c>
      <c r="I1294" s="11">
        <v>43769</v>
      </c>
      <c r="J1294" s="11">
        <v>43769</v>
      </c>
      <c r="K1294" s="2" t="s">
        <v>62</v>
      </c>
      <c r="L1294" s="2" t="s">
        <v>62</v>
      </c>
      <c r="M1294" s="2"/>
      <c r="N1294" s="2" t="s">
        <v>127</v>
      </c>
      <c r="O1294" s="2"/>
      <c r="P1294" s="2"/>
      <c r="Q1294" s="2" t="s">
        <v>65</v>
      </c>
      <c r="R1294" s="2" t="s">
        <v>128</v>
      </c>
      <c r="S1294" s="2">
        <v>-3000000</v>
      </c>
      <c r="T1294" s="2" t="s">
        <v>129</v>
      </c>
      <c r="U1294" s="2" t="s">
        <v>130</v>
      </c>
      <c r="V1294" s="10" t="s">
        <v>69</v>
      </c>
      <c r="W1294" s="2"/>
      <c r="X1294" s="2">
        <v>-3022500</v>
      </c>
      <c r="Y1294" s="26">
        <v>-0.001359423314</v>
      </c>
      <c r="Z1294" s="10" t="s">
        <v>131</v>
      </c>
      <c r="AA1294" s="2" t="s">
        <v>132</v>
      </c>
      <c r="AB1294" s="10" t="s">
        <v>72</v>
      </c>
      <c r="AC1294" s="2" t="s">
        <v>73</v>
      </c>
      <c r="AD1294" s="10" t="s">
        <v>74</v>
      </c>
      <c r="AE1294" s="10"/>
      <c r="AF1294" s="10" t="s">
        <v>201</v>
      </c>
      <c r="AG1294" s="10" t="s">
        <v>75</v>
      </c>
      <c r="AH1294" s="10"/>
      <c r="AI1294" s="10" t="s">
        <v>76</v>
      </c>
      <c r="AJ1294" s="2" t="s">
        <v>76</v>
      </c>
      <c r="AK1294" s="32">
        <v>2</v>
      </c>
      <c r="AL1294" s="2"/>
      <c r="AM1294" s="2"/>
      <c r="AN1294" s="7">
        <f>HYPERLINK("#Notes!C2927", "Go To Notes")</f>
      </c>
      <c r="AO1294" s="2">
        <v>0</v>
      </c>
      <c r="AP1294" s="2">
        <v>0</v>
      </c>
      <c r="AQ1294" s="2">
        <v>0</v>
      </c>
      <c r="AR1294" s="26">
        <v>-0</v>
      </c>
      <c r="AS1294" s="11">
        <v>44270</v>
      </c>
      <c r="AT1294" s="10" t="s">
        <v>133</v>
      </c>
      <c r="AU1294" s="2">
        <v>6.75</v>
      </c>
      <c r="AV1294" s="10" t="s">
        <v>75</v>
      </c>
      <c r="AW1294" s="10" t="s">
        <v>75</v>
      </c>
      <c r="AX1294" s="10" t="s">
        <v>75</v>
      </c>
      <c r="AY1294" s="10"/>
      <c r="AZ1294" s="10"/>
      <c r="BA1294" s="2"/>
      <c r="BC1294" s="10"/>
    </row>
    <row r="1295" s="2" customFormat="1">
      <c r="A1295" s="2" t="s">
        <v>2881</v>
      </c>
      <c r="B1295" s="11">
        <v>44376</v>
      </c>
      <c r="C1295" s="2" t="s">
        <v>2875</v>
      </c>
      <c r="D1295" s="2" t="s">
        <v>2876</v>
      </c>
      <c r="E1295" s="2" t="s">
        <v>2877</v>
      </c>
      <c r="F1295" s="2" t="s">
        <v>2878</v>
      </c>
      <c r="G1295" s="2" t="s">
        <v>2879</v>
      </c>
      <c r="H1295" s="2" t="s">
        <v>2880</v>
      </c>
      <c r="I1295" s="11">
        <v>44500</v>
      </c>
      <c r="J1295" s="11">
        <v>44316</v>
      </c>
      <c r="K1295" s="2" t="s">
        <v>62</v>
      </c>
      <c r="L1295" s="2" t="s">
        <v>62</v>
      </c>
      <c r="M1295" s="2"/>
      <c r="N1295" s="2" t="s">
        <v>80</v>
      </c>
      <c r="O1295" s="2"/>
      <c r="P1295" s="2"/>
      <c r="Q1295" s="2" t="s">
        <v>65</v>
      </c>
      <c r="R1295" s="2" t="s">
        <v>81</v>
      </c>
      <c r="S1295" s="2">
        <v>-32000</v>
      </c>
      <c r="T1295" s="2" t="s">
        <v>82</v>
      </c>
      <c r="U1295" s="2" t="s">
        <v>83</v>
      </c>
      <c r="V1295" s="10" t="s">
        <v>69</v>
      </c>
      <c r="W1295" s="2"/>
      <c r="X1295" s="2">
        <v>-5554880</v>
      </c>
      <c r="Y1295" s="26">
        <v>-0.00116786968</v>
      </c>
      <c r="Z1295" s="10" t="s">
        <v>84</v>
      </c>
      <c r="AA1295" s="2" t="s">
        <v>85</v>
      </c>
      <c r="AB1295" s="10" t="s">
        <v>72</v>
      </c>
      <c r="AC1295" s="2" t="s">
        <v>73</v>
      </c>
      <c r="AD1295" s="10" t="s">
        <v>74</v>
      </c>
      <c r="AE1295" s="10"/>
      <c r="AF1295" s="10" t="s">
        <v>201</v>
      </c>
      <c r="AG1295" s="10" t="s">
        <v>75</v>
      </c>
      <c r="AH1295" s="10"/>
      <c r="AI1295" s="10" t="s">
        <v>76</v>
      </c>
      <c r="AJ1295" s="2" t="s">
        <v>76</v>
      </c>
      <c r="AK1295" s="32">
        <v>1</v>
      </c>
      <c r="AL1295" s="2"/>
      <c r="AM1295" s="2"/>
      <c r="AN1295" s="7">
        <f>HYPERLINK("#Notes!C2932", "Go To Notes")</f>
      </c>
      <c r="AO1295" s="2">
        <v>0</v>
      </c>
      <c r="AP1295" s="2">
        <v>0</v>
      </c>
      <c r="AQ1295" s="2">
        <v>0</v>
      </c>
      <c r="AR1295" s="26">
        <v>-0</v>
      </c>
      <c r="AS1295" s="11"/>
      <c r="AT1295" s="10"/>
      <c r="AV1295" s="10"/>
      <c r="AW1295" s="10"/>
      <c r="AX1295" s="10"/>
      <c r="AY1295" s="10"/>
      <c r="AZ1295" s="10"/>
      <c r="BC1295" s="10"/>
    </row>
    <row r="1296" s="2" customFormat="1">
      <c r="A1296" s="2" t="s">
        <v>2882</v>
      </c>
      <c r="B1296" s="11">
        <v>44461</v>
      </c>
      <c r="C1296" s="2" t="s">
        <v>2875</v>
      </c>
      <c r="D1296" s="2" t="s">
        <v>2876</v>
      </c>
      <c r="E1296" s="2" t="s">
        <v>2877</v>
      </c>
      <c r="F1296" s="2" t="s">
        <v>2878</v>
      </c>
      <c r="G1296" s="2" t="s">
        <v>2879</v>
      </c>
      <c r="H1296" s="2" t="s">
        <v>2880</v>
      </c>
      <c r="I1296" s="11">
        <v>44500</v>
      </c>
      <c r="J1296" s="11">
        <v>44408</v>
      </c>
      <c r="K1296" s="2" t="s">
        <v>62</v>
      </c>
      <c r="L1296" s="2" t="s">
        <v>62</v>
      </c>
      <c r="M1296" s="2"/>
      <c r="N1296" s="2" t="s">
        <v>80</v>
      </c>
      <c r="O1296" s="2"/>
      <c r="P1296" s="2"/>
      <c r="Q1296" s="2" t="s">
        <v>65</v>
      </c>
      <c r="R1296" s="2" t="s">
        <v>81</v>
      </c>
      <c r="S1296" s="2">
        <v>-23211</v>
      </c>
      <c r="T1296" s="2" t="s">
        <v>82</v>
      </c>
      <c r="U1296" s="2" t="s">
        <v>83</v>
      </c>
      <c r="V1296" s="10" t="s">
        <v>69</v>
      </c>
      <c r="W1296" s="2"/>
      <c r="X1296" s="2">
        <v>-3739756.32</v>
      </c>
      <c r="Y1296" s="26">
        <v>-0.000738950244</v>
      </c>
      <c r="Z1296" s="10" t="s">
        <v>84</v>
      </c>
      <c r="AA1296" s="2" t="s">
        <v>85</v>
      </c>
      <c r="AB1296" s="10" t="s">
        <v>72</v>
      </c>
      <c r="AC1296" s="2" t="s">
        <v>73</v>
      </c>
      <c r="AD1296" s="10" t="s">
        <v>74</v>
      </c>
      <c r="AE1296" s="10"/>
      <c r="AF1296" s="10" t="s">
        <v>201</v>
      </c>
      <c r="AG1296" s="10" t="s">
        <v>75</v>
      </c>
      <c r="AH1296" s="10"/>
      <c r="AI1296" s="10" t="s">
        <v>76</v>
      </c>
      <c r="AJ1296" s="2" t="s">
        <v>76</v>
      </c>
      <c r="AK1296" s="32">
        <v>1</v>
      </c>
      <c r="AL1296" s="2"/>
      <c r="AM1296" s="2"/>
      <c r="AN1296" s="7">
        <f>HYPERLINK("#Notes!C2938", "Go To Notes")</f>
      </c>
      <c r="AO1296" s="2">
        <v>0</v>
      </c>
      <c r="AP1296" s="2">
        <v>0</v>
      </c>
      <c r="AQ1296" s="2">
        <v>0</v>
      </c>
      <c r="AR1296" s="26">
        <v>-0</v>
      </c>
      <c r="AS1296" s="11"/>
      <c r="AT1296" s="10"/>
      <c r="AV1296" s="10"/>
      <c r="AW1296" s="10"/>
      <c r="AX1296" s="10"/>
      <c r="AY1296" s="10"/>
      <c r="AZ1296" s="10"/>
      <c r="BC1296" s="10"/>
    </row>
    <row r="1297" s="2" customFormat="1">
      <c r="A1297" s="2" t="s">
        <v>2883</v>
      </c>
      <c r="B1297" s="11">
        <v>44546</v>
      </c>
      <c r="C1297" s="2" t="s">
        <v>2875</v>
      </c>
      <c r="D1297" s="2" t="s">
        <v>2876</v>
      </c>
      <c r="E1297" s="2" t="s">
        <v>2877</v>
      </c>
      <c r="F1297" s="2" t="s">
        <v>2878</v>
      </c>
      <c r="G1297" s="2" t="s">
        <v>2879</v>
      </c>
      <c r="H1297" s="2" t="s">
        <v>2880</v>
      </c>
      <c r="I1297" s="11">
        <v>44500</v>
      </c>
      <c r="J1297" s="11">
        <v>44500</v>
      </c>
      <c r="K1297" s="2" t="s">
        <v>62</v>
      </c>
      <c r="L1297" s="2" t="s">
        <v>62</v>
      </c>
      <c r="M1297" s="2"/>
      <c r="N1297" s="2" t="s">
        <v>80</v>
      </c>
      <c r="O1297" s="2"/>
      <c r="P1297" s="2"/>
      <c r="Q1297" s="2" t="s">
        <v>65</v>
      </c>
      <c r="R1297" s="2" t="s">
        <v>81</v>
      </c>
      <c r="S1297" s="2">
        <v>-31751</v>
      </c>
      <c r="T1297" s="2" t="s">
        <v>82</v>
      </c>
      <c r="U1297" s="2" t="s">
        <v>83</v>
      </c>
      <c r="V1297" s="10" t="s">
        <v>69</v>
      </c>
      <c r="W1297" s="2"/>
      <c r="X1297" s="2">
        <v>-5826626.01</v>
      </c>
      <c r="Y1297" s="26">
        <v>-0.0010781642022</v>
      </c>
      <c r="Z1297" s="10" t="s">
        <v>84</v>
      </c>
      <c r="AA1297" s="2" t="s">
        <v>85</v>
      </c>
      <c r="AB1297" s="10" t="s">
        <v>72</v>
      </c>
      <c r="AC1297" s="2" t="s">
        <v>73</v>
      </c>
      <c r="AD1297" s="10" t="s">
        <v>74</v>
      </c>
      <c r="AE1297" s="10"/>
      <c r="AF1297" s="10" t="s">
        <v>201</v>
      </c>
      <c r="AG1297" s="10" t="s">
        <v>75</v>
      </c>
      <c r="AH1297" s="10"/>
      <c r="AI1297" s="10" t="s">
        <v>76</v>
      </c>
      <c r="AJ1297" s="2" t="s">
        <v>76</v>
      </c>
      <c r="AK1297" s="32">
        <v>1</v>
      </c>
      <c r="AL1297" s="2"/>
      <c r="AM1297" s="2"/>
      <c r="AN1297" s="7">
        <f>HYPERLINK("#Notes!C2951", "Go To Notes")</f>
      </c>
      <c r="AO1297" s="2">
        <v>0</v>
      </c>
      <c r="AP1297" s="2">
        <v>0</v>
      </c>
      <c r="AQ1297" s="2">
        <v>0</v>
      </c>
      <c r="AR1297" s="26">
        <v>-0</v>
      </c>
      <c r="AS1297" s="11"/>
      <c r="AT1297" s="10"/>
      <c r="AV1297" s="10"/>
      <c r="AW1297" s="10"/>
      <c r="AX1297" s="10"/>
      <c r="AY1297" s="10"/>
      <c r="AZ1297" s="10"/>
      <c r="BC1297" s="10"/>
    </row>
    <row r="1298" s="2" customFormat="1">
      <c r="A1298" s="2" t="s">
        <v>2884</v>
      </c>
      <c r="B1298" s="11">
        <v>44529</v>
      </c>
      <c r="C1298" s="2" t="s">
        <v>2885</v>
      </c>
      <c r="D1298" s="2" t="s">
        <v>2886</v>
      </c>
      <c r="E1298" s="2" t="s">
        <v>2887</v>
      </c>
      <c r="F1298" s="2" t="s">
        <v>2888</v>
      </c>
      <c r="G1298" s="2" t="s">
        <v>2889</v>
      </c>
      <c r="H1298" s="2" t="s">
        <v>2890</v>
      </c>
      <c r="I1298" s="11">
        <v>44651</v>
      </c>
      <c r="J1298" s="11">
        <v>44469</v>
      </c>
      <c r="K1298" s="2" t="s">
        <v>648</v>
      </c>
      <c r="L1298" s="2" t="s">
        <v>662</v>
      </c>
      <c r="M1298" s="2"/>
      <c r="N1298" s="2" t="s">
        <v>80</v>
      </c>
      <c r="O1298" s="2" t="s">
        <v>95</v>
      </c>
      <c r="P1298" s="2"/>
      <c r="Q1298" s="2" t="s">
        <v>65</v>
      </c>
      <c r="R1298" s="2" t="s">
        <v>81</v>
      </c>
      <c r="S1298" s="2">
        <v>65983</v>
      </c>
      <c r="T1298" s="2" t="s">
        <v>82</v>
      </c>
      <c r="U1298" s="2" t="s">
        <v>83</v>
      </c>
      <c r="V1298" s="10" t="s">
        <v>69</v>
      </c>
      <c r="W1298" s="2"/>
      <c r="X1298" s="2">
        <v>11578037.01</v>
      </c>
      <c r="Y1298" s="26">
        <v>0.004659381909</v>
      </c>
      <c r="Z1298" s="10" t="s">
        <v>84</v>
      </c>
      <c r="AA1298" s="2" t="s">
        <v>85</v>
      </c>
      <c r="AB1298" s="10" t="s">
        <v>72</v>
      </c>
      <c r="AC1298" s="2" t="s">
        <v>73</v>
      </c>
      <c r="AD1298" s="10" t="s">
        <v>74</v>
      </c>
      <c r="AE1298" s="10"/>
      <c r="AF1298" s="10" t="s">
        <v>86</v>
      </c>
      <c r="AG1298" s="10" t="s">
        <v>75</v>
      </c>
      <c r="AH1298" s="10"/>
      <c r="AI1298" s="10" t="s">
        <v>76</v>
      </c>
      <c r="AJ1298" s="2" t="s">
        <v>76</v>
      </c>
      <c r="AK1298" s="32">
        <v>1</v>
      </c>
      <c r="AL1298" s="2"/>
      <c r="AM1298" s="2"/>
      <c r="AN1298" s="7">
        <f>HYPERLINK("#Notes!C2964", "Go To Notes")</f>
      </c>
      <c r="AO1298" s="2">
        <v>0</v>
      </c>
      <c r="AP1298" s="2">
        <v>0</v>
      </c>
      <c r="AQ1298" s="2">
        <v>0</v>
      </c>
      <c r="AR1298" s="26">
        <v>0</v>
      </c>
      <c r="AS1298" s="11"/>
      <c r="AT1298" s="10"/>
      <c r="AV1298" s="10"/>
      <c r="AW1298" s="10"/>
      <c r="AX1298" s="10"/>
      <c r="AY1298" s="10"/>
      <c r="AZ1298" s="10"/>
      <c r="BC1298" s="10"/>
    </row>
    <row r="1299" s="2" customFormat="1">
      <c r="A1299" s="2" t="s">
        <v>2891</v>
      </c>
      <c r="B1299" s="11">
        <v>44064</v>
      </c>
      <c r="C1299" s="2" t="s">
        <v>2885</v>
      </c>
      <c r="D1299" s="2" t="s">
        <v>2886</v>
      </c>
      <c r="E1299" s="2" t="s">
        <v>2887</v>
      </c>
      <c r="F1299" s="2" t="s">
        <v>2892</v>
      </c>
      <c r="G1299" s="2" t="s">
        <v>2893</v>
      </c>
      <c r="H1299" s="2" t="s">
        <v>2894</v>
      </c>
      <c r="I1299" s="11">
        <v>44286</v>
      </c>
      <c r="J1299" s="11">
        <v>44012</v>
      </c>
      <c r="K1299" s="2" t="s">
        <v>648</v>
      </c>
      <c r="L1299" s="2" t="s">
        <v>659</v>
      </c>
      <c r="M1299" s="2"/>
      <c r="N1299" s="2" t="s">
        <v>80</v>
      </c>
      <c r="O1299" s="2" t="s">
        <v>95</v>
      </c>
      <c r="P1299" s="2"/>
      <c r="Q1299" s="2" t="s">
        <v>65</v>
      </c>
      <c r="R1299" s="2" t="s">
        <v>81</v>
      </c>
      <c r="S1299" s="2">
        <v>10537</v>
      </c>
      <c r="T1299" s="2" t="s">
        <v>82</v>
      </c>
      <c r="U1299" s="2" t="s">
        <v>83</v>
      </c>
      <c r="V1299" s="10" t="s">
        <v>69</v>
      </c>
      <c r="W1299" s="2"/>
      <c r="X1299" s="2">
        <v>45730.58</v>
      </c>
      <c r="Y1299" s="26">
        <v>0.000119519239</v>
      </c>
      <c r="Z1299" s="10" t="s">
        <v>84</v>
      </c>
      <c r="AA1299" s="2" t="s">
        <v>85</v>
      </c>
      <c r="AB1299" s="10" t="s">
        <v>72</v>
      </c>
      <c r="AC1299" s="2" t="s">
        <v>73</v>
      </c>
      <c r="AD1299" s="10" t="s">
        <v>74</v>
      </c>
      <c r="AE1299" s="10"/>
      <c r="AF1299" s="10" t="s">
        <v>86</v>
      </c>
      <c r="AG1299" s="10" t="s">
        <v>75</v>
      </c>
      <c r="AH1299" s="10"/>
      <c r="AI1299" s="10" t="s">
        <v>76</v>
      </c>
      <c r="AJ1299" s="2" t="s">
        <v>76</v>
      </c>
      <c r="AK1299" s="32">
        <v>1</v>
      </c>
      <c r="AL1299" s="2"/>
      <c r="AM1299" s="2"/>
      <c r="AN1299" s="7">
        <f>HYPERLINK("#Notes!C2974", "Go To Notes")</f>
      </c>
      <c r="AO1299" s="2">
        <v>0</v>
      </c>
      <c r="AP1299" s="2">
        <v>0</v>
      </c>
      <c r="AQ1299" s="2">
        <v>0</v>
      </c>
      <c r="AR1299" s="26">
        <v>0</v>
      </c>
      <c r="AS1299" s="11"/>
      <c r="AT1299" s="10"/>
      <c r="AV1299" s="10"/>
      <c r="AW1299" s="10"/>
      <c r="AX1299" s="10"/>
      <c r="AY1299" s="10"/>
      <c r="AZ1299" s="10"/>
      <c r="BC1299" s="10"/>
    </row>
    <row r="1300" s="2" customFormat="1">
      <c r="A1300" s="2" t="s">
        <v>2895</v>
      </c>
      <c r="B1300" s="11">
        <v>44154</v>
      </c>
      <c r="C1300" s="2" t="s">
        <v>2885</v>
      </c>
      <c r="D1300" s="2" t="s">
        <v>2886</v>
      </c>
      <c r="E1300" s="2" t="s">
        <v>2887</v>
      </c>
      <c r="F1300" s="2" t="s">
        <v>2892</v>
      </c>
      <c r="G1300" s="2" t="s">
        <v>2893</v>
      </c>
      <c r="H1300" s="2" t="s">
        <v>2894</v>
      </c>
      <c r="I1300" s="11">
        <v>44286</v>
      </c>
      <c r="J1300" s="11">
        <v>44104</v>
      </c>
      <c r="K1300" s="2" t="s">
        <v>648</v>
      </c>
      <c r="L1300" s="2" t="s">
        <v>659</v>
      </c>
      <c r="M1300" s="2"/>
      <c r="N1300" s="2" t="s">
        <v>80</v>
      </c>
      <c r="O1300" s="2" t="s">
        <v>95</v>
      </c>
      <c r="P1300" s="2"/>
      <c r="Q1300" s="2" t="s">
        <v>65</v>
      </c>
      <c r="R1300" s="2" t="s">
        <v>81</v>
      </c>
      <c r="S1300" s="2">
        <v>10537</v>
      </c>
      <c r="T1300" s="2" t="s">
        <v>82</v>
      </c>
      <c r="U1300" s="2" t="s">
        <v>83</v>
      </c>
      <c r="V1300" s="10" t="s">
        <v>69</v>
      </c>
      <c r="W1300" s="2"/>
      <c r="X1300" s="2">
        <v>107477.4</v>
      </c>
      <c r="Y1300" s="26">
        <v>0.000278081881</v>
      </c>
      <c r="Z1300" s="10" t="s">
        <v>84</v>
      </c>
      <c r="AA1300" s="2" t="s">
        <v>85</v>
      </c>
      <c r="AB1300" s="10" t="s">
        <v>72</v>
      </c>
      <c r="AC1300" s="2" t="s">
        <v>73</v>
      </c>
      <c r="AD1300" s="10" t="s">
        <v>74</v>
      </c>
      <c r="AE1300" s="10"/>
      <c r="AF1300" s="10" t="s">
        <v>86</v>
      </c>
      <c r="AG1300" s="10" t="s">
        <v>75</v>
      </c>
      <c r="AH1300" s="10"/>
      <c r="AI1300" s="10" t="s">
        <v>76</v>
      </c>
      <c r="AJ1300" s="2" t="s">
        <v>76</v>
      </c>
      <c r="AK1300" s="32">
        <v>1</v>
      </c>
      <c r="AL1300" s="2"/>
      <c r="AM1300" s="2"/>
      <c r="AN1300" s="2"/>
      <c r="AO1300" s="2">
        <v>0</v>
      </c>
      <c r="AP1300" s="2">
        <v>0</v>
      </c>
      <c r="AQ1300" s="2">
        <v>0</v>
      </c>
      <c r="AR1300" s="26">
        <v>0</v>
      </c>
      <c r="AS1300" s="11"/>
      <c r="AT1300" s="10"/>
      <c r="AV1300" s="10"/>
      <c r="AW1300" s="10"/>
      <c r="AX1300" s="10"/>
      <c r="AY1300" s="10"/>
      <c r="AZ1300" s="10"/>
      <c r="BC1300" s="10"/>
    </row>
    <row r="1301" s="2" customFormat="1">
      <c r="A1301" s="2" t="s">
        <v>2896</v>
      </c>
      <c r="B1301" s="11">
        <v>44256</v>
      </c>
      <c r="C1301" s="2" t="s">
        <v>2885</v>
      </c>
      <c r="D1301" s="2" t="s">
        <v>2886</v>
      </c>
      <c r="E1301" s="2" t="s">
        <v>2887</v>
      </c>
      <c r="F1301" s="2" t="s">
        <v>2892</v>
      </c>
      <c r="G1301" s="2" t="s">
        <v>2893</v>
      </c>
      <c r="H1301" s="2" t="s">
        <v>2894</v>
      </c>
      <c r="I1301" s="11">
        <v>44286</v>
      </c>
      <c r="J1301" s="11">
        <v>44196</v>
      </c>
      <c r="K1301" s="2" t="s">
        <v>648</v>
      </c>
      <c r="L1301" s="2" t="s">
        <v>659</v>
      </c>
      <c r="M1301" s="2"/>
      <c r="N1301" s="2" t="s">
        <v>80</v>
      </c>
      <c r="O1301" s="2" t="s">
        <v>95</v>
      </c>
      <c r="P1301" s="2"/>
      <c r="Q1301" s="2" t="s">
        <v>65</v>
      </c>
      <c r="R1301" s="2" t="s">
        <v>81</v>
      </c>
      <c r="S1301" s="2">
        <v>10537</v>
      </c>
      <c r="T1301" s="2" t="s">
        <v>82</v>
      </c>
      <c r="U1301" s="2" t="s">
        <v>83</v>
      </c>
      <c r="V1301" s="10" t="s">
        <v>69</v>
      </c>
      <c r="W1301" s="2"/>
      <c r="X1301" s="2">
        <v>198517.08</v>
      </c>
      <c r="Y1301" s="26">
        <v>0.000411461829</v>
      </c>
      <c r="Z1301" s="10" t="s">
        <v>84</v>
      </c>
      <c r="AA1301" s="2" t="s">
        <v>85</v>
      </c>
      <c r="AB1301" s="10" t="s">
        <v>72</v>
      </c>
      <c r="AC1301" s="2" t="s">
        <v>73</v>
      </c>
      <c r="AD1301" s="10" t="s">
        <v>74</v>
      </c>
      <c r="AE1301" s="10"/>
      <c r="AF1301" s="10" t="s">
        <v>86</v>
      </c>
      <c r="AG1301" s="10" t="s">
        <v>75</v>
      </c>
      <c r="AH1301" s="10"/>
      <c r="AI1301" s="10" t="s">
        <v>76</v>
      </c>
      <c r="AJ1301" s="2" t="s">
        <v>76</v>
      </c>
      <c r="AK1301" s="32">
        <v>1</v>
      </c>
      <c r="AL1301" s="2"/>
      <c r="AM1301" s="2"/>
      <c r="AN1301" s="2"/>
      <c r="AO1301" s="2">
        <v>0</v>
      </c>
      <c r="AP1301" s="2">
        <v>0</v>
      </c>
      <c r="AQ1301" s="2">
        <v>0</v>
      </c>
      <c r="AR1301" s="26">
        <v>0</v>
      </c>
      <c r="AS1301" s="11"/>
      <c r="AT1301" s="10"/>
      <c r="AV1301" s="10"/>
      <c r="AW1301" s="10"/>
      <c r="AX1301" s="10"/>
      <c r="AY1301" s="10"/>
      <c r="AZ1301" s="10"/>
      <c r="BC1301" s="10"/>
    </row>
    <row r="1302" s="2" customFormat="1">
      <c r="A1302" s="2" t="s">
        <v>2897</v>
      </c>
      <c r="B1302" s="11">
        <v>43796</v>
      </c>
      <c r="C1302" s="2" t="s">
        <v>2885</v>
      </c>
      <c r="D1302" s="2" t="s">
        <v>2886</v>
      </c>
      <c r="E1302" s="2" t="s">
        <v>2887</v>
      </c>
      <c r="F1302" s="2" t="s">
        <v>2898</v>
      </c>
      <c r="G1302" s="2" t="s">
        <v>2899</v>
      </c>
      <c r="H1302" s="2" t="s">
        <v>2900</v>
      </c>
      <c r="I1302" s="11">
        <v>43921</v>
      </c>
      <c r="J1302" s="11">
        <v>43738</v>
      </c>
      <c r="K1302" s="2" t="s">
        <v>648</v>
      </c>
      <c r="L1302" s="2" t="s">
        <v>659</v>
      </c>
      <c r="M1302" s="2"/>
      <c r="N1302" s="2" t="s">
        <v>80</v>
      </c>
      <c r="O1302" s="2" t="s">
        <v>95</v>
      </c>
      <c r="P1302" s="2"/>
      <c r="Q1302" s="2" t="s">
        <v>65</v>
      </c>
      <c r="R1302" s="2" t="s">
        <v>81</v>
      </c>
      <c r="S1302" s="2">
        <v>54274</v>
      </c>
      <c r="T1302" s="2" t="s">
        <v>82</v>
      </c>
      <c r="U1302" s="2" t="s">
        <v>83</v>
      </c>
      <c r="V1302" s="10" t="s">
        <v>69</v>
      </c>
      <c r="W1302" s="2"/>
      <c r="X1302" s="2">
        <v>299592.48</v>
      </c>
      <c r="Y1302" s="26">
        <v>0.000251857165</v>
      </c>
      <c r="Z1302" s="10" t="s">
        <v>84</v>
      </c>
      <c r="AA1302" s="2" t="s">
        <v>85</v>
      </c>
      <c r="AB1302" s="10" t="s">
        <v>72</v>
      </c>
      <c r="AC1302" s="2" t="s">
        <v>73</v>
      </c>
      <c r="AD1302" s="10" t="s">
        <v>74</v>
      </c>
      <c r="AE1302" s="10"/>
      <c r="AF1302" s="10" t="s">
        <v>86</v>
      </c>
      <c r="AG1302" s="10" t="s">
        <v>75</v>
      </c>
      <c r="AH1302" s="10"/>
      <c r="AI1302" s="10" t="s">
        <v>76</v>
      </c>
      <c r="AJ1302" s="2" t="s">
        <v>76</v>
      </c>
      <c r="AK1302" s="32">
        <v>1</v>
      </c>
      <c r="AL1302" s="2"/>
      <c r="AM1302" s="2"/>
      <c r="AN1302" s="7">
        <f>HYPERLINK("#Notes!C2984", "Go To Notes")</f>
      </c>
      <c r="AO1302" s="2">
        <v>0</v>
      </c>
      <c r="AP1302" s="2">
        <v>0</v>
      </c>
      <c r="AQ1302" s="2">
        <v>0</v>
      </c>
      <c r="AR1302" s="26">
        <v>0</v>
      </c>
      <c r="AS1302" s="11"/>
      <c r="AT1302" s="10"/>
      <c r="AV1302" s="10"/>
      <c r="AW1302" s="10"/>
      <c r="AX1302" s="10"/>
      <c r="AY1302" s="10"/>
      <c r="AZ1302" s="10"/>
      <c r="BC1302" s="10"/>
    </row>
    <row r="1303" s="2" customFormat="1">
      <c r="A1303" s="2" t="s">
        <v>2901</v>
      </c>
      <c r="B1303" s="11">
        <v>43886</v>
      </c>
      <c r="C1303" s="2" t="s">
        <v>2885</v>
      </c>
      <c r="D1303" s="2" t="s">
        <v>2886</v>
      </c>
      <c r="E1303" s="2" t="s">
        <v>2887</v>
      </c>
      <c r="F1303" s="2" t="s">
        <v>2898</v>
      </c>
      <c r="G1303" s="2" t="s">
        <v>2899</v>
      </c>
      <c r="H1303" s="2" t="s">
        <v>2900</v>
      </c>
      <c r="I1303" s="11">
        <v>43921</v>
      </c>
      <c r="J1303" s="11">
        <v>43830</v>
      </c>
      <c r="K1303" s="2" t="s">
        <v>648</v>
      </c>
      <c r="L1303" s="2" t="s">
        <v>659</v>
      </c>
      <c r="M1303" s="2"/>
      <c r="N1303" s="2" t="s">
        <v>80</v>
      </c>
      <c r="O1303" s="2" t="s">
        <v>95</v>
      </c>
      <c r="P1303" s="2"/>
      <c r="Q1303" s="2" t="s">
        <v>65</v>
      </c>
      <c r="R1303" s="2" t="s">
        <v>81</v>
      </c>
      <c r="S1303" s="2">
        <v>53173</v>
      </c>
      <c r="T1303" s="2" t="s">
        <v>82</v>
      </c>
      <c r="U1303" s="2" t="s">
        <v>83</v>
      </c>
      <c r="V1303" s="10" t="s">
        <v>69</v>
      </c>
      <c r="W1303" s="2"/>
      <c r="X1303" s="2">
        <v>323291.84</v>
      </c>
      <c r="Y1303" s="26">
        <v>0.00025019093</v>
      </c>
      <c r="Z1303" s="10" t="s">
        <v>84</v>
      </c>
      <c r="AA1303" s="2" t="s">
        <v>85</v>
      </c>
      <c r="AB1303" s="10" t="s">
        <v>72</v>
      </c>
      <c r="AC1303" s="2" t="s">
        <v>73</v>
      </c>
      <c r="AD1303" s="10" t="s">
        <v>74</v>
      </c>
      <c r="AE1303" s="10"/>
      <c r="AF1303" s="10" t="s">
        <v>86</v>
      </c>
      <c r="AG1303" s="10" t="s">
        <v>75</v>
      </c>
      <c r="AH1303" s="10"/>
      <c r="AI1303" s="10" t="s">
        <v>76</v>
      </c>
      <c r="AJ1303" s="2" t="s">
        <v>76</v>
      </c>
      <c r="AK1303" s="32">
        <v>1</v>
      </c>
      <c r="AL1303" s="2"/>
      <c r="AM1303" s="2"/>
      <c r="AN1303" s="2"/>
      <c r="AO1303" s="2">
        <v>0</v>
      </c>
      <c r="AP1303" s="2">
        <v>0</v>
      </c>
      <c r="AQ1303" s="2">
        <v>0</v>
      </c>
      <c r="AR1303" s="26">
        <v>0</v>
      </c>
      <c r="AS1303" s="11"/>
      <c r="AT1303" s="10"/>
      <c r="AV1303" s="10"/>
      <c r="AW1303" s="10"/>
      <c r="AX1303" s="10"/>
      <c r="AY1303" s="10"/>
      <c r="AZ1303" s="10"/>
      <c r="BC1303" s="10"/>
    </row>
    <row r="1304" s="2" customFormat="1">
      <c r="A1304" s="2" t="s">
        <v>2902</v>
      </c>
      <c r="B1304" s="11">
        <v>43979</v>
      </c>
      <c r="C1304" s="2" t="s">
        <v>2885</v>
      </c>
      <c r="D1304" s="2" t="s">
        <v>2886</v>
      </c>
      <c r="E1304" s="2" t="s">
        <v>2887</v>
      </c>
      <c r="F1304" s="2" t="s">
        <v>2898</v>
      </c>
      <c r="G1304" s="2" t="s">
        <v>2899</v>
      </c>
      <c r="H1304" s="2" t="s">
        <v>2900</v>
      </c>
      <c r="I1304" s="11">
        <v>43921</v>
      </c>
      <c r="J1304" s="11">
        <v>43921</v>
      </c>
      <c r="K1304" s="2" t="s">
        <v>648</v>
      </c>
      <c r="L1304" s="2" t="s">
        <v>659</v>
      </c>
      <c r="M1304" s="2"/>
      <c r="N1304" s="2" t="s">
        <v>80</v>
      </c>
      <c r="O1304" s="2" t="s">
        <v>95</v>
      </c>
      <c r="P1304" s="2"/>
      <c r="Q1304" s="2" t="s">
        <v>65</v>
      </c>
      <c r="R1304" s="2" t="s">
        <v>81</v>
      </c>
      <c r="S1304" s="2">
        <v>38181</v>
      </c>
      <c r="T1304" s="2" t="s">
        <v>82</v>
      </c>
      <c r="U1304" s="2" t="s">
        <v>83</v>
      </c>
      <c r="V1304" s="10" t="s">
        <v>69</v>
      </c>
      <c r="W1304" s="2"/>
      <c r="X1304" s="2">
        <v>133633.5</v>
      </c>
      <c r="Y1304" s="26">
        <v>0.000150208105</v>
      </c>
      <c r="Z1304" s="10" t="s">
        <v>84</v>
      </c>
      <c r="AA1304" s="2" t="s">
        <v>85</v>
      </c>
      <c r="AB1304" s="10" t="s">
        <v>72</v>
      </c>
      <c r="AC1304" s="2" t="s">
        <v>73</v>
      </c>
      <c r="AD1304" s="10" t="s">
        <v>74</v>
      </c>
      <c r="AE1304" s="10"/>
      <c r="AF1304" s="10" t="s">
        <v>86</v>
      </c>
      <c r="AG1304" s="10" t="s">
        <v>75</v>
      </c>
      <c r="AH1304" s="10"/>
      <c r="AI1304" s="10" t="s">
        <v>76</v>
      </c>
      <c r="AJ1304" s="2" t="s">
        <v>76</v>
      </c>
      <c r="AK1304" s="32">
        <v>1</v>
      </c>
      <c r="AL1304" s="2"/>
      <c r="AM1304" s="2"/>
      <c r="AN1304" s="2"/>
      <c r="AO1304" s="2">
        <v>0</v>
      </c>
      <c r="AP1304" s="2">
        <v>0</v>
      </c>
      <c r="AQ1304" s="2">
        <v>0</v>
      </c>
      <c r="AR1304" s="26">
        <v>0</v>
      </c>
      <c r="AS1304" s="11"/>
      <c r="AT1304" s="10"/>
      <c r="AV1304" s="10"/>
      <c r="AW1304" s="10"/>
      <c r="AX1304" s="10"/>
      <c r="AY1304" s="10"/>
      <c r="AZ1304" s="10"/>
      <c r="BC1304" s="10"/>
    </row>
    <row r="1305" s="2" customFormat="1">
      <c r="A1305" s="2" t="s">
        <v>2903</v>
      </c>
      <c r="B1305" s="11">
        <v>44064</v>
      </c>
      <c r="C1305" s="2" t="s">
        <v>2885</v>
      </c>
      <c r="D1305" s="2" t="s">
        <v>2886</v>
      </c>
      <c r="E1305" s="2" t="s">
        <v>2887</v>
      </c>
      <c r="F1305" s="2" t="s">
        <v>2898</v>
      </c>
      <c r="G1305" s="2" t="s">
        <v>2899</v>
      </c>
      <c r="H1305" s="2" t="s">
        <v>2900</v>
      </c>
      <c r="I1305" s="11">
        <v>44286</v>
      </c>
      <c r="J1305" s="11">
        <v>44012</v>
      </c>
      <c r="K1305" s="2" t="s">
        <v>648</v>
      </c>
      <c r="L1305" s="2" t="s">
        <v>659</v>
      </c>
      <c r="M1305" s="2"/>
      <c r="N1305" s="2" t="s">
        <v>80</v>
      </c>
      <c r="O1305" s="2" t="s">
        <v>95</v>
      </c>
      <c r="P1305" s="2"/>
      <c r="Q1305" s="2" t="s">
        <v>65</v>
      </c>
      <c r="R1305" s="2" t="s">
        <v>81</v>
      </c>
      <c r="S1305" s="2">
        <v>32745</v>
      </c>
      <c r="T1305" s="2" t="s">
        <v>82</v>
      </c>
      <c r="U1305" s="2" t="s">
        <v>83</v>
      </c>
      <c r="V1305" s="10" t="s">
        <v>69</v>
      </c>
      <c r="W1305" s="2"/>
      <c r="X1305" s="2">
        <v>142113.3</v>
      </c>
      <c r="Y1305" s="26">
        <v>0.000137299068</v>
      </c>
      <c r="Z1305" s="10" t="s">
        <v>84</v>
      </c>
      <c r="AA1305" s="2" t="s">
        <v>85</v>
      </c>
      <c r="AB1305" s="10" t="s">
        <v>72</v>
      </c>
      <c r="AC1305" s="2" t="s">
        <v>73</v>
      </c>
      <c r="AD1305" s="10" t="s">
        <v>74</v>
      </c>
      <c r="AE1305" s="10"/>
      <c r="AF1305" s="10" t="s">
        <v>86</v>
      </c>
      <c r="AG1305" s="10" t="s">
        <v>75</v>
      </c>
      <c r="AH1305" s="10"/>
      <c r="AI1305" s="10" t="s">
        <v>76</v>
      </c>
      <c r="AJ1305" s="2" t="s">
        <v>76</v>
      </c>
      <c r="AK1305" s="32">
        <v>1</v>
      </c>
      <c r="AL1305" s="2"/>
      <c r="AM1305" s="2"/>
      <c r="AN1305" s="2"/>
      <c r="AO1305" s="2">
        <v>0</v>
      </c>
      <c r="AP1305" s="2">
        <v>0</v>
      </c>
      <c r="AQ1305" s="2">
        <v>0</v>
      </c>
      <c r="AR1305" s="26">
        <v>0</v>
      </c>
      <c r="AS1305" s="11"/>
      <c r="AT1305" s="10"/>
      <c r="AV1305" s="10"/>
      <c r="AW1305" s="10"/>
      <c r="AX1305" s="10"/>
      <c r="AY1305" s="10"/>
      <c r="AZ1305" s="10"/>
      <c r="BC1305" s="10"/>
    </row>
    <row r="1306" s="2" customFormat="1">
      <c r="A1306" s="2" t="s">
        <v>2904</v>
      </c>
      <c r="B1306" s="11">
        <v>44154</v>
      </c>
      <c r="C1306" s="2" t="s">
        <v>2885</v>
      </c>
      <c r="D1306" s="2" t="s">
        <v>2886</v>
      </c>
      <c r="E1306" s="2" t="s">
        <v>2887</v>
      </c>
      <c r="F1306" s="2" t="s">
        <v>2898</v>
      </c>
      <c r="G1306" s="2" t="s">
        <v>2899</v>
      </c>
      <c r="H1306" s="2" t="s">
        <v>2900</v>
      </c>
      <c r="I1306" s="11">
        <v>44286</v>
      </c>
      <c r="J1306" s="11">
        <v>44104</v>
      </c>
      <c r="K1306" s="2" t="s">
        <v>648</v>
      </c>
      <c r="L1306" s="2" t="s">
        <v>659</v>
      </c>
      <c r="M1306" s="2"/>
      <c r="N1306" s="2" t="s">
        <v>80</v>
      </c>
      <c r="O1306" s="2" t="s">
        <v>95</v>
      </c>
      <c r="P1306" s="2"/>
      <c r="Q1306" s="2" t="s">
        <v>65</v>
      </c>
      <c r="R1306" s="2" t="s">
        <v>81</v>
      </c>
      <c r="S1306" s="2">
        <v>32745</v>
      </c>
      <c r="T1306" s="2" t="s">
        <v>82</v>
      </c>
      <c r="U1306" s="2" t="s">
        <v>83</v>
      </c>
      <c r="V1306" s="10" t="s">
        <v>69</v>
      </c>
      <c r="W1306" s="2"/>
      <c r="X1306" s="2">
        <v>333999</v>
      </c>
      <c r="Y1306" s="26">
        <v>0.000298285711</v>
      </c>
      <c r="Z1306" s="10" t="s">
        <v>84</v>
      </c>
      <c r="AA1306" s="2" t="s">
        <v>85</v>
      </c>
      <c r="AB1306" s="10" t="s">
        <v>72</v>
      </c>
      <c r="AC1306" s="2" t="s">
        <v>73</v>
      </c>
      <c r="AD1306" s="10" t="s">
        <v>74</v>
      </c>
      <c r="AE1306" s="10"/>
      <c r="AF1306" s="10" t="s">
        <v>86</v>
      </c>
      <c r="AG1306" s="10" t="s">
        <v>75</v>
      </c>
      <c r="AH1306" s="10"/>
      <c r="AI1306" s="10" t="s">
        <v>76</v>
      </c>
      <c r="AJ1306" s="2" t="s">
        <v>76</v>
      </c>
      <c r="AK1306" s="32">
        <v>1</v>
      </c>
      <c r="AL1306" s="2"/>
      <c r="AM1306" s="2"/>
      <c r="AN1306" s="2"/>
      <c r="AO1306" s="2">
        <v>0</v>
      </c>
      <c r="AP1306" s="2">
        <v>0</v>
      </c>
      <c r="AQ1306" s="2">
        <v>0</v>
      </c>
      <c r="AR1306" s="26">
        <v>0</v>
      </c>
      <c r="AS1306" s="11"/>
      <c r="AT1306" s="10"/>
      <c r="AV1306" s="10"/>
      <c r="AW1306" s="10"/>
      <c r="AX1306" s="10"/>
      <c r="AY1306" s="10"/>
      <c r="AZ1306" s="10"/>
      <c r="BC1306" s="10"/>
    </row>
    <row r="1307" s="2" customFormat="1">
      <c r="A1307" s="2" t="s">
        <v>2905</v>
      </c>
      <c r="B1307" s="11">
        <v>44256</v>
      </c>
      <c r="C1307" s="2" t="s">
        <v>2885</v>
      </c>
      <c r="D1307" s="2" t="s">
        <v>2886</v>
      </c>
      <c r="E1307" s="2" t="s">
        <v>2887</v>
      </c>
      <c r="F1307" s="2" t="s">
        <v>2898</v>
      </c>
      <c r="G1307" s="2" t="s">
        <v>2899</v>
      </c>
      <c r="H1307" s="2" t="s">
        <v>2900</v>
      </c>
      <c r="I1307" s="11">
        <v>44286</v>
      </c>
      <c r="J1307" s="11">
        <v>44196</v>
      </c>
      <c r="K1307" s="2" t="s">
        <v>648</v>
      </c>
      <c r="L1307" s="2" t="s">
        <v>659</v>
      </c>
      <c r="M1307" s="2"/>
      <c r="N1307" s="2" t="s">
        <v>80</v>
      </c>
      <c r="O1307" s="2" t="s">
        <v>95</v>
      </c>
      <c r="P1307" s="2"/>
      <c r="Q1307" s="2" t="s">
        <v>65</v>
      </c>
      <c r="R1307" s="2" t="s">
        <v>81</v>
      </c>
      <c r="S1307" s="2">
        <v>32745</v>
      </c>
      <c r="T1307" s="2" t="s">
        <v>82</v>
      </c>
      <c r="U1307" s="2" t="s">
        <v>83</v>
      </c>
      <c r="V1307" s="10" t="s">
        <v>69</v>
      </c>
      <c r="W1307" s="2"/>
      <c r="X1307" s="2">
        <v>616915.8</v>
      </c>
      <c r="Y1307" s="26">
        <v>0.000421294344</v>
      </c>
      <c r="Z1307" s="10" t="s">
        <v>84</v>
      </c>
      <c r="AA1307" s="2" t="s">
        <v>85</v>
      </c>
      <c r="AB1307" s="10" t="s">
        <v>72</v>
      </c>
      <c r="AC1307" s="2" t="s">
        <v>73</v>
      </c>
      <c r="AD1307" s="10" t="s">
        <v>74</v>
      </c>
      <c r="AE1307" s="10"/>
      <c r="AF1307" s="10" t="s">
        <v>86</v>
      </c>
      <c r="AG1307" s="10" t="s">
        <v>75</v>
      </c>
      <c r="AH1307" s="10"/>
      <c r="AI1307" s="10" t="s">
        <v>76</v>
      </c>
      <c r="AJ1307" s="2" t="s">
        <v>76</v>
      </c>
      <c r="AK1307" s="32">
        <v>1</v>
      </c>
      <c r="AL1307" s="2"/>
      <c r="AM1307" s="2"/>
      <c r="AN1307" s="2"/>
      <c r="AO1307" s="2">
        <v>0</v>
      </c>
      <c r="AP1307" s="2">
        <v>0</v>
      </c>
      <c r="AQ1307" s="2">
        <v>0</v>
      </c>
      <c r="AR1307" s="26">
        <v>0</v>
      </c>
      <c r="AS1307" s="11"/>
      <c r="AT1307" s="10"/>
      <c r="AV1307" s="10"/>
      <c r="AW1307" s="10"/>
      <c r="AX1307" s="10"/>
      <c r="AY1307" s="10"/>
      <c r="AZ1307" s="10"/>
      <c r="BC1307" s="10"/>
    </row>
    <row r="1308" s="2" customFormat="1">
      <c r="A1308" s="2" t="s">
        <v>2906</v>
      </c>
      <c r="B1308" s="11">
        <v>44348</v>
      </c>
      <c r="C1308" s="2" t="s">
        <v>2885</v>
      </c>
      <c r="D1308" s="2" t="s">
        <v>2886</v>
      </c>
      <c r="E1308" s="2" t="s">
        <v>2887</v>
      </c>
      <c r="F1308" s="2" t="s">
        <v>2898</v>
      </c>
      <c r="G1308" s="2" t="s">
        <v>2899</v>
      </c>
      <c r="H1308" s="2" t="s">
        <v>2900</v>
      </c>
      <c r="I1308" s="11">
        <v>44286</v>
      </c>
      <c r="J1308" s="11">
        <v>44286</v>
      </c>
      <c r="K1308" s="2" t="s">
        <v>648</v>
      </c>
      <c r="L1308" s="2" t="s">
        <v>659</v>
      </c>
      <c r="M1308" s="2"/>
      <c r="N1308" s="2" t="s">
        <v>80</v>
      </c>
      <c r="O1308" s="2" t="s">
        <v>95</v>
      </c>
      <c r="P1308" s="2"/>
      <c r="Q1308" s="2" t="s">
        <v>65</v>
      </c>
      <c r="R1308" s="2" t="s">
        <v>81</v>
      </c>
      <c r="S1308" s="2">
        <v>31867</v>
      </c>
      <c r="T1308" s="2" t="s">
        <v>82</v>
      </c>
      <c r="U1308" s="2" t="s">
        <v>83</v>
      </c>
      <c r="V1308" s="10" t="s">
        <v>69</v>
      </c>
      <c r="W1308" s="2"/>
      <c r="X1308" s="2">
        <v>6048993.94</v>
      </c>
      <c r="Y1308" s="26">
        <v>0.003766961745</v>
      </c>
      <c r="Z1308" s="10" t="s">
        <v>84</v>
      </c>
      <c r="AA1308" s="2" t="s">
        <v>85</v>
      </c>
      <c r="AB1308" s="10" t="s">
        <v>72</v>
      </c>
      <c r="AC1308" s="2" t="s">
        <v>73</v>
      </c>
      <c r="AD1308" s="10" t="s">
        <v>74</v>
      </c>
      <c r="AE1308" s="10"/>
      <c r="AF1308" s="10" t="s">
        <v>86</v>
      </c>
      <c r="AG1308" s="10" t="s">
        <v>75</v>
      </c>
      <c r="AH1308" s="10"/>
      <c r="AI1308" s="10" t="s">
        <v>76</v>
      </c>
      <c r="AJ1308" s="2" t="s">
        <v>76</v>
      </c>
      <c r="AK1308" s="32">
        <v>1</v>
      </c>
      <c r="AL1308" s="2"/>
      <c r="AM1308" s="2"/>
      <c r="AN1308" s="2"/>
      <c r="AO1308" s="2">
        <v>0</v>
      </c>
      <c r="AP1308" s="2">
        <v>0</v>
      </c>
      <c r="AQ1308" s="2">
        <v>0</v>
      </c>
      <c r="AR1308" s="26">
        <v>0</v>
      </c>
      <c r="AS1308" s="11"/>
      <c r="AT1308" s="10"/>
      <c r="AV1308" s="10"/>
      <c r="AW1308" s="10"/>
      <c r="AX1308" s="10"/>
      <c r="AY1308" s="10"/>
      <c r="AZ1308" s="10"/>
      <c r="BC1308" s="10"/>
    </row>
    <row r="1309" s="2" customFormat="1">
      <c r="A1309" s="2" t="s">
        <v>2907</v>
      </c>
      <c r="B1309" s="11">
        <v>44467</v>
      </c>
      <c r="C1309" s="2" t="s">
        <v>2908</v>
      </c>
      <c r="D1309" s="2" t="s">
        <v>2909</v>
      </c>
      <c r="E1309" s="2" t="s">
        <v>2910</v>
      </c>
      <c r="F1309" s="2" t="s">
        <v>2911</v>
      </c>
      <c r="G1309" s="2" t="s">
        <v>2912</v>
      </c>
      <c r="H1309" s="2" t="s">
        <v>2913</v>
      </c>
      <c r="I1309" s="11">
        <v>44500</v>
      </c>
      <c r="J1309" s="11">
        <v>44408</v>
      </c>
      <c r="K1309" s="2" t="s">
        <v>648</v>
      </c>
      <c r="L1309" s="2" t="s">
        <v>1759</v>
      </c>
      <c r="M1309" s="2"/>
      <c r="N1309" s="2" t="s">
        <v>80</v>
      </c>
      <c r="O1309" s="2"/>
      <c r="P1309" s="2"/>
      <c r="Q1309" s="2" t="s">
        <v>65</v>
      </c>
      <c r="R1309" s="2" t="s">
        <v>81</v>
      </c>
      <c r="S1309" s="2">
        <v>-23743</v>
      </c>
      <c r="T1309" s="2" t="s">
        <v>82</v>
      </c>
      <c r="U1309" s="2" t="s">
        <v>83</v>
      </c>
      <c r="V1309" s="10" t="s">
        <v>69</v>
      </c>
      <c r="W1309" s="2"/>
      <c r="X1309" s="2">
        <v>-3825472.16</v>
      </c>
      <c r="Y1309" s="26">
        <v>-0.0144272702125</v>
      </c>
      <c r="Z1309" s="10" t="s">
        <v>84</v>
      </c>
      <c r="AA1309" s="2" t="s">
        <v>85</v>
      </c>
      <c r="AB1309" s="10" t="s">
        <v>72</v>
      </c>
      <c r="AC1309" s="2" t="s">
        <v>73</v>
      </c>
      <c r="AD1309" s="10" t="s">
        <v>74</v>
      </c>
      <c r="AE1309" s="10"/>
      <c r="AF1309" s="10" t="s">
        <v>201</v>
      </c>
      <c r="AG1309" s="10" t="s">
        <v>75</v>
      </c>
      <c r="AH1309" s="10"/>
      <c r="AI1309" s="10" t="s">
        <v>76</v>
      </c>
      <c r="AJ1309" s="2" t="s">
        <v>76</v>
      </c>
      <c r="AK1309" s="32">
        <v>1</v>
      </c>
      <c r="AL1309" s="2"/>
      <c r="AM1309" s="2"/>
      <c r="AN1309" s="2"/>
      <c r="AO1309" s="2">
        <v>0</v>
      </c>
      <c r="AP1309" s="2">
        <v>0</v>
      </c>
      <c r="AQ1309" s="2">
        <v>0</v>
      </c>
      <c r="AR1309" s="26">
        <v>-0</v>
      </c>
      <c r="AS1309" s="11"/>
      <c r="AT1309" s="10"/>
      <c r="AV1309" s="10"/>
      <c r="AW1309" s="10"/>
      <c r="AX1309" s="10"/>
      <c r="AY1309" s="10"/>
      <c r="AZ1309" s="10"/>
      <c r="BC1309" s="10"/>
    </row>
    <row r="1310" s="2" customFormat="1">
      <c r="A1310" s="2" t="s">
        <v>2914</v>
      </c>
      <c r="B1310" s="11">
        <v>44559</v>
      </c>
      <c r="C1310" s="2" t="s">
        <v>2908</v>
      </c>
      <c r="D1310" s="2" t="s">
        <v>2909</v>
      </c>
      <c r="E1310" s="2" t="s">
        <v>2910</v>
      </c>
      <c r="F1310" s="2" t="s">
        <v>2911</v>
      </c>
      <c r="G1310" s="2" t="s">
        <v>2912</v>
      </c>
      <c r="H1310" s="2" t="s">
        <v>2913</v>
      </c>
      <c r="I1310" s="11">
        <v>44500</v>
      </c>
      <c r="J1310" s="11">
        <v>44500</v>
      </c>
      <c r="K1310" s="2" t="s">
        <v>648</v>
      </c>
      <c r="L1310" s="2" t="s">
        <v>1759</v>
      </c>
      <c r="M1310" s="2"/>
      <c r="N1310" s="2" t="s">
        <v>80</v>
      </c>
      <c r="O1310" s="2"/>
      <c r="P1310" s="2"/>
      <c r="Q1310" s="2" t="s">
        <v>65</v>
      </c>
      <c r="R1310" s="2" t="s">
        <v>81</v>
      </c>
      <c r="S1310" s="2">
        <v>-22767</v>
      </c>
      <c r="T1310" s="2" t="s">
        <v>82</v>
      </c>
      <c r="U1310" s="2" t="s">
        <v>83</v>
      </c>
      <c r="V1310" s="10" t="s">
        <v>69</v>
      </c>
      <c r="W1310" s="2"/>
      <c r="X1310" s="2">
        <v>-4177972.17</v>
      </c>
      <c r="Y1310" s="26">
        <v>-0.0142751596867</v>
      </c>
      <c r="Z1310" s="10" t="s">
        <v>84</v>
      </c>
      <c r="AA1310" s="2" t="s">
        <v>85</v>
      </c>
      <c r="AB1310" s="10" t="s">
        <v>72</v>
      </c>
      <c r="AC1310" s="2" t="s">
        <v>73</v>
      </c>
      <c r="AD1310" s="10" t="s">
        <v>74</v>
      </c>
      <c r="AE1310" s="10"/>
      <c r="AF1310" s="10" t="s">
        <v>201</v>
      </c>
      <c r="AG1310" s="10" t="s">
        <v>75</v>
      </c>
      <c r="AH1310" s="10"/>
      <c r="AI1310" s="10" t="s">
        <v>76</v>
      </c>
      <c r="AJ1310" s="2" t="s">
        <v>76</v>
      </c>
      <c r="AK1310" s="32">
        <v>1</v>
      </c>
      <c r="AL1310" s="2"/>
      <c r="AM1310" s="2"/>
      <c r="AN1310" s="2"/>
      <c r="AO1310" s="2">
        <v>0</v>
      </c>
      <c r="AP1310" s="2">
        <v>0</v>
      </c>
      <c r="AQ1310" s="2">
        <v>0</v>
      </c>
      <c r="AR1310" s="26">
        <v>-0</v>
      </c>
      <c r="AS1310" s="11"/>
      <c r="AT1310" s="10"/>
      <c r="AV1310" s="10"/>
      <c r="AW1310" s="10"/>
      <c r="AX1310" s="10"/>
      <c r="AY1310" s="10"/>
      <c r="AZ1310" s="10"/>
      <c r="BC1310" s="10"/>
    </row>
    <row r="1311" s="2" customFormat="1">
      <c r="A1311" s="2" t="s">
        <v>2915</v>
      </c>
      <c r="B1311" s="11">
        <v>44522</v>
      </c>
      <c r="C1311" s="2" t="s">
        <v>2916</v>
      </c>
      <c r="D1311" s="2" t="s">
        <v>2917</v>
      </c>
      <c r="E1311" s="2" t="s">
        <v>2918</v>
      </c>
      <c r="F1311" s="2" t="s">
        <v>2919</v>
      </c>
      <c r="G1311" s="2" t="s">
        <v>2920</v>
      </c>
      <c r="H1311" s="2" t="s">
        <v>2921</v>
      </c>
      <c r="I1311" s="11">
        <v>44561</v>
      </c>
      <c r="J1311" s="11">
        <v>44469</v>
      </c>
      <c r="K1311" s="2" t="s">
        <v>62</v>
      </c>
      <c r="L1311" s="2" t="s">
        <v>62</v>
      </c>
      <c r="M1311" s="2"/>
      <c r="N1311" s="2" t="s">
        <v>80</v>
      </c>
      <c r="O1311" s="2"/>
      <c r="P1311" s="2"/>
      <c r="Q1311" s="2" t="s">
        <v>65</v>
      </c>
      <c r="R1311" s="2" t="s">
        <v>81</v>
      </c>
      <c r="S1311" s="2">
        <v>33283</v>
      </c>
      <c r="T1311" s="2" t="s">
        <v>82</v>
      </c>
      <c r="U1311" s="2" t="s">
        <v>83</v>
      </c>
      <c r="V1311" s="10" t="s">
        <v>69</v>
      </c>
      <c r="W1311" s="2"/>
      <c r="X1311" s="2">
        <v>5840168.01</v>
      </c>
      <c r="Y1311" s="26">
        <v>0.004671880064</v>
      </c>
      <c r="Z1311" s="10" t="s">
        <v>84</v>
      </c>
      <c r="AA1311" s="2" t="s">
        <v>85</v>
      </c>
      <c r="AB1311" s="10" t="s">
        <v>72</v>
      </c>
      <c r="AC1311" s="2" t="s">
        <v>73</v>
      </c>
      <c r="AD1311" s="10" t="s">
        <v>74</v>
      </c>
      <c r="AE1311" s="10"/>
      <c r="AF1311" s="10" t="s">
        <v>86</v>
      </c>
      <c r="AG1311" s="10" t="s">
        <v>75</v>
      </c>
      <c r="AH1311" s="10"/>
      <c r="AI1311" s="10" t="s">
        <v>76</v>
      </c>
      <c r="AJ1311" s="2" t="s">
        <v>76</v>
      </c>
      <c r="AK1311" s="32">
        <v>1</v>
      </c>
      <c r="AL1311" s="2"/>
      <c r="AM1311" s="2"/>
      <c r="AN1311" s="7">
        <f>HYPERLINK("#Notes!C2989", "Go To Notes")</f>
      </c>
      <c r="AO1311" s="2">
        <v>0</v>
      </c>
      <c r="AP1311" s="2">
        <v>0</v>
      </c>
      <c r="AQ1311" s="2">
        <v>0</v>
      </c>
      <c r="AR1311" s="26">
        <v>0</v>
      </c>
      <c r="AS1311" s="11"/>
      <c r="AT1311" s="10"/>
      <c r="AV1311" s="10"/>
      <c r="AW1311" s="10"/>
      <c r="AX1311" s="10"/>
      <c r="AY1311" s="10"/>
      <c r="AZ1311" s="10"/>
      <c r="BC1311" s="10"/>
    </row>
    <row r="1312" s="2" customFormat="1">
      <c r="A1312" s="2" t="s">
        <v>2922</v>
      </c>
      <c r="B1312" s="11">
        <v>43789</v>
      </c>
      <c r="C1312" s="2" t="s">
        <v>2916</v>
      </c>
      <c r="D1312" s="2" t="s">
        <v>2917</v>
      </c>
      <c r="E1312" s="2" t="s">
        <v>2918</v>
      </c>
      <c r="F1312" s="2" t="s">
        <v>2923</v>
      </c>
      <c r="G1312" s="2" t="s">
        <v>2924</v>
      </c>
      <c r="H1312" s="2" t="s">
        <v>2925</v>
      </c>
      <c r="I1312" s="11">
        <v>43830</v>
      </c>
      <c r="J1312" s="11">
        <v>43738</v>
      </c>
      <c r="K1312" s="2" t="s">
        <v>62</v>
      </c>
      <c r="L1312" s="2" t="s">
        <v>62</v>
      </c>
      <c r="M1312" s="2"/>
      <c r="N1312" s="2" t="s">
        <v>80</v>
      </c>
      <c r="O1312" s="2"/>
      <c r="P1312" s="2"/>
      <c r="Q1312" s="2" t="s">
        <v>65</v>
      </c>
      <c r="R1312" s="2" t="s">
        <v>81</v>
      </c>
      <c r="S1312" s="2">
        <v>30651</v>
      </c>
      <c r="T1312" s="2" t="s">
        <v>82</v>
      </c>
      <c r="U1312" s="2" t="s">
        <v>83</v>
      </c>
      <c r="V1312" s="10" t="s">
        <v>69</v>
      </c>
      <c r="W1312" s="2"/>
      <c r="X1312" s="2">
        <v>169193.52</v>
      </c>
      <c r="Y1312" s="26">
        <v>0.00063358265862</v>
      </c>
      <c r="Z1312" s="10" t="s">
        <v>84</v>
      </c>
      <c r="AA1312" s="2" t="s">
        <v>85</v>
      </c>
      <c r="AB1312" s="10" t="s">
        <v>72</v>
      </c>
      <c r="AC1312" s="2" t="s">
        <v>73</v>
      </c>
      <c r="AD1312" s="10" t="s">
        <v>74</v>
      </c>
      <c r="AE1312" s="10"/>
      <c r="AF1312" s="10" t="s">
        <v>86</v>
      </c>
      <c r="AG1312" s="10" t="s">
        <v>75</v>
      </c>
      <c r="AH1312" s="10"/>
      <c r="AI1312" s="10" t="s">
        <v>76</v>
      </c>
      <c r="AJ1312" s="2" t="s">
        <v>76</v>
      </c>
      <c r="AK1312" s="32">
        <v>1</v>
      </c>
      <c r="AL1312" s="2"/>
      <c r="AM1312" s="2"/>
      <c r="AN1312" s="7">
        <f>HYPERLINK("#Notes!C2994", "Go To Notes")</f>
      </c>
      <c r="AO1312" s="2">
        <v>0</v>
      </c>
      <c r="AP1312" s="2">
        <v>0</v>
      </c>
      <c r="AQ1312" s="2">
        <v>0</v>
      </c>
      <c r="AR1312" s="26">
        <v>0</v>
      </c>
      <c r="AS1312" s="11"/>
      <c r="AT1312" s="10"/>
      <c r="AV1312" s="10"/>
      <c r="AW1312" s="10"/>
      <c r="AX1312" s="10"/>
      <c r="AY1312" s="10"/>
      <c r="AZ1312" s="10"/>
      <c r="BC1312" s="10"/>
    </row>
    <row r="1313" s="2" customFormat="1">
      <c r="A1313" s="2" t="s">
        <v>2926</v>
      </c>
      <c r="B1313" s="11">
        <v>43881</v>
      </c>
      <c r="C1313" s="2" t="s">
        <v>2916</v>
      </c>
      <c r="D1313" s="2" t="s">
        <v>2917</v>
      </c>
      <c r="E1313" s="2" t="s">
        <v>2918</v>
      </c>
      <c r="F1313" s="2" t="s">
        <v>2923</v>
      </c>
      <c r="G1313" s="2" t="s">
        <v>2924</v>
      </c>
      <c r="H1313" s="2" t="s">
        <v>2925</v>
      </c>
      <c r="I1313" s="11">
        <v>43830</v>
      </c>
      <c r="J1313" s="11">
        <v>43830</v>
      </c>
      <c r="K1313" s="2" t="s">
        <v>62</v>
      </c>
      <c r="L1313" s="2" t="s">
        <v>62</v>
      </c>
      <c r="M1313" s="2"/>
      <c r="N1313" s="2" t="s">
        <v>80</v>
      </c>
      <c r="O1313" s="2"/>
      <c r="P1313" s="2"/>
      <c r="Q1313" s="2" t="s">
        <v>65</v>
      </c>
      <c r="R1313" s="2" t="s">
        <v>81</v>
      </c>
      <c r="S1313" s="2">
        <v>22950</v>
      </c>
      <c r="T1313" s="2" t="s">
        <v>82</v>
      </c>
      <c r="U1313" s="2" t="s">
        <v>83</v>
      </c>
      <c r="V1313" s="10" t="s">
        <v>69</v>
      </c>
      <c r="W1313" s="2"/>
      <c r="X1313" s="2">
        <v>139536</v>
      </c>
      <c r="Y1313" s="26">
        <v>0.00048092316649</v>
      </c>
      <c r="Z1313" s="10" t="s">
        <v>84</v>
      </c>
      <c r="AA1313" s="2" t="s">
        <v>85</v>
      </c>
      <c r="AB1313" s="10" t="s">
        <v>72</v>
      </c>
      <c r="AC1313" s="2" t="s">
        <v>73</v>
      </c>
      <c r="AD1313" s="10" t="s">
        <v>74</v>
      </c>
      <c r="AE1313" s="10"/>
      <c r="AF1313" s="10" t="s">
        <v>86</v>
      </c>
      <c r="AG1313" s="10" t="s">
        <v>75</v>
      </c>
      <c r="AH1313" s="10"/>
      <c r="AI1313" s="10" t="s">
        <v>76</v>
      </c>
      <c r="AJ1313" s="2" t="s">
        <v>76</v>
      </c>
      <c r="AK1313" s="32">
        <v>1</v>
      </c>
      <c r="AL1313" s="2"/>
      <c r="AM1313" s="2"/>
      <c r="AN1313" s="7">
        <f>HYPERLINK("#Notes!C2999", "Go To Notes")</f>
      </c>
      <c r="AO1313" s="2">
        <v>0</v>
      </c>
      <c r="AP1313" s="2">
        <v>0</v>
      </c>
      <c r="AQ1313" s="2">
        <v>0</v>
      </c>
      <c r="AR1313" s="26">
        <v>0</v>
      </c>
      <c r="AS1313" s="11"/>
      <c r="AT1313" s="10"/>
      <c r="AV1313" s="10"/>
      <c r="AW1313" s="10"/>
      <c r="AX1313" s="10"/>
      <c r="AY1313" s="10"/>
      <c r="AZ1313" s="10"/>
      <c r="BC1313" s="10"/>
    </row>
    <row r="1314" s="2" customFormat="1">
      <c r="A1314" s="2" t="s">
        <v>2927</v>
      </c>
      <c r="B1314" s="11">
        <v>43973</v>
      </c>
      <c r="C1314" s="2" t="s">
        <v>2916</v>
      </c>
      <c r="D1314" s="2" t="s">
        <v>2917</v>
      </c>
      <c r="E1314" s="2" t="s">
        <v>2918</v>
      </c>
      <c r="F1314" s="2" t="s">
        <v>2923</v>
      </c>
      <c r="G1314" s="2" t="s">
        <v>2924</v>
      </c>
      <c r="H1314" s="2" t="s">
        <v>2925</v>
      </c>
      <c r="I1314" s="11">
        <v>44196</v>
      </c>
      <c r="J1314" s="11">
        <v>43921</v>
      </c>
      <c r="K1314" s="2" t="s">
        <v>62</v>
      </c>
      <c r="L1314" s="2" t="s">
        <v>62</v>
      </c>
      <c r="M1314" s="2"/>
      <c r="N1314" s="2" t="s">
        <v>80</v>
      </c>
      <c r="O1314" s="2"/>
      <c r="P1314" s="2"/>
      <c r="Q1314" s="2" t="s">
        <v>65</v>
      </c>
      <c r="R1314" s="2" t="s">
        <v>81</v>
      </c>
      <c r="S1314" s="2">
        <v>22950</v>
      </c>
      <c r="T1314" s="2" t="s">
        <v>82</v>
      </c>
      <c r="U1314" s="2" t="s">
        <v>83</v>
      </c>
      <c r="V1314" s="10" t="s">
        <v>69</v>
      </c>
      <c r="W1314" s="2"/>
      <c r="X1314" s="2">
        <v>80325</v>
      </c>
      <c r="Y1314" s="26">
        <v>0.0004003935156</v>
      </c>
      <c r="Z1314" s="10" t="s">
        <v>84</v>
      </c>
      <c r="AA1314" s="2" t="s">
        <v>85</v>
      </c>
      <c r="AB1314" s="10" t="s">
        <v>72</v>
      </c>
      <c r="AC1314" s="2" t="s">
        <v>73</v>
      </c>
      <c r="AD1314" s="10" t="s">
        <v>74</v>
      </c>
      <c r="AE1314" s="10"/>
      <c r="AF1314" s="10" t="s">
        <v>86</v>
      </c>
      <c r="AG1314" s="10" t="s">
        <v>75</v>
      </c>
      <c r="AH1314" s="10"/>
      <c r="AI1314" s="10" t="s">
        <v>76</v>
      </c>
      <c r="AJ1314" s="2" t="s">
        <v>76</v>
      </c>
      <c r="AK1314" s="32">
        <v>1</v>
      </c>
      <c r="AL1314" s="2"/>
      <c r="AM1314" s="2"/>
      <c r="AN1314" s="7">
        <f>HYPERLINK("#Notes!C3004", "Go To Notes")</f>
      </c>
      <c r="AO1314" s="2">
        <v>0</v>
      </c>
      <c r="AP1314" s="2">
        <v>0</v>
      </c>
      <c r="AQ1314" s="2">
        <v>0</v>
      </c>
      <c r="AR1314" s="26">
        <v>0</v>
      </c>
      <c r="AS1314" s="11"/>
      <c r="AT1314" s="10"/>
      <c r="AV1314" s="10"/>
      <c r="AW1314" s="10"/>
      <c r="AX1314" s="10"/>
      <c r="AY1314" s="10"/>
      <c r="AZ1314" s="10"/>
      <c r="BC1314" s="10"/>
    </row>
    <row r="1315" s="2" customFormat="1">
      <c r="A1315" s="2" t="s">
        <v>2928</v>
      </c>
      <c r="B1315" s="11">
        <v>44064</v>
      </c>
      <c r="C1315" s="2" t="s">
        <v>2916</v>
      </c>
      <c r="D1315" s="2" t="s">
        <v>2917</v>
      </c>
      <c r="E1315" s="2" t="s">
        <v>2918</v>
      </c>
      <c r="F1315" s="2" t="s">
        <v>2923</v>
      </c>
      <c r="G1315" s="2" t="s">
        <v>2924</v>
      </c>
      <c r="H1315" s="2" t="s">
        <v>2925</v>
      </c>
      <c r="I1315" s="11">
        <v>44196</v>
      </c>
      <c r="J1315" s="11">
        <v>44012</v>
      </c>
      <c r="K1315" s="2" t="s">
        <v>62</v>
      </c>
      <c r="L1315" s="2" t="s">
        <v>62</v>
      </c>
      <c r="M1315" s="2"/>
      <c r="N1315" s="2" t="s">
        <v>80</v>
      </c>
      <c r="O1315" s="2"/>
      <c r="P1315" s="2"/>
      <c r="Q1315" s="2" t="s">
        <v>65</v>
      </c>
      <c r="R1315" s="2" t="s">
        <v>81</v>
      </c>
      <c r="S1315" s="2">
        <v>24312</v>
      </c>
      <c r="T1315" s="2" t="s">
        <v>82</v>
      </c>
      <c r="U1315" s="2" t="s">
        <v>83</v>
      </c>
      <c r="V1315" s="10" t="s">
        <v>69</v>
      </c>
      <c r="W1315" s="2"/>
      <c r="X1315" s="2">
        <v>105514.08</v>
      </c>
      <c r="Y1315" s="26">
        <v>0.00040933277985</v>
      </c>
      <c r="Z1315" s="10" t="s">
        <v>84</v>
      </c>
      <c r="AA1315" s="2" t="s">
        <v>85</v>
      </c>
      <c r="AB1315" s="10" t="s">
        <v>72</v>
      </c>
      <c r="AC1315" s="2" t="s">
        <v>73</v>
      </c>
      <c r="AD1315" s="10" t="s">
        <v>74</v>
      </c>
      <c r="AE1315" s="10"/>
      <c r="AF1315" s="10" t="s">
        <v>86</v>
      </c>
      <c r="AG1315" s="10" t="s">
        <v>75</v>
      </c>
      <c r="AH1315" s="10"/>
      <c r="AI1315" s="10" t="s">
        <v>76</v>
      </c>
      <c r="AJ1315" s="2" t="s">
        <v>76</v>
      </c>
      <c r="AK1315" s="32">
        <v>1</v>
      </c>
      <c r="AL1315" s="2"/>
      <c r="AM1315" s="2"/>
      <c r="AN1315" s="7">
        <f>HYPERLINK("#Notes!C3009", "Go To Notes")</f>
      </c>
      <c r="AO1315" s="2">
        <v>0</v>
      </c>
      <c r="AP1315" s="2">
        <v>0</v>
      </c>
      <c r="AQ1315" s="2">
        <v>0</v>
      </c>
      <c r="AR1315" s="26">
        <v>0</v>
      </c>
      <c r="AS1315" s="11"/>
      <c r="AT1315" s="10"/>
      <c r="AV1315" s="10"/>
      <c r="AW1315" s="10"/>
      <c r="AX1315" s="10"/>
      <c r="AY1315" s="10"/>
      <c r="AZ1315" s="10"/>
      <c r="BC1315" s="10"/>
    </row>
    <row r="1316" s="2" customFormat="1">
      <c r="A1316" s="2" t="s">
        <v>2929</v>
      </c>
      <c r="B1316" s="11">
        <v>44159</v>
      </c>
      <c r="C1316" s="2" t="s">
        <v>2916</v>
      </c>
      <c r="D1316" s="2" t="s">
        <v>2917</v>
      </c>
      <c r="E1316" s="2" t="s">
        <v>2918</v>
      </c>
      <c r="F1316" s="2" t="s">
        <v>2923</v>
      </c>
      <c r="G1316" s="2" t="s">
        <v>2924</v>
      </c>
      <c r="H1316" s="2" t="s">
        <v>2925</v>
      </c>
      <c r="I1316" s="11">
        <v>44196</v>
      </c>
      <c r="J1316" s="11">
        <v>44104</v>
      </c>
      <c r="K1316" s="2" t="s">
        <v>62</v>
      </c>
      <c r="L1316" s="2" t="s">
        <v>62</v>
      </c>
      <c r="M1316" s="2"/>
      <c r="N1316" s="2" t="s">
        <v>80</v>
      </c>
      <c r="O1316" s="2"/>
      <c r="P1316" s="2"/>
      <c r="Q1316" s="2" t="s">
        <v>65</v>
      </c>
      <c r="R1316" s="2" t="s">
        <v>81</v>
      </c>
      <c r="S1316" s="2">
        <v>20408</v>
      </c>
      <c r="T1316" s="2" t="s">
        <v>82</v>
      </c>
      <c r="U1316" s="2" t="s">
        <v>83</v>
      </c>
      <c r="V1316" s="10" t="s">
        <v>69</v>
      </c>
      <c r="W1316" s="2"/>
      <c r="X1316" s="2">
        <v>208161.6</v>
      </c>
      <c r="Y1316" s="26">
        <v>0.00078053230232</v>
      </c>
      <c r="Z1316" s="10" t="s">
        <v>84</v>
      </c>
      <c r="AA1316" s="2" t="s">
        <v>85</v>
      </c>
      <c r="AB1316" s="10" t="s">
        <v>72</v>
      </c>
      <c r="AC1316" s="2" t="s">
        <v>73</v>
      </c>
      <c r="AD1316" s="10" t="s">
        <v>74</v>
      </c>
      <c r="AE1316" s="10"/>
      <c r="AF1316" s="10" t="s">
        <v>86</v>
      </c>
      <c r="AG1316" s="10" t="s">
        <v>75</v>
      </c>
      <c r="AH1316" s="10"/>
      <c r="AI1316" s="10" t="s">
        <v>76</v>
      </c>
      <c r="AJ1316" s="2" t="s">
        <v>76</v>
      </c>
      <c r="AK1316" s="32">
        <v>1</v>
      </c>
      <c r="AL1316" s="2"/>
      <c r="AM1316" s="2"/>
      <c r="AN1316" s="2"/>
      <c r="AO1316" s="2">
        <v>0</v>
      </c>
      <c r="AP1316" s="2">
        <v>0</v>
      </c>
      <c r="AQ1316" s="2">
        <v>0</v>
      </c>
      <c r="AR1316" s="26">
        <v>0</v>
      </c>
      <c r="AS1316" s="11"/>
      <c r="AT1316" s="10"/>
      <c r="AV1316" s="10"/>
      <c r="AW1316" s="10"/>
      <c r="AX1316" s="10"/>
      <c r="AY1316" s="10"/>
      <c r="AZ1316" s="10"/>
      <c r="BC1316" s="10"/>
    </row>
    <row r="1317" s="2" customFormat="1">
      <c r="A1317" s="2" t="s">
        <v>2930</v>
      </c>
      <c r="B1317" s="11">
        <v>44250</v>
      </c>
      <c r="C1317" s="2" t="s">
        <v>2916</v>
      </c>
      <c r="D1317" s="2" t="s">
        <v>2917</v>
      </c>
      <c r="E1317" s="2" t="s">
        <v>2918</v>
      </c>
      <c r="F1317" s="2" t="s">
        <v>2923</v>
      </c>
      <c r="G1317" s="2" t="s">
        <v>2924</v>
      </c>
      <c r="H1317" s="2" t="s">
        <v>2925</v>
      </c>
      <c r="I1317" s="11">
        <v>44196</v>
      </c>
      <c r="J1317" s="11">
        <v>44196</v>
      </c>
      <c r="K1317" s="2" t="s">
        <v>62</v>
      </c>
      <c r="L1317" s="2" t="s">
        <v>62</v>
      </c>
      <c r="M1317" s="2"/>
      <c r="N1317" s="2" t="s">
        <v>80</v>
      </c>
      <c r="O1317" s="2"/>
      <c r="P1317" s="2"/>
      <c r="Q1317" s="2" t="s">
        <v>65</v>
      </c>
      <c r="R1317" s="2" t="s">
        <v>81</v>
      </c>
      <c r="S1317" s="2">
        <v>20411</v>
      </c>
      <c r="T1317" s="2" t="s">
        <v>82</v>
      </c>
      <c r="U1317" s="2" t="s">
        <v>83</v>
      </c>
      <c r="V1317" s="10" t="s">
        <v>69</v>
      </c>
      <c r="W1317" s="2"/>
      <c r="X1317" s="2">
        <v>384543.24</v>
      </c>
      <c r="Y1317" s="26">
        <v>0.00111747931692</v>
      </c>
      <c r="Z1317" s="10" t="s">
        <v>84</v>
      </c>
      <c r="AA1317" s="2" t="s">
        <v>85</v>
      </c>
      <c r="AB1317" s="10" t="s">
        <v>72</v>
      </c>
      <c r="AC1317" s="2" t="s">
        <v>73</v>
      </c>
      <c r="AD1317" s="10" t="s">
        <v>74</v>
      </c>
      <c r="AE1317" s="10"/>
      <c r="AF1317" s="10" t="s">
        <v>86</v>
      </c>
      <c r="AG1317" s="10" t="s">
        <v>75</v>
      </c>
      <c r="AH1317" s="10"/>
      <c r="AI1317" s="10" t="s">
        <v>76</v>
      </c>
      <c r="AJ1317" s="2" t="s">
        <v>76</v>
      </c>
      <c r="AK1317" s="32">
        <v>1</v>
      </c>
      <c r="AL1317" s="2"/>
      <c r="AM1317" s="2"/>
      <c r="AN1317" s="2"/>
      <c r="AO1317" s="2">
        <v>0</v>
      </c>
      <c r="AP1317" s="2">
        <v>0</v>
      </c>
      <c r="AQ1317" s="2">
        <v>0</v>
      </c>
      <c r="AR1317" s="26">
        <v>0</v>
      </c>
      <c r="AS1317" s="11"/>
      <c r="AT1317" s="10"/>
      <c r="AV1317" s="10"/>
      <c r="AW1317" s="10"/>
      <c r="AX1317" s="10"/>
      <c r="AY1317" s="10"/>
      <c r="AZ1317" s="10"/>
      <c r="BC1317" s="10"/>
    </row>
    <row r="1318" s="2" customFormat="1">
      <c r="A1318" s="2" t="s">
        <v>2931</v>
      </c>
      <c r="B1318" s="11">
        <v>44342</v>
      </c>
      <c r="C1318" s="2" t="s">
        <v>2916</v>
      </c>
      <c r="D1318" s="2" t="s">
        <v>2917</v>
      </c>
      <c r="E1318" s="2" t="s">
        <v>2918</v>
      </c>
      <c r="F1318" s="2" t="s">
        <v>2923</v>
      </c>
      <c r="G1318" s="2" t="s">
        <v>2924</v>
      </c>
      <c r="H1318" s="2" t="s">
        <v>2925</v>
      </c>
      <c r="I1318" s="11">
        <v>44561</v>
      </c>
      <c r="J1318" s="11">
        <v>44286</v>
      </c>
      <c r="K1318" s="2" t="s">
        <v>62</v>
      </c>
      <c r="L1318" s="2" t="s">
        <v>62</v>
      </c>
      <c r="M1318" s="2"/>
      <c r="N1318" s="2" t="s">
        <v>80</v>
      </c>
      <c r="O1318" s="2"/>
      <c r="P1318" s="2"/>
      <c r="Q1318" s="2" t="s">
        <v>65</v>
      </c>
      <c r="R1318" s="2" t="s">
        <v>81</v>
      </c>
      <c r="S1318" s="2">
        <v>20467</v>
      </c>
      <c r="T1318" s="2" t="s">
        <v>82</v>
      </c>
      <c r="U1318" s="2" t="s">
        <v>83</v>
      </c>
      <c r="V1318" s="10" t="s">
        <v>69</v>
      </c>
      <c r="W1318" s="2"/>
      <c r="X1318" s="2">
        <v>3885045.94</v>
      </c>
      <c r="Y1318" s="26">
        <v>0.00977554979706</v>
      </c>
      <c r="Z1318" s="10" t="s">
        <v>84</v>
      </c>
      <c r="AA1318" s="2" t="s">
        <v>85</v>
      </c>
      <c r="AB1318" s="10" t="s">
        <v>72</v>
      </c>
      <c r="AC1318" s="2" t="s">
        <v>73</v>
      </c>
      <c r="AD1318" s="10" t="s">
        <v>74</v>
      </c>
      <c r="AE1318" s="10"/>
      <c r="AF1318" s="10" t="s">
        <v>86</v>
      </c>
      <c r="AG1318" s="10" t="s">
        <v>75</v>
      </c>
      <c r="AH1318" s="10"/>
      <c r="AI1318" s="10" t="s">
        <v>76</v>
      </c>
      <c r="AJ1318" s="2" t="s">
        <v>76</v>
      </c>
      <c r="AK1318" s="32">
        <v>1</v>
      </c>
      <c r="AL1318" s="2"/>
      <c r="AM1318" s="2"/>
      <c r="AN1318" s="7">
        <f>HYPERLINK("#Notes!C3014", "Go To Notes")</f>
      </c>
      <c r="AO1318" s="2">
        <v>0</v>
      </c>
      <c r="AP1318" s="2">
        <v>0</v>
      </c>
      <c r="AQ1318" s="2">
        <v>0</v>
      </c>
      <c r="AR1318" s="26">
        <v>0</v>
      </c>
      <c r="AS1318" s="11"/>
      <c r="AT1318" s="10"/>
      <c r="AV1318" s="10"/>
      <c r="AW1318" s="10"/>
      <c r="AX1318" s="10"/>
      <c r="AY1318" s="10"/>
      <c r="AZ1318" s="10"/>
      <c r="BC1318" s="10"/>
    </row>
    <row r="1319" s="2" customFormat="1">
      <c r="A1319" s="2" t="s">
        <v>2932</v>
      </c>
      <c r="B1319" s="11">
        <v>44427</v>
      </c>
      <c r="C1319" s="2" t="s">
        <v>2916</v>
      </c>
      <c r="D1319" s="2" t="s">
        <v>2917</v>
      </c>
      <c r="E1319" s="2" t="s">
        <v>2918</v>
      </c>
      <c r="F1319" s="2" t="s">
        <v>2923</v>
      </c>
      <c r="G1319" s="2" t="s">
        <v>2924</v>
      </c>
      <c r="H1319" s="2" t="s">
        <v>2925</v>
      </c>
      <c r="I1319" s="11">
        <v>44561</v>
      </c>
      <c r="J1319" s="11">
        <v>44377</v>
      </c>
      <c r="K1319" s="2" t="s">
        <v>62</v>
      </c>
      <c r="L1319" s="2" t="s">
        <v>62</v>
      </c>
      <c r="M1319" s="2"/>
      <c r="N1319" s="2" t="s">
        <v>80</v>
      </c>
      <c r="O1319" s="2"/>
      <c r="P1319" s="2"/>
      <c r="Q1319" s="2" t="s">
        <v>65</v>
      </c>
      <c r="R1319" s="2" t="s">
        <v>81</v>
      </c>
      <c r="S1319" s="2">
        <v>21525</v>
      </c>
      <c r="T1319" s="2" t="s">
        <v>82</v>
      </c>
      <c r="U1319" s="2" t="s">
        <v>83</v>
      </c>
      <c r="V1319" s="10" t="s">
        <v>69</v>
      </c>
      <c r="W1319" s="2"/>
      <c r="X1319" s="2">
        <v>4609363.5</v>
      </c>
      <c r="Y1319" s="26">
        <v>0.010942725882</v>
      </c>
      <c r="Z1319" s="10" t="s">
        <v>84</v>
      </c>
      <c r="AA1319" s="2" t="s">
        <v>85</v>
      </c>
      <c r="AB1319" s="10" t="s">
        <v>72</v>
      </c>
      <c r="AC1319" s="2" t="s">
        <v>73</v>
      </c>
      <c r="AD1319" s="10" t="s">
        <v>74</v>
      </c>
      <c r="AE1319" s="10"/>
      <c r="AF1319" s="10" t="s">
        <v>86</v>
      </c>
      <c r="AG1319" s="10" t="s">
        <v>75</v>
      </c>
      <c r="AH1319" s="10"/>
      <c r="AI1319" s="10" t="s">
        <v>76</v>
      </c>
      <c r="AJ1319" s="2" t="s">
        <v>76</v>
      </c>
      <c r="AK1319" s="32">
        <v>1</v>
      </c>
      <c r="AL1319" s="2"/>
      <c r="AM1319" s="2"/>
      <c r="AN1319" s="7">
        <f>HYPERLINK("#Notes!C3019", "Go To Notes")</f>
      </c>
      <c r="AO1319" s="2">
        <v>0</v>
      </c>
      <c r="AP1319" s="2">
        <v>0</v>
      </c>
      <c r="AQ1319" s="2">
        <v>0</v>
      </c>
      <c r="AR1319" s="26">
        <v>0</v>
      </c>
      <c r="AS1319" s="11"/>
      <c r="AT1319" s="10"/>
      <c r="AV1319" s="10"/>
      <c r="AW1319" s="10"/>
      <c r="AX1319" s="10"/>
      <c r="AY1319" s="10"/>
      <c r="AZ1319" s="10"/>
      <c r="BC1319" s="10"/>
    </row>
    <row r="1320" s="2" customFormat="1">
      <c r="A1320" s="2" t="s">
        <v>2933</v>
      </c>
      <c r="B1320" s="11">
        <v>43825</v>
      </c>
      <c r="C1320" s="2" t="s">
        <v>2934</v>
      </c>
      <c r="D1320" s="2" t="s">
        <v>2935</v>
      </c>
      <c r="E1320" s="2" t="s">
        <v>2936</v>
      </c>
      <c r="F1320" s="2" t="s">
        <v>2937</v>
      </c>
      <c r="G1320" s="2" t="s">
        <v>2938</v>
      </c>
      <c r="H1320" s="2" t="s">
        <v>2939</v>
      </c>
      <c r="I1320" s="11">
        <v>43769</v>
      </c>
      <c r="J1320" s="11">
        <v>43769</v>
      </c>
      <c r="K1320" s="2" t="s">
        <v>62</v>
      </c>
      <c r="L1320" s="2" t="s">
        <v>62</v>
      </c>
      <c r="M1320" s="2"/>
      <c r="N1320" s="2" t="s">
        <v>80</v>
      </c>
      <c r="O1320" s="2"/>
      <c r="P1320" s="2"/>
      <c r="Q1320" s="2" t="s">
        <v>65</v>
      </c>
      <c r="R1320" s="2" t="s">
        <v>81</v>
      </c>
      <c r="S1320" s="2">
        <v>20292</v>
      </c>
      <c r="T1320" s="2" t="s">
        <v>82</v>
      </c>
      <c r="U1320" s="2" t="s">
        <v>83</v>
      </c>
      <c r="V1320" s="10" t="s">
        <v>69</v>
      </c>
      <c r="W1320" s="2"/>
      <c r="X1320" s="2">
        <v>110388.48</v>
      </c>
      <c r="Y1320" s="26">
        <v>0.00065897566585</v>
      </c>
      <c r="Z1320" s="10" t="s">
        <v>84</v>
      </c>
      <c r="AA1320" s="2" t="s">
        <v>85</v>
      </c>
      <c r="AB1320" s="10" t="s">
        <v>72</v>
      </c>
      <c r="AC1320" s="2" t="s">
        <v>73</v>
      </c>
      <c r="AD1320" s="10" t="s">
        <v>74</v>
      </c>
      <c r="AE1320" s="10"/>
      <c r="AF1320" s="10" t="s">
        <v>86</v>
      </c>
      <c r="AG1320" s="10" t="s">
        <v>75</v>
      </c>
      <c r="AH1320" s="10"/>
      <c r="AI1320" s="10" t="s">
        <v>76</v>
      </c>
      <c r="AJ1320" s="2" t="s">
        <v>76</v>
      </c>
      <c r="AK1320" s="32">
        <v>1</v>
      </c>
      <c r="AL1320" s="2"/>
      <c r="AM1320" s="2"/>
      <c r="AN1320" s="2"/>
      <c r="AO1320" s="2">
        <v>0</v>
      </c>
      <c r="AP1320" s="2">
        <v>0</v>
      </c>
      <c r="AQ1320" s="2">
        <v>0</v>
      </c>
      <c r="AR1320" s="26">
        <v>0</v>
      </c>
      <c r="AS1320" s="11"/>
      <c r="AT1320" s="10"/>
      <c r="AV1320" s="10"/>
      <c r="AW1320" s="10"/>
      <c r="AX1320" s="10"/>
      <c r="AY1320" s="10"/>
      <c r="AZ1320" s="10"/>
      <c r="BC1320" s="10"/>
    </row>
    <row r="1321" s="2" customFormat="1">
      <c r="A1321" s="2" t="s">
        <v>2940</v>
      </c>
      <c r="B1321" s="11">
        <v>43917</v>
      </c>
      <c r="C1321" s="2" t="s">
        <v>2934</v>
      </c>
      <c r="D1321" s="2" t="s">
        <v>2935</v>
      </c>
      <c r="E1321" s="2" t="s">
        <v>2936</v>
      </c>
      <c r="F1321" s="2" t="s">
        <v>2937</v>
      </c>
      <c r="G1321" s="2" t="s">
        <v>2938</v>
      </c>
      <c r="H1321" s="2" t="s">
        <v>2939</v>
      </c>
      <c r="I1321" s="11">
        <v>44135</v>
      </c>
      <c r="J1321" s="11">
        <v>43861</v>
      </c>
      <c r="K1321" s="2" t="s">
        <v>62</v>
      </c>
      <c r="L1321" s="2" t="s">
        <v>62</v>
      </c>
      <c r="M1321" s="2"/>
      <c r="N1321" s="2" t="s">
        <v>80</v>
      </c>
      <c r="O1321" s="2"/>
      <c r="P1321" s="2"/>
      <c r="Q1321" s="2" t="s">
        <v>65</v>
      </c>
      <c r="R1321" s="2" t="s">
        <v>81</v>
      </c>
      <c r="S1321" s="2">
        <v>14510</v>
      </c>
      <c r="T1321" s="2" t="s">
        <v>82</v>
      </c>
      <c r="U1321" s="2" t="s">
        <v>83</v>
      </c>
      <c r="V1321" s="10" t="s">
        <v>69</v>
      </c>
      <c r="W1321" s="2"/>
      <c r="X1321" s="2">
        <v>55718.4</v>
      </c>
      <c r="Y1321" s="26">
        <v>0.0002620719007</v>
      </c>
      <c r="Z1321" s="10" t="s">
        <v>84</v>
      </c>
      <c r="AA1321" s="2" t="s">
        <v>85</v>
      </c>
      <c r="AB1321" s="10" t="s">
        <v>72</v>
      </c>
      <c r="AC1321" s="2" t="s">
        <v>73</v>
      </c>
      <c r="AD1321" s="10" t="s">
        <v>74</v>
      </c>
      <c r="AE1321" s="10"/>
      <c r="AF1321" s="10" t="s">
        <v>86</v>
      </c>
      <c r="AG1321" s="10" t="s">
        <v>75</v>
      </c>
      <c r="AH1321" s="10"/>
      <c r="AI1321" s="10" t="s">
        <v>76</v>
      </c>
      <c r="AJ1321" s="2" t="s">
        <v>76</v>
      </c>
      <c r="AK1321" s="32">
        <v>1</v>
      </c>
      <c r="AL1321" s="2"/>
      <c r="AM1321" s="2"/>
      <c r="AN1321" s="2"/>
      <c r="AO1321" s="2">
        <v>0</v>
      </c>
      <c r="AP1321" s="2">
        <v>0</v>
      </c>
      <c r="AQ1321" s="2">
        <v>0</v>
      </c>
      <c r="AR1321" s="26">
        <v>0</v>
      </c>
      <c r="AS1321" s="11"/>
      <c r="AT1321" s="10"/>
      <c r="AV1321" s="10"/>
      <c r="AW1321" s="10"/>
      <c r="AX1321" s="10"/>
      <c r="AY1321" s="10"/>
      <c r="AZ1321" s="10"/>
      <c r="BC1321" s="10"/>
    </row>
    <row r="1322" s="2" customFormat="1">
      <c r="A1322" s="2" t="s">
        <v>2941</v>
      </c>
      <c r="B1322" s="11">
        <v>44102</v>
      </c>
      <c r="C1322" s="2" t="s">
        <v>2934</v>
      </c>
      <c r="D1322" s="2" t="s">
        <v>2935</v>
      </c>
      <c r="E1322" s="2" t="s">
        <v>2936</v>
      </c>
      <c r="F1322" s="2" t="s">
        <v>2937</v>
      </c>
      <c r="G1322" s="2" t="s">
        <v>2938</v>
      </c>
      <c r="H1322" s="2" t="s">
        <v>2939</v>
      </c>
      <c r="I1322" s="11">
        <v>44135</v>
      </c>
      <c r="J1322" s="11">
        <v>44043</v>
      </c>
      <c r="K1322" s="2" t="s">
        <v>62</v>
      </c>
      <c r="L1322" s="2" t="s">
        <v>62</v>
      </c>
      <c r="M1322" s="2"/>
      <c r="N1322" s="2" t="s">
        <v>80</v>
      </c>
      <c r="O1322" s="2"/>
      <c r="P1322" s="2"/>
      <c r="Q1322" s="2" t="s">
        <v>65</v>
      </c>
      <c r="R1322" s="2" t="s">
        <v>81</v>
      </c>
      <c r="S1322" s="2">
        <v>27006</v>
      </c>
      <c r="T1322" s="2" t="s">
        <v>82</v>
      </c>
      <c r="U1322" s="2" t="s">
        <v>83</v>
      </c>
      <c r="V1322" s="10" t="s">
        <v>69</v>
      </c>
      <c r="W1322" s="2"/>
      <c r="X1322" s="2">
        <v>108294.06</v>
      </c>
      <c r="Y1322" s="26">
        <v>0.00035556157434</v>
      </c>
      <c r="Z1322" s="10" t="s">
        <v>84</v>
      </c>
      <c r="AA1322" s="2" t="s">
        <v>85</v>
      </c>
      <c r="AB1322" s="10" t="s">
        <v>72</v>
      </c>
      <c r="AC1322" s="2" t="s">
        <v>73</v>
      </c>
      <c r="AD1322" s="10" t="s">
        <v>74</v>
      </c>
      <c r="AE1322" s="10"/>
      <c r="AF1322" s="10" t="s">
        <v>86</v>
      </c>
      <c r="AG1322" s="10" t="s">
        <v>75</v>
      </c>
      <c r="AH1322" s="10"/>
      <c r="AI1322" s="10" t="s">
        <v>76</v>
      </c>
      <c r="AJ1322" s="2" t="s">
        <v>76</v>
      </c>
      <c r="AK1322" s="32">
        <v>1</v>
      </c>
      <c r="AL1322" s="2"/>
      <c r="AM1322" s="2"/>
      <c r="AN1322" s="7">
        <f>HYPERLINK("#Notes!C3024", "Go To Notes")</f>
      </c>
      <c r="AO1322" s="2">
        <v>0</v>
      </c>
      <c r="AP1322" s="2">
        <v>0</v>
      </c>
      <c r="AQ1322" s="2">
        <v>0</v>
      </c>
      <c r="AR1322" s="26">
        <v>0</v>
      </c>
      <c r="AS1322" s="11"/>
      <c r="AT1322" s="10"/>
      <c r="AV1322" s="10"/>
      <c r="AW1322" s="10"/>
      <c r="AX1322" s="10"/>
      <c r="AY1322" s="10"/>
      <c r="AZ1322" s="10"/>
      <c r="BC1322" s="10"/>
    </row>
    <row r="1323" s="2" customFormat="1">
      <c r="A1323" s="2" t="s">
        <v>2942</v>
      </c>
      <c r="B1323" s="11">
        <v>44193</v>
      </c>
      <c r="C1323" s="2" t="s">
        <v>2934</v>
      </c>
      <c r="D1323" s="2" t="s">
        <v>2935</v>
      </c>
      <c r="E1323" s="2" t="s">
        <v>2936</v>
      </c>
      <c r="F1323" s="2" t="s">
        <v>2937</v>
      </c>
      <c r="G1323" s="2" t="s">
        <v>2938</v>
      </c>
      <c r="H1323" s="2" t="s">
        <v>2939</v>
      </c>
      <c r="I1323" s="11">
        <v>44135</v>
      </c>
      <c r="J1323" s="11">
        <v>44135</v>
      </c>
      <c r="K1323" s="2" t="s">
        <v>62</v>
      </c>
      <c r="L1323" s="2" t="s">
        <v>62</v>
      </c>
      <c r="M1323" s="2"/>
      <c r="N1323" s="2" t="s">
        <v>80</v>
      </c>
      <c r="O1323" s="2"/>
      <c r="P1323" s="2"/>
      <c r="Q1323" s="2" t="s">
        <v>65</v>
      </c>
      <c r="R1323" s="2" t="s">
        <v>81</v>
      </c>
      <c r="S1323" s="2">
        <v>31253</v>
      </c>
      <c r="T1323" s="2" t="s">
        <v>82</v>
      </c>
      <c r="U1323" s="2" t="s">
        <v>83</v>
      </c>
      <c r="V1323" s="10" t="s">
        <v>69</v>
      </c>
      <c r="W1323" s="2"/>
      <c r="X1323" s="2">
        <v>327218.91</v>
      </c>
      <c r="Y1323" s="26">
        <v>0.00090018986333</v>
      </c>
      <c r="Z1323" s="10" t="s">
        <v>84</v>
      </c>
      <c r="AA1323" s="2" t="s">
        <v>85</v>
      </c>
      <c r="AB1323" s="10" t="s">
        <v>72</v>
      </c>
      <c r="AC1323" s="2" t="s">
        <v>73</v>
      </c>
      <c r="AD1323" s="10" t="s">
        <v>74</v>
      </c>
      <c r="AE1323" s="10"/>
      <c r="AF1323" s="10" t="s">
        <v>86</v>
      </c>
      <c r="AG1323" s="10" t="s">
        <v>75</v>
      </c>
      <c r="AH1323" s="10"/>
      <c r="AI1323" s="10" t="s">
        <v>76</v>
      </c>
      <c r="AJ1323" s="2" t="s">
        <v>76</v>
      </c>
      <c r="AK1323" s="32">
        <v>1</v>
      </c>
      <c r="AL1323" s="2"/>
      <c r="AM1323" s="2"/>
      <c r="AN1323" s="7">
        <f>HYPERLINK("#Notes!C3029", "Go To Notes")</f>
      </c>
      <c r="AO1323" s="2">
        <v>0</v>
      </c>
      <c r="AP1323" s="2">
        <v>0</v>
      </c>
      <c r="AQ1323" s="2">
        <v>243333.27</v>
      </c>
      <c r="AR1323" s="26">
        <v>0.743640610501392</v>
      </c>
      <c r="AS1323" s="11"/>
      <c r="AT1323" s="10"/>
      <c r="AV1323" s="10"/>
      <c r="AW1323" s="10"/>
      <c r="AX1323" s="10"/>
      <c r="AY1323" s="10"/>
      <c r="AZ1323" s="10"/>
      <c r="BC1323" s="10"/>
    </row>
    <row r="1324" s="2" customFormat="1">
      <c r="A1324" s="2" t="s">
        <v>2943</v>
      </c>
      <c r="B1324" s="11">
        <v>44284</v>
      </c>
      <c r="C1324" s="2" t="s">
        <v>2934</v>
      </c>
      <c r="D1324" s="2" t="s">
        <v>2935</v>
      </c>
      <c r="E1324" s="2" t="s">
        <v>2936</v>
      </c>
      <c r="F1324" s="2" t="s">
        <v>2937</v>
      </c>
      <c r="G1324" s="2" t="s">
        <v>2938</v>
      </c>
      <c r="H1324" s="2" t="s">
        <v>2939</v>
      </c>
      <c r="I1324" s="11">
        <v>44500</v>
      </c>
      <c r="J1324" s="11">
        <v>44227</v>
      </c>
      <c r="K1324" s="2" t="s">
        <v>62</v>
      </c>
      <c r="L1324" s="2" t="s">
        <v>62</v>
      </c>
      <c r="M1324" s="2"/>
      <c r="N1324" s="2" t="s">
        <v>80</v>
      </c>
      <c r="O1324" s="2"/>
      <c r="P1324" s="2"/>
      <c r="Q1324" s="2" t="s">
        <v>65</v>
      </c>
      <c r="R1324" s="2" t="s">
        <v>81</v>
      </c>
      <c r="S1324" s="2">
        <v>40223</v>
      </c>
      <c r="T1324" s="2" t="s">
        <v>82</v>
      </c>
      <c r="U1324" s="2" t="s">
        <v>83</v>
      </c>
      <c r="V1324" s="10" t="s">
        <v>69</v>
      </c>
      <c r="W1324" s="2"/>
      <c r="X1324" s="2">
        <v>13072475</v>
      </c>
      <c r="Y1324" s="26">
        <v>0.02032124368456</v>
      </c>
      <c r="Z1324" s="10" t="s">
        <v>84</v>
      </c>
      <c r="AA1324" s="2" t="s">
        <v>85</v>
      </c>
      <c r="AB1324" s="10" t="s">
        <v>72</v>
      </c>
      <c r="AC1324" s="2" t="s">
        <v>73</v>
      </c>
      <c r="AD1324" s="10" t="s">
        <v>74</v>
      </c>
      <c r="AE1324" s="10"/>
      <c r="AF1324" s="10" t="s">
        <v>86</v>
      </c>
      <c r="AG1324" s="10" t="s">
        <v>75</v>
      </c>
      <c r="AH1324" s="10"/>
      <c r="AI1324" s="10" t="s">
        <v>76</v>
      </c>
      <c r="AJ1324" s="2" t="s">
        <v>76</v>
      </c>
      <c r="AK1324" s="32">
        <v>1</v>
      </c>
      <c r="AL1324" s="2"/>
      <c r="AM1324" s="2"/>
      <c r="AN1324" s="7">
        <f>HYPERLINK("#Notes!C3034", "Go To Notes")</f>
      </c>
      <c r="AO1324" s="2">
        <v>0</v>
      </c>
      <c r="AP1324" s="2">
        <v>0</v>
      </c>
      <c r="AQ1324" s="2">
        <v>0</v>
      </c>
      <c r="AR1324" s="26">
        <v>0</v>
      </c>
      <c r="AS1324" s="11"/>
      <c r="AT1324" s="10"/>
      <c r="AV1324" s="10"/>
      <c r="AW1324" s="10"/>
      <c r="AX1324" s="10"/>
      <c r="AY1324" s="10"/>
      <c r="AZ1324" s="10"/>
      <c r="BC1324" s="10"/>
    </row>
    <row r="1325" s="2" customFormat="1">
      <c r="A1325" s="2" t="s">
        <v>2944</v>
      </c>
      <c r="B1325" s="11">
        <v>44375</v>
      </c>
      <c r="C1325" s="2" t="s">
        <v>2934</v>
      </c>
      <c r="D1325" s="2" t="s">
        <v>2935</v>
      </c>
      <c r="E1325" s="2" t="s">
        <v>2936</v>
      </c>
      <c r="F1325" s="2" t="s">
        <v>2937</v>
      </c>
      <c r="G1325" s="2" t="s">
        <v>2938</v>
      </c>
      <c r="H1325" s="2" t="s">
        <v>2939</v>
      </c>
      <c r="I1325" s="11">
        <v>44500</v>
      </c>
      <c r="J1325" s="11">
        <v>44316</v>
      </c>
      <c r="K1325" s="2" t="s">
        <v>62</v>
      </c>
      <c r="L1325" s="2" t="s">
        <v>62</v>
      </c>
      <c r="M1325" s="2"/>
      <c r="N1325" s="2" t="s">
        <v>80</v>
      </c>
      <c r="O1325" s="2"/>
      <c r="P1325" s="2"/>
      <c r="Q1325" s="2" t="s">
        <v>65</v>
      </c>
      <c r="R1325" s="2" t="s">
        <v>81</v>
      </c>
      <c r="S1325" s="2">
        <v>36923</v>
      </c>
      <c r="T1325" s="2" t="s">
        <v>82</v>
      </c>
      <c r="U1325" s="2" t="s">
        <v>83</v>
      </c>
      <c r="V1325" s="10" t="s">
        <v>69</v>
      </c>
      <c r="W1325" s="2"/>
      <c r="X1325" s="2">
        <v>6409463.57</v>
      </c>
      <c r="Y1325" s="26">
        <v>0.00744848478597</v>
      </c>
      <c r="Z1325" s="10" t="s">
        <v>84</v>
      </c>
      <c r="AA1325" s="2" t="s">
        <v>85</v>
      </c>
      <c r="AB1325" s="10" t="s">
        <v>72</v>
      </c>
      <c r="AC1325" s="2" t="s">
        <v>73</v>
      </c>
      <c r="AD1325" s="10" t="s">
        <v>74</v>
      </c>
      <c r="AE1325" s="10"/>
      <c r="AF1325" s="10" t="s">
        <v>86</v>
      </c>
      <c r="AG1325" s="10" t="s">
        <v>75</v>
      </c>
      <c r="AH1325" s="10"/>
      <c r="AI1325" s="10" t="s">
        <v>76</v>
      </c>
      <c r="AJ1325" s="2" t="s">
        <v>76</v>
      </c>
      <c r="AK1325" s="32">
        <v>1</v>
      </c>
      <c r="AL1325" s="2"/>
      <c r="AM1325" s="2"/>
      <c r="AN1325" s="7">
        <f>HYPERLINK("#Notes!C3039", "Go To Notes")</f>
      </c>
      <c r="AO1325" s="2">
        <v>0</v>
      </c>
      <c r="AP1325" s="2">
        <v>0</v>
      </c>
      <c r="AQ1325" s="2">
        <v>0</v>
      </c>
      <c r="AR1325" s="26">
        <v>0</v>
      </c>
      <c r="AS1325" s="11"/>
      <c r="AT1325" s="10"/>
      <c r="AV1325" s="10"/>
      <c r="AW1325" s="10"/>
      <c r="AX1325" s="10"/>
      <c r="AY1325" s="10"/>
      <c r="AZ1325" s="10"/>
      <c r="BC1325" s="10"/>
    </row>
    <row r="1326" s="2" customFormat="1">
      <c r="A1326" s="2" t="s">
        <v>2945</v>
      </c>
      <c r="B1326" s="11">
        <v>44466</v>
      </c>
      <c r="C1326" s="2" t="s">
        <v>2934</v>
      </c>
      <c r="D1326" s="2" t="s">
        <v>2935</v>
      </c>
      <c r="E1326" s="2" t="s">
        <v>2936</v>
      </c>
      <c r="F1326" s="2" t="s">
        <v>2937</v>
      </c>
      <c r="G1326" s="2" t="s">
        <v>2938</v>
      </c>
      <c r="H1326" s="2" t="s">
        <v>2939</v>
      </c>
      <c r="I1326" s="11">
        <v>44500</v>
      </c>
      <c r="J1326" s="11">
        <v>44408</v>
      </c>
      <c r="K1326" s="2" t="s">
        <v>62</v>
      </c>
      <c r="L1326" s="2" t="s">
        <v>62</v>
      </c>
      <c r="M1326" s="2"/>
      <c r="N1326" s="2" t="s">
        <v>80</v>
      </c>
      <c r="O1326" s="2"/>
      <c r="P1326" s="2"/>
      <c r="Q1326" s="2" t="s">
        <v>65</v>
      </c>
      <c r="R1326" s="2" t="s">
        <v>81</v>
      </c>
      <c r="S1326" s="2">
        <v>17366</v>
      </c>
      <c r="T1326" s="2" t="s">
        <v>82</v>
      </c>
      <c r="U1326" s="2" t="s">
        <v>83</v>
      </c>
      <c r="V1326" s="10" t="s">
        <v>69</v>
      </c>
      <c r="W1326" s="2"/>
      <c r="X1326" s="2">
        <v>2798009.92</v>
      </c>
      <c r="Y1326" s="26">
        <v>0.00284411295979</v>
      </c>
      <c r="Z1326" s="10" t="s">
        <v>84</v>
      </c>
      <c r="AA1326" s="2" t="s">
        <v>85</v>
      </c>
      <c r="AB1326" s="10" t="s">
        <v>72</v>
      </c>
      <c r="AC1326" s="2" t="s">
        <v>73</v>
      </c>
      <c r="AD1326" s="10" t="s">
        <v>74</v>
      </c>
      <c r="AE1326" s="10"/>
      <c r="AF1326" s="10" t="s">
        <v>86</v>
      </c>
      <c r="AG1326" s="10" t="s">
        <v>75</v>
      </c>
      <c r="AH1326" s="10"/>
      <c r="AI1326" s="10" t="s">
        <v>76</v>
      </c>
      <c r="AJ1326" s="2" t="s">
        <v>76</v>
      </c>
      <c r="AK1326" s="32">
        <v>1</v>
      </c>
      <c r="AL1326" s="2"/>
      <c r="AM1326" s="2"/>
      <c r="AN1326" s="7">
        <f>HYPERLINK("#Notes!C3044", "Go To Notes")</f>
      </c>
      <c r="AO1326" s="2">
        <v>0</v>
      </c>
      <c r="AP1326" s="2">
        <v>0</v>
      </c>
      <c r="AQ1326" s="2">
        <v>0</v>
      </c>
      <c r="AR1326" s="26">
        <v>0</v>
      </c>
      <c r="AS1326" s="11"/>
      <c r="AT1326" s="10"/>
      <c r="AV1326" s="10"/>
      <c r="AW1326" s="10"/>
      <c r="AX1326" s="10"/>
      <c r="AY1326" s="10"/>
      <c r="AZ1326" s="10"/>
      <c r="BC1326" s="10"/>
    </row>
    <row r="1327" s="2" customFormat="1">
      <c r="A1327" s="2" t="s">
        <v>2946</v>
      </c>
      <c r="B1327" s="11">
        <v>44557</v>
      </c>
      <c r="C1327" s="2" t="s">
        <v>2934</v>
      </c>
      <c r="D1327" s="2" t="s">
        <v>2935</v>
      </c>
      <c r="E1327" s="2" t="s">
        <v>2936</v>
      </c>
      <c r="F1327" s="2" t="s">
        <v>2937</v>
      </c>
      <c r="G1327" s="2" t="s">
        <v>2938</v>
      </c>
      <c r="H1327" s="2" t="s">
        <v>2939</v>
      </c>
      <c r="I1327" s="11">
        <v>44500</v>
      </c>
      <c r="J1327" s="11">
        <v>44500</v>
      </c>
      <c r="K1327" s="2" t="s">
        <v>62</v>
      </c>
      <c r="L1327" s="2" t="s">
        <v>62</v>
      </c>
      <c r="M1327" s="2"/>
      <c r="N1327" s="2" t="s">
        <v>80</v>
      </c>
      <c r="O1327" s="2"/>
      <c r="P1327" s="2"/>
      <c r="Q1327" s="2" t="s">
        <v>65</v>
      </c>
      <c r="R1327" s="2" t="s">
        <v>81</v>
      </c>
      <c r="S1327" s="2">
        <v>18693</v>
      </c>
      <c r="T1327" s="2" t="s">
        <v>82</v>
      </c>
      <c r="U1327" s="2" t="s">
        <v>83</v>
      </c>
      <c r="V1327" s="10" t="s">
        <v>69</v>
      </c>
      <c r="W1327" s="2"/>
      <c r="X1327" s="2">
        <v>3430352.43</v>
      </c>
      <c r="Y1327" s="26">
        <v>0.00310056083916</v>
      </c>
      <c r="Z1327" s="10" t="s">
        <v>84</v>
      </c>
      <c r="AA1327" s="2" t="s">
        <v>85</v>
      </c>
      <c r="AB1327" s="10" t="s">
        <v>72</v>
      </c>
      <c r="AC1327" s="2" t="s">
        <v>73</v>
      </c>
      <c r="AD1327" s="10" t="s">
        <v>74</v>
      </c>
      <c r="AE1327" s="10"/>
      <c r="AF1327" s="10" t="s">
        <v>86</v>
      </c>
      <c r="AG1327" s="10" t="s">
        <v>75</v>
      </c>
      <c r="AH1327" s="10"/>
      <c r="AI1327" s="10" t="s">
        <v>76</v>
      </c>
      <c r="AJ1327" s="2" t="s">
        <v>76</v>
      </c>
      <c r="AK1327" s="32">
        <v>1</v>
      </c>
      <c r="AL1327" s="2"/>
      <c r="AM1327" s="2"/>
      <c r="AN1327" s="7">
        <f>HYPERLINK("#Notes!C3049", "Go To Notes")</f>
      </c>
      <c r="AO1327" s="2">
        <v>0</v>
      </c>
      <c r="AP1327" s="2">
        <v>0</v>
      </c>
      <c r="AQ1327" s="2">
        <v>0</v>
      </c>
      <c r="AR1327" s="26">
        <v>0</v>
      </c>
      <c r="AS1327" s="11"/>
      <c r="AT1327" s="10"/>
      <c r="AV1327" s="10"/>
      <c r="AW1327" s="10"/>
      <c r="AX1327" s="10"/>
      <c r="AY1327" s="10"/>
      <c r="AZ1327" s="10"/>
      <c r="BC1327" s="10"/>
    </row>
    <row r="1328" s="2" customFormat="1">
      <c r="A1328" s="2" t="s">
        <v>2947</v>
      </c>
      <c r="B1328" s="11">
        <v>44425</v>
      </c>
      <c r="C1328" s="2" t="s">
        <v>2948</v>
      </c>
      <c r="D1328" s="2" t="s">
        <v>2949</v>
      </c>
      <c r="E1328" s="2" t="s">
        <v>2950</v>
      </c>
      <c r="F1328" s="2" t="s">
        <v>2951</v>
      </c>
      <c r="G1328" s="2" t="s">
        <v>2952</v>
      </c>
      <c r="H1328" s="2" t="s">
        <v>2953</v>
      </c>
      <c r="I1328" s="11">
        <v>44561</v>
      </c>
      <c r="J1328" s="11">
        <v>44377</v>
      </c>
      <c r="K1328" s="2" t="s">
        <v>648</v>
      </c>
      <c r="L1328" s="2" t="s">
        <v>2954</v>
      </c>
      <c r="M1328" s="2"/>
      <c r="N1328" s="2" t="s">
        <v>80</v>
      </c>
      <c r="O1328" s="2" t="s">
        <v>95</v>
      </c>
      <c r="P1328" s="2" t="s">
        <v>271</v>
      </c>
      <c r="Q1328" s="2" t="s">
        <v>65</v>
      </c>
      <c r="R1328" s="2" t="s">
        <v>81</v>
      </c>
      <c r="S1328" s="2">
        <v>4710</v>
      </c>
      <c r="T1328" s="2" t="s">
        <v>82</v>
      </c>
      <c r="U1328" s="2" t="s">
        <v>83</v>
      </c>
      <c r="V1328" s="10" t="s">
        <v>69</v>
      </c>
      <c r="W1328" s="2"/>
      <c r="X1328" s="2">
        <v>1008599.4</v>
      </c>
      <c r="Y1328" s="26">
        <v>0.00567075688</v>
      </c>
      <c r="Z1328" s="10" t="s">
        <v>84</v>
      </c>
      <c r="AA1328" s="2" t="s">
        <v>85</v>
      </c>
      <c r="AB1328" s="10" t="s">
        <v>72</v>
      </c>
      <c r="AC1328" s="2" t="s">
        <v>73</v>
      </c>
      <c r="AD1328" s="10" t="s">
        <v>74</v>
      </c>
      <c r="AE1328" s="10"/>
      <c r="AF1328" s="10" t="s">
        <v>86</v>
      </c>
      <c r="AG1328" s="10" t="s">
        <v>75</v>
      </c>
      <c r="AH1328" s="10"/>
      <c r="AI1328" s="10" t="s">
        <v>76</v>
      </c>
      <c r="AJ1328" s="2" t="s">
        <v>76</v>
      </c>
      <c r="AK1328" s="32">
        <v>1</v>
      </c>
      <c r="AL1328" s="2"/>
      <c r="AM1328" s="2"/>
      <c r="AN1328" s="7">
        <f>HYPERLINK("#Notes!C3054", "Go To Notes")</f>
      </c>
      <c r="AO1328" s="2">
        <v>0</v>
      </c>
      <c r="AP1328" s="2">
        <v>0</v>
      </c>
      <c r="AQ1328" s="2">
        <v>0</v>
      </c>
      <c r="AR1328" s="26">
        <v>0</v>
      </c>
      <c r="AS1328" s="11"/>
      <c r="AT1328" s="10"/>
      <c r="AV1328" s="10"/>
      <c r="AW1328" s="10"/>
      <c r="AX1328" s="10"/>
      <c r="AY1328" s="10"/>
      <c r="AZ1328" s="10"/>
      <c r="BC1328" s="10"/>
    </row>
    <row r="1329" s="2" customFormat="1">
      <c r="A1329" s="2" t="s">
        <v>2955</v>
      </c>
      <c r="B1329" s="11">
        <v>44519</v>
      </c>
      <c r="C1329" s="2" t="s">
        <v>2948</v>
      </c>
      <c r="D1329" s="2" t="s">
        <v>2949</v>
      </c>
      <c r="E1329" s="2" t="s">
        <v>2950</v>
      </c>
      <c r="F1329" s="2" t="s">
        <v>2956</v>
      </c>
      <c r="G1329" s="2" t="s">
        <v>2957</v>
      </c>
      <c r="H1329" s="2" t="s">
        <v>2958</v>
      </c>
      <c r="I1329" s="11">
        <v>44561</v>
      </c>
      <c r="J1329" s="11">
        <v>44469</v>
      </c>
      <c r="K1329" s="2" t="s">
        <v>648</v>
      </c>
      <c r="L1329" s="2" t="s">
        <v>2954</v>
      </c>
      <c r="M1329" s="2"/>
      <c r="N1329" s="2" t="s">
        <v>80</v>
      </c>
      <c r="O1329" s="2" t="s">
        <v>95</v>
      </c>
      <c r="P1329" s="2" t="s">
        <v>271</v>
      </c>
      <c r="Q1329" s="2" t="s">
        <v>65</v>
      </c>
      <c r="R1329" s="2" t="s">
        <v>81</v>
      </c>
      <c r="S1329" s="2">
        <v>11357</v>
      </c>
      <c r="T1329" s="2" t="s">
        <v>82</v>
      </c>
      <c r="U1329" s="2" t="s">
        <v>83</v>
      </c>
      <c r="V1329" s="10" t="s">
        <v>69</v>
      </c>
      <c r="W1329" s="2"/>
      <c r="X1329" s="2">
        <v>1992812.79</v>
      </c>
      <c r="Y1329" s="26">
        <v>0.004636108304</v>
      </c>
      <c r="Z1329" s="10" t="s">
        <v>84</v>
      </c>
      <c r="AA1329" s="2" t="s">
        <v>85</v>
      </c>
      <c r="AB1329" s="10" t="s">
        <v>72</v>
      </c>
      <c r="AC1329" s="2" t="s">
        <v>73</v>
      </c>
      <c r="AD1329" s="10" t="s">
        <v>74</v>
      </c>
      <c r="AE1329" s="10"/>
      <c r="AF1329" s="10" t="s">
        <v>86</v>
      </c>
      <c r="AG1329" s="10" t="s">
        <v>75</v>
      </c>
      <c r="AH1329" s="10"/>
      <c r="AI1329" s="10" t="s">
        <v>76</v>
      </c>
      <c r="AJ1329" s="2" t="s">
        <v>76</v>
      </c>
      <c r="AK1329" s="32">
        <v>1</v>
      </c>
      <c r="AL1329" s="2"/>
      <c r="AM1329" s="2"/>
      <c r="AN1329" s="7">
        <f>HYPERLINK("#Notes!C3059", "Go To Notes")</f>
      </c>
      <c r="AO1329" s="2">
        <v>0</v>
      </c>
      <c r="AP1329" s="2">
        <v>0</v>
      </c>
      <c r="AQ1329" s="2">
        <v>0</v>
      </c>
      <c r="AR1329" s="26">
        <v>0</v>
      </c>
      <c r="AS1329" s="11"/>
      <c r="AT1329" s="10"/>
      <c r="AV1329" s="10"/>
      <c r="AW1329" s="10"/>
      <c r="AX1329" s="10"/>
      <c r="AY1329" s="10"/>
      <c r="AZ1329" s="10"/>
      <c r="BC1329" s="10"/>
    </row>
    <row r="1330" s="2" customFormat="1">
      <c r="A1330" s="2" t="s">
        <v>2959</v>
      </c>
      <c r="B1330" s="11">
        <v>44277</v>
      </c>
      <c r="C1330" s="2" t="s">
        <v>2960</v>
      </c>
      <c r="D1330" s="2" t="s">
        <v>2961</v>
      </c>
      <c r="E1330" s="2" t="s">
        <v>2962</v>
      </c>
      <c r="F1330" s="2" t="s">
        <v>2963</v>
      </c>
      <c r="G1330" s="2" t="s">
        <v>2964</v>
      </c>
      <c r="H1330" s="2" t="s">
        <v>2965</v>
      </c>
      <c r="I1330" s="11">
        <v>44408</v>
      </c>
      <c r="J1330" s="11">
        <v>44227</v>
      </c>
      <c r="K1330" s="2" t="s">
        <v>62</v>
      </c>
      <c r="L1330" s="2" t="s">
        <v>62</v>
      </c>
      <c r="M1330" s="2"/>
      <c r="N1330" s="2" t="s">
        <v>80</v>
      </c>
      <c r="O1330" s="2"/>
      <c r="P1330" s="2"/>
      <c r="Q1330" s="2" t="s">
        <v>65</v>
      </c>
      <c r="R1330" s="2" t="s">
        <v>81</v>
      </c>
      <c r="S1330" s="2">
        <v>-93</v>
      </c>
      <c r="T1330" s="2" t="s">
        <v>82</v>
      </c>
      <c r="U1330" s="2" t="s">
        <v>83</v>
      </c>
      <c r="V1330" s="10" t="s">
        <v>69</v>
      </c>
      <c r="W1330" s="2"/>
      <c r="X1330" s="2">
        <v>-30225</v>
      </c>
      <c r="Y1330" s="26">
        <v>-6.72807209E-05</v>
      </c>
      <c r="Z1330" s="10" t="s">
        <v>84</v>
      </c>
      <c r="AA1330" s="2" t="s">
        <v>85</v>
      </c>
      <c r="AB1330" s="10" t="s">
        <v>72</v>
      </c>
      <c r="AC1330" s="2" t="s">
        <v>73</v>
      </c>
      <c r="AD1330" s="10" t="s">
        <v>74</v>
      </c>
      <c r="AE1330" s="10"/>
      <c r="AF1330" s="10" t="s">
        <v>201</v>
      </c>
      <c r="AG1330" s="10" t="s">
        <v>75</v>
      </c>
      <c r="AH1330" s="10"/>
      <c r="AI1330" s="10" t="s">
        <v>76</v>
      </c>
      <c r="AJ1330" s="2" t="s">
        <v>76</v>
      </c>
      <c r="AK1330" s="32">
        <v>1</v>
      </c>
      <c r="AL1330" s="2"/>
      <c r="AM1330" s="2"/>
      <c r="AN1330" s="2"/>
      <c r="AO1330" s="2">
        <v>0</v>
      </c>
      <c r="AP1330" s="2">
        <v>0</v>
      </c>
      <c r="AQ1330" s="2">
        <v>0</v>
      </c>
      <c r="AR1330" s="26">
        <v>-0</v>
      </c>
      <c r="AS1330" s="11"/>
      <c r="AT1330" s="10"/>
      <c r="AV1330" s="10"/>
      <c r="AW1330" s="10"/>
      <c r="AX1330" s="10"/>
      <c r="AY1330" s="10"/>
      <c r="AZ1330" s="10"/>
      <c r="BC1330" s="10"/>
    </row>
    <row r="1331" s="2" customFormat="1">
      <c r="A1331" s="2" t="s">
        <v>2966</v>
      </c>
      <c r="B1331" s="11">
        <v>44559</v>
      </c>
      <c r="C1331" s="2" t="s">
        <v>2967</v>
      </c>
      <c r="D1331" s="2" t="s">
        <v>2968</v>
      </c>
      <c r="E1331" s="2" t="s">
        <v>2969</v>
      </c>
      <c r="F1331" s="2" t="s">
        <v>2970</v>
      </c>
      <c r="G1331" s="2" t="s">
        <v>2971</v>
      </c>
      <c r="H1331" s="2" t="s">
        <v>2972</v>
      </c>
      <c r="I1331" s="11">
        <v>44681</v>
      </c>
      <c r="J1331" s="11">
        <v>44500</v>
      </c>
      <c r="K1331" s="2" t="s">
        <v>62</v>
      </c>
      <c r="L1331" s="2" t="s">
        <v>62</v>
      </c>
      <c r="M1331" s="2"/>
      <c r="N1331" s="2" t="s">
        <v>80</v>
      </c>
      <c r="O1331" s="2" t="s">
        <v>95</v>
      </c>
      <c r="P1331" s="2"/>
      <c r="Q1331" s="2" t="s">
        <v>65</v>
      </c>
      <c r="R1331" s="2" t="s">
        <v>81</v>
      </c>
      <c r="S1331" s="2">
        <v>6771</v>
      </c>
      <c r="T1331" s="2" t="s">
        <v>82</v>
      </c>
      <c r="U1331" s="2" t="s">
        <v>83</v>
      </c>
      <c r="V1331" s="10" t="s">
        <v>69</v>
      </c>
      <c r="W1331" s="2"/>
      <c r="X1331" s="2">
        <v>1242546.21</v>
      </c>
      <c r="Y1331" s="26">
        <v>0.002640214095</v>
      </c>
      <c r="Z1331" s="10" t="s">
        <v>84</v>
      </c>
      <c r="AA1331" s="2" t="s">
        <v>85</v>
      </c>
      <c r="AB1331" s="10" t="s">
        <v>72</v>
      </c>
      <c r="AC1331" s="2" t="s">
        <v>73</v>
      </c>
      <c r="AD1331" s="10" t="s">
        <v>74</v>
      </c>
      <c r="AE1331" s="10"/>
      <c r="AF1331" s="10" t="s">
        <v>86</v>
      </c>
      <c r="AG1331" s="10" t="s">
        <v>75</v>
      </c>
      <c r="AH1331" s="10"/>
      <c r="AI1331" s="10" t="s">
        <v>76</v>
      </c>
      <c r="AJ1331" s="2" t="s">
        <v>76</v>
      </c>
      <c r="AK1331" s="32">
        <v>1</v>
      </c>
      <c r="AL1331" s="2"/>
      <c r="AM1331" s="2"/>
      <c r="AN1331" s="2"/>
      <c r="AO1331" s="2">
        <v>0</v>
      </c>
      <c r="AP1331" s="2">
        <v>0</v>
      </c>
      <c r="AQ1331" s="2">
        <v>1085461.65</v>
      </c>
      <c r="AR1331" s="26">
        <v>0.8735784965293163</v>
      </c>
      <c r="AS1331" s="11"/>
      <c r="AT1331" s="10"/>
      <c r="AV1331" s="10"/>
      <c r="AW1331" s="10"/>
      <c r="AX1331" s="10"/>
      <c r="AY1331" s="10"/>
      <c r="AZ1331" s="10"/>
      <c r="BC1331" s="10"/>
    </row>
    <row r="1332" s="2" customFormat="1">
      <c r="A1332" s="2" t="s">
        <v>2973</v>
      </c>
      <c r="B1332" s="11">
        <v>43796</v>
      </c>
      <c r="C1332" s="2" t="s">
        <v>2974</v>
      </c>
      <c r="D1332" s="2" t="s">
        <v>2975</v>
      </c>
      <c r="E1332" s="2" t="s">
        <v>2976</v>
      </c>
      <c r="F1332" s="2" t="s">
        <v>2977</v>
      </c>
      <c r="G1332" s="2" t="s">
        <v>2978</v>
      </c>
      <c r="H1332" s="2" t="s">
        <v>2979</v>
      </c>
      <c r="I1332" s="11">
        <v>43830</v>
      </c>
      <c r="J1332" s="11">
        <v>43738</v>
      </c>
      <c r="K1332" s="2" t="s">
        <v>62</v>
      </c>
      <c r="L1332" s="2" t="s">
        <v>62</v>
      </c>
      <c r="M1332" s="2"/>
      <c r="N1332" s="2" t="s">
        <v>127</v>
      </c>
      <c r="O1332" s="2"/>
      <c r="P1332" s="2"/>
      <c r="Q1332" s="2" t="s">
        <v>65</v>
      </c>
      <c r="R1332" s="2" t="s">
        <v>128</v>
      </c>
      <c r="S1332" s="2">
        <v>100000</v>
      </c>
      <c r="T1332" s="2" t="s">
        <v>129</v>
      </c>
      <c r="U1332" s="2" t="s">
        <v>130</v>
      </c>
      <c r="V1332" s="10" t="s">
        <v>69</v>
      </c>
      <c r="W1332" s="2"/>
      <c r="X1332" s="2">
        <v>98250</v>
      </c>
      <c r="Y1332" s="26">
        <v>0.00028066111953</v>
      </c>
      <c r="Z1332" s="10" t="s">
        <v>131</v>
      </c>
      <c r="AA1332" s="2" t="s">
        <v>132</v>
      </c>
      <c r="AB1332" s="10" t="s">
        <v>72</v>
      </c>
      <c r="AC1332" s="2" t="s">
        <v>73</v>
      </c>
      <c r="AD1332" s="10" t="s">
        <v>74</v>
      </c>
      <c r="AE1332" s="10"/>
      <c r="AF1332" s="10" t="s">
        <v>86</v>
      </c>
      <c r="AG1332" s="10" t="s">
        <v>75</v>
      </c>
      <c r="AH1332" s="10"/>
      <c r="AI1332" s="10" t="s">
        <v>76</v>
      </c>
      <c r="AJ1332" s="2" t="s">
        <v>76</v>
      </c>
      <c r="AK1332" s="32">
        <v>2</v>
      </c>
      <c r="AL1332" s="2"/>
      <c r="AM1332" s="2"/>
      <c r="AN1332" s="7">
        <f>HYPERLINK("#Notes!C3064", "Go To Notes")</f>
      </c>
      <c r="AO1332" s="2">
        <v>0</v>
      </c>
      <c r="AP1332" s="2">
        <v>0</v>
      </c>
      <c r="AQ1332" s="2">
        <v>0</v>
      </c>
      <c r="AR1332" s="26">
        <v>0</v>
      </c>
      <c r="AS1332" s="11">
        <v>44270</v>
      </c>
      <c r="AT1332" s="10" t="s">
        <v>133</v>
      </c>
      <c r="AU1332" s="2">
        <v>6.75</v>
      </c>
      <c r="AV1332" s="10" t="s">
        <v>75</v>
      </c>
      <c r="AW1332" s="10" t="s">
        <v>75</v>
      </c>
      <c r="AX1332" s="10" t="s">
        <v>75</v>
      </c>
      <c r="AY1332" s="10"/>
      <c r="AZ1332" s="10"/>
      <c r="BA1332" s="2"/>
      <c r="BC1332" s="10"/>
    </row>
    <row r="1333" s="2" customFormat="1">
      <c r="A1333" s="2" t="s">
        <v>2980</v>
      </c>
      <c r="B1333" s="11">
        <v>43872</v>
      </c>
      <c r="C1333" s="2" t="s">
        <v>2974</v>
      </c>
      <c r="D1333" s="2" t="s">
        <v>2975</v>
      </c>
      <c r="E1333" s="2" t="s">
        <v>2976</v>
      </c>
      <c r="F1333" s="2" t="s">
        <v>2977</v>
      </c>
      <c r="G1333" s="2" t="s">
        <v>2978</v>
      </c>
      <c r="H1333" s="2" t="s">
        <v>2979</v>
      </c>
      <c r="I1333" s="11">
        <v>43830</v>
      </c>
      <c r="J1333" s="11">
        <v>43830</v>
      </c>
      <c r="K1333" s="2" t="s">
        <v>62</v>
      </c>
      <c r="L1333" s="2" t="s">
        <v>62</v>
      </c>
      <c r="M1333" s="2"/>
      <c r="N1333" s="2" t="s">
        <v>127</v>
      </c>
      <c r="O1333" s="2"/>
      <c r="P1333" s="2"/>
      <c r="Q1333" s="2" t="s">
        <v>65</v>
      </c>
      <c r="R1333" s="2" t="s">
        <v>128</v>
      </c>
      <c r="S1333" s="2">
        <v>100000</v>
      </c>
      <c r="T1333" s="2" t="s">
        <v>129</v>
      </c>
      <c r="U1333" s="2" t="s">
        <v>130</v>
      </c>
      <c r="V1333" s="10" t="s">
        <v>69</v>
      </c>
      <c r="W1333" s="2"/>
      <c r="X1333" s="2">
        <v>98500</v>
      </c>
      <c r="Y1333" s="26">
        <v>0.00027011555738</v>
      </c>
      <c r="Z1333" s="10" t="s">
        <v>131</v>
      </c>
      <c r="AA1333" s="2" t="s">
        <v>132</v>
      </c>
      <c r="AB1333" s="10" t="s">
        <v>72</v>
      </c>
      <c r="AC1333" s="2" t="s">
        <v>73</v>
      </c>
      <c r="AD1333" s="10" t="s">
        <v>74</v>
      </c>
      <c r="AE1333" s="10"/>
      <c r="AF1333" s="10" t="s">
        <v>86</v>
      </c>
      <c r="AG1333" s="10" t="s">
        <v>75</v>
      </c>
      <c r="AH1333" s="10"/>
      <c r="AI1333" s="10" t="s">
        <v>76</v>
      </c>
      <c r="AJ1333" s="2" t="s">
        <v>76</v>
      </c>
      <c r="AK1333" s="32">
        <v>2</v>
      </c>
      <c r="AL1333" s="2"/>
      <c r="AM1333" s="2"/>
      <c r="AN1333" s="2"/>
      <c r="AO1333" s="2">
        <v>0</v>
      </c>
      <c r="AP1333" s="2">
        <v>0</v>
      </c>
      <c r="AQ1333" s="2">
        <v>0</v>
      </c>
      <c r="AR1333" s="26">
        <v>0</v>
      </c>
      <c r="AS1333" s="11">
        <v>44270</v>
      </c>
      <c r="AT1333" s="10" t="s">
        <v>133</v>
      </c>
      <c r="AU1333" s="2">
        <v>6.75</v>
      </c>
      <c r="AV1333" s="10" t="s">
        <v>75</v>
      </c>
      <c r="AW1333" s="10" t="s">
        <v>75</v>
      </c>
      <c r="AX1333" s="10" t="s">
        <v>75</v>
      </c>
      <c r="AY1333" s="10"/>
      <c r="AZ1333" s="10"/>
      <c r="BA1333" s="2"/>
      <c r="BC1333" s="10"/>
    </row>
    <row r="1334" s="2" customFormat="1">
      <c r="A1334" s="2" t="s">
        <v>2981</v>
      </c>
      <c r="B1334" s="11">
        <v>44425</v>
      </c>
      <c r="C1334" s="2" t="s">
        <v>2974</v>
      </c>
      <c r="D1334" s="2" t="s">
        <v>2975</v>
      </c>
      <c r="E1334" s="2" t="s">
        <v>2976</v>
      </c>
      <c r="F1334" s="2" t="s">
        <v>2982</v>
      </c>
      <c r="G1334" s="2" t="s">
        <v>2983</v>
      </c>
      <c r="H1334" s="2" t="s">
        <v>2984</v>
      </c>
      <c r="I1334" s="11">
        <v>44561</v>
      </c>
      <c r="J1334" s="11">
        <v>44377</v>
      </c>
      <c r="K1334" s="2" t="s">
        <v>62</v>
      </c>
      <c r="L1334" s="2" t="s">
        <v>62</v>
      </c>
      <c r="M1334" s="2"/>
      <c r="N1334" s="2" t="s">
        <v>80</v>
      </c>
      <c r="O1334" s="2"/>
      <c r="P1334" s="2"/>
      <c r="Q1334" s="2" t="s">
        <v>65</v>
      </c>
      <c r="R1334" s="2" t="s">
        <v>81</v>
      </c>
      <c r="S1334" s="2">
        <v>1935</v>
      </c>
      <c r="T1334" s="2" t="s">
        <v>82</v>
      </c>
      <c r="U1334" s="2" t="s">
        <v>83</v>
      </c>
      <c r="V1334" s="10" t="s">
        <v>69</v>
      </c>
      <c r="W1334" s="2"/>
      <c r="X1334" s="2">
        <v>414360.9</v>
      </c>
      <c r="Y1334" s="26">
        <v>0.00058236242541</v>
      </c>
      <c r="Z1334" s="10" t="s">
        <v>84</v>
      </c>
      <c r="AA1334" s="2" t="s">
        <v>85</v>
      </c>
      <c r="AB1334" s="10" t="s">
        <v>72</v>
      </c>
      <c r="AC1334" s="2" t="s">
        <v>73</v>
      </c>
      <c r="AD1334" s="10" t="s">
        <v>74</v>
      </c>
      <c r="AE1334" s="10"/>
      <c r="AF1334" s="10" t="s">
        <v>86</v>
      </c>
      <c r="AG1334" s="10" t="s">
        <v>75</v>
      </c>
      <c r="AH1334" s="10"/>
      <c r="AI1334" s="10" t="s">
        <v>76</v>
      </c>
      <c r="AJ1334" s="2" t="s">
        <v>76</v>
      </c>
      <c r="AK1334" s="32">
        <v>1</v>
      </c>
      <c r="AL1334" s="2"/>
      <c r="AM1334" s="2"/>
      <c r="AN1334" s="7">
        <f>HYPERLINK("#Notes!C3070", "Go To Notes")</f>
      </c>
      <c r="AO1334" s="2">
        <v>0</v>
      </c>
      <c r="AP1334" s="2">
        <v>0</v>
      </c>
      <c r="AQ1334" s="2">
        <v>0</v>
      </c>
      <c r="AR1334" s="26">
        <v>0</v>
      </c>
      <c r="AS1334" s="11"/>
      <c r="AT1334" s="10"/>
      <c r="AV1334" s="10"/>
      <c r="AW1334" s="10"/>
      <c r="AX1334" s="10"/>
      <c r="AY1334" s="10"/>
      <c r="AZ1334" s="10"/>
      <c r="BC1334" s="10"/>
    </row>
    <row r="1335" s="2" customFormat="1">
      <c r="A1335" s="2" t="s">
        <v>2985</v>
      </c>
      <c r="B1335" s="11">
        <v>44526</v>
      </c>
      <c r="C1335" s="2" t="s">
        <v>2974</v>
      </c>
      <c r="D1335" s="2" t="s">
        <v>2975</v>
      </c>
      <c r="E1335" s="2" t="s">
        <v>2976</v>
      </c>
      <c r="F1335" s="2" t="s">
        <v>2982</v>
      </c>
      <c r="G1335" s="2" t="s">
        <v>2983</v>
      </c>
      <c r="H1335" s="2" t="s">
        <v>2984</v>
      </c>
      <c r="I1335" s="11">
        <v>44561</v>
      </c>
      <c r="J1335" s="11">
        <v>44469</v>
      </c>
      <c r="K1335" s="2" t="s">
        <v>62</v>
      </c>
      <c r="L1335" s="2" t="s">
        <v>62</v>
      </c>
      <c r="M1335" s="2"/>
      <c r="N1335" s="2" t="s">
        <v>80</v>
      </c>
      <c r="O1335" s="2"/>
      <c r="P1335" s="2"/>
      <c r="Q1335" s="2" t="s">
        <v>65</v>
      </c>
      <c r="R1335" s="2" t="s">
        <v>81</v>
      </c>
      <c r="S1335" s="2">
        <v>2053</v>
      </c>
      <c r="T1335" s="2" t="s">
        <v>82</v>
      </c>
      <c r="U1335" s="2" t="s">
        <v>83</v>
      </c>
      <c r="V1335" s="10" t="s">
        <v>69</v>
      </c>
      <c r="W1335" s="2"/>
      <c r="X1335" s="2">
        <v>360239.91</v>
      </c>
      <c r="Y1335" s="26">
        <v>0.00052046540654</v>
      </c>
      <c r="Z1335" s="10" t="s">
        <v>84</v>
      </c>
      <c r="AA1335" s="2" t="s">
        <v>85</v>
      </c>
      <c r="AB1335" s="10" t="s">
        <v>72</v>
      </c>
      <c r="AC1335" s="2" t="s">
        <v>73</v>
      </c>
      <c r="AD1335" s="10" t="s">
        <v>74</v>
      </c>
      <c r="AE1335" s="10"/>
      <c r="AF1335" s="10" t="s">
        <v>86</v>
      </c>
      <c r="AG1335" s="10" t="s">
        <v>75</v>
      </c>
      <c r="AH1335" s="10"/>
      <c r="AI1335" s="10" t="s">
        <v>76</v>
      </c>
      <c r="AJ1335" s="2" t="s">
        <v>76</v>
      </c>
      <c r="AK1335" s="32">
        <v>1</v>
      </c>
      <c r="AL1335" s="2"/>
      <c r="AM1335" s="2"/>
      <c r="AN1335" s="7">
        <f>HYPERLINK("#Notes!C3076", "Go To Notes")</f>
      </c>
      <c r="AO1335" s="2">
        <v>0</v>
      </c>
      <c r="AP1335" s="2">
        <v>0</v>
      </c>
      <c r="AQ1335" s="2">
        <v>0</v>
      </c>
      <c r="AR1335" s="26">
        <v>0</v>
      </c>
      <c r="AS1335" s="11"/>
      <c r="AT1335" s="10"/>
      <c r="AV1335" s="10"/>
      <c r="AW1335" s="10"/>
      <c r="AX1335" s="10"/>
      <c r="AY1335" s="10"/>
      <c r="AZ1335" s="10"/>
      <c r="BC1335" s="10"/>
    </row>
    <row r="1336" s="2" customFormat="1">
      <c r="A1336" s="2" t="s">
        <v>2986</v>
      </c>
      <c r="B1336" s="11">
        <v>44425</v>
      </c>
      <c r="C1336" s="2" t="s">
        <v>2974</v>
      </c>
      <c r="D1336" s="2" t="s">
        <v>2975</v>
      </c>
      <c r="E1336" s="2" t="s">
        <v>2976</v>
      </c>
      <c r="F1336" s="2" t="s">
        <v>2987</v>
      </c>
      <c r="G1336" s="2" t="s">
        <v>2988</v>
      </c>
      <c r="H1336" s="2" t="s">
        <v>2989</v>
      </c>
      <c r="I1336" s="11">
        <v>44561</v>
      </c>
      <c r="J1336" s="11">
        <v>44377</v>
      </c>
      <c r="K1336" s="2" t="s">
        <v>62</v>
      </c>
      <c r="L1336" s="2" t="s">
        <v>62</v>
      </c>
      <c r="M1336" s="2"/>
      <c r="N1336" s="2" t="s">
        <v>80</v>
      </c>
      <c r="O1336" s="2"/>
      <c r="P1336" s="2"/>
      <c r="Q1336" s="2" t="s">
        <v>65</v>
      </c>
      <c r="R1336" s="2" t="s">
        <v>81</v>
      </c>
      <c r="S1336" s="2">
        <v>2939</v>
      </c>
      <c r="T1336" s="2" t="s">
        <v>82</v>
      </c>
      <c r="U1336" s="2" t="s">
        <v>83</v>
      </c>
      <c r="V1336" s="10" t="s">
        <v>69</v>
      </c>
      <c r="W1336" s="2"/>
      <c r="X1336" s="2">
        <v>629357.46</v>
      </c>
      <c r="Y1336" s="26">
        <v>0.00110391997165</v>
      </c>
      <c r="Z1336" s="10" t="s">
        <v>84</v>
      </c>
      <c r="AA1336" s="2" t="s">
        <v>85</v>
      </c>
      <c r="AB1336" s="10" t="s">
        <v>72</v>
      </c>
      <c r="AC1336" s="2" t="s">
        <v>73</v>
      </c>
      <c r="AD1336" s="10" t="s">
        <v>74</v>
      </c>
      <c r="AE1336" s="10"/>
      <c r="AF1336" s="10" t="s">
        <v>86</v>
      </c>
      <c r="AG1336" s="10" t="s">
        <v>75</v>
      </c>
      <c r="AH1336" s="10"/>
      <c r="AI1336" s="10" t="s">
        <v>76</v>
      </c>
      <c r="AJ1336" s="2" t="s">
        <v>76</v>
      </c>
      <c r="AK1336" s="32">
        <v>1</v>
      </c>
      <c r="AL1336" s="2"/>
      <c r="AM1336" s="2"/>
      <c r="AN1336" s="7">
        <f>HYPERLINK("#Notes!C3082", "Go To Notes")</f>
      </c>
      <c r="AO1336" s="2">
        <v>0</v>
      </c>
      <c r="AP1336" s="2">
        <v>0</v>
      </c>
      <c r="AQ1336" s="2">
        <v>0</v>
      </c>
      <c r="AR1336" s="26">
        <v>0</v>
      </c>
      <c r="AS1336" s="11"/>
      <c r="AT1336" s="10"/>
      <c r="AV1336" s="10"/>
      <c r="AW1336" s="10"/>
      <c r="AX1336" s="10"/>
      <c r="AY1336" s="10"/>
      <c r="AZ1336" s="10"/>
      <c r="BC1336" s="10"/>
    </row>
    <row r="1337" s="2" customFormat="1">
      <c r="A1337" s="2" t="s">
        <v>2990</v>
      </c>
      <c r="B1337" s="11">
        <v>44526</v>
      </c>
      <c r="C1337" s="2" t="s">
        <v>2974</v>
      </c>
      <c r="D1337" s="2" t="s">
        <v>2975</v>
      </c>
      <c r="E1337" s="2" t="s">
        <v>2976</v>
      </c>
      <c r="F1337" s="2" t="s">
        <v>2987</v>
      </c>
      <c r="G1337" s="2" t="s">
        <v>2988</v>
      </c>
      <c r="H1337" s="2" t="s">
        <v>2989</v>
      </c>
      <c r="I1337" s="11">
        <v>44561</v>
      </c>
      <c r="J1337" s="11">
        <v>44469</v>
      </c>
      <c r="K1337" s="2" t="s">
        <v>62</v>
      </c>
      <c r="L1337" s="2" t="s">
        <v>62</v>
      </c>
      <c r="M1337" s="2"/>
      <c r="N1337" s="2" t="s">
        <v>80</v>
      </c>
      <c r="O1337" s="2"/>
      <c r="P1337" s="2"/>
      <c r="Q1337" s="2" t="s">
        <v>65</v>
      </c>
      <c r="R1337" s="2" t="s">
        <v>81</v>
      </c>
      <c r="S1337" s="2">
        <v>3276</v>
      </c>
      <c r="T1337" s="2" t="s">
        <v>82</v>
      </c>
      <c r="U1337" s="2" t="s">
        <v>83</v>
      </c>
      <c r="V1337" s="10" t="s">
        <v>69</v>
      </c>
      <c r="W1337" s="2"/>
      <c r="X1337" s="2">
        <v>574839.72</v>
      </c>
      <c r="Y1337" s="26">
        <v>0.0010034007856</v>
      </c>
      <c r="Z1337" s="10" t="s">
        <v>84</v>
      </c>
      <c r="AA1337" s="2" t="s">
        <v>85</v>
      </c>
      <c r="AB1337" s="10" t="s">
        <v>72</v>
      </c>
      <c r="AC1337" s="2" t="s">
        <v>73</v>
      </c>
      <c r="AD1337" s="10" t="s">
        <v>74</v>
      </c>
      <c r="AE1337" s="10"/>
      <c r="AF1337" s="10" t="s">
        <v>86</v>
      </c>
      <c r="AG1337" s="10" t="s">
        <v>75</v>
      </c>
      <c r="AH1337" s="10"/>
      <c r="AI1337" s="10" t="s">
        <v>76</v>
      </c>
      <c r="AJ1337" s="2" t="s">
        <v>76</v>
      </c>
      <c r="AK1337" s="32">
        <v>1</v>
      </c>
      <c r="AL1337" s="2"/>
      <c r="AM1337" s="2"/>
      <c r="AN1337" s="7">
        <f>HYPERLINK("#Notes!C3088", "Go To Notes")</f>
      </c>
      <c r="AO1337" s="2">
        <v>0</v>
      </c>
      <c r="AP1337" s="2">
        <v>0</v>
      </c>
      <c r="AQ1337" s="2">
        <v>0</v>
      </c>
      <c r="AR1337" s="26">
        <v>0</v>
      </c>
      <c r="AS1337" s="11"/>
      <c r="AT1337" s="10"/>
      <c r="AV1337" s="10"/>
      <c r="AW1337" s="10"/>
      <c r="AX1337" s="10"/>
      <c r="AY1337" s="10"/>
      <c r="AZ1337" s="10"/>
      <c r="BC1337" s="10"/>
    </row>
    <row r="1338" s="2" customFormat="1">
      <c r="A1338" s="2" t="s">
        <v>2991</v>
      </c>
      <c r="B1338" s="11">
        <v>43796</v>
      </c>
      <c r="C1338" s="2" t="s">
        <v>2974</v>
      </c>
      <c r="D1338" s="2" t="s">
        <v>2975</v>
      </c>
      <c r="E1338" s="2" t="s">
        <v>2976</v>
      </c>
      <c r="F1338" s="2" t="s">
        <v>2992</v>
      </c>
      <c r="G1338" s="2" t="s">
        <v>2993</v>
      </c>
      <c r="H1338" s="2" t="s">
        <v>2994</v>
      </c>
      <c r="I1338" s="11">
        <v>43830</v>
      </c>
      <c r="J1338" s="11">
        <v>43738</v>
      </c>
      <c r="K1338" s="2" t="s">
        <v>62</v>
      </c>
      <c r="L1338" s="2" t="s">
        <v>62</v>
      </c>
      <c r="M1338" s="2"/>
      <c r="N1338" s="2" t="s">
        <v>80</v>
      </c>
      <c r="O1338" s="2"/>
      <c r="P1338" s="2"/>
      <c r="Q1338" s="2" t="s">
        <v>65</v>
      </c>
      <c r="R1338" s="2" t="s">
        <v>81</v>
      </c>
      <c r="S1338" s="2">
        <v>5363</v>
      </c>
      <c r="T1338" s="2" t="s">
        <v>82</v>
      </c>
      <c r="U1338" s="2" t="s">
        <v>83</v>
      </c>
      <c r="V1338" s="10" t="s">
        <v>69</v>
      </c>
      <c r="W1338" s="2"/>
      <c r="X1338" s="2">
        <v>29603.76</v>
      </c>
      <c r="Y1338" s="26">
        <v>0.00051566766181</v>
      </c>
      <c r="Z1338" s="10" t="s">
        <v>84</v>
      </c>
      <c r="AA1338" s="2" t="s">
        <v>85</v>
      </c>
      <c r="AB1338" s="10" t="s">
        <v>72</v>
      </c>
      <c r="AC1338" s="2" t="s">
        <v>73</v>
      </c>
      <c r="AD1338" s="10" t="s">
        <v>74</v>
      </c>
      <c r="AE1338" s="10"/>
      <c r="AF1338" s="10" t="s">
        <v>86</v>
      </c>
      <c r="AG1338" s="10" t="s">
        <v>75</v>
      </c>
      <c r="AH1338" s="10"/>
      <c r="AI1338" s="10" t="s">
        <v>76</v>
      </c>
      <c r="AJ1338" s="2" t="s">
        <v>76</v>
      </c>
      <c r="AK1338" s="32">
        <v>1</v>
      </c>
      <c r="AL1338" s="2"/>
      <c r="AM1338" s="2"/>
      <c r="AN1338" s="7">
        <f>HYPERLINK("#Notes!C3094", "Go To Notes")</f>
      </c>
      <c r="AO1338" s="2">
        <v>0</v>
      </c>
      <c r="AP1338" s="2">
        <v>0</v>
      </c>
      <c r="AQ1338" s="2">
        <v>0</v>
      </c>
      <c r="AR1338" s="26">
        <v>0</v>
      </c>
      <c r="AS1338" s="11"/>
      <c r="AT1338" s="10"/>
      <c r="AV1338" s="10"/>
      <c r="AW1338" s="10"/>
      <c r="AX1338" s="10"/>
      <c r="AY1338" s="10"/>
      <c r="AZ1338" s="10"/>
      <c r="BC1338" s="10"/>
    </row>
    <row r="1339" s="2" customFormat="1">
      <c r="A1339" s="2" t="s">
        <v>2995</v>
      </c>
      <c r="B1339" s="11">
        <v>43872</v>
      </c>
      <c r="C1339" s="2" t="s">
        <v>2974</v>
      </c>
      <c r="D1339" s="2" t="s">
        <v>2975</v>
      </c>
      <c r="E1339" s="2" t="s">
        <v>2976</v>
      </c>
      <c r="F1339" s="2" t="s">
        <v>2992</v>
      </c>
      <c r="G1339" s="2" t="s">
        <v>2993</v>
      </c>
      <c r="H1339" s="2" t="s">
        <v>2994</v>
      </c>
      <c r="I1339" s="11">
        <v>43830</v>
      </c>
      <c r="J1339" s="11">
        <v>43830</v>
      </c>
      <c r="K1339" s="2" t="s">
        <v>62</v>
      </c>
      <c r="L1339" s="2" t="s">
        <v>62</v>
      </c>
      <c r="M1339" s="2"/>
      <c r="N1339" s="2" t="s">
        <v>80</v>
      </c>
      <c r="O1339" s="2"/>
      <c r="P1339" s="2"/>
      <c r="Q1339" s="2" t="s">
        <v>65</v>
      </c>
      <c r="R1339" s="2" t="s">
        <v>81</v>
      </c>
      <c r="S1339" s="2">
        <v>4904</v>
      </c>
      <c r="T1339" s="2" t="s">
        <v>82</v>
      </c>
      <c r="U1339" s="2" t="s">
        <v>83</v>
      </c>
      <c r="V1339" s="10" t="s">
        <v>69</v>
      </c>
      <c r="W1339" s="2"/>
      <c r="X1339" s="2">
        <v>29816.32</v>
      </c>
      <c r="Y1339" s="26">
        <v>0.00048234997112</v>
      </c>
      <c r="Z1339" s="10" t="s">
        <v>84</v>
      </c>
      <c r="AA1339" s="2" t="s">
        <v>85</v>
      </c>
      <c r="AB1339" s="10" t="s">
        <v>72</v>
      </c>
      <c r="AC1339" s="2" t="s">
        <v>73</v>
      </c>
      <c r="AD1339" s="10" t="s">
        <v>74</v>
      </c>
      <c r="AE1339" s="10"/>
      <c r="AF1339" s="10" t="s">
        <v>86</v>
      </c>
      <c r="AG1339" s="10" t="s">
        <v>75</v>
      </c>
      <c r="AH1339" s="10"/>
      <c r="AI1339" s="10" t="s">
        <v>76</v>
      </c>
      <c r="AJ1339" s="2" t="s">
        <v>76</v>
      </c>
      <c r="AK1339" s="32">
        <v>1</v>
      </c>
      <c r="AL1339" s="2"/>
      <c r="AM1339" s="2"/>
      <c r="AN1339" s="7">
        <f>HYPERLINK("#Notes!C3100", "Go To Notes")</f>
      </c>
      <c r="AO1339" s="2">
        <v>0</v>
      </c>
      <c r="AP1339" s="2">
        <v>0</v>
      </c>
      <c r="AQ1339" s="2">
        <v>0</v>
      </c>
      <c r="AR1339" s="26">
        <v>0</v>
      </c>
      <c r="AS1339" s="11"/>
      <c r="AT1339" s="10"/>
      <c r="AV1339" s="10"/>
      <c r="AW1339" s="10"/>
      <c r="AX1339" s="10"/>
      <c r="AY1339" s="10"/>
      <c r="AZ1339" s="10"/>
      <c r="BC1339" s="10"/>
    </row>
    <row r="1340" s="2" customFormat="1">
      <c r="A1340" s="2" t="s">
        <v>2996</v>
      </c>
      <c r="B1340" s="11">
        <v>43983</v>
      </c>
      <c r="C1340" s="2" t="s">
        <v>2974</v>
      </c>
      <c r="D1340" s="2" t="s">
        <v>2975</v>
      </c>
      <c r="E1340" s="2" t="s">
        <v>2976</v>
      </c>
      <c r="F1340" s="2" t="s">
        <v>2992</v>
      </c>
      <c r="G1340" s="2" t="s">
        <v>2993</v>
      </c>
      <c r="H1340" s="2" t="s">
        <v>2994</v>
      </c>
      <c r="I1340" s="11">
        <v>44196</v>
      </c>
      <c r="J1340" s="11">
        <v>43921</v>
      </c>
      <c r="K1340" s="2" t="s">
        <v>62</v>
      </c>
      <c r="L1340" s="2" t="s">
        <v>62</v>
      </c>
      <c r="M1340" s="2"/>
      <c r="N1340" s="2" t="s">
        <v>80</v>
      </c>
      <c r="O1340" s="2"/>
      <c r="P1340" s="2"/>
      <c r="Q1340" s="2" t="s">
        <v>65</v>
      </c>
      <c r="R1340" s="2" t="s">
        <v>81</v>
      </c>
      <c r="S1340" s="2">
        <v>5823</v>
      </c>
      <c r="T1340" s="2" t="s">
        <v>82</v>
      </c>
      <c r="U1340" s="2" t="s">
        <v>83</v>
      </c>
      <c r="V1340" s="10" t="s">
        <v>69</v>
      </c>
      <c r="W1340" s="2"/>
      <c r="X1340" s="2">
        <v>20380.5</v>
      </c>
      <c r="Y1340" s="26">
        <v>0.00037818002767</v>
      </c>
      <c r="Z1340" s="10" t="s">
        <v>84</v>
      </c>
      <c r="AA1340" s="2" t="s">
        <v>85</v>
      </c>
      <c r="AB1340" s="10" t="s">
        <v>72</v>
      </c>
      <c r="AC1340" s="2" t="s">
        <v>73</v>
      </c>
      <c r="AD1340" s="10" t="s">
        <v>74</v>
      </c>
      <c r="AE1340" s="10"/>
      <c r="AF1340" s="10" t="s">
        <v>86</v>
      </c>
      <c r="AG1340" s="10" t="s">
        <v>75</v>
      </c>
      <c r="AH1340" s="10"/>
      <c r="AI1340" s="10" t="s">
        <v>76</v>
      </c>
      <c r="AJ1340" s="2" t="s">
        <v>76</v>
      </c>
      <c r="AK1340" s="32">
        <v>1</v>
      </c>
      <c r="AL1340" s="2"/>
      <c r="AM1340" s="2"/>
      <c r="AN1340" s="7">
        <f>HYPERLINK("#Notes!C3106", "Go To Notes")</f>
      </c>
      <c r="AO1340" s="2">
        <v>0</v>
      </c>
      <c r="AP1340" s="2">
        <v>0</v>
      </c>
      <c r="AQ1340" s="2">
        <v>0</v>
      </c>
      <c r="AR1340" s="26">
        <v>0</v>
      </c>
      <c r="AS1340" s="11"/>
      <c r="AT1340" s="10"/>
      <c r="AV1340" s="10"/>
      <c r="AW1340" s="10"/>
      <c r="AX1340" s="10"/>
      <c r="AY1340" s="10"/>
      <c r="AZ1340" s="10"/>
      <c r="BC1340" s="10"/>
    </row>
    <row r="1341" s="2" customFormat="1">
      <c r="A1341" s="2" t="s">
        <v>2997</v>
      </c>
      <c r="B1341" s="11">
        <v>44062</v>
      </c>
      <c r="C1341" s="2" t="s">
        <v>2974</v>
      </c>
      <c r="D1341" s="2" t="s">
        <v>2975</v>
      </c>
      <c r="E1341" s="2" t="s">
        <v>2976</v>
      </c>
      <c r="F1341" s="2" t="s">
        <v>2992</v>
      </c>
      <c r="G1341" s="2" t="s">
        <v>2993</v>
      </c>
      <c r="H1341" s="2" t="s">
        <v>2994</v>
      </c>
      <c r="I1341" s="11">
        <v>44196</v>
      </c>
      <c r="J1341" s="11">
        <v>44012</v>
      </c>
      <c r="K1341" s="2" t="s">
        <v>62</v>
      </c>
      <c r="L1341" s="2" t="s">
        <v>62</v>
      </c>
      <c r="M1341" s="2"/>
      <c r="N1341" s="2" t="s">
        <v>80</v>
      </c>
      <c r="O1341" s="2"/>
      <c r="P1341" s="2"/>
      <c r="Q1341" s="2" t="s">
        <v>65</v>
      </c>
      <c r="R1341" s="2" t="s">
        <v>81</v>
      </c>
      <c r="S1341" s="2">
        <v>4335</v>
      </c>
      <c r="T1341" s="2" t="s">
        <v>82</v>
      </c>
      <c r="U1341" s="2" t="s">
        <v>83</v>
      </c>
      <c r="V1341" s="10" t="s">
        <v>69</v>
      </c>
      <c r="W1341" s="2"/>
      <c r="X1341" s="2">
        <v>18813.9</v>
      </c>
      <c r="Y1341" s="26">
        <v>0.00029006230726</v>
      </c>
      <c r="Z1341" s="10" t="s">
        <v>84</v>
      </c>
      <c r="AA1341" s="2" t="s">
        <v>85</v>
      </c>
      <c r="AB1341" s="10" t="s">
        <v>72</v>
      </c>
      <c r="AC1341" s="2" t="s">
        <v>73</v>
      </c>
      <c r="AD1341" s="10" t="s">
        <v>74</v>
      </c>
      <c r="AE1341" s="10"/>
      <c r="AF1341" s="10" t="s">
        <v>86</v>
      </c>
      <c r="AG1341" s="10" t="s">
        <v>75</v>
      </c>
      <c r="AH1341" s="10"/>
      <c r="AI1341" s="10" t="s">
        <v>76</v>
      </c>
      <c r="AJ1341" s="2" t="s">
        <v>76</v>
      </c>
      <c r="AK1341" s="32">
        <v>1</v>
      </c>
      <c r="AL1341" s="2"/>
      <c r="AM1341" s="2"/>
      <c r="AN1341" s="7">
        <f>HYPERLINK("#Notes!C3112", "Go To Notes")</f>
      </c>
      <c r="AO1341" s="2">
        <v>0</v>
      </c>
      <c r="AP1341" s="2">
        <v>0</v>
      </c>
      <c r="AQ1341" s="2">
        <v>0</v>
      </c>
      <c r="AR1341" s="26">
        <v>0</v>
      </c>
      <c r="AS1341" s="11"/>
      <c r="AT1341" s="10"/>
      <c r="AV1341" s="10"/>
      <c r="AW1341" s="10"/>
      <c r="AX1341" s="10"/>
      <c r="AY1341" s="10"/>
      <c r="AZ1341" s="10"/>
      <c r="BC1341" s="10"/>
    </row>
    <row r="1342" s="2" customFormat="1">
      <c r="A1342" s="2" t="s">
        <v>2998</v>
      </c>
      <c r="B1342" s="11">
        <v>44162</v>
      </c>
      <c r="C1342" s="2" t="s">
        <v>2974</v>
      </c>
      <c r="D1342" s="2" t="s">
        <v>2975</v>
      </c>
      <c r="E1342" s="2" t="s">
        <v>2976</v>
      </c>
      <c r="F1342" s="2" t="s">
        <v>2992</v>
      </c>
      <c r="G1342" s="2" t="s">
        <v>2993</v>
      </c>
      <c r="H1342" s="2" t="s">
        <v>2994</v>
      </c>
      <c r="I1342" s="11">
        <v>44196</v>
      </c>
      <c r="J1342" s="11">
        <v>44104</v>
      </c>
      <c r="K1342" s="2" t="s">
        <v>62</v>
      </c>
      <c r="L1342" s="2" t="s">
        <v>62</v>
      </c>
      <c r="M1342" s="2"/>
      <c r="N1342" s="2" t="s">
        <v>80</v>
      </c>
      <c r="O1342" s="2"/>
      <c r="P1342" s="2"/>
      <c r="Q1342" s="2" t="s">
        <v>65</v>
      </c>
      <c r="R1342" s="2" t="s">
        <v>81</v>
      </c>
      <c r="S1342" s="2">
        <v>3913</v>
      </c>
      <c r="T1342" s="2" t="s">
        <v>82</v>
      </c>
      <c r="U1342" s="2" t="s">
        <v>83</v>
      </c>
      <c r="V1342" s="10" t="s">
        <v>69</v>
      </c>
      <c r="W1342" s="2"/>
      <c r="X1342" s="2">
        <v>39912.6</v>
      </c>
      <c r="Y1342" s="26">
        <v>0.00061086960834</v>
      </c>
      <c r="Z1342" s="10" t="s">
        <v>84</v>
      </c>
      <c r="AA1342" s="2" t="s">
        <v>85</v>
      </c>
      <c r="AB1342" s="10" t="s">
        <v>72</v>
      </c>
      <c r="AC1342" s="2" t="s">
        <v>73</v>
      </c>
      <c r="AD1342" s="10" t="s">
        <v>74</v>
      </c>
      <c r="AE1342" s="10"/>
      <c r="AF1342" s="10" t="s">
        <v>86</v>
      </c>
      <c r="AG1342" s="10" t="s">
        <v>75</v>
      </c>
      <c r="AH1342" s="10"/>
      <c r="AI1342" s="10" t="s">
        <v>76</v>
      </c>
      <c r="AJ1342" s="2" t="s">
        <v>76</v>
      </c>
      <c r="AK1342" s="32">
        <v>1</v>
      </c>
      <c r="AL1342" s="2"/>
      <c r="AM1342" s="2"/>
      <c r="AN1342" s="7">
        <f>HYPERLINK("#Notes!C3118", "Go To Notes")</f>
      </c>
      <c r="AO1342" s="2">
        <v>0</v>
      </c>
      <c r="AP1342" s="2">
        <v>0</v>
      </c>
      <c r="AQ1342" s="2">
        <v>0</v>
      </c>
      <c r="AR1342" s="26">
        <v>0</v>
      </c>
      <c r="AS1342" s="11"/>
      <c r="AT1342" s="10"/>
      <c r="AV1342" s="10"/>
      <c r="AW1342" s="10"/>
      <c r="AX1342" s="10"/>
      <c r="AY1342" s="10"/>
      <c r="AZ1342" s="10"/>
      <c r="BC1342" s="10"/>
    </row>
    <row r="1343" s="2" customFormat="1">
      <c r="A1343" s="2" t="s">
        <v>2999</v>
      </c>
      <c r="B1343" s="11">
        <v>44236</v>
      </c>
      <c r="C1343" s="2" t="s">
        <v>2974</v>
      </c>
      <c r="D1343" s="2" t="s">
        <v>2975</v>
      </c>
      <c r="E1343" s="2" t="s">
        <v>2976</v>
      </c>
      <c r="F1343" s="2" t="s">
        <v>2992</v>
      </c>
      <c r="G1343" s="2" t="s">
        <v>2993</v>
      </c>
      <c r="H1343" s="2" t="s">
        <v>2994</v>
      </c>
      <c r="I1343" s="11">
        <v>44196</v>
      </c>
      <c r="J1343" s="11">
        <v>44196</v>
      </c>
      <c r="K1343" s="2" t="s">
        <v>62</v>
      </c>
      <c r="L1343" s="2" t="s">
        <v>62</v>
      </c>
      <c r="M1343" s="2"/>
      <c r="N1343" s="2" t="s">
        <v>80</v>
      </c>
      <c r="O1343" s="2"/>
      <c r="P1343" s="2"/>
      <c r="Q1343" s="2" t="s">
        <v>65</v>
      </c>
      <c r="R1343" s="2" t="s">
        <v>81</v>
      </c>
      <c r="S1343" s="2">
        <v>2343</v>
      </c>
      <c r="T1343" s="2" t="s">
        <v>82</v>
      </c>
      <c r="U1343" s="2" t="s">
        <v>83</v>
      </c>
      <c r="V1343" s="10" t="s">
        <v>69</v>
      </c>
      <c r="W1343" s="2"/>
      <c r="X1343" s="2">
        <v>44142.12</v>
      </c>
      <c r="Y1343" s="26">
        <v>0.00093225681846</v>
      </c>
      <c r="Z1343" s="10" t="s">
        <v>84</v>
      </c>
      <c r="AA1343" s="2" t="s">
        <v>85</v>
      </c>
      <c r="AB1343" s="10" t="s">
        <v>72</v>
      </c>
      <c r="AC1343" s="2" t="s">
        <v>73</v>
      </c>
      <c r="AD1343" s="10" t="s">
        <v>74</v>
      </c>
      <c r="AE1343" s="10"/>
      <c r="AF1343" s="10" t="s">
        <v>86</v>
      </c>
      <c r="AG1343" s="10" t="s">
        <v>75</v>
      </c>
      <c r="AH1343" s="10"/>
      <c r="AI1343" s="10" t="s">
        <v>76</v>
      </c>
      <c r="AJ1343" s="2" t="s">
        <v>76</v>
      </c>
      <c r="AK1343" s="32">
        <v>1</v>
      </c>
      <c r="AL1343" s="2"/>
      <c r="AM1343" s="2"/>
      <c r="AN1343" s="7">
        <f>HYPERLINK("#Notes!C3124", "Go To Notes")</f>
      </c>
      <c r="AO1343" s="2">
        <v>0</v>
      </c>
      <c r="AP1343" s="2">
        <v>0</v>
      </c>
      <c r="AQ1343" s="2">
        <v>0</v>
      </c>
      <c r="AR1343" s="26">
        <v>0</v>
      </c>
      <c r="AS1343" s="11"/>
      <c r="AT1343" s="10"/>
      <c r="AV1343" s="10"/>
      <c r="AW1343" s="10"/>
      <c r="AX1343" s="10"/>
      <c r="AY1343" s="10"/>
      <c r="AZ1343" s="10"/>
      <c r="BC1343" s="10"/>
    </row>
    <row r="1344" s="2" customFormat="1">
      <c r="A1344" s="2" t="s">
        <v>3000</v>
      </c>
      <c r="B1344" s="11">
        <v>44344</v>
      </c>
      <c r="C1344" s="2" t="s">
        <v>2974</v>
      </c>
      <c r="D1344" s="2" t="s">
        <v>2975</v>
      </c>
      <c r="E1344" s="2" t="s">
        <v>2976</v>
      </c>
      <c r="F1344" s="2" t="s">
        <v>2992</v>
      </c>
      <c r="G1344" s="2" t="s">
        <v>2993</v>
      </c>
      <c r="H1344" s="2" t="s">
        <v>2994</v>
      </c>
      <c r="I1344" s="11">
        <v>44561</v>
      </c>
      <c r="J1344" s="11">
        <v>44286</v>
      </c>
      <c r="K1344" s="2" t="s">
        <v>62</v>
      </c>
      <c r="L1344" s="2" t="s">
        <v>62</v>
      </c>
      <c r="M1344" s="2"/>
      <c r="N1344" s="2" t="s">
        <v>80</v>
      </c>
      <c r="O1344" s="2"/>
      <c r="P1344" s="2"/>
      <c r="Q1344" s="2" t="s">
        <v>65</v>
      </c>
      <c r="R1344" s="2" t="s">
        <v>81</v>
      </c>
      <c r="S1344" s="2">
        <v>7175</v>
      </c>
      <c r="T1344" s="2" t="s">
        <v>82</v>
      </c>
      <c r="U1344" s="2" t="s">
        <v>83</v>
      </c>
      <c r="V1344" s="10" t="s">
        <v>69</v>
      </c>
      <c r="W1344" s="2"/>
      <c r="X1344" s="2">
        <v>1361958.5</v>
      </c>
      <c r="Y1344" s="26">
        <v>0.00716432383083</v>
      </c>
      <c r="Z1344" s="10" t="s">
        <v>84</v>
      </c>
      <c r="AA1344" s="2" t="s">
        <v>85</v>
      </c>
      <c r="AB1344" s="10" t="s">
        <v>72</v>
      </c>
      <c r="AC1344" s="2" t="s">
        <v>73</v>
      </c>
      <c r="AD1344" s="10" t="s">
        <v>74</v>
      </c>
      <c r="AE1344" s="10"/>
      <c r="AF1344" s="10" t="s">
        <v>86</v>
      </c>
      <c r="AG1344" s="10" t="s">
        <v>75</v>
      </c>
      <c r="AH1344" s="10"/>
      <c r="AI1344" s="10" t="s">
        <v>76</v>
      </c>
      <c r="AJ1344" s="2" t="s">
        <v>76</v>
      </c>
      <c r="AK1344" s="32">
        <v>1</v>
      </c>
      <c r="AL1344" s="2"/>
      <c r="AM1344" s="2"/>
      <c r="AN1344" s="7">
        <f>HYPERLINK("#Notes!C3130", "Go To Notes")</f>
      </c>
      <c r="AO1344" s="2">
        <v>0</v>
      </c>
      <c r="AP1344" s="2">
        <v>0</v>
      </c>
      <c r="AQ1344" s="2">
        <v>0</v>
      </c>
      <c r="AR1344" s="26">
        <v>0</v>
      </c>
      <c r="AS1344" s="11"/>
      <c r="AT1344" s="10"/>
      <c r="AV1344" s="10"/>
      <c r="AW1344" s="10"/>
      <c r="AX1344" s="10"/>
      <c r="AY1344" s="10"/>
      <c r="AZ1344" s="10"/>
      <c r="BC1344" s="10"/>
    </row>
    <row r="1345" s="2" customFormat="1">
      <c r="A1345" s="2" t="s">
        <v>3001</v>
      </c>
      <c r="B1345" s="11">
        <v>43796</v>
      </c>
      <c r="C1345" s="2" t="s">
        <v>2974</v>
      </c>
      <c r="D1345" s="2" t="s">
        <v>2975</v>
      </c>
      <c r="E1345" s="2" t="s">
        <v>2976</v>
      </c>
      <c r="F1345" s="2" t="s">
        <v>3002</v>
      </c>
      <c r="G1345" s="2" t="s">
        <v>3003</v>
      </c>
      <c r="H1345" s="2" t="s">
        <v>3004</v>
      </c>
      <c r="I1345" s="11">
        <v>43830</v>
      </c>
      <c r="J1345" s="11">
        <v>43738</v>
      </c>
      <c r="K1345" s="2" t="s">
        <v>62</v>
      </c>
      <c r="L1345" s="2" t="s">
        <v>62</v>
      </c>
      <c r="M1345" s="2"/>
      <c r="N1345" s="2" t="s">
        <v>80</v>
      </c>
      <c r="O1345" s="2"/>
      <c r="P1345" s="2"/>
      <c r="Q1345" s="2" t="s">
        <v>65</v>
      </c>
      <c r="R1345" s="2" t="s">
        <v>81</v>
      </c>
      <c r="S1345" s="2">
        <v>10874</v>
      </c>
      <c r="T1345" s="2" t="s">
        <v>82</v>
      </c>
      <c r="U1345" s="2" t="s">
        <v>83</v>
      </c>
      <c r="V1345" s="10" t="s">
        <v>69</v>
      </c>
      <c r="W1345" s="2"/>
      <c r="X1345" s="2">
        <v>60024.48</v>
      </c>
      <c r="Y1345" s="26">
        <v>0.00024627940698</v>
      </c>
      <c r="Z1345" s="10" t="s">
        <v>84</v>
      </c>
      <c r="AA1345" s="2" t="s">
        <v>85</v>
      </c>
      <c r="AB1345" s="10" t="s">
        <v>72</v>
      </c>
      <c r="AC1345" s="2" t="s">
        <v>73</v>
      </c>
      <c r="AD1345" s="10" t="s">
        <v>74</v>
      </c>
      <c r="AE1345" s="10"/>
      <c r="AF1345" s="10" t="s">
        <v>86</v>
      </c>
      <c r="AG1345" s="10" t="s">
        <v>75</v>
      </c>
      <c r="AH1345" s="10"/>
      <c r="AI1345" s="10" t="s">
        <v>76</v>
      </c>
      <c r="AJ1345" s="2" t="s">
        <v>76</v>
      </c>
      <c r="AK1345" s="32">
        <v>1</v>
      </c>
      <c r="AL1345" s="2"/>
      <c r="AM1345" s="2"/>
      <c r="AN1345" s="7">
        <f>HYPERLINK("#Notes!C3136", "Go To Notes")</f>
      </c>
      <c r="AO1345" s="2">
        <v>0</v>
      </c>
      <c r="AP1345" s="2">
        <v>0</v>
      </c>
      <c r="AQ1345" s="2">
        <v>0</v>
      </c>
      <c r="AR1345" s="26">
        <v>0</v>
      </c>
      <c r="AS1345" s="11"/>
      <c r="AT1345" s="10"/>
      <c r="AV1345" s="10"/>
      <c r="AW1345" s="10"/>
      <c r="AX1345" s="10"/>
      <c r="AY1345" s="10"/>
      <c r="AZ1345" s="10"/>
      <c r="BC1345" s="10"/>
    </row>
    <row r="1346" s="2" customFormat="1">
      <c r="A1346" s="2" t="s">
        <v>3005</v>
      </c>
      <c r="B1346" s="11">
        <v>43872</v>
      </c>
      <c r="C1346" s="2" t="s">
        <v>2974</v>
      </c>
      <c r="D1346" s="2" t="s">
        <v>2975</v>
      </c>
      <c r="E1346" s="2" t="s">
        <v>2976</v>
      </c>
      <c r="F1346" s="2" t="s">
        <v>3002</v>
      </c>
      <c r="G1346" s="2" t="s">
        <v>3003</v>
      </c>
      <c r="H1346" s="2" t="s">
        <v>3004</v>
      </c>
      <c r="I1346" s="11">
        <v>43830</v>
      </c>
      <c r="J1346" s="11">
        <v>43830</v>
      </c>
      <c r="K1346" s="2" t="s">
        <v>62</v>
      </c>
      <c r="L1346" s="2" t="s">
        <v>62</v>
      </c>
      <c r="M1346" s="2"/>
      <c r="N1346" s="2" t="s">
        <v>80</v>
      </c>
      <c r="O1346" s="2"/>
      <c r="P1346" s="2"/>
      <c r="Q1346" s="2" t="s">
        <v>65</v>
      </c>
      <c r="R1346" s="2" t="s">
        <v>81</v>
      </c>
      <c r="S1346" s="2">
        <v>9943</v>
      </c>
      <c r="T1346" s="2" t="s">
        <v>82</v>
      </c>
      <c r="U1346" s="2" t="s">
        <v>83</v>
      </c>
      <c r="V1346" s="10" t="s">
        <v>69</v>
      </c>
      <c r="W1346" s="2"/>
      <c r="X1346" s="2">
        <v>60453.44</v>
      </c>
      <c r="Y1346" s="26">
        <v>0.00023816251921</v>
      </c>
      <c r="Z1346" s="10" t="s">
        <v>84</v>
      </c>
      <c r="AA1346" s="2" t="s">
        <v>85</v>
      </c>
      <c r="AB1346" s="10" t="s">
        <v>72</v>
      </c>
      <c r="AC1346" s="2" t="s">
        <v>73</v>
      </c>
      <c r="AD1346" s="10" t="s">
        <v>74</v>
      </c>
      <c r="AE1346" s="10"/>
      <c r="AF1346" s="10" t="s">
        <v>86</v>
      </c>
      <c r="AG1346" s="10" t="s">
        <v>75</v>
      </c>
      <c r="AH1346" s="10"/>
      <c r="AI1346" s="10" t="s">
        <v>76</v>
      </c>
      <c r="AJ1346" s="2" t="s">
        <v>76</v>
      </c>
      <c r="AK1346" s="32">
        <v>1</v>
      </c>
      <c r="AL1346" s="2"/>
      <c r="AM1346" s="2"/>
      <c r="AN1346" s="7">
        <f>HYPERLINK("#Notes!C3142", "Go To Notes")</f>
      </c>
      <c r="AO1346" s="2">
        <v>0</v>
      </c>
      <c r="AP1346" s="2">
        <v>0</v>
      </c>
      <c r="AQ1346" s="2">
        <v>0</v>
      </c>
      <c r="AR1346" s="26">
        <v>0</v>
      </c>
      <c r="AS1346" s="11"/>
      <c r="AT1346" s="10"/>
      <c r="AV1346" s="10"/>
      <c r="AW1346" s="10"/>
      <c r="AX1346" s="10"/>
      <c r="AY1346" s="10"/>
      <c r="AZ1346" s="10"/>
      <c r="BC1346" s="10"/>
    </row>
    <row r="1347" s="2" customFormat="1">
      <c r="A1347" s="2" t="s">
        <v>3006</v>
      </c>
      <c r="B1347" s="11">
        <v>43983</v>
      </c>
      <c r="C1347" s="2" t="s">
        <v>2974</v>
      </c>
      <c r="D1347" s="2" t="s">
        <v>2975</v>
      </c>
      <c r="E1347" s="2" t="s">
        <v>2976</v>
      </c>
      <c r="F1347" s="2" t="s">
        <v>3002</v>
      </c>
      <c r="G1347" s="2" t="s">
        <v>3003</v>
      </c>
      <c r="H1347" s="2" t="s">
        <v>3004</v>
      </c>
      <c r="I1347" s="11">
        <v>44196</v>
      </c>
      <c r="J1347" s="11">
        <v>43921</v>
      </c>
      <c r="K1347" s="2" t="s">
        <v>62</v>
      </c>
      <c r="L1347" s="2" t="s">
        <v>62</v>
      </c>
      <c r="M1347" s="2"/>
      <c r="N1347" s="2" t="s">
        <v>80</v>
      </c>
      <c r="O1347" s="2"/>
      <c r="P1347" s="2"/>
      <c r="Q1347" s="2" t="s">
        <v>65</v>
      </c>
      <c r="R1347" s="2" t="s">
        <v>81</v>
      </c>
      <c r="S1347" s="2">
        <v>6549</v>
      </c>
      <c r="T1347" s="2" t="s">
        <v>82</v>
      </c>
      <c r="U1347" s="2" t="s">
        <v>83</v>
      </c>
      <c r="V1347" s="10" t="s">
        <v>69</v>
      </c>
      <c r="W1347" s="2"/>
      <c r="X1347" s="2">
        <v>22921.5</v>
      </c>
      <c r="Y1347" s="26">
        <v>0.00016738716085</v>
      </c>
      <c r="Z1347" s="10" t="s">
        <v>84</v>
      </c>
      <c r="AA1347" s="2" t="s">
        <v>85</v>
      </c>
      <c r="AB1347" s="10" t="s">
        <v>72</v>
      </c>
      <c r="AC1347" s="2" t="s">
        <v>73</v>
      </c>
      <c r="AD1347" s="10" t="s">
        <v>74</v>
      </c>
      <c r="AE1347" s="10"/>
      <c r="AF1347" s="10" t="s">
        <v>86</v>
      </c>
      <c r="AG1347" s="10" t="s">
        <v>75</v>
      </c>
      <c r="AH1347" s="10"/>
      <c r="AI1347" s="10" t="s">
        <v>76</v>
      </c>
      <c r="AJ1347" s="2" t="s">
        <v>76</v>
      </c>
      <c r="AK1347" s="32">
        <v>1</v>
      </c>
      <c r="AL1347" s="2"/>
      <c r="AM1347" s="2"/>
      <c r="AN1347" s="7">
        <f>HYPERLINK("#Notes!C3148", "Go To Notes")</f>
      </c>
      <c r="AO1347" s="2">
        <v>0</v>
      </c>
      <c r="AP1347" s="2">
        <v>0</v>
      </c>
      <c r="AQ1347" s="2">
        <v>0</v>
      </c>
      <c r="AR1347" s="26">
        <v>0</v>
      </c>
      <c r="AS1347" s="11"/>
      <c r="AT1347" s="10"/>
      <c r="AV1347" s="10"/>
      <c r="AW1347" s="10"/>
      <c r="AX1347" s="10"/>
      <c r="AY1347" s="10"/>
      <c r="AZ1347" s="10"/>
      <c r="BC1347" s="10"/>
    </row>
    <row r="1348" s="2" customFormat="1">
      <c r="A1348" s="2" t="s">
        <v>3007</v>
      </c>
      <c r="B1348" s="11">
        <v>44062</v>
      </c>
      <c r="C1348" s="2" t="s">
        <v>2974</v>
      </c>
      <c r="D1348" s="2" t="s">
        <v>2975</v>
      </c>
      <c r="E1348" s="2" t="s">
        <v>2976</v>
      </c>
      <c r="F1348" s="2" t="s">
        <v>3002</v>
      </c>
      <c r="G1348" s="2" t="s">
        <v>3003</v>
      </c>
      <c r="H1348" s="2" t="s">
        <v>3004</v>
      </c>
      <c r="I1348" s="11">
        <v>44196</v>
      </c>
      <c r="J1348" s="11">
        <v>44012</v>
      </c>
      <c r="K1348" s="2" t="s">
        <v>62</v>
      </c>
      <c r="L1348" s="2" t="s">
        <v>62</v>
      </c>
      <c r="M1348" s="2"/>
      <c r="N1348" s="2" t="s">
        <v>80</v>
      </c>
      <c r="O1348" s="2"/>
      <c r="P1348" s="2"/>
      <c r="Q1348" s="2" t="s">
        <v>65</v>
      </c>
      <c r="R1348" s="2" t="s">
        <v>81</v>
      </c>
      <c r="S1348" s="2">
        <v>5511</v>
      </c>
      <c r="T1348" s="2" t="s">
        <v>82</v>
      </c>
      <c r="U1348" s="2" t="s">
        <v>83</v>
      </c>
      <c r="V1348" s="10" t="s">
        <v>69</v>
      </c>
      <c r="W1348" s="2"/>
      <c r="X1348" s="2">
        <v>23917.74</v>
      </c>
      <c r="Y1348" s="26">
        <v>0.00014623817906</v>
      </c>
      <c r="Z1348" s="10" t="s">
        <v>84</v>
      </c>
      <c r="AA1348" s="2" t="s">
        <v>85</v>
      </c>
      <c r="AB1348" s="10" t="s">
        <v>72</v>
      </c>
      <c r="AC1348" s="2" t="s">
        <v>73</v>
      </c>
      <c r="AD1348" s="10" t="s">
        <v>74</v>
      </c>
      <c r="AE1348" s="10"/>
      <c r="AF1348" s="10" t="s">
        <v>86</v>
      </c>
      <c r="AG1348" s="10" t="s">
        <v>75</v>
      </c>
      <c r="AH1348" s="10"/>
      <c r="AI1348" s="10" t="s">
        <v>76</v>
      </c>
      <c r="AJ1348" s="2" t="s">
        <v>76</v>
      </c>
      <c r="AK1348" s="32">
        <v>1</v>
      </c>
      <c r="AL1348" s="2"/>
      <c r="AM1348" s="2"/>
      <c r="AN1348" s="7">
        <f>HYPERLINK("#Notes!C3154", "Go To Notes")</f>
      </c>
      <c r="AO1348" s="2">
        <v>0</v>
      </c>
      <c r="AP1348" s="2">
        <v>0</v>
      </c>
      <c r="AQ1348" s="2">
        <v>0</v>
      </c>
      <c r="AR1348" s="26">
        <v>0</v>
      </c>
      <c r="AS1348" s="11"/>
      <c r="AT1348" s="10"/>
      <c r="AV1348" s="10"/>
      <c r="AW1348" s="10"/>
      <c r="AX1348" s="10"/>
      <c r="AY1348" s="10"/>
      <c r="AZ1348" s="10"/>
      <c r="BC1348" s="10"/>
    </row>
    <row r="1349" s="2" customFormat="1">
      <c r="A1349" s="2" t="s">
        <v>3008</v>
      </c>
      <c r="B1349" s="11">
        <v>44162</v>
      </c>
      <c r="C1349" s="2" t="s">
        <v>2974</v>
      </c>
      <c r="D1349" s="2" t="s">
        <v>2975</v>
      </c>
      <c r="E1349" s="2" t="s">
        <v>2976</v>
      </c>
      <c r="F1349" s="2" t="s">
        <v>3002</v>
      </c>
      <c r="G1349" s="2" t="s">
        <v>3003</v>
      </c>
      <c r="H1349" s="2" t="s">
        <v>3004</v>
      </c>
      <c r="I1349" s="11">
        <v>44196</v>
      </c>
      <c r="J1349" s="11">
        <v>44104</v>
      </c>
      <c r="K1349" s="2" t="s">
        <v>62</v>
      </c>
      <c r="L1349" s="2" t="s">
        <v>62</v>
      </c>
      <c r="M1349" s="2"/>
      <c r="N1349" s="2" t="s">
        <v>80</v>
      </c>
      <c r="O1349" s="2"/>
      <c r="P1349" s="2"/>
      <c r="Q1349" s="2" t="s">
        <v>65</v>
      </c>
      <c r="R1349" s="2" t="s">
        <v>81</v>
      </c>
      <c r="S1349" s="2">
        <v>4953</v>
      </c>
      <c r="T1349" s="2" t="s">
        <v>82</v>
      </c>
      <c r="U1349" s="2" t="s">
        <v>83</v>
      </c>
      <c r="V1349" s="10" t="s">
        <v>69</v>
      </c>
      <c r="W1349" s="2"/>
      <c r="X1349" s="2">
        <v>50520.6</v>
      </c>
      <c r="Y1349" s="26">
        <v>0.00031882080193</v>
      </c>
      <c r="Z1349" s="10" t="s">
        <v>84</v>
      </c>
      <c r="AA1349" s="2" t="s">
        <v>85</v>
      </c>
      <c r="AB1349" s="10" t="s">
        <v>72</v>
      </c>
      <c r="AC1349" s="2" t="s">
        <v>73</v>
      </c>
      <c r="AD1349" s="10" t="s">
        <v>74</v>
      </c>
      <c r="AE1349" s="10"/>
      <c r="AF1349" s="10" t="s">
        <v>86</v>
      </c>
      <c r="AG1349" s="10" t="s">
        <v>75</v>
      </c>
      <c r="AH1349" s="10"/>
      <c r="AI1349" s="10" t="s">
        <v>76</v>
      </c>
      <c r="AJ1349" s="2" t="s">
        <v>76</v>
      </c>
      <c r="AK1349" s="32">
        <v>1</v>
      </c>
      <c r="AL1349" s="2"/>
      <c r="AM1349" s="2"/>
      <c r="AN1349" s="7">
        <f>HYPERLINK("#Notes!C3160", "Go To Notes")</f>
      </c>
      <c r="AO1349" s="2">
        <v>0</v>
      </c>
      <c r="AP1349" s="2">
        <v>0</v>
      </c>
      <c r="AQ1349" s="2">
        <v>0</v>
      </c>
      <c r="AR1349" s="26">
        <v>0</v>
      </c>
      <c r="AS1349" s="11"/>
      <c r="AT1349" s="10"/>
      <c r="AV1349" s="10"/>
      <c r="AW1349" s="10"/>
      <c r="AX1349" s="10"/>
      <c r="AY1349" s="10"/>
      <c r="AZ1349" s="10"/>
      <c r="BC1349" s="10"/>
    </row>
    <row r="1350" s="2" customFormat="1">
      <c r="A1350" s="2" t="s">
        <v>3009</v>
      </c>
      <c r="B1350" s="11">
        <v>44236</v>
      </c>
      <c r="C1350" s="2" t="s">
        <v>2974</v>
      </c>
      <c r="D1350" s="2" t="s">
        <v>2975</v>
      </c>
      <c r="E1350" s="2" t="s">
        <v>2976</v>
      </c>
      <c r="F1350" s="2" t="s">
        <v>3002</v>
      </c>
      <c r="G1350" s="2" t="s">
        <v>3003</v>
      </c>
      <c r="H1350" s="2" t="s">
        <v>3004</v>
      </c>
      <c r="I1350" s="11">
        <v>44196</v>
      </c>
      <c r="J1350" s="11">
        <v>44196</v>
      </c>
      <c r="K1350" s="2" t="s">
        <v>62</v>
      </c>
      <c r="L1350" s="2" t="s">
        <v>62</v>
      </c>
      <c r="M1350" s="2"/>
      <c r="N1350" s="2" t="s">
        <v>80</v>
      </c>
      <c r="O1350" s="2"/>
      <c r="P1350" s="2"/>
      <c r="Q1350" s="2" t="s">
        <v>65</v>
      </c>
      <c r="R1350" s="2" t="s">
        <v>81</v>
      </c>
      <c r="S1350" s="2">
        <v>4564</v>
      </c>
      <c r="T1350" s="2" t="s">
        <v>82</v>
      </c>
      <c r="U1350" s="2" t="s">
        <v>83</v>
      </c>
      <c r="V1350" s="10" t="s">
        <v>69</v>
      </c>
      <c r="W1350" s="2"/>
      <c r="X1350" s="2">
        <v>85985.76</v>
      </c>
      <c r="Y1350" s="26">
        <v>0.00044905251187</v>
      </c>
      <c r="Z1350" s="10" t="s">
        <v>84</v>
      </c>
      <c r="AA1350" s="2" t="s">
        <v>85</v>
      </c>
      <c r="AB1350" s="10" t="s">
        <v>72</v>
      </c>
      <c r="AC1350" s="2" t="s">
        <v>73</v>
      </c>
      <c r="AD1350" s="10" t="s">
        <v>74</v>
      </c>
      <c r="AE1350" s="10"/>
      <c r="AF1350" s="10" t="s">
        <v>86</v>
      </c>
      <c r="AG1350" s="10" t="s">
        <v>75</v>
      </c>
      <c r="AH1350" s="10"/>
      <c r="AI1350" s="10" t="s">
        <v>76</v>
      </c>
      <c r="AJ1350" s="2" t="s">
        <v>76</v>
      </c>
      <c r="AK1350" s="32">
        <v>1</v>
      </c>
      <c r="AL1350" s="2"/>
      <c r="AM1350" s="2"/>
      <c r="AN1350" s="7">
        <f>HYPERLINK("#Notes!C3166", "Go To Notes")</f>
      </c>
      <c r="AO1350" s="2">
        <v>0</v>
      </c>
      <c r="AP1350" s="2">
        <v>0</v>
      </c>
      <c r="AQ1350" s="2">
        <v>0</v>
      </c>
      <c r="AR1350" s="26">
        <v>0</v>
      </c>
      <c r="AS1350" s="11"/>
      <c r="AT1350" s="10"/>
      <c r="AV1350" s="10"/>
      <c r="AW1350" s="10"/>
      <c r="AX1350" s="10"/>
      <c r="AY1350" s="10"/>
      <c r="AZ1350" s="10"/>
      <c r="BC1350" s="10"/>
    </row>
    <row r="1351" s="2" customFormat="1">
      <c r="A1351" s="2" t="s">
        <v>3010</v>
      </c>
      <c r="B1351" s="11">
        <v>44344</v>
      </c>
      <c r="C1351" s="2" t="s">
        <v>2974</v>
      </c>
      <c r="D1351" s="2" t="s">
        <v>2975</v>
      </c>
      <c r="E1351" s="2" t="s">
        <v>2976</v>
      </c>
      <c r="F1351" s="2" t="s">
        <v>3002</v>
      </c>
      <c r="G1351" s="2" t="s">
        <v>3003</v>
      </c>
      <c r="H1351" s="2" t="s">
        <v>3004</v>
      </c>
      <c r="I1351" s="11">
        <v>44561</v>
      </c>
      <c r="J1351" s="11">
        <v>44286</v>
      </c>
      <c r="K1351" s="2" t="s">
        <v>62</v>
      </c>
      <c r="L1351" s="2" t="s">
        <v>62</v>
      </c>
      <c r="M1351" s="2"/>
      <c r="N1351" s="2" t="s">
        <v>80</v>
      </c>
      <c r="O1351" s="2"/>
      <c r="P1351" s="2"/>
      <c r="Q1351" s="2" t="s">
        <v>65</v>
      </c>
      <c r="R1351" s="2" t="s">
        <v>81</v>
      </c>
      <c r="S1351" s="2">
        <v>8995</v>
      </c>
      <c r="T1351" s="2" t="s">
        <v>82</v>
      </c>
      <c r="U1351" s="2" t="s">
        <v>83</v>
      </c>
      <c r="V1351" s="10" t="s">
        <v>69</v>
      </c>
      <c r="W1351" s="2"/>
      <c r="X1351" s="2">
        <v>1707430.9</v>
      </c>
      <c r="Y1351" s="26">
        <v>0.00367514023974</v>
      </c>
      <c r="Z1351" s="10" t="s">
        <v>84</v>
      </c>
      <c r="AA1351" s="2" t="s">
        <v>85</v>
      </c>
      <c r="AB1351" s="10" t="s">
        <v>72</v>
      </c>
      <c r="AC1351" s="2" t="s">
        <v>73</v>
      </c>
      <c r="AD1351" s="10" t="s">
        <v>74</v>
      </c>
      <c r="AE1351" s="10"/>
      <c r="AF1351" s="10" t="s">
        <v>86</v>
      </c>
      <c r="AG1351" s="10" t="s">
        <v>75</v>
      </c>
      <c r="AH1351" s="10"/>
      <c r="AI1351" s="10" t="s">
        <v>76</v>
      </c>
      <c r="AJ1351" s="2" t="s">
        <v>76</v>
      </c>
      <c r="AK1351" s="32">
        <v>1</v>
      </c>
      <c r="AL1351" s="2"/>
      <c r="AM1351" s="2"/>
      <c r="AN1351" s="7">
        <f>HYPERLINK("#Notes!C3172", "Go To Notes")</f>
      </c>
      <c r="AO1351" s="2">
        <v>0</v>
      </c>
      <c r="AP1351" s="2">
        <v>0</v>
      </c>
      <c r="AQ1351" s="2">
        <v>0</v>
      </c>
      <c r="AR1351" s="26">
        <v>0</v>
      </c>
      <c r="AS1351" s="11"/>
      <c r="AT1351" s="10"/>
      <c r="AV1351" s="10"/>
      <c r="AW1351" s="10"/>
      <c r="AX1351" s="10"/>
      <c r="AY1351" s="10"/>
      <c r="AZ1351" s="10"/>
      <c r="BC1351" s="10"/>
    </row>
    <row r="1352" s="2" customFormat="1">
      <c r="A1352" s="2" t="s">
        <v>3011</v>
      </c>
      <c r="B1352" s="11">
        <v>43796</v>
      </c>
      <c r="C1352" s="2" t="s">
        <v>2974</v>
      </c>
      <c r="D1352" s="2" t="s">
        <v>2975</v>
      </c>
      <c r="E1352" s="2" t="s">
        <v>2976</v>
      </c>
      <c r="F1352" s="2" t="s">
        <v>3012</v>
      </c>
      <c r="G1352" s="2" t="s">
        <v>3013</v>
      </c>
      <c r="H1352" s="2" t="s">
        <v>3014</v>
      </c>
      <c r="I1352" s="11">
        <v>43830</v>
      </c>
      <c r="J1352" s="11">
        <v>43738</v>
      </c>
      <c r="K1352" s="2" t="s">
        <v>62</v>
      </c>
      <c r="L1352" s="2" t="s">
        <v>62</v>
      </c>
      <c r="M1352" s="2"/>
      <c r="N1352" s="2" t="s">
        <v>80</v>
      </c>
      <c r="O1352" s="2"/>
      <c r="P1352" s="2"/>
      <c r="Q1352" s="2" t="s">
        <v>65</v>
      </c>
      <c r="R1352" s="2" t="s">
        <v>81</v>
      </c>
      <c r="S1352" s="2">
        <v>30336</v>
      </c>
      <c r="T1352" s="2" t="s">
        <v>82</v>
      </c>
      <c r="U1352" s="2" t="s">
        <v>83</v>
      </c>
      <c r="V1352" s="10" t="s">
        <v>69</v>
      </c>
      <c r="W1352" s="2"/>
      <c r="X1352" s="2">
        <v>167454.72</v>
      </c>
      <c r="Y1352" s="26">
        <v>0.00025388554367</v>
      </c>
      <c r="Z1352" s="10" t="s">
        <v>84</v>
      </c>
      <c r="AA1352" s="2" t="s">
        <v>85</v>
      </c>
      <c r="AB1352" s="10" t="s">
        <v>72</v>
      </c>
      <c r="AC1352" s="2" t="s">
        <v>73</v>
      </c>
      <c r="AD1352" s="10" t="s">
        <v>74</v>
      </c>
      <c r="AE1352" s="10"/>
      <c r="AF1352" s="10" t="s">
        <v>86</v>
      </c>
      <c r="AG1352" s="10" t="s">
        <v>75</v>
      </c>
      <c r="AH1352" s="10"/>
      <c r="AI1352" s="10" t="s">
        <v>76</v>
      </c>
      <c r="AJ1352" s="2" t="s">
        <v>76</v>
      </c>
      <c r="AK1352" s="32">
        <v>1</v>
      </c>
      <c r="AL1352" s="2"/>
      <c r="AM1352" s="2"/>
      <c r="AN1352" s="7">
        <f>HYPERLINK("#Notes!C3178", "Go To Notes")</f>
      </c>
      <c r="AO1352" s="2">
        <v>0</v>
      </c>
      <c r="AP1352" s="2">
        <v>0</v>
      </c>
      <c r="AQ1352" s="2">
        <v>0</v>
      </c>
      <c r="AR1352" s="26">
        <v>0</v>
      </c>
      <c r="AS1352" s="11"/>
      <c r="AT1352" s="10"/>
      <c r="AV1352" s="10"/>
      <c r="AW1352" s="10"/>
      <c r="AX1352" s="10"/>
      <c r="AY1352" s="10"/>
      <c r="AZ1352" s="10"/>
      <c r="BC1352" s="10"/>
    </row>
    <row r="1353" s="2" customFormat="1">
      <c r="A1353" s="2" t="s">
        <v>3015</v>
      </c>
      <c r="B1353" s="11">
        <v>43872</v>
      </c>
      <c r="C1353" s="2" t="s">
        <v>2974</v>
      </c>
      <c r="D1353" s="2" t="s">
        <v>2975</v>
      </c>
      <c r="E1353" s="2" t="s">
        <v>2976</v>
      </c>
      <c r="F1353" s="2" t="s">
        <v>3012</v>
      </c>
      <c r="G1353" s="2" t="s">
        <v>3013</v>
      </c>
      <c r="H1353" s="2" t="s">
        <v>3014</v>
      </c>
      <c r="I1353" s="11">
        <v>43830</v>
      </c>
      <c r="J1353" s="11">
        <v>43830</v>
      </c>
      <c r="K1353" s="2" t="s">
        <v>62</v>
      </c>
      <c r="L1353" s="2" t="s">
        <v>62</v>
      </c>
      <c r="M1353" s="2"/>
      <c r="N1353" s="2" t="s">
        <v>80</v>
      </c>
      <c r="O1353" s="2"/>
      <c r="P1353" s="2"/>
      <c r="Q1353" s="2" t="s">
        <v>65</v>
      </c>
      <c r="R1353" s="2" t="s">
        <v>81</v>
      </c>
      <c r="S1353" s="2">
        <v>27737</v>
      </c>
      <c r="T1353" s="2" t="s">
        <v>82</v>
      </c>
      <c r="U1353" s="2" t="s">
        <v>83</v>
      </c>
      <c r="V1353" s="10" t="s">
        <v>69</v>
      </c>
      <c r="W1353" s="2"/>
      <c r="X1353" s="2">
        <v>168640.96</v>
      </c>
      <c r="Y1353" s="26">
        <v>0.00023782376064</v>
      </c>
      <c r="Z1353" s="10" t="s">
        <v>84</v>
      </c>
      <c r="AA1353" s="2" t="s">
        <v>85</v>
      </c>
      <c r="AB1353" s="10" t="s">
        <v>72</v>
      </c>
      <c r="AC1353" s="2" t="s">
        <v>73</v>
      </c>
      <c r="AD1353" s="10" t="s">
        <v>74</v>
      </c>
      <c r="AE1353" s="10"/>
      <c r="AF1353" s="10" t="s">
        <v>86</v>
      </c>
      <c r="AG1353" s="10" t="s">
        <v>75</v>
      </c>
      <c r="AH1353" s="10"/>
      <c r="AI1353" s="10" t="s">
        <v>76</v>
      </c>
      <c r="AJ1353" s="2" t="s">
        <v>76</v>
      </c>
      <c r="AK1353" s="32">
        <v>1</v>
      </c>
      <c r="AL1353" s="2"/>
      <c r="AM1353" s="2"/>
      <c r="AN1353" s="7">
        <f>HYPERLINK("#Notes!C3184", "Go To Notes")</f>
      </c>
      <c r="AO1353" s="2">
        <v>0</v>
      </c>
      <c r="AP1353" s="2">
        <v>0</v>
      </c>
      <c r="AQ1353" s="2">
        <v>0</v>
      </c>
      <c r="AR1353" s="26">
        <v>0</v>
      </c>
      <c r="AS1353" s="11"/>
      <c r="AT1353" s="10"/>
      <c r="AV1353" s="10"/>
      <c r="AW1353" s="10"/>
      <c r="AX1353" s="10"/>
      <c r="AY1353" s="10"/>
      <c r="AZ1353" s="10"/>
      <c r="BC1353" s="10"/>
    </row>
    <row r="1354" s="2" customFormat="1">
      <c r="A1354" s="2" t="s">
        <v>3016</v>
      </c>
      <c r="B1354" s="11">
        <v>43983</v>
      </c>
      <c r="C1354" s="2" t="s">
        <v>2974</v>
      </c>
      <c r="D1354" s="2" t="s">
        <v>2975</v>
      </c>
      <c r="E1354" s="2" t="s">
        <v>2976</v>
      </c>
      <c r="F1354" s="2" t="s">
        <v>3012</v>
      </c>
      <c r="G1354" s="2" t="s">
        <v>3013</v>
      </c>
      <c r="H1354" s="2" t="s">
        <v>3014</v>
      </c>
      <c r="I1354" s="11">
        <v>44196</v>
      </c>
      <c r="J1354" s="11">
        <v>43921</v>
      </c>
      <c r="K1354" s="2" t="s">
        <v>62</v>
      </c>
      <c r="L1354" s="2" t="s">
        <v>62</v>
      </c>
      <c r="M1354" s="2"/>
      <c r="N1354" s="2" t="s">
        <v>80</v>
      </c>
      <c r="O1354" s="2"/>
      <c r="P1354" s="2"/>
      <c r="Q1354" s="2" t="s">
        <v>65</v>
      </c>
      <c r="R1354" s="2" t="s">
        <v>81</v>
      </c>
      <c r="S1354" s="2">
        <v>27737</v>
      </c>
      <c r="T1354" s="2" t="s">
        <v>82</v>
      </c>
      <c r="U1354" s="2" t="s">
        <v>83</v>
      </c>
      <c r="V1354" s="10" t="s">
        <v>69</v>
      </c>
      <c r="W1354" s="2"/>
      <c r="X1354" s="2">
        <v>97079.5</v>
      </c>
      <c r="Y1354" s="26">
        <v>0.00018716555931</v>
      </c>
      <c r="Z1354" s="10" t="s">
        <v>84</v>
      </c>
      <c r="AA1354" s="2" t="s">
        <v>85</v>
      </c>
      <c r="AB1354" s="10" t="s">
        <v>72</v>
      </c>
      <c r="AC1354" s="2" t="s">
        <v>73</v>
      </c>
      <c r="AD1354" s="10" t="s">
        <v>74</v>
      </c>
      <c r="AE1354" s="10"/>
      <c r="AF1354" s="10" t="s">
        <v>86</v>
      </c>
      <c r="AG1354" s="10" t="s">
        <v>75</v>
      </c>
      <c r="AH1354" s="10"/>
      <c r="AI1354" s="10" t="s">
        <v>76</v>
      </c>
      <c r="AJ1354" s="2" t="s">
        <v>76</v>
      </c>
      <c r="AK1354" s="32">
        <v>1</v>
      </c>
      <c r="AL1354" s="2"/>
      <c r="AM1354" s="2"/>
      <c r="AN1354" s="7">
        <f>HYPERLINK("#Notes!C3190", "Go To Notes")</f>
      </c>
      <c r="AO1354" s="2">
        <v>0</v>
      </c>
      <c r="AP1354" s="2">
        <v>0</v>
      </c>
      <c r="AQ1354" s="2">
        <v>0</v>
      </c>
      <c r="AR1354" s="26">
        <v>0</v>
      </c>
      <c r="AS1354" s="11"/>
      <c r="AT1354" s="10"/>
      <c r="AV1354" s="10"/>
      <c r="AW1354" s="10"/>
      <c r="AX1354" s="10"/>
      <c r="AY1354" s="10"/>
      <c r="AZ1354" s="10"/>
      <c r="BC1354" s="10"/>
    </row>
    <row r="1355" s="2" customFormat="1">
      <c r="A1355" s="2" t="s">
        <v>3017</v>
      </c>
      <c r="B1355" s="11">
        <v>44062</v>
      </c>
      <c r="C1355" s="2" t="s">
        <v>2974</v>
      </c>
      <c r="D1355" s="2" t="s">
        <v>2975</v>
      </c>
      <c r="E1355" s="2" t="s">
        <v>2976</v>
      </c>
      <c r="F1355" s="2" t="s">
        <v>3012</v>
      </c>
      <c r="G1355" s="2" t="s">
        <v>3013</v>
      </c>
      <c r="H1355" s="2" t="s">
        <v>3014</v>
      </c>
      <c r="I1355" s="11">
        <v>44196</v>
      </c>
      <c r="J1355" s="11">
        <v>44012</v>
      </c>
      <c r="K1355" s="2" t="s">
        <v>62</v>
      </c>
      <c r="L1355" s="2" t="s">
        <v>62</v>
      </c>
      <c r="M1355" s="2"/>
      <c r="N1355" s="2" t="s">
        <v>80</v>
      </c>
      <c r="O1355" s="2"/>
      <c r="P1355" s="2"/>
      <c r="Q1355" s="2" t="s">
        <v>65</v>
      </c>
      <c r="R1355" s="2" t="s">
        <v>81</v>
      </c>
      <c r="S1355" s="2">
        <v>21617</v>
      </c>
      <c r="T1355" s="2" t="s">
        <v>82</v>
      </c>
      <c r="U1355" s="2" t="s">
        <v>83</v>
      </c>
      <c r="V1355" s="10" t="s">
        <v>69</v>
      </c>
      <c r="W1355" s="2"/>
      <c r="X1355" s="2">
        <v>93817.78</v>
      </c>
      <c r="Y1355" s="26">
        <v>0.00014796140343</v>
      </c>
      <c r="Z1355" s="10" t="s">
        <v>84</v>
      </c>
      <c r="AA1355" s="2" t="s">
        <v>85</v>
      </c>
      <c r="AB1355" s="10" t="s">
        <v>72</v>
      </c>
      <c r="AC1355" s="2" t="s">
        <v>73</v>
      </c>
      <c r="AD1355" s="10" t="s">
        <v>74</v>
      </c>
      <c r="AE1355" s="10"/>
      <c r="AF1355" s="10" t="s">
        <v>86</v>
      </c>
      <c r="AG1355" s="10" t="s">
        <v>75</v>
      </c>
      <c r="AH1355" s="10"/>
      <c r="AI1355" s="10" t="s">
        <v>76</v>
      </c>
      <c r="AJ1355" s="2" t="s">
        <v>76</v>
      </c>
      <c r="AK1355" s="32">
        <v>1</v>
      </c>
      <c r="AL1355" s="2"/>
      <c r="AM1355" s="2"/>
      <c r="AN1355" s="7">
        <f>HYPERLINK("#Notes!C3196", "Go To Notes")</f>
      </c>
      <c r="AO1355" s="2">
        <v>0</v>
      </c>
      <c r="AP1355" s="2">
        <v>0</v>
      </c>
      <c r="AQ1355" s="2">
        <v>0</v>
      </c>
      <c r="AR1355" s="26">
        <v>0</v>
      </c>
      <c r="AS1355" s="11"/>
      <c r="AT1355" s="10"/>
      <c r="AV1355" s="10"/>
      <c r="AW1355" s="10"/>
      <c r="AX1355" s="10"/>
      <c r="AY1355" s="10"/>
      <c r="AZ1355" s="10"/>
      <c r="BC1355" s="10"/>
    </row>
    <row r="1356" s="2" customFormat="1">
      <c r="A1356" s="2" t="s">
        <v>3018</v>
      </c>
      <c r="B1356" s="11">
        <v>44162</v>
      </c>
      <c r="C1356" s="2" t="s">
        <v>2974</v>
      </c>
      <c r="D1356" s="2" t="s">
        <v>2975</v>
      </c>
      <c r="E1356" s="2" t="s">
        <v>2976</v>
      </c>
      <c r="F1356" s="2" t="s">
        <v>3012</v>
      </c>
      <c r="G1356" s="2" t="s">
        <v>3013</v>
      </c>
      <c r="H1356" s="2" t="s">
        <v>3014</v>
      </c>
      <c r="I1356" s="11">
        <v>44196</v>
      </c>
      <c r="J1356" s="11">
        <v>44104</v>
      </c>
      <c r="K1356" s="2" t="s">
        <v>62</v>
      </c>
      <c r="L1356" s="2" t="s">
        <v>62</v>
      </c>
      <c r="M1356" s="2"/>
      <c r="N1356" s="2" t="s">
        <v>80</v>
      </c>
      <c r="O1356" s="2"/>
      <c r="P1356" s="2"/>
      <c r="Q1356" s="2" t="s">
        <v>65</v>
      </c>
      <c r="R1356" s="2" t="s">
        <v>81</v>
      </c>
      <c r="S1356" s="2">
        <v>18854</v>
      </c>
      <c r="T1356" s="2" t="s">
        <v>82</v>
      </c>
      <c r="U1356" s="2" t="s">
        <v>83</v>
      </c>
      <c r="V1356" s="10" t="s">
        <v>69</v>
      </c>
      <c r="W1356" s="2"/>
      <c r="X1356" s="2">
        <v>192310.8</v>
      </c>
      <c r="Y1356" s="26">
        <v>0.00029924085813</v>
      </c>
      <c r="Z1356" s="10" t="s">
        <v>84</v>
      </c>
      <c r="AA1356" s="2" t="s">
        <v>85</v>
      </c>
      <c r="AB1356" s="10" t="s">
        <v>72</v>
      </c>
      <c r="AC1356" s="2" t="s">
        <v>73</v>
      </c>
      <c r="AD1356" s="10" t="s">
        <v>74</v>
      </c>
      <c r="AE1356" s="10"/>
      <c r="AF1356" s="10" t="s">
        <v>86</v>
      </c>
      <c r="AG1356" s="10" t="s">
        <v>75</v>
      </c>
      <c r="AH1356" s="10"/>
      <c r="AI1356" s="10" t="s">
        <v>76</v>
      </c>
      <c r="AJ1356" s="2" t="s">
        <v>76</v>
      </c>
      <c r="AK1356" s="32">
        <v>1</v>
      </c>
      <c r="AL1356" s="2"/>
      <c r="AM1356" s="2"/>
      <c r="AN1356" s="7">
        <f>HYPERLINK("#Notes!C3202", "Go To Notes")</f>
      </c>
      <c r="AO1356" s="2">
        <v>0</v>
      </c>
      <c r="AP1356" s="2">
        <v>0</v>
      </c>
      <c r="AQ1356" s="2">
        <v>0</v>
      </c>
      <c r="AR1356" s="26">
        <v>0</v>
      </c>
      <c r="AS1356" s="11"/>
      <c r="AT1356" s="10"/>
      <c r="AV1356" s="10"/>
      <c r="AW1356" s="10"/>
      <c r="AX1356" s="10"/>
      <c r="AY1356" s="10"/>
      <c r="AZ1356" s="10"/>
      <c r="BC1356" s="10"/>
    </row>
    <row r="1357" s="2" customFormat="1">
      <c r="A1357" s="2" t="s">
        <v>3019</v>
      </c>
      <c r="B1357" s="11">
        <v>44236</v>
      </c>
      <c r="C1357" s="2" t="s">
        <v>2974</v>
      </c>
      <c r="D1357" s="2" t="s">
        <v>2975</v>
      </c>
      <c r="E1357" s="2" t="s">
        <v>2976</v>
      </c>
      <c r="F1357" s="2" t="s">
        <v>3012</v>
      </c>
      <c r="G1357" s="2" t="s">
        <v>3013</v>
      </c>
      <c r="H1357" s="2" t="s">
        <v>3014</v>
      </c>
      <c r="I1357" s="11">
        <v>44196</v>
      </c>
      <c r="J1357" s="11">
        <v>44196</v>
      </c>
      <c r="K1357" s="2" t="s">
        <v>62</v>
      </c>
      <c r="L1357" s="2" t="s">
        <v>62</v>
      </c>
      <c r="M1357" s="2"/>
      <c r="N1357" s="2" t="s">
        <v>80</v>
      </c>
      <c r="O1357" s="2"/>
      <c r="P1357" s="2"/>
      <c r="Q1357" s="2" t="s">
        <v>65</v>
      </c>
      <c r="R1357" s="2" t="s">
        <v>81</v>
      </c>
      <c r="S1357" s="2">
        <v>18854</v>
      </c>
      <c r="T1357" s="2" t="s">
        <v>82</v>
      </c>
      <c r="U1357" s="2" t="s">
        <v>83</v>
      </c>
      <c r="V1357" s="10" t="s">
        <v>69</v>
      </c>
      <c r="W1357" s="2"/>
      <c r="X1357" s="2">
        <v>355209.36</v>
      </c>
      <c r="Y1357" s="26">
        <v>0.00044556808263</v>
      </c>
      <c r="Z1357" s="10" t="s">
        <v>84</v>
      </c>
      <c r="AA1357" s="2" t="s">
        <v>85</v>
      </c>
      <c r="AB1357" s="10" t="s">
        <v>72</v>
      </c>
      <c r="AC1357" s="2" t="s">
        <v>73</v>
      </c>
      <c r="AD1357" s="10" t="s">
        <v>74</v>
      </c>
      <c r="AE1357" s="10"/>
      <c r="AF1357" s="10" t="s">
        <v>86</v>
      </c>
      <c r="AG1357" s="10" t="s">
        <v>75</v>
      </c>
      <c r="AH1357" s="10"/>
      <c r="AI1357" s="10" t="s">
        <v>76</v>
      </c>
      <c r="AJ1357" s="2" t="s">
        <v>76</v>
      </c>
      <c r="AK1357" s="32">
        <v>1</v>
      </c>
      <c r="AL1357" s="2"/>
      <c r="AM1357" s="2"/>
      <c r="AN1357" s="7">
        <f>HYPERLINK("#Notes!C3208", "Go To Notes")</f>
      </c>
      <c r="AO1357" s="2">
        <v>0</v>
      </c>
      <c r="AP1357" s="2">
        <v>0</v>
      </c>
      <c r="AQ1357" s="2">
        <v>0</v>
      </c>
      <c r="AR1357" s="26">
        <v>0</v>
      </c>
      <c r="AS1357" s="11"/>
      <c r="AT1357" s="10"/>
      <c r="AV1357" s="10"/>
      <c r="AW1357" s="10"/>
      <c r="AX1357" s="10"/>
      <c r="AY1357" s="10"/>
      <c r="AZ1357" s="10"/>
      <c r="BC1357" s="10"/>
    </row>
    <row r="1358" s="2" customFormat="1">
      <c r="A1358" s="2" t="s">
        <v>3020</v>
      </c>
      <c r="B1358" s="11">
        <v>44344</v>
      </c>
      <c r="C1358" s="2" t="s">
        <v>2974</v>
      </c>
      <c r="D1358" s="2" t="s">
        <v>2975</v>
      </c>
      <c r="E1358" s="2" t="s">
        <v>2976</v>
      </c>
      <c r="F1358" s="2" t="s">
        <v>3012</v>
      </c>
      <c r="G1358" s="2" t="s">
        <v>3013</v>
      </c>
      <c r="H1358" s="2" t="s">
        <v>3014</v>
      </c>
      <c r="I1358" s="11">
        <v>44561</v>
      </c>
      <c r="J1358" s="11">
        <v>44286</v>
      </c>
      <c r="K1358" s="2" t="s">
        <v>62</v>
      </c>
      <c r="L1358" s="2" t="s">
        <v>62</v>
      </c>
      <c r="M1358" s="2"/>
      <c r="N1358" s="2" t="s">
        <v>80</v>
      </c>
      <c r="O1358" s="2"/>
      <c r="P1358" s="2"/>
      <c r="Q1358" s="2" t="s">
        <v>65</v>
      </c>
      <c r="R1358" s="2" t="s">
        <v>81</v>
      </c>
      <c r="S1358" s="2">
        <v>16938</v>
      </c>
      <c r="T1358" s="2" t="s">
        <v>82</v>
      </c>
      <c r="U1358" s="2" t="s">
        <v>83</v>
      </c>
      <c r="V1358" s="10" t="s">
        <v>69</v>
      </c>
      <c r="W1358" s="2"/>
      <c r="X1358" s="2">
        <v>3215171.16</v>
      </c>
      <c r="Y1358" s="26">
        <v>0.00378808966938</v>
      </c>
      <c r="Z1358" s="10" t="s">
        <v>84</v>
      </c>
      <c r="AA1358" s="2" t="s">
        <v>85</v>
      </c>
      <c r="AB1358" s="10" t="s">
        <v>72</v>
      </c>
      <c r="AC1358" s="2" t="s">
        <v>73</v>
      </c>
      <c r="AD1358" s="10" t="s">
        <v>74</v>
      </c>
      <c r="AE1358" s="10"/>
      <c r="AF1358" s="10" t="s">
        <v>86</v>
      </c>
      <c r="AG1358" s="10" t="s">
        <v>75</v>
      </c>
      <c r="AH1358" s="10"/>
      <c r="AI1358" s="10" t="s">
        <v>76</v>
      </c>
      <c r="AJ1358" s="2" t="s">
        <v>76</v>
      </c>
      <c r="AK1358" s="32">
        <v>1</v>
      </c>
      <c r="AL1358" s="2"/>
      <c r="AM1358" s="2"/>
      <c r="AN1358" s="7">
        <f>HYPERLINK("#Notes!C3214", "Go To Notes")</f>
      </c>
      <c r="AO1358" s="2">
        <v>0</v>
      </c>
      <c r="AP1358" s="2">
        <v>0</v>
      </c>
      <c r="AQ1358" s="2">
        <v>0</v>
      </c>
      <c r="AR1358" s="26">
        <v>0</v>
      </c>
      <c r="AS1358" s="11"/>
      <c r="AT1358" s="10"/>
      <c r="AV1358" s="10"/>
      <c r="AW1358" s="10"/>
      <c r="AX1358" s="10"/>
      <c r="AY1358" s="10"/>
      <c r="AZ1358" s="10"/>
      <c r="BC1358" s="10"/>
    </row>
    <row r="1359" s="2" customFormat="1">
      <c r="A1359" s="2" t="s">
        <v>3021</v>
      </c>
      <c r="B1359" s="11">
        <v>43794</v>
      </c>
      <c r="C1359" s="2" t="s">
        <v>3022</v>
      </c>
      <c r="D1359" s="2" t="s">
        <v>3023</v>
      </c>
      <c r="E1359" s="2" t="s">
        <v>3024</v>
      </c>
      <c r="F1359" s="2" t="s">
        <v>3025</v>
      </c>
      <c r="G1359" s="2" t="s">
        <v>3026</v>
      </c>
      <c r="H1359" s="2" t="s">
        <v>3027</v>
      </c>
      <c r="I1359" s="11">
        <v>43830</v>
      </c>
      <c r="J1359" s="11">
        <v>43738</v>
      </c>
      <c r="K1359" s="2" t="s">
        <v>62</v>
      </c>
      <c r="L1359" s="2" t="s">
        <v>62</v>
      </c>
      <c r="M1359" s="2"/>
      <c r="N1359" s="2" t="s">
        <v>80</v>
      </c>
      <c r="O1359" s="2" t="s">
        <v>95</v>
      </c>
      <c r="P1359" s="2"/>
      <c r="Q1359" s="2" t="s">
        <v>65</v>
      </c>
      <c r="R1359" s="2" t="s">
        <v>81</v>
      </c>
      <c r="S1359" s="2">
        <v>3100</v>
      </c>
      <c r="T1359" s="2" t="s">
        <v>82</v>
      </c>
      <c r="U1359" s="2" t="s">
        <v>83</v>
      </c>
      <c r="V1359" s="10" t="s">
        <v>69</v>
      </c>
      <c r="W1359" s="2"/>
      <c r="X1359" s="2">
        <v>17112</v>
      </c>
      <c r="Y1359" s="26">
        <v>0.00025874025429</v>
      </c>
      <c r="Z1359" s="10" t="s">
        <v>84</v>
      </c>
      <c r="AA1359" s="2" t="s">
        <v>85</v>
      </c>
      <c r="AB1359" s="10" t="s">
        <v>72</v>
      </c>
      <c r="AC1359" s="2" t="s">
        <v>73</v>
      </c>
      <c r="AD1359" s="10" t="s">
        <v>74</v>
      </c>
      <c r="AE1359" s="10"/>
      <c r="AF1359" s="10" t="s">
        <v>86</v>
      </c>
      <c r="AG1359" s="10" t="s">
        <v>75</v>
      </c>
      <c r="AH1359" s="10"/>
      <c r="AI1359" s="10" t="s">
        <v>76</v>
      </c>
      <c r="AJ1359" s="2" t="s">
        <v>76</v>
      </c>
      <c r="AK1359" s="32">
        <v>1</v>
      </c>
      <c r="AL1359" s="2"/>
      <c r="AM1359" s="2"/>
      <c r="AN1359" s="7">
        <f>HYPERLINK("#Notes!C3220", "Go To Notes")</f>
      </c>
      <c r="AO1359" s="2">
        <v>0</v>
      </c>
      <c r="AP1359" s="2">
        <v>0</v>
      </c>
      <c r="AQ1359" s="2">
        <v>0</v>
      </c>
      <c r="AR1359" s="26">
        <v>0</v>
      </c>
      <c r="AS1359" s="11"/>
      <c r="AT1359" s="10"/>
      <c r="AV1359" s="10"/>
      <c r="AW1359" s="10"/>
      <c r="AX1359" s="10"/>
      <c r="AY1359" s="10"/>
      <c r="AZ1359" s="10"/>
      <c r="BC1359" s="10"/>
    </row>
    <row r="1360" s="2" customFormat="1">
      <c r="A1360" s="2" t="s">
        <v>3028</v>
      </c>
      <c r="B1360" s="11">
        <v>43886</v>
      </c>
      <c r="C1360" s="2" t="s">
        <v>3022</v>
      </c>
      <c r="D1360" s="2" t="s">
        <v>3023</v>
      </c>
      <c r="E1360" s="2" t="s">
        <v>3024</v>
      </c>
      <c r="F1360" s="2" t="s">
        <v>3025</v>
      </c>
      <c r="G1360" s="2" t="s">
        <v>3026</v>
      </c>
      <c r="H1360" s="2" t="s">
        <v>3027</v>
      </c>
      <c r="I1360" s="11">
        <v>43830</v>
      </c>
      <c r="J1360" s="11">
        <v>43830</v>
      </c>
      <c r="K1360" s="2" t="s">
        <v>62</v>
      </c>
      <c r="L1360" s="2" t="s">
        <v>62</v>
      </c>
      <c r="M1360" s="2"/>
      <c r="N1360" s="2" t="s">
        <v>80</v>
      </c>
      <c r="O1360" s="2" t="s">
        <v>95</v>
      </c>
      <c r="P1360" s="2"/>
      <c r="Q1360" s="2" t="s">
        <v>65</v>
      </c>
      <c r="R1360" s="2" t="s">
        <v>81</v>
      </c>
      <c r="S1360" s="2">
        <v>3100</v>
      </c>
      <c r="T1360" s="2" t="s">
        <v>82</v>
      </c>
      <c r="U1360" s="2" t="s">
        <v>83</v>
      </c>
      <c r="V1360" s="10" t="s">
        <v>69</v>
      </c>
      <c r="W1360" s="2"/>
      <c r="X1360" s="2">
        <v>18848</v>
      </c>
      <c r="Y1360" s="26">
        <v>0.00026750856984</v>
      </c>
      <c r="Z1360" s="10" t="s">
        <v>84</v>
      </c>
      <c r="AA1360" s="2" t="s">
        <v>85</v>
      </c>
      <c r="AB1360" s="10" t="s">
        <v>72</v>
      </c>
      <c r="AC1360" s="2" t="s">
        <v>73</v>
      </c>
      <c r="AD1360" s="10" t="s">
        <v>74</v>
      </c>
      <c r="AE1360" s="10"/>
      <c r="AF1360" s="10" t="s">
        <v>86</v>
      </c>
      <c r="AG1360" s="10" t="s">
        <v>75</v>
      </c>
      <c r="AH1360" s="10"/>
      <c r="AI1360" s="10" t="s">
        <v>76</v>
      </c>
      <c r="AJ1360" s="2" t="s">
        <v>76</v>
      </c>
      <c r="AK1360" s="32">
        <v>1</v>
      </c>
      <c r="AL1360" s="2"/>
      <c r="AM1360" s="2"/>
      <c r="AN1360" s="7">
        <f>HYPERLINK("#Notes!C3226", "Go To Notes")</f>
      </c>
      <c r="AO1360" s="2">
        <v>0</v>
      </c>
      <c r="AP1360" s="2">
        <v>0</v>
      </c>
      <c r="AQ1360" s="2">
        <v>0</v>
      </c>
      <c r="AR1360" s="26">
        <v>0</v>
      </c>
      <c r="AS1360" s="11"/>
      <c r="AT1360" s="10"/>
      <c r="AV1360" s="10"/>
      <c r="AW1360" s="10"/>
      <c r="AX1360" s="10"/>
      <c r="AY1360" s="10"/>
      <c r="AZ1360" s="10"/>
      <c r="BC1360" s="10"/>
    </row>
    <row r="1361" s="2" customFormat="1">
      <c r="A1361" s="2" t="s">
        <v>3029</v>
      </c>
      <c r="B1361" s="11">
        <v>43973</v>
      </c>
      <c r="C1361" s="2" t="s">
        <v>3022</v>
      </c>
      <c r="D1361" s="2" t="s">
        <v>3023</v>
      </c>
      <c r="E1361" s="2" t="s">
        <v>3024</v>
      </c>
      <c r="F1361" s="2" t="s">
        <v>3025</v>
      </c>
      <c r="G1361" s="2" t="s">
        <v>3026</v>
      </c>
      <c r="H1361" s="2" t="s">
        <v>3027</v>
      </c>
      <c r="I1361" s="11">
        <v>44196</v>
      </c>
      <c r="J1361" s="11">
        <v>43921</v>
      </c>
      <c r="K1361" s="2" t="s">
        <v>62</v>
      </c>
      <c r="L1361" s="2" t="s">
        <v>62</v>
      </c>
      <c r="M1361" s="2"/>
      <c r="N1361" s="2" t="s">
        <v>80</v>
      </c>
      <c r="O1361" s="2" t="s">
        <v>95</v>
      </c>
      <c r="P1361" s="2"/>
      <c r="Q1361" s="2" t="s">
        <v>65</v>
      </c>
      <c r="R1361" s="2" t="s">
        <v>81</v>
      </c>
      <c r="S1361" s="2">
        <v>2100</v>
      </c>
      <c r="T1361" s="2" t="s">
        <v>82</v>
      </c>
      <c r="U1361" s="2" t="s">
        <v>83</v>
      </c>
      <c r="V1361" s="10" t="s">
        <v>69</v>
      </c>
      <c r="W1361" s="2"/>
      <c r="X1361" s="2">
        <v>7350</v>
      </c>
      <c r="Y1361" s="26">
        <v>0.00015454040241</v>
      </c>
      <c r="Z1361" s="10" t="s">
        <v>84</v>
      </c>
      <c r="AA1361" s="2" t="s">
        <v>85</v>
      </c>
      <c r="AB1361" s="10" t="s">
        <v>72</v>
      </c>
      <c r="AC1361" s="2" t="s">
        <v>73</v>
      </c>
      <c r="AD1361" s="10" t="s">
        <v>74</v>
      </c>
      <c r="AE1361" s="10"/>
      <c r="AF1361" s="10" t="s">
        <v>86</v>
      </c>
      <c r="AG1361" s="10" t="s">
        <v>75</v>
      </c>
      <c r="AH1361" s="10"/>
      <c r="AI1361" s="10" t="s">
        <v>76</v>
      </c>
      <c r="AJ1361" s="2" t="s">
        <v>76</v>
      </c>
      <c r="AK1361" s="32">
        <v>1</v>
      </c>
      <c r="AL1361" s="2"/>
      <c r="AM1361" s="2"/>
      <c r="AN1361" s="7">
        <f>HYPERLINK("#Notes!C3232", "Go To Notes")</f>
      </c>
      <c r="AO1361" s="2">
        <v>0</v>
      </c>
      <c r="AP1361" s="2">
        <v>0</v>
      </c>
      <c r="AQ1361" s="2">
        <v>0</v>
      </c>
      <c r="AR1361" s="26">
        <v>0</v>
      </c>
      <c r="AS1361" s="11"/>
      <c r="AT1361" s="10"/>
      <c r="AV1361" s="10"/>
      <c r="AW1361" s="10"/>
      <c r="AX1361" s="10"/>
      <c r="AY1361" s="10"/>
      <c r="AZ1361" s="10"/>
      <c r="BC1361" s="10"/>
    </row>
    <row r="1362" s="2" customFormat="1">
      <c r="A1362" s="2" t="s">
        <v>3030</v>
      </c>
      <c r="B1362" s="11">
        <v>44064</v>
      </c>
      <c r="C1362" s="2" t="s">
        <v>3022</v>
      </c>
      <c r="D1362" s="2" t="s">
        <v>3023</v>
      </c>
      <c r="E1362" s="2" t="s">
        <v>3024</v>
      </c>
      <c r="F1362" s="2" t="s">
        <v>3025</v>
      </c>
      <c r="G1362" s="2" t="s">
        <v>3026</v>
      </c>
      <c r="H1362" s="2" t="s">
        <v>3027</v>
      </c>
      <c r="I1362" s="11">
        <v>44196</v>
      </c>
      <c r="J1362" s="11">
        <v>44012</v>
      </c>
      <c r="K1362" s="2" t="s">
        <v>62</v>
      </c>
      <c r="L1362" s="2" t="s">
        <v>62</v>
      </c>
      <c r="M1362" s="2"/>
      <c r="N1362" s="2" t="s">
        <v>80</v>
      </c>
      <c r="O1362" s="2" t="s">
        <v>95</v>
      </c>
      <c r="P1362" s="2"/>
      <c r="Q1362" s="2" t="s">
        <v>65</v>
      </c>
      <c r="R1362" s="2" t="s">
        <v>81</v>
      </c>
      <c r="S1362" s="2">
        <v>2100</v>
      </c>
      <c r="T1362" s="2" t="s">
        <v>82</v>
      </c>
      <c r="U1362" s="2" t="s">
        <v>83</v>
      </c>
      <c r="V1362" s="10" t="s">
        <v>69</v>
      </c>
      <c r="W1362" s="2"/>
      <c r="X1362" s="2">
        <v>9114</v>
      </c>
      <c r="Y1362" s="26">
        <v>0.00014928493804</v>
      </c>
      <c r="Z1362" s="10" t="s">
        <v>84</v>
      </c>
      <c r="AA1362" s="2" t="s">
        <v>85</v>
      </c>
      <c r="AB1362" s="10" t="s">
        <v>72</v>
      </c>
      <c r="AC1362" s="2" t="s">
        <v>73</v>
      </c>
      <c r="AD1362" s="10" t="s">
        <v>74</v>
      </c>
      <c r="AE1362" s="10"/>
      <c r="AF1362" s="10" t="s">
        <v>86</v>
      </c>
      <c r="AG1362" s="10" t="s">
        <v>75</v>
      </c>
      <c r="AH1362" s="10"/>
      <c r="AI1362" s="10" t="s">
        <v>76</v>
      </c>
      <c r="AJ1362" s="2" t="s">
        <v>76</v>
      </c>
      <c r="AK1362" s="32">
        <v>1</v>
      </c>
      <c r="AL1362" s="2"/>
      <c r="AM1362" s="2"/>
      <c r="AN1362" s="7">
        <f>HYPERLINK("#Notes!C3237", "Go To Notes")</f>
      </c>
      <c r="AO1362" s="2">
        <v>0</v>
      </c>
      <c r="AP1362" s="2">
        <v>0</v>
      </c>
      <c r="AQ1362" s="2">
        <v>0</v>
      </c>
      <c r="AR1362" s="26">
        <v>0</v>
      </c>
      <c r="AS1362" s="11"/>
      <c r="AT1362" s="10"/>
      <c r="AV1362" s="10"/>
      <c r="AW1362" s="10"/>
      <c r="AX1362" s="10"/>
      <c r="AY1362" s="10"/>
      <c r="AZ1362" s="10"/>
      <c r="BC1362" s="10"/>
    </row>
    <row r="1363" s="2" customFormat="1">
      <c r="A1363" s="2" t="s">
        <v>3031</v>
      </c>
      <c r="B1363" s="11">
        <v>44158</v>
      </c>
      <c r="C1363" s="2" t="s">
        <v>3022</v>
      </c>
      <c r="D1363" s="2" t="s">
        <v>3023</v>
      </c>
      <c r="E1363" s="2" t="s">
        <v>3024</v>
      </c>
      <c r="F1363" s="2" t="s">
        <v>3025</v>
      </c>
      <c r="G1363" s="2" t="s">
        <v>3026</v>
      </c>
      <c r="H1363" s="2" t="s">
        <v>3027</v>
      </c>
      <c r="I1363" s="11">
        <v>44196</v>
      </c>
      <c r="J1363" s="11">
        <v>44104</v>
      </c>
      <c r="K1363" s="2" t="s">
        <v>62</v>
      </c>
      <c r="L1363" s="2" t="s">
        <v>62</v>
      </c>
      <c r="M1363" s="2"/>
      <c r="N1363" s="2" t="s">
        <v>80</v>
      </c>
      <c r="O1363" s="2" t="s">
        <v>95</v>
      </c>
      <c r="P1363" s="2"/>
      <c r="Q1363" s="2" t="s">
        <v>65</v>
      </c>
      <c r="R1363" s="2" t="s">
        <v>81</v>
      </c>
      <c r="S1363" s="2">
        <v>2100</v>
      </c>
      <c r="T1363" s="2" t="s">
        <v>82</v>
      </c>
      <c r="U1363" s="2" t="s">
        <v>83</v>
      </c>
      <c r="V1363" s="10" t="s">
        <v>69</v>
      </c>
      <c r="W1363" s="2"/>
      <c r="X1363" s="2">
        <v>21420</v>
      </c>
      <c r="Y1363" s="26">
        <v>0.00034454140174</v>
      </c>
      <c r="Z1363" s="10" t="s">
        <v>84</v>
      </c>
      <c r="AA1363" s="2" t="s">
        <v>85</v>
      </c>
      <c r="AB1363" s="10" t="s">
        <v>72</v>
      </c>
      <c r="AC1363" s="2" t="s">
        <v>73</v>
      </c>
      <c r="AD1363" s="10" t="s">
        <v>74</v>
      </c>
      <c r="AE1363" s="10"/>
      <c r="AF1363" s="10" t="s">
        <v>86</v>
      </c>
      <c r="AG1363" s="10" t="s">
        <v>75</v>
      </c>
      <c r="AH1363" s="10"/>
      <c r="AI1363" s="10" t="s">
        <v>76</v>
      </c>
      <c r="AJ1363" s="2" t="s">
        <v>76</v>
      </c>
      <c r="AK1363" s="32">
        <v>1</v>
      </c>
      <c r="AL1363" s="2"/>
      <c r="AM1363" s="2"/>
      <c r="AN1363" s="7">
        <f>HYPERLINK("#Notes!C3242", "Go To Notes")</f>
      </c>
      <c r="AO1363" s="2">
        <v>0</v>
      </c>
      <c r="AP1363" s="2">
        <v>0</v>
      </c>
      <c r="AQ1363" s="2">
        <v>0</v>
      </c>
      <c r="AR1363" s="26">
        <v>0</v>
      </c>
      <c r="AS1363" s="11"/>
      <c r="AT1363" s="10"/>
      <c r="AV1363" s="10"/>
      <c r="AW1363" s="10"/>
      <c r="AX1363" s="10"/>
      <c r="AY1363" s="10"/>
      <c r="AZ1363" s="10"/>
      <c r="BC1363" s="10"/>
    </row>
    <row r="1364" s="2" customFormat="1">
      <c r="A1364" s="2" t="s">
        <v>3032</v>
      </c>
      <c r="B1364" s="11">
        <v>44246</v>
      </c>
      <c r="C1364" s="2" t="s">
        <v>3022</v>
      </c>
      <c r="D1364" s="2" t="s">
        <v>3023</v>
      </c>
      <c r="E1364" s="2" t="s">
        <v>3024</v>
      </c>
      <c r="F1364" s="2" t="s">
        <v>3025</v>
      </c>
      <c r="G1364" s="2" t="s">
        <v>3026</v>
      </c>
      <c r="H1364" s="2" t="s">
        <v>3027</v>
      </c>
      <c r="I1364" s="11">
        <v>44196</v>
      </c>
      <c r="J1364" s="11">
        <v>44196</v>
      </c>
      <c r="K1364" s="2" t="s">
        <v>62</v>
      </c>
      <c r="L1364" s="2" t="s">
        <v>62</v>
      </c>
      <c r="M1364" s="2"/>
      <c r="N1364" s="2" t="s">
        <v>80</v>
      </c>
      <c r="O1364" s="2" t="s">
        <v>95</v>
      </c>
      <c r="P1364" s="2"/>
      <c r="Q1364" s="2" t="s">
        <v>65</v>
      </c>
      <c r="R1364" s="2" t="s">
        <v>81</v>
      </c>
      <c r="S1364" s="2">
        <v>1800</v>
      </c>
      <c r="T1364" s="2" t="s">
        <v>82</v>
      </c>
      <c r="U1364" s="2" t="s">
        <v>83</v>
      </c>
      <c r="V1364" s="10" t="s">
        <v>69</v>
      </c>
      <c r="W1364" s="2"/>
      <c r="X1364" s="2">
        <v>33912</v>
      </c>
      <c r="Y1364" s="26">
        <v>0.00043090793519</v>
      </c>
      <c r="Z1364" s="10" t="s">
        <v>84</v>
      </c>
      <c r="AA1364" s="2" t="s">
        <v>85</v>
      </c>
      <c r="AB1364" s="10" t="s">
        <v>72</v>
      </c>
      <c r="AC1364" s="2" t="s">
        <v>73</v>
      </c>
      <c r="AD1364" s="10" t="s">
        <v>74</v>
      </c>
      <c r="AE1364" s="10"/>
      <c r="AF1364" s="10" t="s">
        <v>86</v>
      </c>
      <c r="AG1364" s="10" t="s">
        <v>75</v>
      </c>
      <c r="AH1364" s="10"/>
      <c r="AI1364" s="10" t="s">
        <v>76</v>
      </c>
      <c r="AJ1364" s="2" t="s">
        <v>76</v>
      </c>
      <c r="AK1364" s="32">
        <v>1</v>
      </c>
      <c r="AL1364" s="2"/>
      <c r="AM1364" s="2"/>
      <c r="AN1364" s="7">
        <f>HYPERLINK("#Notes!C3247", "Go To Notes")</f>
      </c>
      <c r="AO1364" s="2">
        <v>0</v>
      </c>
      <c r="AP1364" s="2">
        <v>0</v>
      </c>
      <c r="AQ1364" s="2">
        <v>0</v>
      </c>
      <c r="AR1364" s="26">
        <v>0</v>
      </c>
      <c r="AS1364" s="11"/>
      <c r="AT1364" s="10"/>
      <c r="AV1364" s="10"/>
      <c r="AW1364" s="10"/>
      <c r="AX1364" s="10"/>
      <c r="AY1364" s="10"/>
      <c r="AZ1364" s="10"/>
      <c r="BC1364" s="10"/>
    </row>
    <row r="1365" s="2" customFormat="1">
      <c r="A1365" s="2" t="s">
        <v>3033</v>
      </c>
      <c r="B1365" s="11">
        <v>44336</v>
      </c>
      <c r="C1365" s="2" t="s">
        <v>3022</v>
      </c>
      <c r="D1365" s="2" t="s">
        <v>3023</v>
      </c>
      <c r="E1365" s="2" t="s">
        <v>3024</v>
      </c>
      <c r="F1365" s="2" t="s">
        <v>3025</v>
      </c>
      <c r="G1365" s="2" t="s">
        <v>3026</v>
      </c>
      <c r="H1365" s="2" t="s">
        <v>3027</v>
      </c>
      <c r="I1365" s="11">
        <v>44561</v>
      </c>
      <c r="J1365" s="11">
        <v>44286</v>
      </c>
      <c r="K1365" s="2" t="s">
        <v>62</v>
      </c>
      <c r="L1365" s="2" t="s">
        <v>62</v>
      </c>
      <c r="M1365" s="2"/>
      <c r="N1365" s="2" t="s">
        <v>80</v>
      </c>
      <c r="O1365" s="2" t="s">
        <v>95</v>
      </c>
      <c r="P1365" s="2"/>
      <c r="Q1365" s="2" t="s">
        <v>65</v>
      </c>
      <c r="R1365" s="2" t="s">
        <v>81</v>
      </c>
      <c r="S1365" s="2">
        <v>1900</v>
      </c>
      <c r="T1365" s="2" t="s">
        <v>82</v>
      </c>
      <c r="U1365" s="2" t="s">
        <v>83</v>
      </c>
      <c r="V1365" s="10" t="s">
        <v>69</v>
      </c>
      <c r="W1365" s="2"/>
      <c r="X1365" s="2">
        <v>360658</v>
      </c>
      <c r="Y1365" s="26">
        <v>0.00380792312168</v>
      </c>
      <c r="Z1365" s="10" t="s">
        <v>84</v>
      </c>
      <c r="AA1365" s="2" t="s">
        <v>85</v>
      </c>
      <c r="AB1365" s="10" t="s">
        <v>72</v>
      </c>
      <c r="AC1365" s="2" t="s">
        <v>73</v>
      </c>
      <c r="AD1365" s="10" t="s">
        <v>74</v>
      </c>
      <c r="AE1365" s="10"/>
      <c r="AF1365" s="10" t="s">
        <v>86</v>
      </c>
      <c r="AG1365" s="10" t="s">
        <v>75</v>
      </c>
      <c r="AH1365" s="10"/>
      <c r="AI1365" s="10" t="s">
        <v>76</v>
      </c>
      <c r="AJ1365" s="2" t="s">
        <v>76</v>
      </c>
      <c r="AK1365" s="32">
        <v>1</v>
      </c>
      <c r="AL1365" s="2"/>
      <c r="AM1365" s="2"/>
      <c r="AN1365" s="7">
        <f>HYPERLINK("#Notes!C3252", "Go To Notes")</f>
      </c>
      <c r="AO1365" s="2">
        <v>0</v>
      </c>
      <c r="AP1365" s="2">
        <v>0</v>
      </c>
      <c r="AQ1365" s="2">
        <v>0</v>
      </c>
      <c r="AR1365" s="26">
        <v>0</v>
      </c>
      <c r="AS1365" s="11"/>
      <c r="AT1365" s="10"/>
      <c r="AV1365" s="10"/>
      <c r="AW1365" s="10"/>
      <c r="AX1365" s="10"/>
      <c r="AY1365" s="10"/>
      <c r="AZ1365" s="10"/>
      <c r="BC1365" s="10"/>
    </row>
    <row r="1366" s="2" customFormat="1">
      <c r="A1366" s="2" t="s">
        <v>3034</v>
      </c>
      <c r="B1366" s="11">
        <v>43796</v>
      </c>
      <c r="C1366" s="2" t="s">
        <v>3035</v>
      </c>
      <c r="D1366" s="2" t="s">
        <v>3036</v>
      </c>
      <c r="E1366" s="2" t="s">
        <v>3037</v>
      </c>
      <c r="F1366" s="2" t="s">
        <v>3038</v>
      </c>
      <c r="G1366" s="2" t="s">
        <v>3039</v>
      </c>
      <c r="H1366" s="2" t="s">
        <v>3040</v>
      </c>
      <c r="I1366" s="11">
        <v>43738</v>
      </c>
      <c r="J1366" s="11">
        <v>43738</v>
      </c>
      <c r="K1366" s="2" t="s">
        <v>62</v>
      </c>
      <c r="L1366" s="2" t="s">
        <v>62</v>
      </c>
      <c r="M1366" s="2"/>
      <c r="N1366" s="2" t="s">
        <v>80</v>
      </c>
      <c r="O1366" s="2"/>
      <c r="P1366" s="2"/>
      <c r="Q1366" s="2" t="s">
        <v>65</v>
      </c>
      <c r="R1366" s="2" t="s">
        <v>81</v>
      </c>
      <c r="S1366" s="2">
        <v>2500</v>
      </c>
      <c r="T1366" s="2" t="s">
        <v>82</v>
      </c>
      <c r="U1366" s="2" t="s">
        <v>83</v>
      </c>
      <c r="V1366" s="10" t="s">
        <v>69</v>
      </c>
      <c r="W1366" s="2"/>
      <c r="X1366" s="2">
        <v>13800</v>
      </c>
      <c r="Y1366" s="26">
        <v>1.889226898E-05</v>
      </c>
      <c r="Z1366" s="10" t="s">
        <v>84</v>
      </c>
      <c r="AA1366" s="2" t="s">
        <v>85</v>
      </c>
      <c r="AB1366" s="10" t="s">
        <v>72</v>
      </c>
      <c r="AC1366" s="2" t="s">
        <v>73</v>
      </c>
      <c r="AD1366" s="10" t="s">
        <v>74</v>
      </c>
      <c r="AE1366" s="10"/>
      <c r="AF1366" s="10" t="s">
        <v>86</v>
      </c>
      <c r="AG1366" s="10" t="s">
        <v>75</v>
      </c>
      <c r="AH1366" s="10"/>
      <c r="AI1366" s="10" t="s">
        <v>76</v>
      </c>
      <c r="AJ1366" s="2" t="s">
        <v>76</v>
      </c>
      <c r="AK1366" s="32">
        <v>1</v>
      </c>
      <c r="AL1366" s="2"/>
      <c r="AM1366" s="2"/>
      <c r="AN1366" s="7">
        <f>HYPERLINK("#Notes!C3257", "Go To Notes")</f>
      </c>
      <c r="AO1366" s="2">
        <v>0</v>
      </c>
      <c r="AP1366" s="2">
        <v>0</v>
      </c>
      <c r="AQ1366" s="2">
        <v>0</v>
      </c>
      <c r="AR1366" s="26">
        <v>0</v>
      </c>
      <c r="AS1366" s="11"/>
      <c r="AT1366" s="10"/>
      <c r="AV1366" s="10"/>
      <c r="AW1366" s="10"/>
      <c r="AX1366" s="10"/>
      <c r="AY1366" s="10"/>
      <c r="AZ1366" s="10"/>
      <c r="BC1366" s="10"/>
    </row>
    <row r="1367" s="2" customFormat="1">
      <c r="A1367" s="2" t="s">
        <v>3041</v>
      </c>
      <c r="B1367" s="11">
        <v>43889</v>
      </c>
      <c r="C1367" s="2" t="s">
        <v>3035</v>
      </c>
      <c r="D1367" s="2" t="s">
        <v>3036</v>
      </c>
      <c r="E1367" s="2" t="s">
        <v>3037</v>
      </c>
      <c r="F1367" s="2" t="s">
        <v>3038</v>
      </c>
      <c r="G1367" s="2" t="s">
        <v>3039</v>
      </c>
      <c r="H1367" s="2" t="s">
        <v>3040</v>
      </c>
      <c r="I1367" s="11">
        <v>44104</v>
      </c>
      <c r="J1367" s="11">
        <v>43830</v>
      </c>
      <c r="K1367" s="2" t="s">
        <v>62</v>
      </c>
      <c r="L1367" s="2" t="s">
        <v>62</v>
      </c>
      <c r="M1367" s="2"/>
      <c r="N1367" s="2" t="s">
        <v>80</v>
      </c>
      <c r="O1367" s="2"/>
      <c r="P1367" s="2"/>
      <c r="Q1367" s="2" t="s">
        <v>65</v>
      </c>
      <c r="R1367" s="2" t="s">
        <v>81</v>
      </c>
      <c r="S1367" s="2">
        <v>2500</v>
      </c>
      <c r="T1367" s="2" t="s">
        <v>82</v>
      </c>
      <c r="U1367" s="2" t="s">
        <v>83</v>
      </c>
      <c r="V1367" s="10" t="s">
        <v>69</v>
      </c>
      <c r="W1367" s="2"/>
      <c r="X1367" s="2">
        <v>15200</v>
      </c>
      <c r="Y1367" s="26">
        <v>1.832587889E-05</v>
      </c>
      <c r="Z1367" s="10" t="s">
        <v>84</v>
      </c>
      <c r="AA1367" s="2" t="s">
        <v>85</v>
      </c>
      <c r="AB1367" s="10" t="s">
        <v>72</v>
      </c>
      <c r="AC1367" s="2" t="s">
        <v>73</v>
      </c>
      <c r="AD1367" s="10" t="s">
        <v>74</v>
      </c>
      <c r="AE1367" s="10"/>
      <c r="AF1367" s="10" t="s">
        <v>86</v>
      </c>
      <c r="AG1367" s="10" t="s">
        <v>75</v>
      </c>
      <c r="AH1367" s="10"/>
      <c r="AI1367" s="10" t="s">
        <v>76</v>
      </c>
      <c r="AJ1367" s="2" t="s">
        <v>76</v>
      </c>
      <c r="AK1367" s="32">
        <v>1</v>
      </c>
      <c r="AL1367" s="2"/>
      <c r="AM1367" s="2"/>
      <c r="AN1367" s="7">
        <f>HYPERLINK("#Notes!C3262", "Go To Notes")</f>
      </c>
      <c r="AO1367" s="2">
        <v>0</v>
      </c>
      <c r="AP1367" s="2">
        <v>0</v>
      </c>
      <c r="AQ1367" s="2">
        <v>0</v>
      </c>
      <c r="AR1367" s="26">
        <v>0</v>
      </c>
      <c r="AS1367" s="11"/>
      <c r="AT1367" s="10"/>
      <c r="AV1367" s="10"/>
      <c r="AW1367" s="10"/>
      <c r="AX1367" s="10"/>
      <c r="AY1367" s="10"/>
      <c r="AZ1367" s="10"/>
      <c r="BC1367" s="10"/>
    </row>
    <row r="1368" s="2" customFormat="1">
      <c r="A1368" s="2" t="s">
        <v>3042</v>
      </c>
      <c r="B1368" s="11">
        <v>43795</v>
      </c>
      <c r="C1368" s="2" t="s">
        <v>3043</v>
      </c>
      <c r="D1368" s="2" t="s">
        <v>3044</v>
      </c>
      <c r="E1368" s="2" t="s">
        <v>1522</v>
      </c>
      <c r="F1368" s="2" t="s">
        <v>3045</v>
      </c>
      <c r="G1368" s="2" t="s">
        <v>3046</v>
      </c>
      <c r="H1368" s="2" t="s">
        <v>3047</v>
      </c>
      <c r="I1368" s="11">
        <v>44012</v>
      </c>
      <c r="J1368" s="11">
        <v>43738</v>
      </c>
      <c r="K1368" s="2" t="s">
        <v>125</v>
      </c>
      <c r="L1368" s="2" t="s">
        <v>2954</v>
      </c>
      <c r="M1368" s="2"/>
      <c r="N1368" s="2" t="s">
        <v>80</v>
      </c>
      <c r="O1368" s="2"/>
      <c r="P1368" s="2"/>
      <c r="Q1368" s="2" t="s">
        <v>65</v>
      </c>
      <c r="R1368" s="2" t="s">
        <v>81</v>
      </c>
      <c r="S1368" s="2">
        <v>31488</v>
      </c>
      <c r="T1368" s="2" t="s">
        <v>82</v>
      </c>
      <c r="U1368" s="2" t="s">
        <v>83</v>
      </c>
      <c r="V1368" s="10" t="s">
        <v>69</v>
      </c>
      <c r="W1368" s="2"/>
      <c r="X1368" s="2">
        <v>173813.76</v>
      </c>
      <c r="Y1368" s="26">
        <v>0.000725954</v>
      </c>
      <c r="Z1368" s="10" t="s">
        <v>84</v>
      </c>
      <c r="AA1368" s="2" t="s">
        <v>85</v>
      </c>
      <c r="AB1368" s="10" t="s">
        <v>72</v>
      </c>
      <c r="AC1368" s="2" t="s">
        <v>73</v>
      </c>
      <c r="AD1368" s="10" t="s">
        <v>74</v>
      </c>
      <c r="AE1368" s="10"/>
      <c r="AF1368" s="10" t="s">
        <v>86</v>
      </c>
      <c r="AG1368" s="10" t="s">
        <v>75</v>
      </c>
      <c r="AH1368" s="10"/>
      <c r="AI1368" s="10" t="s">
        <v>76</v>
      </c>
      <c r="AJ1368" s="2" t="s">
        <v>76</v>
      </c>
      <c r="AK1368" s="32">
        <v>1</v>
      </c>
      <c r="AL1368" s="2"/>
      <c r="AM1368" s="2"/>
      <c r="AN1368" s="2"/>
      <c r="AO1368" s="2">
        <v>0</v>
      </c>
      <c r="AP1368" s="2">
        <v>0</v>
      </c>
      <c r="AQ1368" s="2">
        <v>0</v>
      </c>
      <c r="AR1368" s="26">
        <v>0</v>
      </c>
      <c r="AS1368" s="11"/>
      <c r="AT1368" s="10"/>
      <c r="AV1368" s="10"/>
      <c r="AW1368" s="10"/>
      <c r="AX1368" s="10"/>
      <c r="AY1368" s="10"/>
      <c r="AZ1368" s="10"/>
      <c r="BC1368" s="10"/>
    </row>
    <row r="1369" s="2" customFormat="1">
      <c r="A1369" s="2" t="s">
        <v>3048</v>
      </c>
      <c r="B1369" s="11">
        <v>43886</v>
      </c>
      <c r="C1369" s="2" t="s">
        <v>3043</v>
      </c>
      <c r="D1369" s="2" t="s">
        <v>3044</v>
      </c>
      <c r="E1369" s="2" t="s">
        <v>1522</v>
      </c>
      <c r="F1369" s="2" t="s">
        <v>3045</v>
      </c>
      <c r="G1369" s="2" t="s">
        <v>3046</v>
      </c>
      <c r="H1369" s="2" t="s">
        <v>3047</v>
      </c>
      <c r="I1369" s="11">
        <v>44012</v>
      </c>
      <c r="J1369" s="11">
        <v>43830</v>
      </c>
      <c r="K1369" s="2" t="s">
        <v>125</v>
      </c>
      <c r="L1369" s="2" t="s">
        <v>2954</v>
      </c>
      <c r="M1369" s="2"/>
      <c r="N1369" s="2" t="s">
        <v>80</v>
      </c>
      <c r="O1369" s="2"/>
      <c r="P1369" s="2"/>
      <c r="Q1369" s="2" t="s">
        <v>65</v>
      </c>
      <c r="R1369" s="2" t="s">
        <v>81</v>
      </c>
      <c r="S1369" s="2">
        <v>45303</v>
      </c>
      <c r="T1369" s="2" t="s">
        <v>82</v>
      </c>
      <c r="U1369" s="2" t="s">
        <v>83</v>
      </c>
      <c r="V1369" s="10" t="s">
        <v>69</v>
      </c>
      <c r="W1369" s="2"/>
      <c r="X1369" s="2">
        <v>275442.24</v>
      </c>
      <c r="Y1369" s="26">
        <v>0.00113917</v>
      </c>
      <c r="Z1369" s="10" t="s">
        <v>84</v>
      </c>
      <c r="AA1369" s="2" t="s">
        <v>85</v>
      </c>
      <c r="AB1369" s="10" t="s">
        <v>72</v>
      </c>
      <c r="AC1369" s="2" t="s">
        <v>73</v>
      </c>
      <c r="AD1369" s="10" t="s">
        <v>74</v>
      </c>
      <c r="AE1369" s="10"/>
      <c r="AF1369" s="10" t="s">
        <v>86</v>
      </c>
      <c r="AG1369" s="10" t="s">
        <v>75</v>
      </c>
      <c r="AH1369" s="10"/>
      <c r="AI1369" s="10" t="s">
        <v>76</v>
      </c>
      <c r="AJ1369" s="2" t="s">
        <v>76</v>
      </c>
      <c r="AK1369" s="32">
        <v>1</v>
      </c>
      <c r="AL1369" s="2"/>
      <c r="AM1369" s="2"/>
      <c r="AN1369" s="2"/>
      <c r="AO1369" s="2">
        <v>0</v>
      </c>
      <c r="AP1369" s="2">
        <v>0</v>
      </c>
      <c r="AQ1369" s="2">
        <v>0</v>
      </c>
      <c r="AR1369" s="26">
        <v>0</v>
      </c>
      <c r="AS1369" s="11"/>
      <c r="AT1369" s="10"/>
      <c r="AV1369" s="10"/>
      <c r="AW1369" s="10"/>
      <c r="AX1369" s="10"/>
      <c r="AY1369" s="10"/>
      <c r="AZ1369" s="10"/>
      <c r="BC1369" s="10"/>
    </row>
    <row r="1370" s="2" customFormat="1">
      <c r="A1370" s="2" t="s">
        <v>3049</v>
      </c>
      <c r="B1370" s="11">
        <v>43980</v>
      </c>
      <c r="C1370" s="2" t="s">
        <v>3043</v>
      </c>
      <c r="D1370" s="2" t="s">
        <v>3044</v>
      </c>
      <c r="E1370" s="2" t="s">
        <v>1522</v>
      </c>
      <c r="F1370" s="2" t="s">
        <v>3045</v>
      </c>
      <c r="G1370" s="2" t="s">
        <v>3046</v>
      </c>
      <c r="H1370" s="2" t="s">
        <v>3047</v>
      </c>
      <c r="I1370" s="11">
        <v>44012</v>
      </c>
      <c r="J1370" s="11">
        <v>43921</v>
      </c>
      <c r="K1370" s="2" t="s">
        <v>125</v>
      </c>
      <c r="L1370" s="2" t="s">
        <v>2954</v>
      </c>
      <c r="M1370" s="2"/>
      <c r="N1370" s="2" t="s">
        <v>80</v>
      </c>
      <c r="O1370" s="2"/>
      <c r="P1370" s="2"/>
      <c r="Q1370" s="2" t="s">
        <v>65</v>
      </c>
      <c r="R1370" s="2" t="s">
        <v>81</v>
      </c>
      <c r="S1370" s="2">
        <v>53173</v>
      </c>
      <c r="T1370" s="2" t="s">
        <v>82</v>
      </c>
      <c r="U1370" s="2" t="s">
        <v>83</v>
      </c>
      <c r="V1370" s="10" t="s">
        <v>69</v>
      </c>
      <c r="W1370" s="2"/>
      <c r="X1370" s="2">
        <v>186105.5</v>
      </c>
      <c r="Y1370" s="26">
        <v>0.001097107</v>
      </c>
      <c r="Z1370" s="10" t="s">
        <v>84</v>
      </c>
      <c r="AA1370" s="2" t="s">
        <v>85</v>
      </c>
      <c r="AB1370" s="10" t="s">
        <v>72</v>
      </c>
      <c r="AC1370" s="2" t="s">
        <v>73</v>
      </c>
      <c r="AD1370" s="10" t="s">
        <v>74</v>
      </c>
      <c r="AE1370" s="10"/>
      <c r="AF1370" s="10" t="s">
        <v>86</v>
      </c>
      <c r="AG1370" s="10" t="s">
        <v>75</v>
      </c>
      <c r="AH1370" s="10"/>
      <c r="AI1370" s="10" t="s">
        <v>76</v>
      </c>
      <c r="AJ1370" s="2" t="s">
        <v>76</v>
      </c>
      <c r="AK1370" s="32">
        <v>1</v>
      </c>
      <c r="AL1370" s="2"/>
      <c r="AM1370" s="2"/>
      <c r="AN1370" s="7">
        <f>HYPERLINK("#Notes!C3267", "Go To Notes")</f>
      </c>
      <c r="AO1370" s="2">
        <v>0</v>
      </c>
      <c r="AP1370" s="2">
        <v>0</v>
      </c>
      <c r="AQ1370" s="2">
        <v>0</v>
      </c>
      <c r="AR1370" s="26">
        <v>0</v>
      </c>
      <c r="AS1370" s="11"/>
      <c r="AT1370" s="10"/>
      <c r="AV1370" s="10"/>
      <c r="AW1370" s="10"/>
      <c r="AX1370" s="10"/>
      <c r="AY1370" s="10"/>
      <c r="AZ1370" s="10"/>
      <c r="BC1370" s="10"/>
    </row>
    <row r="1371" s="2" customFormat="1">
      <c r="A1371" s="2" t="s">
        <v>3050</v>
      </c>
      <c r="B1371" s="11">
        <v>44070</v>
      </c>
      <c r="C1371" s="2" t="s">
        <v>3043</v>
      </c>
      <c r="D1371" s="2" t="s">
        <v>3044</v>
      </c>
      <c r="E1371" s="2" t="s">
        <v>1522</v>
      </c>
      <c r="F1371" s="2" t="s">
        <v>3045</v>
      </c>
      <c r="G1371" s="2" t="s">
        <v>3046</v>
      </c>
      <c r="H1371" s="2" t="s">
        <v>3047</v>
      </c>
      <c r="I1371" s="11">
        <v>44012</v>
      </c>
      <c r="J1371" s="11">
        <v>44012</v>
      </c>
      <c r="K1371" s="2" t="s">
        <v>125</v>
      </c>
      <c r="L1371" s="2" t="s">
        <v>2954</v>
      </c>
      <c r="M1371" s="2"/>
      <c r="N1371" s="2" t="s">
        <v>80</v>
      </c>
      <c r="O1371" s="2"/>
      <c r="P1371" s="2"/>
      <c r="Q1371" s="2" t="s">
        <v>65</v>
      </c>
      <c r="R1371" s="2" t="s">
        <v>81</v>
      </c>
      <c r="S1371" s="2">
        <v>42157</v>
      </c>
      <c r="T1371" s="2" t="s">
        <v>82</v>
      </c>
      <c r="U1371" s="2" t="s">
        <v>83</v>
      </c>
      <c r="V1371" s="10" t="s">
        <v>69</v>
      </c>
      <c r="W1371" s="2"/>
      <c r="X1371" s="2">
        <v>182961.38</v>
      </c>
      <c r="Y1371" s="26">
        <v>0.001025554</v>
      </c>
      <c r="Z1371" s="10" t="s">
        <v>84</v>
      </c>
      <c r="AA1371" s="2" t="s">
        <v>85</v>
      </c>
      <c r="AB1371" s="10" t="s">
        <v>72</v>
      </c>
      <c r="AC1371" s="2" t="s">
        <v>73</v>
      </c>
      <c r="AD1371" s="10" t="s">
        <v>74</v>
      </c>
      <c r="AE1371" s="10"/>
      <c r="AF1371" s="10" t="s">
        <v>86</v>
      </c>
      <c r="AG1371" s="10" t="s">
        <v>75</v>
      </c>
      <c r="AH1371" s="10"/>
      <c r="AI1371" s="10" t="s">
        <v>76</v>
      </c>
      <c r="AJ1371" s="2" t="s">
        <v>76</v>
      </c>
      <c r="AK1371" s="32">
        <v>1</v>
      </c>
      <c r="AL1371" s="2"/>
      <c r="AM1371" s="2"/>
      <c r="AN1371" s="7">
        <f>HYPERLINK("#Notes!C3278", "Go To Notes")</f>
      </c>
      <c r="AO1371" s="2">
        <v>0</v>
      </c>
      <c r="AP1371" s="2">
        <v>0</v>
      </c>
      <c r="AQ1371" s="2">
        <v>0</v>
      </c>
      <c r="AR1371" s="26">
        <v>0</v>
      </c>
      <c r="AS1371" s="11"/>
      <c r="AT1371" s="10"/>
      <c r="AV1371" s="10"/>
      <c r="AW1371" s="10"/>
      <c r="AX1371" s="10"/>
      <c r="AY1371" s="10"/>
      <c r="AZ1371" s="10"/>
      <c r="BC1371" s="10"/>
    </row>
    <row r="1372" s="2" customFormat="1">
      <c r="A1372" s="2" t="s">
        <v>3051</v>
      </c>
      <c r="B1372" s="11">
        <v>44159</v>
      </c>
      <c r="C1372" s="2" t="s">
        <v>3043</v>
      </c>
      <c r="D1372" s="2" t="s">
        <v>3044</v>
      </c>
      <c r="E1372" s="2" t="s">
        <v>1522</v>
      </c>
      <c r="F1372" s="2" t="s">
        <v>3045</v>
      </c>
      <c r="G1372" s="2" t="s">
        <v>3046</v>
      </c>
      <c r="H1372" s="2" t="s">
        <v>3047</v>
      </c>
      <c r="I1372" s="11">
        <v>44377</v>
      </c>
      <c r="J1372" s="11">
        <v>44104</v>
      </c>
      <c r="K1372" s="2" t="s">
        <v>125</v>
      </c>
      <c r="L1372" s="2" t="s">
        <v>2954</v>
      </c>
      <c r="M1372" s="2"/>
      <c r="N1372" s="2" t="s">
        <v>80</v>
      </c>
      <c r="O1372" s="2"/>
      <c r="P1372" s="2"/>
      <c r="Q1372" s="2" t="s">
        <v>65</v>
      </c>
      <c r="R1372" s="2" t="s">
        <v>81</v>
      </c>
      <c r="S1372" s="2">
        <v>30329</v>
      </c>
      <c r="T1372" s="2" t="s">
        <v>82</v>
      </c>
      <c r="U1372" s="2" t="s">
        <v>83</v>
      </c>
      <c r="V1372" s="10" t="s">
        <v>69</v>
      </c>
      <c r="W1372" s="2"/>
      <c r="X1372" s="2">
        <v>309355.8</v>
      </c>
      <c r="Y1372" s="26">
        <v>0.001860576</v>
      </c>
      <c r="Z1372" s="10" t="s">
        <v>84</v>
      </c>
      <c r="AA1372" s="2" t="s">
        <v>85</v>
      </c>
      <c r="AB1372" s="10" t="s">
        <v>72</v>
      </c>
      <c r="AC1372" s="2" t="s">
        <v>73</v>
      </c>
      <c r="AD1372" s="10" t="s">
        <v>74</v>
      </c>
      <c r="AE1372" s="10"/>
      <c r="AF1372" s="10" t="s">
        <v>86</v>
      </c>
      <c r="AG1372" s="10" t="s">
        <v>75</v>
      </c>
      <c r="AH1372" s="10"/>
      <c r="AI1372" s="10" t="s">
        <v>76</v>
      </c>
      <c r="AJ1372" s="2" t="s">
        <v>76</v>
      </c>
      <c r="AK1372" s="32">
        <v>1</v>
      </c>
      <c r="AL1372" s="2"/>
      <c r="AM1372" s="2"/>
      <c r="AN1372" s="7">
        <f>HYPERLINK("#Notes!C3289", "Go To Notes")</f>
      </c>
      <c r="AO1372" s="2">
        <v>0</v>
      </c>
      <c r="AP1372" s="2">
        <v>0</v>
      </c>
      <c r="AQ1372" s="2">
        <v>0</v>
      </c>
      <c r="AR1372" s="26">
        <v>0</v>
      </c>
      <c r="AS1372" s="11"/>
      <c r="AT1372" s="10"/>
      <c r="AV1372" s="10"/>
      <c r="AW1372" s="10"/>
      <c r="AX1372" s="10"/>
      <c r="AY1372" s="10"/>
      <c r="AZ1372" s="10"/>
      <c r="BC1372" s="10"/>
    </row>
    <row r="1373" s="2" customFormat="1">
      <c r="A1373" s="2" t="s">
        <v>3052</v>
      </c>
      <c r="B1373" s="11">
        <v>43795</v>
      </c>
      <c r="C1373" s="2" t="s">
        <v>3043</v>
      </c>
      <c r="D1373" s="2" t="s">
        <v>3044</v>
      </c>
      <c r="E1373" s="2" t="s">
        <v>1522</v>
      </c>
      <c r="F1373" s="2" t="s">
        <v>3053</v>
      </c>
      <c r="G1373" s="2" t="s">
        <v>3054</v>
      </c>
      <c r="H1373" s="2" t="s">
        <v>3055</v>
      </c>
      <c r="I1373" s="11">
        <v>44012</v>
      </c>
      <c r="J1373" s="11">
        <v>43738</v>
      </c>
      <c r="K1373" s="2" t="s">
        <v>125</v>
      </c>
      <c r="L1373" s="2" t="s">
        <v>2954</v>
      </c>
      <c r="M1373" s="2"/>
      <c r="N1373" s="2" t="s">
        <v>80</v>
      </c>
      <c r="O1373" s="2"/>
      <c r="P1373" s="2"/>
      <c r="Q1373" s="2" t="s">
        <v>65</v>
      </c>
      <c r="R1373" s="2" t="s">
        <v>81</v>
      </c>
      <c r="S1373" s="2">
        <v>165389</v>
      </c>
      <c r="T1373" s="2" t="s">
        <v>82</v>
      </c>
      <c r="U1373" s="2" t="s">
        <v>83</v>
      </c>
      <c r="V1373" s="10" t="s">
        <v>69</v>
      </c>
      <c r="W1373" s="2"/>
      <c r="X1373" s="2">
        <v>912947.28</v>
      </c>
      <c r="Y1373" s="26">
        <v>0.00118751</v>
      </c>
      <c r="Z1373" s="10" t="s">
        <v>84</v>
      </c>
      <c r="AA1373" s="2" t="s">
        <v>85</v>
      </c>
      <c r="AB1373" s="10" t="s">
        <v>72</v>
      </c>
      <c r="AC1373" s="2" t="s">
        <v>73</v>
      </c>
      <c r="AD1373" s="10" t="s">
        <v>74</v>
      </c>
      <c r="AE1373" s="10"/>
      <c r="AF1373" s="10" t="s">
        <v>86</v>
      </c>
      <c r="AG1373" s="10" t="s">
        <v>75</v>
      </c>
      <c r="AH1373" s="10"/>
      <c r="AI1373" s="10" t="s">
        <v>76</v>
      </c>
      <c r="AJ1373" s="2" t="s">
        <v>76</v>
      </c>
      <c r="AK1373" s="32">
        <v>1</v>
      </c>
      <c r="AL1373" s="2"/>
      <c r="AM1373" s="2"/>
      <c r="AN1373" s="7">
        <f>HYPERLINK("#Notes!C3300", "Go To Notes")</f>
      </c>
      <c r="AO1373" s="2">
        <v>0</v>
      </c>
      <c r="AP1373" s="2">
        <v>0</v>
      </c>
      <c r="AQ1373" s="2">
        <v>912456</v>
      </c>
      <c r="AR1373" s="26">
        <v>0.9994618747316931</v>
      </c>
      <c r="AS1373" s="11"/>
      <c r="AT1373" s="10"/>
      <c r="AV1373" s="10"/>
      <c r="AW1373" s="10"/>
      <c r="AX1373" s="10"/>
      <c r="AY1373" s="10"/>
      <c r="AZ1373" s="10"/>
      <c r="BC1373" s="10"/>
    </row>
    <row r="1374" s="2" customFormat="1">
      <c r="A1374" s="2" t="s">
        <v>3056</v>
      </c>
      <c r="B1374" s="11">
        <v>43886</v>
      </c>
      <c r="C1374" s="2" t="s">
        <v>3043</v>
      </c>
      <c r="D1374" s="2" t="s">
        <v>3044</v>
      </c>
      <c r="E1374" s="2" t="s">
        <v>1522</v>
      </c>
      <c r="F1374" s="2" t="s">
        <v>3053</v>
      </c>
      <c r="G1374" s="2" t="s">
        <v>3054</v>
      </c>
      <c r="H1374" s="2" t="s">
        <v>3055</v>
      </c>
      <c r="I1374" s="11">
        <v>44012</v>
      </c>
      <c r="J1374" s="11">
        <v>43830</v>
      </c>
      <c r="K1374" s="2" t="s">
        <v>125</v>
      </c>
      <c r="L1374" s="2" t="s">
        <v>2954</v>
      </c>
      <c r="M1374" s="2"/>
      <c r="N1374" s="2" t="s">
        <v>80</v>
      </c>
      <c r="O1374" s="2"/>
      <c r="P1374" s="2"/>
      <c r="Q1374" s="2" t="s">
        <v>65</v>
      </c>
      <c r="R1374" s="2" t="s">
        <v>81</v>
      </c>
      <c r="S1374" s="2">
        <v>204777</v>
      </c>
      <c r="T1374" s="2" t="s">
        <v>82</v>
      </c>
      <c r="U1374" s="2" t="s">
        <v>83</v>
      </c>
      <c r="V1374" s="10" t="s">
        <v>69</v>
      </c>
      <c r="W1374" s="2"/>
      <c r="X1374" s="2">
        <v>1245044.16</v>
      </c>
      <c r="Y1374" s="26">
        <v>0.001538863</v>
      </c>
      <c r="Z1374" s="10" t="s">
        <v>84</v>
      </c>
      <c r="AA1374" s="2" t="s">
        <v>85</v>
      </c>
      <c r="AB1374" s="10" t="s">
        <v>72</v>
      </c>
      <c r="AC1374" s="2" t="s">
        <v>73</v>
      </c>
      <c r="AD1374" s="10" t="s">
        <v>74</v>
      </c>
      <c r="AE1374" s="10"/>
      <c r="AF1374" s="10" t="s">
        <v>86</v>
      </c>
      <c r="AG1374" s="10" t="s">
        <v>75</v>
      </c>
      <c r="AH1374" s="10"/>
      <c r="AI1374" s="10" t="s">
        <v>76</v>
      </c>
      <c r="AJ1374" s="2" t="s">
        <v>76</v>
      </c>
      <c r="AK1374" s="32">
        <v>1</v>
      </c>
      <c r="AL1374" s="2"/>
      <c r="AM1374" s="2"/>
      <c r="AN1374" s="7">
        <f>HYPERLINK("#Notes!C3311", "Go To Notes")</f>
      </c>
      <c r="AO1374" s="2">
        <v>0</v>
      </c>
      <c r="AP1374" s="2">
        <v>0</v>
      </c>
      <c r="AQ1374" s="2">
        <v>1244576</v>
      </c>
      <c r="AR1374" s="26">
        <v>0.9996239812088271</v>
      </c>
      <c r="AS1374" s="11"/>
      <c r="AT1374" s="10"/>
      <c r="AV1374" s="10"/>
      <c r="AW1374" s="10"/>
      <c r="AX1374" s="10"/>
      <c r="AY1374" s="10"/>
      <c r="AZ1374" s="10"/>
      <c r="BC1374" s="10"/>
    </row>
    <row r="1375" s="2" customFormat="1">
      <c r="A1375" s="2" t="s">
        <v>3057</v>
      </c>
      <c r="B1375" s="11">
        <v>43980</v>
      </c>
      <c r="C1375" s="2" t="s">
        <v>3043</v>
      </c>
      <c r="D1375" s="2" t="s">
        <v>3044</v>
      </c>
      <c r="E1375" s="2" t="s">
        <v>1522</v>
      </c>
      <c r="F1375" s="2" t="s">
        <v>3053</v>
      </c>
      <c r="G1375" s="2" t="s">
        <v>3054</v>
      </c>
      <c r="H1375" s="2" t="s">
        <v>3055</v>
      </c>
      <c r="I1375" s="11">
        <v>44012</v>
      </c>
      <c r="J1375" s="11">
        <v>43921</v>
      </c>
      <c r="K1375" s="2" t="s">
        <v>125</v>
      </c>
      <c r="L1375" s="2" t="s">
        <v>2954</v>
      </c>
      <c r="M1375" s="2"/>
      <c r="N1375" s="2" t="s">
        <v>80</v>
      </c>
      <c r="O1375" s="2"/>
      <c r="P1375" s="2"/>
      <c r="Q1375" s="2" t="s">
        <v>65</v>
      </c>
      <c r="R1375" s="2" t="s">
        <v>81</v>
      </c>
      <c r="S1375" s="2">
        <v>218661</v>
      </c>
      <c r="T1375" s="2" t="s">
        <v>82</v>
      </c>
      <c r="U1375" s="2" t="s">
        <v>83</v>
      </c>
      <c r="V1375" s="10" t="s">
        <v>69</v>
      </c>
      <c r="W1375" s="2"/>
      <c r="X1375" s="2">
        <v>765313.5</v>
      </c>
      <c r="Y1375" s="26">
        <v>0.001349705</v>
      </c>
      <c r="Z1375" s="10" t="s">
        <v>84</v>
      </c>
      <c r="AA1375" s="2" t="s">
        <v>85</v>
      </c>
      <c r="AB1375" s="10" t="s">
        <v>72</v>
      </c>
      <c r="AC1375" s="2" t="s">
        <v>73</v>
      </c>
      <c r="AD1375" s="10" t="s">
        <v>74</v>
      </c>
      <c r="AE1375" s="10"/>
      <c r="AF1375" s="10" t="s">
        <v>86</v>
      </c>
      <c r="AG1375" s="10" t="s">
        <v>75</v>
      </c>
      <c r="AH1375" s="10"/>
      <c r="AI1375" s="10" t="s">
        <v>76</v>
      </c>
      <c r="AJ1375" s="2" t="s">
        <v>76</v>
      </c>
      <c r="AK1375" s="32">
        <v>1</v>
      </c>
      <c r="AL1375" s="2"/>
      <c r="AM1375" s="2"/>
      <c r="AN1375" s="7">
        <f>HYPERLINK("#Notes!C3322", "Go To Notes")</f>
      </c>
      <c r="AO1375" s="2">
        <v>0</v>
      </c>
      <c r="AP1375" s="2">
        <v>0</v>
      </c>
      <c r="AQ1375" s="2">
        <v>698810</v>
      </c>
      <c r="AR1375" s="26">
        <v>0.9131029310210784</v>
      </c>
      <c r="AS1375" s="11"/>
      <c r="AT1375" s="10"/>
      <c r="AV1375" s="10"/>
      <c r="AW1375" s="10"/>
      <c r="AX1375" s="10"/>
      <c r="AY1375" s="10"/>
      <c r="AZ1375" s="10"/>
      <c r="BC1375" s="10"/>
    </row>
    <row r="1376" s="2" customFormat="1">
      <c r="A1376" s="2" t="s">
        <v>3058</v>
      </c>
      <c r="B1376" s="11">
        <v>44070</v>
      </c>
      <c r="C1376" s="2" t="s">
        <v>3043</v>
      </c>
      <c r="D1376" s="2" t="s">
        <v>3044</v>
      </c>
      <c r="E1376" s="2" t="s">
        <v>1522</v>
      </c>
      <c r="F1376" s="2" t="s">
        <v>3053</v>
      </c>
      <c r="G1376" s="2" t="s">
        <v>3054</v>
      </c>
      <c r="H1376" s="2" t="s">
        <v>3055</v>
      </c>
      <c r="I1376" s="11">
        <v>44012</v>
      </c>
      <c r="J1376" s="11">
        <v>44012</v>
      </c>
      <c r="K1376" s="2" t="s">
        <v>125</v>
      </c>
      <c r="L1376" s="2" t="s">
        <v>2954</v>
      </c>
      <c r="M1376" s="2"/>
      <c r="N1376" s="2" t="s">
        <v>80</v>
      </c>
      <c r="O1376" s="2"/>
      <c r="P1376" s="2"/>
      <c r="Q1376" s="2" t="s">
        <v>65</v>
      </c>
      <c r="R1376" s="2" t="s">
        <v>81</v>
      </c>
      <c r="S1376" s="2">
        <v>165285</v>
      </c>
      <c r="T1376" s="2" t="s">
        <v>82</v>
      </c>
      <c r="U1376" s="2" t="s">
        <v>83</v>
      </c>
      <c r="V1376" s="10" t="s">
        <v>69</v>
      </c>
      <c r="W1376" s="2"/>
      <c r="X1376" s="2">
        <v>717336.9</v>
      </c>
      <c r="Y1376" s="26">
        <v>0.00118961</v>
      </c>
      <c r="Z1376" s="10" t="s">
        <v>84</v>
      </c>
      <c r="AA1376" s="2" t="s">
        <v>85</v>
      </c>
      <c r="AB1376" s="10" t="s">
        <v>72</v>
      </c>
      <c r="AC1376" s="2" t="s">
        <v>73</v>
      </c>
      <c r="AD1376" s="10" t="s">
        <v>74</v>
      </c>
      <c r="AE1376" s="10"/>
      <c r="AF1376" s="10" t="s">
        <v>86</v>
      </c>
      <c r="AG1376" s="10" t="s">
        <v>75</v>
      </c>
      <c r="AH1376" s="10"/>
      <c r="AI1376" s="10" t="s">
        <v>76</v>
      </c>
      <c r="AJ1376" s="2" t="s">
        <v>76</v>
      </c>
      <c r="AK1376" s="32">
        <v>1</v>
      </c>
      <c r="AL1376" s="2"/>
      <c r="AM1376" s="2"/>
      <c r="AN1376" s="7">
        <f>HYPERLINK("#Notes!C3333", "Go To Notes")</f>
      </c>
      <c r="AO1376" s="2">
        <v>0</v>
      </c>
      <c r="AP1376" s="2">
        <v>0</v>
      </c>
      <c r="AQ1376" s="2">
        <v>717228.4</v>
      </c>
      <c r="AR1376" s="26">
        <v>0.9998487461052122</v>
      </c>
      <c r="AS1376" s="11"/>
      <c r="AT1376" s="10"/>
      <c r="AV1376" s="10"/>
      <c r="AW1376" s="10"/>
      <c r="AX1376" s="10"/>
      <c r="AY1376" s="10"/>
      <c r="AZ1376" s="10"/>
      <c r="BC1376" s="10"/>
    </row>
    <row r="1377" s="2" customFormat="1">
      <c r="A1377" s="2" t="s">
        <v>3059</v>
      </c>
      <c r="B1377" s="11">
        <v>44159</v>
      </c>
      <c r="C1377" s="2" t="s">
        <v>3043</v>
      </c>
      <c r="D1377" s="2" t="s">
        <v>3044</v>
      </c>
      <c r="E1377" s="2" t="s">
        <v>1522</v>
      </c>
      <c r="F1377" s="2" t="s">
        <v>3053</v>
      </c>
      <c r="G1377" s="2" t="s">
        <v>3054</v>
      </c>
      <c r="H1377" s="2" t="s">
        <v>3055</v>
      </c>
      <c r="I1377" s="11">
        <v>44377</v>
      </c>
      <c r="J1377" s="11">
        <v>44104</v>
      </c>
      <c r="K1377" s="2" t="s">
        <v>125</v>
      </c>
      <c r="L1377" s="2" t="s">
        <v>2954</v>
      </c>
      <c r="M1377" s="2"/>
      <c r="N1377" s="2" t="s">
        <v>80</v>
      </c>
      <c r="O1377" s="2"/>
      <c r="P1377" s="2"/>
      <c r="Q1377" s="2" t="s">
        <v>65</v>
      </c>
      <c r="R1377" s="2" t="s">
        <v>81</v>
      </c>
      <c r="S1377" s="2">
        <v>125647</v>
      </c>
      <c r="T1377" s="2" t="s">
        <v>82</v>
      </c>
      <c r="U1377" s="2" t="s">
        <v>83</v>
      </c>
      <c r="V1377" s="10" t="s">
        <v>69</v>
      </c>
      <c r="W1377" s="2"/>
      <c r="X1377" s="2">
        <v>1281599.4</v>
      </c>
      <c r="Y1377" s="26">
        <v>0.00184411</v>
      </c>
      <c r="Z1377" s="10" t="s">
        <v>84</v>
      </c>
      <c r="AA1377" s="2" t="s">
        <v>85</v>
      </c>
      <c r="AB1377" s="10" t="s">
        <v>72</v>
      </c>
      <c r="AC1377" s="2" t="s">
        <v>73</v>
      </c>
      <c r="AD1377" s="10" t="s">
        <v>74</v>
      </c>
      <c r="AE1377" s="10"/>
      <c r="AF1377" s="10" t="s">
        <v>86</v>
      </c>
      <c r="AG1377" s="10" t="s">
        <v>75</v>
      </c>
      <c r="AH1377" s="10"/>
      <c r="AI1377" s="10" t="s">
        <v>76</v>
      </c>
      <c r="AJ1377" s="2" t="s">
        <v>76</v>
      </c>
      <c r="AK1377" s="32">
        <v>1</v>
      </c>
      <c r="AL1377" s="2"/>
      <c r="AM1377" s="2"/>
      <c r="AN1377" s="7">
        <f>HYPERLINK("#Notes!C3344", "Go To Notes")</f>
      </c>
      <c r="AO1377" s="2">
        <v>0</v>
      </c>
      <c r="AP1377" s="2">
        <v>0</v>
      </c>
      <c r="AQ1377" s="2">
        <v>1281589.2</v>
      </c>
      <c r="AR1377" s="26">
        <v>0.9999920411947758</v>
      </c>
      <c r="AS1377" s="11"/>
      <c r="AT1377" s="10"/>
      <c r="AV1377" s="10"/>
      <c r="AW1377" s="10"/>
      <c r="AX1377" s="10"/>
      <c r="AY1377" s="10"/>
      <c r="AZ1377" s="10"/>
      <c r="BC1377" s="10"/>
    </row>
    <row r="1378" s="2" customFormat="1">
      <c r="A1378" s="2" t="s">
        <v>3060</v>
      </c>
      <c r="B1378" s="11">
        <v>44256</v>
      </c>
      <c r="C1378" s="2" t="s">
        <v>3043</v>
      </c>
      <c r="D1378" s="2" t="s">
        <v>3044</v>
      </c>
      <c r="E1378" s="2" t="s">
        <v>1522</v>
      </c>
      <c r="F1378" s="2" t="s">
        <v>3053</v>
      </c>
      <c r="G1378" s="2" t="s">
        <v>3054</v>
      </c>
      <c r="H1378" s="2" t="s">
        <v>3055</v>
      </c>
      <c r="I1378" s="11">
        <v>44377</v>
      </c>
      <c r="J1378" s="11">
        <v>44196</v>
      </c>
      <c r="K1378" s="2" t="s">
        <v>125</v>
      </c>
      <c r="L1378" s="2" t="s">
        <v>2954</v>
      </c>
      <c r="M1378" s="2"/>
      <c r="N1378" s="2" t="s">
        <v>80</v>
      </c>
      <c r="O1378" s="2"/>
      <c r="P1378" s="2"/>
      <c r="Q1378" s="2" t="s">
        <v>65</v>
      </c>
      <c r="R1378" s="2" t="s">
        <v>81</v>
      </c>
      <c r="S1378" s="2">
        <v>50413</v>
      </c>
      <c r="T1378" s="2" t="s">
        <v>82</v>
      </c>
      <c r="U1378" s="2" t="s">
        <v>83</v>
      </c>
      <c r="V1378" s="10" t="s">
        <v>69</v>
      </c>
      <c r="W1378" s="2"/>
      <c r="X1378" s="2">
        <v>949780.92</v>
      </c>
      <c r="Y1378" s="26">
        <v>0.001189233</v>
      </c>
      <c r="Z1378" s="10" t="s">
        <v>84</v>
      </c>
      <c r="AA1378" s="2" t="s">
        <v>85</v>
      </c>
      <c r="AB1378" s="10" t="s">
        <v>72</v>
      </c>
      <c r="AC1378" s="2" t="s">
        <v>73</v>
      </c>
      <c r="AD1378" s="10" t="s">
        <v>74</v>
      </c>
      <c r="AE1378" s="10"/>
      <c r="AF1378" s="10" t="s">
        <v>86</v>
      </c>
      <c r="AG1378" s="10" t="s">
        <v>75</v>
      </c>
      <c r="AH1378" s="10"/>
      <c r="AI1378" s="10" t="s">
        <v>76</v>
      </c>
      <c r="AJ1378" s="2" t="s">
        <v>76</v>
      </c>
      <c r="AK1378" s="32">
        <v>1</v>
      </c>
      <c r="AL1378" s="2"/>
      <c r="AM1378" s="2"/>
      <c r="AN1378" s="7">
        <f>HYPERLINK("#Notes!C3355", "Go To Notes")</f>
      </c>
      <c r="AO1378" s="2">
        <v>0</v>
      </c>
      <c r="AP1378" s="2">
        <v>0</v>
      </c>
      <c r="AQ1378" s="2">
        <v>949762.08</v>
      </c>
      <c r="AR1378" s="26">
        <v>0.9999801638466269</v>
      </c>
      <c r="AS1378" s="11"/>
      <c r="AT1378" s="10"/>
      <c r="AV1378" s="10"/>
      <c r="AW1378" s="10"/>
      <c r="AX1378" s="10"/>
      <c r="AY1378" s="10"/>
      <c r="AZ1378" s="10"/>
      <c r="BC1378" s="10"/>
    </row>
    <row r="1379" s="2" customFormat="1">
      <c r="A1379" s="2" t="s">
        <v>3061</v>
      </c>
      <c r="B1379" s="11">
        <v>43795</v>
      </c>
      <c r="C1379" s="2" t="s">
        <v>3043</v>
      </c>
      <c r="D1379" s="2" t="s">
        <v>3044</v>
      </c>
      <c r="E1379" s="2" t="s">
        <v>1522</v>
      </c>
      <c r="F1379" s="2" t="s">
        <v>3062</v>
      </c>
      <c r="G1379" s="2" t="s">
        <v>3063</v>
      </c>
      <c r="H1379" s="2" t="s">
        <v>3064</v>
      </c>
      <c r="I1379" s="11">
        <v>44012</v>
      </c>
      <c r="J1379" s="11">
        <v>43738</v>
      </c>
      <c r="K1379" s="2" t="s">
        <v>125</v>
      </c>
      <c r="L1379" s="2" t="s">
        <v>2954</v>
      </c>
      <c r="M1379" s="2"/>
      <c r="N1379" s="2" t="s">
        <v>80</v>
      </c>
      <c r="O1379" s="2"/>
      <c r="P1379" s="2"/>
      <c r="Q1379" s="2" t="s">
        <v>65</v>
      </c>
      <c r="R1379" s="2" t="s">
        <v>81</v>
      </c>
      <c r="S1379" s="2">
        <v>3331</v>
      </c>
      <c r="T1379" s="2" t="s">
        <v>82</v>
      </c>
      <c r="U1379" s="2" t="s">
        <v>83</v>
      </c>
      <c r="V1379" s="10" t="s">
        <v>69</v>
      </c>
      <c r="W1379" s="2"/>
      <c r="X1379" s="2">
        <v>18387.12</v>
      </c>
      <c r="Y1379" s="26">
        <v>0.000135623</v>
      </c>
      <c r="Z1379" s="10" t="s">
        <v>84</v>
      </c>
      <c r="AA1379" s="2" t="s">
        <v>85</v>
      </c>
      <c r="AB1379" s="10" t="s">
        <v>72</v>
      </c>
      <c r="AC1379" s="2" t="s">
        <v>73</v>
      </c>
      <c r="AD1379" s="10" t="s">
        <v>74</v>
      </c>
      <c r="AE1379" s="10"/>
      <c r="AF1379" s="10" t="s">
        <v>86</v>
      </c>
      <c r="AG1379" s="10" t="s">
        <v>75</v>
      </c>
      <c r="AH1379" s="10"/>
      <c r="AI1379" s="10" t="s">
        <v>76</v>
      </c>
      <c r="AJ1379" s="2" t="s">
        <v>76</v>
      </c>
      <c r="AK1379" s="32">
        <v>1</v>
      </c>
      <c r="AL1379" s="2"/>
      <c r="AM1379" s="2"/>
      <c r="AN1379" s="7">
        <f>HYPERLINK("#Notes!C3366", "Go To Notes")</f>
      </c>
      <c r="AO1379" s="2">
        <v>0</v>
      </c>
      <c r="AP1379" s="2">
        <v>0</v>
      </c>
      <c r="AQ1379" s="2">
        <v>16560</v>
      </c>
      <c r="AR1379" s="26">
        <v>0.9006304413089162</v>
      </c>
      <c r="AS1379" s="11"/>
      <c r="AT1379" s="10"/>
      <c r="AV1379" s="10"/>
      <c r="AW1379" s="10"/>
      <c r="AX1379" s="10"/>
      <c r="AY1379" s="10"/>
      <c r="AZ1379" s="10"/>
      <c r="BC1379" s="10"/>
    </row>
    <row r="1380" s="2" customFormat="1">
      <c r="A1380" s="2" t="s">
        <v>3065</v>
      </c>
      <c r="B1380" s="11">
        <v>43886</v>
      </c>
      <c r="C1380" s="2" t="s">
        <v>3043</v>
      </c>
      <c r="D1380" s="2" t="s">
        <v>3044</v>
      </c>
      <c r="E1380" s="2" t="s">
        <v>1522</v>
      </c>
      <c r="F1380" s="2" t="s">
        <v>3062</v>
      </c>
      <c r="G1380" s="2" t="s">
        <v>3063</v>
      </c>
      <c r="H1380" s="2" t="s">
        <v>3064</v>
      </c>
      <c r="I1380" s="11">
        <v>44012</v>
      </c>
      <c r="J1380" s="11">
        <v>43830</v>
      </c>
      <c r="K1380" s="2" t="s">
        <v>125</v>
      </c>
      <c r="L1380" s="2" t="s">
        <v>2954</v>
      </c>
      <c r="M1380" s="2"/>
      <c r="N1380" s="2" t="s">
        <v>80</v>
      </c>
      <c r="O1380" s="2"/>
      <c r="P1380" s="2"/>
      <c r="Q1380" s="2" t="s">
        <v>65</v>
      </c>
      <c r="R1380" s="2" t="s">
        <v>81</v>
      </c>
      <c r="S1380" s="2">
        <v>4394</v>
      </c>
      <c r="T1380" s="2" t="s">
        <v>82</v>
      </c>
      <c r="U1380" s="2" t="s">
        <v>83</v>
      </c>
      <c r="V1380" s="10" t="s">
        <v>69</v>
      </c>
      <c r="W1380" s="2"/>
      <c r="X1380" s="2">
        <v>26715.52</v>
      </c>
      <c r="Y1380" s="26">
        <v>0.000207792</v>
      </c>
      <c r="Z1380" s="10" t="s">
        <v>84</v>
      </c>
      <c r="AA1380" s="2" t="s">
        <v>85</v>
      </c>
      <c r="AB1380" s="10" t="s">
        <v>72</v>
      </c>
      <c r="AC1380" s="2" t="s">
        <v>73</v>
      </c>
      <c r="AD1380" s="10" t="s">
        <v>74</v>
      </c>
      <c r="AE1380" s="10"/>
      <c r="AF1380" s="10" t="s">
        <v>86</v>
      </c>
      <c r="AG1380" s="10" t="s">
        <v>75</v>
      </c>
      <c r="AH1380" s="10"/>
      <c r="AI1380" s="10" t="s">
        <v>76</v>
      </c>
      <c r="AJ1380" s="2" t="s">
        <v>76</v>
      </c>
      <c r="AK1380" s="32">
        <v>1</v>
      </c>
      <c r="AL1380" s="2"/>
      <c r="AM1380" s="2"/>
      <c r="AN1380" s="7">
        <f>HYPERLINK("#Notes!C3377", "Go To Notes")</f>
      </c>
      <c r="AO1380" s="2">
        <v>0</v>
      </c>
      <c r="AP1380" s="2">
        <v>0</v>
      </c>
      <c r="AQ1380" s="2">
        <v>26144</v>
      </c>
      <c r="AR1380" s="26">
        <v>0.9786071916249431</v>
      </c>
      <c r="AS1380" s="11"/>
      <c r="AT1380" s="10"/>
      <c r="AV1380" s="10"/>
      <c r="AW1380" s="10"/>
      <c r="AX1380" s="10"/>
      <c r="AY1380" s="10"/>
      <c r="AZ1380" s="10"/>
      <c r="BC1380" s="10"/>
    </row>
    <row r="1381" s="2" customFormat="1">
      <c r="A1381" s="2" t="s">
        <v>3066</v>
      </c>
      <c r="B1381" s="11">
        <v>43980</v>
      </c>
      <c r="C1381" s="2" t="s">
        <v>3043</v>
      </c>
      <c r="D1381" s="2" t="s">
        <v>3044</v>
      </c>
      <c r="E1381" s="2" t="s">
        <v>1522</v>
      </c>
      <c r="F1381" s="2" t="s">
        <v>3062</v>
      </c>
      <c r="G1381" s="2" t="s">
        <v>3063</v>
      </c>
      <c r="H1381" s="2" t="s">
        <v>3064</v>
      </c>
      <c r="I1381" s="11">
        <v>44012</v>
      </c>
      <c r="J1381" s="11">
        <v>43921</v>
      </c>
      <c r="K1381" s="2" t="s">
        <v>125</v>
      </c>
      <c r="L1381" s="2" t="s">
        <v>2954</v>
      </c>
      <c r="M1381" s="2"/>
      <c r="N1381" s="2" t="s">
        <v>80</v>
      </c>
      <c r="O1381" s="2"/>
      <c r="P1381" s="2"/>
      <c r="Q1381" s="2" t="s">
        <v>65</v>
      </c>
      <c r="R1381" s="2" t="s">
        <v>81</v>
      </c>
      <c r="S1381" s="2">
        <v>3935</v>
      </c>
      <c r="T1381" s="2" t="s">
        <v>82</v>
      </c>
      <c r="U1381" s="2" t="s">
        <v>83</v>
      </c>
      <c r="V1381" s="10" t="s">
        <v>69</v>
      </c>
      <c r="W1381" s="2"/>
      <c r="X1381" s="2">
        <v>13772.5</v>
      </c>
      <c r="Y1381" s="26">
        <v>0.000156557</v>
      </c>
      <c r="Z1381" s="10" t="s">
        <v>84</v>
      </c>
      <c r="AA1381" s="2" t="s">
        <v>85</v>
      </c>
      <c r="AB1381" s="10" t="s">
        <v>72</v>
      </c>
      <c r="AC1381" s="2" t="s">
        <v>73</v>
      </c>
      <c r="AD1381" s="10" t="s">
        <v>74</v>
      </c>
      <c r="AE1381" s="10"/>
      <c r="AF1381" s="10" t="s">
        <v>86</v>
      </c>
      <c r="AG1381" s="10" t="s">
        <v>75</v>
      </c>
      <c r="AH1381" s="10"/>
      <c r="AI1381" s="10" t="s">
        <v>76</v>
      </c>
      <c r="AJ1381" s="2" t="s">
        <v>76</v>
      </c>
      <c r="AK1381" s="32">
        <v>1</v>
      </c>
      <c r="AL1381" s="2"/>
      <c r="AM1381" s="2"/>
      <c r="AN1381" s="7">
        <f>HYPERLINK("#Notes!C3388", "Go To Notes")</f>
      </c>
      <c r="AO1381" s="2">
        <v>0</v>
      </c>
      <c r="AP1381" s="2">
        <v>0</v>
      </c>
      <c r="AQ1381" s="2">
        <v>13548.5</v>
      </c>
      <c r="AR1381" s="26">
        <v>0.983735705209657</v>
      </c>
      <c r="AS1381" s="11"/>
      <c r="AT1381" s="10"/>
      <c r="AV1381" s="10"/>
      <c r="AW1381" s="10"/>
      <c r="AX1381" s="10"/>
      <c r="AY1381" s="10"/>
      <c r="AZ1381" s="10"/>
      <c r="BC1381" s="10"/>
    </row>
    <row r="1382" s="2" customFormat="1">
      <c r="A1382" s="2" t="s">
        <v>3067</v>
      </c>
      <c r="B1382" s="11">
        <v>44344</v>
      </c>
      <c r="C1382" s="2" t="s">
        <v>3043</v>
      </c>
      <c r="D1382" s="2" t="s">
        <v>3044</v>
      </c>
      <c r="E1382" s="2" t="s">
        <v>1522</v>
      </c>
      <c r="F1382" s="2" t="s">
        <v>3062</v>
      </c>
      <c r="G1382" s="2" t="s">
        <v>3063</v>
      </c>
      <c r="H1382" s="2" t="s">
        <v>3064</v>
      </c>
      <c r="I1382" s="11">
        <v>44377</v>
      </c>
      <c r="J1382" s="11">
        <v>44286</v>
      </c>
      <c r="K1382" s="2" t="s">
        <v>125</v>
      </c>
      <c r="L1382" s="2" t="s">
        <v>2954</v>
      </c>
      <c r="M1382" s="2"/>
      <c r="N1382" s="2" t="s">
        <v>80</v>
      </c>
      <c r="O1382" s="2"/>
      <c r="P1382" s="2"/>
      <c r="Q1382" s="2" t="s">
        <v>65</v>
      </c>
      <c r="R1382" s="2" t="s">
        <v>81</v>
      </c>
      <c r="S1382" s="2">
        <v>449</v>
      </c>
      <c r="T1382" s="2" t="s">
        <v>82</v>
      </c>
      <c r="U1382" s="2" t="s">
        <v>83</v>
      </c>
      <c r="V1382" s="10" t="s">
        <v>69</v>
      </c>
      <c r="W1382" s="2"/>
      <c r="X1382" s="2">
        <v>85229.18</v>
      </c>
      <c r="Y1382" s="26">
        <v>0.001161492</v>
      </c>
      <c r="Z1382" s="10" t="s">
        <v>84</v>
      </c>
      <c r="AA1382" s="2" t="s">
        <v>85</v>
      </c>
      <c r="AB1382" s="10" t="s">
        <v>72</v>
      </c>
      <c r="AC1382" s="2" t="s">
        <v>73</v>
      </c>
      <c r="AD1382" s="10" t="s">
        <v>74</v>
      </c>
      <c r="AE1382" s="10"/>
      <c r="AF1382" s="10" t="s">
        <v>86</v>
      </c>
      <c r="AG1382" s="10" t="s">
        <v>75</v>
      </c>
      <c r="AH1382" s="10"/>
      <c r="AI1382" s="10" t="s">
        <v>76</v>
      </c>
      <c r="AJ1382" s="2" t="s">
        <v>76</v>
      </c>
      <c r="AK1382" s="32">
        <v>1</v>
      </c>
      <c r="AL1382" s="2"/>
      <c r="AM1382" s="2"/>
      <c r="AN1382" s="7">
        <f>HYPERLINK("#Notes!C3399", "Go To Notes")</f>
      </c>
      <c r="AO1382" s="2">
        <v>0</v>
      </c>
      <c r="AP1382" s="2">
        <v>0</v>
      </c>
      <c r="AQ1382" s="2">
        <v>0</v>
      </c>
      <c r="AR1382" s="26">
        <v>0</v>
      </c>
      <c r="AS1382" s="11"/>
      <c r="AT1382" s="10"/>
      <c r="AV1382" s="10"/>
      <c r="AW1382" s="10"/>
      <c r="AX1382" s="10"/>
      <c r="AY1382" s="10"/>
      <c r="AZ1382" s="10"/>
      <c r="BC1382" s="10"/>
    </row>
    <row r="1383" s="2" customFormat="1">
      <c r="A1383" s="2" t="s">
        <v>3068</v>
      </c>
      <c r="B1383" s="11">
        <v>44435</v>
      </c>
      <c r="C1383" s="2" t="s">
        <v>3043</v>
      </c>
      <c r="D1383" s="2" t="s">
        <v>3044</v>
      </c>
      <c r="E1383" s="2" t="s">
        <v>3069</v>
      </c>
      <c r="F1383" s="2" t="s">
        <v>3062</v>
      </c>
      <c r="G1383" s="2" t="s">
        <v>3063</v>
      </c>
      <c r="H1383" s="2" t="s">
        <v>3064</v>
      </c>
      <c r="I1383" s="11">
        <v>44377</v>
      </c>
      <c r="J1383" s="11">
        <v>44377</v>
      </c>
      <c r="K1383" s="2" t="s">
        <v>125</v>
      </c>
      <c r="L1383" s="2" t="s">
        <v>2954</v>
      </c>
      <c r="M1383" s="2"/>
      <c r="N1383" s="2" t="s">
        <v>80</v>
      </c>
      <c r="O1383" s="2"/>
      <c r="P1383" s="2"/>
      <c r="Q1383" s="2" t="s">
        <v>65</v>
      </c>
      <c r="R1383" s="2" t="s">
        <v>81</v>
      </c>
      <c r="S1383" s="2">
        <v>380</v>
      </c>
      <c r="T1383" s="2" t="s">
        <v>82</v>
      </c>
      <c r="U1383" s="2" t="s">
        <v>83</v>
      </c>
      <c r="V1383" s="10" t="s">
        <v>69</v>
      </c>
      <c r="W1383" s="2"/>
      <c r="X1383" s="2">
        <v>81373.2</v>
      </c>
      <c r="Y1383" s="26">
        <v>0.000984228</v>
      </c>
      <c r="Z1383" s="10" t="s">
        <v>84</v>
      </c>
      <c r="AA1383" s="2" t="s">
        <v>85</v>
      </c>
      <c r="AB1383" s="10" t="s">
        <v>72</v>
      </c>
      <c r="AC1383" s="2" t="s">
        <v>73</v>
      </c>
      <c r="AD1383" s="10" t="s">
        <v>74</v>
      </c>
      <c r="AE1383" s="10"/>
      <c r="AF1383" s="10" t="s">
        <v>86</v>
      </c>
      <c r="AG1383" s="10" t="s">
        <v>75</v>
      </c>
      <c r="AH1383" s="10"/>
      <c r="AI1383" s="10" t="s">
        <v>76</v>
      </c>
      <c r="AJ1383" s="2" t="s">
        <v>76</v>
      </c>
      <c r="AK1383" s="32">
        <v>1</v>
      </c>
      <c r="AL1383" s="2"/>
      <c r="AM1383" s="2"/>
      <c r="AN1383" s="7">
        <f>HYPERLINK("#Notes!C3410", "Go To Notes")</f>
      </c>
      <c r="AO1383" s="2">
        <v>0</v>
      </c>
      <c r="AP1383" s="2">
        <v>0</v>
      </c>
      <c r="AQ1383" s="2">
        <v>0</v>
      </c>
      <c r="AR1383" s="26">
        <v>0</v>
      </c>
      <c r="AS1383" s="11"/>
      <c r="AT1383" s="10"/>
      <c r="AV1383" s="10"/>
      <c r="AW1383" s="10"/>
      <c r="AX1383" s="10"/>
      <c r="AY1383" s="10"/>
      <c r="AZ1383" s="10"/>
      <c r="BC1383" s="10"/>
    </row>
    <row r="1384" s="2" customFormat="1">
      <c r="A1384" s="2" t="s">
        <v>3070</v>
      </c>
      <c r="B1384" s="11">
        <v>44524</v>
      </c>
      <c r="C1384" s="2" t="s">
        <v>3043</v>
      </c>
      <c r="D1384" s="2" t="s">
        <v>3044</v>
      </c>
      <c r="E1384" s="2" t="s">
        <v>3069</v>
      </c>
      <c r="F1384" s="2" t="s">
        <v>3062</v>
      </c>
      <c r="G1384" s="2" t="s">
        <v>3063</v>
      </c>
      <c r="H1384" s="2" t="s">
        <v>3064</v>
      </c>
      <c r="I1384" s="11">
        <v>44742</v>
      </c>
      <c r="J1384" s="11">
        <v>44469</v>
      </c>
      <c r="K1384" s="2" t="s">
        <v>125</v>
      </c>
      <c r="L1384" s="2" t="s">
        <v>2954</v>
      </c>
      <c r="M1384" s="2"/>
      <c r="N1384" s="2" t="s">
        <v>80</v>
      </c>
      <c r="O1384" s="2"/>
      <c r="P1384" s="2"/>
      <c r="Q1384" s="2" t="s">
        <v>65</v>
      </c>
      <c r="R1384" s="2" t="s">
        <v>81</v>
      </c>
      <c r="S1384" s="2">
        <v>406</v>
      </c>
      <c r="T1384" s="2" t="s">
        <v>82</v>
      </c>
      <c r="U1384" s="2" t="s">
        <v>83</v>
      </c>
      <c r="V1384" s="10" t="s">
        <v>69</v>
      </c>
      <c r="W1384" s="2"/>
      <c r="X1384" s="2">
        <v>71240.82</v>
      </c>
      <c r="Y1384" s="26">
        <v>0.000874196</v>
      </c>
      <c r="Z1384" s="10" t="s">
        <v>84</v>
      </c>
      <c r="AA1384" s="2" t="s">
        <v>85</v>
      </c>
      <c r="AB1384" s="10" t="s">
        <v>72</v>
      </c>
      <c r="AC1384" s="2" t="s">
        <v>73</v>
      </c>
      <c r="AD1384" s="10" t="s">
        <v>74</v>
      </c>
      <c r="AE1384" s="10"/>
      <c r="AF1384" s="10" t="s">
        <v>86</v>
      </c>
      <c r="AG1384" s="10" t="s">
        <v>75</v>
      </c>
      <c r="AH1384" s="10"/>
      <c r="AI1384" s="10" t="s">
        <v>76</v>
      </c>
      <c r="AJ1384" s="2" t="s">
        <v>76</v>
      </c>
      <c r="AK1384" s="32">
        <v>1</v>
      </c>
      <c r="AL1384" s="2"/>
      <c r="AM1384" s="2"/>
      <c r="AN1384" s="7">
        <f>HYPERLINK("#Notes!C3421", "Go To Notes")</f>
      </c>
      <c r="AO1384" s="2">
        <v>0</v>
      </c>
      <c r="AP1384" s="2">
        <v>0</v>
      </c>
      <c r="AQ1384" s="2">
        <v>0</v>
      </c>
      <c r="AR1384" s="26">
        <v>0</v>
      </c>
      <c r="AS1384" s="11"/>
      <c r="AT1384" s="10"/>
      <c r="AV1384" s="10"/>
      <c r="AW1384" s="10"/>
      <c r="AX1384" s="10"/>
      <c r="AY1384" s="10"/>
      <c r="AZ1384" s="10"/>
      <c r="BC1384" s="10"/>
    </row>
    <row r="1385" s="6" customFormat="1">
      <c r="A1385" s="6" t="s">
        <v>3071</v>
      </c>
      <c r="B1385" s="19">
        <v>44524</v>
      </c>
      <c r="C1385" s="6" t="s">
        <v>3043</v>
      </c>
      <c r="D1385" s="6" t="s">
        <v>3044</v>
      </c>
      <c r="E1385" s="6" t="s">
        <v>3069</v>
      </c>
      <c r="F1385" s="6" t="s">
        <v>3062</v>
      </c>
      <c r="G1385" s="6" t="s">
        <v>3063</v>
      </c>
      <c r="H1385" s="6" t="s">
        <v>3064</v>
      </c>
      <c r="I1385" s="19">
        <v>44742</v>
      </c>
      <c r="J1385" s="19">
        <v>44469</v>
      </c>
      <c r="K1385" s="6" t="s">
        <v>125</v>
      </c>
      <c r="L1385" s="6" t="s">
        <v>2954</v>
      </c>
      <c r="M1385" s="6"/>
      <c r="N1385" s="6" t="s">
        <v>80</v>
      </c>
      <c r="O1385" s="6"/>
      <c r="P1385" s="6"/>
      <c r="Q1385" s="6" t="s">
        <v>65</v>
      </c>
      <c r="R1385" s="6" t="s">
        <v>81</v>
      </c>
      <c r="S1385" s="6">
        <v>406</v>
      </c>
      <c r="T1385" s="6" t="s">
        <v>82</v>
      </c>
      <c r="U1385" s="6" t="s">
        <v>83</v>
      </c>
      <c r="V1385" s="24" t="s">
        <v>69</v>
      </c>
      <c r="W1385" s="6"/>
      <c r="X1385" s="6">
        <v>71240.82</v>
      </c>
      <c r="Y1385" s="30">
        <v>0.000874196</v>
      </c>
      <c r="Z1385" s="24" t="s">
        <v>84</v>
      </c>
      <c r="AA1385" s="6" t="s">
        <v>85</v>
      </c>
      <c r="AB1385" s="24" t="s">
        <v>72</v>
      </c>
      <c r="AC1385" s="6" t="s">
        <v>73</v>
      </c>
      <c r="AD1385" s="24" t="s">
        <v>74</v>
      </c>
      <c r="AE1385" s="24"/>
      <c r="AF1385" s="24" t="s">
        <v>86</v>
      </c>
      <c r="AG1385" s="24" t="s">
        <v>75</v>
      </c>
      <c r="AH1385" s="24"/>
      <c r="AI1385" s="24" t="s">
        <v>76</v>
      </c>
      <c r="AJ1385" s="6" t="s">
        <v>76</v>
      </c>
      <c r="AK1385" s="36">
        <v>1</v>
      </c>
      <c r="AL1385" s="6"/>
      <c r="AM1385" s="6"/>
      <c r="AN1385" s="7">
        <f>HYPERLINK("#Notes!C3432", "Go To Notes")</f>
      </c>
      <c r="AO1385" s="6">
        <v>0</v>
      </c>
      <c r="AP1385" s="6">
        <v>0</v>
      </c>
      <c r="AQ1385" s="6">
        <v>0</v>
      </c>
      <c r="AR1385" s="30">
        <v>0</v>
      </c>
      <c r="AS1385" s="19"/>
      <c r="AT1385" s="24"/>
      <c r="AV1385" s="24"/>
      <c r="AW1385" s="24"/>
      <c r="AX1385" s="24"/>
      <c r="AY1385" s="24"/>
      <c r="AZ1385" s="24"/>
      <c r="BC1385" s="24"/>
    </row>
    <row r="1386" s="3" customFormat="1">
      <c r="A1386" s="3" t="s">
        <v>3072</v>
      </c>
      <c r="B1386" s="16">
        <v>44530</v>
      </c>
      <c r="C1386" s="3" t="s">
        <v>3043</v>
      </c>
      <c r="D1386" s="3" t="s">
        <v>3044</v>
      </c>
      <c r="E1386" s="3" t="s">
        <v>3069</v>
      </c>
      <c r="F1386" s="3" t="s">
        <v>3062</v>
      </c>
      <c r="G1386" s="3" t="s">
        <v>3063</v>
      </c>
      <c r="H1386" s="3" t="s">
        <v>3064</v>
      </c>
      <c r="I1386" s="16">
        <v>44742</v>
      </c>
      <c r="J1386" s="16">
        <v>44469</v>
      </c>
      <c r="K1386" s="3" t="s">
        <v>125</v>
      </c>
      <c r="L1386" s="3" t="s">
        <v>2954</v>
      </c>
      <c r="M1386" s="3"/>
      <c r="N1386" s="3" t="s">
        <v>80</v>
      </c>
      <c r="O1386" s="3"/>
      <c r="P1386" s="3"/>
      <c r="Q1386" s="3" t="s">
        <v>65</v>
      </c>
      <c r="R1386" s="3" t="s">
        <v>81</v>
      </c>
      <c r="S1386" s="3">
        <v>406</v>
      </c>
      <c r="T1386" s="3" t="s">
        <v>82</v>
      </c>
      <c r="U1386" s="3" t="s">
        <v>83</v>
      </c>
      <c r="V1386" s="21" t="s">
        <v>69</v>
      </c>
      <c r="W1386" s="3"/>
      <c r="X1386" s="3">
        <v>71240.82</v>
      </c>
      <c r="Y1386" s="27">
        <v>0.000874196</v>
      </c>
      <c r="Z1386" s="21" t="s">
        <v>84</v>
      </c>
      <c r="AA1386" s="3" t="s">
        <v>85</v>
      </c>
      <c r="AB1386" s="21" t="s">
        <v>72</v>
      </c>
      <c r="AC1386" s="3" t="s">
        <v>73</v>
      </c>
      <c r="AD1386" s="21" t="s">
        <v>74</v>
      </c>
      <c r="AE1386" s="21"/>
      <c r="AF1386" s="21" t="s">
        <v>86</v>
      </c>
      <c r="AG1386" s="21" t="s">
        <v>75</v>
      </c>
      <c r="AH1386" s="21"/>
      <c r="AI1386" s="21" t="s">
        <v>76</v>
      </c>
      <c r="AJ1386" s="3" t="s">
        <v>76</v>
      </c>
      <c r="AK1386" s="33">
        <v>1</v>
      </c>
      <c r="AL1386" s="3"/>
      <c r="AM1386" s="3"/>
      <c r="AN1386" s="7">
        <f>HYPERLINK("#Notes!C3443", "Go To Notes")</f>
      </c>
      <c r="AO1386" s="3">
        <v>0</v>
      </c>
      <c r="AP1386" s="3">
        <v>0</v>
      </c>
      <c r="AQ1386" s="3">
        <v>0</v>
      </c>
      <c r="AR1386" s="27">
        <v>0</v>
      </c>
      <c r="AS1386" s="16"/>
      <c r="AT1386" s="21"/>
      <c r="AV1386" s="21"/>
      <c r="AW1386" s="21"/>
      <c r="AX1386" s="21"/>
      <c r="AY1386" s="21"/>
      <c r="AZ1386" s="21"/>
      <c r="BC1386" s="21"/>
    </row>
    <row r="1387" s="2" customFormat="1">
      <c r="A1387" s="2" t="s">
        <v>3073</v>
      </c>
      <c r="B1387" s="11">
        <v>43795</v>
      </c>
      <c r="C1387" s="2" t="s">
        <v>3074</v>
      </c>
      <c r="D1387" s="2" t="s">
        <v>3075</v>
      </c>
      <c r="E1387" s="2" t="s">
        <v>1522</v>
      </c>
      <c r="F1387" s="2" t="s">
        <v>3076</v>
      </c>
      <c r="G1387" s="2" t="s">
        <v>3077</v>
      </c>
      <c r="H1387" s="2" t="s">
        <v>3078</v>
      </c>
      <c r="I1387" s="11">
        <v>44012</v>
      </c>
      <c r="J1387" s="11">
        <v>43738</v>
      </c>
      <c r="K1387" s="2" t="s">
        <v>125</v>
      </c>
      <c r="L1387" s="2" t="s">
        <v>3079</v>
      </c>
      <c r="M1387" s="2"/>
      <c r="N1387" s="2" t="s">
        <v>127</v>
      </c>
      <c r="O1387" s="2"/>
      <c r="P1387" s="2"/>
      <c r="Q1387" s="2" t="s">
        <v>65</v>
      </c>
      <c r="R1387" s="2" t="s">
        <v>128</v>
      </c>
      <c r="S1387" s="2">
        <v>3604000</v>
      </c>
      <c r="T1387" s="2" t="s">
        <v>129</v>
      </c>
      <c r="U1387" s="2" t="s">
        <v>130</v>
      </c>
      <c r="V1387" s="10" t="s">
        <v>69</v>
      </c>
      <c r="W1387" s="2"/>
      <c r="X1387" s="2">
        <v>3540930</v>
      </c>
      <c r="Y1387" s="26">
        <v>0.002188396</v>
      </c>
      <c r="Z1387" s="10" t="s">
        <v>131</v>
      </c>
      <c r="AA1387" s="2" t="s">
        <v>132</v>
      </c>
      <c r="AB1387" s="10" t="s">
        <v>72</v>
      </c>
      <c r="AC1387" s="2" t="s">
        <v>73</v>
      </c>
      <c r="AD1387" s="10" t="s">
        <v>74</v>
      </c>
      <c r="AE1387" s="10"/>
      <c r="AF1387" s="10" t="s">
        <v>86</v>
      </c>
      <c r="AG1387" s="10" t="s">
        <v>75</v>
      </c>
      <c r="AH1387" s="10"/>
      <c r="AI1387" s="10" t="s">
        <v>76</v>
      </c>
      <c r="AJ1387" s="2" t="s">
        <v>76</v>
      </c>
      <c r="AK1387" s="32">
        <v>2</v>
      </c>
      <c r="AL1387" s="2"/>
      <c r="AM1387" s="2"/>
      <c r="AN1387" s="7">
        <f>HYPERLINK("#Notes!C3454", "Go To Notes")</f>
      </c>
      <c r="AO1387" s="2">
        <v>0</v>
      </c>
      <c r="AP1387" s="2">
        <v>0</v>
      </c>
      <c r="AQ1387" s="2">
        <v>2767702.5</v>
      </c>
      <c r="AR1387" s="26">
        <v>0.7816315205327414</v>
      </c>
      <c r="AS1387" s="11">
        <v>44270</v>
      </c>
      <c r="AT1387" s="10" t="s">
        <v>133</v>
      </c>
      <c r="AU1387" s="2">
        <v>6.75</v>
      </c>
      <c r="AV1387" s="10" t="s">
        <v>75</v>
      </c>
      <c r="AW1387" s="10" t="s">
        <v>75</v>
      </c>
      <c r="AX1387" s="10" t="s">
        <v>75</v>
      </c>
      <c r="AY1387" s="10"/>
      <c r="AZ1387" s="10"/>
      <c r="BA1387" s="2"/>
      <c r="BC1387" s="10"/>
    </row>
    <row r="1388" s="2" customFormat="1">
      <c r="A1388" s="2" t="s">
        <v>3080</v>
      </c>
      <c r="B1388" s="11">
        <v>43886</v>
      </c>
      <c r="C1388" s="2" t="s">
        <v>3074</v>
      </c>
      <c r="D1388" s="2" t="s">
        <v>3075</v>
      </c>
      <c r="E1388" s="2" t="s">
        <v>1522</v>
      </c>
      <c r="F1388" s="2" t="s">
        <v>3076</v>
      </c>
      <c r="G1388" s="2" t="s">
        <v>3077</v>
      </c>
      <c r="H1388" s="2" t="s">
        <v>3078</v>
      </c>
      <c r="I1388" s="11">
        <v>44012</v>
      </c>
      <c r="J1388" s="11">
        <v>43830</v>
      </c>
      <c r="K1388" s="2" t="s">
        <v>125</v>
      </c>
      <c r="L1388" s="2" t="s">
        <v>3079</v>
      </c>
      <c r="M1388" s="2"/>
      <c r="N1388" s="2" t="s">
        <v>127</v>
      </c>
      <c r="O1388" s="2"/>
      <c r="P1388" s="2"/>
      <c r="Q1388" s="2" t="s">
        <v>65</v>
      </c>
      <c r="R1388" s="2" t="s">
        <v>128</v>
      </c>
      <c r="S1388" s="2">
        <v>3408000</v>
      </c>
      <c r="T1388" s="2" t="s">
        <v>129</v>
      </c>
      <c r="U1388" s="2" t="s">
        <v>130</v>
      </c>
      <c r="V1388" s="10" t="s">
        <v>69</v>
      </c>
      <c r="W1388" s="2"/>
      <c r="X1388" s="2">
        <v>3356880</v>
      </c>
      <c r="Y1388" s="26">
        <v>0.002051435</v>
      </c>
      <c r="Z1388" s="10" t="s">
        <v>131</v>
      </c>
      <c r="AA1388" s="2" t="s">
        <v>132</v>
      </c>
      <c r="AB1388" s="10" t="s">
        <v>72</v>
      </c>
      <c r="AC1388" s="2" t="s">
        <v>73</v>
      </c>
      <c r="AD1388" s="10" t="s">
        <v>74</v>
      </c>
      <c r="AE1388" s="10"/>
      <c r="AF1388" s="10" t="s">
        <v>86</v>
      </c>
      <c r="AG1388" s="10" t="s">
        <v>75</v>
      </c>
      <c r="AH1388" s="10"/>
      <c r="AI1388" s="10" t="s">
        <v>76</v>
      </c>
      <c r="AJ1388" s="2" t="s">
        <v>76</v>
      </c>
      <c r="AK1388" s="32">
        <v>2</v>
      </c>
      <c r="AL1388" s="2"/>
      <c r="AM1388" s="2"/>
      <c r="AN1388" s="7">
        <f>HYPERLINK("#Notes!C3465", "Go To Notes")</f>
      </c>
      <c r="AO1388" s="2">
        <v>0</v>
      </c>
      <c r="AP1388" s="2">
        <v>0</v>
      </c>
      <c r="AQ1388" s="2">
        <v>3165790</v>
      </c>
      <c r="AR1388" s="26">
        <v>0.943075117370892</v>
      </c>
      <c r="AS1388" s="11">
        <v>44270</v>
      </c>
      <c r="AT1388" s="10" t="s">
        <v>133</v>
      </c>
      <c r="AU1388" s="2">
        <v>6.75</v>
      </c>
      <c r="AV1388" s="10" t="s">
        <v>75</v>
      </c>
      <c r="AW1388" s="10" t="s">
        <v>75</v>
      </c>
      <c r="AX1388" s="10" t="s">
        <v>75</v>
      </c>
      <c r="AY1388" s="10"/>
      <c r="AZ1388" s="10"/>
      <c r="BA1388" s="2"/>
      <c r="BC1388" s="10"/>
    </row>
    <row r="1389" s="2" customFormat="1">
      <c r="A1389" s="2" t="s">
        <v>3081</v>
      </c>
      <c r="B1389" s="11">
        <v>43980</v>
      </c>
      <c r="C1389" s="2" t="s">
        <v>3074</v>
      </c>
      <c r="D1389" s="2" t="s">
        <v>3075</v>
      </c>
      <c r="E1389" s="2" t="s">
        <v>1522</v>
      </c>
      <c r="F1389" s="2" t="s">
        <v>3076</v>
      </c>
      <c r="G1389" s="2" t="s">
        <v>3077</v>
      </c>
      <c r="H1389" s="2" t="s">
        <v>3078</v>
      </c>
      <c r="I1389" s="11">
        <v>44012</v>
      </c>
      <c r="J1389" s="11">
        <v>43921</v>
      </c>
      <c r="K1389" s="2" t="s">
        <v>125</v>
      </c>
      <c r="L1389" s="2" t="s">
        <v>3079</v>
      </c>
      <c r="M1389" s="2"/>
      <c r="N1389" s="2" t="s">
        <v>127</v>
      </c>
      <c r="O1389" s="2"/>
      <c r="P1389" s="2"/>
      <c r="Q1389" s="2" t="s">
        <v>65</v>
      </c>
      <c r="R1389" s="2" t="s">
        <v>128</v>
      </c>
      <c r="S1389" s="2">
        <v>1798000</v>
      </c>
      <c r="T1389" s="2" t="s">
        <v>129</v>
      </c>
      <c r="U1389" s="2" t="s">
        <v>130</v>
      </c>
      <c r="V1389" s="10" t="s">
        <v>69</v>
      </c>
      <c r="W1389" s="2"/>
      <c r="X1389" s="2">
        <v>1290065</v>
      </c>
      <c r="Y1389" s="26">
        <v>0.001256244</v>
      </c>
      <c r="Z1389" s="10" t="s">
        <v>131</v>
      </c>
      <c r="AA1389" s="2" t="s">
        <v>132</v>
      </c>
      <c r="AB1389" s="10" t="s">
        <v>72</v>
      </c>
      <c r="AC1389" s="2" t="s">
        <v>73</v>
      </c>
      <c r="AD1389" s="10" t="s">
        <v>74</v>
      </c>
      <c r="AE1389" s="10"/>
      <c r="AF1389" s="10" t="s">
        <v>86</v>
      </c>
      <c r="AG1389" s="10" t="s">
        <v>75</v>
      </c>
      <c r="AH1389" s="10"/>
      <c r="AI1389" s="10" t="s">
        <v>76</v>
      </c>
      <c r="AJ1389" s="2" t="s">
        <v>76</v>
      </c>
      <c r="AK1389" s="32">
        <v>2</v>
      </c>
      <c r="AL1389" s="2"/>
      <c r="AM1389" s="2"/>
      <c r="AN1389" s="7">
        <f>HYPERLINK("#Notes!C3476", "Go To Notes")</f>
      </c>
      <c r="AO1389" s="2">
        <v>0</v>
      </c>
      <c r="AP1389" s="2">
        <v>0</v>
      </c>
      <c r="AQ1389" s="2">
        <v>1186745</v>
      </c>
      <c r="AR1389" s="26">
        <v>0.9199110122358176</v>
      </c>
      <c r="AS1389" s="11">
        <v>44270</v>
      </c>
      <c r="AT1389" s="10" t="s">
        <v>133</v>
      </c>
      <c r="AU1389" s="2">
        <v>6.75</v>
      </c>
      <c r="AV1389" s="10" t="s">
        <v>75</v>
      </c>
      <c r="AW1389" s="10" t="s">
        <v>75</v>
      </c>
      <c r="AX1389" s="10" t="s">
        <v>75</v>
      </c>
      <c r="AY1389" s="10"/>
      <c r="AZ1389" s="10"/>
      <c r="BA1389" s="2"/>
      <c r="BC1389" s="10"/>
    </row>
    <row r="1390" s="2" customFormat="1">
      <c r="A1390" s="2" t="s">
        <v>3082</v>
      </c>
      <c r="B1390" s="11">
        <v>44070</v>
      </c>
      <c r="C1390" s="2" t="s">
        <v>3074</v>
      </c>
      <c r="D1390" s="2" t="s">
        <v>3075</v>
      </c>
      <c r="E1390" s="2" t="s">
        <v>1522</v>
      </c>
      <c r="F1390" s="2" t="s">
        <v>3076</v>
      </c>
      <c r="G1390" s="2" t="s">
        <v>3077</v>
      </c>
      <c r="H1390" s="2" t="s">
        <v>3078</v>
      </c>
      <c r="I1390" s="11">
        <v>44012</v>
      </c>
      <c r="J1390" s="11">
        <v>44012</v>
      </c>
      <c r="K1390" s="2" t="s">
        <v>125</v>
      </c>
      <c r="L1390" s="2" t="s">
        <v>3079</v>
      </c>
      <c r="M1390" s="2"/>
      <c r="N1390" s="2" t="s">
        <v>127</v>
      </c>
      <c r="O1390" s="2"/>
      <c r="P1390" s="2"/>
      <c r="Q1390" s="2" t="s">
        <v>65</v>
      </c>
      <c r="R1390" s="2" t="s">
        <v>128</v>
      </c>
      <c r="S1390" s="2">
        <v>2945000</v>
      </c>
      <c r="T1390" s="2" t="s">
        <v>129</v>
      </c>
      <c r="U1390" s="2" t="s">
        <v>130</v>
      </c>
      <c r="V1390" s="10" t="s">
        <v>69</v>
      </c>
      <c r="W1390" s="2"/>
      <c r="X1390" s="2">
        <v>2350478.13</v>
      </c>
      <c r="Y1390" s="26">
        <v>0.001969548</v>
      </c>
      <c r="Z1390" s="10" t="s">
        <v>131</v>
      </c>
      <c r="AA1390" s="2" t="s">
        <v>132</v>
      </c>
      <c r="AB1390" s="10" t="s">
        <v>72</v>
      </c>
      <c r="AC1390" s="2" t="s">
        <v>73</v>
      </c>
      <c r="AD1390" s="10" t="s">
        <v>74</v>
      </c>
      <c r="AE1390" s="10"/>
      <c r="AF1390" s="10" t="s">
        <v>86</v>
      </c>
      <c r="AG1390" s="10" t="s">
        <v>75</v>
      </c>
      <c r="AH1390" s="10"/>
      <c r="AI1390" s="10" t="s">
        <v>76</v>
      </c>
      <c r="AJ1390" s="2" t="s">
        <v>76</v>
      </c>
      <c r="AK1390" s="32">
        <v>2</v>
      </c>
      <c r="AL1390" s="2"/>
      <c r="AM1390" s="2"/>
      <c r="AN1390" s="7">
        <f>HYPERLINK("#Notes!C3487", "Go To Notes")</f>
      </c>
      <c r="AO1390" s="2">
        <v>0</v>
      </c>
      <c r="AP1390" s="2">
        <v>0</v>
      </c>
      <c r="AQ1390" s="2">
        <v>176385.63</v>
      </c>
      <c r="AR1390" s="26">
        <v>0.07504244678932623</v>
      </c>
      <c r="AS1390" s="11">
        <v>44270</v>
      </c>
      <c r="AT1390" s="10" t="s">
        <v>133</v>
      </c>
      <c r="AU1390" s="2">
        <v>6.75</v>
      </c>
      <c r="AV1390" s="10" t="s">
        <v>75</v>
      </c>
      <c r="AW1390" s="10" t="s">
        <v>75</v>
      </c>
      <c r="AX1390" s="10" t="s">
        <v>75</v>
      </c>
      <c r="AY1390" s="10"/>
      <c r="AZ1390" s="10"/>
      <c r="BA1390" s="2"/>
      <c r="BC1390" s="10"/>
    </row>
    <row r="1391" s="2" customFormat="1">
      <c r="A1391" s="2" t="s">
        <v>3083</v>
      </c>
      <c r="B1391" s="11">
        <v>44159</v>
      </c>
      <c r="C1391" s="2" t="s">
        <v>3074</v>
      </c>
      <c r="D1391" s="2" t="s">
        <v>3075</v>
      </c>
      <c r="E1391" s="2" t="s">
        <v>1522</v>
      </c>
      <c r="F1391" s="2" t="s">
        <v>3076</v>
      </c>
      <c r="G1391" s="2" t="s">
        <v>3077</v>
      </c>
      <c r="H1391" s="2" t="s">
        <v>3078</v>
      </c>
      <c r="I1391" s="11">
        <v>44377</v>
      </c>
      <c r="J1391" s="11">
        <v>44104</v>
      </c>
      <c r="K1391" s="2" t="s">
        <v>125</v>
      </c>
      <c r="L1391" s="2" t="s">
        <v>2322</v>
      </c>
      <c r="M1391" s="2"/>
      <c r="N1391" s="2" t="s">
        <v>213</v>
      </c>
      <c r="O1391" s="2"/>
      <c r="P1391" s="2"/>
      <c r="Q1391" s="2" t="s">
        <v>65</v>
      </c>
      <c r="R1391" s="2" t="s">
        <v>214</v>
      </c>
      <c r="S1391" s="2">
        <v>3231000</v>
      </c>
      <c r="T1391" s="2" t="s">
        <v>129</v>
      </c>
      <c r="U1391" s="2" t="s">
        <v>130</v>
      </c>
      <c r="V1391" s="10" t="s">
        <v>69</v>
      </c>
      <c r="W1391" s="2"/>
      <c r="X1391" s="2">
        <v>2924055</v>
      </c>
      <c r="Y1391" s="26">
        <v>0.002501782</v>
      </c>
      <c r="Z1391" s="10" t="s">
        <v>131</v>
      </c>
      <c r="AA1391" s="2" t="s">
        <v>132</v>
      </c>
      <c r="AB1391" s="10" t="s">
        <v>72</v>
      </c>
      <c r="AC1391" s="2" t="s">
        <v>73</v>
      </c>
      <c r="AD1391" s="10" t="s">
        <v>74</v>
      </c>
      <c r="AE1391" s="10"/>
      <c r="AF1391" s="10" t="s">
        <v>86</v>
      </c>
      <c r="AG1391" s="10" t="s">
        <v>75</v>
      </c>
      <c r="AH1391" s="10"/>
      <c r="AI1391" s="10" t="s">
        <v>76</v>
      </c>
      <c r="AJ1391" s="2" t="s">
        <v>76</v>
      </c>
      <c r="AK1391" s="32">
        <v>2</v>
      </c>
      <c r="AL1391" s="2"/>
      <c r="AM1391" s="2"/>
      <c r="AN1391" s="7">
        <f>HYPERLINK("#Notes!C3498", "Go To Notes")</f>
      </c>
      <c r="AO1391" s="2">
        <v>0</v>
      </c>
      <c r="AP1391" s="2">
        <v>0</v>
      </c>
      <c r="AQ1391" s="2">
        <v>1936700</v>
      </c>
      <c r="AR1391" s="26">
        <v>0.6623336428350357</v>
      </c>
      <c r="AS1391" s="11">
        <v>45000</v>
      </c>
      <c r="AT1391" s="10" t="s">
        <v>133</v>
      </c>
      <c r="AU1391" s="2">
        <v>10</v>
      </c>
      <c r="AV1391" s="10" t="s">
        <v>75</v>
      </c>
      <c r="AW1391" s="10" t="s">
        <v>75</v>
      </c>
      <c r="AX1391" s="10" t="s">
        <v>75</v>
      </c>
      <c r="AY1391" s="10"/>
      <c r="AZ1391" s="10"/>
      <c r="BA1391" s="2"/>
      <c r="BC1391" s="10"/>
    </row>
    <row r="1392" s="2" customFormat="1">
      <c r="A1392" s="2" t="s">
        <v>3084</v>
      </c>
      <c r="B1392" s="11">
        <v>44256</v>
      </c>
      <c r="C1392" s="2" t="s">
        <v>3074</v>
      </c>
      <c r="D1392" s="2" t="s">
        <v>3075</v>
      </c>
      <c r="E1392" s="2" t="s">
        <v>1522</v>
      </c>
      <c r="F1392" s="2" t="s">
        <v>3076</v>
      </c>
      <c r="G1392" s="2" t="s">
        <v>3077</v>
      </c>
      <c r="H1392" s="2" t="s">
        <v>3078</v>
      </c>
      <c r="I1392" s="11">
        <v>44377</v>
      </c>
      <c r="J1392" s="11">
        <v>44196</v>
      </c>
      <c r="K1392" s="2" t="s">
        <v>125</v>
      </c>
      <c r="L1392" s="2" t="s">
        <v>2322</v>
      </c>
      <c r="M1392" s="2"/>
      <c r="N1392" s="2" t="s">
        <v>213</v>
      </c>
      <c r="O1392" s="2"/>
      <c r="P1392" s="2"/>
      <c r="Q1392" s="2" t="s">
        <v>65</v>
      </c>
      <c r="R1392" s="2" t="s">
        <v>214</v>
      </c>
      <c r="S1392" s="2">
        <v>3283000</v>
      </c>
      <c r="T1392" s="2" t="s">
        <v>129</v>
      </c>
      <c r="U1392" s="2" t="s">
        <v>130</v>
      </c>
      <c r="V1392" s="10" t="s">
        <v>69</v>
      </c>
      <c r="W1392" s="2"/>
      <c r="X1392" s="2">
        <v>3339237.79</v>
      </c>
      <c r="Y1392" s="26">
        <v>0.001804422</v>
      </c>
      <c r="Z1392" s="10" t="s">
        <v>131</v>
      </c>
      <c r="AA1392" s="2" t="s">
        <v>132</v>
      </c>
      <c r="AB1392" s="10" t="s">
        <v>72</v>
      </c>
      <c r="AC1392" s="2" t="s">
        <v>73</v>
      </c>
      <c r="AD1392" s="10" t="s">
        <v>74</v>
      </c>
      <c r="AE1392" s="10"/>
      <c r="AF1392" s="10" t="s">
        <v>86</v>
      </c>
      <c r="AG1392" s="10" t="s">
        <v>75</v>
      </c>
      <c r="AH1392" s="10"/>
      <c r="AI1392" s="10" t="s">
        <v>76</v>
      </c>
      <c r="AJ1392" s="2" t="s">
        <v>76</v>
      </c>
      <c r="AK1392" s="32">
        <v>2</v>
      </c>
      <c r="AL1392" s="2"/>
      <c r="AM1392" s="2"/>
      <c r="AN1392" s="7">
        <f>HYPERLINK("#Notes!C3509", "Go To Notes")</f>
      </c>
      <c r="AO1392" s="2">
        <v>0</v>
      </c>
      <c r="AP1392" s="2">
        <v>0</v>
      </c>
      <c r="AQ1392" s="2">
        <v>0</v>
      </c>
      <c r="AR1392" s="26">
        <v>0</v>
      </c>
      <c r="AS1392" s="11">
        <v>45000</v>
      </c>
      <c r="AT1392" s="10" t="s">
        <v>133</v>
      </c>
      <c r="AU1392" s="2">
        <v>10</v>
      </c>
      <c r="AV1392" s="10" t="s">
        <v>75</v>
      </c>
      <c r="AW1392" s="10" t="s">
        <v>75</v>
      </c>
      <c r="AX1392" s="10" t="s">
        <v>75</v>
      </c>
      <c r="AY1392" s="10"/>
      <c r="AZ1392" s="10"/>
      <c r="BA1392" s="2"/>
      <c r="BC1392" s="10"/>
    </row>
    <row r="1393" s="2" customFormat="1">
      <c r="A1393" s="2" t="s">
        <v>3085</v>
      </c>
      <c r="B1393" s="11">
        <v>44344</v>
      </c>
      <c r="C1393" s="2" t="s">
        <v>3074</v>
      </c>
      <c r="D1393" s="2" t="s">
        <v>3075</v>
      </c>
      <c r="E1393" s="2" t="s">
        <v>1522</v>
      </c>
      <c r="F1393" s="2" t="s">
        <v>3076</v>
      </c>
      <c r="G1393" s="2" t="s">
        <v>3077</v>
      </c>
      <c r="H1393" s="2" t="s">
        <v>3078</v>
      </c>
      <c r="I1393" s="11">
        <v>44377</v>
      </c>
      <c r="J1393" s="11">
        <v>44286</v>
      </c>
      <c r="K1393" s="2" t="s">
        <v>125</v>
      </c>
      <c r="L1393" s="2" t="s">
        <v>2322</v>
      </c>
      <c r="M1393" s="2"/>
      <c r="N1393" s="2" t="s">
        <v>213</v>
      </c>
      <c r="O1393" s="2"/>
      <c r="P1393" s="2"/>
      <c r="Q1393" s="2" t="s">
        <v>65</v>
      </c>
      <c r="R1393" s="2" t="s">
        <v>214</v>
      </c>
      <c r="S1393" s="2">
        <v>3603000</v>
      </c>
      <c r="T1393" s="2" t="s">
        <v>129</v>
      </c>
      <c r="U1393" s="2" t="s">
        <v>130</v>
      </c>
      <c r="V1393" s="10" t="s">
        <v>69</v>
      </c>
      <c r="W1393" s="2"/>
      <c r="X1393" s="2">
        <v>3771890.63</v>
      </c>
      <c r="Y1393" s="26">
        <v>0.001980036</v>
      </c>
      <c r="Z1393" s="10" t="s">
        <v>131</v>
      </c>
      <c r="AA1393" s="2" t="s">
        <v>132</v>
      </c>
      <c r="AB1393" s="10" t="s">
        <v>72</v>
      </c>
      <c r="AC1393" s="2" t="s">
        <v>73</v>
      </c>
      <c r="AD1393" s="10" t="s">
        <v>74</v>
      </c>
      <c r="AE1393" s="10"/>
      <c r="AF1393" s="10" t="s">
        <v>86</v>
      </c>
      <c r="AG1393" s="10" t="s">
        <v>75</v>
      </c>
      <c r="AH1393" s="10"/>
      <c r="AI1393" s="10" t="s">
        <v>76</v>
      </c>
      <c r="AJ1393" s="2" t="s">
        <v>76</v>
      </c>
      <c r="AK1393" s="32">
        <v>2</v>
      </c>
      <c r="AL1393" s="2"/>
      <c r="AM1393" s="2"/>
      <c r="AN1393" s="7">
        <f>HYPERLINK("#Notes!C3520", "Go To Notes")</f>
      </c>
      <c r="AO1393" s="2">
        <v>0</v>
      </c>
      <c r="AP1393" s="2">
        <v>0</v>
      </c>
      <c r="AQ1393" s="2">
        <v>0</v>
      </c>
      <c r="AR1393" s="26">
        <v>0</v>
      </c>
      <c r="AS1393" s="11">
        <v>45000</v>
      </c>
      <c r="AT1393" s="10" t="s">
        <v>133</v>
      </c>
      <c r="AU1393" s="2">
        <v>10</v>
      </c>
      <c r="AV1393" s="10" t="s">
        <v>75</v>
      </c>
      <c r="AW1393" s="10" t="s">
        <v>75</v>
      </c>
      <c r="AX1393" s="10" t="s">
        <v>75</v>
      </c>
      <c r="AY1393" s="10"/>
      <c r="AZ1393" s="10"/>
      <c r="BA1393" s="2"/>
      <c r="BC1393" s="10"/>
    </row>
    <row r="1394" s="2" customFormat="1">
      <c r="A1394" s="2" t="s">
        <v>3086</v>
      </c>
      <c r="B1394" s="11">
        <v>43798</v>
      </c>
      <c r="C1394" s="2" t="s">
        <v>3087</v>
      </c>
      <c r="D1394" s="2" t="s">
        <v>3088</v>
      </c>
      <c r="E1394" s="2" t="s">
        <v>3089</v>
      </c>
      <c r="F1394" s="2" t="s">
        <v>3090</v>
      </c>
      <c r="G1394" s="2" t="s">
        <v>3091</v>
      </c>
      <c r="H1394" s="2" t="s">
        <v>3092</v>
      </c>
      <c r="I1394" s="11">
        <v>43830</v>
      </c>
      <c r="J1394" s="11">
        <v>43738</v>
      </c>
      <c r="K1394" s="2" t="s">
        <v>648</v>
      </c>
      <c r="L1394" s="2" t="s">
        <v>1768</v>
      </c>
      <c r="M1394" s="2"/>
      <c r="N1394" s="2" t="s">
        <v>80</v>
      </c>
      <c r="O1394" s="2"/>
      <c r="P1394" s="2"/>
      <c r="Q1394" s="2" t="s">
        <v>65</v>
      </c>
      <c r="R1394" s="2" t="s">
        <v>81</v>
      </c>
      <c r="S1394" s="2">
        <v>10930</v>
      </c>
      <c r="T1394" s="2" t="s">
        <v>82</v>
      </c>
      <c r="U1394" s="2" t="s">
        <v>83</v>
      </c>
      <c r="V1394" s="10" t="s">
        <v>69</v>
      </c>
      <c r="W1394" s="2"/>
      <c r="X1394" s="2">
        <v>60333.6</v>
      </c>
      <c r="Y1394" s="26">
        <v>0.00053334095334</v>
      </c>
      <c r="Z1394" s="10" t="s">
        <v>84</v>
      </c>
      <c r="AA1394" s="2" t="s">
        <v>85</v>
      </c>
      <c r="AB1394" s="10" t="s">
        <v>72</v>
      </c>
      <c r="AC1394" s="2" t="s">
        <v>73</v>
      </c>
      <c r="AD1394" s="10" t="s">
        <v>74</v>
      </c>
      <c r="AE1394" s="10"/>
      <c r="AF1394" s="10" t="s">
        <v>86</v>
      </c>
      <c r="AG1394" s="10" t="s">
        <v>75</v>
      </c>
      <c r="AH1394" s="10"/>
      <c r="AI1394" s="10" t="s">
        <v>76</v>
      </c>
      <c r="AJ1394" s="2" t="s">
        <v>76</v>
      </c>
      <c r="AK1394" s="32">
        <v>1</v>
      </c>
      <c r="AL1394" s="2"/>
      <c r="AM1394" s="2"/>
      <c r="AN1394" s="7">
        <f>HYPERLINK("#Notes!C3531", "Go To Notes")</f>
      </c>
      <c r="AO1394" s="2">
        <v>0</v>
      </c>
      <c r="AP1394" s="2">
        <v>0</v>
      </c>
      <c r="AQ1394" s="2">
        <v>0</v>
      </c>
      <c r="AR1394" s="26">
        <v>0</v>
      </c>
      <c r="AS1394" s="11"/>
      <c r="AT1394" s="10"/>
      <c r="AV1394" s="10"/>
      <c r="AW1394" s="10"/>
      <c r="AX1394" s="10"/>
      <c r="AY1394" s="10"/>
      <c r="AZ1394" s="10"/>
      <c r="BC1394" s="10"/>
    </row>
    <row r="1395" s="2" customFormat="1">
      <c r="A1395" s="2" t="s">
        <v>3093</v>
      </c>
      <c r="B1395" s="11">
        <v>43892</v>
      </c>
      <c r="C1395" s="2" t="s">
        <v>3087</v>
      </c>
      <c r="D1395" s="2" t="s">
        <v>3088</v>
      </c>
      <c r="E1395" s="2" t="s">
        <v>3089</v>
      </c>
      <c r="F1395" s="2" t="s">
        <v>3090</v>
      </c>
      <c r="G1395" s="2" t="s">
        <v>3091</v>
      </c>
      <c r="H1395" s="2" t="s">
        <v>3092</v>
      </c>
      <c r="I1395" s="11">
        <v>43830</v>
      </c>
      <c r="J1395" s="11">
        <v>43830</v>
      </c>
      <c r="K1395" s="2" t="s">
        <v>648</v>
      </c>
      <c r="L1395" s="2" t="s">
        <v>1768</v>
      </c>
      <c r="M1395" s="2"/>
      <c r="N1395" s="2" t="s">
        <v>80</v>
      </c>
      <c r="O1395" s="2"/>
      <c r="P1395" s="2"/>
      <c r="Q1395" s="2" t="s">
        <v>65</v>
      </c>
      <c r="R1395" s="2" t="s">
        <v>81</v>
      </c>
      <c r="S1395" s="2">
        <v>10930</v>
      </c>
      <c r="T1395" s="2" t="s">
        <v>82</v>
      </c>
      <c r="U1395" s="2" t="s">
        <v>83</v>
      </c>
      <c r="V1395" s="10" t="s">
        <v>69</v>
      </c>
      <c r="W1395" s="2"/>
      <c r="X1395" s="2">
        <v>66454.4</v>
      </c>
      <c r="Y1395" s="26">
        <v>0.00055274159343</v>
      </c>
      <c r="Z1395" s="10" t="s">
        <v>84</v>
      </c>
      <c r="AA1395" s="2" t="s">
        <v>85</v>
      </c>
      <c r="AB1395" s="10" t="s">
        <v>72</v>
      </c>
      <c r="AC1395" s="2" t="s">
        <v>73</v>
      </c>
      <c r="AD1395" s="10" t="s">
        <v>74</v>
      </c>
      <c r="AE1395" s="10"/>
      <c r="AF1395" s="10" t="s">
        <v>86</v>
      </c>
      <c r="AG1395" s="10" t="s">
        <v>75</v>
      </c>
      <c r="AH1395" s="10"/>
      <c r="AI1395" s="10" t="s">
        <v>76</v>
      </c>
      <c r="AJ1395" s="2" t="s">
        <v>76</v>
      </c>
      <c r="AK1395" s="32">
        <v>1</v>
      </c>
      <c r="AL1395" s="2"/>
      <c r="AM1395" s="2"/>
      <c r="AN1395" s="7">
        <f>HYPERLINK("#Notes!C3542", "Go To Notes")</f>
      </c>
      <c r="AO1395" s="2">
        <v>0</v>
      </c>
      <c r="AP1395" s="2">
        <v>0</v>
      </c>
      <c r="AQ1395" s="2">
        <v>0</v>
      </c>
      <c r="AR1395" s="26">
        <v>0</v>
      </c>
      <c r="AS1395" s="11"/>
      <c r="AT1395" s="10"/>
      <c r="AV1395" s="10"/>
      <c r="AW1395" s="10"/>
      <c r="AX1395" s="10"/>
      <c r="AY1395" s="10"/>
      <c r="AZ1395" s="10"/>
      <c r="BC1395" s="10"/>
    </row>
    <row r="1396" s="2" customFormat="1">
      <c r="A1396" s="2" t="s">
        <v>3094</v>
      </c>
      <c r="B1396" s="11">
        <v>43983</v>
      </c>
      <c r="C1396" s="2" t="s">
        <v>3087</v>
      </c>
      <c r="D1396" s="2" t="s">
        <v>3088</v>
      </c>
      <c r="E1396" s="2" t="s">
        <v>3089</v>
      </c>
      <c r="F1396" s="2" t="s">
        <v>3090</v>
      </c>
      <c r="G1396" s="2" t="s">
        <v>3091</v>
      </c>
      <c r="H1396" s="2" t="s">
        <v>3092</v>
      </c>
      <c r="I1396" s="11">
        <v>44196</v>
      </c>
      <c r="J1396" s="11">
        <v>43921</v>
      </c>
      <c r="K1396" s="2" t="s">
        <v>648</v>
      </c>
      <c r="L1396" s="2" t="s">
        <v>1768</v>
      </c>
      <c r="M1396" s="2"/>
      <c r="N1396" s="2" t="s">
        <v>80</v>
      </c>
      <c r="O1396" s="2"/>
      <c r="P1396" s="2"/>
      <c r="Q1396" s="2" t="s">
        <v>65</v>
      </c>
      <c r="R1396" s="2" t="s">
        <v>81</v>
      </c>
      <c r="S1396" s="2">
        <v>30410</v>
      </c>
      <c r="T1396" s="2" t="s">
        <v>82</v>
      </c>
      <c r="U1396" s="2" t="s">
        <v>83</v>
      </c>
      <c r="V1396" s="10" t="s">
        <v>69</v>
      </c>
      <c r="W1396" s="2"/>
      <c r="X1396" s="2">
        <v>106435</v>
      </c>
      <c r="Y1396" s="26">
        <v>0.00112114412627</v>
      </c>
      <c r="Z1396" s="10" t="s">
        <v>84</v>
      </c>
      <c r="AA1396" s="2" t="s">
        <v>85</v>
      </c>
      <c r="AB1396" s="10" t="s">
        <v>72</v>
      </c>
      <c r="AC1396" s="2" t="s">
        <v>73</v>
      </c>
      <c r="AD1396" s="10" t="s">
        <v>74</v>
      </c>
      <c r="AE1396" s="10"/>
      <c r="AF1396" s="10" t="s">
        <v>86</v>
      </c>
      <c r="AG1396" s="10" t="s">
        <v>75</v>
      </c>
      <c r="AH1396" s="10"/>
      <c r="AI1396" s="10" t="s">
        <v>76</v>
      </c>
      <c r="AJ1396" s="2" t="s">
        <v>76</v>
      </c>
      <c r="AK1396" s="32">
        <v>1</v>
      </c>
      <c r="AL1396" s="2"/>
      <c r="AM1396" s="2"/>
      <c r="AN1396" s="2"/>
      <c r="AO1396" s="2">
        <v>0</v>
      </c>
      <c r="AP1396" s="2">
        <v>0</v>
      </c>
      <c r="AQ1396" s="2">
        <v>0</v>
      </c>
      <c r="AR1396" s="26">
        <v>0</v>
      </c>
      <c r="AS1396" s="11"/>
      <c r="AT1396" s="10"/>
      <c r="AV1396" s="10"/>
      <c r="AW1396" s="10"/>
      <c r="AX1396" s="10"/>
      <c r="AY1396" s="10"/>
      <c r="AZ1396" s="10"/>
      <c r="BC1396" s="10"/>
    </row>
    <row r="1397" s="2" customFormat="1">
      <c r="A1397" s="2" t="s">
        <v>3095</v>
      </c>
      <c r="B1397" s="11">
        <v>44074</v>
      </c>
      <c r="C1397" s="2" t="s">
        <v>3087</v>
      </c>
      <c r="D1397" s="2" t="s">
        <v>3088</v>
      </c>
      <c r="E1397" s="2" t="s">
        <v>3089</v>
      </c>
      <c r="F1397" s="2" t="s">
        <v>3090</v>
      </c>
      <c r="G1397" s="2" t="s">
        <v>3091</v>
      </c>
      <c r="H1397" s="2" t="s">
        <v>3092</v>
      </c>
      <c r="I1397" s="11">
        <v>44196</v>
      </c>
      <c r="J1397" s="11">
        <v>44012</v>
      </c>
      <c r="K1397" s="2" t="s">
        <v>648</v>
      </c>
      <c r="L1397" s="2" t="s">
        <v>1768</v>
      </c>
      <c r="M1397" s="2"/>
      <c r="N1397" s="2" t="s">
        <v>80</v>
      </c>
      <c r="O1397" s="2"/>
      <c r="P1397" s="2"/>
      <c r="Q1397" s="2" t="s">
        <v>65</v>
      </c>
      <c r="R1397" s="2" t="s">
        <v>81</v>
      </c>
      <c r="S1397" s="2">
        <v>30410</v>
      </c>
      <c r="T1397" s="2" t="s">
        <v>82</v>
      </c>
      <c r="U1397" s="2" t="s">
        <v>83</v>
      </c>
      <c r="V1397" s="10" t="s">
        <v>69</v>
      </c>
      <c r="W1397" s="2"/>
      <c r="X1397" s="2">
        <v>131979.4</v>
      </c>
      <c r="Y1397" s="26">
        <v>0.00114837836409</v>
      </c>
      <c r="Z1397" s="10" t="s">
        <v>84</v>
      </c>
      <c r="AA1397" s="2" t="s">
        <v>85</v>
      </c>
      <c r="AB1397" s="10" t="s">
        <v>72</v>
      </c>
      <c r="AC1397" s="2" t="s">
        <v>73</v>
      </c>
      <c r="AD1397" s="10" t="s">
        <v>74</v>
      </c>
      <c r="AE1397" s="10"/>
      <c r="AF1397" s="10" t="s">
        <v>86</v>
      </c>
      <c r="AG1397" s="10" t="s">
        <v>75</v>
      </c>
      <c r="AH1397" s="10"/>
      <c r="AI1397" s="10" t="s">
        <v>76</v>
      </c>
      <c r="AJ1397" s="2" t="s">
        <v>76</v>
      </c>
      <c r="AK1397" s="32">
        <v>1</v>
      </c>
      <c r="AL1397" s="2"/>
      <c r="AM1397" s="2"/>
      <c r="AN1397" s="2"/>
      <c r="AO1397" s="2">
        <v>0</v>
      </c>
      <c r="AP1397" s="2">
        <v>0</v>
      </c>
      <c r="AQ1397" s="2">
        <v>0</v>
      </c>
      <c r="AR1397" s="26">
        <v>0</v>
      </c>
      <c r="AS1397" s="11"/>
      <c r="AT1397" s="10"/>
      <c r="AV1397" s="10"/>
      <c r="AW1397" s="10"/>
      <c r="AX1397" s="10"/>
      <c r="AY1397" s="10"/>
      <c r="AZ1397" s="10"/>
      <c r="BC1397" s="10"/>
    </row>
    <row r="1398" s="2" customFormat="1">
      <c r="A1398" s="2" t="s">
        <v>3096</v>
      </c>
      <c r="B1398" s="11">
        <v>44160</v>
      </c>
      <c r="C1398" s="2" t="s">
        <v>3087</v>
      </c>
      <c r="D1398" s="2" t="s">
        <v>3088</v>
      </c>
      <c r="E1398" s="2" t="s">
        <v>3089</v>
      </c>
      <c r="F1398" s="2" t="s">
        <v>3090</v>
      </c>
      <c r="G1398" s="2" t="s">
        <v>3091</v>
      </c>
      <c r="H1398" s="2" t="s">
        <v>3092</v>
      </c>
      <c r="I1398" s="11">
        <v>44196</v>
      </c>
      <c r="J1398" s="11">
        <v>44104</v>
      </c>
      <c r="K1398" s="2" t="s">
        <v>648</v>
      </c>
      <c r="L1398" s="2" t="s">
        <v>1768</v>
      </c>
      <c r="M1398" s="2"/>
      <c r="N1398" s="2" t="s">
        <v>80</v>
      </c>
      <c r="O1398" s="2"/>
      <c r="P1398" s="2"/>
      <c r="Q1398" s="2" t="s">
        <v>65</v>
      </c>
      <c r="R1398" s="2" t="s">
        <v>81</v>
      </c>
      <c r="S1398" s="2">
        <v>30410</v>
      </c>
      <c r="T1398" s="2" t="s">
        <v>82</v>
      </c>
      <c r="U1398" s="2" t="s">
        <v>83</v>
      </c>
      <c r="V1398" s="10" t="s">
        <v>69</v>
      </c>
      <c r="W1398" s="2"/>
      <c r="X1398" s="2">
        <v>310182</v>
      </c>
      <c r="Y1398" s="26">
        <v>0.00261505488835</v>
      </c>
      <c r="Z1398" s="10" t="s">
        <v>84</v>
      </c>
      <c r="AA1398" s="2" t="s">
        <v>85</v>
      </c>
      <c r="AB1398" s="10" t="s">
        <v>72</v>
      </c>
      <c r="AC1398" s="2" t="s">
        <v>73</v>
      </c>
      <c r="AD1398" s="10" t="s">
        <v>74</v>
      </c>
      <c r="AE1398" s="10"/>
      <c r="AF1398" s="10" t="s">
        <v>86</v>
      </c>
      <c r="AG1398" s="10" t="s">
        <v>75</v>
      </c>
      <c r="AH1398" s="10"/>
      <c r="AI1398" s="10" t="s">
        <v>76</v>
      </c>
      <c r="AJ1398" s="2" t="s">
        <v>76</v>
      </c>
      <c r="AK1398" s="32">
        <v>1</v>
      </c>
      <c r="AL1398" s="2"/>
      <c r="AM1398" s="2"/>
      <c r="AN1398" s="2"/>
      <c r="AO1398" s="2">
        <v>0</v>
      </c>
      <c r="AP1398" s="2">
        <v>0</v>
      </c>
      <c r="AQ1398" s="2">
        <v>0</v>
      </c>
      <c r="AR1398" s="26">
        <v>0</v>
      </c>
      <c r="AS1398" s="11"/>
      <c r="AT1398" s="10"/>
      <c r="AV1398" s="10"/>
      <c r="AW1398" s="10"/>
      <c r="AX1398" s="10"/>
      <c r="AY1398" s="10"/>
      <c r="AZ1398" s="10"/>
      <c r="BC1398" s="10"/>
    </row>
    <row r="1399" s="2" customFormat="1">
      <c r="A1399" s="2" t="s">
        <v>3097</v>
      </c>
      <c r="B1399" s="11">
        <v>44251</v>
      </c>
      <c r="C1399" s="2" t="s">
        <v>3087</v>
      </c>
      <c r="D1399" s="2" t="s">
        <v>3088</v>
      </c>
      <c r="E1399" s="2" t="s">
        <v>3089</v>
      </c>
      <c r="F1399" s="2" t="s">
        <v>3090</v>
      </c>
      <c r="G1399" s="2" t="s">
        <v>3091</v>
      </c>
      <c r="H1399" s="2" t="s">
        <v>3092</v>
      </c>
      <c r="I1399" s="11">
        <v>44196</v>
      </c>
      <c r="J1399" s="11">
        <v>44196</v>
      </c>
      <c r="K1399" s="2" t="s">
        <v>648</v>
      </c>
      <c r="L1399" s="2" t="s">
        <v>1768</v>
      </c>
      <c r="M1399" s="2"/>
      <c r="N1399" s="2" t="s">
        <v>80</v>
      </c>
      <c r="O1399" s="2"/>
      <c r="P1399" s="2"/>
      <c r="Q1399" s="2" t="s">
        <v>65</v>
      </c>
      <c r="R1399" s="2" t="s">
        <v>81</v>
      </c>
      <c r="S1399" s="2">
        <v>17110</v>
      </c>
      <c r="T1399" s="2" t="s">
        <v>82</v>
      </c>
      <c r="U1399" s="2" t="s">
        <v>83</v>
      </c>
      <c r="V1399" s="10" t="s">
        <v>69</v>
      </c>
      <c r="W1399" s="2"/>
      <c r="X1399" s="2">
        <v>322352.4</v>
      </c>
      <c r="Y1399" s="26">
        <v>0.00230807521829</v>
      </c>
      <c r="Z1399" s="10" t="s">
        <v>84</v>
      </c>
      <c r="AA1399" s="2" t="s">
        <v>85</v>
      </c>
      <c r="AB1399" s="10" t="s">
        <v>72</v>
      </c>
      <c r="AC1399" s="2" t="s">
        <v>73</v>
      </c>
      <c r="AD1399" s="10" t="s">
        <v>74</v>
      </c>
      <c r="AE1399" s="10"/>
      <c r="AF1399" s="10" t="s">
        <v>86</v>
      </c>
      <c r="AG1399" s="10" t="s">
        <v>75</v>
      </c>
      <c r="AH1399" s="10"/>
      <c r="AI1399" s="10" t="s">
        <v>76</v>
      </c>
      <c r="AJ1399" s="2" t="s">
        <v>76</v>
      </c>
      <c r="AK1399" s="32">
        <v>1</v>
      </c>
      <c r="AL1399" s="2"/>
      <c r="AM1399" s="2"/>
      <c r="AN1399" s="2"/>
      <c r="AO1399" s="2">
        <v>0</v>
      </c>
      <c r="AP1399" s="2">
        <v>0</v>
      </c>
      <c r="AQ1399" s="2">
        <v>0</v>
      </c>
      <c r="AR1399" s="26">
        <v>0</v>
      </c>
      <c r="AS1399" s="11"/>
      <c r="AT1399" s="10"/>
      <c r="AV1399" s="10"/>
      <c r="AW1399" s="10"/>
      <c r="AX1399" s="10"/>
      <c r="AY1399" s="10"/>
      <c r="AZ1399" s="10"/>
      <c r="BC1399" s="10"/>
    </row>
    <row r="1400" s="2" customFormat="1">
      <c r="A1400" s="2" t="s">
        <v>3098</v>
      </c>
      <c r="B1400" s="11">
        <v>44344</v>
      </c>
      <c r="C1400" s="2" t="s">
        <v>3087</v>
      </c>
      <c r="D1400" s="2" t="s">
        <v>3088</v>
      </c>
      <c r="E1400" s="2" t="s">
        <v>3089</v>
      </c>
      <c r="F1400" s="2" t="s">
        <v>3090</v>
      </c>
      <c r="G1400" s="2" t="s">
        <v>3091</v>
      </c>
      <c r="H1400" s="2" t="s">
        <v>3092</v>
      </c>
      <c r="I1400" s="11">
        <v>44561</v>
      </c>
      <c r="J1400" s="11">
        <v>44286</v>
      </c>
      <c r="K1400" s="2" t="s">
        <v>648</v>
      </c>
      <c r="L1400" s="2" t="s">
        <v>1768</v>
      </c>
      <c r="M1400" s="2"/>
      <c r="N1400" s="2" t="s">
        <v>80</v>
      </c>
      <c r="O1400" s="2"/>
      <c r="P1400" s="2"/>
      <c r="Q1400" s="2" t="s">
        <v>65</v>
      </c>
      <c r="R1400" s="2" t="s">
        <v>81</v>
      </c>
      <c r="S1400" s="2">
        <v>8560</v>
      </c>
      <c r="T1400" s="2" t="s">
        <v>82</v>
      </c>
      <c r="U1400" s="2" t="s">
        <v>83</v>
      </c>
      <c r="V1400" s="10" t="s">
        <v>69</v>
      </c>
      <c r="W1400" s="2"/>
      <c r="X1400" s="2">
        <v>1624859.2</v>
      </c>
      <c r="Y1400" s="26">
        <v>0.0107795970805</v>
      </c>
      <c r="Z1400" s="10" t="s">
        <v>84</v>
      </c>
      <c r="AA1400" s="2" t="s">
        <v>85</v>
      </c>
      <c r="AB1400" s="10" t="s">
        <v>72</v>
      </c>
      <c r="AC1400" s="2" t="s">
        <v>73</v>
      </c>
      <c r="AD1400" s="10" t="s">
        <v>74</v>
      </c>
      <c r="AE1400" s="10"/>
      <c r="AF1400" s="10" t="s">
        <v>86</v>
      </c>
      <c r="AG1400" s="10" t="s">
        <v>75</v>
      </c>
      <c r="AH1400" s="10"/>
      <c r="AI1400" s="10" t="s">
        <v>76</v>
      </c>
      <c r="AJ1400" s="2" t="s">
        <v>76</v>
      </c>
      <c r="AK1400" s="32">
        <v>1</v>
      </c>
      <c r="AL1400" s="2"/>
      <c r="AM1400" s="2"/>
      <c r="AN1400" s="2"/>
      <c r="AO1400" s="2">
        <v>0</v>
      </c>
      <c r="AP1400" s="2">
        <v>0</v>
      </c>
      <c r="AQ1400" s="2">
        <v>0</v>
      </c>
      <c r="AR1400" s="26">
        <v>0</v>
      </c>
      <c r="AS1400" s="11"/>
      <c r="AT1400" s="10"/>
      <c r="AV1400" s="10"/>
      <c r="AW1400" s="10"/>
      <c r="AX1400" s="10"/>
      <c r="AY1400" s="10"/>
      <c r="AZ1400" s="10"/>
      <c r="BC1400" s="10"/>
    </row>
    <row r="1401" s="2" customFormat="1">
      <c r="A1401" s="2" t="s">
        <v>3099</v>
      </c>
      <c r="B1401" s="11">
        <v>44438</v>
      </c>
      <c r="C1401" s="2" t="s">
        <v>3087</v>
      </c>
      <c r="D1401" s="2" t="s">
        <v>3088</v>
      </c>
      <c r="E1401" s="2" t="s">
        <v>3089</v>
      </c>
      <c r="F1401" s="2" t="s">
        <v>3090</v>
      </c>
      <c r="G1401" s="2" t="s">
        <v>3091</v>
      </c>
      <c r="H1401" s="2" t="s">
        <v>3092</v>
      </c>
      <c r="I1401" s="11">
        <v>44561</v>
      </c>
      <c r="J1401" s="11">
        <v>44377</v>
      </c>
      <c r="K1401" s="2" t="s">
        <v>648</v>
      </c>
      <c r="L1401" s="2" t="s">
        <v>1768</v>
      </c>
      <c r="M1401" s="2"/>
      <c r="N1401" s="2" t="s">
        <v>80</v>
      </c>
      <c r="O1401" s="2"/>
      <c r="P1401" s="2"/>
      <c r="Q1401" s="2" t="s">
        <v>65</v>
      </c>
      <c r="R1401" s="2" t="s">
        <v>81</v>
      </c>
      <c r="S1401" s="2">
        <v>8560</v>
      </c>
      <c r="T1401" s="2" t="s">
        <v>82</v>
      </c>
      <c r="U1401" s="2" t="s">
        <v>83</v>
      </c>
      <c r="V1401" s="10" t="s">
        <v>69</v>
      </c>
      <c r="W1401" s="2"/>
      <c r="X1401" s="2">
        <v>1833038.4</v>
      </c>
      <c r="Y1401" s="26">
        <v>0.01156272310752</v>
      </c>
      <c r="Z1401" s="10" t="s">
        <v>84</v>
      </c>
      <c r="AA1401" s="2" t="s">
        <v>85</v>
      </c>
      <c r="AB1401" s="10" t="s">
        <v>72</v>
      </c>
      <c r="AC1401" s="2" t="s">
        <v>73</v>
      </c>
      <c r="AD1401" s="10" t="s">
        <v>74</v>
      </c>
      <c r="AE1401" s="10"/>
      <c r="AF1401" s="10" t="s">
        <v>86</v>
      </c>
      <c r="AG1401" s="10" t="s">
        <v>75</v>
      </c>
      <c r="AH1401" s="10"/>
      <c r="AI1401" s="10" t="s">
        <v>76</v>
      </c>
      <c r="AJ1401" s="2" t="s">
        <v>76</v>
      </c>
      <c r="AK1401" s="32">
        <v>1</v>
      </c>
      <c r="AL1401" s="2"/>
      <c r="AM1401" s="2"/>
      <c r="AN1401" s="2"/>
      <c r="AO1401" s="2">
        <v>0</v>
      </c>
      <c r="AP1401" s="2">
        <v>0</v>
      </c>
      <c r="AQ1401" s="2">
        <v>1814622.36</v>
      </c>
      <c r="AR1401" s="26">
        <v>0.9899532710280374</v>
      </c>
      <c r="AS1401" s="11"/>
      <c r="AT1401" s="10"/>
      <c r="AV1401" s="10"/>
      <c r="AW1401" s="10"/>
      <c r="AX1401" s="10"/>
      <c r="AY1401" s="10"/>
      <c r="AZ1401" s="10"/>
      <c r="BC1401" s="10"/>
    </row>
    <row r="1402" s="2" customFormat="1">
      <c r="A1402" s="2" t="s">
        <v>3100</v>
      </c>
      <c r="B1402" s="11">
        <v>44432</v>
      </c>
      <c r="C1402" s="2" t="s">
        <v>3101</v>
      </c>
      <c r="D1402" s="2" t="s">
        <v>3102</v>
      </c>
      <c r="E1402" s="2" t="s">
        <v>3103</v>
      </c>
      <c r="F1402" s="2" t="s">
        <v>3104</v>
      </c>
      <c r="G1402" s="2" t="s">
        <v>3105</v>
      </c>
      <c r="H1402" s="2" t="s">
        <v>3106</v>
      </c>
      <c r="I1402" s="11">
        <v>44377</v>
      </c>
      <c r="J1402" s="11">
        <v>44377</v>
      </c>
      <c r="K1402" s="2" t="s">
        <v>62</v>
      </c>
      <c r="L1402" s="2" t="s">
        <v>62</v>
      </c>
      <c r="M1402" s="2"/>
      <c r="N1402" s="2" t="s">
        <v>80</v>
      </c>
      <c r="O1402" s="2"/>
      <c r="P1402" s="2"/>
      <c r="Q1402" s="2" t="s">
        <v>65</v>
      </c>
      <c r="R1402" s="2" t="s">
        <v>81</v>
      </c>
      <c r="S1402" s="2">
        <v>331</v>
      </c>
      <c r="T1402" s="2" t="s">
        <v>82</v>
      </c>
      <c r="U1402" s="2" t="s">
        <v>83</v>
      </c>
      <c r="V1402" s="10" t="s">
        <v>69</v>
      </c>
      <c r="W1402" s="2"/>
      <c r="X1402" s="2">
        <v>70880.34</v>
      </c>
      <c r="Y1402" s="26">
        <v>0.01107038559097</v>
      </c>
      <c r="Z1402" s="10" t="s">
        <v>84</v>
      </c>
      <c r="AA1402" s="2" t="s">
        <v>85</v>
      </c>
      <c r="AB1402" s="10" t="s">
        <v>72</v>
      </c>
      <c r="AC1402" s="2" t="s">
        <v>73</v>
      </c>
      <c r="AD1402" s="10" t="s">
        <v>74</v>
      </c>
      <c r="AE1402" s="10"/>
      <c r="AF1402" s="10" t="s">
        <v>86</v>
      </c>
      <c r="AG1402" s="10" t="s">
        <v>75</v>
      </c>
      <c r="AH1402" s="10"/>
      <c r="AI1402" s="10" t="s">
        <v>76</v>
      </c>
      <c r="AJ1402" s="2" t="s">
        <v>76</v>
      </c>
      <c r="AK1402" s="32">
        <v>1</v>
      </c>
      <c r="AL1402" s="2"/>
      <c r="AM1402" s="2"/>
      <c r="AN1402" s="2"/>
      <c r="AO1402" s="2">
        <v>0</v>
      </c>
      <c r="AP1402" s="2">
        <v>0</v>
      </c>
      <c r="AQ1402" s="2">
        <v>0</v>
      </c>
      <c r="AR1402" s="26">
        <v>0</v>
      </c>
      <c r="AS1402" s="11"/>
      <c r="AT1402" s="10"/>
      <c r="AV1402" s="10"/>
      <c r="AW1402" s="10"/>
      <c r="AX1402" s="10"/>
      <c r="AY1402" s="10"/>
      <c r="AZ1402" s="10"/>
      <c r="BC1402" s="10"/>
    </row>
    <row r="1403" s="2" customFormat="1">
      <c r="A1403" s="2" t="s">
        <v>3107</v>
      </c>
      <c r="B1403" s="11">
        <v>44523</v>
      </c>
      <c r="C1403" s="2" t="s">
        <v>3101</v>
      </c>
      <c r="D1403" s="2" t="s">
        <v>3102</v>
      </c>
      <c r="E1403" s="2" t="s">
        <v>3103</v>
      </c>
      <c r="F1403" s="2" t="s">
        <v>3104</v>
      </c>
      <c r="G1403" s="2" t="s">
        <v>3105</v>
      </c>
      <c r="H1403" s="2" t="s">
        <v>3106</v>
      </c>
      <c r="I1403" s="11">
        <v>44742</v>
      </c>
      <c r="J1403" s="11">
        <v>44469</v>
      </c>
      <c r="K1403" s="2" t="s">
        <v>62</v>
      </c>
      <c r="L1403" s="2" t="s">
        <v>62</v>
      </c>
      <c r="M1403" s="2"/>
      <c r="N1403" s="2" t="s">
        <v>80</v>
      </c>
      <c r="O1403" s="2"/>
      <c r="P1403" s="2"/>
      <c r="Q1403" s="2" t="s">
        <v>65</v>
      </c>
      <c r="R1403" s="2" t="s">
        <v>81</v>
      </c>
      <c r="S1403" s="2">
        <v>335</v>
      </c>
      <c r="T1403" s="2" t="s">
        <v>82</v>
      </c>
      <c r="U1403" s="2" t="s">
        <v>83</v>
      </c>
      <c r="V1403" s="10" t="s">
        <v>69</v>
      </c>
      <c r="W1403" s="2"/>
      <c r="X1403" s="2">
        <v>58782.45</v>
      </c>
      <c r="Y1403" s="26">
        <v>0.00938660242712</v>
      </c>
      <c r="Z1403" s="10" t="s">
        <v>84</v>
      </c>
      <c r="AA1403" s="2" t="s">
        <v>85</v>
      </c>
      <c r="AB1403" s="10" t="s">
        <v>72</v>
      </c>
      <c r="AC1403" s="2" t="s">
        <v>73</v>
      </c>
      <c r="AD1403" s="10" t="s">
        <v>74</v>
      </c>
      <c r="AE1403" s="10"/>
      <c r="AF1403" s="10" t="s">
        <v>86</v>
      </c>
      <c r="AG1403" s="10" t="s">
        <v>75</v>
      </c>
      <c r="AH1403" s="10"/>
      <c r="AI1403" s="10" t="s">
        <v>76</v>
      </c>
      <c r="AJ1403" s="2" t="s">
        <v>76</v>
      </c>
      <c r="AK1403" s="32">
        <v>1</v>
      </c>
      <c r="AL1403" s="2"/>
      <c r="AM1403" s="2"/>
      <c r="AN1403" s="2"/>
      <c r="AO1403" s="2">
        <v>0</v>
      </c>
      <c r="AP1403" s="2">
        <v>0</v>
      </c>
      <c r="AQ1403" s="2">
        <v>0</v>
      </c>
      <c r="AR1403" s="26">
        <v>0</v>
      </c>
      <c r="AS1403" s="11"/>
      <c r="AT1403" s="10"/>
      <c r="AV1403" s="10"/>
      <c r="AW1403" s="10"/>
      <c r="AX1403" s="10"/>
      <c r="AY1403" s="10"/>
      <c r="AZ1403" s="10"/>
      <c r="BC1403" s="10"/>
    </row>
    <row r="1404" s="2" customFormat="1">
      <c r="A1404" s="2" t="s">
        <v>3108</v>
      </c>
      <c r="B1404" s="11">
        <v>43819</v>
      </c>
      <c r="C1404" s="2" t="s">
        <v>3109</v>
      </c>
      <c r="D1404" s="2" t="s">
        <v>3110</v>
      </c>
      <c r="E1404" s="2" t="s">
        <v>3111</v>
      </c>
      <c r="F1404" s="2" t="s">
        <v>3112</v>
      </c>
      <c r="G1404" s="2" t="s">
        <v>3113</v>
      </c>
      <c r="H1404" s="2" t="s">
        <v>3114</v>
      </c>
      <c r="I1404" s="11">
        <v>43769</v>
      </c>
      <c r="J1404" s="11">
        <v>43769</v>
      </c>
      <c r="K1404" s="2" t="s">
        <v>62</v>
      </c>
      <c r="L1404" s="2" t="s">
        <v>62</v>
      </c>
      <c r="M1404" s="2"/>
      <c r="N1404" s="2" t="s">
        <v>127</v>
      </c>
      <c r="O1404" s="2"/>
      <c r="P1404" s="2"/>
      <c r="Q1404" s="2" t="s">
        <v>65</v>
      </c>
      <c r="R1404" s="2" t="s">
        <v>128</v>
      </c>
      <c r="S1404" s="2">
        <v>200000</v>
      </c>
      <c r="T1404" s="2" t="s">
        <v>129</v>
      </c>
      <c r="U1404" s="2" t="s">
        <v>130</v>
      </c>
      <c r="V1404" s="10" t="s">
        <v>69</v>
      </c>
      <c r="W1404" s="2"/>
      <c r="X1404" s="2">
        <v>200500</v>
      </c>
      <c r="Y1404" s="26">
        <v>6.42466401E-05</v>
      </c>
      <c r="Z1404" s="10" t="s">
        <v>131</v>
      </c>
      <c r="AA1404" s="2" t="s">
        <v>132</v>
      </c>
      <c r="AB1404" s="10" t="s">
        <v>72</v>
      </c>
      <c r="AC1404" s="2" t="s">
        <v>73</v>
      </c>
      <c r="AD1404" s="10" t="s">
        <v>74</v>
      </c>
      <c r="AE1404" s="10"/>
      <c r="AF1404" s="10" t="s">
        <v>86</v>
      </c>
      <c r="AG1404" s="10" t="s">
        <v>75</v>
      </c>
      <c r="AH1404" s="10"/>
      <c r="AI1404" s="10" t="s">
        <v>76</v>
      </c>
      <c r="AJ1404" s="2" t="s">
        <v>76</v>
      </c>
      <c r="AK1404" s="32">
        <v>2</v>
      </c>
      <c r="AL1404" s="2"/>
      <c r="AM1404" s="2"/>
      <c r="AN1404" s="7">
        <f>HYPERLINK("#Notes!C3553", "Go To Notes")</f>
      </c>
      <c r="AO1404" s="2">
        <v>0</v>
      </c>
      <c r="AP1404" s="2">
        <v>0</v>
      </c>
      <c r="AQ1404" s="2">
        <v>0</v>
      </c>
      <c r="AR1404" s="26">
        <v>0</v>
      </c>
      <c r="AS1404" s="11">
        <v>44270</v>
      </c>
      <c r="AT1404" s="10" t="s">
        <v>133</v>
      </c>
      <c r="AU1404" s="2">
        <v>6.75</v>
      </c>
      <c r="AV1404" s="10" t="s">
        <v>75</v>
      </c>
      <c r="AW1404" s="10" t="s">
        <v>75</v>
      </c>
      <c r="AX1404" s="10" t="s">
        <v>75</v>
      </c>
      <c r="AY1404" s="10"/>
      <c r="AZ1404" s="10"/>
      <c r="BA1404" s="2"/>
      <c r="BC1404" s="10"/>
    </row>
    <row r="1405" s="2" customFormat="1">
      <c r="A1405" s="2" t="s">
        <v>3115</v>
      </c>
      <c r="B1405" s="11">
        <v>43914</v>
      </c>
      <c r="C1405" s="2" t="s">
        <v>3109</v>
      </c>
      <c r="D1405" s="2" t="s">
        <v>3110</v>
      </c>
      <c r="E1405" s="2" t="s">
        <v>3111</v>
      </c>
      <c r="F1405" s="2" t="s">
        <v>3112</v>
      </c>
      <c r="G1405" s="2" t="s">
        <v>3113</v>
      </c>
      <c r="H1405" s="2" t="s">
        <v>3114</v>
      </c>
      <c r="I1405" s="11">
        <v>44135</v>
      </c>
      <c r="J1405" s="11">
        <v>43861</v>
      </c>
      <c r="K1405" s="2" t="s">
        <v>62</v>
      </c>
      <c r="L1405" s="2" t="s">
        <v>62</v>
      </c>
      <c r="M1405" s="2"/>
      <c r="N1405" s="2" t="s">
        <v>127</v>
      </c>
      <c r="O1405" s="2"/>
      <c r="P1405" s="2"/>
      <c r="Q1405" s="2" t="s">
        <v>65</v>
      </c>
      <c r="R1405" s="2" t="s">
        <v>128</v>
      </c>
      <c r="S1405" s="2">
        <v>200000</v>
      </c>
      <c r="T1405" s="2" t="s">
        <v>129</v>
      </c>
      <c r="U1405" s="2" t="s">
        <v>130</v>
      </c>
      <c r="V1405" s="10" t="s">
        <v>69</v>
      </c>
      <c r="W1405" s="2"/>
      <c r="X1405" s="2">
        <v>194750</v>
      </c>
      <c r="Y1405" s="26">
        <v>6.132758852E-05</v>
      </c>
      <c r="Z1405" s="10" t="s">
        <v>131</v>
      </c>
      <c r="AA1405" s="2" t="s">
        <v>132</v>
      </c>
      <c r="AB1405" s="10" t="s">
        <v>72</v>
      </c>
      <c r="AC1405" s="2" t="s">
        <v>73</v>
      </c>
      <c r="AD1405" s="10" t="s">
        <v>74</v>
      </c>
      <c r="AE1405" s="10"/>
      <c r="AF1405" s="10" t="s">
        <v>86</v>
      </c>
      <c r="AG1405" s="10" t="s">
        <v>75</v>
      </c>
      <c r="AH1405" s="10"/>
      <c r="AI1405" s="10" t="s">
        <v>76</v>
      </c>
      <c r="AJ1405" s="2" t="s">
        <v>76</v>
      </c>
      <c r="AK1405" s="32">
        <v>2</v>
      </c>
      <c r="AL1405" s="2"/>
      <c r="AM1405" s="2"/>
      <c r="AN1405" s="7">
        <f>HYPERLINK("#Notes!C3558", "Go To Notes")</f>
      </c>
      <c r="AO1405" s="2">
        <v>0</v>
      </c>
      <c r="AP1405" s="2">
        <v>0</v>
      </c>
      <c r="AQ1405" s="2">
        <v>0</v>
      </c>
      <c r="AR1405" s="26">
        <v>0</v>
      </c>
      <c r="AS1405" s="11">
        <v>44270</v>
      </c>
      <c r="AT1405" s="10" t="s">
        <v>133</v>
      </c>
      <c r="AU1405" s="2">
        <v>6.75</v>
      </c>
      <c r="AV1405" s="10" t="s">
        <v>75</v>
      </c>
      <c r="AW1405" s="10" t="s">
        <v>75</v>
      </c>
      <c r="AX1405" s="10" t="s">
        <v>75</v>
      </c>
      <c r="AY1405" s="10"/>
      <c r="AZ1405" s="10"/>
      <c r="BA1405" s="2"/>
      <c r="BC1405" s="10"/>
    </row>
    <row r="1406" s="2" customFormat="1">
      <c r="A1406" s="2" t="s">
        <v>3116</v>
      </c>
      <c r="B1406" s="11">
        <v>44007</v>
      </c>
      <c r="C1406" s="2" t="s">
        <v>3109</v>
      </c>
      <c r="D1406" s="2" t="s">
        <v>3110</v>
      </c>
      <c r="E1406" s="2" t="s">
        <v>3111</v>
      </c>
      <c r="F1406" s="2" t="s">
        <v>3112</v>
      </c>
      <c r="G1406" s="2" t="s">
        <v>3113</v>
      </c>
      <c r="H1406" s="2" t="s">
        <v>3114</v>
      </c>
      <c r="I1406" s="11">
        <v>44135</v>
      </c>
      <c r="J1406" s="11">
        <v>43951</v>
      </c>
      <c r="K1406" s="2" t="s">
        <v>62</v>
      </c>
      <c r="L1406" s="2" t="s">
        <v>62</v>
      </c>
      <c r="M1406" s="2"/>
      <c r="N1406" s="2" t="s">
        <v>127</v>
      </c>
      <c r="O1406" s="2"/>
      <c r="P1406" s="2"/>
      <c r="Q1406" s="2" t="s">
        <v>65</v>
      </c>
      <c r="R1406" s="2" t="s">
        <v>128</v>
      </c>
      <c r="S1406" s="2">
        <v>20000</v>
      </c>
      <c r="T1406" s="2" t="s">
        <v>129</v>
      </c>
      <c r="U1406" s="2" t="s">
        <v>130</v>
      </c>
      <c r="V1406" s="10" t="s">
        <v>69</v>
      </c>
      <c r="W1406" s="2"/>
      <c r="X1406" s="2">
        <v>15700</v>
      </c>
      <c r="Y1406" s="26">
        <v>5.87170502E-06</v>
      </c>
      <c r="Z1406" s="10" t="s">
        <v>131</v>
      </c>
      <c r="AA1406" s="2" t="s">
        <v>132</v>
      </c>
      <c r="AB1406" s="10" t="s">
        <v>72</v>
      </c>
      <c r="AC1406" s="2" t="s">
        <v>73</v>
      </c>
      <c r="AD1406" s="10" t="s">
        <v>74</v>
      </c>
      <c r="AE1406" s="10"/>
      <c r="AF1406" s="10" t="s">
        <v>86</v>
      </c>
      <c r="AG1406" s="10" t="s">
        <v>75</v>
      </c>
      <c r="AH1406" s="10"/>
      <c r="AI1406" s="10" t="s">
        <v>76</v>
      </c>
      <c r="AJ1406" s="2" t="s">
        <v>76</v>
      </c>
      <c r="AK1406" s="32">
        <v>2</v>
      </c>
      <c r="AL1406" s="2"/>
      <c r="AM1406" s="2"/>
      <c r="AN1406" s="7">
        <f>HYPERLINK("#Notes!C3563", "Go To Notes")</f>
      </c>
      <c r="AO1406" s="2">
        <v>0</v>
      </c>
      <c r="AP1406" s="2">
        <v>0</v>
      </c>
      <c r="AQ1406" s="2">
        <v>0</v>
      </c>
      <c r="AR1406" s="26">
        <v>0</v>
      </c>
      <c r="AS1406" s="11">
        <v>44270</v>
      </c>
      <c r="AT1406" s="10" t="s">
        <v>133</v>
      </c>
      <c r="AU1406" s="2">
        <v>6.75</v>
      </c>
      <c r="AV1406" s="10" t="s">
        <v>75</v>
      </c>
      <c r="AW1406" s="10" t="s">
        <v>75</v>
      </c>
      <c r="AX1406" s="10" t="s">
        <v>75</v>
      </c>
      <c r="AY1406" s="10"/>
      <c r="AZ1406" s="10"/>
      <c r="BA1406" s="2"/>
      <c r="BC1406" s="10"/>
    </row>
    <row r="1407" s="2" customFormat="1">
      <c r="A1407" s="2" t="s">
        <v>3117</v>
      </c>
      <c r="B1407" s="11">
        <v>44183</v>
      </c>
      <c r="C1407" s="2" t="s">
        <v>3109</v>
      </c>
      <c r="D1407" s="2" t="s">
        <v>3110</v>
      </c>
      <c r="E1407" s="2" t="s">
        <v>3111</v>
      </c>
      <c r="F1407" s="2" t="s">
        <v>3112</v>
      </c>
      <c r="G1407" s="2" t="s">
        <v>3113</v>
      </c>
      <c r="H1407" s="2" t="s">
        <v>3114</v>
      </c>
      <c r="I1407" s="11">
        <v>44135</v>
      </c>
      <c r="J1407" s="11">
        <v>44135</v>
      </c>
      <c r="K1407" s="2" t="s">
        <v>62</v>
      </c>
      <c r="L1407" s="2" t="s">
        <v>62</v>
      </c>
      <c r="M1407" s="2"/>
      <c r="N1407" s="2" t="s">
        <v>213</v>
      </c>
      <c r="O1407" s="2"/>
      <c r="P1407" s="2"/>
      <c r="Q1407" s="2" t="s">
        <v>65</v>
      </c>
      <c r="R1407" s="2" t="s">
        <v>214</v>
      </c>
      <c r="S1407" s="2">
        <v>175000</v>
      </c>
      <c r="T1407" s="2" t="s">
        <v>129</v>
      </c>
      <c r="U1407" s="2" t="s">
        <v>130</v>
      </c>
      <c r="V1407" s="10" t="s">
        <v>69</v>
      </c>
      <c r="W1407" s="2"/>
      <c r="X1407" s="2">
        <v>173250</v>
      </c>
      <c r="Y1407" s="26">
        <v>5.72073688E-05</v>
      </c>
      <c r="Z1407" s="10" t="s">
        <v>131</v>
      </c>
      <c r="AA1407" s="2" t="s">
        <v>132</v>
      </c>
      <c r="AB1407" s="10" t="s">
        <v>72</v>
      </c>
      <c r="AC1407" s="2" t="s">
        <v>73</v>
      </c>
      <c r="AD1407" s="10" t="s">
        <v>74</v>
      </c>
      <c r="AE1407" s="10"/>
      <c r="AF1407" s="10" t="s">
        <v>86</v>
      </c>
      <c r="AG1407" s="10" t="s">
        <v>75</v>
      </c>
      <c r="AH1407" s="10"/>
      <c r="AI1407" s="10" t="s">
        <v>76</v>
      </c>
      <c r="AJ1407" s="2" t="s">
        <v>76</v>
      </c>
      <c r="AK1407" s="32">
        <v>2</v>
      </c>
      <c r="AL1407" s="2"/>
      <c r="AM1407" s="2"/>
      <c r="AN1407" s="7">
        <f>HYPERLINK("#Notes!C3569", "Go To Notes")</f>
      </c>
      <c r="AO1407" s="2">
        <v>0</v>
      </c>
      <c r="AP1407" s="2">
        <v>0</v>
      </c>
      <c r="AQ1407" s="2">
        <v>0</v>
      </c>
      <c r="AR1407" s="26">
        <v>0</v>
      </c>
      <c r="AS1407" s="11">
        <v>45000</v>
      </c>
      <c r="AT1407" s="10" t="s">
        <v>133</v>
      </c>
      <c r="AU1407" s="2">
        <v>10</v>
      </c>
      <c r="AV1407" s="10" t="s">
        <v>75</v>
      </c>
      <c r="AW1407" s="10" t="s">
        <v>75</v>
      </c>
      <c r="AX1407" s="10" t="s">
        <v>75</v>
      </c>
      <c r="AY1407" s="10"/>
      <c r="AZ1407" s="10"/>
      <c r="BA1407" s="2"/>
      <c r="BC1407" s="10"/>
    </row>
    <row r="1408" s="2" customFormat="1">
      <c r="A1408" s="2" t="s">
        <v>3118</v>
      </c>
      <c r="B1408" s="11">
        <v>44280</v>
      </c>
      <c r="C1408" s="2" t="s">
        <v>3109</v>
      </c>
      <c r="D1408" s="2" t="s">
        <v>3110</v>
      </c>
      <c r="E1408" s="2" t="s">
        <v>3111</v>
      </c>
      <c r="F1408" s="2" t="s">
        <v>3112</v>
      </c>
      <c r="G1408" s="2" t="s">
        <v>3113</v>
      </c>
      <c r="H1408" s="2" t="s">
        <v>3114</v>
      </c>
      <c r="I1408" s="11">
        <v>44500</v>
      </c>
      <c r="J1408" s="11">
        <v>44227</v>
      </c>
      <c r="K1408" s="2" t="s">
        <v>62</v>
      </c>
      <c r="L1408" s="2" t="s">
        <v>62</v>
      </c>
      <c r="M1408" s="2"/>
      <c r="N1408" s="2" t="s">
        <v>213</v>
      </c>
      <c r="O1408" s="2"/>
      <c r="P1408" s="2"/>
      <c r="Q1408" s="2" t="s">
        <v>65</v>
      </c>
      <c r="R1408" s="2" t="s">
        <v>214</v>
      </c>
      <c r="S1408" s="2">
        <v>175000</v>
      </c>
      <c r="T1408" s="2" t="s">
        <v>129</v>
      </c>
      <c r="U1408" s="2" t="s">
        <v>130</v>
      </c>
      <c r="V1408" s="10" t="s">
        <v>69</v>
      </c>
      <c r="W1408" s="2"/>
      <c r="X1408" s="2">
        <v>182765.63</v>
      </c>
      <c r="Y1408" s="26">
        <v>5.522842352E-05</v>
      </c>
      <c r="Z1408" s="10" t="s">
        <v>131</v>
      </c>
      <c r="AA1408" s="2" t="s">
        <v>132</v>
      </c>
      <c r="AB1408" s="10" t="s">
        <v>72</v>
      </c>
      <c r="AC1408" s="2" t="s">
        <v>73</v>
      </c>
      <c r="AD1408" s="10" t="s">
        <v>74</v>
      </c>
      <c r="AE1408" s="10"/>
      <c r="AF1408" s="10" t="s">
        <v>86</v>
      </c>
      <c r="AG1408" s="10" t="s">
        <v>75</v>
      </c>
      <c r="AH1408" s="10"/>
      <c r="AI1408" s="10" t="s">
        <v>76</v>
      </c>
      <c r="AJ1408" s="2" t="s">
        <v>76</v>
      </c>
      <c r="AK1408" s="32">
        <v>2</v>
      </c>
      <c r="AL1408" s="2"/>
      <c r="AM1408" s="2"/>
      <c r="AN1408" s="7">
        <f>HYPERLINK("#Notes!C3575", "Go To Notes")</f>
      </c>
      <c r="AO1408" s="2">
        <v>0</v>
      </c>
      <c r="AP1408" s="2">
        <v>0</v>
      </c>
      <c r="AQ1408" s="2">
        <v>0</v>
      </c>
      <c r="AR1408" s="26">
        <v>0</v>
      </c>
      <c r="AS1408" s="11">
        <v>45000</v>
      </c>
      <c r="AT1408" s="10" t="s">
        <v>133</v>
      </c>
      <c r="AU1408" s="2">
        <v>10</v>
      </c>
      <c r="AV1408" s="10" t="s">
        <v>75</v>
      </c>
      <c r="AW1408" s="10" t="s">
        <v>75</v>
      </c>
      <c r="AX1408" s="10" t="s">
        <v>75</v>
      </c>
      <c r="AY1408" s="10"/>
      <c r="AZ1408" s="10"/>
      <c r="BA1408" s="2"/>
      <c r="BC1408" s="10"/>
    </row>
    <row r="1409" s="2" customFormat="1">
      <c r="A1409" s="2" t="s">
        <v>3119</v>
      </c>
      <c r="B1409" s="11">
        <v>44463</v>
      </c>
      <c r="C1409" s="2" t="s">
        <v>3109</v>
      </c>
      <c r="D1409" s="2" t="s">
        <v>3110</v>
      </c>
      <c r="E1409" s="2" t="s">
        <v>3111</v>
      </c>
      <c r="F1409" s="2" t="s">
        <v>3120</v>
      </c>
      <c r="G1409" s="2" t="s">
        <v>3121</v>
      </c>
      <c r="H1409" s="2" t="s">
        <v>3122</v>
      </c>
      <c r="I1409" s="11">
        <v>44500</v>
      </c>
      <c r="J1409" s="11">
        <v>44408</v>
      </c>
      <c r="K1409" s="2" t="s">
        <v>62</v>
      </c>
      <c r="L1409" s="2" t="s">
        <v>62</v>
      </c>
      <c r="M1409" s="2"/>
      <c r="N1409" s="2" t="s">
        <v>80</v>
      </c>
      <c r="O1409" s="2"/>
      <c r="P1409" s="2"/>
      <c r="Q1409" s="2" t="s">
        <v>65</v>
      </c>
      <c r="R1409" s="2" t="s">
        <v>81</v>
      </c>
      <c r="S1409" s="2">
        <v>4602</v>
      </c>
      <c r="T1409" s="2" t="s">
        <v>82</v>
      </c>
      <c r="U1409" s="2" t="s">
        <v>83</v>
      </c>
      <c r="V1409" s="10" t="s">
        <v>69</v>
      </c>
      <c r="W1409" s="2"/>
      <c r="X1409" s="2">
        <v>741474.24</v>
      </c>
      <c r="Y1409" s="26">
        <v>5.056987483E-05</v>
      </c>
      <c r="Z1409" s="10" t="s">
        <v>84</v>
      </c>
      <c r="AA1409" s="2" t="s">
        <v>85</v>
      </c>
      <c r="AB1409" s="10" t="s">
        <v>72</v>
      </c>
      <c r="AC1409" s="2" t="s">
        <v>73</v>
      </c>
      <c r="AD1409" s="10" t="s">
        <v>74</v>
      </c>
      <c r="AE1409" s="10"/>
      <c r="AF1409" s="10" t="s">
        <v>86</v>
      </c>
      <c r="AG1409" s="10" t="s">
        <v>75</v>
      </c>
      <c r="AH1409" s="10"/>
      <c r="AI1409" s="10" t="s">
        <v>76</v>
      </c>
      <c r="AJ1409" s="2" t="s">
        <v>76</v>
      </c>
      <c r="AK1409" s="32">
        <v>1</v>
      </c>
      <c r="AL1409" s="2"/>
      <c r="AM1409" s="2"/>
      <c r="AN1409" s="7">
        <f>HYPERLINK("#Notes!C3582", "Go To Notes")</f>
      </c>
      <c r="AO1409" s="2">
        <v>0</v>
      </c>
      <c r="AP1409" s="2">
        <v>0</v>
      </c>
      <c r="AQ1409" s="2">
        <v>442757.76</v>
      </c>
      <c r="AR1409" s="26">
        <v>0.5971316818774446</v>
      </c>
      <c r="AS1409" s="11"/>
      <c r="AT1409" s="10"/>
      <c r="AV1409" s="10"/>
      <c r="AW1409" s="10"/>
      <c r="AX1409" s="10"/>
      <c r="AY1409" s="10"/>
      <c r="AZ1409" s="10"/>
      <c r="BC1409" s="10"/>
    </row>
    <row r="1410" s="2" customFormat="1">
      <c r="A1410" s="2" t="s">
        <v>3123</v>
      </c>
      <c r="B1410" s="11">
        <v>44552</v>
      </c>
      <c r="C1410" s="2" t="s">
        <v>3109</v>
      </c>
      <c r="D1410" s="2" t="s">
        <v>3110</v>
      </c>
      <c r="E1410" s="2" t="s">
        <v>3111</v>
      </c>
      <c r="F1410" s="2" t="s">
        <v>3120</v>
      </c>
      <c r="G1410" s="2" t="s">
        <v>3121</v>
      </c>
      <c r="H1410" s="2" t="s">
        <v>3122</v>
      </c>
      <c r="I1410" s="11">
        <v>44500</v>
      </c>
      <c r="J1410" s="11">
        <v>44500</v>
      </c>
      <c r="K1410" s="2" t="s">
        <v>62</v>
      </c>
      <c r="L1410" s="2" t="s">
        <v>62</v>
      </c>
      <c r="M1410" s="2"/>
      <c r="N1410" s="2" t="s">
        <v>80</v>
      </c>
      <c r="O1410" s="2"/>
      <c r="P1410" s="2"/>
      <c r="Q1410" s="2" t="s">
        <v>65</v>
      </c>
      <c r="R1410" s="2" t="s">
        <v>81</v>
      </c>
      <c r="S1410" s="2">
        <v>4258</v>
      </c>
      <c r="T1410" s="2" t="s">
        <v>82</v>
      </c>
      <c r="U1410" s="2" t="s">
        <v>83</v>
      </c>
      <c r="V1410" s="10" t="s">
        <v>69</v>
      </c>
      <c r="W1410" s="2"/>
      <c r="X1410" s="2">
        <v>781385.58</v>
      </c>
      <c r="Y1410" s="26">
        <v>5.262381149E-05</v>
      </c>
      <c r="Z1410" s="10" t="s">
        <v>84</v>
      </c>
      <c r="AA1410" s="2" t="s">
        <v>85</v>
      </c>
      <c r="AB1410" s="10" t="s">
        <v>72</v>
      </c>
      <c r="AC1410" s="2" t="s">
        <v>73</v>
      </c>
      <c r="AD1410" s="10" t="s">
        <v>74</v>
      </c>
      <c r="AE1410" s="10"/>
      <c r="AF1410" s="10" t="s">
        <v>86</v>
      </c>
      <c r="AG1410" s="10" t="s">
        <v>75</v>
      </c>
      <c r="AH1410" s="10"/>
      <c r="AI1410" s="10" t="s">
        <v>76</v>
      </c>
      <c r="AJ1410" s="2" t="s">
        <v>76</v>
      </c>
      <c r="AK1410" s="32">
        <v>1</v>
      </c>
      <c r="AL1410" s="2"/>
      <c r="AM1410" s="2"/>
      <c r="AN1410" s="7">
        <f>HYPERLINK("#Notes!C3589", "Go To Notes")</f>
      </c>
      <c r="AO1410" s="2">
        <v>0</v>
      </c>
      <c r="AP1410" s="2">
        <v>0</v>
      </c>
      <c r="AQ1410" s="2">
        <v>0</v>
      </c>
      <c r="AR1410" s="26">
        <v>0</v>
      </c>
      <c r="AS1410" s="11"/>
      <c r="AT1410" s="10"/>
      <c r="AV1410" s="10"/>
      <c r="AW1410" s="10"/>
      <c r="AX1410" s="10"/>
      <c r="AY1410" s="10"/>
      <c r="AZ1410" s="10"/>
      <c r="BC1410" s="10"/>
    </row>
    <row r="1411" s="2" customFormat="1">
      <c r="A1411" s="2" t="s">
        <v>3124</v>
      </c>
      <c r="B1411" s="11">
        <v>44463</v>
      </c>
      <c r="C1411" s="2" t="s">
        <v>3109</v>
      </c>
      <c r="D1411" s="2" t="s">
        <v>3110</v>
      </c>
      <c r="E1411" s="2" t="s">
        <v>3111</v>
      </c>
      <c r="F1411" s="2" t="s">
        <v>3125</v>
      </c>
      <c r="G1411" s="2" t="s">
        <v>3126</v>
      </c>
      <c r="H1411" s="2" t="s">
        <v>3127</v>
      </c>
      <c r="I1411" s="11">
        <v>44500</v>
      </c>
      <c r="J1411" s="11">
        <v>44408</v>
      </c>
      <c r="K1411" s="2" t="s">
        <v>62</v>
      </c>
      <c r="L1411" s="2" t="s">
        <v>62</v>
      </c>
      <c r="M1411" s="2"/>
      <c r="N1411" s="2" t="s">
        <v>80</v>
      </c>
      <c r="O1411" s="2"/>
      <c r="P1411" s="2"/>
      <c r="Q1411" s="2" t="s">
        <v>65</v>
      </c>
      <c r="R1411" s="2" t="s">
        <v>81</v>
      </c>
      <c r="S1411" s="2">
        <v>1652</v>
      </c>
      <c r="T1411" s="2" t="s">
        <v>82</v>
      </c>
      <c r="U1411" s="2" t="s">
        <v>83</v>
      </c>
      <c r="V1411" s="10" t="s">
        <v>69</v>
      </c>
      <c r="W1411" s="2"/>
      <c r="X1411" s="2">
        <v>266170.24</v>
      </c>
      <c r="Y1411" s="26">
        <v>0.00022429690636</v>
      </c>
      <c r="Z1411" s="10" t="s">
        <v>84</v>
      </c>
      <c r="AA1411" s="2" t="s">
        <v>85</v>
      </c>
      <c r="AB1411" s="10" t="s">
        <v>72</v>
      </c>
      <c r="AC1411" s="2" t="s">
        <v>73</v>
      </c>
      <c r="AD1411" s="10" t="s">
        <v>74</v>
      </c>
      <c r="AE1411" s="10"/>
      <c r="AF1411" s="10" t="s">
        <v>86</v>
      </c>
      <c r="AG1411" s="10" t="s">
        <v>75</v>
      </c>
      <c r="AH1411" s="10"/>
      <c r="AI1411" s="10" t="s">
        <v>76</v>
      </c>
      <c r="AJ1411" s="2" t="s">
        <v>76</v>
      </c>
      <c r="AK1411" s="32">
        <v>1</v>
      </c>
      <c r="AL1411" s="2"/>
      <c r="AM1411" s="2"/>
      <c r="AN1411" s="7">
        <f>HYPERLINK("#Notes!C3596", "Go To Notes")</f>
      </c>
      <c r="AO1411" s="2">
        <v>0</v>
      </c>
      <c r="AP1411" s="2">
        <v>0</v>
      </c>
      <c r="AQ1411" s="2">
        <v>263431.2</v>
      </c>
      <c r="AR1411" s="26">
        <v>0.9897094430992736</v>
      </c>
      <c r="AS1411" s="11"/>
      <c r="AT1411" s="10"/>
      <c r="AV1411" s="10"/>
      <c r="AW1411" s="10"/>
      <c r="AX1411" s="10"/>
      <c r="AY1411" s="10"/>
      <c r="AZ1411" s="10"/>
      <c r="BC1411" s="10"/>
    </row>
    <row r="1412" s="2" customFormat="1">
      <c r="A1412" s="2" t="s">
        <v>3128</v>
      </c>
      <c r="B1412" s="11">
        <v>44552</v>
      </c>
      <c r="C1412" s="2" t="s">
        <v>3109</v>
      </c>
      <c r="D1412" s="2" t="s">
        <v>3110</v>
      </c>
      <c r="E1412" s="2" t="s">
        <v>3111</v>
      </c>
      <c r="F1412" s="2" t="s">
        <v>3125</v>
      </c>
      <c r="G1412" s="2" t="s">
        <v>3126</v>
      </c>
      <c r="H1412" s="2" t="s">
        <v>3127</v>
      </c>
      <c r="I1412" s="11">
        <v>44500</v>
      </c>
      <c r="J1412" s="11">
        <v>44500</v>
      </c>
      <c r="K1412" s="2" t="s">
        <v>62</v>
      </c>
      <c r="L1412" s="2" t="s">
        <v>62</v>
      </c>
      <c r="M1412" s="2"/>
      <c r="N1412" s="2" t="s">
        <v>80</v>
      </c>
      <c r="O1412" s="2"/>
      <c r="P1412" s="2"/>
      <c r="Q1412" s="2" t="s">
        <v>65</v>
      </c>
      <c r="R1412" s="2" t="s">
        <v>81</v>
      </c>
      <c r="S1412" s="2">
        <v>1789</v>
      </c>
      <c r="T1412" s="2" t="s">
        <v>82</v>
      </c>
      <c r="U1412" s="2" t="s">
        <v>83</v>
      </c>
      <c r="V1412" s="10" t="s">
        <v>69</v>
      </c>
      <c r="W1412" s="2"/>
      <c r="X1412" s="2">
        <v>328299.39</v>
      </c>
      <c r="Y1412" s="26">
        <v>0.00026439864043</v>
      </c>
      <c r="Z1412" s="10" t="s">
        <v>84</v>
      </c>
      <c r="AA1412" s="2" t="s">
        <v>85</v>
      </c>
      <c r="AB1412" s="10" t="s">
        <v>72</v>
      </c>
      <c r="AC1412" s="2" t="s">
        <v>73</v>
      </c>
      <c r="AD1412" s="10" t="s">
        <v>74</v>
      </c>
      <c r="AE1412" s="10"/>
      <c r="AF1412" s="10" t="s">
        <v>86</v>
      </c>
      <c r="AG1412" s="10" t="s">
        <v>75</v>
      </c>
      <c r="AH1412" s="10"/>
      <c r="AI1412" s="10" t="s">
        <v>76</v>
      </c>
      <c r="AJ1412" s="2" t="s">
        <v>76</v>
      </c>
      <c r="AK1412" s="32">
        <v>1</v>
      </c>
      <c r="AL1412" s="2"/>
      <c r="AM1412" s="2"/>
      <c r="AN1412" s="7">
        <f>HYPERLINK("#Notes!C3603", "Go To Notes")</f>
      </c>
      <c r="AO1412" s="2">
        <v>0</v>
      </c>
      <c r="AP1412" s="2">
        <v>0</v>
      </c>
      <c r="AQ1412" s="2">
        <v>311416.47</v>
      </c>
      <c r="AR1412" s="26">
        <v>0.9485746226942426</v>
      </c>
      <c r="AS1412" s="11"/>
      <c r="AT1412" s="10"/>
      <c r="AV1412" s="10"/>
      <c r="AW1412" s="10"/>
      <c r="AX1412" s="10"/>
      <c r="AY1412" s="10"/>
      <c r="AZ1412" s="10"/>
      <c r="BC1412" s="10"/>
    </row>
    <row r="1413" s="2" customFormat="1">
      <c r="A1413" s="2" t="s">
        <v>3129</v>
      </c>
      <c r="B1413" s="11">
        <v>44552</v>
      </c>
      <c r="C1413" s="2" t="s">
        <v>3109</v>
      </c>
      <c r="D1413" s="2" t="s">
        <v>3110</v>
      </c>
      <c r="E1413" s="2" t="s">
        <v>3111</v>
      </c>
      <c r="F1413" s="2" t="s">
        <v>3130</v>
      </c>
      <c r="G1413" s="2" t="s">
        <v>3131</v>
      </c>
      <c r="H1413" s="2" t="s">
        <v>3132</v>
      </c>
      <c r="I1413" s="11">
        <v>44500</v>
      </c>
      <c r="J1413" s="11">
        <v>44500</v>
      </c>
      <c r="K1413" s="2" t="s">
        <v>62</v>
      </c>
      <c r="L1413" s="2" t="s">
        <v>62</v>
      </c>
      <c r="M1413" s="2"/>
      <c r="N1413" s="2" t="s">
        <v>80</v>
      </c>
      <c r="O1413" s="2"/>
      <c r="P1413" s="2"/>
      <c r="Q1413" s="2" t="s">
        <v>65</v>
      </c>
      <c r="R1413" s="2" t="s">
        <v>81</v>
      </c>
      <c r="S1413" s="2">
        <v>35273</v>
      </c>
      <c r="T1413" s="2" t="s">
        <v>82</v>
      </c>
      <c r="U1413" s="2" t="s">
        <v>83</v>
      </c>
      <c r="V1413" s="10" t="s">
        <v>69</v>
      </c>
      <c r="W1413" s="2"/>
      <c r="X1413" s="2">
        <v>6472948.23</v>
      </c>
      <c r="Y1413" s="26">
        <v>0.00458077919277</v>
      </c>
      <c r="Z1413" s="10" t="s">
        <v>84</v>
      </c>
      <c r="AA1413" s="2" t="s">
        <v>85</v>
      </c>
      <c r="AB1413" s="10" t="s">
        <v>72</v>
      </c>
      <c r="AC1413" s="2" t="s">
        <v>73</v>
      </c>
      <c r="AD1413" s="10" t="s">
        <v>74</v>
      </c>
      <c r="AE1413" s="10"/>
      <c r="AF1413" s="10" t="s">
        <v>86</v>
      </c>
      <c r="AG1413" s="10" t="s">
        <v>75</v>
      </c>
      <c r="AH1413" s="10"/>
      <c r="AI1413" s="10" t="s">
        <v>76</v>
      </c>
      <c r="AJ1413" s="2" t="s">
        <v>76</v>
      </c>
      <c r="AK1413" s="32">
        <v>1</v>
      </c>
      <c r="AL1413" s="2"/>
      <c r="AM1413" s="2"/>
      <c r="AN1413" s="7">
        <f>HYPERLINK("#Notes!C3610", "Go To Notes")</f>
      </c>
      <c r="AO1413" s="2">
        <v>0</v>
      </c>
      <c r="AP1413" s="2">
        <v>0</v>
      </c>
      <c r="AQ1413" s="2">
        <v>3697175.97</v>
      </c>
      <c r="AR1413" s="26">
        <v>0.571173418762226</v>
      </c>
      <c r="AS1413" s="11"/>
      <c r="AT1413" s="10"/>
      <c r="AV1413" s="10"/>
      <c r="AW1413" s="10"/>
      <c r="AX1413" s="10"/>
      <c r="AY1413" s="10"/>
      <c r="AZ1413" s="10"/>
      <c r="BC1413" s="10"/>
      <c r="BD1413" s="2" t="s">
        <v>3133</v>
      </c>
    </row>
    <row r="1414" s="2" customFormat="1">
      <c r="A1414" s="2" t="s">
        <v>3134</v>
      </c>
      <c r="B1414" s="11">
        <v>43819</v>
      </c>
      <c r="C1414" s="2" t="s">
        <v>3109</v>
      </c>
      <c r="D1414" s="2" t="s">
        <v>3110</v>
      </c>
      <c r="E1414" s="2" t="s">
        <v>3111</v>
      </c>
      <c r="F1414" s="2" t="s">
        <v>3135</v>
      </c>
      <c r="G1414" s="2" t="s">
        <v>3136</v>
      </c>
      <c r="H1414" s="2" t="s">
        <v>3137</v>
      </c>
      <c r="I1414" s="11">
        <v>43769</v>
      </c>
      <c r="J1414" s="11">
        <v>43769</v>
      </c>
      <c r="K1414" s="2" t="s">
        <v>62</v>
      </c>
      <c r="L1414" s="2" t="s">
        <v>62</v>
      </c>
      <c r="M1414" s="2"/>
      <c r="N1414" s="2" t="s">
        <v>80</v>
      </c>
      <c r="O1414" s="2"/>
      <c r="P1414" s="2"/>
      <c r="Q1414" s="2" t="s">
        <v>65</v>
      </c>
      <c r="R1414" s="2" t="s">
        <v>81</v>
      </c>
      <c r="S1414" s="2">
        <v>151942</v>
      </c>
      <c r="T1414" s="2" t="s">
        <v>82</v>
      </c>
      <c r="U1414" s="2" t="s">
        <v>83</v>
      </c>
      <c r="V1414" s="10" t="s">
        <v>69</v>
      </c>
      <c r="W1414" s="2"/>
      <c r="X1414" s="2">
        <v>826564.48</v>
      </c>
      <c r="Y1414" s="26">
        <v>0.0006449224189</v>
      </c>
      <c r="Z1414" s="10" t="s">
        <v>84</v>
      </c>
      <c r="AA1414" s="2" t="s">
        <v>85</v>
      </c>
      <c r="AB1414" s="10" t="s">
        <v>72</v>
      </c>
      <c r="AC1414" s="2" t="s">
        <v>73</v>
      </c>
      <c r="AD1414" s="10" t="s">
        <v>74</v>
      </c>
      <c r="AE1414" s="10"/>
      <c r="AF1414" s="10" t="s">
        <v>86</v>
      </c>
      <c r="AG1414" s="10" t="s">
        <v>75</v>
      </c>
      <c r="AH1414" s="10"/>
      <c r="AI1414" s="10" t="s">
        <v>76</v>
      </c>
      <c r="AJ1414" s="2" t="s">
        <v>76</v>
      </c>
      <c r="AK1414" s="32">
        <v>1</v>
      </c>
      <c r="AL1414" s="2"/>
      <c r="AM1414" s="2"/>
      <c r="AN1414" s="7">
        <f>HYPERLINK("#Notes!C3617", "Go To Notes")</f>
      </c>
      <c r="AO1414" s="2">
        <v>0</v>
      </c>
      <c r="AP1414" s="2">
        <v>0</v>
      </c>
      <c r="AQ1414" s="2">
        <v>818295.68</v>
      </c>
      <c r="AR1414" s="26">
        <v>0.9899961827539456</v>
      </c>
      <c r="AS1414" s="11"/>
      <c r="AT1414" s="10"/>
      <c r="AV1414" s="10"/>
      <c r="AW1414" s="10"/>
      <c r="AX1414" s="10"/>
      <c r="AY1414" s="10"/>
      <c r="AZ1414" s="10"/>
      <c r="BC1414" s="10"/>
    </row>
    <row r="1415" s="2" customFormat="1">
      <c r="A1415" s="2" t="s">
        <v>3138</v>
      </c>
      <c r="B1415" s="11">
        <v>43914</v>
      </c>
      <c r="C1415" s="2" t="s">
        <v>3109</v>
      </c>
      <c r="D1415" s="2" t="s">
        <v>3110</v>
      </c>
      <c r="E1415" s="2" t="s">
        <v>3111</v>
      </c>
      <c r="F1415" s="2" t="s">
        <v>3135</v>
      </c>
      <c r="G1415" s="2" t="s">
        <v>3136</v>
      </c>
      <c r="H1415" s="2" t="s">
        <v>3137</v>
      </c>
      <c r="I1415" s="11">
        <v>44135</v>
      </c>
      <c r="J1415" s="11">
        <v>43861</v>
      </c>
      <c r="K1415" s="2" t="s">
        <v>62</v>
      </c>
      <c r="L1415" s="2" t="s">
        <v>62</v>
      </c>
      <c r="M1415" s="2"/>
      <c r="N1415" s="2" t="s">
        <v>80</v>
      </c>
      <c r="O1415" s="2"/>
      <c r="P1415" s="2"/>
      <c r="Q1415" s="2" t="s">
        <v>65</v>
      </c>
      <c r="R1415" s="2" t="s">
        <v>81</v>
      </c>
      <c r="S1415" s="2">
        <v>108489</v>
      </c>
      <c r="T1415" s="2" t="s">
        <v>82</v>
      </c>
      <c r="U1415" s="2" t="s">
        <v>83</v>
      </c>
      <c r="V1415" s="10" t="s">
        <v>69</v>
      </c>
      <c r="W1415" s="2"/>
      <c r="X1415" s="2">
        <v>416597.76</v>
      </c>
      <c r="Y1415" s="26">
        <v>0.00033617458061</v>
      </c>
      <c r="Z1415" s="10" t="s">
        <v>84</v>
      </c>
      <c r="AA1415" s="2" t="s">
        <v>85</v>
      </c>
      <c r="AB1415" s="10" t="s">
        <v>72</v>
      </c>
      <c r="AC1415" s="2" t="s">
        <v>73</v>
      </c>
      <c r="AD1415" s="10" t="s">
        <v>74</v>
      </c>
      <c r="AE1415" s="10"/>
      <c r="AF1415" s="10" t="s">
        <v>86</v>
      </c>
      <c r="AG1415" s="10" t="s">
        <v>75</v>
      </c>
      <c r="AH1415" s="10"/>
      <c r="AI1415" s="10" t="s">
        <v>76</v>
      </c>
      <c r="AJ1415" s="2" t="s">
        <v>76</v>
      </c>
      <c r="AK1415" s="32">
        <v>1</v>
      </c>
      <c r="AL1415" s="2"/>
      <c r="AM1415" s="2"/>
      <c r="AN1415" s="7">
        <f>HYPERLINK("#Notes!C3624", "Go To Notes")</f>
      </c>
      <c r="AO1415" s="2">
        <v>0</v>
      </c>
      <c r="AP1415" s="2">
        <v>0</v>
      </c>
      <c r="AQ1415" s="2">
        <v>411985.92</v>
      </c>
      <c r="AR1415" s="26">
        <v>0.9889297532468729</v>
      </c>
      <c r="AS1415" s="11"/>
      <c r="AT1415" s="10"/>
      <c r="AV1415" s="10"/>
      <c r="AW1415" s="10"/>
      <c r="AX1415" s="10"/>
      <c r="AY1415" s="10"/>
      <c r="AZ1415" s="10"/>
      <c r="BC1415" s="10"/>
    </row>
    <row r="1416" s="2" customFormat="1">
      <c r="A1416" s="2" t="s">
        <v>3139</v>
      </c>
      <c r="B1416" s="11">
        <v>44007</v>
      </c>
      <c r="C1416" s="2" t="s">
        <v>3109</v>
      </c>
      <c r="D1416" s="2" t="s">
        <v>3110</v>
      </c>
      <c r="E1416" s="2" t="s">
        <v>3111</v>
      </c>
      <c r="F1416" s="2" t="s">
        <v>3135</v>
      </c>
      <c r="G1416" s="2" t="s">
        <v>3136</v>
      </c>
      <c r="H1416" s="2" t="s">
        <v>3137</v>
      </c>
      <c r="I1416" s="11">
        <v>44135</v>
      </c>
      <c r="J1416" s="11">
        <v>43951</v>
      </c>
      <c r="K1416" s="2" t="s">
        <v>62</v>
      </c>
      <c r="L1416" s="2" t="s">
        <v>62</v>
      </c>
      <c r="M1416" s="2"/>
      <c r="N1416" s="2" t="s">
        <v>80</v>
      </c>
      <c r="O1416" s="2"/>
      <c r="P1416" s="2"/>
      <c r="Q1416" s="2" t="s">
        <v>65</v>
      </c>
      <c r="R1416" s="2" t="s">
        <v>81</v>
      </c>
      <c r="S1416" s="2">
        <v>110480</v>
      </c>
      <c r="T1416" s="2" t="s">
        <v>82</v>
      </c>
      <c r="U1416" s="2" t="s">
        <v>83</v>
      </c>
      <c r="V1416" s="10" t="s">
        <v>69</v>
      </c>
      <c r="W1416" s="2"/>
      <c r="X1416" s="2">
        <v>633050.4</v>
      </c>
      <c r="Y1416" s="26">
        <v>0.00062578516817</v>
      </c>
      <c r="Z1416" s="10" t="s">
        <v>84</v>
      </c>
      <c r="AA1416" s="2" t="s">
        <v>85</v>
      </c>
      <c r="AB1416" s="10" t="s">
        <v>72</v>
      </c>
      <c r="AC1416" s="2" t="s">
        <v>73</v>
      </c>
      <c r="AD1416" s="10" t="s">
        <v>74</v>
      </c>
      <c r="AE1416" s="10"/>
      <c r="AF1416" s="10" t="s">
        <v>86</v>
      </c>
      <c r="AG1416" s="10" t="s">
        <v>75</v>
      </c>
      <c r="AH1416" s="10"/>
      <c r="AI1416" s="10" t="s">
        <v>76</v>
      </c>
      <c r="AJ1416" s="2" t="s">
        <v>76</v>
      </c>
      <c r="AK1416" s="32">
        <v>1</v>
      </c>
      <c r="AL1416" s="2"/>
      <c r="AM1416" s="2"/>
      <c r="AN1416" s="7">
        <f>HYPERLINK("#Notes!C3631", "Go To Notes")</f>
      </c>
      <c r="AO1416" s="2">
        <v>0</v>
      </c>
      <c r="AP1416" s="2">
        <v>0</v>
      </c>
      <c r="AQ1416" s="2">
        <v>626718.75</v>
      </c>
      <c r="AR1416" s="26">
        <v>0.989998189717596</v>
      </c>
      <c r="AS1416" s="11"/>
      <c r="AT1416" s="10"/>
      <c r="AV1416" s="10"/>
      <c r="AW1416" s="10"/>
      <c r="AX1416" s="10"/>
      <c r="AY1416" s="10"/>
      <c r="AZ1416" s="10"/>
      <c r="BC1416" s="10"/>
    </row>
    <row r="1417" s="2" customFormat="1">
      <c r="A1417" s="2" t="s">
        <v>3140</v>
      </c>
      <c r="B1417" s="11">
        <v>44099</v>
      </c>
      <c r="C1417" s="2" t="s">
        <v>3109</v>
      </c>
      <c r="D1417" s="2" t="s">
        <v>3110</v>
      </c>
      <c r="E1417" s="2" t="s">
        <v>3111</v>
      </c>
      <c r="F1417" s="2" t="s">
        <v>3135</v>
      </c>
      <c r="G1417" s="2" t="s">
        <v>3136</v>
      </c>
      <c r="H1417" s="2" t="s">
        <v>3137</v>
      </c>
      <c r="I1417" s="11">
        <v>44135</v>
      </c>
      <c r="J1417" s="11">
        <v>44043</v>
      </c>
      <c r="K1417" s="2" t="s">
        <v>62</v>
      </c>
      <c r="L1417" s="2" t="s">
        <v>62</v>
      </c>
      <c r="M1417" s="2"/>
      <c r="N1417" s="2" t="s">
        <v>80</v>
      </c>
      <c r="O1417" s="2"/>
      <c r="P1417" s="2"/>
      <c r="Q1417" s="2" t="s">
        <v>65</v>
      </c>
      <c r="R1417" s="2" t="s">
        <v>81</v>
      </c>
      <c r="S1417" s="2">
        <v>102302</v>
      </c>
      <c r="T1417" s="2" t="s">
        <v>82</v>
      </c>
      <c r="U1417" s="2" t="s">
        <v>83</v>
      </c>
      <c r="V1417" s="10" t="s">
        <v>69</v>
      </c>
      <c r="W1417" s="2"/>
      <c r="X1417" s="2">
        <v>410231.02</v>
      </c>
      <c r="Y1417" s="26">
        <v>0.00038355848619</v>
      </c>
      <c r="Z1417" s="10" t="s">
        <v>84</v>
      </c>
      <c r="AA1417" s="2" t="s">
        <v>85</v>
      </c>
      <c r="AB1417" s="10" t="s">
        <v>72</v>
      </c>
      <c r="AC1417" s="2" t="s">
        <v>73</v>
      </c>
      <c r="AD1417" s="10" t="s">
        <v>74</v>
      </c>
      <c r="AE1417" s="10"/>
      <c r="AF1417" s="10" t="s">
        <v>86</v>
      </c>
      <c r="AG1417" s="10" t="s">
        <v>75</v>
      </c>
      <c r="AH1417" s="10"/>
      <c r="AI1417" s="10" t="s">
        <v>76</v>
      </c>
      <c r="AJ1417" s="2" t="s">
        <v>76</v>
      </c>
      <c r="AK1417" s="32">
        <v>1</v>
      </c>
      <c r="AL1417" s="2"/>
      <c r="AM1417" s="2"/>
      <c r="AN1417" s="7">
        <f>HYPERLINK("#Notes!C3637", "Go To Notes")</f>
      </c>
      <c r="AO1417" s="2">
        <v>0</v>
      </c>
      <c r="AP1417" s="2">
        <v>0</v>
      </c>
      <c r="AQ1417" s="2">
        <v>406124.78</v>
      </c>
      <c r="AR1417" s="26">
        <v>0.9899904205196379</v>
      </c>
      <c r="AS1417" s="11"/>
      <c r="AT1417" s="10"/>
      <c r="AV1417" s="10"/>
      <c r="AW1417" s="10"/>
      <c r="AX1417" s="10"/>
      <c r="AY1417" s="10"/>
      <c r="AZ1417" s="10"/>
      <c r="BC1417" s="10"/>
    </row>
    <row r="1418" s="2" customFormat="1">
      <c r="A1418" s="2" t="s">
        <v>3141</v>
      </c>
      <c r="B1418" s="11">
        <v>44183</v>
      </c>
      <c r="C1418" s="2" t="s">
        <v>3109</v>
      </c>
      <c r="D1418" s="2" t="s">
        <v>3110</v>
      </c>
      <c r="E1418" s="2" t="s">
        <v>3111</v>
      </c>
      <c r="F1418" s="2" t="s">
        <v>3135</v>
      </c>
      <c r="G1418" s="2" t="s">
        <v>3136</v>
      </c>
      <c r="H1418" s="2" t="s">
        <v>3137</v>
      </c>
      <c r="I1418" s="11">
        <v>44135</v>
      </c>
      <c r="J1418" s="11">
        <v>44135</v>
      </c>
      <c r="K1418" s="2" t="s">
        <v>62</v>
      </c>
      <c r="L1418" s="2" t="s">
        <v>62</v>
      </c>
      <c r="M1418" s="2"/>
      <c r="N1418" s="2" t="s">
        <v>80</v>
      </c>
      <c r="O1418" s="2"/>
      <c r="P1418" s="2"/>
      <c r="Q1418" s="2" t="s">
        <v>65</v>
      </c>
      <c r="R1418" s="2" t="s">
        <v>81</v>
      </c>
      <c r="S1418" s="2">
        <v>81163</v>
      </c>
      <c r="T1418" s="2" t="s">
        <v>82</v>
      </c>
      <c r="U1418" s="2" t="s">
        <v>83</v>
      </c>
      <c r="V1418" s="10" t="s">
        <v>69</v>
      </c>
      <c r="W1418" s="2"/>
      <c r="X1418" s="2">
        <v>849776.61</v>
      </c>
      <c r="Y1418" s="26">
        <v>0.00082291983017</v>
      </c>
      <c r="Z1418" s="10" t="s">
        <v>84</v>
      </c>
      <c r="AA1418" s="2" t="s">
        <v>85</v>
      </c>
      <c r="AB1418" s="10" t="s">
        <v>72</v>
      </c>
      <c r="AC1418" s="2" t="s">
        <v>73</v>
      </c>
      <c r="AD1418" s="10" t="s">
        <v>74</v>
      </c>
      <c r="AE1418" s="10"/>
      <c r="AF1418" s="10" t="s">
        <v>86</v>
      </c>
      <c r="AG1418" s="10" t="s">
        <v>75</v>
      </c>
      <c r="AH1418" s="10"/>
      <c r="AI1418" s="10" t="s">
        <v>76</v>
      </c>
      <c r="AJ1418" s="2" t="s">
        <v>76</v>
      </c>
      <c r="AK1418" s="32">
        <v>1</v>
      </c>
      <c r="AL1418" s="2"/>
      <c r="AM1418" s="2"/>
      <c r="AN1418" s="7">
        <f>HYPERLINK("#Notes!C3644", "Go To Notes")</f>
      </c>
      <c r="AO1418" s="2">
        <v>0</v>
      </c>
      <c r="AP1418" s="2">
        <v>0</v>
      </c>
      <c r="AQ1418" s="2">
        <v>839432.25</v>
      </c>
      <c r="AR1418" s="26">
        <v>0.9878269654892008</v>
      </c>
      <c r="AS1418" s="11"/>
      <c r="AT1418" s="10"/>
      <c r="AV1418" s="10"/>
      <c r="AW1418" s="10"/>
      <c r="AX1418" s="10"/>
      <c r="AY1418" s="10"/>
      <c r="AZ1418" s="10"/>
      <c r="BC1418" s="10"/>
    </row>
    <row r="1419" s="2" customFormat="1">
      <c r="A1419" s="2" t="s">
        <v>3142</v>
      </c>
      <c r="B1419" s="11">
        <v>44280</v>
      </c>
      <c r="C1419" s="2" t="s">
        <v>3109</v>
      </c>
      <c r="D1419" s="2" t="s">
        <v>3110</v>
      </c>
      <c r="E1419" s="2" t="s">
        <v>3111</v>
      </c>
      <c r="F1419" s="2" t="s">
        <v>3135</v>
      </c>
      <c r="G1419" s="2" t="s">
        <v>3136</v>
      </c>
      <c r="H1419" s="2" t="s">
        <v>3137</v>
      </c>
      <c r="I1419" s="11">
        <v>44500</v>
      </c>
      <c r="J1419" s="11">
        <v>44227</v>
      </c>
      <c r="K1419" s="2" t="s">
        <v>62</v>
      </c>
      <c r="L1419" s="2" t="s">
        <v>62</v>
      </c>
      <c r="M1419" s="2"/>
      <c r="N1419" s="2" t="s">
        <v>80</v>
      </c>
      <c r="O1419" s="2"/>
      <c r="P1419" s="2"/>
      <c r="Q1419" s="2" t="s">
        <v>65</v>
      </c>
      <c r="R1419" s="2" t="s">
        <v>81</v>
      </c>
      <c r="S1419" s="2">
        <v>76227</v>
      </c>
      <c r="T1419" s="2" t="s">
        <v>82</v>
      </c>
      <c r="U1419" s="2" t="s">
        <v>83</v>
      </c>
      <c r="V1419" s="10" t="s">
        <v>69</v>
      </c>
      <c r="W1419" s="2"/>
      <c r="X1419" s="2">
        <v>24773775</v>
      </c>
      <c r="Y1419" s="26">
        <v>0.01902393375217</v>
      </c>
      <c r="Z1419" s="10" t="s">
        <v>84</v>
      </c>
      <c r="AA1419" s="2" t="s">
        <v>85</v>
      </c>
      <c r="AB1419" s="10" t="s">
        <v>72</v>
      </c>
      <c r="AC1419" s="2" t="s">
        <v>73</v>
      </c>
      <c r="AD1419" s="10" t="s">
        <v>74</v>
      </c>
      <c r="AE1419" s="10"/>
      <c r="AF1419" s="10" t="s">
        <v>86</v>
      </c>
      <c r="AG1419" s="10" t="s">
        <v>75</v>
      </c>
      <c r="AH1419" s="10"/>
      <c r="AI1419" s="10" t="s">
        <v>76</v>
      </c>
      <c r="AJ1419" s="2" t="s">
        <v>76</v>
      </c>
      <c r="AK1419" s="32">
        <v>1</v>
      </c>
      <c r="AL1419" s="2"/>
      <c r="AM1419" s="2"/>
      <c r="AN1419" s="7">
        <f>HYPERLINK("#Notes!C3651", "Go To Notes")</f>
      </c>
      <c r="AO1419" s="2">
        <v>0</v>
      </c>
      <c r="AP1419" s="2">
        <v>0</v>
      </c>
      <c r="AQ1419" s="2">
        <v>22352850</v>
      </c>
      <c r="AR1419" s="26">
        <v>0.9022787201385336</v>
      </c>
      <c r="AS1419" s="11"/>
      <c r="AT1419" s="10"/>
      <c r="AV1419" s="10"/>
      <c r="AW1419" s="10"/>
      <c r="AX1419" s="10"/>
      <c r="AY1419" s="10"/>
      <c r="AZ1419" s="10"/>
      <c r="BC1419" s="10"/>
    </row>
    <row r="1420" s="2" customFormat="1">
      <c r="A1420" s="2" t="s">
        <v>3143</v>
      </c>
      <c r="B1420" s="11">
        <v>44372</v>
      </c>
      <c r="C1420" s="2" t="s">
        <v>3109</v>
      </c>
      <c r="D1420" s="2" t="s">
        <v>3110</v>
      </c>
      <c r="E1420" s="2" t="s">
        <v>3111</v>
      </c>
      <c r="F1420" s="2" t="s">
        <v>3135</v>
      </c>
      <c r="G1420" s="2" t="s">
        <v>3136</v>
      </c>
      <c r="H1420" s="2" t="s">
        <v>3137</v>
      </c>
      <c r="I1420" s="11">
        <v>44500</v>
      </c>
      <c r="J1420" s="11">
        <v>44316</v>
      </c>
      <c r="K1420" s="2" t="s">
        <v>62</v>
      </c>
      <c r="L1420" s="2" t="s">
        <v>62</v>
      </c>
      <c r="M1420" s="2"/>
      <c r="N1420" s="2" t="s">
        <v>80</v>
      </c>
      <c r="O1420" s="2"/>
      <c r="P1420" s="2"/>
      <c r="Q1420" s="2" t="s">
        <v>65</v>
      </c>
      <c r="R1420" s="2" t="s">
        <v>81</v>
      </c>
      <c r="S1420" s="2">
        <v>75625</v>
      </c>
      <c r="T1420" s="2" t="s">
        <v>82</v>
      </c>
      <c r="U1420" s="2" t="s">
        <v>83</v>
      </c>
      <c r="V1420" s="10" t="s">
        <v>69</v>
      </c>
      <c r="W1420" s="2"/>
      <c r="X1420" s="2">
        <v>13127743.75</v>
      </c>
      <c r="Y1420" s="26">
        <v>0.00889112986967</v>
      </c>
      <c r="Z1420" s="10" t="s">
        <v>84</v>
      </c>
      <c r="AA1420" s="2" t="s">
        <v>85</v>
      </c>
      <c r="AB1420" s="10" t="s">
        <v>72</v>
      </c>
      <c r="AC1420" s="2" t="s">
        <v>73</v>
      </c>
      <c r="AD1420" s="10" t="s">
        <v>74</v>
      </c>
      <c r="AE1420" s="10"/>
      <c r="AF1420" s="10" t="s">
        <v>86</v>
      </c>
      <c r="AG1420" s="10" t="s">
        <v>75</v>
      </c>
      <c r="AH1420" s="10"/>
      <c r="AI1420" s="10" t="s">
        <v>76</v>
      </c>
      <c r="AJ1420" s="2" t="s">
        <v>76</v>
      </c>
      <c r="AK1420" s="32">
        <v>1</v>
      </c>
      <c r="AL1420" s="2"/>
      <c r="AM1420" s="2"/>
      <c r="AN1420" s="7">
        <f>HYPERLINK("#Notes!C3658", "Go To Notes")</f>
      </c>
      <c r="AO1420" s="2">
        <v>0</v>
      </c>
      <c r="AP1420" s="2">
        <v>0</v>
      </c>
      <c r="AQ1420" s="2">
        <v>8679500</v>
      </c>
      <c r="AR1420" s="26">
        <v>0.6611570247933884</v>
      </c>
      <c r="AS1420" s="11"/>
      <c r="AT1420" s="10"/>
      <c r="AV1420" s="10"/>
      <c r="AW1420" s="10"/>
      <c r="AX1420" s="10"/>
      <c r="AY1420" s="10"/>
      <c r="AZ1420" s="10"/>
      <c r="BC1420" s="10"/>
    </row>
    <row r="1421" s="2" customFormat="1">
      <c r="A1421" s="2" t="s">
        <v>3144</v>
      </c>
      <c r="B1421" s="11">
        <v>44463</v>
      </c>
      <c r="C1421" s="2" t="s">
        <v>3109</v>
      </c>
      <c r="D1421" s="2" t="s">
        <v>3110</v>
      </c>
      <c r="E1421" s="2" t="s">
        <v>3111</v>
      </c>
      <c r="F1421" s="2" t="s">
        <v>3135</v>
      </c>
      <c r="G1421" s="2" t="s">
        <v>3136</v>
      </c>
      <c r="H1421" s="2" t="s">
        <v>3137</v>
      </c>
      <c r="I1421" s="11">
        <v>44500</v>
      </c>
      <c r="J1421" s="11">
        <v>44408</v>
      </c>
      <c r="K1421" s="2" t="s">
        <v>62</v>
      </c>
      <c r="L1421" s="2" t="s">
        <v>62</v>
      </c>
      <c r="M1421" s="2"/>
      <c r="N1421" s="2" t="s">
        <v>80</v>
      </c>
      <c r="O1421" s="2"/>
      <c r="P1421" s="2"/>
      <c r="Q1421" s="2" t="s">
        <v>65</v>
      </c>
      <c r="R1421" s="2" t="s">
        <v>81</v>
      </c>
      <c r="S1421" s="2">
        <v>76336</v>
      </c>
      <c r="T1421" s="2" t="s">
        <v>82</v>
      </c>
      <c r="U1421" s="2" t="s">
        <v>83</v>
      </c>
      <c r="V1421" s="10" t="s">
        <v>69</v>
      </c>
      <c r="W1421" s="2"/>
      <c r="X1421" s="2">
        <v>12299256.32</v>
      </c>
      <c r="Y1421" s="26">
        <v>0.00849433388945</v>
      </c>
      <c r="Z1421" s="10" t="s">
        <v>84</v>
      </c>
      <c r="AA1421" s="2" t="s">
        <v>85</v>
      </c>
      <c r="AB1421" s="10" t="s">
        <v>72</v>
      </c>
      <c r="AC1421" s="2" t="s">
        <v>73</v>
      </c>
      <c r="AD1421" s="10" t="s">
        <v>74</v>
      </c>
      <c r="AE1421" s="10"/>
      <c r="AF1421" s="10" t="s">
        <v>86</v>
      </c>
      <c r="AG1421" s="10" t="s">
        <v>75</v>
      </c>
      <c r="AH1421" s="10"/>
      <c r="AI1421" s="10" t="s">
        <v>76</v>
      </c>
      <c r="AJ1421" s="2" t="s">
        <v>76</v>
      </c>
      <c r="AK1421" s="32">
        <v>1</v>
      </c>
      <c r="AL1421" s="2"/>
      <c r="AM1421" s="2"/>
      <c r="AN1421" s="7">
        <f>HYPERLINK("#Notes!C3665", "Go To Notes")</f>
      </c>
      <c r="AO1421" s="2">
        <v>0</v>
      </c>
      <c r="AP1421" s="2">
        <v>0</v>
      </c>
      <c r="AQ1421" s="2">
        <v>0</v>
      </c>
      <c r="AR1421" s="26">
        <v>0</v>
      </c>
      <c r="AS1421" s="11"/>
      <c r="AT1421" s="10"/>
      <c r="AV1421" s="10"/>
      <c r="AW1421" s="10"/>
      <c r="AX1421" s="10"/>
      <c r="AY1421" s="10"/>
      <c r="AZ1421" s="10"/>
      <c r="BC1421" s="10"/>
    </row>
    <row r="1422" s="2" customFormat="1">
      <c r="A1422" s="2" t="s">
        <v>3145</v>
      </c>
      <c r="B1422" s="11">
        <v>43819</v>
      </c>
      <c r="C1422" s="2" t="s">
        <v>3109</v>
      </c>
      <c r="D1422" s="2" t="s">
        <v>3110</v>
      </c>
      <c r="E1422" s="2" t="s">
        <v>3111</v>
      </c>
      <c r="F1422" s="2" t="s">
        <v>3146</v>
      </c>
      <c r="G1422" s="2" t="s">
        <v>3147</v>
      </c>
      <c r="H1422" s="2" t="s">
        <v>3148</v>
      </c>
      <c r="I1422" s="11">
        <v>43769</v>
      </c>
      <c r="J1422" s="11">
        <v>43769</v>
      </c>
      <c r="K1422" s="2" t="s">
        <v>62</v>
      </c>
      <c r="L1422" s="2" t="s">
        <v>62</v>
      </c>
      <c r="M1422" s="2"/>
      <c r="N1422" s="2" t="s">
        <v>80</v>
      </c>
      <c r="O1422" s="2"/>
      <c r="P1422" s="2"/>
      <c r="Q1422" s="2" t="s">
        <v>65</v>
      </c>
      <c r="R1422" s="2" t="s">
        <v>81</v>
      </c>
      <c r="S1422" s="2">
        <v>8692</v>
      </c>
      <c r="T1422" s="2" t="s">
        <v>82</v>
      </c>
      <c r="U1422" s="2" t="s">
        <v>83</v>
      </c>
      <c r="V1422" s="10" t="s">
        <v>69</v>
      </c>
      <c r="W1422" s="2"/>
      <c r="X1422" s="2">
        <v>47284.48</v>
      </c>
      <c r="Y1422" s="26">
        <v>4.65626508E-05</v>
      </c>
      <c r="Z1422" s="10" t="s">
        <v>84</v>
      </c>
      <c r="AA1422" s="2" t="s">
        <v>85</v>
      </c>
      <c r="AB1422" s="10" t="s">
        <v>72</v>
      </c>
      <c r="AC1422" s="2" t="s">
        <v>73</v>
      </c>
      <c r="AD1422" s="10" t="s">
        <v>74</v>
      </c>
      <c r="AE1422" s="10"/>
      <c r="AF1422" s="10" t="s">
        <v>86</v>
      </c>
      <c r="AG1422" s="10" t="s">
        <v>75</v>
      </c>
      <c r="AH1422" s="10"/>
      <c r="AI1422" s="10" t="s">
        <v>76</v>
      </c>
      <c r="AJ1422" s="2" t="s">
        <v>76</v>
      </c>
      <c r="AK1422" s="32">
        <v>1</v>
      </c>
      <c r="AL1422" s="2"/>
      <c r="AM1422" s="2"/>
      <c r="AN1422" s="7">
        <f>HYPERLINK("#Notes!C3672", "Go To Notes")</f>
      </c>
      <c r="AO1422" s="2">
        <v>0</v>
      </c>
      <c r="AP1422" s="2">
        <v>0</v>
      </c>
      <c r="AQ1422" s="2">
        <v>46811.2</v>
      </c>
      <c r="AR1422" s="26">
        <v>0.9899907961343765</v>
      </c>
      <c r="AS1422" s="11"/>
      <c r="AT1422" s="10"/>
      <c r="AV1422" s="10"/>
      <c r="AW1422" s="10"/>
      <c r="AX1422" s="10"/>
      <c r="AY1422" s="10"/>
      <c r="AZ1422" s="10"/>
      <c r="BC1422" s="10"/>
    </row>
    <row r="1423" s="2" customFormat="1">
      <c r="A1423" s="2" t="s">
        <v>3149</v>
      </c>
      <c r="B1423" s="11">
        <v>43914</v>
      </c>
      <c r="C1423" s="2" t="s">
        <v>3109</v>
      </c>
      <c r="D1423" s="2" t="s">
        <v>3110</v>
      </c>
      <c r="E1423" s="2" t="s">
        <v>3111</v>
      </c>
      <c r="F1423" s="2" t="s">
        <v>3146</v>
      </c>
      <c r="G1423" s="2" t="s">
        <v>3147</v>
      </c>
      <c r="H1423" s="2" t="s">
        <v>3148</v>
      </c>
      <c r="I1423" s="11">
        <v>44135</v>
      </c>
      <c r="J1423" s="11">
        <v>43861</v>
      </c>
      <c r="K1423" s="2" t="s">
        <v>62</v>
      </c>
      <c r="L1423" s="2" t="s">
        <v>62</v>
      </c>
      <c r="M1423" s="2"/>
      <c r="N1423" s="2" t="s">
        <v>80</v>
      </c>
      <c r="O1423" s="2"/>
      <c r="P1423" s="2"/>
      <c r="Q1423" s="2" t="s">
        <v>65</v>
      </c>
      <c r="R1423" s="2" t="s">
        <v>81</v>
      </c>
      <c r="S1423" s="2">
        <v>5685</v>
      </c>
      <c r="T1423" s="2" t="s">
        <v>82</v>
      </c>
      <c r="U1423" s="2" t="s">
        <v>83</v>
      </c>
      <c r="V1423" s="10" t="s">
        <v>69</v>
      </c>
      <c r="W1423" s="2"/>
      <c r="X1423" s="2">
        <v>21830.4</v>
      </c>
      <c r="Y1423" s="26">
        <v>2.235404636E-05</v>
      </c>
      <c r="Z1423" s="10" t="s">
        <v>84</v>
      </c>
      <c r="AA1423" s="2" t="s">
        <v>85</v>
      </c>
      <c r="AB1423" s="10" t="s">
        <v>72</v>
      </c>
      <c r="AC1423" s="2" t="s">
        <v>73</v>
      </c>
      <c r="AD1423" s="10" t="s">
        <v>74</v>
      </c>
      <c r="AE1423" s="10"/>
      <c r="AF1423" s="10" t="s">
        <v>86</v>
      </c>
      <c r="AG1423" s="10" t="s">
        <v>75</v>
      </c>
      <c r="AH1423" s="10"/>
      <c r="AI1423" s="10" t="s">
        <v>76</v>
      </c>
      <c r="AJ1423" s="2" t="s">
        <v>76</v>
      </c>
      <c r="AK1423" s="32">
        <v>1</v>
      </c>
      <c r="AL1423" s="2"/>
      <c r="AM1423" s="2"/>
      <c r="AN1423" s="7">
        <f>HYPERLINK("#Notes!C3679", "Go To Notes")</f>
      </c>
      <c r="AO1423" s="2">
        <v>0</v>
      </c>
      <c r="AP1423" s="2">
        <v>0</v>
      </c>
      <c r="AQ1423" s="2">
        <v>21611.52</v>
      </c>
      <c r="AR1423" s="26">
        <v>0.9899736147757257</v>
      </c>
      <c r="AS1423" s="11"/>
      <c r="AT1423" s="10"/>
      <c r="AV1423" s="10"/>
      <c r="AW1423" s="10"/>
      <c r="AX1423" s="10"/>
      <c r="AY1423" s="10"/>
      <c r="AZ1423" s="10"/>
      <c r="BC1423" s="10"/>
    </row>
    <row r="1424" s="2" customFormat="1">
      <c r="A1424" s="2" t="s">
        <v>3150</v>
      </c>
      <c r="B1424" s="11">
        <v>44099</v>
      </c>
      <c r="C1424" s="2" t="s">
        <v>3109</v>
      </c>
      <c r="D1424" s="2" t="s">
        <v>3110</v>
      </c>
      <c r="E1424" s="2" t="s">
        <v>3111</v>
      </c>
      <c r="F1424" s="2" t="s">
        <v>3146</v>
      </c>
      <c r="G1424" s="2" t="s">
        <v>3147</v>
      </c>
      <c r="H1424" s="2" t="s">
        <v>3148</v>
      </c>
      <c r="I1424" s="11">
        <v>44135</v>
      </c>
      <c r="J1424" s="11">
        <v>44043</v>
      </c>
      <c r="K1424" s="2" t="s">
        <v>62</v>
      </c>
      <c r="L1424" s="2" t="s">
        <v>62</v>
      </c>
      <c r="M1424" s="2"/>
      <c r="N1424" s="2" t="s">
        <v>80</v>
      </c>
      <c r="O1424" s="2"/>
      <c r="P1424" s="2"/>
      <c r="Q1424" s="2" t="s">
        <v>65</v>
      </c>
      <c r="R1424" s="2" t="s">
        <v>81</v>
      </c>
      <c r="S1424" s="2">
        <v>6103</v>
      </c>
      <c r="T1424" s="2" t="s">
        <v>82</v>
      </c>
      <c r="U1424" s="2" t="s">
        <v>83</v>
      </c>
      <c r="V1424" s="10" t="s">
        <v>69</v>
      </c>
      <c r="W1424" s="2"/>
      <c r="X1424" s="2">
        <v>24473.03</v>
      </c>
      <c r="Y1424" s="26">
        <v>2.991388693E-05</v>
      </c>
      <c r="Z1424" s="10" t="s">
        <v>84</v>
      </c>
      <c r="AA1424" s="2" t="s">
        <v>85</v>
      </c>
      <c r="AB1424" s="10" t="s">
        <v>72</v>
      </c>
      <c r="AC1424" s="2" t="s">
        <v>73</v>
      </c>
      <c r="AD1424" s="10" t="s">
        <v>74</v>
      </c>
      <c r="AE1424" s="10"/>
      <c r="AF1424" s="10" t="s">
        <v>86</v>
      </c>
      <c r="AG1424" s="10" t="s">
        <v>75</v>
      </c>
      <c r="AH1424" s="10"/>
      <c r="AI1424" s="10" t="s">
        <v>76</v>
      </c>
      <c r="AJ1424" s="2" t="s">
        <v>76</v>
      </c>
      <c r="AK1424" s="32">
        <v>1</v>
      </c>
      <c r="AL1424" s="2"/>
      <c r="AM1424" s="2"/>
      <c r="AN1424" s="7">
        <f>HYPERLINK("#Notes!C3686", "Go To Notes")</f>
      </c>
      <c r="AO1424" s="2">
        <v>0</v>
      </c>
      <c r="AP1424" s="2">
        <v>0</v>
      </c>
      <c r="AQ1424" s="2">
        <v>24224.41</v>
      </c>
      <c r="AR1424" s="26">
        <v>0.9898410617728985</v>
      </c>
      <c r="AS1424" s="11"/>
      <c r="AT1424" s="10"/>
      <c r="AV1424" s="10"/>
      <c r="AW1424" s="10"/>
      <c r="AX1424" s="10"/>
      <c r="AY1424" s="10"/>
      <c r="AZ1424" s="10"/>
      <c r="BC1424" s="10"/>
    </row>
    <row r="1425" s="2" customFormat="1">
      <c r="A1425" s="2" t="s">
        <v>3151</v>
      </c>
      <c r="B1425" s="11">
        <v>44183</v>
      </c>
      <c r="C1425" s="2" t="s">
        <v>3109</v>
      </c>
      <c r="D1425" s="2" t="s">
        <v>3110</v>
      </c>
      <c r="E1425" s="2" t="s">
        <v>3111</v>
      </c>
      <c r="F1425" s="2" t="s">
        <v>3146</v>
      </c>
      <c r="G1425" s="2" t="s">
        <v>3147</v>
      </c>
      <c r="H1425" s="2" t="s">
        <v>3148</v>
      </c>
      <c r="I1425" s="11">
        <v>44135</v>
      </c>
      <c r="J1425" s="11">
        <v>44135</v>
      </c>
      <c r="K1425" s="2" t="s">
        <v>62</v>
      </c>
      <c r="L1425" s="2" t="s">
        <v>62</v>
      </c>
      <c r="M1425" s="2"/>
      <c r="N1425" s="2" t="s">
        <v>80</v>
      </c>
      <c r="O1425" s="2"/>
      <c r="P1425" s="2"/>
      <c r="Q1425" s="2" t="s">
        <v>65</v>
      </c>
      <c r="R1425" s="2" t="s">
        <v>81</v>
      </c>
      <c r="S1425" s="2">
        <v>3396</v>
      </c>
      <c r="T1425" s="2" t="s">
        <v>82</v>
      </c>
      <c r="U1425" s="2" t="s">
        <v>83</v>
      </c>
      <c r="V1425" s="10" t="s">
        <v>69</v>
      </c>
      <c r="W1425" s="2"/>
      <c r="X1425" s="2">
        <v>35556.12</v>
      </c>
      <c r="Y1425" s="26">
        <v>4.400380876E-05</v>
      </c>
      <c r="Z1425" s="10" t="s">
        <v>84</v>
      </c>
      <c r="AA1425" s="2" t="s">
        <v>85</v>
      </c>
      <c r="AB1425" s="10" t="s">
        <v>72</v>
      </c>
      <c r="AC1425" s="2" t="s">
        <v>73</v>
      </c>
      <c r="AD1425" s="10" t="s">
        <v>74</v>
      </c>
      <c r="AE1425" s="10"/>
      <c r="AF1425" s="10" t="s">
        <v>86</v>
      </c>
      <c r="AG1425" s="10" t="s">
        <v>75</v>
      </c>
      <c r="AH1425" s="10"/>
      <c r="AI1425" s="10" t="s">
        <v>76</v>
      </c>
      <c r="AJ1425" s="2" t="s">
        <v>76</v>
      </c>
      <c r="AK1425" s="32">
        <v>1</v>
      </c>
      <c r="AL1425" s="2"/>
      <c r="AM1425" s="2"/>
      <c r="AN1425" s="7">
        <f>HYPERLINK("#Notes!C3692", "Go To Notes")</f>
      </c>
      <c r="AO1425" s="2">
        <v>0</v>
      </c>
      <c r="AP1425" s="2">
        <v>0</v>
      </c>
      <c r="AQ1425" s="2">
        <v>35200.14</v>
      </c>
      <c r="AR1425" s="26">
        <v>0.9899882214369847</v>
      </c>
      <c r="AS1425" s="11"/>
      <c r="AT1425" s="10"/>
      <c r="AV1425" s="10"/>
      <c r="AW1425" s="10"/>
      <c r="AX1425" s="10"/>
      <c r="AY1425" s="10"/>
      <c r="AZ1425" s="10"/>
      <c r="BC1425" s="10"/>
    </row>
    <row r="1426" s="2" customFormat="1">
      <c r="A1426" s="2" t="s">
        <v>3152</v>
      </c>
      <c r="B1426" s="11">
        <v>44280</v>
      </c>
      <c r="C1426" s="2" t="s">
        <v>3109</v>
      </c>
      <c r="D1426" s="2" t="s">
        <v>3110</v>
      </c>
      <c r="E1426" s="2" t="s">
        <v>3111</v>
      </c>
      <c r="F1426" s="2" t="s">
        <v>3146</v>
      </c>
      <c r="G1426" s="2" t="s">
        <v>3147</v>
      </c>
      <c r="H1426" s="2" t="s">
        <v>3148</v>
      </c>
      <c r="I1426" s="11">
        <v>44500</v>
      </c>
      <c r="J1426" s="11">
        <v>44227</v>
      </c>
      <c r="K1426" s="2" t="s">
        <v>62</v>
      </c>
      <c r="L1426" s="2" t="s">
        <v>62</v>
      </c>
      <c r="M1426" s="2"/>
      <c r="N1426" s="2" t="s">
        <v>80</v>
      </c>
      <c r="O1426" s="2"/>
      <c r="P1426" s="2"/>
      <c r="Q1426" s="2" t="s">
        <v>65</v>
      </c>
      <c r="R1426" s="2" t="s">
        <v>81</v>
      </c>
      <c r="S1426" s="2">
        <v>4518</v>
      </c>
      <c r="T1426" s="2" t="s">
        <v>82</v>
      </c>
      <c r="U1426" s="2" t="s">
        <v>83</v>
      </c>
      <c r="V1426" s="10" t="s">
        <v>69</v>
      </c>
      <c r="W1426" s="2"/>
      <c r="X1426" s="2">
        <v>1468350</v>
      </c>
      <c r="Y1426" s="26">
        <v>0.00132548263483</v>
      </c>
      <c r="Z1426" s="10" t="s">
        <v>84</v>
      </c>
      <c r="AA1426" s="2" t="s">
        <v>85</v>
      </c>
      <c r="AB1426" s="10" t="s">
        <v>72</v>
      </c>
      <c r="AC1426" s="2" t="s">
        <v>73</v>
      </c>
      <c r="AD1426" s="10" t="s">
        <v>74</v>
      </c>
      <c r="AE1426" s="10"/>
      <c r="AF1426" s="10" t="s">
        <v>86</v>
      </c>
      <c r="AG1426" s="10" t="s">
        <v>75</v>
      </c>
      <c r="AH1426" s="10"/>
      <c r="AI1426" s="10" t="s">
        <v>76</v>
      </c>
      <c r="AJ1426" s="2" t="s">
        <v>76</v>
      </c>
      <c r="AK1426" s="32">
        <v>1</v>
      </c>
      <c r="AL1426" s="2"/>
      <c r="AM1426" s="2"/>
      <c r="AN1426" s="7">
        <f>HYPERLINK("#Notes!C3699", "Go To Notes")</f>
      </c>
      <c r="AO1426" s="2">
        <v>0</v>
      </c>
      <c r="AP1426" s="2">
        <v>0</v>
      </c>
      <c r="AQ1426" s="2">
        <v>877825</v>
      </c>
      <c r="AR1426" s="26">
        <v>0.5978308986277114</v>
      </c>
      <c r="AS1426" s="11"/>
      <c r="AT1426" s="10"/>
      <c r="AV1426" s="10"/>
      <c r="AW1426" s="10"/>
      <c r="AX1426" s="10"/>
      <c r="AY1426" s="10"/>
      <c r="AZ1426" s="10"/>
      <c r="BC1426" s="10"/>
    </row>
    <row r="1427" s="2" customFormat="1">
      <c r="A1427" s="2" t="s">
        <v>3153</v>
      </c>
      <c r="B1427" s="11">
        <v>44372</v>
      </c>
      <c r="C1427" s="2" t="s">
        <v>3109</v>
      </c>
      <c r="D1427" s="2" t="s">
        <v>3110</v>
      </c>
      <c r="E1427" s="2" t="s">
        <v>3111</v>
      </c>
      <c r="F1427" s="2" t="s">
        <v>3146</v>
      </c>
      <c r="G1427" s="2" t="s">
        <v>3147</v>
      </c>
      <c r="H1427" s="2" t="s">
        <v>3148</v>
      </c>
      <c r="I1427" s="11">
        <v>44500</v>
      </c>
      <c r="J1427" s="11">
        <v>44316</v>
      </c>
      <c r="K1427" s="2" t="s">
        <v>62</v>
      </c>
      <c r="L1427" s="2" t="s">
        <v>62</v>
      </c>
      <c r="M1427" s="2"/>
      <c r="N1427" s="2" t="s">
        <v>80</v>
      </c>
      <c r="O1427" s="2"/>
      <c r="P1427" s="2"/>
      <c r="Q1427" s="2" t="s">
        <v>65</v>
      </c>
      <c r="R1427" s="2" t="s">
        <v>81</v>
      </c>
      <c r="S1427" s="2">
        <v>5814</v>
      </c>
      <c r="T1427" s="2" t="s">
        <v>82</v>
      </c>
      <c r="U1427" s="2" t="s">
        <v>83</v>
      </c>
      <c r="V1427" s="10" t="s">
        <v>69</v>
      </c>
      <c r="W1427" s="2"/>
      <c r="X1427" s="2">
        <v>1009252.26</v>
      </c>
      <c r="Y1427" s="26">
        <v>0.00073112465642</v>
      </c>
      <c r="Z1427" s="10" t="s">
        <v>84</v>
      </c>
      <c r="AA1427" s="2" t="s">
        <v>85</v>
      </c>
      <c r="AB1427" s="10" t="s">
        <v>72</v>
      </c>
      <c r="AC1427" s="2" t="s">
        <v>73</v>
      </c>
      <c r="AD1427" s="10" t="s">
        <v>74</v>
      </c>
      <c r="AE1427" s="10"/>
      <c r="AF1427" s="10" t="s">
        <v>86</v>
      </c>
      <c r="AG1427" s="10" t="s">
        <v>75</v>
      </c>
      <c r="AH1427" s="10"/>
      <c r="AI1427" s="10" t="s">
        <v>76</v>
      </c>
      <c r="AJ1427" s="2" t="s">
        <v>76</v>
      </c>
      <c r="AK1427" s="32">
        <v>1</v>
      </c>
      <c r="AL1427" s="2"/>
      <c r="AM1427" s="2"/>
      <c r="AN1427" s="7">
        <f>HYPERLINK("#Notes!C3706", "Go To Notes")</f>
      </c>
      <c r="AO1427" s="2">
        <v>0</v>
      </c>
      <c r="AP1427" s="2">
        <v>0</v>
      </c>
      <c r="AQ1427" s="2">
        <v>942593.7</v>
      </c>
      <c r="AR1427" s="26">
        <v>0.9339525283797729</v>
      </c>
      <c r="AS1427" s="11"/>
      <c r="AT1427" s="10"/>
      <c r="AV1427" s="10"/>
      <c r="AW1427" s="10"/>
      <c r="AX1427" s="10"/>
      <c r="AY1427" s="10"/>
      <c r="AZ1427" s="10"/>
      <c r="BC1427" s="10"/>
    </row>
    <row r="1428" s="2" customFormat="1">
      <c r="A1428" s="2" t="s">
        <v>3154</v>
      </c>
      <c r="B1428" s="11">
        <v>44433</v>
      </c>
      <c r="C1428" s="2" t="s">
        <v>3155</v>
      </c>
      <c r="D1428" s="2" t="s">
        <v>3156</v>
      </c>
      <c r="E1428" s="2" t="s">
        <v>3157</v>
      </c>
      <c r="F1428" s="2" t="s">
        <v>3158</v>
      </c>
      <c r="G1428" s="2" t="s">
        <v>3159</v>
      </c>
      <c r="H1428" s="2" t="s">
        <v>3160</v>
      </c>
      <c r="I1428" s="11">
        <v>44561</v>
      </c>
      <c r="J1428" s="11">
        <v>44377</v>
      </c>
      <c r="K1428" s="2" t="s">
        <v>62</v>
      </c>
      <c r="L1428" s="2" t="s">
        <v>62</v>
      </c>
      <c r="M1428" s="2"/>
      <c r="N1428" s="2" t="s">
        <v>80</v>
      </c>
      <c r="O1428" s="2"/>
      <c r="P1428" s="2"/>
      <c r="Q1428" s="2" t="s">
        <v>65</v>
      </c>
      <c r="R1428" s="2" t="s">
        <v>81</v>
      </c>
      <c r="S1428" s="2">
        <v>189</v>
      </c>
      <c r="T1428" s="2" t="s">
        <v>82</v>
      </c>
      <c r="U1428" s="2" t="s">
        <v>83</v>
      </c>
      <c r="V1428" s="10" t="s">
        <v>69</v>
      </c>
      <c r="W1428" s="2"/>
      <c r="X1428" s="2">
        <v>40472.46</v>
      </c>
      <c r="Y1428" s="26">
        <v>5.959095974E-05</v>
      </c>
      <c r="Z1428" s="10" t="s">
        <v>84</v>
      </c>
      <c r="AA1428" s="2" t="s">
        <v>85</v>
      </c>
      <c r="AB1428" s="10" t="s">
        <v>72</v>
      </c>
      <c r="AC1428" s="2" t="s">
        <v>73</v>
      </c>
      <c r="AD1428" s="10" t="s">
        <v>74</v>
      </c>
      <c r="AE1428" s="10"/>
      <c r="AF1428" s="10" t="s">
        <v>86</v>
      </c>
      <c r="AG1428" s="10" t="s">
        <v>75</v>
      </c>
      <c r="AH1428" s="10"/>
      <c r="AI1428" s="10" t="s">
        <v>76</v>
      </c>
      <c r="AJ1428" s="2" t="s">
        <v>76</v>
      </c>
      <c r="AK1428" s="32">
        <v>1</v>
      </c>
      <c r="AL1428" s="2"/>
      <c r="AM1428" s="2"/>
      <c r="AN1428" s="7">
        <f>HYPERLINK("#Notes!C3713", "Go To Notes")</f>
      </c>
      <c r="AO1428" s="2">
        <v>0</v>
      </c>
      <c r="AP1428" s="2">
        <v>0</v>
      </c>
      <c r="AQ1428" s="2">
        <v>40044.18</v>
      </c>
      <c r="AR1428" s="26">
        <v>0.9894179894179895</v>
      </c>
      <c r="AS1428" s="11"/>
      <c r="AT1428" s="10"/>
      <c r="AV1428" s="10"/>
      <c r="AW1428" s="10"/>
      <c r="AX1428" s="10"/>
      <c r="AY1428" s="10"/>
      <c r="AZ1428" s="10"/>
      <c r="BC1428" s="10"/>
      <c r="BD1428" s="2" t="s">
        <v>3161</v>
      </c>
    </row>
    <row r="1429" s="2" customFormat="1">
      <c r="A1429" s="2" t="s">
        <v>3162</v>
      </c>
      <c r="B1429" s="11">
        <v>44523</v>
      </c>
      <c r="C1429" s="2" t="s">
        <v>3155</v>
      </c>
      <c r="D1429" s="2" t="s">
        <v>3156</v>
      </c>
      <c r="E1429" s="2" t="s">
        <v>3157</v>
      </c>
      <c r="F1429" s="2" t="s">
        <v>3158</v>
      </c>
      <c r="G1429" s="2" t="s">
        <v>3159</v>
      </c>
      <c r="H1429" s="2" t="s">
        <v>3160</v>
      </c>
      <c r="I1429" s="11">
        <v>44561</v>
      </c>
      <c r="J1429" s="11">
        <v>44469</v>
      </c>
      <c r="K1429" s="2" t="s">
        <v>62</v>
      </c>
      <c r="L1429" s="2" t="s">
        <v>62</v>
      </c>
      <c r="M1429" s="2"/>
      <c r="N1429" s="2" t="s">
        <v>80</v>
      </c>
      <c r="O1429" s="2"/>
      <c r="P1429" s="2"/>
      <c r="Q1429" s="2" t="s">
        <v>65</v>
      </c>
      <c r="R1429" s="2" t="s">
        <v>81</v>
      </c>
      <c r="S1429" s="2">
        <v>223</v>
      </c>
      <c r="T1429" s="2" t="s">
        <v>82</v>
      </c>
      <c r="U1429" s="2" t="s">
        <v>83</v>
      </c>
      <c r="V1429" s="10" t="s">
        <v>69</v>
      </c>
      <c r="W1429" s="2"/>
      <c r="X1429" s="2">
        <v>39129.81</v>
      </c>
      <c r="Y1429" s="26">
        <v>5.817848435E-05</v>
      </c>
      <c r="Z1429" s="10" t="s">
        <v>84</v>
      </c>
      <c r="AA1429" s="2" t="s">
        <v>85</v>
      </c>
      <c r="AB1429" s="10" t="s">
        <v>72</v>
      </c>
      <c r="AC1429" s="2" t="s">
        <v>73</v>
      </c>
      <c r="AD1429" s="10" t="s">
        <v>74</v>
      </c>
      <c r="AE1429" s="10"/>
      <c r="AF1429" s="10" t="s">
        <v>86</v>
      </c>
      <c r="AG1429" s="10" t="s">
        <v>75</v>
      </c>
      <c r="AH1429" s="10"/>
      <c r="AI1429" s="10" t="s">
        <v>76</v>
      </c>
      <c r="AJ1429" s="2" t="s">
        <v>76</v>
      </c>
      <c r="AK1429" s="32">
        <v>1</v>
      </c>
      <c r="AL1429" s="2"/>
      <c r="AM1429" s="2"/>
      <c r="AN1429" s="7">
        <f>HYPERLINK("#Notes!C3720", "Go To Notes")</f>
      </c>
      <c r="AO1429" s="2">
        <v>0</v>
      </c>
      <c r="AP1429" s="2">
        <v>0</v>
      </c>
      <c r="AQ1429" s="2">
        <v>35620.41</v>
      </c>
      <c r="AR1429" s="26">
        <v>0.9103139013452916</v>
      </c>
      <c r="AS1429" s="11"/>
      <c r="AT1429" s="10"/>
      <c r="AV1429" s="10"/>
      <c r="AW1429" s="10"/>
      <c r="AX1429" s="10"/>
      <c r="AY1429" s="10"/>
      <c r="AZ1429" s="10"/>
      <c r="BC1429" s="10"/>
    </row>
    <row r="1430" s="2" customFormat="1">
      <c r="A1430" s="2" t="s">
        <v>3163</v>
      </c>
      <c r="B1430" s="11">
        <v>44559</v>
      </c>
      <c r="C1430" s="2" t="s">
        <v>3164</v>
      </c>
      <c r="D1430" s="2" t="s">
        <v>3165</v>
      </c>
      <c r="E1430" s="2" t="s">
        <v>3166</v>
      </c>
      <c r="F1430" s="2" t="s">
        <v>3167</v>
      </c>
      <c r="G1430" s="2" t="s">
        <v>3168</v>
      </c>
      <c r="H1430" s="2" t="s">
        <v>3169</v>
      </c>
      <c r="I1430" s="11">
        <v>44773</v>
      </c>
      <c r="J1430" s="11">
        <v>44500</v>
      </c>
      <c r="K1430" s="2" t="s">
        <v>141</v>
      </c>
      <c r="L1430" s="2" t="s">
        <v>3170</v>
      </c>
      <c r="M1430" s="2"/>
      <c r="N1430" s="2" t="s">
        <v>80</v>
      </c>
      <c r="O1430" s="2"/>
      <c r="P1430" s="2"/>
      <c r="Q1430" s="2" t="s">
        <v>65</v>
      </c>
      <c r="R1430" s="2" t="s">
        <v>81</v>
      </c>
      <c r="S1430" s="2">
        <v>474</v>
      </c>
      <c r="T1430" s="2" t="s">
        <v>82</v>
      </c>
      <c r="U1430" s="2" t="s">
        <v>83</v>
      </c>
      <c r="V1430" s="10" t="s">
        <v>69</v>
      </c>
      <c r="W1430" s="2"/>
      <c r="X1430" s="2">
        <v>86983.74</v>
      </c>
      <c r="Y1430" s="26">
        <v>0.00150428551417</v>
      </c>
      <c r="Z1430" s="10" t="s">
        <v>84</v>
      </c>
      <c r="AA1430" s="2" t="s">
        <v>85</v>
      </c>
      <c r="AB1430" s="10" t="s">
        <v>72</v>
      </c>
      <c r="AC1430" s="2" t="s">
        <v>73</v>
      </c>
      <c r="AD1430" s="10" t="s">
        <v>74</v>
      </c>
      <c r="AE1430" s="10"/>
      <c r="AF1430" s="10" t="s">
        <v>86</v>
      </c>
      <c r="AG1430" s="10" t="s">
        <v>75</v>
      </c>
      <c r="AH1430" s="10"/>
      <c r="AI1430" s="10" t="s">
        <v>76</v>
      </c>
      <c r="AJ1430" s="2" t="s">
        <v>76</v>
      </c>
      <c r="AK1430" s="32">
        <v>1</v>
      </c>
      <c r="AL1430" s="2"/>
      <c r="AM1430" s="2"/>
      <c r="AN1430" s="7">
        <f>HYPERLINK("#Notes!C3727", "Go To Notes")</f>
      </c>
      <c r="AO1430" s="2">
        <v>0</v>
      </c>
      <c r="AP1430" s="2">
        <v>0</v>
      </c>
      <c r="AQ1430" s="2">
        <v>0</v>
      </c>
      <c r="AR1430" s="26">
        <v>0</v>
      </c>
      <c r="AS1430" s="11"/>
      <c r="AT1430" s="10"/>
      <c r="AV1430" s="10"/>
      <c r="AW1430" s="10"/>
      <c r="AX1430" s="10"/>
      <c r="AY1430" s="10"/>
      <c r="AZ1430" s="10"/>
      <c r="BC1430" s="10"/>
    </row>
    <row r="1431" s="2" customFormat="1">
      <c r="A1431" s="2" t="s">
        <v>3171</v>
      </c>
      <c r="B1431" s="11">
        <v>44559</v>
      </c>
      <c r="C1431" s="2" t="s">
        <v>3164</v>
      </c>
      <c r="D1431" s="2" t="s">
        <v>3165</v>
      </c>
      <c r="E1431" s="2" t="s">
        <v>3166</v>
      </c>
      <c r="F1431" s="2" t="s">
        <v>3172</v>
      </c>
      <c r="G1431" s="2" t="s">
        <v>3173</v>
      </c>
      <c r="H1431" s="2" t="s">
        <v>3174</v>
      </c>
      <c r="I1431" s="11">
        <v>44773</v>
      </c>
      <c r="J1431" s="11">
        <v>44500</v>
      </c>
      <c r="K1431" s="2" t="s">
        <v>141</v>
      </c>
      <c r="L1431" s="2" t="s">
        <v>3170</v>
      </c>
      <c r="M1431" s="2"/>
      <c r="N1431" s="2" t="s">
        <v>80</v>
      </c>
      <c r="O1431" s="2"/>
      <c r="P1431" s="2"/>
      <c r="Q1431" s="2" t="s">
        <v>65</v>
      </c>
      <c r="R1431" s="2" t="s">
        <v>81</v>
      </c>
      <c r="S1431" s="2">
        <v>132</v>
      </c>
      <c r="T1431" s="2" t="s">
        <v>82</v>
      </c>
      <c r="U1431" s="2" t="s">
        <v>83</v>
      </c>
      <c r="V1431" s="10" t="s">
        <v>69</v>
      </c>
      <c r="W1431" s="2"/>
      <c r="X1431" s="2">
        <v>24223.32</v>
      </c>
      <c r="Y1431" s="26">
        <v>0.00379140454537</v>
      </c>
      <c r="Z1431" s="10" t="s">
        <v>84</v>
      </c>
      <c r="AA1431" s="2" t="s">
        <v>85</v>
      </c>
      <c r="AB1431" s="10" t="s">
        <v>72</v>
      </c>
      <c r="AC1431" s="2" t="s">
        <v>73</v>
      </c>
      <c r="AD1431" s="10" t="s">
        <v>74</v>
      </c>
      <c r="AE1431" s="10"/>
      <c r="AF1431" s="10" t="s">
        <v>86</v>
      </c>
      <c r="AG1431" s="10" t="s">
        <v>75</v>
      </c>
      <c r="AH1431" s="10"/>
      <c r="AI1431" s="10" t="s">
        <v>76</v>
      </c>
      <c r="AJ1431" s="2" t="s">
        <v>76</v>
      </c>
      <c r="AK1431" s="32">
        <v>1</v>
      </c>
      <c r="AL1431" s="2"/>
      <c r="AM1431" s="2"/>
      <c r="AN1431" s="7">
        <f>HYPERLINK("#Notes!C3734", "Go To Notes")</f>
      </c>
      <c r="AO1431" s="2">
        <v>0</v>
      </c>
      <c r="AP1431" s="2">
        <v>0</v>
      </c>
      <c r="AQ1431" s="2">
        <v>0</v>
      </c>
      <c r="AR1431" s="26">
        <v>0</v>
      </c>
      <c r="AS1431" s="11"/>
      <c r="AT1431" s="10"/>
      <c r="AV1431" s="10"/>
      <c r="AW1431" s="10"/>
      <c r="AX1431" s="10"/>
      <c r="AY1431" s="10"/>
      <c r="AZ1431" s="10"/>
      <c r="BC1431" s="10"/>
    </row>
    <row r="1432" s="2" customFormat="1">
      <c r="A1432" s="2" t="s">
        <v>3175</v>
      </c>
      <c r="B1432" s="11">
        <v>44559</v>
      </c>
      <c r="C1432" s="2" t="s">
        <v>3164</v>
      </c>
      <c r="D1432" s="2" t="s">
        <v>3165</v>
      </c>
      <c r="E1432" s="2" t="s">
        <v>3166</v>
      </c>
      <c r="F1432" s="2" t="s">
        <v>3176</v>
      </c>
      <c r="G1432" s="2" t="s">
        <v>3177</v>
      </c>
      <c r="H1432" s="2" t="s">
        <v>3178</v>
      </c>
      <c r="I1432" s="11">
        <v>44773</v>
      </c>
      <c r="J1432" s="11">
        <v>44500</v>
      </c>
      <c r="K1432" s="2" t="s">
        <v>141</v>
      </c>
      <c r="L1432" s="2" t="s">
        <v>3170</v>
      </c>
      <c r="M1432" s="2"/>
      <c r="N1432" s="2" t="s">
        <v>80</v>
      </c>
      <c r="O1432" s="2"/>
      <c r="P1432" s="2"/>
      <c r="Q1432" s="2" t="s">
        <v>65</v>
      </c>
      <c r="R1432" s="2" t="s">
        <v>81</v>
      </c>
      <c r="S1432" s="2">
        <v>117</v>
      </c>
      <c r="T1432" s="2" t="s">
        <v>82</v>
      </c>
      <c r="U1432" s="2" t="s">
        <v>83</v>
      </c>
      <c r="V1432" s="10" t="s">
        <v>69</v>
      </c>
      <c r="W1432" s="2"/>
      <c r="X1432" s="2">
        <v>21470.67</v>
      </c>
      <c r="Y1432" s="26">
        <v>0.00465008123895</v>
      </c>
      <c r="Z1432" s="10" t="s">
        <v>84</v>
      </c>
      <c r="AA1432" s="2" t="s">
        <v>85</v>
      </c>
      <c r="AB1432" s="10" t="s">
        <v>72</v>
      </c>
      <c r="AC1432" s="2" t="s">
        <v>73</v>
      </c>
      <c r="AD1432" s="10" t="s">
        <v>74</v>
      </c>
      <c r="AE1432" s="10"/>
      <c r="AF1432" s="10" t="s">
        <v>86</v>
      </c>
      <c r="AG1432" s="10" t="s">
        <v>75</v>
      </c>
      <c r="AH1432" s="10"/>
      <c r="AI1432" s="10" t="s">
        <v>76</v>
      </c>
      <c r="AJ1432" s="2" t="s">
        <v>76</v>
      </c>
      <c r="AK1432" s="32">
        <v>1</v>
      </c>
      <c r="AL1432" s="2"/>
      <c r="AM1432" s="2"/>
      <c r="AN1432" s="2"/>
      <c r="AO1432" s="2">
        <v>0</v>
      </c>
      <c r="AP1432" s="2">
        <v>0</v>
      </c>
      <c r="AQ1432" s="2">
        <v>0</v>
      </c>
      <c r="AR1432" s="26">
        <v>0</v>
      </c>
      <c r="AS1432" s="11"/>
      <c r="AT1432" s="10"/>
      <c r="AV1432" s="10"/>
      <c r="AW1432" s="10"/>
      <c r="AX1432" s="10"/>
      <c r="AY1432" s="10"/>
      <c r="AZ1432" s="10"/>
      <c r="BC1432" s="10"/>
    </row>
    <row r="1433" s="2" customFormat="1">
      <c r="A1433" s="2" t="s">
        <v>3179</v>
      </c>
      <c r="B1433" s="11">
        <v>44559</v>
      </c>
      <c r="C1433" s="2" t="s">
        <v>3164</v>
      </c>
      <c r="D1433" s="2" t="s">
        <v>3165</v>
      </c>
      <c r="E1433" s="2" t="s">
        <v>3166</v>
      </c>
      <c r="F1433" s="2" t="s">
        <v>3180</v>
      </c>
      <c r="G1433" s="2" t="s">
        <v>3181</v>
      </c>
      <c r="H1433" s="2" t="s">
        <v>3182</v>
      </c>
      <c r="I1433" s="11">
        <v>44773</v>
      </c>
      <c r="J1433" s="11">
        <v>44500</v>
      </c>
      <c r="K1433" s="2" t="s">
        <v>141</v>
      </c>
      <c r="L1433" s="2" t="s">
        <v>3170</v>
      </c>
      <c r="M1433" s="2"/>
      <c r="N1433" s="2" t="s">
        <v>80</v>
      </c>
      <c r="O1433" s="2"/>
      <c r="P1433" s="2"/>
      <c r="Q1433" s="2" t="s">
        <v>65</v>
      </c>
      <c r="R1433" s="2" t="s">
        <v>81</v>
      </c>
      <c r="S1433" s="2">
        <v>205</v>
      </c>
      <c r="T1433" s="2" t="s">
        <v>82</v>
      </c>
      <c r="U1433" s="2" t="s">
        <v>83</v>
      </c>
      <c r="V1433" s="10" t="s">
        <v>69</v>
      </c>
      <c r="W1433" s="2"/>
      <c r="X1433" s="2">
        <v>37619.55</v>
      </c>
      <c r="Y1433" s="26">
        <v>0.00378312813157</v>
      </c>
      <c r="Z1433" s="10" t="s">
        <v>84</v>
      </c>
      <c r="AA1433" s="2" t="s">
        <v>85</v>
      </c>
      <c r="AB1433" s="10" t="s">
        <v>72</v>
      </c>
      <c r="AC1433" s="2" t="s">
        <v>73</v>
      </c>
      <c r="AD1433" s="10" t="s">
        <v>74</v>
      </c>
      <c r="AE1433" s="10"/>
      <c r="AF1433" s="10" t="s">
        <v>86</v>
      </c>
      <c r="AG1433" s="10" t="s">
        <v>75</v>
      </c>
      <c r="AH1433" s="10"/>
      <c r="AI1433" s="10" t="s">
        <v>76</v>
      </c>
      <c r="AJ1433" s="2" t="s">
        <v>76</v>
      </c>
      <c r="AK1433" s="32">
        <v>1</v>
      </c>
      <c r="AL1433" s="2"/>
      <c r="AM1433" s="2"/>
      <c r="AN1433" s="2"/>
      <c r="AO1433" s="2">
        <v>0</v>
      </c>
      <c r="AP1433" s="2">
        <v>0</v>
      </c>
      <c r="AQ1433" s="2">
        <v>0</v>
      </c>
      <c r="AR1433" s="26">
        <v>0</v>
      </c>
      <c r="AS1433" s="11"/>
      <c r="AT1433" s="10"/>
      <c r="AV1433" s="10"/>
      <c r="AW1433" s="10"/>
      <c r="AX1433" s="10"/>
      <c r="AY1433" s="10"/>
      <c r="AZ1433" s="10"/>
      <c r="BC1433" s="10"/>
    </row>
    <row r="1434" s="2" customFormat="1">
      <c r="A1434" s="2" t="s">
        <v>3183</v>
      </c>
      <c r="B1434" s="11">
        <v>44526</v>
      </c>
      <c r="C1434" s="2" t="s">
        <v>3164</v>
      </c>
      <c r="D1434" s="2" t="s">
        <v>3165</v>
      </c>
      <c r="E1434" s="2" t="s">
        <v>3166</v>
      </c>
      <c r="F1434" s="2" t="s">
        <v>3184</v>
      </c>
      <c r="G1434" s="2" t="s">
        <v>3185</v>
      </c>
      <c r="H1434" s="2" t="s">
        <v>3186</v>
      </c>
      <c r="I1434" s="11">
        <v>44561</v>
      </c>
      <c r="J1434" s="11">
        <v>44469</v>
      </c>
      <c r="K1434" s="2" t="s">
        <v>141</v>
      </c>
      <c r="L1434" s="2" t="s">
        <v>3170</v>
      </c>
      <c r="M1434" s="2"/>
      <c r="N1434" s="2" t="s">
        <v>80</v>
      </c>
      <c r="O1434" s="2"/>
      <c r="P1434" s="2"/>
      <c r="Q1434" s="2" t="s">
        <v>65</v>
      </c>
      <c r="R1434" s="2" t="s">
        <v>81</v>
      </c>
      <c r="S1434" s="2">
        <v>319</v>
      </c>
      <c r="T1434" s="2" t="s">
        <v>82</v>
      </c>
      <c r="U1434" s="2" t="s">
        <v>83</v>
      </c>
      <c r="V1434" s="10" t="s">
        <v>69</v>
      </c>
      <c r="W1434" s="2"/>
      <c r="X1434" s="2">
        <v>55974.93</v>
      </c>
      <c r="Y1434" s="26">
        <v>0.00185281500117</v>
      </c>
      <c r="Z1434" s="10" t="s">
        <v>84</v>
      </c>
      <c r="AA1434" s="2" t="s">
        <v>85</v>
      </c>
      <c r="AB1434" s="10" t="s">
        <v>72</v>
      </c>
      <c r="AC1434" s="2" t="s">
        <v>73</v>
      </c>
      <c r="AD1434" s="10" t="s">
        <v>74</v>
      </c>
      <c r="AE1434" s="10"/>
      <c r="AF1434" s="10" t="s">
        <v>86</v>
      </c>
      <c r="AG1434" s="10" t="s">
        <v>75</v>
      </c>
      <c r="AH1434" s="10"/>
      <c r="AI1434" s="10" t="s">
        <v>76</v>
      </c>
      <c r="AJ1434" s="2" t="s">
        <v>76</v>
      </c>
      <c r="AK1434" s="32">
        <v>1</v>
      </c>
      <c r="AL1434" s="2"/>
      <c r="AM1434" s="2"/>
      <c r="AN1434" s="2"/>
      <c r="AO1434" s="2">
        <v>0</v>
      </c>
      <c r="AP1434" s="2">
        <v>0</v>
      </c>
      <c r="AQ1434" s="2">
        <v>0</v>
      </c>
      <c r="AR1434" s="26">
        <v>0</v>
      </c>
      <c r="AS1434" s="11"/>
      <c r="AT1434" s="10"/>
      <c r="AV1434" s="10"/>
      <c r="AW1434" s="10"/>
      <c r="AX1434" s="10"/>
      <c r="AY1434" s="10"/>
      <c r="AZ1434" s="10"/>
      <c r="BC1434" s="10"/>
    </row>
    <row r="1435" s="2" customFormat="1">
      <c r="A1435" s="2" t="s">
        <v>3187</v>
      </c>
      <c r="B1435" s="11">
        <v>44526</v>
      </c>
      <c r="C1435" s="2" t="s">
        <v>3164</v>
      </c>
      <c r="D1435" s="2" t="s">
        <v>3165</v>
      </c>
      <c r="E1435" s="2" t="s">
        <v>3166</v>
      </c>
      <c r="F1435" s="2" t="s">
        <v>3188</v>
      </c>
      <c r="G1435" s="2" t="s">
        <v>3189</v>
      </c>
      <c r="H1435" s="2" t="s">
        <v>3190</v>
      </c>
      <c r="I1435" s="11">
        <v>44561</v>
      </c>
      <c r="J1435" s="11">
        <v>44469</v>
      </c>
      <c r="K1435" s="2" t="s">
        <v>141</v>
      </c>
      <c r="L1435" s="2" t="s">
        <v>3170</v>
      </c>
      <c r="M1435" s="2"/>
      <c r="N1435" s="2" t="s">
        <v>80</v>
      </c>
      <c r="O1435" s="2"/>
      <c r="P1435" s="2"/>
      <c r="Q1435" s="2" t="s">
        <v>65</v>
      </c>
      <c r="R1435" s="2" t="s">
        <v>81</v>
      </c>
      <c r="S1435" s="2">
        <v>556</v>
      </c>
      <c r="T1435" s="2" t="s">
        <v>82</v>
      </c>
      <c r="U1435" s="2" t="s">
        <v>83</v>
      </c>
      <c r="V1435" s="10" t="s">
        <v>69</v>
      </c>
      <c r="W1435" s="2"/>
      <c r="X1435" s="2">
        <v>97561.32</v>
      </c>
      <c r="Y1435" s="26">
        <v>0.00478609423784</v>
      </c>
      <c r="Z1435" s="10" t="s">
        <v>84</v>
      </c>
      <c r="AA1435" s="2" t="s">
        <v>85</v>
      </c>
      <c r="AB1435" s="10" t="s">
        <v>72</v>
      </c>
      <c r="AC1435" s="2" t="s">
        <v>73</v>
      </c>
      <c r="AD1435" s="10" t="s">
        <v>74</v>
      </c>
      <c r="AE1435" s="10"/>
      <c r="AF1435" s="10" t="s">
        <v>86</v>
      </c>
      <c r="AG1435" s="10" t="s">
        <v>75</v>
      </c>
      <c r="AH1435" s="10"/>
      <c r="AI1435" s="10" t="s">
        <v>76</v>
      </c>
      <c r="AJ1435" s="2" t="s">
        <v>76</v>
      </c>
      <c r="AK1435" s="32">
        <v>1</v>
      </c>
      <c r="AL1435" s="2"/>
      <c r="AM1435" s="2"/>
      <c r="AN1435" s="2"/>
      <c r="AO1435" s="2">
        <v>0</v>
      </c>
      <c r="AP1435" s="2">
        <v>0</v>
      </c>
      <c r="AQ1435" s="2">
        <v>0</v>
      </c>
      <c r="AR1435" s="26">
        <v>0</v>
      </c>
      <c r="AS1435" s="11"/>
      <c r="AT1435" s="10"/>
      <c r="AV1435" s="10"/>
      <c r="AW1435" s="10"/>
      <c r="AX1435" s="10"/>
      <c r="AY1435" s="10"/>
      <c r="AZ1435" s="10"/>
      <c r="BC1435" s="10"/>
    </row>
    <row r="1436" s="2" customFormat="1">
      <c r="A1436" s="2" t="s">
        <v>3191</v>
      </c>
      <c r="B1436" s="11">
        <v>44526</v>
      </c>
      <c r="C1436" s="2" t="s">
        <v>3164</v>
      </c>
      <c r="D1436" s="2" t="s">
        <v>3165</v>
      </c>
      <c r="E1436" s="2" t="s">
        <v>3166</v>
      </c>
      <c r="F1436" s="2" t="s">
        <v>3192</v>
      </c>
      <c r="G1436" s="2" t="s">
        <v>3193</v>
      </c>
      <c r="H1436" s="2" t="s">
        <v>3194</v>
      </c>
      <c r="I1436" s="11">
        <v>44561</v>
      </c>
      <c r="J1436" s="11">
        <v>44469</v>
      </c>
      <c r="K1436" s="2" t="s">
        <v>141</v>
      </c>
      <c r="L1436" s="2" t="s">
        <v>3170</v>
      </c>
      <c r="M1436" s="2"/>
      <c r="N1436" s="2" t="s">
        <v>80</v>
      </c>
      <c r="O1436" s="2"/>
      <c r="P1436" s="2"/>
      <c r="Q1436" s="2" t="s">
        <v>65</v>
      </c>
      <c r="R1436" s="2" t="s">
        <v>81</v>
      </c>
      <c r="S1436" s="2">
        <v>475</v>
      </c>
      <c r="T1436" s="2" t="s">
        <v>82</v>
      </c>
      <c r="U1436" s="2" t="s">
        <v>83</v>
      </c>
      <c r="V1436" s="10" t="s">
        <v>69</v>
      </c>
      <c r="W1436" s="2"/>
      <c r="X1436" s="2">
        <v>83348.25</v>
      </c>
      <c r="Y1436" s="26">
        <v>0.00468741181656</v>
      </c>
      <c r="Z1436" s="10" t="s">
        <v>84</v>
      </c>
      <c r="AA1436" s="2" t="s">
        <v>85</v>
      </c>
      <c r="AB1436" s="10" t="s">
        <v>72</v>
      </c>
      <c r="AC1436" s="2" t="s">
        <v>73</v>
      </c>
      <c r="AD1436" s="10" t="s">
        <v>74</v>
      </c>
      <c r="AE1436" s="10"/>
      <c r="AF1436" s="10" t="s">
        <v>86</v>
      </c>
      <c r="AG1436" s="10" t="s">
        <v>75</v>
      </c>
      <c r="AH1436" s="10"/>
      <c r="AI1436" s="10" t="s">
        <v>76</v>
      </c>
      <c r="AJ1436" s="2" t="s">
        <v>76</v>
      </c>
      <c r="AK1436" s="32">
        <v>1</v>
      </c>
      <c r="AL1436" s="2"/>
      <c r="AM1436" s="2"/>
      <c r="AN1436" s="2"/>
      <c r="AO1436" s="2">
        <v>0</v>
      </c>
      <c r="AP1436" s="2">
        <v>0</v>
      </c>
      <c r="AQ1436" s="2">
        <v>0</v>
      </c>
      <c r="AR1436" s="26">
        <v>0</v>
      </c>
      <c r="AS1436" s="11"/>
      <c r="AT1436" s="10"/>
      <c r="AV1436" s="10"/>
      <c r="AW1436" s="10"/>
      <c r="AX1436" s="10"/>
      <c r="AY1436" s="10"/>
      <c r="AZ1436" s="10"/>
      <c r="BC1436" s="10"/>
    </row>
    <row r="1437" s="2" customFormat="1">
      <c r="A1437" s="2" t="s">
        <v>3195</v>
      </c>
      <c r="B1437" s="11">
        <v>43788</v>
      </c>
      <c r="C1437" s="2" t="s">
        <v>3164</v>
      </c>
      <c r="D1437" s="2" t="s">
        <v>3165</v>
      </c>
      <c r="E1437" s="2" t="s">
        <v>3166</v>
      </c>
      <c r="F1437" s="2" t="s">
        <v>3196</v>
      </c>
      <c r="G1437" s="2" t="s">
        <v>3197</v>
      </c>
      <c r="H1437" s="2" t="s">
        <v>3198</v>
      </c>
      <c r="I1437" s="11">
        <v>43830</v>
      </c>
      <c r="J1437" s="11">
        <v>43738</v>
      </c>
      <c r="K1437" s="2" t="s">
        <v>141</v>
      </c>
      <c r="L1437" s="2" t="s">
        <v>3170</v>
      </c>
      <c r="M1437" s="2"/>
      <c r="N1437" s="2" t="s">
        <v>80</v>
      </c>
      <c r="O1437" s="2"/>
      <c r="P1437" s="2"/>
      <c r="Q1437" s="2" t="s">
        <v>65</v>
      </c>
      <c r="R1437" s="2" t="s">
        <v>81</v>
      </c>
      <c r="S1437" s="2">
        <v>275</v>
      </c>
      <c r="T1437" s="2" t="s">
        <v>82</v>
      </c>
      <c r="U1437" s="2" t="s">
        <v>83</v>
      </c>
      <c r="V1437" s="10" t="s">
        <v>69</v>
      </c>
      <c r="W1437" s="2"/>
      <c r="X1437" s="2">
        <v>1518</v>
      </c>
      <c r="Y1437" s="26">
        <v>0.0001321001189</v>
      </c>
      <c r="Z1437" s="10" t="s">
        <v>84</v>
      </c>
      <c r="AA1437" s="2" t="s">
        <v>85</v>
      </c>
      <c r="AB1437" s="10" t="s">
        <v>72</v>
      </c>
      <c r="AC1437" s="2" t="s">
        <v>73</v>
      </c>
      <c r="AD1437" s="10" t="s">
        <v>74</v>
      </c>
      <c r="AE1437" s="10"/>
      <c r="AF1437" s="10" t="s">
        <v>86</v>
      </c>
      <c r="AG1437" s="10" t="s">
        <v>75</v>
      </c>
      <c r="AH1437" s="10"/>
      <c r="AI1437" s="10" t="s">
        <v>76</v>
      </c>
      <c r="AJ1437" s="2" t="s">
        <v>76</v>
      </c>
      <c r="AK1437" s="32">
        <v>1</v>
      </c>
      <c r="AL1437" s="2"/>
      <c r="AM1437" s="2"/>
      <c r="AN1437" s="2"/>
      <c r="AO1437" s="2">
        <v>0</v>
      </c>
      <c r="AP1437" s="2">
        <v>0</v>
      </c>
      <c r="AQ1437" s="2">
        <v>1247.52</v>
      </c>
      <c r="AR1437" s="26">
        <v>0.8218181818181819</v>
      </c>
      <c r="AS1437" s="11"/>
      <c r="AT1437" s="10"/>
      <c r="AV1437" s="10"/>
      <c r="AW1437" s="10"/>
      <c r="AX1437" s="10"/>
      <c r="AY1437" s="10"/>
      <c r="AZ1437" s="10"/>
      <c r="BC1437" s="10"/>
    </row>
    <row r="1438" s="2" customFormat="1">
      <c r="A1438" s="2" t="s">
        <v>3199</v>
      </c>
      <c r="B1438" s="11">
        <v>43888</v>
      </c>
      <c r="C1438" s="2" t="s">
        <v>3164</v>
      </c>
      <c r="D1438" s="2" t="s">
        <v>3165</v>
      </c>
      <c r="E1438" s="2" t="s">
        <v>3166</v>
      </c>
      <c r="F1438" s="2" t="s">
        <v>3196</v>
      </c>
      <c r="G1438" s="2" t="s">
        <v>3197</v>
      </c>
      <c r="H1438" s="2" t="s">
        <v>3198</v>
      </c>
      <c r="I1438" s="11">
        <v>43830</v>
      </c>
      <c r="J1438" s="11">
        <v>43830</v>
      </c>
      <c r="K1438" s="2" t="s">
        <v>141</v>
      </c>
      <c r="L1438" s="2" t="s">
        <v>3170</v>
      </c>
      <c r="M1438" s="2"/>
      <c r="N1438" s="2" t="s">
        <v>80</v>
      </c>
      <c r="O1438" s="2"/>
      <c r="P1438" s="2"/>
      <c r="Q1438" s="2" t="s">
        <v>65</v>
      </c>
      <c r="R1438" s="2" t="s">
        <v>81</v>
      </c>
      <c r="S1438" s="2">
        <v>275</v>
      </c>
      <c r="T1438" s="2" t="s">
        <v>82</v>
      </c>
      <c r="U1438" s="2" t="s">
        <v>83</v>
      </c>
      <c r="V1438" s="10" t="s">
        <v>69</v>
      </c>
      <c r="W1438" s="2"/>
      <c r="X1438" s="2">
        <v>1672</v>
      </c>
      <c r="Y1438" s="26">
        <v>0.00010525383924</v>
      </c>
      <c r="Z1438" s="10" t="s">
        <v>84</v>
      </c>
      <c r="AA1438" s="2" t="s">
        <v>85</v>
      </c>
      <c r="AB1438" s="10" t="s">
        <v>72</v>
      </c>
      <c r="AC1438" s="2" t="s">
        <v>73</v>
      </c>
      <c r="AD1438" s="10" t="s">
        <v>74</v>
      </c>
      <c r="AE1438" s="10"/>
      <c r="AF1438" s="10" t="s">
        <v>86</v>
      </c>
      <c r="AG1438" s="10" t="s">
        <v>75</v>
      </c>
      <c r="AH1438" s="10"/>
      <c r="AI1438" s="10" t="s">
        <v>76</v>
      </c>
      <c r="AJ1438" s="2" t="s">
        <v>76</v>
      </c>
      <c r="AK1438" s="32">
        <v>1</v>
      </c>
      <c r="AL1438" s="2"/>
      <c r="AM1438" s="2"/>
      <c r="AN1438" s="2"/>
      <c r="AO1438" s="2">
        <v>0</v>
      </c>
      <c r="AP1438" s="2">
        <v>0</v>
      </c>
      <c r="AQ1438" s="2">
        <v>1471.36</v>
      </c>
      <c r="AR1438" s="26">
        <v>0.88</v>
      </c>
      <c r="AS1438" s="11"/>
      <c r="AT1438" s="10"/>
      <c r="AV1438" s="10"/>
      <c r="AW1438" s="10"/>
      <c r="AX1438" s="10"/>
      <c r="AY1438" s="10"/>
      <c r="AZ1438" s="10"/>
      <c r="BC1438" s="10"/>
    </row>
    <row r="1439" s="2" customFormat="1">
      <c r="A1439" s="2" t="s">
        <v>3200</v>
      </c>
      <c r="B1439" s="11">
        <v>43978</v>
      </c>
      <c r="C1439" s="2" t="s">
        <v>3164</v>
      </c>
      <c r="D1439" s="2" t="s">
        <v>3165</v>
      </c>
      <c r="E1439" s="2" t="s">
        <v>3166</v>
      </c>
      <c r="F1439" s="2" t="s">
        <v>3196</v>
      </c>
      <c r="G1439" s="2" t="s">
        <v>3197</v>
      </c>
      <c r="H1439" s="2" t="s">
        <v>3198</v>
      </c>
      <c r="I1439" s="11">
        <v>44196</v>
      </c>
      <c r="J1439" s="11">
        <v>43921</v>
      </c>
      <c r="K1439" s="2" t="s">
        <v>141</v>
      </c>
      <c r="L1439" s="2" t="s">
        <v>3170</v>
      </c>
      <c r="M1439" s="2"/>
      <c r="N1439" s="2" t="s">
        <v>80</v>
      </c>
      <c r="O1439" s="2"/>
      <c r="P1439" s="2"/>
      <c r="Q1439" s="2" t="s">
        <v>65</v>
      </c>
      <c r="R1439" s="2" t="s">
        <v>81</v>
      </c>
      <c r="S1439" s="2">
        <v>275</v>
      </c>
      <c r="T1439" s="2" t="s">
        <v>82</v>
      </c>
      <c r="U1439" s="2" t="s">
        <v>83</v>
      </c>
      <c r="V1439" s="10" t="s">
        <v>69</v>
      </c>
      <c r="W1439" s="2"/>
      <c r="X1439" s="2">
        <v>962.5</v>
      </c>
      <c r="Y1439" s="26">
        <v>0.00014000514893</v>
      </c>
      <c r="Z1439" s="10" t="s">
        <v>84</v>
      </c>
      <c r="AA1439" s="2" t="s">
        <v>85</v>
      </c>
      <c r="AB1439" s="10" t="s">
        <v>72</v>
      </c>
      <c r="AC1439" s="2" t="s">
        <v>73</v>
      </c>
      <c r="AD1439" s="10" t="s">
        <v>74</v>
      </c>
      <c r="AE1439" s="10"/>
      <c r="AF1439" s="10" t="s">
        <v>86</v>
      </c>
      <c r="AG1439" s="10" t="s">
        <v>75</v>
      </c>
      <c r="AH1439" s="10"/>
      <c r="AI1439" s="10" t="s">
        <v>76</v>
      </c>
      <c r="AJ1439" s="2" t="s">
        <v>76</v>
      </c>
      <c r="AK1439" s="32">
        <v>1</v>
      </c>
      <c r="AL1439" s="2"/>
      <c r="AM1439" s="2"/>
      <c r="AN1439" s="2"/>
      <c r="AO1439" s="2">
        <v>0</v>
      </c>
      <c r="AP1439" s="2">
        <v>0</v>
      </c>
      <c r="AQ1439" s="2">
        <v>847</v>
      </c>
      <c r="AR1439" s="26">
        <v>0.88</v>
      </c>
      <c r="AS1439" s="11"/>
      <c r="AT1439" s="10"/>
      <c r="AV1439" s="10"/>
      <c r="AW1439" s="10"/>
      <c r="AX1439" s="10"/>
      <c r="AY1439" s="10"/>
      <c r="AZ1439" s="10"/>
      <c r="BC1439" s="10"/>
    </row>
    <row r="1440" s="2" customFormat="1">
      <c r="A1440" s="2" t="s">
        <v>3201</v>
      </c>
      <c r="B1440" s="11">
        <v>44069</v>
      </c>
      <c r="C1440" s="2" t="s">
        <v>3164</v>
      </c>
      <c r="D1440" s="2" t="s">
        <v>3165</v>
      </c>
      <c r="E1440" s="2" t="s">
        <v>3166</v>
      </c>
      <c r="F1440" s="2" t="s">
        <v>3196</v>
      </c>
      <c r="G1440" s="2" t="s">
        <v>3197</v>
      </c>
      <c r="H1440" s="2" t="s">
        <v>3198</v>
      </c>
      <c r="I1440" s="11">
        <v>44196</v>
      </c>
      <c r="J1440" s="11">
        <v>44012</v>
      </c>
      <c r="K1440" s="2" t="s">
        <v>141</v>
      </c>
      <c r="L1440" s="2" t="s">
        <v>3170</v>
      </c>
      <c r="M1440" s="2"/>
      <c r="N1440" s="2" t="s">
        <v>80</v>
      </c>
      <c r="O1440" s="2"/>
      <c r="P1440" s="2"/>
      <c r="Q1440" s="2" t="s">
        <v>65</v>
      </c>
      <c r="R1440" s="2" t="s">
        <v>81</v>
      </c>
      <c r="S1440" s="2">
        <v>144</v>
      </c>
      <c r="T1440" s="2" t="s">
        <v>82</v>
      </c>
      <c r="U1440" s="2" t="s">
        <v>83</v>
      </c>
      <c r="V1440" s="10" t="s">
        <v>69</v>
      </c>
      <c r="W1440" s="2"/>
      <c r="X1440" s="2">
        <v>624.96</v>
      </c>
      <c r="Y1440" s="26">
        <v>7.33005147E-05</v>
      </c>
      <c r="Z1440" s="10" t="s">
        <v>84</v>
      </c>
      <c r="AA1440" s="2" t="s">
        <v>85</v>
      </c>
      <c r="AB1440" s="10" t="s">
        <v>72</v>
      </c>
      <c r="AC1440" s="2" t="s">
        <v>73</v>
      </c>
      <c r="AD1440" s="10" t="s">
        <v>74</v>
      </c>
      <c r="AE1440" s="10"/>
      <c r="AF1440" s="10" t="s">
        <v>86</v>
      </c>
      <c r="AG1440" s="10" t="s">
        <v>75</v>
      </c>
      <c r="AH1440" s="10"/>
      <c r="AI1440" s="10" t="s">
        <v>76</v>
      </c>
      <c r="AJ1440" s="2" t="s">
        <v>76</v>
      </c>
      <c r="AK1440" s="32">
        <v>1</v>
      </c>
      <c r="AL1440" s="2"/>
      <c r="AM1440" s="2"/>
      <c r="AN1440" s="2"/>
      <c r="AO1440" s="2">
        <v>0</v>
      </c>
      <c r="AP1440" s="2">
        <v>0</v>
      </c>
      <c r="AQ1440" s="2">
        <v>538.16</v>
      </c>
      <c r="AR1440" s="26">
        <v>0.8611111111111112</v>
      </c>
      <c r="AS1440" s="11"/>
      <c r="AT1440" s="10"/>
      <c r="AV1440" s="10"/>
      <c r="AW1440" s="10"/>
      <c r="AX1440" s="10"/>
      <c r="AY1440" s="10"/>
      <c r="AZ1440" s="10"/>
      <c r="BC1440" s="10"/>
    </row>
    <row r="1441" s="2" customFormat="1">
      <c r="A1441" s="2" t="s">
        <v>3202</v>
      </c>
      <c r="B1441" s="11">
        <v>44155</v>
      </c>
      <c r="C1441" s="2" t="s">
        <v>3164</v>
      </c>
      <c r="D1441" s="2" t="s">
        <v>3165</v>
      </c>
      <c r="E1441" s="2" t="s">
        <v>3166</v>
      </c>
      <c r="F1441" s="2" t="s">
        <v>3196</v>
      </c>
      <c r="G1441" s="2" t="s">
        <v>3197</v>
      </c>
      <c r="H1441" s="2" t="s">
        <v>3198</v>
      </c>
      <c r="I1441" s="11">
        <v>44196</v>
      </c>
      <c r="J1441" s="11">
        <v>44104</v>
      </c>
      <c r="K1441" s="2" t="s">
        <v>141</v>
      </c>
      <c r="L1441" s="2" t="s">
        <v>3170</v>
      </c>
      <c r="M1441" s="2"/>
      <c r="N1441" s="2" t="s">
        <v>80</v>
      </c>
      <c r="O1441" s="2"/>
      <c r="P1441" s="2"/>
      <c r="Q1441" s="2" t="s">
        <v>65</v>
      </c>
      <c r="R1441" s="2" t="s">
        <v>81</v>
      </c>
      <c r="S1441" s="2">
        <v>171</v>
      </c>
      <c r="T1441" s="2" t="s">
        <v>82</v>
      </c>
      <c r="U1441" s="2" t="s">
        <v>83</v>
      </c>
      <c r="V1441" s="10" t="s">
        <v>69</v>
      </c>
      <c r="W1441" s="2"/>
      <c r="X1441" s="2">
        <v>1744.2</v>
      </c>
      <c r="Y1441" s="26">
        <v>0.00019497149728</v>
      </c>
      <c r="Z1441" s="10" t="s">
        <v>84</v>
      </c>
      <c r="AA1441" s="2" t="s">
        <v>85</v>
      </c>
      <c r="AB1441" s="10" t="s">
        <v>72</v>
      </c>
      <c r="AC1441" s="2" t="s">
        <v>73</v>
      </c>
      <c r="AD1441" s="10" t="s">
        <v>74</v>
      </c>
      <c r="AE1441" s="10"/>
      <c r="AF1441" s="10" t="s">
        <v>86</v>
      </c>
      <c r="AG1441" s="10" t="s">
        <v>75</v>
      </c>
      <c r="AH1441" s="10"/>
      <c r="AI1441" s="10" t="s">
        <v>76</v>
      </c>
      <c r="AJ1441" s="2" t="s">
        <v>76</v>
      </c>
      <c r="AK1441" s="32">
        <v>1</v>
      </c>
      <c r="AL1441" s="2"/>
      <c r="AM1441" s="2"/>
      <c r="AN1441" s="2"/>
      <c r="AO1441" s="2">
        <v>0</v>
      </c>
      <c r="AP1441" s="2">
        <v>0</v>
      </c>
      <c r="AQ1441" s="2">
        <v>1509.6</v>
      </c>
      <c r="AR1441" s="26">
        <v>0.8654970760233918</v>
      </c>
      <c r="AS1441" s="11"/>
      <c r="AT1441" s="10"/>
      <c r="AV1441" s="10"/>
      <c r="AW1441" s="10"/>
      <c r="AX1441" s="10"/>
      <c r="AY1441" s="10"/>
      <c r="AZ1441" s="10"/>
      <c r="BC1441" s="10"/>
    </row>
    <row r="1442" s="2" customFormat="1">
      <c r="A1442" s="2" t="s">
        <v>3203</v>
      </c>
      <c r="B1442" s="11">
        <v>44253</v>
      </c>
      <c r="C1442" s="2" t="s">
        <v>3164</v>
      </c>
      <c r="D1442" s="2" t="s">
        <v>3165</v>
      </c>
      <c r="E1442" s="2" t="s">
        <v>3166</v>
      </c>
      <c r="F1442" s="2" t="s">
        <v>3196</v>
      </c>
      <c r="G1442" s="2" t="s">
        <v>3197</v>
      </c>
      <c r="H1442" s="2" t="s">
        <v>3198</v>
      </c>
      <c r="I1442" s="11">
        <v>44196</v>
      </c>
      <c r="J1442" s="11">
        <v>44196</v>
      </c>
      <c r="K1442" s="2" t="s">
        <v>141</v>
      </c>
      <c r="L1442" s="2" t="s">
        <v>3170</v>
      </c>
      <c r="M1442" s="2"/>
      <c r="N1442" s="2" t="s">
        <v>80</v>
      </c>
      <c r="O1442" s="2"/>
      <c r="P1442" s="2"/>
      <c r="Q1442" s="2" t="s">
        <v>65</v>
      </c>
      <c r="R1442" s="2" t="s">
        <v>81</v>
      </c>
      <c r="S1442" s="2">
        <v>169</v>
      </c>
      <c r="T1442" s="2" t="s">
        <v>82</v>
      </c>
      <c r="U1442" s="2" t="s">
        <v>83</v>
      </c>
      <c r="V1442" s="10" t="s">
        <v>69</v>
      </c>
      <c r="W1442" s="2"/>
      <c r="X1442" s="2">
        <v>3183.96</v>
      </c>
      <c r="Y1442" s="26">
        <v>0.00017312775362</v>
      </c>
      <c r="Z1442" s="10" t="s">
        <v>84</v>
      </c>
      <c r="AA1442" s="2" t="s">
        <v>85</v>
      </c>
      <c r="AB1442" s="10" t="s">
        <v>72</v>
      </c>
      <c r="AC1442" s="2" t="s">
        <v>73</v>
      </c>
      <c r="AD1442" s="10" t="s">
        <v>74</v>
      </c>
      <c r="AE1442" s="10"/>
      <c r="AF1442" s="10" t="s">
        <v>86</v>
      </c>
      <c r="AG1442" s="10" t="s">
        <v>75</v>
      </c>
      <c r="AH1442" s="10"/>
      <c r="AI1442" s="10" t="s">
        <v>76</v>
      </c>
      <c r="AJ1442" s="2" t="s">
        <v>76</v>
      </c>
      <c r="AK1442" s="32">
        <v>1</v>
      </c>
      <c r="AL1442" s="2"/>
      <c r="AM1442" s="2"/>
      <c r="AN1442" s="2"/>
      <c r="AO1442" s="2">
        <v>0</v>
      </c>
      <c r="AP1442" s="2">
        <v>0</v>
      </c>
      <c r="AQ1442" s="2">
        <v>2769.48</v>
      </c>
      <c r="AR1442" s="26">
        <v>0.8698224852071006</v>
      </c>
      <c r="AS1442" s="11"/>
      <c r="AT1442" s="10"/>
      <c r="AV1442" s="10"/>
      <c r="AW1442" s="10"/>
      <c r="AX1442" s="10"/>
      <c r="AY1442" s="10"/>
      <c r="AZ1442" s="10"/>
      <c r="BC1442" s="10"/>
    </row>
    <row r="1443" s="2" customFormat="1">
      <c r="A1443" s="2" t="s">
        <v>3204</v>
      </c>
      <c r="B1443" s="11">
        <v>44342</v>
      </c>
      <c r="C1443" s="2" t="s">
        <v>3164</v>
      </c>
      <c r="D1443" s="2" t="s">
        <v>3165</v>
      </c>
      <c r="E1443" s="2" t="s">
        <v>3166</v>
      </c>
      <c r="F1443" s="2" t="s">
        <v>3196</v>
      </c>
      <c r="G1443" s="2" t="s">
        <v>3197</v>
      </c>
      <c r="H1443" s="2" t="s">
        <v>3198</v>
      </c>
      <c r="I1443" s="11">
        <v>44561</v>
      </c>
      <c r="J1443" s="11">
        <v>44286</v>
      </c>
      <c r="K1443" s="2" t="s">
        <v>141</v>
      </c>
      <c r="L1443" s="2" t="s">
        <v>3170</v>
      </c>
      <c r="M1443" s="2"/>
      <c r="N1443" s="2" t="s">
        <v>80</v>
      </c>
      <c r="O1443" s="2"/>
      <c r="P1443" s="2"/>
      <c r="Q1443" s="2" t="s">
        <v>65</v>
      </c>
      <c r="R1443" s="2" t="s">
        <v>81</v>
      </c>
      <c r="S1443" s="2">
        <v>215</v>
      </c>
      <c r="T1443" s="2" t="s">
        <v>82</v>
      </c>
      <c r="U1443" s="2" t="s">
        <v>83</v>
      </c>
      <c r="V1443" s="10" t="s">
        <v>69</v>
      </c>
      <c r="W1443" s="2"/>
      <c r="X1443" s="2">
        <v>40811.3</v>
      </c>
      <c r="Y1443" s="26">
        <v>0.00183699993201</v>
      </c>
      <c r="Z1443" s="10" t="s">
        <v>84</v>
      </c>
      <c r="AA1443" s="2" t="s">
        <v>85</v>
      </c>
      <c r="AB1443" s="10" t="s">
        <v>72</v>
      </c>
      <c r="AC1443" s="2" t="s">
        <v>73</v>
      </c>
      <c r="AD1443" s="10" t="s">
        <v>74</v>
      </c>
      <c r="AE1443" s="10"/>
      <c r="AF1443" s="10" t="s">
        <v>86</v>
      </c>
      <c r="AG1443" s="10" t="s">
        <v>75</v>
      </c>
      <c r="AH1443" s="10"/>
      <c r="AI1443" s="10" t="s">
        <v>76</v>
      </c>
      <c r="AJ1443" s="2" t="s">
        <v>76</v>
      </c>
      <c r="AK1443" s="32">
        <v>1</v>
      </c>
      <c r="AL1443" s="2"/>
      <c r="AM1443" s="2"/>
      <c r="AN1443" s="2"/>
      <c r="AO1443" s="2">
        <v>0</v>
      </c>
      <c r="AP1443" s="2">
        <v>0</v>
      </c>
      <c r="AQ1443" s="2">
        <v>29801.74</v>
      </c>
      <c r="AR1443" s="26">
        <v>0.7302325581395349</v>
      </c>
      <c r="AS1443" s="11"/>
      <c r="AT1443" s="10"/>
      <c r="AV1443" s="10"/>
      <c r="AW1443" s="10"/>
      <c r="AX1443" s="10"/>
      <c r="AY1443" s="10"/>
      <c r="AZ1443" s="10"/>
      <c r="BC1443" s="10"/>
    </row>
    <row r="1444" s="2" customFormat="1">
      <c r="A1444" s="2" t="s">
        <v>3205</v>
      </c>
      <c r="B1444" s="11">
        <v>44253</v>
      </c>
      <c r="C1444" s="2" t="s">
        <v>3164</v>
      </c>
      <c r="D1444" s="2" t="s">
        <v>3165</v>
      </c>
      <c r="E1444" s="2" t="s">
        <v>3166</v>
      </c>
      <c r="F1444" s="2" t="s">
        <v>3206</v>
      </c>
      <c r="G1444" s="2" t="s">
        <v>3207</v>
      </c>
      <c r="H1444" s="2" t="s">
        <v>3208</v>
      </c>
      <c r="I1444" s="11">
        <v>44196</v>
      </c>
      <c r="J1444" s="11">
        <v>44196</v>
      </c>
      <c r="K1444" s="2" t="s">
        <v>141</v>
      </c>
      <c r="L1444" s="2" t="s">
        <v>3170</v>
      </c>
      <c r="M1444" s="2"/>
      <c r="N1444" s="2" t="s">
        <v>80</v>
      </c>
      <c r="O1444" s="2"/>
      <c r="P1444" s="2"/>
      <c r="Q1444" s="2" t="s">
        <v>65</v>
      </c>
      <c r="R1444" s="2" t="s">
        <v>81</v>
      </c>
      <c r="S1444" s="2">
        <v>1315</v>
      </c>
      <c r="T1444" s="2" t="s">
        <v>82</v>
      </c>
      <c r="U1444" s="2" t="s">
        <v>83</v>
      </c>
      <c r="V1444" s="10" t="s">
        <v>69</v>
      </c>
      <c r="W1444" s="2"/>
      <c r="X1444" s="2">
        <v>24774.6</v>
      </c>
      <c r="Y1444" s="26">
        <v>0.00109893256864</v>
      </c>
      <c r="Z1444" s="10" t="s">
        <v>84</v>
      </c>
      <c r="AA1444" s="2" t="s">
        <v>85</v>
      </c>
      <c r="AB1444" s="10" t="s">
        <v>72</v>
      </c>
      <c r="AC1444" s="2" t="s">
        <v>73</v>
      </c>
      <c r="AD1444" s="10" t="s">
        <v>74</v>
      </c>
      <c r="AE1444" s="10"/>
      <c r="AF1444" s="10" t="s">
        <v>86</v>
      </c>
      <c r="AG1444" s="10" t="s">
        <v>75</v>
      </c>
      <c r="AH1444" s="10"/>
      <c r="AI1444" s="10" t="s">
        <v>76</v>
      </c>
      <c r="AJ1444" s="2" t="s">
        <v>76</v>
      </c>
      <c r="AK1444" s="32">
        <v>1</v>
      </c>
      <c r="AL1444" s="2"/>
      <c r="AM1444" s="2"/>
      <c r="AN1444" s="2"/>
      <c r="AO1444" s="2">
        <v>0</v>
      </c>
      <c r="AP1444" s="2">
        <v>0</v>
      </c>
      <c r="AQ1444" s="2">
        <v>22193.52</v>
      </c>
      <c r="AR1444" s="26">
        <v>0.8958174904942966</v>
      </c>
      <c r="AS1444" s="11"/>
      <c r="AT1444" s="10"/>
      <c r="AV1444" s="10"/>
      <c r="AW1444" s="10"/>
      <c r="AX1444" s="10"/>
      <c r="AY1444" s="10"/>
      <c r="AZ1444" s="10"/>
      <c r="BC1444" s="10"/>
    </row>
    <row r="1445" s="2" customFormat="1">
      <c r="A1445" s="2" t="s">
        <v>3209</v>
      </c>
      <c r="B1445" s="11">
        <v>44342</v>
      </c>
      <c r="C1445" s="2" t="s">
        <v>3164</v>
      </c>
      <c r="D1445" s="2" t="s">
        <v>3165</v>
      </c>
      <c r="E1445" s="2" t="s">
        <v>3166</v>
      </c>
      <c r="F1445" s="2" t="s">
        <v>3206</v>
      </c>
      <c r="G1445" s="2" t="s">
        <v>3207</v>
      </c>
      <c r="H1445" s="2" t="s">
        <v>3208</v>
      </c>
      <c r="I1445" s="11">
        <v>44561</v>
      </c>
      <c r="J1445" s="11">
        <v>44286</v>
      </c>
      <c r="K1445" s="2" t="s">
        <v>141</v>
      </c>
      <c r="L1445" s="2" t="s">
        <v>3170</v>
      </c>
      <c r="M1445" s="2"/>
      <c r="N1445" s="2" t="s">
        <v>80</v>
      </c>
      <c r="O1445" s="2"/>
      <c r="P1445" s="2"/>
      <c r="Q1445" s="2" t="s">
        <v>65</v>
      </c>
      <c r="R1445" s="2" t="s">
        <v>81</v>
      </c>
      <c r="S1445" s="2">
        <v>1388</v>
      </c>
      <c r="T1445" s="2" t="s">
        <v>82</v>
      </c>
      <c r="U1445" s="2" t="s">
        <v>83</v>
      </c>
      <c r="V1445" s="10" t="s">
        <v>69</v>
      </c>
      <c r="W1445" s="2"/>
      <c r="X1445" s="2">
        <v>263470.16</v>
      </c>
      <c r="Y1445" s="26">
        <v>0.01017773339893</v>
      </c>
      <c r="Z1445" s="10" t="s">
        <v>84</v>
      </c>
      <c r="AA1445" s="2" t="s">
        <v>85</v>
      </c>
      <c r="AB1445" s="10" t="s">
        <v>72</v>
      </c>
      <c r="AC1445" s="2" t="s">
        <v>73</v>
      </c>
      <c r="AD1445" s="10" t="s">
        <v>74</v>
      </c>
      <c r="AE1445" s="10"/>
      <c r="AF1445" s="10" t="s">
        <v>86</v>
      </c>
      <c r="AG1445" s="10" t="s">
        <v>75</v>
      </c>
      <c r="AH1445" s="10"/>
      <c r="AI1445" s="10" t="s">
        <v>76</v>
      </c>
      <c r="AJ1445" s="2" t="s">
        <v>76</v>
      </c>
      <c r="AK1445" s="32">
        <v>1</v>
      </c>
      <c r="AL1445" s="2"/>
      <c r="AM1445" s="2"/>
      <c r="AN1445" s="2"/>
      <c r="AO1445" s="2">
        <v>0</v>
      </c>
      <c r="AP1445" s="2">
        <v>0</v>
      </c>
      <c r="AQ1445" s="2">
        <v>225885.8</v>
      </c>
      <c r="AR1445" s="26">
        <v>0.8573487031700289</v>
      </c>
      <c r="AS1445" s="11"/>
      <c r="AT1445" s="10"/>
      <c r="AV1445" s="10"/>
      <c r="AW1445" s="10"/>
      <c r="AX1445" s="10"/>
      <c r="AY1445" s="10"/>
      <c r="AZ1445" s="10"/>
      <c r="BC1445" s="10"/>
    </row>
    <row r="1446" s="2" customFormat="1">
      <c r="A1446" s="2" t="s">
        <v>3210</v>
      </c>
      <c r="B1446" s="11">
        <v>44435</v>
      </c>
      <c r="C1446" s="2" t="s">
        <v>3164</v>
      </c>
      <c r="D1446" s="2" t="s">
        <v>3165</v>
      </c>
      <c r="E1446" s="2" t="s">
        <v>3166</v>
      </c>
      <c r="F1446" s="2" t="s">
        <v>3206</v>
      </c>
      <c r="G1446" s="2" t="s">
        <v>3207</v>
      </c>
      <c r="H1446" s="2" t="s">
        <v>3208</v>
      </c>
      <c r="I1446" s="11">
        <v>44561</v>
      </c>
      <c r="J1446" s="11">
        <v>44377</v>
      </c>
      <c r="K1446" s="2" t="s">
        <v>141</v>
      </c>
      <c r="L1446" s="2" t="s">
        <v>3170</v>
      </c>
      <c r="M1446" s="2"/>
      <c r="N1446" s="2" t="s">
        <v>80</v>
      </c>
      <c r="O1446" s="2"/>
      <c r="P1446" s="2"/>
      <c r="Q1446" s="2" t="s">
        <v>65</v>
      </c>
      <c r="R1446" s="2" t="s">
        <v>81</v>
      </c>
      <c r="S1446" s="2">
        <v>1467</v>
      </c>
      <c r="T1446" s="2" t="s">
        <v>82</v>
      </c>
      <c r="U1446" s="2" t="s">
        <v>83</v>
      </c>
      <c r="V1446" s="10" t="s">
        <v>69</v>
      </c>
      <c r="W1446" s="2"/>
      <c r="X1446" s="2">
        <v>314143.38</v>
      </c>
      <c r="Y1446" s="26">
        <v>0.01134793990335</v>
      </c>
      <c r="Z1446" s="10" t="s">
        <v>84</v>
      </c>
      <c r="AA1446" s="2" t="s">
        <v>85</v>
      </c>
      <c r="AB1446" s="10" t="s">
        <v>72</v>
      </c>
      <c r="AC1446" s="2" t="s">
        <v>73</v>
      </c>
      <c r="AD1446" s="10" t="s">
        <v>74</v>
      </c>
      <c r="AE1446" s="10"/>
      <c r="AF1446" s="10" t="s">
        <v>86</v>
      </c>
      <c r="AG1446" s="10" t="s">
        <v>75</v>
      </c>
      <c r="AH1446" s="10"/>
      <c r="AI1446" s="10" t="s">
        <v>76</v>
      </c>
      <c r="AJ1446" s="2" t="s">
        <v>76</v>
      </c>
      <c r="AK1446" s="32">
        <v>1</v>
      </c>
      <c r="AL1446" s="2"/>
      <c r="AM1446" s="2"/>
      <c r="AN1446" s="2"/>
      <c r="AO1446" s="2">
        <v>0</v>
      </c>
      <c r="AP1446" s="2">
        <v>0</v>
      </c>
      <c r="AQ1446" s="2">
        <v>0</v>
      </c>
      <c r="AR1446" s="26">
        <v>0</v>
      </c>
      <c r="AS1446" s="11"/>
      <c r="AT1446" s="10"/>
      <c r="AV1446" s="10"/>
      <c r="AW1446" s="10"/>
      <c r="AX1446" s="10"/>
      <c r="AY1446" s="10"/>
      <c r="AZ1446" s="10"/>
      <c r="BC1446" s="10"/>
    </row>
    <row r="1447" s="2" customFormat="1">
      <c r="A1447" s="2" t="s">
        <v>3211</v>
      </c>
      <c r="B1447" s="11">
        <v>43788</v>
      </c>
      <c r="C1447" s="2" t="s">
        <v>3164</v>
      </c>
      <c r="D1447" s="2" t="s">
        <v>3165</v>
      </c>
      <c r="E1447" s="2" t="s">
        <v>3166</v>
      </c>
      <c r="F1447" s="2" t="s">
        <v>3212</v>
      </c>
      <c r="G1447" s="2" t="s">
        <v>3213</v>
      </c>
      <c r="H1447" s="2" t="s">
        <v>3214</v>
      </c>
      <c r="I1447" s="11">
        <v>43830</v>
      </c>
      <c r="J1447" s="11">
        <v>43738</v>
      </c>
      <c r="K1447" s="2" t="s">
        <v>141</v>
      </c>
      <c r="L1447" s="2" t="s">
        <v>3170</v>
      </c>
      <c r="M1447" s="2"/>
      <c r="N1447" s="2" t="s">
        <v>80</v>
      </c>
      <c r="O1447" s="2"/>
      <c r="P1447" s="2"/>
      <c r="Q1447" s="2" t="s">
        <v>65</v>
      </c>
      <c r="R1447" s="2" t="s">
        <v>81</v>
      </c>
      <c r="S1447" s="2">
        <v>5570</v>
      </c>
      <c r="T1447" s="2" t="s">
        <v>82</v>
      </c>
      <c r="U1447" s="2" t="s">
        <v>83</v>
      </c>
      <c r="V1447" s="10" t="s">
        <v>69</v>
      </c>
      <c r="W1447" s="2"/>
      <c r="X1447" s="2">
        <v>30746.4</v>
      </c>
      <c r="Y1447" s="26">
        <v>0.0013308143477</v>
      </c>
      <c r="Z1447" s="10" t="s">
        <v>84</v>
      </c>
      <c r="AA1447" s="2" t="s">
        <v>85</v>
      </c>
      <c r="AB1447" s="10" t="s">
        <v>72</v>
      </c>
      <c r="AC1447" s="2" t="s">
        <v>73</v>
      </c>
      <c r="AD1447" s="10" t="s">
        <v>74</v>
      </c>
      <c r="AE1447" s="10"/>
      <c r="AF1447" s="10" t="s">
        <v>86</v>
      </c>
      <c r="AG1447" s="10" t="s">
        <v>75</v>
      </c>
      <c r="AH1447" s="10"/>
      <c r="AI1447" s="10" t="s">
        <v>76</v>
      </c>
      <c r="AJ1447" s="2" t="s">
        <v>76</v>
      </c>
      <c r="AK1447" s="32">
        <v>1</v>
      </c>
      <c r="AL1447" s="2"/>
      <c r="AM1447" s="2"/>
      <c r="AN1447" s="2"/>
      <c r="AO1447" s="2">
        <v>0</v>
      </c>
      <c r="AP1447" s="2">
        <v>0</v>
      </c>
      <c r="AQ1447" s="2">
        <v>27644.16</v>
      </c>
      <c r="AR1447" s="26">
        <v>0.8991023339317774</v>
      </c>
      <c r="AS1447" s="11"/>
      <c r="AT1447" s="10"/>
      <c r="AV1447" s="10"/>
      <c r="AW1447" s="10"/>
      <c r="AX1447" s="10"/>
      <c r="AY1447" s="10"/>
      <c r="AZ1447" s="10"/>
      <c r="BC1447" s="10"/>
    </row>
    <row r="1448" s="2" customFormat="1">
      <c r="A1448" s="2" t="s">
        <v>3215</v>
      </c>
      <c r="B1448" s="11">
        <v>43888</v>
      </c>
      <c r="C1448" s="2" t="s">
        <v>3164</v>
      </c>
      <c r="D1448" s="2" t="s">
        <v>3165</v>
      </c>
      <c r="E1448" s="2" t="s">
        <v>3166</v>
      </c>
      <c r="F1448" s="2" t="s">
        <v>3212</v>
      </c>
      <c r="G1448" s="2" t="s">
        <v>3213</v>
      </c>
      <c r="H1448" s="2" t="s">
        <v>3214</v>
      </c>
      <c r="I1448" s="11">
        <v>43830</v>
      </c>
      <c r="J1448" s="11">
        <v>43830</v>
      </c>
      <c r="K1448" s="2" t="s">
        <v>141</v>
      </c>
      <c r="L1448" s="2" t="s">
        <v>3170</v>
      </c>
      <c r="M1448" s="2"/>
      <c r="N1448" s="2" t="s">
        <v>80</v>
      </c>
      <c r="O1448" s="2"/>
      <c r="P1448" s="2"/>
      <c r="Q1448" s="2" t="s">
        <v>65</v>
      </c>
      <c r="R1448" s="2" t="s">
        <v>81</v>
      </c>
      <c r="S1448" s="2">
        <v>3703</v>
      </c>
      <c r="T1448" s="2" t="s">
        <v>82</v>
      </c>
      <c r="U1448" s="2" t="s">
        <v>83</v>
      </c>
      <c r="V1448" s="10" t="s">
        <v>69</v>
      </c>
      <c r="W1448" s="2"/>
      <c r="X1448" s="2">
        <v>22514.24</v>
      </c>
      <c r="Y1448" s="26">
        <v>0.00105582207473</v>
      </c>
      <c r="Z1448" s="10" t="s">
        <v>84</v>
      </c>
      <c r="AA1448" s="2" t="s">
        <v>85</v>
      </c>
      <c r="AB1448" s="10" t="s">
        <v>72</v>
      </c>
      <c r="AC1448" s="2" t="s">
        <v>73</v>
      </c>
      <c r="AD1448" s="10" t="s">
        <v>74</v>
      </c>
      <c r="AE1448" s="10"/>
      <c r="AF1448" s="10" t="s">
        <v>86</v>
      </c>
      <c r="AG1448" s="10" t="s">
        <v>75</v>
      </c>
      <c r="AH1448" s="10"/>
      <c r="AI1448" s="10" t="s">
        <v>76</v>
      </c>
      <c r="AJ1448" s="2" t="s">
        <v>76</v>
      </c>
      <c r="AK1448" s="32">
        <v>1</v>
      </c>
      <c r="AL1448" s="2"/>
      <c r="AM1448" s="2"/>
      <c r="AN1448" s="2"/>
      <c r="AO1448" s="2">
        <v>0</v>
      </c>
      <c r="AP1448" s="2">
        <v>0</v>
      </c>
      <c r="AQ1448" s="2">
        <v>20228.16</v>
      </c>
      <c r="AR1448" s="26">
        <v>0.8984607075344315</v>
      </c>
      <c r="AS1448" s="11"/>
      <c r="AT1448" s="10"/>
      <c r="AV1448" s="10"/>
      <c r="AW1448" s="10"/>
      <c r="AX1448" s="10"/>
      <c r="AY1448" s="10"/>
      <c r="AZ1448" s="10"/>
      <c r="BC1448" s="10"/>
    </row>
    <row r="1449" s="2" customFormat="1">
      <c r="A1449" s="2" t="s">
        <v>3216</v>
      </c>
      <c r="B1449" s="11">
        <v>43978</v>
      </c>
      <c r="C1449" s="2" t="s">
        <v>3164</v>
      </c>
      <c r="D1449" s="2" t="s">
        <v>3165</v>
      </c>
      <c r="E1449" s="2" t="s">
        <v>3166</v>
      </c>
      <c r="F1449" s="2" t="s">
        <v>3212</v>
      </c>
      <c r="G1449" s="2" t="s">
        <v>3213</v>
      </c>
      <c r="H1449" s="2" t="s">
        <v>3214</v>
      </c>
      <c r="I1449" s="11">
        <v>44196</v>
      </c>
      <c r="J1449" s="11">
        <v>43921</v>
      </c>
      <c r="K1449" s="2" t="s">
        <v>141</v>
      </c>
      <c r="L1449" s="2" t="s">
        <v>3170</v>
      </c>
      <c r="M1449" s="2"/>
      <c r="N1449" s="2" t="s">
        <v>80</v>
      </c>
      <c r="O1449" s="2"/>
      <c r="P1449" s="2"/>
      <c r="Q1449" s="2" t="s">
        <v>65</v>
      </c>
      <c r="R1449" s="2" t="s">
        <v>81</v>
      </c>
      <c r="S1449" s="2">
        <v>2598</v>
      </c>
      <c r="T1449" s="2" t="s">
        <v>82</v>
      </c>
      <c r="U1449" s="2" t="s">
        <v>83</v>
      </c>
      <c r="V1449" s="10" t="s">
        <v>69</v>
      </c>
      <c r="W1449" s="2"/>
      <c r="X1449" s="2">
        <v>9093</v>
      </c>
      <c r="Y1449" s="26">
        <v>0.00097090002907</v>
      </c>
      <c r="Z1449" s="10" t="s">
        <v>84</v>
      </c>
      <c r="AA1449" s="2" t="s">
        <v>85</v>
      </c>
      <c r="AB1449" s="10" t="s">
        <v>72</v>
      </c>
      <c r="AC1449" s="2" t="s">
        <v>73</v>
      </c>
      <c r="AD1449" s="10" t="s">
        <v>74</v>
      </c>
      <c r="AE1449" s="10"/>
      <c r="AF1449" s="10" t="s">
        <v>86</v>
      </c>
      <c r="AG1449" s="10" t="s">
        <v>75</v>
      </c>
      <c r="AH1449" s="10"/>
      <c r="AI1449" s="10" t="s">
        <v>76</v>
      </c>
      <c r="AJ1449" s="2" t="s">
        <v>76</v>
      </c>
      <c r="AK1449" s="32">
        <v>1</v>
      </c>
      <c r="AL1449" s="2"/>
      <c r="AM1449" s="2"/>
      <c r="AN1449" s="2"/>
      <c r="AO1449" s="2">
        <v>0</v>
      </c>
      <c r="AP1449" s="2">
        <v>0</v>
      </c>
      <c r="AQ1449" s="2">
        <v>8032.5</v>
      </c>
      <c r="AR1449" s="26">
        <v>0.8833718244803695</v>
      </c>
      <c r="AS1449" s="11"/>
      <c r="AT1449" s="10"/>
      <c r="AV1449" s="10"/>
      <c r="AW1449" s="10"/>
      <c r="AX1449" s="10"/>
      <c r="AY1449" s="10"/>
      <c r="AZ1449" s="10"/>
      <c r="BC1449" s="10"/>
    </row>
    <row r="1450" s="2" customFormat="1">
      <c r="A1450" s="2" t="s">
        <v>3217</v>
      </c>
      <c r="B1450" s="11">
        <v>44069</v>
      </c>
      <c r="C1450" s="2" t="s">
        <v>3164</v>
      </c>
      <c r="D1450" s="2" t="s">
        <v>3165</v>
      </c>
      <c r="E1450" s="2" t="s">
        <v>3166</v>
      </c>
      <c r="F1450" s="2" t="s">
        <v>3212</v>
      </c>
      <c r="G1450" s="2" t="s">
        <v>3213</v>
      </c>
      <c r="H1450" s="2" t="s">
        <v>3214</v>
      </c>
      <c r="I1450" s="11">
        <v>44196</v>
      </c>
      <c r="J1450" s="11">
        <v>44012</v>
      </c>
      <c r="K1450" s="2" t="s">
        <v>141</v>
      </c>
      <c r="L1450" s="2" t="s">
        <v>3170</v>
      </c>
      <c r="M1450" s="2"/>
      <c r="N1450" s="2" t="s">
        <v>80</v>
      </c>
      <c r="O1450" s="2"/>
      <c r="P1450" s="2"/>
      <c r="Q1450" s="2" t="s">
        <v>65</v>
      </c>
      <c r="R1450" s="2" t="s">
        <v>81</v>
      </c>
      <c r="S1450" s="2">
        <v>2663</v>
      </c>
      <c r="T1450" s="2" t="s">
        <v>82</v>
      </c>
      <c r="U1450" s="2" t="s">
        <v>83</v>
      </c>
      <c r="V1450" s="10" t="s">
        <v>69</v>
      </c>
      <c r="W1450" s="2"/>
      <c r="X1450" s="2">
        <v>11557.42</v>
      </c>
      <c r="Y1450" s="26">
        <v>0.00095532662094</v>
      </c>
      <c r="Z1450" s="10" t="s">
        <v>84</v>
      </c>
      <c r="AA1450" s="2" t="s">
        <v>85</v>
      </c>
      <c r="AB1450" s="10" t="s">
        <v>72</v>
      </c>
      <c r="AC1450" s="2" t="s">
        <v>73</v>
      </c>
      <c r="AD1450" s="10" t="s">
        <v>74</v>
      </c>
      <c r="AE1450" s="10"/>
      <c r="AF1450" s="10" t="s">
        <v>86</v>
      </c>
      <c r="AG1450" s="10" t="s">
        <v>75</v>
      </c>
      <c r="AH1450" s="10"/>
      <c r="AI1450" s="10" t="s">
        <v>76</v>
      </c>
      <c r="AJ1450" s="2" t="s">
        <v>76</v>
      </c>
      <c r="AK1450" s="32">
        <v>1</v>
      </c>
      <c r="AL1450" s="2"/>
      <c r="AM1450" s="2"/>
      <c r="AN1450" s="2"/>
      <c r="AO1450" s="2">
        <v>0</v>
      </c>
      <c r="AP1450" s="2">
        <v>0</v>
      </c>
      <c r="AQ1450" s="2">
        <v>10376.94</v>
      </c>
      <c r="AR1450" s="26">
        <v>0.8978595568907248</v>
      </c>
      <c r="AS1450" s="11"/>
      <c r="AT1450" s="10"/>
      <c r="AV1450" s="10"/>
      <c r="AW1450" s="10"/>
      <c r="AX1450" s="10"/>
      <c r="AY1450" s="10"/>
      <c r="AZ1450" s="10"/>
      <c r="BC1450" s="10"/>
    </row>
    <row r="1451" s="2" customFormat="1">
      <c r="A1451" s="2" t="s">
        <v>3218</v>
      </c>
      <c r="B1451" s="11">
        <v>44155</v>
      </c>
      <c r="C1451" s="2" t="s">
        <v>3164</v>
      </c>
      <c r="D1451" s="2" t="s">
        <v>3165</v>
      </c>
      <c r="E1451" s="2" t="s">
        <v>3166</v>
      </c>
      <c r="F1451" s="2" t="s">
        <v>3212</v>
      </c>
      <c r="G1451" s="2" t="s">
        <v>3213</v>
      </c>
      <c r="H1451" s="2" t="s">
        <v>3214</v>
      </c>
      <c r="I1451" s="11">
        <v>44196</v>
      </c>
      <c r="J1451" s="11">
        <v>44104</v>
      </c>
      <c r="K1451" s="2" t="s">
        <v>141</v>
      </c>
      <c r="L1451" s="2" t="s">
        <v>3170</v>
      </c>
      <c r="M1451" s="2"/>
      <c r="N1451" s="2" t="s">
        <v>80</v>
      </c>
      <c r="O1451" s="2"/>
      <c r="P1451" s="2"/>
      <c r="Q1451" s="2" t="s">
        <v>65</v>
      </c>
      <c r="R1451" s="2" t="s">
        <v>81</v>
      </c>
      <c r="S1451" s="2">
        <v>2051</v>
      </c>
      <c r="T1451" s="2" t="s">
        <v>82</v>
      </c>
      <c r="U1451" s="2" t="s">
        <v>83</v>
      </c>
      <c r="V1451" s="10" t="s">
        <v>69</v>
      </c>
      <c r="W1451" s="2"/>
      <c r="X1451" s="2">
        <v>20920.2</v>
      </c>
      <c r="Y1451" s="26">
        <v>0.00177590879708</v>
      </c>
      <c r="Z1451" s="10" t="s">
        <v>84</v>
      </c>
      <c r="AA1451" s="2" t="s">
        <v>85</v>
      </c>
      <c r="AB1451" s="10" t="s">
        <v>72</v>
      </c>
      <c r="AC1451" s="2" t="s">
        <v>73</v>
      </c>
      <c r="AD1451" s="10" t="s">
        <v>74</v>
      </c>
      <c r="AE1451" s="10"/>
      <c r="AF1451" s="10" t="s">
        <v>86</v>
      </c>
      <c r="AG1451" s="10" t="s">
        <v>75</v>
      </c>
      <c r="AH1451" s="10"/>
      <c r="AI1451" s="10" t="s">
        <v>76</v>
      </c>
      <c r="AJ1451" s="2" t="s">
        <v>76</v>
      </c>
      <c r="AK1451" s="32">
        <v>1</v>
      </c>
      <c r="AL1451" s="2"/>
      <c r="AM1451" s="2"/>
      <c r="AN1451" s="2"/>
      <c r="AO1451" s="2">
        <v>0</v>
      </c>
      <c r="AP1451" s="2">
        <v>0</v>
      </c>
      <c r="AQ1451" s="2">
        <v>18768</v>
      </c>
      <c r="AR1451" s="26">
        <v>0.8971233544612385</v>
      </c>
      <c r="AS1451" s="11"/>
      <c r="AT1451" s="10"/>
      <c r="AV1451" s="10"/>
      <c r="AW1451" s="10"/>
      <c r="AX1451" s="10"/>
      <c r="AY1451" s="10"/>
      <c r="AZ1451" s="10"/>
      <c r="BC1451" s="10"/>
    </row>
    <row r="1452" s="2" customFormat="1">
      <c r="A1452" s="2" t="s">
        <v>3219</v>
      </c>
      <c r="B1452" s="11">
        <v>44253</v>
      </c>
      <c r="C1452" s="2" t="s">
        <v>3164</v>
      </c>
      <c r="D1452" s="2" t="s">
        <v>3165</v>
      </c>
      <c r="E1452" s="2" t="s">
        <v>3166</v>
      </c>
      <c r="F1452" s="2" t="s">
        <v>3212</v>
      </c>
      <c r="G1452" s="2" t="s">
        <v>3213</v>
      </c>
      <c r="H1452" s="2" t="s">
        <v>3214</v>
      </c>
      <c r="I1452" s="11">
        <v>44196</v>
      </c>
      <c r="J1452" s="11">
        <v>44196</v>
      </c>
      <c r="K1452" s="2" t="s">
        <v>141</v>
      </c>
      <c r="L1452" s="2" t="s">
        <v>3170</v>
      </c>
      <c r="M1452" s="2"/>
      <c r="N1452" s="2" t="s">
        <v>80</v>
      </c>
      <c r="O1452" s="2"/>
      <c r="P1452" s="2"/>
      <c r="Q1452" s="2" t="s">
        <v>65</v>
      </c>
      <c r="R1452" s="2" t="s">
        <v>81</v>
      </c>
      <c r="S1452" s="2">
        <v>1472</v>
      </c>
      <c r="T1452" s="2" t="s">
        <v>82</v>
      </c>
      <c r="U1452" s="2" t="s">
        <v>83</v>
      </c>
      <c r="V1452" s="10" t="s">
        <v>69</v>
      </c>
      <c r="W1452" s="2"/>
      <c r="X1452" s="2">
        <v>27732.48</v>
      </c>
      <c r="Y1452" s="26">
        <v>0.00124560626865</v>
      </c>
      <c r="Z1452" s="10" t="s">
        <v>84</v>
      </c>
      <c r="AA1452" s="2" t="s">
        <v>85</v>
      </c>
      <c r="AB1452" s="10" t="s">
        <v>72</v>
      </c>
      <c r="AC1452" s="2" t="s">
        <v>73</v>
      </c>
      <c r="AD1452" s="10" t="s">
        <v>74</v>
      </c>
      <c r="AE1452" s="10"/>
      <c r="AF1452" s="10" t="s">
        <v>86</v>
      </c>
      <c r="AG1452" s="10" t="s">
        <v>75</v>
      </c>
      <c r="AH1452" s="10"/>
      <c r="AI1452" s="10" t="s">
        <v>76</v>
      </c>
      <c r="AJ1452" s="2" t="s">
        <v>76</v>
      </c>
      <c r="AK1452" s="32">
        <v>1</v>
      </c>
      <c r="AL1452" s="2"/>
      <c r="AM1452" s="2"/>
      <c r="AN1452" s="2"/>
      <c r="AO1452" s="2">
        <v>0</v>
      </c>
      <c r="AP1452" s="2">
        <v>0</v>
      </c>
      <c r="AQ1452" s="2">
        <v>24435.48</v>
      </c>
      <c r="AR1452" s="26">
        <v>0.8811141304347826</v>
      </c>
      <c r="AS1452" s="11"/>
      <c r="AT1452" s="10"/>
      <c r="AV1452" s="10"/>
      <c r="AW1452" s="10"/>
      <c r="AX1452" s="10"/>
      <c r="AY1452" s="10"/>
      <c r="AZ1452" s="10"/>
      <c r="BC1452" s="10"/>
    </row>
    <row r="1453" s="2" customFormat="1">
      <c r="A1453" s="2" t="s">
        <v>3220</v>
      </c>
      <c r="B1453" s="11">
        <v>44342</v>
      </c>
      <c r="C1453" s="2" t="s">
        <v>3164</v>
      </c>
      <c r="D1453" s="2" t="s">
        <v>3165</v>
      </c>
      <c r="E1453" s="2" t="s">
        <v>3166</v>
      </c>
      <c r="F1453" s="2" t="s">
        <v>3212</v>
      </c>
      <c r="G1453" s="2" t="s">
        <v>3213</v>
      </c>
      <c r="H1453" s="2" t="s">
        <v>3214</v>
      </c>
      <c r="I1453" s="11">
        <v>44561</v>
      </c>
      <c r="J1453" s="11">
        <v>44286</v>
      </c>
      <c r="K1453" s="2" t="s">
        <v>141</v>
      </c>
      <c r="L1453" s="2" t="s">
        <v>3170</v>
      </c>
      <c r="M1453" s="2"/>
      <c r="N1453" s="2" t="s">
        <v>80</v>
      </c>
      <c r="O1453" s="2"/>
      <c r="P1453" s="2"/>
      <c r="Q1453" s="2" t="s">
        <v>65</v>
      </c>
      <c r="R1453" s="2" t="s">
        <v>81</v>
      </c>
      <c r="S1453" s="2">
        <v>1895</v>
      </c>
      <c r="T1453" s="2" t="s">
        <v>82</v>
      </c>
      <c r="U1453" s="2" t="s">
        <v>83</v>
      </c>
      <c r="V1453" s="10" t="s">
        <v>69</v>
      </c>
      <c r="W1453" s="2"/>
      <c r="X1453" s="2">
        <v>359708.9</v>
      </c>
      <c r="Y1453" s="26">
        <v>0.01018483685951</v>
      </c>
      <c r="Z1453" s="10" t="s">
        <v>84</v>
      </c>
      <c r="AA1453" s="2" t="s">
        <v>85</v>
      </c>
      <c r="AB1453" s="10" t="s">
        <v>72</v>
      </c>
      <c r="AC1453" s="2" t="s">
        <v>73</v>
      </c>
      <c r="AD1453" s="10" t="s">
        <v>74</v>
      </c>
      <c r="AE1453" s="10"/>
      <c r="AF1453" s="10" t="s">
        <v>86</v>
      </c>
      <c r="AG1453" s="10" t="s">
        <v>75</v>
      </c>
      <c r="AH1453" s="10"/>
      <c r="AI1453" s="10" t="s">
        <v>76</v>
      </c>
      <c r="AJ1453" s="2" t="s">
        <v>76</v>
      </c>
      <c r="AK1453" s="32">
        <v>1</v>
      </c>
      <c r="AL1453" s="2"/>
      <c r="AM1453" s="2"/>
      <c r="AN1453" s="2"/>
      <c r="AO1453" s="2">
        <v>0</v>
      </c>
      <c r="AP1453" s="2">
        <v>0</v>
      </c>
      <c r="AQ1453" s="2">
        <v>298586.86</v>
      </c>
      <c r="AR1453" s="26">
        <v>0.8300791556728232</v>
      </c>
      <c r="AS1453" s="11"/>
      <c r="AT1453" s="10"/>
      <c r="AV1453" s="10"/>
      <c r="AW1453" s="10"/>
      <c r="AX1453" s="10"/>
      <c r="AY1453" s="10"/>
      <c r="AZ1453" s="10"/>
      <c r="BC1453" s="10"/>
    </row>
    <row r="1454" s="2" customFormat="1">
      <c r="A1454" s="2" t="s">
        <v>3221</v>
      </c>
      <c r="B1454" s="11">
        <v>44435</v>
      </c>
      <c r="C1454" s="2" t="s">
        <v>3164</v>
      </c>
      <c r="D1454" s="2" t="s">
        <v>3165</v>
      </c>
      <c r="E1454" s="2" t="s">
        <v>3166</v>
      </c>
      <c r="F1454" s="2" t="s">
        <v>3212</v>
      </c>
      <c r="G1454" s="2" t="s">
        <v>3213</v>
      </c>
      <c r="H1454" s="2" t="s">
        <v>3214</v>
      </c>
      <c r="I1454" s="11">
        <v>44561</v>
      </c>
      <c r="J1454" s="11">
        <v>44377</v>
      </c>
      <c r="K1454" s="2" t="s">
        <v>141</v>
      </c>
      <c r="L1454" s="2" t="s">
        <v>3170</v>
      </c>
      <c r="M1454" s="2"/>
      <c r="N1454" s="2" t="s">
        <v>80</v>
      </c>
      <c r="O1454" s="2"/>
      <c r="P1454" s="2"/>
      <c r="Q1454" s="2" t="s">
        <v>65</v>
      </c>
      <c r="R1454" s="2" t="s">
        <v>81</v>
      </c>
      <c r="S1454" s="2">
        <v>2126</v>
      </c>
      <c r="T1454" s="2" t="s">
        <v>82</v>
      </c>
      <c r="U1454" s="2" t="s">
        <v>83</v>
      </c>
      <c r="V1454" s="10" t="s">
        <v>69</v>
      </c>
      <c r="W1454" s="2"/>
      <c r="X1454" s="2">
        <v>455261.64</v>
      </c>
      <c r="Y1454" s="26">
        <v>0.01110351071557</v>
      </c>
      <c r="Z1454" s="10" t="s">
        <v>84</v>
      </c>
      <c r="AA1454" s="2" t="s">
        <v>85</v>
      </c>
      <c r="AB1454" s="10" t="s">
        <v>72</v>
      </c>
      <c r="AC1454" s="2" t="s">
        <v>73</v>
      </c>
      <c r="AD1454" s="10" t="s">
        <v>74</v>
      </c>
      <c r="AE1454" s="10"/>
      <c r="AF1454" s="10" t="s">
        <v>86</v>
      </c>
      <c r="AG1454" s="10" t="s">
        <v>75</v>
      </c>
      <c r="AH1454" s="10"/>
      <c r="AI1454" s="10" t="s">
        <v>76</v>
      </c>
      <c r="AJ1454" s="2" t="s">
        <v>76</v>
      </c>
      <c r="AK1454" s="32">
        <v>1</v>
      </c>
      <c r="AL1454" s="2"/>
      <c r="AM1454" s="2"/>
      <c r="AN1454" s="2"/>
      <c r="AO1454" s="2">
        <v>0</v>
      </c>
      <c r="AP1454" s="2">
        <v>0</v>
      </c>
      <c r="AQ1454" s="2">
        <v>0</v>
      </c>
      <c r="AR1454" s="26">
        <v>0</v>
      </c>
      <c r="AS1454" s="11"/>
      <c r="AT1454" s="10"/>
      <c r="AV1454" s="10"/>
      <c r="AW1454" s="10"/>
      <c r="AX1454" s="10"/>
      <c r="AY1454" s="10"/>
      <c r="AZ1454" s="10"/>
      <c r="BC1454" s="10"/>
    </row>
    <row r="1455" s="2" customFormat="1">
      <c r="A1455" s="2" t="s">
        <v>3222</v>
      </c>
      <c r="B1455" s="11">
        <v>44526</v>
      </c>
      <c r="C1455" s="2" t="s">
        <v>3164</v>
      </c>
      <c r="D1455" s="2" t="s">
        <v>3165</v>
      </c>
      <c r="E1455" s="2" t="s">
        <v>3166</v>
      </c>
      <c r="F1455" s="2" t="s">
        <v>3223</v>
      </c>
      <c r="G1455" s="2" t="s">
        <v>3224</v>
      </c>
      <c r="H1455" s="2" t="s">
        <v>3225</v>
      </c>
      <c r="I1455" s="11">
        <v>44561</v>
      </c>
      <c r="J1455" s="11">
        <v>44469</v>
      </c>
      <c r="K1455" s="2" t="s">
        <v>141</v>
      </c>
      <c r="L1455" s="2" t="s">
        <v>3170</v>
      </c>
      <c r="M1455" s="2"/>
      <c r="N1455" s="2" t="s">
        <v>80</v>
      </c>
      <c r="O1455" s="2"/>
      <c r="P1455" s="2"/>
      <c r="Q1455" s="2" t="s">
        <v>65</v>
      </c>
      <c r="R1455" s="2" t="s">
        <v>81</v>
      </c>
      <c r="S1455" s="2">
        <v>363</v>
      </c>
      <c r="T1455" s="2" t="s">
        <v>82</v>
      </c>
      <c r="U1455" s="2" t="s">
        <v>83</v>
      </c>
      <c r="V1455" s="10" t="s">
        <v>69</v>
      </c>
      <c r="W1455" s="2"/>
      <c r="X1455" s="2">
        <v>63695.61</v>
      </c>
      <c r="Y1455" s="26">
        <v>0.00361789439792</v>
      </c>
      <c r="Z1455" s="10" t="s">
        <v>84</v>
      </c>
      <c r="AA1455" s="2" t="s">
        <v>85</v>
      </c>
      <c r="AB1455" s="10" t="s">
        <v>72</v>
      </c>
      <c r="AC1455" s="2" t="s">
        <v>73</v>
      </c>
      <c r="AD1455" s="10" t="s">
        <v>74</v>
      </c>
      <c r="AE1455" s="10"/>
      <c r="AF1455" s="10" t="s">
        <v>86</v>
      </c>
      <c r="AG1455" s="10" t="s">
        <v>75</v>
      </c>
      <c r="AH1455" s="10"/>
      <c r="AI1455" s="10" t="s">
        <v>76</v>
      </c>
      <c r="AJ1455" s="2" t="s">
        <v>76</v>
      </c>
      <c r="AK1455" s="32">
        <v>1</v>
      </c>
      <c r="AL1455" s="2"/>
      <c r="AM1455" s="2"/>
      <c r="AN1455" s="2"/>
      <c r="AO1455" s="2">
        <v>0</v>
      </c>
      <c r="AP1455" s="2">
        <v>0</v>
      </c>
      <c r="AQ1455" s="2">
        <v>0</v>
      </c>
      <c r="AR1455" s="26">
        <v>0</v>
      </c>
      <c r="AS1455" s="11"/>
      <c r="AT1455" s="10"/>
      <c r="AV1455" s="10"/>
      <c r="AW1455" s="10"/>
      <c r="AX1455" s="10"/>
      <c r="AY1455" s="10"/>
      <c r="AZ1455" s="10"/>
      <c r="BC1455" s="10"/>
    </row>
    <row r="1456" s="2" customFormat="1">
      <c r="A1456" s="2" t="s">
        <v>3226</v>
      </c>
      <c r="B1456" s="11">
        <v>43788</v>
      </c>
      <c r="C1456" s="2" t="s">
        <v>3164</v>
      </c>
      <c r="D1456" s="2" t="s">
        <v>3165</v>
      </c>
      <c r="E1456" s="2" t="s">
        <v>3166</v>
      </c>
      <c r="F1456" s="2" t="s">
        <v>3227</v>
      </c>
      <c r="G1456" s="2" t="s">
        <v>3228</v>
      </c>
      <c r="H1456" s="2" t="s">
        <v>3229</v>
      </c>
      <c r="I1456" s="11">
        <v>43830</v>
      </c>
      <c r="J1456" s="11">
        <v>43738</v>
      </c>
      <c r="K1456" s="2" t="s">
        <v>141</v>
      </c>
      <c r="L1456" s="2" t="s">
        <v>3170</v>
      </c>
      <c r="M1456" s="2"/>
      <c r="N1456" s="2" t="s">
        <v>80</v>
      </c>
      <c r="O1456" s="2"/>
      <c r="P1456" s="2"/>
      <c r="Q1456" s="2" t="s">
        <v>65</v>
      </c>
      <c r="R1456" s="2" t="s">
        <v>81</v>
      </c>
      <c r="S1456" s="2">
        <v>720</v>
      </c>
      <c r="T1456" s="2" t="s">
        <v>82</v>
      </c>
      <c r="U1456" s="2" t="s">
        <v>83</v>
      </c>
      <c r="V1456" s="10" t="s">
        <v>69</v>
      </c>
      <c r="W1456" s="2"/>
      <c r="X1456" s="2">
        <v>3974.4</v>
      </c>
      <c r="Y1456" s="26">
        <v>0.00021742457598</v>
      </c>
      <c r="Z1456" s="10" t="s">
        <v>84</v>
      </c>
      <c r="AA1456" s="2" t="s">
        <v>85</v>
      </c>
      <c r="AB1456" s="10" t="s">
        <v>72</v>
      </c>
      <c r="AC1456" s="2" t="s">
        <v>73</v>
      </c>
      <c r="AD1456" s="10" t="s">
        <v>74</v>
      </c>
      <c r="AE1456" s="10"/>
      <c r="AF1456" s="10" t="s">
        <v>86</v>
      </c>
      <c r="AG1456" s="10" t="s">
        <v>75</v>
      </c>
      <c r="AH1456" s="10"/>
      <c r="AI1456" s="10" t="s">
        <v>76</v>
      </c>
      <c r="AJ1456" s="2" t="s">
        <v>76</v>
      </c>
      <c r="AK1456" s="32">
        <v>1</v>
      </c>
      <c r="AL1456" s="2"/>
      <c r="AM1456" s="2"/>
      <c r="AN1456" s="2"/>
      <c r="AO1456" s="2">
        <v>0</v>
      </c>
      <c r="AP1456" s="2">
        <v>0</v>
      </c>
      <c r="AQ1456" s="2">
        <v>3549.36</v>
      </c>
      <c r="AR1456" s="26">
        <v>0.8930555555555555</v>
      </c>
      <c r="AS1456" s="11"/>
      <c r="AT1456" s="10"/>
      <c r="AV1456" s="10"/>
      <c r="AW1456" s="10"/>
      <c r="AX1456" s="10"/>
      <c r="AY1456" s="10"/>
      <c r="AZ1456" s="10"/>
      <c r="BC1456" s="10"/>
    </row>
    <row r="1457" s="2" customFormat="1">
      <c r="A1457" s="2" t="s">
        <v>3230</v>
      </c>
      <c r="B1457" s="11">
        <v>43888</v>
      </c>
      <c r="C1457" s="2" t="s">
        <v>3164</v>
      </c>
      <c r="D1457" s="2" t="s">
        <v>3165</v>
      </c>
      <c r="E1457" s="2" t="s">
        <v>3166</v>
      </c>
      <c r="F1457" s="2" t="s">
        <v>3227</v>
      </c>
      <c r="G1457" s="2" t="s">
        <v>3228</v>
      </c>
      <c r="H1457" s="2" t="s">
        <v>3229</v>
      </c>
      <c r="I1457" s="11">
        <v>43830</v>
      </c>
      <c r="J1457" s="11">
        <v>43830</v>
      </c>
      <c r="K1457" s="2" t="s">
        <v>141</v>
      </c>
      <c r="L1457" s="2" t="s">
        <v>3170</v>
      </c>
      <c r="M1457" s="2"/>
      <c r="N1457" s="2" t="s">
        <v>80</v>
      </c>
      <c r="O1457" s="2"/>
      <c r="P1457" s="2"/>
      <c r="Q1457" s="2" t="s">
        <v>65</v>
      </c>
      <c r="R1457" s="2" t="s">
        <v>81</v>
      </c>
      <c r="S1457" s="2">
        <v>553</v>
      </c>
      <c r="T1457" s="2" t="s">
        <v>82</v>
      </c>
      <c r="U1457" s="2" t="s">
        <v>83</v>
      </c>
      <c r="V1457" s="10" t="s">
        <v>69</v>
      </c>
      <c r="W1457" s="2"/>
      <c r="X1457" s="2">
        <v>3362.24</v>
      </c>
      <c r="Y1457" s="26">
        <v>0.00016031599309</v>
      </c>
      <c r="Z1457" s="10" t="s">
        <v>84</v>
      </c>
      <c r="AA1457" s="2" t="s">
        <v>85</v>
      </c>
      <c r="AB1457" s="10" t="s">
        <v>72</v>
      </c>
      <c r="AC1457" s="2" t="s">
        <v>73</v>
      </c>
      <c r="AD1457" s="10" t="s">
        <v>74</v>
      </c>
      <c r="AE1457" s="10"/>
      <c r="AF1457" s="10" t="s">
        <v>86</v>
      </c>
      <c r="AG1457" s="10" t="s">
        <v>75</v>
      </c>
      <c r="AH1457" s="10"/>
      <c r="AI1457" s="10" t="s">
        <v>76</v>
      </c>
      <c r="AJ1457" s="2" t="s">
        <v>76</v>
      </c>
      <c r="AK1457" s="32">
        <v>1</v>
      </c>
      <c r="AL1457" s="2"/>
      <c r="AM1457" s="2"/>
      <c r="AN1457" s="2"/>
      <c r="AO1457" s="2">
        <v>0</v>
      </c>
      <c r="AP1457" s="2">
        <v>0</v>
      </c>
      <c r="AQ1457" s="2">
        <v>2991.36</v>
      </c>
      <c r="AR1457" s="26">
        <v>0.8896925858951176</v>
      </c>
      <c r="AS1457" s="11"/>
      <c r="AT1457" s="10"/>
      <c r="AV1457" s="10"/>
      <c r="AW1457" s="10"/>
      <c r="AX1457" s="10"/>
      <c r="AY1457" s="10"/>
      <c r="AZ1457" s="10"/>
      <c r="BC1457" s="10"/>
    </row>
    <row r="1458" s="2" customFormat="1">
      <c r="A1458" s="2" t="s">
        <v>3231</v>
      </c>
      <c r="B1458" s="11">
        <v>43978</v>
      </c>
      <c r="C1458" s="2" t="s">
        <v>3164</v>
      </c>
      <c r="D1458" s="2" t="s">
        <v>3165</v>
      </c>
      <c r="E1458" s="2" t="s">
        <v>3166</v>
      </c>
      <c r="F1458" s="2" t="s">
        <v>3227</v>
      </c>
      <c r="G1458" s="2" t="s">
        <v>3228</v>
      </c>
      <c r="H1458" s="2" t="s">
        <v>3229</v>
      </c>
      <c r="I1458" s="11">
        <v>44196</v>
      </c>
      <c r="J1458" s="11">
        <v>43921</v>
      </c>
      <c r="K1458" s="2" t="s">
        <v>141</v>
      </c>
      <c r="L1458" s="2" t="s">
        <v>3170</v>
      </c>
      <c r="M1458" s="2"/>
      <c r="N1458" s="2" t="s">
        <v>80</v>
      </c>
      <c r="O1458" s="2"/>
      <c r="P1458" s="2"/>
      <c r="Q1458" s="2" t="s">
        <v>65</v>
      </c>
      <c r="R1458" s="2" t="s">
        <v>81</v>
      </c>
      <c r="S1458" s="2">
        <v>321</v>
      </c>
      <c r="T1458" s="2" t="s">
        <v>82</v>
      </c>
      <c r="U1458" s="2" t="s">
        <v>83</v>
      </c>
      <c r="V1458" s="10" t="s">
        <v>69</v>
      </c>
      <c r="W1458" s="2"/>
      <c r="X1458" s="2">
        <v>1123.5</v>
      </c>
      <c r="Y1458" s="26">
        <v>0.00014037677563</v>
      </c>
      <c r="Z1458" s="10" t="s">
        <v>84</v>
      </c>
      <c r="AA1458" s="2" t="s">
        <v>85</v>
      </c>
      <c r="AB1458" s="10" t="s">
        <v>72</v>
      </c>
      <c r="AC1458" s="2" t="s">
        <v>73</v>
      </c>
      <c r="AD1458" s="10" t="s">
        <v>74</v>
      </c>
      <c r="AE1458" s="10"/>
      <c r="AF1458" s="10" t="s">
        <v>86</v>
      </c>
      <c r="AG1458" s="10" t="s">
        <v>75</v>
      </c>
      <c r="AH1458" s="10"/>
      <c r="AI1458" s="10" t="s">
        <v>76</v>
      </c>
      <c r="AJ1458" s="2" t="s">
        <v>76</v>
      </c>
      <c r="AK1458" s="32">
        <v>1</v>
      </c>
      <c r="AL1458" s="2"/>
      <c r="AM1458" s="2"/>
      <c r="AN1458" s="2"/>
      <c r="AO1458" s="2">
        <v>0</v>
      </c>
      <c r="AP1458" s="2">
        <v>0</v>
      </c>
      <c r="AQ1458" s="2">
        <v>990.5</v>
      </c>
      <c r="AR1458" s="26">
        <v>0.881619937694704</v>
      </c>
      <c r="AS1458" s="11"/>
      <c r="AT1458" s="10"/>
      <c r="AV1458" s="10"/>
      <c r="AW1458" s="10"/>
      <c r="AX1458" s="10"/>
      <c r="AY1458" s="10"/>
      <c r="AZ1458" s="10"/>
      <c r="BC1458" s="10"/>
    </row>
    <row r="1459" s="2" customFormat="1">
      <c r="A1459" s="2" t="s">
        <v>3232</v>
      </c>
      <c r="B1459" s="11">
        <v>44069</v>
      </c>
      <c r="C1459" s="2" t="s">
        <v>3164</v>
      </c>
      <c r="D1459" s="2" t="s">
        <v>3165</v>
      </c>
      <c r="E1459" s="2" t="s">
        <v>3166</v>
      </c>
      <c r="F1459" s="2" t="s">
        <v>3227</v>
      </c>
      <c r="G1459" s="2" t="s">
        <v>3228</v>
      </c>
      <c r="H1459" s="2" t="s">
        <v>3229</v>
      </c>
      <c r="I1459" s="11">
        <v>44196</v>
      </c>
      <c r="J1459" s="11">
        <v>44012</v>
      </c>
      <c r="K1459" s="2" t="s">
        <v>141</v>
      </c>
      <c r="L1459" s="2" t="s">
        <v>3170</v>
      </c>
      <c r="M1459" s="2"/>
      <c r="N1459" s="2" t="s">
        <v>80</v>
      </c>
      <c r="O1459" s="2"/>
      <c r="P1459" s="2"/>
      <c r="Q1459" s="2" t="s">
        <v>65</v>
      </c>
      <c r="R1459" s="2" t="s">
        <v>81</v>
      </c>
      <c r="S1459" s="2">
        <v>170</v>
      </c>
      <c r="T1459" s="2" t="s">
        <v>82</v>
      </c>
      <c r="U1459" s="2" t="s">
        <v>83</v>
      </c>
      <c r="V1459" s="10" t="s">
        <v>69</v>
      </c>
      <c r="W1459" s="2"/>
      <c r="X1459" s="2">
        <v>737.8</v>
      </c>
      <c r="Y1459" s="26">
        <v>6.097650329E-05</v>
      </c>
      <c r="Z1459" s="10" t="s">
        <v>84</v>
      </c>
      <c r="AA1459" s="2" t="s">
        <v>85</v>
      </c>
      <c r="AB1459" s="10" t="s">
        <v>72</v>
      </c>
      <c r="AC1459" s="2" t="s">
        <v>73</v>
      </c>
      <c r="AD1459" s="10" t="s">
        <v>74</v>
      </c>
      <c r="AE1459" s="10"/>
      <c r="AF1459" s="10" t="s">
        <v>86</v>
      </c>
      <c r="AG1459" s="10" t="s">
        <v>75</v>
      </c>
      <c r="AH1459" s="10"/>
      <c r="AI1459" s="10" t="s">
        <v>76</v>
      </c>
      <c r="AJ1459" s="2" t="s">
        <v>76</v>
      </c>
      <c r="AK1459" s="32">
        <v>1</v>
      </c>
      <c r="AL1459" s="2"/>
      <c r="AM1459" s="2"/>
      <c r="AN1459" s="2"/>
      <c r="AO1459" s="2">
        <v>0</v>
      </c>
      <c r="AP1459" s="2">
        <v>0</v>
      </c>
      <c r="AQ1459" s="2">
        <v>642.32</v>
      </c>
      <c r="AR1459" s="26">
        <v>0.8705882352941177</v>
      </c>
      <c r="AS1459" s="11"/>
      <c r="AT1459" s="10"/>
      <c r="AV1459" s="10"/>
      <c r="AW1459" s="10"/>
      <c r="AX1459" s="10"/>
      <c r="AY1459" s="10"/>
      <c r="AZ1459" s="10"/>
      <c r="BC1459" s="10"/>
    </row>
    <row r="1460" s="2" customFormat="1">
      <c r="A1460" s="2" t="s">
        <v>3233</v>
      </c>
      <c r="B1460" s="11">
        <v>44155</v>
      </c>
      <c r="C1460" s="2" t="s">
        <v>3164</v>
      </c>
      <c r="D1460" s="2" t="s">
        <v>3165</v>
      </c>
      <c r="E1460" s="2" t="s">
        <v>3166</v>
      </c>
      <c r="F1460" s="2" t="s">
        <v>3227</v>
      </c>
      <c r="G1460" s="2" t="s">
        <v>3228</v>
      </c>
      <c r="H1460" s="2" t="s">
        <v>3229</v>
      </c>
      <c r="I1460" s="11">
        <v>44196</v>
      </c>
      <c r="J1460" s="11">
        <v>44104</v>
      </c>
      <c r="K1460" s="2" t="s">
        <v>141</v>
      </c>
      <c r="L1460" s="2" t="s">
        <v>3170</v>
      </c>
      <c r="M1460" s="2"/>
      <c r="N1460" s="2" t="s">
        <v>80</v>
      </c>
      <c r="O1460" s="2"/>
      <c r="P1460" s="2"/>
      <c r="Q1460" s="2" t="s">
        <v>65</v>
      </c>
      <c r="R1460" s="2" t="s">
        <v>81</v>
      </c>
      <c r="S1460" s="2">
        <v>196</v>
      </c>
      <c r="T1460" s="2" t="s">
        <v>82</v>
      </c>
      <c r="U1460" s="2" t="s">
        <v>83</v>
      </c>
      <c r="V1460" s="10" t="s">
        <v>69</v>
      </c>
      <c r="W1460" s="2"/>
      <c r="X1460" s="2">
        <v>1999.2</v>
      </c>
      <c r="Y1460" s="26">
        <v>0.00015245627139</v>
      </c>
      <c r="Z1460" s="10" t="s">
        <v>84</v>
      </c>
      <c r="AA1460" s="2" t="s">
        <v>85</v>
      </c>
      <c r="AB1460" s="10" t="s">
        <v>72</v>
      </c>
      <c r="AC1460" s="2" t="s">
        <v>73</v>
      </c>
      <c r="AD1460" s="10" t="s">
        <v>74</v>
      </c>
      <c r="AE1460" s="10"/>
      <c r="AF1460" s="10" t="s">
        <v>86</v>
      </c>
      <c r="AG1460" s="10" t="s">
        <v>75</v>
      </c>
      <c r="AH1460" s="10"/>
      <c r="AI1460" s="10" t="s">
        <v>76</v>
      </c>
      <c r="AJ1460" s="2" t="s">
        <v>76</v>
      </c>
      <c r="AK1460" s="32">
        <v>1</v>
      </c>
      <c r="AL1460" s="2"/>
      <c r="AM1460" s="2"/>
      <c r="AN1460" s="2"/>
      <c r="AO1460" s="2">
        <v>0</v>
      </c>
      <c r="AP1460" s="2">
        <v>0</v>
      </c>
      <c r="AQ1460" s="2">
        <v>1744.2</v>
      </c>
      <c r="AR1460" s="26">
        <v>0.8724489795918368</v>
      </c>
      <c r="AS1460" s="11"/>
      <c r="AT1460" s="10"/>
      <c r="AV1460" s="10"/>
      <c r="AW1460" s="10"/>
      <c r="AX1460" s="10"/>
      <c r="AY1460" s="10"/>
      <c r="AZ1460" s="10"/>
      <c r="BC1460" s="10"/>
    </row>
    <row r="1461" s="2" customFormat="1">
      <c r="A1461" s="2" t="s">
        <v>3234</v>
      </c>
      <c r="B1461" s="11">
        <v>44253</v>
      </c>
      <c r="C1461" s="2" t="s">
        <v>3164</v>
      </c>
      <c r="D1461" s="2" t="s">
        <v>3165</v>
      </c>
      <c r="E1461" s="2" t="s">
        <v>3166</v>
      </c>
      <c r="F1461" s="2" t="s">
        <v>3227</v>
      </c>
      <c r="G1461" s="2" t="s">
        <v>3228</v>
      </c>
      <c r="H1461" s="2" t="s">
        <v>3229</v>
      </c>
      <c r="I1461" s="11">
        <v>44196</v>
      </c>
      <c r="J1461" s="11">
        <v>44196</v>
      </c>
      <c r="K1461" s="2" t="s">
        <v>141</v>
      </c>
      <c r="L1461" s="2" t="s">
        <v>3170</v>
      </c>
      <c r="M1461" s="2"/>
      <c r="N1461" s="2" t="s">
        <v>80</v>
      </c>
      <c r="O1461" s="2"/>
      <c r="P1461" s="2"/>
      <c r="Q1461" s="2" t="s">
        <v>65</v>
      </c>
      <c r="R1461" s="2" t="s">
        <v>81</v>
      </c>
      <c r="S1461" s="2">
        <v>193</v>
      </c>
      <c r="T1461" s="2" t="s">
        <v>82</v>
      </c>
      <c r="U1461" s="2" t="s">
        <v>83</v>
      </c>
      <c r="V1461" s="10" t="s">
        <v>69</v>
      </c>
      <c r="W1461" s="2"/>
      <c r="X1461" s="2">
        <v>3636.12</v>
      </c>
      <c r="Y1461" s="26">
        <v>0.00016595888708</v>
      </c>
      <c r="Z1461" s="10" t="s">
        <v>84</v>
      </c>
      <c r="AA1461" s="2" t="s">
        <v>85</v>
      </c>
      <c r="AB1461" s="10" t="s">
        <v>72</v>
      </c>
      <c r="AC1461" s="2" t="s">
        <v>73</v>
      </c>
      <c r="AD1461" s="10" t="s">
        <v>74</v>
      </c>
      <c r="AE1461" s="10"/>
      <c r="AF1461" s="10" t="s">
        <v>86</v>
      </c>
      <c r="AG1461" s="10" t="s">
        <v>75</v>
      </c>
      <c r="AH1461" s="10"/>
      <c r="AI1461" s="10" t="s">
        <v>76</v>
      </c>
      <c r="AJ1461" s="2" t="s">
        <v>76</v>
      </c>
      <c r="AK1461" s="32">
        <v>1</v>
      </c>
      <c r="AL1461" s="2"/>
      <c r="AM1461" s="2"/>
      <c r="AN1461" s="2"/>
      <c r="AO1461" s="2">
        <v>0</v>
      </c>
      <c r="AP1461" s="2">
        <v>0</v>
      </c>
      <c r="AQ1461" s="2">
        <v>3165.12</v>
      </c>
      <c r="AR1461" s="26">
        <v>0.8704663212435234</v>
      </c>
      <c r="AS1461" s="11"/>
      <c r="AT1461" s="10"/>
      <c r="AV1461" s="10"/>
      <c r="AW1461" s="10"/>
      <c r="AX1461" s="10"/>
      <c r="AY1461" s="10"/>
      <c r="AZ1461" s="10"/>
      <c r="BC1461" s="10"/>
    </row>
    <row r="1462" s="2" customFormat="1">
      <c r="A1462" s="2" t="s">
        <v>3235</v>
      </c>
      <c r="B1462" s="11">
        <v>44342</v>
      </c>
      <c r="C1462" s="2" t="s">
        <v>3164</v>
      </c>
      <c r="D1462" s="2" t="s">
        <v>3165</v>
      </c>
      <c r="E1462" s="2" t="s">
        <v>3166</v>
      </c>
      <c r="F1462" s="2" t="s">
        <v>3227</v>
      </c>
      <c r="G1462" s="2" t="s">
        <v>3228</v>
      </c>
      <c r="H1462" s="2" t="s">
        <v>3229</v>
      </c>
      <c r="I1462" s="11">
        <v>44561</v>
      </c>
      <c r="J1462" s="11">
        <v>44286</v>
      </c>
      <c r="K1462" s="2" t="s">
        <v>141</v>
      </c>
      <c r="L1462" s="2" t="s">
        <v>3170</v>
      </c>
      <c r="M1462" s="2"/>
      <c r="N1462" s="2" t="s">
        <v>80</v>
      </c>
      <c r="O1462" s="2"/>
      <c r="P1462" s="2"/>
      <c r="Q1462" s="2" t="s">
        <v>65</v>
      </c>
      <c r="R1462" s="2" t="s">
        <v>81</v>
      </c>
      <c r="S1462" s="2">
        <v>294</v>
      </c>
      <c r="T1462" s="2" t="s">
        <v>82</v>
      </c>
      <c r="U1462" s="2" t="s">
        <v>83</v>
      </c>
      <c r="V1462" s="10" t="s">
        <v>69</v>
      </c>
      <c r="W1462" s="2"/>
      <c r="X1462" s="2">
        <v>55807.08</v>
      </c>
      <c r="Y1462" s="26">
        <v>0.0018894864136</v>
      </c>
      <c r="Z1462" s="10" t="s">
        <v>84</v>
      </c>
      <c r="AA1462" s="2" t="s">
        <v>85</v>
      </c>
      <c r="AB1462" s="10" t="s">
        <v>72</v>
      </c>
      <c r="AC1462" s="2" t="s">
        <v>73</v>
      </c>
      <c r="AD1462" s="10" t="s">
        <v>74</v>
      </c>
      <c r="AE1462" s="10"/>
      <c r="AF1462" s="10" t="s">
        <v>86</v>
      </c>
      <c r="AG1462" s="10" t="s">
        <v>75</v>
      </c>
      <c r="AH1462" s="10"/>
      <c r="AI1462" s="10" t="s">
        <v>76</v>
      </c>
      <c r="AJ1462" s="2" t="s">
        <v>76</v>
      </c>
      <c r="AK1462" s="32">
        <v>1</v>
      </c>
      <c r="AL1462" s="2"/>
      <c r="AM1462" s="2"/>
      <c r="AN1462" s="2"/>
      <c r="AO1462" s="2">
        <v>0</v>
      </c>
      <c r="AP1462" s="2">
        <v>0</v>
      </c>
      <c r="AQ1462" s="2">
        <v>42519.68</v>
      </c>
      <c r="AR1462" s="26">
        <v>0.7619047619047619</v>
      </c>
      <c r="AS1462" s="11"/>
      <c r="AT1462" s="10"/>
      <c r="AV1462" s="10"/>
      <c r="AW1462" s="10"/>
      <c r="AX1462" s="10"/>
      <c r="AY1462" s="10"/>
      <c r="AZ1462" s="10"/>
      <c r="BC1462" s="10"/>
    </row>
    <row r="1463" s="2" customFormat="1">
      <c r="A1463" s="2" t="s">
        <v>3236</v>
      </c>
      <c r="B1463" s="11">
        <v>43829</v>
      </c>
      <c r="C1463" s="2" t="s">
        <v>3164</v>
      </c>
      <c r="D1463" s="2" t="s">
        <v>3165</v>
      </c>
      <c r="E1463" s="2" t="s">
        <v>3166</v>
      </c>
      <c r="F1463" s="2" t="s">
        <v>3237</v>
      </c>
      <c r="G1463" s="2" t="s">
        <v>3238</v>
      </c>
      <c r="H1463" s="2" t="s">
        <v>3239</v>
      </c>
      <c r="I1463" s="11">
        <v>44043</v>
      </c>
      <c r="J1463" s="11">
        <v>43769</v>
      </c>
      <c r="K1463" s="2" t="s">
        <v>141</v>
      </c>
      <c r="L1463" s="2" t="s">
        <v>3170</v>
      </c>
      <c r="M1463" s="2"/>
      <c r="N1463" s="2" t="s">
        <v>80</v>
      </c>
      <c r="O1463" s="2"/>
      <c r="P1463" s="2"/>
      <c r="Q1463" s="2" t="s">
        <v>65</v>
      </c>
      <c r="R1463" s="2" t="s">
        <v>81</v>
      </c>
      <c r="S1463" s="2">
        <v>128</v>
      </c>
      <c r="T1463" s="2" t="s">
        <v>82</v>
      </c>
      <c r="U1463" s="2" t="s">
        <v>83</v>
      </c>
      <c r="V1463" s="10" t="s">
        <v>69</v>
      </c>
      <c r="W1463" s="2"/>
      <c r="X1463" s="2">
        <v>696.32</v>
      </c>
      <c r="Y1463" s="26">
        <v>0.0001704014435</v>
      </c>
      <c r="Z1463" s="10" t="s">
        <v>84</v>
      </c>
      <c r="AA1463" s="2" t="s">
        <v>85</v>
      </c>
      <c r="AB1463" s="10" t="s">
        <v>72</v>
      </c>
      <c r="AC1463" s="2" t="s">
        <v>73</v>
      </c>
      <c r="AD1463" s="10" t="s">
        <v>74</v>
      </c>
      <c r="AE1463" s="10"/>
      <c r="AF1463" s="10" t="s">
        <v>86</v>
      </c>
      <c r="AG1463" s="10" t="s">
        <v>75</v>
      </c>
      <c r="AH1463" s="10"/>
      <c r="AI1463" s="10" t="s">
        <v>76</v>
      </c>
      <c r="AJ1463" s="2" t="s">
        <v>76</v>
      </c>
      <c r="AK1463" s="32">
        <v>1</v>
      </c>
      <c r="AL1463" s="2"/>
      <c r="AM1463" s="2"/>
      <c r="AN1463" s="2"/>
      <c r="AO1463" s="2">
        <v>0</v>
      </c>
      <c r="AP1463" s="2">
        <v>0</v>
      </c>
      <c r="AQ1463" s="2">
        <v>598.4</v>
      </c>
      <c r="AR1463" s="26">
        <v>0.859375</v>
      </c>
      <c r="AS1463" s="11"/>
      <c r="AT1463" s="10"/>
      <c r="AV1463" s="10"/>
      <c r="AW1463" s="10"/>
      <c r="AX1463" s="10"/>
      <c r="AY1463" s="10"/>
      <c r="AZ1463" s="10"/>
      <c r="BC1463" s="10"/>
    </row>
    <row r="1464" s="2" customFormat="1">
      <c r="A1464" s="2" t="s">
        <v>3240</v>
      </c>
      <c r="B1464" s="11">
        <v>43907</v>
      </c>
      <c r="C1464" s="2" t="s">
        <v>3164</v>
      </c>
      <c r="D1464" s="2" t="s">
        <v>3165</v>
      </c>
      <c r="E1464" s="2" t="s">
        <v>3166</v>
      </c>
      <c r="F1464" s="2" t="s">
        <v>3237</v>
      </c>
      <c r="G1464" s="2" t="s">
        <v>3238</v>
      </c>
      <c r="H1464" s="2" t="s">
        <v>3239</v>
      </c>
      <c r="I1464" s="11">
        <v>44043</v>
      </c>
      <c r="J1464" s="11">
        <v>43861</v>
      </c>
      <c r="K1464" s="2" t="s">
        <v>141</v>
      </c>
      <c r="L1464" s="2" t="s">
        <v>3170</v>
      </c>
      <c r="M1464" s="2"/>
      <c r="N1464" s="2" t="s">
        <v>80</v>
      </c>
      <c r="O1464" s="2"/>
      <c r="P1464" s="2"/>
      <c r="Q1464" s="2" t="s">
        <v>65</v>
      </c>
      <c r="R1464" s="2" t="s">
        <v>81</v>
      </c>
      <c r="S1464" s="2">
        <v>131</v>
      </c>
      <c r="T1464" s="2" t="s">
        <v>82</v>
      </c>
      <c r="U1464" s="2" t="s">
        <v>83</v>
      </c>
      <c r="V1464" s="10" t="s">
        <v>69</v>
      </c>
      <c r="W1464" s="2"/>
      <c r="X1464" s="2">
        <v>503.04</v>
      </c>
      <c r="Y1464" s="26">
        <v>0.00012034549434</v>
      </c>
      <c r="Z1464" s="10" t="s">
        <v>84</v>
      </c>
      <c r="AA1464" s="2" t="s">
        <v>85</v>
      </c>
      <c r="AB1464" s="10" t="s">
        <v>72</v>
      </c>
      <c r="AC1464" s="2" t="s">
        <v>73</v>
      </c>
      <c r="AD1464" s="10" t="s">
        <v>74</v>
      </c>
      <c r="AE1464" s="10"/>
      <c r="AF1464" s="10" t="s">
        <v>86</v>
      </c>
      <c r="AG1464" s="10" t="s">
        <v>75</v>
      </c>
      <c r="AH1464" s="10"/>
      <c r="AI1464" s="10" t="s">
        <v>76</v>
      </c>
      <c r="AJ1464" s="2" t="s">
        <v>76</v>
      </c>
      <c r="AK1464" s="32">
        <v>1</v>
      </c>
      <c r="AL1464" s="2"/>
      <c r="AM1464" s="2"/>
      <c r="AN1464" s="2"/>
      <c r="AO1464" s="2">
        <v>0</v>
      </c>
      <c r="AP1464" s="2">
        <v>0</v>
      </c>
      <c r="AQ1464" s="2">
        <v>430.08</v>
      </c>
      <c r="AR1464" s="26">
        <v>0.8549618320610687</v>
      </c>
      <c r="AS1464" s="11"/>
      <c r="AT1464" s="10"/>
      <c r="AV1464" s="10"/>
      <c r="AW1464" s="10"/>
      <c r="AX1464" s="10"/>
      <c r="AY1464" s="10"/>
      <c r="AZ1464" s="10"/>
      <c r="BC1464" s="10"/>
    </row>
    <row r="1465" s="2" customFormat="1">
      <c r="A1465" s="2" t="s">
        <v>3241</v>
      </c>
      <c r="B1465" s="11">
        <v>44006</v>
      </c>
      <c r="C1465" s="2" t="s">
        <v>3164</v>
      </c>
      <c r="D1465" s="2" t="s">
        <v>3165</v>
      </c>
      <c r="E1465" s="2" t="s">
        <v>3166</v>
      </c>
      <c r="F1465" s="2" t="s">
        <v>3237</v>
      </c>
      <c r="G1465" s="2" t="s">
        <v>3238</v>
      </c>
      <c r="H1465" s="2" t="s">
        <v>3239</v>
      </c>
      <c r="I1465" s="11">
        <v>44043</v>
      </c>
      <c r="J1465" s="11">
        <v>43951</v>
      </c>
      <c r="K1465" s="2" t="s">
        <v>141</v>
      </c>
      <c r="L1465" s="2" t="s">
        <v>3170</v>
      </c>
      <c r="M1465" s="2"/>
      <c r="N1465" s="2" t="s">
        <v>80</v>
      </c>
      <c r="O1465" s="2"/>
      <c r="P1465" s="2"/>
      <c r="Q1465" s="2" t="s">
        <v>65</v>
      </c>
      <c r="R1465" s="2" t="s">
        <v>81</v>
      </c>
      <c r="S1465" s="2">
        <v>94</v>
      </c>
      <c r="T1465" s="2" t="s">
        <v>82</v>
      </c>
      <c r="U1465" s="2" t="s">
        <v>83</v>
      </c>
      <c r="V1465" s="10" t="s">
        <v>69</v>
      </c>
      <c r="W1465" s="2"/>
      <c r="X1465" s="2">
        <v>538.62</v>
      </c>
      <c r="Y1465" s="26">
        <v>0.00012802855745</v>
      </c>
      <c r="Z1465" s="10" t="s">
        <v>84</v>
      </c>
      <c r="AA1465" s="2" t="s">
        <v>85</v>
      </c>
      <c r="AB1465" s="10" t="s">
        <v>72</v>
      </c>
      <c r="AC1465" s="2" t="s">
        <v>73</v>
      </c>
      <c r="AD1465" s="10" t="s">
        <v>74</v>
      </c>
      <c r="AE1465" s="10"/>
      <c r="AF1465" s="10" t="s">
        <v>86</v>
      </c>
      <c r="AG1465" s="10" t="s">
        <v>75</v>
      </c>
      <c r="AH1465" s="10"/>
      <c r="AI1465" s="10" t="s">
        <v>76</v>
      </c>
      <c r="AJ1465" s="2" t="s">
        <v>76</v>
      </c>
      <c r="AK1465" s="32">
        <v>1</v>
      </c>
      <c r="AL1465" s="2"/>
      <c r="AM1465" s="2"/>
      <c r="AN1465" s="2"/>
      <c r="AO1465" s="2">
        <v>0</v>
      </c>
      <c r="AP1465" s="2">
        <v>0</v>
      </c>
      <c r="AQ1465" s="2">
        <v>452.67</v>
      </c>
      <c r="AR1465" s="26">
        <v>0.8404255319148937</v>
      </c>
      <c r="AS1465" s="11"/>
      <c r="AT1465" s="10"/>
      <c r="AV1465" s="10"/>
      <c r="AW1465" s="10"/>
      <c r="AX1465" s="10"/>
      <c r="AY1465" s="10"/>
      <c r="AZ1465" s="10"/>
      <c r="BC1465" s="10"/>
    </row>
    <row r="1466" s="3" customFormat="1">
      <c r="A1466" s="3" t="s">
        <v>3242</v>
      </c>
      <c r="B1466" s="16">
        <v>44118</v>
      </c>
      <c r="C1466" s="3" t="s">
        <v>3164</v>
      </c>
      <c r="D1466" s="3" t="s">
        <v>3165</v>
      </c>
      <c r="E1466" s="3" t="s">
        <v>3166</v>
      </c>
      <c r="F1466" s="3" t="s">
        <v>3237</v>
      </c>
      <c r="G1466" s="3" t="s">
        <v>3238</v>
      </c>
      <c r="H1466" s="3" t="s">
        <v>3239</v>
      </c>
      <c r="I1466" s="16">
        <v>44043</v>
      </c>
      <c r="J1466" s="16">
        <v>43951</v>
      </c>
      <c r="K1466" s="3" t="s">
        <v>141</v>
      </c>
      <c r="L1466" s="3" t="s">
        <v>3170</v>
      </c>
      <c r="M1466" s="3"/>
      <c r="N1466" s="3" t="s">
        <v>80</v>
      </c>
      <c r="O1466" s="3"/>
      <c r="P1466" s="3"/>
      <c r="Q1466" s="3" t="s">
        <v>65</v>
      </c>
      <c r="R1466" s="3" t="s">
        <v>81</v>
      </c>
      <c r="S1466" s="3">
        <v>94</v>
      </c>
      <c r="T1466" s="3" t="s">
        <v>82</v>
      </c>
      <c r="U1466" s="3" t="s">
        <v>83</v>
      </c>
      <c r="V1466" s="21" t="s">
        <v>69</v>
      </c>
      <c r="W1466" s="3"/>
      <c r="X1466" s="3">
        <v>538.62</v>
      </c>
      <c r="Y1466" s="27">
        <v>0.00012802855745</v>
      </c>
      <c r="Z1466" s="21" t="s">
        <v>84</v>
      </c>
      <c r="AA1466" s="3" t="s">
        <v>85</v>
      </c>
      <c r="AB1466" s="21" t="s">
        <v>72</v>
      </c>
      <c r="AC1466" s="3" t="s">
        <v>73</v>
      </c>
      <c r="AD1466" s="21" t="s">
        <v>74</v>
      </c>
      <c r="AE1466" s="21"/>
      <c r="AF1466" s="21" t="s">
        <v>86</v>
      </c>
      <c r="AG1466" s="21" t="s">
        <v>75</v>
      </c>
      <c r="AH1466" s="21"/>
      <c r="AI1466" s="21" t="s">
        <v>76</v>
      </c>
      <c r="AJ1466" s="3" t="s">
        <v>76</v>
      </c>
      <c r="AK1466" s="33">
        <v>1</v>
      </c>
      <c r="AL1466" s="3"/>
      <c r="AM1466" s="3"/>
      <c r="AN1466" s="3"/>
      <c r="AO1466" s="3">
        <v>0</v>
      </c>
      <c r="AP1466" s="3">
        <v>0</v>
      </c>
      <c r="AQ1466" s="3">
        <v>452.67</v>
      </c>
      <c r="AR1466" s="27">
        <v>0.8404255319148937</v>
      </c>
      <c r="AS1466" s="16"/>
      <c r="AT1466" s="21"/>
      <c r="AV1466" s="21"/>
      <c r="AW1466" s="21"/>
      <c r="AX1466" s="21"/>
      <c r="AY1466" s="21"/>
      <c r="AZ1466" s="21"/>
      <c r="BC1466" s="21"/>
    </row>
    <row r="1467" s="2" customFormat="1">
      <c r="A1467" s="2" t="s">
        <v>3243</v>
      </c>
      <c r="B1467" s="11">
        <v>44098</v>
      </c>
      <c r="C1467" s="2" t="s">
        <v>3164</v>
      </c>
      <c r="D1467" s="2" t="s">
        <v>3165</v>
      </c>
      <c r="E1467" s="2" t="s">
        <v>3166</v>
      </c>
      <c r="F1467" s="2" t="s">
        <v>3237</v>
      </c>
      <c r="G1467" s="2" t="s">
        <v>3238</v>
      </c>
      <c r="H1467" s="2" t="s">
        <v>3239</v>
      </c>
      <c r="I1467" s="11">
        <v>44043</v>
      </c>
      <c r="J1467" s="11">
        <v>44043</v>
      </c>
      <c r="K1467" s="2" t="s">
        <v>141</v>
      </c>
      <c r="L1467" s="2" t="s">
        <v>3170</v>
      </c>
      <c r="M1467" s="2"/>
      <c r="N1467" s="2" t="s">
        <v>80</v>
      </c>
      <c r="O1467" s="2"/>
      <c r="P1467" s="2"/>
      <c r="Q1467" s="2" t="s">
        <v>65</v>
      </c>
      <c r="R1467" s="2" t="s">
        <v>81</v>
      </c>
      <c r="S1467" s="2">
        <v>51</v>
      </c>
      <c r="T1467" s="2" t="s">
        <v>82</v>
      </c>
      <c r="U1467" s="2" t="s">
        <v>83</v>
      </c>
      <c r="V1467" s="10" t="s">
        <v>69</v>
      </c>
      <c r="W1467" s="2"/>
      <c r="X1467" s="2">
        <v>204.51</v>
      </c>
      <c r="Y1467" s="26">
        <v>6.190533262E-05</v>
      </c>
      <c r="Z1467" s="10" t="s">
        <v>84</v>
      </c>
      <c r="AA1467" s="2" t="s">
        <v>85</v>
      </c>
      <c r="AB1467" s="10" t="s">
        <v>72</v>
      </c>
      <c r="AC1467" s="2" t="s">
        <v>73</v>
      </c>
      <c r="AD1467" s="10" t="s">
        <v>74</v>
      </c>
      <c r="AE1467" s="10"/>
      <c r="AF1467" s="10" t="s">
        <v>86</v>
      </c>
      <c r="AG1467" s="10" t="s">
        <v>75</v>
      </c>
      <c r="AH1467" s="10"/>
      <c r="AI1467" s="10" t="s">
        <v>76</v>
      </c>
      <c r="AJ1467" s="2" t="s">
        <v>76</v>
      </c>
      <c r="AK1467" s="32">
        <v>1</v>
      </c>
      <c r="AL1467" s="2"/>
      <c r="AM1467" s="2"/>
      <c r="AN1467" s="2"/>
      <c r="AO1467" s="2">
        <v>0</v>
      </c>
      <c r="AP1467" s="2">
        <v>0</v>
      </c>
      <c r="AQ1467" s="2">
        <v>0</v>
      </c>
      <c r="AR1467" s="26">
        <v>0</v>
      </c>
      <c r="AS1467" s="11"/>
      <c r="AT1467" s="10"/>
      <c r="AV1467" s="10"/>
      <c r="AW1467" s="10"/>
      <c r="AX1467" s="10"/>
      <c r="AY1467" s="10"/>
      <c r="AZ1467" s="10"/>
      <c r="BC1467" s="10"/>
    </row>
    <row r="1468" s="2" customFormat="1">
      <c r="A1468" s="2" t="s">
        <v>3244</v>
      </c>
      <c r="B1468" s="11">
        <v>44194</v>
      </c>
      <c r="C1468" s="2" t="s">
        <v>3164</v>
      </c>
      <c r="D1468" s="2" t="s">
        <v>3165</v>
      </c>
      <c r="E1468" s="2" t="s">
        <v>3166</v>
      </c>
      <c r="F1468" s="2" t="s">
        <v>3237</v>
      </c>
      <c r="G1468" s="2" t="s">
        <v>3238</v>
      </c>
      <c r="H1468" s="2" t="s">
        <v>3239</v>
      </c>
      <c r="I1468" s="11">
        <v>44408</v>
      </c>
      <c r="J1468" s="11">
        <v>44135</v>
      </c>
      <c r="K1468" s="2" t="s">
        <v>141</v>
      </c>
      <c r="L1468" s="2" t="s">
        <v>3170</v>
      </c>
      <c r="M1468" s="2"/>
      <c r="N1468" s="2" t="s">
        <v>80</v>
      </c>
      <c r="O1468" s="2"/>
      <c r="P1468" s="2"/>
      <c r="Q1468" s="2" t="s">
        <v>65</v>
      </c>
      <c r="R1468" s="2" t="s">
        <v>81</v>
      </c>
      <c r="S1468" s="2">
        <v>49</v>
      </c>
      <c r="T1468" s="2" t="s">
        <v>82</v>
      </c>
      <c r="U1468" s="2" t="s">
        <v>83</v>
      </c>
      <c r="V1468" s="10" t="s">
        <v>69</v>
      </c>
      <c r="W1468" s="2"/>
      <c r="X1468" s="2">
        <v>513.03</v>
      </c>
      <c r="Y1468" s="26">
        <v>0.00017951508483</v>
      </c>
      <c r="Z1468" s="10" t="s">
        <v>84</v>
      </c>
      <c r="AA1468" s="2" t="s">
        <v>85</v>
      </c>
      <c r="AB1468" s="10" t="s">
        <v>72</v>
      </c>
      <c r="AC1468" s="2" t="s">
        <v>73</v>
      </c>
      <c r="AD1468" s="10" t="s">
        <v>74</v>
      </c>
      <c r="AE1468" s="10"/>
      <c r="AF1468" s="10" t="s">
        <v>86</v>
      </c>
      <c r="AG1468" s="10" t="s">
        <v>75</v>
      </c>
      <c r="AH1468" s="10"/>
      <c r="AI1468" s="10" t="s">
        <v>76</v>
      </c>
      <c r="AJ1468" s="2" t="s">
        <v>76</v>
      </c>
      <c r="AK1468" s="32">
        <v>1</v>
      </c>
      <c r="AL1468" s="2"/>
      <c r="AM1468" s="2"/>
      <c r="AN1468" s="2"/>
      <c r="AO1468" s="2">
        <v>0</v>
      </c>
      <c r="AP1468" s="2">
        <v>0</v>
      </c>
      <c r="AQ1468" s="2">
        <v>408.33</v>
      </c>
      <c r="AR1468" s="26">
        <v>0.7959183673469388</v>
      </c>
      <c r="AS1468" s="11"/>
      <c r="AT1468" s="10"/>
      <c r="AV1468" s="10"/>
      <c r="AW1468" s="10"/>
      <c r="AX1468" s="10"/>
      <c r="AY1468" s="10"/>
      <c r="AZ1468" s="10"/>
      <c r="BC1468" s="10"/>
    </row>
    <row r="1469" s="2" customFormat="1">
      <c r="A1469" s="2" t="s">
        <v>3245</v>
      </c>
      <c r="B1469" s="11">
        <v>44284</v>
      </c>
      <c r="C1469" s="2" t="s">
        <v>3164</v>
      </c>
      <c r="D1469" s="2" t="s">
        <v>3165</v>
      </c>
      <c r="E1469" s="2" t="s">
        <v>3166</v>
      </c>
      <c r="F1469" s="2" t="s">
        <v>3237</v>
      </c>
      <c r="G1469" s="2" t="s">
        <v>3238</v>
      </c>
      <c r="H1469" s="2" t="s">
        <v>3239</v>
      </c>
      <c r="I1469" s="11">
        <v>44408</v>
      </c>
      <c r="J1469" s="11">
        <v>44227</v>
      </c>
      <c r="K1469" s="2" t="s">
        <v>141</v>
      </c>
      <c r="L1469" s="2" t="s">
        <v>3170</v>
      </c>
      <c r="M1469" s="2"/>
      <c r="N1469" s="2" t="s">
        <v>80</v>
      </c>
      <c r="O1469" s="2"/>
      <c r="P1469" s="2"/>
      <c r="Q1469" s="2" t="s">
        <v>65</v>
      </c>
      <c r="R1469" s="2" t="s">
        <v>81</v>
      </c>
      <c r="S1469" s="2">
        <v>74</v>
      </c>
      <c r="T1469" s="2" t="s">
        <v>82</v>
      </c>
      <c r="U1469" s="2" t="s">
        <v>83</v>
      </c>
      <c r="V1469" s="10" t="s">
        <v>69</v>
      </c>
      <c r="W1469" s="2"/>
      <c r="X1469" s="2">
        <v>24050</v>
      </c>
      <c r="Y1469" s="26">
        <v>0.00228541673925</v>
      </c>
      <c r="Z1469" s="10" t="s">
        <v>84</v>
      </c>
      <c r="AA1469" s="2" t="s">
        <v>85</v>
      </c>
      <c r="AB1469" s="10" t="s">
        <v>72</v>
      </c>
      <c r="AC1469" s="2" t="s">
        <v>73</v>
      </c>
      <c r="AD1469" s="10" t="s">
        <v>74</v>
      </c>
      <c r="AE1469" s="10"/>
      <c r="AF1469" s="10" t="s">
        <v>86</v>
      </c>
      <c r="AG1469" s="10" t="s">
        <v>75</v>
      </c>
      <c r="AH1469" s="10"/>
      <c r="AI1469" s="10" t="s">
        <v>76</v>
      </c>
      <c r="AJ1469" s="2" t="s">
        <v>76</v>
      </c>
      <c r="AK1469" s="32">
        <v>1</v>
      </c>
      <c r="AL1469" s="2"/>
      <c r="AM1469" s="2"/>
      <c r="AN1469" s="2"/>
      <c r="AO1469" s="2">
        <v>0</v>
      </c>
      <c r="AP1469" s="2">
        <v>0</v>
      </c>
      <c r="AQ1469" s="2">
        <v>0</v>
      </c>
      <c r="AR1469" s="26">
        <v>0</v>
      </c>
      <c r="AS1469" s="11"/>
      <c r="AT1469" s="10"/>
      <c r="AV1469" s="10"/>
      <c r="AW1469" s="10"/>
      <c r="AX1469" s="10"/>
      <c r="AY1469" s="10"/>
      <c r="AZ1469" s="10"/>
      <c r="BC1469" s="10"/>
    </row>
    <row r="1470" s="2" customFormat="1">
      <c r="A1470" s="2" t="s">
        <v>3246</v>
      </c>
      <c r="B1470" s="11">
        <v>44371</v>
      </c>
      <c r="C1470" s="2" t="s">
        <v>3164</v>
      </c>
      <c r="D1470" s="2" t="s">
        <v>3165</v>
      </c>
      <c r="E1470" s="2" t="s">
        <v>3166</v>
      </c>
      <c r="F1470" s="2" t="s">
        <v>3237</v>
      </c>
      <c r="G1470" s="2" t="s">
        <v>3238</v>
      </c>
      <c r="H1470" s="2" t="s">
        <v>3239</v>
      </c>
      <c r="I1470" s="11">
        <v>44408</v>
      </c>
      <c r="J1470" s="11">
        <v>44316</v>
      </c>
      <c r="K1470" s="2" t="s">
        <v>141</v>
      </c>
      <c r="L1470" s="2" t="s">
        <v>3170</v>
      </c>
      <c r="M1470" s="2"/>
      <c r="N1470" s="2" t="s">
        <v>80</v>
      </c>
      <c r="O1470" s="2"/>
      <c r="P1470" s="2"/>
      <c r="Q1470" s="2" t="s">
        <v>65</v>
      </c>
      <c r="R1470" s="2" t="s">
        <v>81</v>
      </c>
      <c r="S1470" s="2">
        <v>71</v>
      </c>
      <c r="T1470" s="2" t="s">
        <v>82</v>
      </c>
      <c r="U1470" s="2" t="s">
        <v>83</v>
      </c>
      <c r="V1470" s="10" t="s">
        <v>69</v>
      </c>
      <c r="W1470" s="2"/>
      <c r="X1470" s="2">
        <v>12324.89</v>
      </c>
      <c r="Y1470" s="26">
        <v>0.00152655722417</v>
      </c>
      <c r="Z1470" s="10" t="s">
        <v>84</v>
      </c>
      <c r="AA1470" s="2" t="s">
        <v>85</v>
      </c>
      <c r="AB1470" s="10" t="s">
        <v>72</v>
      </c>
      <c r="AC1470" s="2" t="s">
        <v>73</v>
      </c>
      <c r="AD1470" s="10" t="s">
        <v>74</v>
      </c>
      <c r="AE1470" s="10"/>
      <c r="AF1470" s="10" t="s">
        <v>86</v>
      </c>
      <c r="AG1470" s="10" t="s">
        <v>75</v>
      </c>
      <c r="AH1470" s="10"/>
      <c r="AI1470" s="10" t="s">
        <v>76</v>
      </c>
      <c r="AJ1470" s="2" t="s">
        <v>76</v>
      </c>
      <c r="AK1470" s="32">
        <v>1</v>
      </c>
      <c r="AL1470" s="2"/>
      <c r="AM1470" s="2"/>
      <c r="AN1470" s="2"/>
      <c r="AO1470" s="2">
        <v>0</v>
      </c>
      <c r="AP1470" s="2">
        <v>0</v>
      </c>
      <c r="AQ1470" s="2">
        <v>10068.22</v>
      </c>
      <c r="AR1470" s="26">
        <v>0.8169014084507042</v>
      </c>
      <c r="AS1470" s="11"/>
      <c r="AT1470" s="10"/>
      <c r="AV1470" s="10"/>
      <c r="AW1470" s="10"/>
      <c r="AX1470" s="10"/>
      <c r="AY1470" s="10"/>
      <c r="AZ1470" s="10"/>
      <c r="BC1470" s="10"/>
    </row>
    <row r="1471" s="2" customFormat="1">
      <c r="A1471" s="2" t="s">
        <v>3247</v>
      </c>
      <c r="B1471" s="11">
        <v>44284</v>
      </c>
      <c r="C1471" s="2" t="s">
        <v>3164</v>
      </c>
      <c r="D1471" s="2" t="s">
        <v>3165</v>
      </c>
      <c r="E1471" s="2" t="s">
        <v>3166</v>
      </c>
      <c r="F1471" s="2" t="s">
        <v>3248</v>
      </c>
      <c r="G1471" s="2" t="s">
        <v>3249</v>
      </c>
      <c r="H1471" s="2" t="s">
        <v>3250</v>
      </c>
      <c r="I1471" s="11">
        <v>44408</v>
      </c>
      <c r="J1471" s="11">
        <v>44227</v>
      </c>
      <c r="K1471" s="2" t="s">
        <v>141</v>
      </c>
      <c r="L1471" s="2" t="s">
        <v>3170</v>
      </c>
      <c r="M1471" s="2"/>
      <c r="N1471" s="2" t="s">
        <v>80</v>
      </c>
      <c r="O1471" s="2"/>
      <c r="P1471" s="2"/>
      <c r="Q1471" s="2" t="s">
        <v>65</v>
      </c>
      <c r="R1471" s="2" t="s">
        <v>81</v>
      </c>
      <c r="S1471" s="2">
        <v>1209</v>
      </c>
      <c r="T1471" s="2" t="s">
        <v>82</v>
      </c>
      <c r="U1471" s="2" t="s">
        <v>83</v>
      </c>
      <c r="V1471" s="10" t="s">
        <v>69</v>
      </c>
      <c r="W1471" s="2"/>
      <c r="X1471" s="2">
        <v>392925</v>
      </c>
      <c r="Y1471" s="26">
        <v>0.01758543389351</v>
      </c>
      <c r="Z1471" s="10" t="s">
        <v>84</v>
      </c>
      <c r="AA1471" s="2" t="s">
        <v>85</v>
      </c>
      <c r="AB1471" s="10" t="s">
        <v>72</v>
      </c>
      <c r="AC1471" s="2" t="s">
        <v>73</v>
      </c>
      <c r="AD1471" s="10" t="s">
        <v>74</v>
      </c>
      <c r="AE1471" s="10"/>
      <c r="AF1471" s="10" t="s">
        <v>86</v>
      </c>
      <c r="AG1471" s="10" t="s">
        <v>75</v>
      </c>
      <c r="AH1471" s="10"/>
      <c r="AI1471" s="10" t="s">
        <v>76</v>
      </c>
      <c r="AJ1471" s="2" t="s">
        <v>76</v>
      </c>
      <c r="AK1471" s="32">
        <v>1</v>
      </c>
      <c r="AL1471" s="2"/>
      <c r="AM1471" s="2"/>
      <c r="AN1471" s="2"/>
      <c r="AO1471" s="2">
        <v>0</v>
      </c>
      <c r="AP1471" s="2">
        <v>0</v>
      </c>
      <c r="AQ1471" s="2">
        <v>350675</v>
      </c>
      <c r="AR1471" s="26">
        <v>0.8924731182795699</v>
      </c>
      <c r="AS1471" s="11"/>
      <c r="AT1471" s="10"/>
      <c r="AV1471" s="10"/>
      <c r="AW1471" s="10"/>
      <c r="AX1471" s="10"/>
      <c r="AY1471" s="10"/>
      <c r="AZ1471" s="10"/>
      <c r="BC1471" s="10"/>
    </row>
    <row r="1472" s="2" customFormat="1">
      <c r="A1472" s="2" t="s">
        <v>3251</v>
      </c>
      <c r="B1472" s="11">
        <v>44371</v>
      </c>
      <c r="C1472" s="2" t="s">
        <v>3164</v>
      </c>
      <c r="D1472" s="2" t="s">
        <v>3165</v>
      </c>
      <c r="E1472" s="2" t="s">
        <v>3166</v>
      </c>
      <c r="F1472" s="2" t="s">
        <v>3248</v>
      </c>
      <c r="G1472" s="2" t="s">
        <v>3249</v>
      </c>
      <c r="H1472" s="2" t="s">
        <v>3250</v>
      </c>
      <c r="I1472" s="11">
        <v>44408</v>
      </c>
      <c r="J1472" s="11">
        <v>44316</v>
      </c>
      <c r="K1472" s="2" t="s">
        <v>141</v>
      </c>
      <c r="L1472" s="2" t="s">
        <v>3170</v>
      </c>
      <c r="M1472" s="2"/>
      <c r="N1472" s="2" t="s">
        <v>80</v>
      </c>
      <c r="O1472" s="2"/>
      <c r="P1472" s="2"/>
      <c r="Q1472" s="2" t="s">
        <v>65</v>
      </c>
      <c r="R1472" s="2" t="s">
        <v>81</v>
      </c>
      <c r="S1472" s="2">
        <v>506</v>
      </c>
      <c r="T1472" s="2" t="s">
        <v>82</v>
      </c>
      <c r="U1472" s="2" t="s">
        <v>83</v>
      </c>
      <c r="V1472" s="10" t="s">
        <v>69</v>
      </c>
      <c r="W1472" s="2"/>
      <c r="X1472" s="2">
        <v>87836.54</v>
      </c>
      <c r="Y1472" s="26">
        <v>0.00897221764309</v>
      </c>
      <c r="Z1472" s="10" t="s">
        <v>84</v>
      </c>
      <c r="AA1472" s="2" t="s">
        <v>85</v>
      </c>
      <c r="AB1472" s="10" t="s">
        <v>72</v>
      </c>
      <c r="AC1472" s="2" t="s">
        <v>73</v>
      </c>
      <c r="AD1472" s="10" t="s">
        <v>74</v>
      </c>
      <c r="AE1472" s="10"/>
      <c r="AF1472" s="10" t="s">
        <v>86</v>
      </c>
      <c r="AG1472" s="10" t="s">
        <v>75</v>
      </c>
      <c r="AH1472" s="10"/>
      <c r="AI1472" s="10" t="s">
        <v>76</v>
      </c>
      <c r="AJ1472" s="2" t="s">
        <v>76</v>
      </c>
      <c r="AK1472" s="32">
        <v>1</v>
      </c>
      <c r="AL1472" s="2"/>
      <c r="AM1472" s="2"/>
      <c r="AN1472" s="2"/>
      <c r="AO1472" s="2">
        <v>0</v>
      </c>
      <c r="AP1472" s="2">
        <v>0</v>
      </c>
      <c r="AQ1472" s="2">
        <v>79504.22</v>
      </c>
      <c r="AR1472" s="26">
        <v>0.9051383399209486</v>
      </c>
      <c r="AS1472" s="11"/>
      <c r="AT1472" s="10"/>
      <c r="AV1472" s="10"/>
      <c r="AW1472" s="10"/>
      <c r="AX1472" s="10"/>
      <c r="AY1472" s="10"/>
      <c r="AZ1472" s="10"/>
      <c r="BC1472" s="10"/>
    </row>
    <row r="1473" s="2" customFormat="1">
      <c r="A1473" s="2" t="s">
        <v>3252</v>
      </c>
      <c r="B1473" s="11">
        <v>44467</v>
      </c>
      <c r="C1473" s="2" t="s">
        <v>3164</v>
      </c>
      <c r="D1473" s="2" t="s">
        <v>3165</v>
      </c>
      <c r="E1473" s="2" t="s">
        <v>3166</v>
      </c>
      <c r="F1473" s="2" t="s">
        <v>3248</v>
      </c>
      <c r="G1473" s="2" t="s">
        <v>3249</v>
      </c>
      <c r="H1473" s="2" t="s">
        <v>3250</v>
      </c>
      <c r="I1473" s="11">
        <v>44408</v>
      </c>
      <c r="J1473" s="11">
        <v>44408</v>
      </c>
      <c r="K1473" s="2" t="s">
        <v>141</v>
      </c>
      <c r="L1473" s="2" t="s">
        <v>3170</v>
      </c>
      <c r="M1473" s="2"/>
      <c r="N1473" s="2" t="s">
        <v>80</v>
      </c>
      <c r="O1473" s="2"/>
      <c r="P1473" s="2"/>
      <c r="Q1473" s="2" t="s">
        <v>65</v>
      </c>
      <c r="R1473" s="2" t="s">
        <v>81</v>
      </c>
      <c r="S1473" s="2">
        <v>530</v>
      </c>
      <c r="T1473" s="2" t="s">
        <v>82</v>
      </c>
      <c r="U1473" s="2" t="s">
        <v>83</v>
      </c>
      <c r="V1473" s="10" t="s">
        <v>69</v>
      </c>
      <c r="W1473" s="2"/>
      <c r="X1473" s="2">
        <v>85393.6</v>
      </c>
      <c r="Y1473" s="26">
        <v>0.00861072715324</v>
      </c>
      <c r="Z1473" s="10" t="s">
        <v>84</v>
      </c>
      <c r="AA1473" s="2" t="s">
        <v>85</v>
      </c>
      <c r="AB1473" s="10" t="s">
        <v>72</v>
      </c>
      <c r="AC1473" s="2" t="s">
        <v>73</v>
      </c>
      <c r="AD1473" s="10" t="s">
        <v>74</v>
      </c>
      <c r="AE1473" s="10"/>
      <c r="AF1473" s="10" t="s">
        <v>86</v>
      </c>
      <c r="AG1473" s="10" t="s">
        <v>75</v>
      </c>
      <c r="AH1473" s="10"/>
      <c r="AI1473" s="10" t="s">
        <v>76</v>
      </c>
      <c r="AJ1473" s="2" t="s">
        <v>76</v>
      </c>
      <c r="AK1473" s="32">
        <v>1</v>
      </c>
      <c r="AL1473" s="2"/>
      <c r="AM1473" s="2"/>
      <c r="AN1473" s="2"/>
      <c r="AO1473" s="2">
        <v>0</v>
      </c>
      <c r="AP1473" s="2">
        <v>0</v>
      </c>
      <c r="AQ1473" s="2">
        <v>0</v>
      </c>
      <c r="AR1473" s="26">
        <v>0</v>
      </c>
      <c r="AS1473" s="11"/>
      <c r="AT1473" s="10"/>
      <c r="AV1473" s="10"/>
      <c r="AW1473" s="10"/>
      <c r="AX1473" s="10"/>
      <c r="AY1473" s="10"/>
      <c r="AZ1473" s="10"/>
      <c r="BC1473" s="10"/>
    </row>
    <row r="1474" s="2" customFormat="1">
      <c r="A1474" s="2" t="s">
        <v>3253</v>
      </c>
      <c r="B1474" s="11">
        <v>43829</v>
      </c>
      <c r="C1474" s="2" t="s">
        <v>3164</v>
      </c>
      <c r="D1474" s="2" t="s">
        <v>3165</v>
      </c>
      <c r="E1474" s="2" t="s">
        <v>3166</v>
      </c>
      <c r="F1474" s="2" t="s">
        <v>3254</v>
      </c>
      <c r="G1474" s="2" t="s">
        <v>3255</v>
      </c>
      <c r="H1474" s="2" t="s">
        <v>3256</v>
      </c>
      <c r="I1474" s="11">
        <v>44043</v>
      </c>
      <c r="J1474" s="11">
        <v>43769</v>
      </c>
      <c r="K1474" s="2" t="s">
        <v>141</v>
      </c>
      <c r="L1474" s="2" t="s">
        <v>3170</v>
      </c>
      <c r="M1474" s="2"/>
      <c r="N1474" s="2" t="s">
        <v>80</v>
      </c>
      <c r="O1474" s="2"/>
      <c r="P1474" s="2"/>
      <c r="Q1474" s="2" t="s">
        <v>65</v>
      </c>
      <c r="R1474" s="2" t="s">
        <v>81</v>
      </c>
      <c r="S1474" s="2">
        <v>1577</v>
      </c>
      <c r="T1474" s="2" t="s">
        <v>82</v>
      </c>
      <c r="U1474" s="2" t="s">
        <v>83</v>
      </c>
      <c r="V1474" s="10" t="s">
        <v>69</v>
      </c>
      <c r="W1474" s="2"/>
      <c r="X1474" s="2">
        <v>8578.88</v>
      </c>
      <c r="Y1474" s="26">
        <v>0.00105482940121</v>
      </c>
      <c r="Z1474" s="10" t="s">
        <v>84</v>
      </c>
      <c r="AA1474" s="2" t="s">
        <v>85</v>
      </c>
      <c r="AB1474" s="10" t="s">
        <v>72</v>
      </c>
      <c r="AC1474" s="2" t="s">
        <v>73</v>
      </c>
      <c r="AD1474" s="10" t="s">
        <v>74</v>
      </c>
      <c r="AE1474" s="10"/>
      <c r="AF1474" s="10" t="s">
        <v>86</v>
      </c>
      <c r="AG1474" s="10" t="s">
        <v>75</v>
      </c>
      <c r="AH1474" s="10"/>
      <c r="AI1474" s="10" t="s">
        <v>76</v>
      </c>
      <c r="AJ1474" s="2" t="s">
        <v>76</v>
      </c>
      <c r="AK1474" s="32">
        <v>1</v>
      </c>
      <c r="AL1474" s="2"/>
      <c r="AM1474" s="2"/>
      <c r="AN1474" s="2"/>
      <c r="AO1474" s="2">
        <v>0</v>
      </c>
      <c r="AP1474" s="2">
        <v>0</v>
      </c>
      <c r="AQ1474" s="2">
        <v>9139.2</v>
      </c>
      <c r="AR1474" s="26">
        <v>1.0653138871274572</v>
      </c>
      <c r="AS1474" s="11"/>
      <c r="AT1474" s="10"/>
      <c r="AV1474" s="10"/>
      <c r="AW1474" s="10"/>
      <c r="AX1474" s="10"/>
      <c r="AY1474" s="10"/>
      <c r="AZ1474" s="10"/>
      <c r="BC1474" s="10"/>
    </row>
    <row r="1475" s="2" customFormat="1">
      <c r="A1475" s="2" t="s">
        <v>3257</v>
      </c>
      <c r="B1475" s="11">
        <v>43907</v>
      </c>
      <c r="C1475" s="2" t="s">
        <v>3164</v>
      </c>
      <c r="D1475" s="2" t="s">
        <v>3165</v>
      </c>
      <c r="E1475" s="2" t="s">
        <v>3166</v>
      </c>
      <c r="F1475" s="2" t="s">
        <v>3254</v>
      </c>
      <c r="G1475" s="2" t="s">
        <v>3255</v>
      </c>
      <c r="H1475" s="2" t="s">
        <v>3256</v>
      </c>
      <c r="I1475" s="11">
        <v>44043</v>
      </c>
      <c r="J1475" s="11">
        <v>43861</v>
      </c>
      <c r="K1475" s="2" t="s">
        <v>141</v>
      </c>
      <c r="L1475" s="2" t="s">
        <v>3170</v>
      </c>
      <c r="M1475" s="2"/>
      <c r="N1475" s="2" t="s">
        <v>80</v>
      </c>
      <c r="O1475" s="2"/>
      <c r="P1475" s="2"/>
      <c r="Q1475" s="2" t="s">
        <v>65</v>
      </c>
      <c r="R1475" s="2" t="s">
        <v>81</v>
      </c>
      <c r="S1475" s="2">
        <v>951</v>
      </c>
      <c r="T1475" s="2" t="s">
        <v>82</v>
      </c>
      <c r="U1475" s="2" t="s">
        <v>83</v>
      </c>
      <c r="V1475" s="10" t="s">
        <v>69</v>
      </c>
      <c r="W1475" s="2"/>
      <c r="X1475" s="2">
        <v>3651.84</v>
      </c>
      <c r="Y1475" s="26">
        <v>0.0007044149457</v>
      </c>
      <c r="Z1475" s="10" t="s">
        <v>84</v>
      </c>
      <c r="AA1475" s="2" t="s">
        <v>85</v>
      </c>
      <c r="AB1475" s="10" t="s">
        <v>72</v>
      </c>
      <c r="AC1475" s="2" t="s">
        <v>73</v>
      </c>
      <c r="AD1475" s="10" t="s">
        <v>74</v>
      </c>
      <c r="AE1475" s="10"/>
      <c r="AF1475" s="10" t="s">
        <v>86</v>
      </c>
      <c r="AG1475" s="10" t="s">
        <v>75</v>
      </c>
      <c r="AH1475" s="10"/>
      <c r="AI1475" s="10" t="s">
        <v>76</v>
      </c>
      <c r="AJ1475" s="2" t="s">
        <v>76</v>
      </c>
      <c r="AK1475" s="32">
        <v>1</v>
      </c>
      <c r="AL1475" s="2"/>
      <c r="AM1475" s="2"/>
      <c r="AN1475" s="2"/>
      <c r="AO1475" s="2">
        <v>0</v>
      </c>
      <c r="AP1475" s="2">
        <v>0</v>
      </c>
      <c r="AQ1475" s="2">
        <v>3160.32</v>
      </c>
      <c r="AR1475" s="26">
        <v>0.8654048370136699</v>
      </c>
      <c r="AS1475" s="11"/>
      <c r="AT1475" s="10"/>
      <c r="AV1475" s="10"/>
      <c r="AW1475" s="10"/>
      <c r="AX1475" s="10"/>
      <c r="AY1475" s="10"/>
      <c r="AZ1475" s="10"/>
      <c r="BC1475" s="10"/>
    </row>
    <row r="1476" s="2" customFormat="1">
      <c r="A1476" s="2" t="s">
        <v>3258</v>
      </c>
      <c r="B1476" s="11">
        <v>44006</v>
      </c>
      <c r="C1476" s="2" t="s">
        <v>3164</v>
      </c>
      <c r="D1476" s="2" t="s">
        <v>3165</v>
      </c>
      <c r="E1476" s="2" t="s">
        <v>3166</v>
      </c>
      <c r="F1476" s="2" t="s">
        <v>3254</v>
      </c>
      <c r="G1476" s="2" t="s">
        <v>3255</v>
      </c>
      <c r="H1476" s="2" t="s">
        <v>3256</v>
      </c>
      <c r="I1476" s="11">
        <v>44043</v>
      </c>
      <c r="J1476" s="11">
        <v>43951</v>
      </c>
      <c r="K1476" s="2" t="s">
        <v>141</v>
      </c>
      <c r="L1476" s="2" t="s">
        <v>3170</v>
      </c>
      <c r="M1476" s="2"/>
      <c r="N1476" s="2" t="s">
        <v>80</v>
      </c>
      <c r="O1476" s="2"/>
      <c r="P1476" s="2"/>
      <c r="Q1476" s="2" t="s">
        <v>65</v>
      </c>
      <c r="R1476" s="2" t="s">
        <v>81</v>
      </c>
      <c r="S1476" s="2">
        <v>1081</v>
      </c>
      <c r="T1476" s="2" t="s">
        <v>82</v>
      </c>
      <c r="U1476" s="2" t="s">
        <v>83</v>
      </c>
      <c r="V1476" s="10" t="s">
        <v>69</v>
      </c>
      <c r="W1476" s="2"/>
      <c r="X1476" s="2">
        <v>6194.13</v>
      </c>
      <c r="Y1476" s="26">
        <v>0.00350585450698</v>
      </c>
      <c r="Z1476" s="10" t="s">
        <v>84</v>
      </c>
      <c r="AA1476" s="2" t="s">
        <v>85</v>
      </c>
      <c r="AB1476" s="10" t="s">
        <v>72</v>
      </c>
      <c r="AC1476" s="2" t="s">
        <v>73</v>
      </c>
      <c r="AD1476" s="10" t="s">
        <v>74</v>
      </c>
      <c r="AE1476" s="10"/>
      <c r="AF1476" s="10" t="s">
        <v>86</v>
      </c>
      <c r="AG1476" s="10" t="s">
        <v>75</v>
      </c>
      <c r="AH1476" s="10"/>
      <c r="AI1476" s="10" t="s">
        <v>76</v>
      </c>
      <c r="AJ1476" s="2" t="s">
        <v>76</v>
      </c>
      <c r="AK1476" s="32">
        <v>1</v>
      </c>
      <c r="AL1476" s="2"/>
      <c r="AM1476" s="2"/>
      <c r="AN1476" s="2"/>
      <c r="AO1476" s="2">
        <v>0</v>
      </c>
      <c r="AP1476" s="2">
        <v>0</v>
      </c>
      <c r="AQ1476" s="2">
        <v>1999.77</v>
      </c>
      <c r="AR1476" s="26">
        <v>0.3228492136910268</v>
      </c>
      <c r="AS1476" s="11"/>
      <c r="AT1476" s="10"/>
      <c r="AV1476" s="10"/>
      <c r="AW1476" s="10"/>
      <c r="AX1476" s="10"/>
      <c r="AY1476" s="10"/>
      <c r="AZ1476" s="10"/>
      <c r="BC1476" s="10"/>
    </row>
    <row r="1477" s="2" customFormat="1">
      <c r="A1477" s="2" t="s">
        <v>3259</v>
      </c>
      <c r="B1477" s="11">
        <v>44098</v>
      </c>
      <c r="C1477" s="2" t="s">
        <v>3164</v>
      </c>
      <c r="D1477" s="2" t="s">
        <v>3165</v>
      </c>
      <c r="E1477" s="2" t="s">
        <v>3166</v>
      </c>
      <c r="F1477" s="2" t="s">
        <v>3254</v>
      </c>
      <c r="G1477" s="2" t="s">
        <v>3255</v>
      </c>
      <c r="H1477" s="2" t="s">
        <v>3256</v>
      </c>
      <c r="I1477" s="11">
        <v>44043</v>
      </c>
      <c r="J1477" s="11">
        <v>44043</v>
      </c>
      <c r="K1477" s="2" t="s">
        <v>141</v>
      </c>
      <c r="L1477" s="2" t="s">
        <v>3170</v>
      </c>
      <c r="M1477" s="2"/>
      <c r="N1477" s="2" t="s">
        <v>80</v>
      </c>
      <c r="O1477" s="2"/>
      <c r="P1477" s="2"/>
      <c r="Q1477" s="2" t="s">
        <v>65</v>
      </c>
      <c r="R1477" s="2" t="s">
        <v>81</v>
      </c>
      <c r="S1477" s="2">
        <v>966</v>
      </c>
      <c r="T1477" s="2" t="s">
        <v>82</v>
      </c>
      <c r="U1477" s="2" t="s">
        <v>83</v>
      </c>
      <c r="V1477" s="10" t="s">
        <v>69</v>
      </c>
      <c r="W1477" s="2"/>
      <c r="X1477" s="2">
        <v>3873.66</v>
      </c>
      <c r="Y1477" s="26">
        <v>0.00085045587502</v>
      </c>
      <c r="Z1477" s="10" t="s">
        <v>84</v>
      </c>
      <c r="AA1477" s="2" t="s">
        <v>85</v>
      </c>
      <c r="AB1477" s="10" t="s">
        <v>72</v>
      </c>
      <c r="AC1477" s="2" t="s">
        <v>73</v>
      </c>
      <c r="AD1477" s="10" t="s">
        <v>74</v>
      </c>
      <c r="AE1477" s="10"/>
      <c r="AF1477" s="10" t="s">
        <v>86</v>
      </c>
      <c r="AG1477" s="10" t="s">
        <v>75</v>
      </c>
      <c r="AH1477" s="10"/>
      <c r="AI1477" s="10" t="s">
        <v>76</v>
      </c>
      <c r="AJ1477" s="2" t="s">
        <v>76</v>
      </c>
      <c r="AK1477" s="32">
        <v>1</v>
      </c>
      <c r="AL1477" s="2"/>
      <c r="AM1477" s="2"/>
      <c r="AN1477" s="2"/>
      <c r="AO1477" s="2">
        <v>0</v>
      </c>
      <c r="AP1477" s="2">
        <v>0</v>
      </c>
      <c r="AQ1477" s="2">
        <v>3312.26</v>
      </c>
      <c r="AR1477" s="26">
        <v>0.855072463768116</v>
      </c>
      <c r="AS1477" s="11"/>
      <c r="AT1477" s="10"/>
      <c r="AV1477" s="10"/>
      <c r="AW1477" s="10"/>
      <c r="AX1477" s="10"/>
      <c r="AY1477" s="10"/>
      <c r="AZ1477" s="10"/>
      <c r="BC1477" s="10"/>
    </row>
    <row r="1478" s="2" customFormat="1">
      <c r="A1478" s="2" t="s">
        <v>3260</v>
      </c>
      <c r="B1478" s="11">
        <v>44194</v>
      </c>
      <c r="C1478" s="2" t="s">
        <v>3164</v>
      </c>
      <c r="D1478" s="2" t="s">
        <v>3165</v>
      </c>
      <c r="E1478" s="2" t="s">
        <v>3166</v>
      </c>
      <c r="F1478" s="2" t="s">
        <v>3254</v>
      </c>
      <c r="G1478" s="2" t="s">
        <v>3255</v>
      </c>
      <c r="H1478" s="2" t="s">
        <v>3256</v>
      </c>
      <c r="I1478" s="11">
        <v>44408</v>
      </c>
      <c r="J1478" s="11">
        <v>44135</v>
      </c>
      <c r="K1478" s="2" t="s">
        <v>141</v>
      </c>
      <c r="L1478" s="2" t="s">
        <v>3170</v>
      </c>
      <c r="M1478" s="2"/>
      <c r="N1478" s="2" t="s">
        <v>80</v>
      </c>
      <c r="O1478" s="2"/>
      <c r="P1478" s="2"/>
      <c r="Q1478" s="2" t="s">
        <v>65</v>
      </c>
      <c r="R1478" s="2" t="s">
        <v>81</v>
      </c>
      <c r="S1478" s="2">
        <v>440</v>
      </c>
      <c r="T1478" s="2" t="s">
        <v>82</v>
      </c>
      <c r="U1478" s="2" t="s">
        <v>83</v>
      </c>
      <c r="V1478" s="10" t="s">
        <v>69</v>
      </c>
      <c r="W1478" s="2"/>
      <c r="X1478" s="2">
        <v>4606.8</v>
      </c>
      <c r="Y1478" s="26">
        <v>0.00182198943337</v>
      </c>
      <c r="Z1478" s="10" t="s">
        <v>84</v>
      </c>
      <c r="AA1478" s="2" t="s">
        <v>85</v>
      </c>
      <c r="AB1478" s="10" t="s">
        <v>72</v>
      </c>
      <c r="AC1478" s="2" t="s">
        <v>73</v>
      </c>
      <c r="AD1478" s="10" t="s">
        <v>74</v>
      </c>
      <c r="AE1478" s="10"/>
      <c r="AF1478" s="10" t="s">
        <v>86</v>
      </c>
      <c r="AG1478" s="10" t="s">
        <v>75</v>
      </c>
      <c r="AH1478" s="10"/>
      <c r="AI1478" s="10" t="s">
        <v>76</v>
      </c>
      <c r="AJ1478" s="2" t="s">
        <v>76</v>
      </c>
      <c r="AK1478" s="32">
        <v>1</v>
      </c>
      <c r="AL1478" s="2"/>
      <c r="AM1478" s="2"/>
      <c r="AN1478" s="2"/>
      <c r="AO1478" s="2">
        <v>0</v>
      </c>
      <c r="AP1478" s="2">
        <v>0</v>
      </c>
      <c r="AQ1478" s="2">
        <v>3465.57</v>
      </c>
      <c r="AR1478" s="26">
        <v>0.7522727272727273</v>
      </c>
      <c r="AS1478" s="11"/>
      <c r="AT1478" s="10"/>
      <c r="AV1478" s="10"/>
      <c r="AW1478" s="10"/>
      <c r="AX1478" s="10"/>
      <c r="AY1478" s="10"/>
      <c r="AZ1478" s="10"/>
      <c r="BC1478" s="10"/>
    </row>
    <row r="1479" s="2" customFormat="1">
      <c r="A1479" s="2" t="s">
        <v>3261</v>
      </c>
      <c r="B1479" s="11">
        <v>44284</v>
      </c>
      <c r="C1479" s="2" t="s">
        <v>3164</v>
      </c>
      <c r="D1479" s="2" t="s">
        <v>3165</v>
      </c>
      <c r="E1479" s="2" t="s">
        <v>3166</v>
      </c>
      <c r="F1479" s="2" t="s">
        <v>3254</v>
      </c>
      <c r="G1479" s="2" t="s">
        <v>3255</v>
      </c>
      <c r="H1479" s="2" t="s">
        <v>3256</v>
      </c>
      <c r="I1479" s="11">
        <v>44408</v>
      </c>
      <c r="J1479" s="11">
        <v>44227</v>
      </c>
      <c r="K1479" s="2" t="s">
        <v>141</v>
      </c>
      <c r="L1479" s="2" t="s">
        <v>3170</v>
      </c>
      <c r="M1479" s="2"/>
      <c r="N1479" s="2" t="s">
        <v>80</v>
      </c>
      <c r="O1479" s="2"/>
      <c r="P1479" s="2"/>
      <c r="Q1479" s="2" t="s">
        <v>65</v>
      </c>
      <c r="R1479" s="2" t="s">
        <v>81</v>
      </c>
      <c r="S1479" s="2">
        <v>885</v>
      </c>
      <c r="T1479" s="2" t="s">
        <v>82</v>
      </c>
      <c r="U1479" s="2" t="s">
        <v>83</v>
      </c>
      <c r="V1479" s="10" t="s">
        <v>69</v>
      </c>
      <c r="W1479" s="2"/>
      <c r="X1479" s="2">
        <v>287625</v>
      </c>
      <c r="Y1479" s="26">
        <v>0.02010472096027</v>
      </c>
      <c r="Z1479" s="10" t="s">
        <v>84</v>
      </c>
      <c r="AA1479" s="2" t="s">
        <v>85</v>
      </c>
      <c r="AB1479" s="10" t="s">
        <v>72</v>
      </c>
      <c r="AC1479" s="2" t="s">
        <v>73</v>
      </c>
      <c r="AD1479" s="10" t="s">
        <v>74</v>
      </c>
      <c r="AE1479" s="10"/>
      <c r="AF1479" s="10" t="s">
        <v>86</v>
      </c>
      <c r="AG1479" s="10" t="s">
        <v>75</v>
      </c>
      <c r="AH1479" s="10"/>
      <c r="AI1479" s="10" t="s">
        <v>76</v>
      </c>
      <c r="AJ1479" s="2" t="s">
        <v>76</v>
      </c>
      <c r="AK1479" s="32">
        <v>1</v>
      </c>
      <c r="AL1479" s="2"/>
      <c r="AM1479" s="2"/>
      <c r="AN1479" s="2"/>
      <c r="AO1479" s="2">
        <v>0</v>
      </c>
      <c r="AP1479" s="2">
        <v>0</v>
      </c>
      <c r="AQ1479" s="2">
        <v>8775</v>
      </c>
      <c r="AR1479" s="26">
        <v>0.030508474576271188</v>
      </c>
      <c r="AS1479" s="11"/>
      <c r="AT1479" s="10"/>
      <c r="AV1479" s="10"/>
      <c r="AW1479" s="10"/>
      <c r="AX1479" s="10"/>
      <c r="AY1479" s="10"/>
      <c r="AZ1479" s="10"/>
      <c r="BC1479" s="10"/>
    </row>
    <row r="1480" s="2" customFormat="1">
      <c r="A1480" s="2" t="s">
        <v>3262</v>
      </c>
      <c r="B1480" s="11">
        <v>44371</v>
      </c>
      <c r="C1480" s="2" t="s">
        <v>3164</v>
      </c>
      <c r="D1480" s="2" t="s">
        <v>3165</v>
      </c>
      <c r="E1480" s="2" t="s">
        <v>3166</v>
      </c>
      <c r="F1480" s="2" t="s">
        <v>3254</v>
      </c>
      <c r="G1480" s="2" t="s">
        <v>3255</v>
      </c>
      <c r="H1480" s="2" t="s">
        <v>3256</v>
      </c>
      <c r="I1480" s="11">
        <v>44408</v>
      </c>
      <c r="J1480" s="11">
        <v>44316</v>
      </c>
      <c r="K1480" s="2" t="s">
        <v>141</v>
      </c>
      <c r="L1480" s="2" t="s">
        <v>3170</v>
      </c>
      <c r="M1480" s="2"/>
      <c r="N1480" s="2" t="s">
        <v>80</v>
      </c>
      <c r="O1480" s="2"/>
      <c r="P1480" s="2"/>
      <c r="Q1480" s="2" t="s">
        <v>65</v>
      </c>
      <c r="R1480" s="2" t="s">
        <v>81</v>
      </c>
      <c r="S1480" s="2">
        <v>1348</v>
      </c>
      <c r="T1480" s="2" t="s">
        <v>82</v>
      </c>
      <c r="U1480" s="2" t="s">
        <v>83</v>
      </c>
      <c r="V1480" s="10" t="s">
        <v>69</v>
      </c>
      <c r="W1480" s="2"/>
      <c r="X1480" s="2">
        <v>233999.32</v>
      </c>
      <c r="Y1480" s="26">
        <v>0.00900825395601</v>
      </c>
      <c r="Z1480" s="10" t="s">
        <v>84</v>
      </c>
      <c r="AA1480" s="2" t="s">
        <v>85</v>
      </c>
      <c r="AB1480" s="10" t="s">
        <v>72</v>
      </c>
      <c r="AC1480" s="2" t="s">
        <v>73</v>
      </c>
      <c r="AD1480" s="10" t="s">
        <v>74</v>
      </c>
      <c r="AE1480" s="10"/>
      <c r="AF1480" s="10" t="s">
        <v>86</v>
      </c>
      <c r="AG1480" s="10" t="s">
        <v>75</v>
      </c>
      <c r="AH1480" s="10"/>
      <c r="AI1480" s="10" t="s">
        <v>76</v>
      </c>
      <c r="AJ1480" s="2" t="s">
        <v>76</v>
      </c>
      <c r="AK1480" s="32">
        <v>1</v>
      </c>
      <c r="AL1480" s="2"/>
      <c r="AM1480" s="2"/>
      <c r="AN1480" s="2"/>
      <c r="AO1480" s="2">
        <v>0</v>
      </c>
      <c r="AP1480" s="2">
        <v>0</v>
      </c>
      <c r="AQ1480" s="2">
        <v>189560.28</v>
      </c>
      <c r="AR1480" s="26">
        <v>0.8100890207715133</v>
      </c>
      <c r="AS1480" s="11"/>
      <c r="AT1480" s="10"/>
      <c r="AV1480" s="10"/>
      <c r="AW1480" s="10"/>
      <c r="AX1480" s="10"/>
      <c r="AY1480" s="10"/>
      <c r="AZ1480" s="10"/>
      <c r="BC1480" s="10"/>
    </row>
    <row r="1481" s="2" customFormat="1">
      <c r="A1481" s="2" t="s">
        <v>3263</v>
      </c>
      <c r="B1481" s="11">
        <v>44467</v>
      </c>
      <c r="C1481" s="2" t="s">
        <v>3164</v>
      </c>
      <c r="D1481" s="2" t="s">
        <v>3165</v>
      </c>
      <c r="E1481" s="2" t="s">
        <v>3166</v>
      </c>
      <c r="F1481" s="2" t="s">
        <v>3254</v>
      </c>
      <c r="G1481" s="2" t="s">
        <v>3255</v>
      </c>
      <c r="H1481" s="2" t="s">
        <v>3256</v>
      </c>
      <c r="I1481" s="11">
        <v>44408</v>
      </c>
      <c r="J1481" s="11">
        <v>44408</v>
      </c>
      <c r="K1481" s="2" t="s">
        <v>141</v>
      </c>
      <c r="L1481" s="2" t="s">
        <v>3170</v>
      </c>
      <c r="M1481" s="2"/>
      <c r="N1481" s="2" t="s">
        <v>80</v>
      </c>
      <c r="O1481" s="2"/>
      <c r="P1481" s="2"/>
      <c r="Q1481" s="2" t="s">
        <v>65</v>
      </c>
      <c r="R1481" s="2" t="s">
        <v>81</v>
      </c>
      <c r="S1481" s="2">
        <v>832</v>
      </c>
      <c r="T1481" s="2" t="s">
        <v>82</v>
      </c>
      <c r="U1481" s="2" t="s">
        <v>83</v>
      </c>
      <c r="V1481" s="10" t="s">
        <v>69</v>
      </c>
      <c r="W1481" s="2"/>
      <c r="X1481" s="2">
        <v>134051.84</v>
      </c>
      <c r="Y1481" s="26">
        <v>0.00862917450147</v>
      </c>
      <c r="Z1481" s="10" t="s">
        <v>84</v>
      </c>
      <c r="AA1481" s="2" t="s">
        <v>85</v>
      </c>
      <c r="AB1481" s="10" t="s">
        <v>72</v>
      </c>
      <c r="AC1481" s="2" t="s">
        <v>73</v>
      </c>
      <c r="AD1481" s="10" t="s">
        <v>74</v>
      </c>
      <c r="AE1481" s="10"/>
      <c r="AF1481" s="10" t="s">
        <v>86</v>
      </c>
      <c r="AG1481" s="10" t="s">
        <v>75</v>
      </c>
      <c r="AH1481" s="10"/>
      <c r="AI1481" s="10" t="s">
        <v>76</v>
      </c>
      <c r="AJ1481" s="2" t="s">
        <v>76</v>
      </c>
      <c r="AK1481" s="32">
        <v>1</v>
      </c>
      <c r="AL1481" s="2"/>
      <c r="AM1481" s="2"/>
      <c r="AN1481" s="2"/>
      <c r="AO1481" s="2">
        <v>0</v>
      </c>
      <c r="AP1481" s="2">
        <v>0</v>
      </c>
      <c r="AQ1481" s="2">
        <v>0</v>
      </c>
      <c r="AR1481" s="26">
        <v>0</v>
      </c>
      <c r="AS1481" s="11"/>
      <c r="AT1481" s="10"/>
      <c r="AV1481" s="10"/>
      <c r="AW1481" s="10"/>
      <c r="AX1481" s="10"/>
      <c r="AY1481" s="10"/>
      <c r="AZ1481" s="10"/>
      <c r="BC1481" s="10"/>
    </row>
    <row r="1482" s="2" customFormat="1">
      <c r="A1482" s="2" t="s">
        <v>3264</v>
      </c>
      <c r="B1482" s="11">
        <v>44559</v>
      </c>
      <c r="C1482" s="2" t="s">
        <v>3164</v>
      </c>
      <c r="D1482" s="2" t="s">
        <v>3165</v>
      </c>
      <c r="E1482" s="2" t="s">
        <v>3166</v>
      </c>
      <c r="F1482" s="2" t="s">
        <v>3265</v>
      </c>
      <c r="G1482" s="2" t="s">
        <v>3266</v>
      </c>
      <c r="H1482" s="2" t="s">
        <v>3267</v>
      </c>
      <c r="I1482" s="11">
        <v>44773</v>
      </c>
      <c r="J1482" s="11">
        <v>44500</v>
      </c>
      <c r="K1482" s="2" t="s">
        <v>141</v>
      </c>
      <c r="L1482" s="2" t="s">
        <v>3170</v>
      </c>
      <c r="M1482" s="2"/>
      <c r="N1482" s="2" t="s">
        <v>80</v>
      </c>
      <c r="O1482" s="2"/>
      <c r="P1482" s="2"/>
      <c r="Q1482" s="2" t="s">
        <v>65</v>
      </c>
      <c r="R1482" s="2" t="s">
        <v>81</v>
      </c>
      <c r="S1482" s="2">
        <v>1057</v>
      </c>
      <c r="T1482" s="2" t="s">
        <v>82</v>
      </c>
      <c r="U1482" s="2" t="s">
        <v>83</v>
      </c>
      <c r="V1482" s="10" t="s">
        <v>69</v>
      </c>
      <c r="W1482" s="2"/>
      <c r="X1482" s="2">
        <v>193970.07</v>
      </c>
      <c r="Y1482" s="26">
        <v>0.00328963862722</v>
      </c>
      <c r="Z1482" s="10" t="s">
        <v>84</v>
      </c>
      <c r="AA1482" s="2" t="s">
        <v>85</v>
      </c>
      <c r="AB1482" s="10" t="s">
        <v>72</v>
      </c>
      <c r="AC1482" s="2" t="s">
        <v>73</v>
      </c>
      <c r="AD1482" s="10" t="s">
        <v>74</v>
      </c>
      <c r="AE1482" s="10"/>
      <c r="AF1482" s="10" t="s">
        <v>86</v>
      </c>
      <c r="AG1482" s="10" t="s">
        <v>75</v>
      </c>
      <c r="AH1482" s="10"/>
      <c r="AI1482" s="10" t="s">
        <v>76</v>
      </c>
      <c r="AJ1482" s="2" t="s">
        <v>76</v>
      </c>
      <c r="AK1482" s="32">
        <v>1</v>
      </c>
      <c r="AL1482" s="2"/>
      <c r="AM1482" s="2"/>
      <c r="AN1482" s="2"/>
      <c r="AO1482" s="2">
        <v>0</v>
      </c>
      <c r="AP1482" s="2">
        <v>0</v>
      </c>
      <c r="AQ1482" s="2">
        <v>0</v>
      </c>
      <c r="AR1482" s="26">
        <v>0</v>
      </c>
      <c r="AS1482" s="11"/>
      <c r="AT1482" s="10"/>
      <c r="AV1482" s="10"/>
      <c r="AW1482" s="10"/>
      <c r="AX1482" s="10"/>
      <c r="AY1482" s="10"/>
      <c r="AZ1482" s="10"/>
      <c r="BC1482" s="10"/>
    </row>
    <row r="1483" s="2" customFormat="1">
      <c r="A1483" s="2" t="s">
        <v>3268</v>
      </c>
      <c r="B1483" s="11">
        <v>43829</v>
      </c>
      <c r="C1483" s="2" t="s">
        <v>3164</v>
      </c>
      <c r="D1483" s="2" t="s">
        <v>3165</v>
      </c>
      <c r="E1483" s="2" t="s">
        <v>3166</v>
      </c>
      <c r="F1483" s="2" t="s">
        <v>3269</v>
      </c>
      <c r="G1483" s="2" t="s">
        <v>3270</v>
      </c>
      <c r="H1483" s="2" t="s">
        <v>3271</v>
      </c>
      <c r="I1483" s="11">
        <v>44043</v>
      </c>
      <c r="J1483" s="11">
        <v>43769</v>
      </c>
      <c r="K1483" s="2" t="s">
        <v>141</v>
      </c>
      <c r="L1483" s="2" t="s">
        <v>3170</v>
      </c>
      <c r="M1483" s="2"/>
      <c r="N1483" s="2" t="s">
        <v>80</v>
      </c>
      <c r="O1483" s="2"/>
      <c r="P1483" s="2"/>
      <c r="Q1483" s="2" t="s">
        <v>65</v>
      </c>
      <c r="R1483" s="2" t="s">
        <v>81</v>
      </c>
      <c r="S1483" s="2">
        <v>1136</v>
      </c>
      <c r="T1483" s="2" t="s">
        <v>82</v>
      </c>
      <c r="U1483" s="2" t="s">
        <v>83</v>
      </c>
      <c r="V1483" s="10" t="s">
        <v>69</v>
      </c>
      <c r="W1483" s="2"/>
      <c r="X1483" s="2">
        <v>6179.84</v>
      </c>
      <c r="Y1483" s="26">
        <v>0.00014318407193</v>
      </c>
      <c r="Z1483" s="10" t="s">
        <v>84</v>
      </c>
      <c r="AA1483" s="2" t="s">
        <v>85</v>
      </c>
      <c r="AB1483" s="10" t="s">
        <v>72</v>
      </c>
      <c r="AC1483" s="2" t="s">
        <v>73</v>
      </c>
      <c r="AD1483" s="10" t="s">
        <v>74</v>
      </c>
      <c r="AE1483" s="10"/>
      <c r="AF1483" s="10" t="s">
        <v>86</v>
      </c>
      <c r="AG1483" s="10" t="s">
        <v>75</v>
      </c>
      <c r="AH1483" s="10"/>
      <c r="AI1483" s="10" t="s">
        <v>76</v>
      </c>
      <c r="AJ1483" s="2" t="s">
        <v>76</v>
      </c>
      <c r="AK1483" s="32">
        <v>1</v>
      </c>
      <c r="AL1483" s="2"/>
      <c r="AM1483" s="2"/>
      <c r="AN1483" s="2"/>
      <c r="AO1483" s="2">
        <v>0</v>
      </c>
      <c r="AP1483" s="2">
        <v>0</v>
      </c>
      <c r="AQ1483" s="2">
        <v>0</v>
      </c>
      <c r="AR1483" s="26">
        <v>0</v>
      </c>
      <c r="AS1483" s="11"/>
      <c r="AT1483" s="10"/>
      <c r="AV1483" s="10"/>
      <c r="AW1483" s="10"/>
      <c r="AX1483" s="10"/>
      <c r="AY1483" s="10"/>
      <c r="AZ1483" s="10"/>
      <c r="BC1483" s="10"/>
    </row>
    <row r="1484" s="2" customFormat="1">
      <c r="A1484" s="2" t="s">
        <v>3272</v>
      </c>
      <c r="B1484" s="11">
        <v>43907</v>
      </c>
      <c r="C1484" s="2" t="s">
        <v>3164</v>
      </c>
      <c r="D1484" s="2" t="s">
        <v>3165</v>
      </c>
      <c r="E1484" s="2" t="s">
        <v>3166</v>
      </c>
      <c r="F1484" s="2" t="s">
        <v>3269</v>
      </c>
      <c r="G1484" s="2" t="s">
        <v>3270</v>
      </c>
      <c r="H1484" s="2" t="s">
        <v>3271</v>
      </c>
      <c r="I1484" s="11">
        <v>44043</v>
      </c>
      <c r="J1484" s="11">
        <v>43861</v>
      </c>
      <c r="K1484" s="2" t="s">
        <v>141</v>
      </c>
      <c r="L1484" s="2" t="s">
        <v>3170</v>
      </c>
      <c r="M1484" s="2"/>
      <c r="N1484" s="2" t="s">
        <v>80</v>
      </c>
      <c r="O1484" s="2"/>
      <c r="P1484" s="2"/>
      <c r="Q1484" s="2" t="s">
        <v>65</v>
      </c>
      <c r="R1484" s="2" t="s">
        <v>81</v>
      </c>
      <c r="S1484" s="2">
        <v>1199</v>
      </c>
      <c r="T1484" s="2" t="s">
        <v>82</v>
      </c>
      <c r="U1484" s="2" t="s">
        <v>83</v>
      </c>
      <c r="V1484" s="10" t="s">
        <v>69</v>
      </c>
      <c r="W1484" s="2"/>
      <c r="X1484" s="2">
        <v>4604.16</v>
      </c>
      <c r="Y1484" s="26">
        <v>0.00011510040938</v>
      </c>
      <c r="Z1484" s="10" t="s">
        <v>84</v>
      </c>
      <c r="AA1484" s="2" t="s">
        <v>85</v>
      </c>
      <c r="AB1484" s="10" t="s">
        <v>72</v>
      </c>
      <c r="AC1484" s="2" t="s">
        <v>73</v>
      </c>
      <c r="AD1484" s="10" t="s">
        <v>74</v>
      </c>
      <c r="AE1484" s="10"/>
      <c r="AF1484" s="10" t="s">
        <v>86</v>
      </c>
      <c r="AG1484" s="10" t="s">
        <v>75</v>
      </c>
      <c r="AH1484" s="10"/>
      <c r="AI1484" s="10" t="s">
        <v>76</v>
      </c>
      <c r="AJ1484" s="2" t="s">
        <v>76</v>
      </c>
      <c r="AK1484" s="32">
        <v>1</v>
      </c>
      <c r="AL1484" s="2"/>
      <c r="AM1484" s="2"/>
      <c r="AN1484" s="2"/>
      <c r="AO1484" s="2">
        <v>0</v>
      </c>
      <c r="AP1484" s="2">
        <v>0</v>
      </c>
      <c r="AQ1484" s="2">
        <v>0</v>
      </c>
      <c r="AR1484" s="26">
        <v>0</v>
      </c>
      <c r="AS1484" s="11"/>
      <c r="AT1484" s="10"/>
      <c r="AV1484" s="10"/>
      <c r="AW1484" s="10"/>
      <c r="AX1484" s="10"/>
      <c r="AY1484" s="10"/>
      <c r="AZ1484" s="10"/>
      <c r="BC1484" s="10"/>
    </row>
    <row r="1485" s="2" customFormat="1">
      <c r="A1485" s="2" t="s">
        <v>3273</v>
      </c>
      <c r="B1485" s="11">
        <v>44006</v>
      </c>
      <c r="C1485" s="2" t="s">
        <v>3164</v>
      </c>
      <c r="D1485" s="2" t="s">
        <v>3165</v>
      </c>
      <c r="E1485" s="2" t="s">
        <v>3166</v>
      </c>
      <c r="F1485" s="2" t="s">
        <v>3269</v>
      </c>
      <c r="G1485" s="2" t="s">
        <v>3270</v>
      </c>
      <c r="H1485" s="2" t="s">
        <v>3271</v>
      </c>
      <c r="I1485" s="11">
        <v>44043</v>
      </c>
      <c r="J1485" s="11">
        <v>43951</v>
      </c>
      <c r="K1485" s="2" t="s">
        <v>141</v>
      </c>
      <c r="L1485" s="2" t="s">
        <v>3170</v>
      </c>
      <c r="M1485" s="2"/>
      <c r="N1485" s="2" t="s">
        <v>80</v>
      </c>
      <c r="O1485" s="2"/>
      <c r="P1485" s="2"/>
      <c r="Q1485" s="2" t="s">
        <v>65</v>
      </c>
      <c r="R1485" s="2" t="s">
        <v>81</v>
      </c>
      <c r="S1485" s="2">
        <v>1121</v>
      </c>
      <c r="T1485" s="2" t="s">
        <v>82</v>
      </c>
      <c r="U1485" s="2" t="s">
        <v>83</v>
      </c>
      <c r="V1485" s="10" t="s">
        <v>69</v>
      </c>
      <c r="W1485" s="2"/>
      <c r="X1485" s="2">
        <v>6423.33</v>
      </c>
      <c r="Y1485" s="26">
        <v>0.00022732053072</v>
      </c>
      <c r="Z1485" s="10" t="s">
        <v>84</v>
      </c>
      <c r="AA1485" s="2" t="s">
        <v>85</v>
      </c>
      <c r="AB1485" s="10" t="s">
        <v>72</v>
      </c>
      <c r="AC1485" s="2" t="s">
        <v>73</v>
      </c>
      <c r="AD1485" s="10" t="s">
        <v>74</v>
      </c>
      <c r="AE1485" s="10"/>
      <c r="AF1485" s="10" t="s">
        <v>86</v>
      </c>
      <c r="AG1485" s="10" t="s">
        <v>75</v>
      </c>
      <c r="AH1485" s="10"/>
      <c r="AI1485" s="10" t="s">
        <v>76</v>
      </c>
      <c r="AJ1485" s="2" t="s">
        <v>76</v>
      </c>
      <c r="AK1485" s="32">
        <v>1</v>
      </c>
      <c r="AL1485" s="2"/>
      <c r="AM1485" s="2"/>
      <c r="AN1485" s="2"/>
      <c r="AO1485" s="2">
        <v>0</v>
      </c>
      <c r="AP1485" s="2">
        <v>0</v>
      </c>
      <c r="AQ1485" s="2">
        <v>0</v>
      </c>
      <c r="AR1485" s="26">
        <v>0</v>
      </c>
      <c r="AS1485" s="11"/>
      <c r="AT1485" s="10"/>
      <c r="AV1485" s="10"/>
      <c r="AW1485" s="10"/>
      <c r="AX1485" s="10"/>
      <c r="AY1485" s="10"/>
      <c r="AZ1485" s="10"/>
      <c r="BC1485" s="10"/>
    </row>
    <row r="1486" s="3" customFormat="1">
      <c r="A1486" s="3" t="s">
        <v>3274</v>
      </c>
      <c r="B1486" s="16">
        <v>44118</v>
      </c>
      <c r="C1486" s="3" t="s">
        <v>3164</v>
      </c>
      <c r="D1486" s="3" t="s">
        <v>3165</v>
      </c>
      <c r="E1486" s="3" t="s">
        <v>3166</v>
      </c>
      <c r="F1486" s="3" t="s">
        <v>3269</v>
      </c>
      <c r="G1486" s="3" t="s">
        <v>3270</v>
      </c>
      <c r="H1486" s="3" t="s">
        <v>3271</v>
      </c>
      <c r="I1486" s="16">
        <v>44043</v>
      </c>
      <c r="J1486" s="16">
        <v>43951</v>
      </c>
      <c r="K1486" s="3" t="s">
        <v>141</v>
      </c>
      <c r="L1486" s="3" t="s">
        <v>3170</v>
      </c>
      <c r="M1486" s="3"/>
      <c r="N1486" s="3" t="s">
        <v>80</v>
      </c>
      <c r="O1486" s="3"/>
      <c r="P1486" s="3"/>
      <c r="Q1486" s="3" t="s">
        <v>65</v>
      </c>
      <c r="R1486" s="3" t="s">
        <v>81</v>
      </c>
      <c r="S1486" s="3">
        <v>1121</v>
      </c>
      <c r="T1486" s="3" t="s">
        <v>82</v>
      </c>
      <c r="U1486" s="3" t="s">
        <v>83</v>
      </c>
      <c r="V1486" s="21" t="s">
        <v>69</v>
      </c>
      <c r="W1486" s="3"/>
      <c r="X1486" s="3">
        <v>6423.33</v>
      </c>
      <c r="Y1486" s="27">
        <v>0.00022732053072</v>
      </c>
      <c r="Z1486" s="21" t="s">
        <v>84</v>
      </c>
      <c r="AA1486" s="3" t="s">
        <v>85</v>
      </c>
      <c r="AB1486" s="21" t="s">
        <v>72</v>
      </c>
      <c r="AC1486" s="3" t="s">
        <v>73</v>
      </c>
      <c r="AD1486" s="21" t="s">
        <v>74</v>
      </c>
      <c r="AE1486" s="21"/>
      <c r="AF1486" s="21" t="s">
        <v>86</v>
      </c>
      <c r="AG1486" s="21" t="s">
        <v>75</v>
      </c>
      <c r="AH1486" s="21"/>
      <c r="AI1486" s="21" t="s">
        <v>76</v>
      </c>
      <c r="AJ1486" s="3" t="s">
        <v>76</v>
      </c>
      <c r="AK1486" s="33">
        <v>1</v>
      </c>
      <c r="AL1486" s="3"/>
      <c r="AM1486" s="3"/>
      <c r="AN1486" s="3"/>
      <c r="AO1486" s="3">
        <v>0</v>
      </c>
      <c r="AP1486" s="3">
        <v>0</v>
      </c>
      <c r="AQ1486" s="3">
        <v>0</v>
      </c>
      <c r="AR1486" s="27">
        <v>0</v>
      </c>
      <c r="AS1486" s="16"/>
      <c r="AT1486" s="21"/>
      <c r="AV1486" s="21"/>
      <c r="AW1486" s="21"/>
      <c r="AX1486" s="21"/>
      <c r="AY1486" s="21"/>
      <c r="AZ1486" s="21"/>
      <c r="BC1486" s="21"/>
    </row>
    <row r="1487" s="2" customFormat="1">
      <c r="A1487" s="2" t="s">
        <v>3275</v>
      </c>
      <c r="B1487" s="11">
        <v>44098</v>
      </c>
      <c r="C1487" s="2" t="s">
        <v>3164</v>
      </c>
      <c r="D1487" s="2" t="s">
        <v>3165</v>
      </c>
      <c r="E1487" s="2" t="s">
        <v>3166</v>
      </c>
      <c r="F1487" s="2" t="s">
        <v>3269</v>
      </c>
      <c r="G1487" s="2" t="s">
        <v>3270</v>
      </c>
      <c r="H1487" s="2" t="s">
        <v>3271</v>
      </c>
      <c r="I1487" s="11">
        <v>44043</v>
      </c>
      <c r="J1487" s="11">
        <v>44043</v>
      </c>
      <c r="K1487" s="2" t="s">
        <v>141</v>
      </c>
      <c r="L1487" s="2" t="s">
        <v>3170</v>
      </c>
      <c r="M1487" s="2"/>
      <c r="N1487" s="2" t="s">
        <v>80</v>
      </c>
      <c r="O1487" s="2"/>
      <c r="P1487" s="2"/>
      <c r="Q1487" s="2" t="s">
        <v>65</v>
      </c>
      <c r="R1487" s="2" t="s">
        <v>81</v>
      </c>
      <c r="S1487" s="2">
        <v>617</v>
      </c>
      <c r="T1487" s="2" t="s">
        <v>82</v>
      </c>
      <c r="U1487" s="2" t="s">
        <v>83</v>
      </c>
      <c r="V1487" s="10" t="s">
        <v>69</v>
      </c>
      <c r="W1487" s="2"/>
      <c r="X1487" s="2">
        <v>2474.17</v>
      </c>
      <c r="Y1487" s="26">
        <v>7.581624843E-05</v>
      </c>
      <c r="Z1487" s="10" t="s">
        <v>84</v>
      </c>
      <c r="AA1487" s="2" t="s">
        <v>85</v>
      </c>
      <c r="AB1487" s="10" t="s">
        <v>72</v>
      </c>
      <c r="AC1487" s="2" t="s">
        <v>73</v>
      </c>
      <c r="AD1487" s="10" t="s">
        <v>74</v>
      </c>
      <c r="AE1487" s="10"/>
      <c r="AF1487" s="10" t="s">
        <v>86</v>
      </c>
      <c r="AG1487" s="10" t="s">
        <v>75</v>
      </c>
      <c r="AH1487" s="10"/>
      <c r="AI1487" s="10" t="s">
        <v>76</v>
      </c>
      <c r="AJ1487" s="2" t="s">
        <v>76</v>
      </c>
      <c r="AK1487" s="32">
        <v>1</v>
      </c>
      <c r="AL1487" s="2"/>
      <c r="AM1487" s="2"/>
      <c r="AN1487" s="2"/>
      <c r="AO1487" s="2">
        <v>0</v>
      </c>
      <c r="AP1487" s="2">
        <v>0</v>
      </c>
      <c r="AQ1487" s="2">
        <v>0</v>
      </c>
      <c r="AR1487" s="26">
        <v>0</v>
      </c>
      <c r="AS1487" s="11"/>
      <c r="AT1487" s="10"/>
      <c r="AV1487" s="10"/>
      <c r="AW1487" s="10"/>
      <c r="AX1487" s="10"/>
      <c r="AY1487" s="10"/>
      <c r="AZ1487" s="10"/>
      <c r="BC1487" s="10"/>
    </row>
    <row r="1488" s="2" customFormat="1">
      <c r="A1488" s="2" t="s">
        <v>3276</v>
      </c>
      <c r="B1488" s="11">
        <v>44194</v>
      </c>
      <c r="C1488" s="2" t="s">
        <v>3164</v>
      </c>
      <c r="D1488" s="2" t="s">
        <v>3165</v>
      </c>
      <c r="E1488" s="2" t="s">
        <v>3166</v>
      </c>
      <c r="F1488" s="2" t="s">
        <v>3269</v>
      </c>
      <c r="G1488" s="2" t="s">
        <v>3270</v>
      </c>
      <c r="H1488" s="2" t="s">
        <v>3271</v>
      </c>
      <c r="I1488" s="11">
        <v>44408</v>
      </c>
      <c r="J1488" s="11">
        <v>44135</v>
      </c>
      <c r="K1488" s="2" t="s">
        <v>141</v>
      </c>
      <c r="L1488" s="2" t="s">
        <v>3170</v>
      </c>
      <c r="M1488" s="2"/>
      <c r="N1488" s="2" t="s">
        <v>80</v>
      </c>
      <c r="O1488" s="2"/>
      <c r="P1488" s="2"/>
      <c r="Q1488" s="2" t="s">
        <v>65</v>
      </c>
      <c r="R1488" s="2" t="s">
        <v>81</v>
      </c>
      <c r="S1488" s="2">
        <v>602</v>
      </c>
      <c r="T1488" s="2" t="s">
        <v>82</v>
      </c>
      <c r="U1488" s="2" t="s">
        <v>83</v>
      </c>
      <c r="V1488" s="10" t="s">
        <v>69</v>
      </c>
      <c r="W1488" s="2"/>
      <c r="X1488" s="2">
        <v>6302.94</v>
      </c>
      <c r="Y1488" s="26">
        <v>0.00018087504543</v>
      </c>
      <c r="Z1488" s="10" t="s">
        <v>84</v>
      </c>
      <c r="AA1488" s="2" t="s">
        <v>85</v>
      </c>
      <c r="AB1488" s="10" t="s">
        <v>72</v>
      </c>
      <c r="AC1488" s="2" t="s">
        <v>73</v>
      </c>
      <c r="AD1488" s="10" t="s">
        <v>74</v>
      </c>
      <c r="AE1488" s="10"/>
      <c r="AF1488" s="10" t="s">
        <v>86</v>
      </c>
      <c r="AG1488" s="10" t="s">
        <v>75</v>
      </c>
      <c r="AH1488" s="10"/>
      <c r="AI1488" s="10" t="s">
        <v>76</v>
      </c>
      <c r="AJ1488" s="2" t="s">
        <v>76</v>
      </c>
      <c r="AK1488" s="32">
        <v>1</v>
      </c>
      <c r="AL1488" s="2"/>
      <c r="AM1488" s="2"/>
      <c r="AN1488" s="2"/>
      <c r="AO1488" s="2">
        <v>0</v>
      </c>
      <c r="AP1488" s="2">
        <v>0</v>
      </c>
      <c r="AQ1488" s="2">
        <v>0</v>
      </c>
      <c r="AR1488" s="26">
        <v>0</v>
      </c>
      <c r="AS1488" s="11"/>
      <c r="AT1488" s="10"/>
      <c r="AV1488" s="10"/>
      <c r="AW1488" s="10"/>
      <c r="AX1488" s="10"/>
      <c r="AY1488" s="10"/>
      <c r="AZ1488" s="10"/>
      <c r="BC1488" s="10"/>
    </row>
    <row r="1489" s="2" customFormat="1">
      <c r="A1489" s="2" t="s">
        <v>3277</v>
      </c>
      <c r="B1489" s="11">
        <v>44284</v>
      </c>
      <c r="C1489" s="2" t="s">
        <v>3164</v>
      </c>
      <c r="D1489" s="2" t="s">
        <v>3165</v>
      </c>
      <c r="E1489" s="2" t="s">
        <v>3166</v>
      </c>
      <c r="F1489" s="2" t="s">
        <v>3269</v>
      </c>
      <c r="G1489" s="2" t="s">
        <v>3270</v>
      </c>
      <c r="H1489" s="2" t="s">
        <v>3271</v>
      </c>
      <c r="I1489" s="11">
        <v>44408</v>
      </c>
      <c r="J1489" s="11">
        <v>44227</v>
      </c>
      <c r="K1489" s="2" t="s">
        <v>141</v>
      </c>
      <c r="L1489" s="2" t="s">
        <v>3170</v>
      </c>
      <c r="M1489" s="2"/>
      <c r="N1489" s="2" t="s">
        <v>80</v>
      </c>
      <c r="O1489" s="2"/>
      <c r="P1489" s="2"/>
      <c r="Q1489" s="2" t="s">
        <v>65</v>
      </c>
      <c r="R1489" s="2" t="s">
        <v>81</v>
      </c>
      <c r="S1489" s="2">
        <v>892</v>
      </c>
      <c r="T1489" s="2" t="s">
        <v>82</v>
      </c>
      <c r="U1489" s="2" t="s">
        <v>83</v>
      </c>
      <c r="V1489" s="10" t="s">
        <v>69</v>
      </c>
      <c r="W1489" s="2"/>
      <c r="X1489" s="2">
        <v>289900</v>
      </c>
      <c r="Y1489" s="26">
        <v>0.00388652122354</v>
      </c>
      <c r="Z1489" s="10" t="s">
        <v>84</v>
      </c>
      <c r="AA1489" s="2" t="s">
        <v>85</v>
      </c>
      <c r="AB1489" s="10" t="s">
        <v>72</v>
      </c>
      <c r="AC1489" s="2" t="s">
        <v>73</v>
      </c>
      <c r="AD1489" s="10" t="s">
        <v>74</v>
      </c>
      <c r="AE1489" s="10"/>
      <c r="AF1489" s="10" t="s">
        <v>86</v>
      </c>
      <c r="AG1489" s="10" t="s">
        <v>75</v>
      </c>
      <c r="AH1489" s="10"/>
      <c r="AI1489" s="10" t="s">
        <v>76</v>
      </c>
      <c r="AJ1489" s="2" t="s">
        <v>76</v>
      </c>
      <c r="AK1489" s="32">
        <v>1</v>
      </c>
      <c r="AL1489" s="2"/>
      <c r="AM1489" s="2"/>
      <c r="AN1489" s="2"/>
      <c r="AO1489" s="2">
        <v>0</v>
      </c>
      <c r="AP1489" s="2">
        <v>0</v>
      </c>
      <c r="AQ1489" s="2">
        <v>0</v>
      </c>
      <c r="AR1489" s="26">
        <v>0</v>
      </c>
      <c r="AS1489" s="11"/>
      <c r="AT1489" s="10"/>
      <c r="AV1489" s="10"/>
      <c r="AW1489" s="10"/>
      <c r="AX1489" s="10"/>
      <c r="AY1489" s="10"/>
      <c r="AZ1489" s="10"/>
      <c r="BC1489" s="10"/>
    </row>
    <row r="1490" s="2" customFormat="1">
      <c r="A1490" s="2" t="s">
        <v>3278</v>
      </c>
      <c r="B1490" s="11">
        <v>44371</v>
      </c>
      <c r="C1490" s="2" t="s">
        <v>3164</v>
      </c>
      <c r="D1490" s="2" t="s">
        <v>3165</v>
      </c>
      <c r="E1490" s="2" t="s">
        <v>3166</v>
      </c>
      <c r="F1490" s="2" t="s">
        <v>3269</v>
      </c>
      <c r="G1490" s="2" t="s">
        <v>3270</v>
      </c>
      <c r="H1490" s="2" t="s">
        <v>3271</v>
      </c>
      <c r="I1490" s="11">
        <v>44408</v>
      </c>
      <c r="J1490" s="11">
        <v>44316</v>
      </c>
      <c r="K1490" s="2" t="s">
        <v>141</v>
      </c>
      <c r="L1490" s="2" t="s">
        <v>3170</v>
      </c>
      <c r="M1490" s="2"/>
      <c r="N1490" s="2" t="s">
        <v>80</v>
      </c>
      <c r="O1490" s="2"/>
      <c r="P1490" s="2"/>
      <c r="Q1490" s="2" t="s">
        <v>65</v>
      </c>
      <c r="R1490" s="2" t="s">
        <v>81</v>
      </c>
      <c r="S1490" s="2">
        <v>1170</v>
      </c>
      <c r="T1490" s="2" t="s">
        <v>82</v>
      </c>
      <c r="U1490" s="2" t="s">
        <v>83</v>
      </c>
      <c r="V1490" s="10" t="s">
        <v>69</v>
      </c>
      <c r="W1490" s="2"/>
      <c r="X1490" s="2">
        <v>203100.3</v>
      </c>
      <c r="Y1490" s="26">
        <v>0.00223215445054</v>
      </c>
      <c r="Z1490" s="10" t="s">
        <v>84</v>
      </c>
      <c r="AA1490" s="2" t="s">
        <v>85</v>
      </c>
      <c r="AB1490" s="10" t="s">
        <v>72</v>
      </c>
      <c r="AC1490" s="2" t="s">
        <v>73</v>
      </c>
      <c r="AD1490" s="10" t="s">
        <v>74</v>
      </c>
      <c r="AE1490" s="10"/>
      <c r="AF1490" s="10" t="s">
        <v>86</v>
      </c>
      <c r="AG1490" s="10" t="s">
        <v>75</v>
      </c>
      <c r="AH1490" s="10"/>
      <c r="AI1490" s="10" t="s">
        <v>76</v>
      </c>
      <c r="AJ1490" s="2" t="s">
        <v>76</v>
      </c>
      <c r="AK1490" s="32">
        <v>1</v>
      </c>
      <c r="AL1490" s="2"/>
      <c r="AM1490" s="2"/>
      <c r="AN1490" s="2"/>
      <c r="AO1490" s="2">
        <v>0</v>
      </c>
      <c r="AP1490" s="2">
        <v>0</v>
      </c>
      <c r="AQ1490" s="2">
        <v>0</v>
      </c>
      <c r="AR1490" s="26">
        <v>0</v>
      </c>
      <c r="AS1490" s="11"/>
      <c r="AT1490" s="10"/>
      <c r="AV1490" s="10"/>
      <c r="AW1490" s="10"/>
      <c r="AX1490" s="10"/>
      <c r="AY1490" s="10"/>
      <c r="AZ1490" s="10"/>
      <c r="BC1490" s="10"/>
    </row>
    <row r="1491" s="2" customFormat="1">
      <c r="A1491" s="2" t="s">
        <v>3279</v>
      </c>
      <c r="B1491" s="11">
        <v>44130</v>
      </c>
      <c r="C1491" s="2" t="s">
        <v>3280</v>
      </c>
      <c r="D1491" s="2" t="s">
        <v>3281</v>
      </c>
      <c r="E1491" s="2" t="s">
        <v>3282</v>
      </c>
      <c r="F1491" s="2" t="s">
        <v>3283</v>
      </c>
      <c r="G1491" s="2" t="s">
        <v>3284</v>
      </c>
      <c r="H1491" s="2" t="s">
        <v>3285</v>
      </c>
      <c r="I1491" s="11">
        <v>44347</v>
      </c>
      <c r="J1491" s="11">
        <v>44074</v>
      </c>
      <c r="K1491" s="2" t="s">
        <v>126</v>
      </c>
      <c r="L1491" s="2" t="s">
        <v>316</v>
      </c>
      <c r="M1491" s="2"/>
      <c r="N1491" s="2" t="s">
        <v>80</v>
      </c>
      <c r="O1491" s="2"/>
      <c r="P1491" s="2"/>
      <c r="Q1491" s="2" t="s">
        <v>65</v>
      </c>
      <c r="R1491" s="2" t="s">
        <v>81</v>
      </c>
      <c r="S1491" s="2">
        <v>189</v>
      </c>
      <c r="T1491" s="2" t="s">
        <v>82</v>
      </c>
      <c r="U1491" s="2" t="s">
        <v>83</v>
      </c>
      <c r="V1491" s="10" t="s">
        <v>69</v>
      </c>
      <c r="W1491" s="2"/>
      <c r="X1491" s="2">
        <v>1262.52</v>
      </c>
      <c r="Y1491" s="26">
        <v>4.225390038E-05</v>
      </c>
      <c r="Z1491" s="10" t="s">
        <v>84</v>
      </c>
      <c r="AA1491" s="2" t="s">
        <v>85</v>
      </c>
      <c r="AB1491" s="10" t="s">
        <v>72</v>
      </c>
      <c r="AC1491" s="2" t="s">
        <v>73</v>
      </c>
      <c r="AD1491" s="10" t="s">
        <v>74</v>
      </c>
      <c r="AE1491" s="10"/>
      <c r="AF1491" s="10" t="s">
        <v>86</v>
      </c>
      <c r="AG1491" s="10" t="s">
        <v>75</v>
      </c>
      <c r="AH1491" s="10"/>
      <c r="AI1491" s="10" t="s">
        <v>76</v>
      </c>
      <c r="AJ1491" s="2" t="s">
        <v>76</v>
      </c>
      <c r="AK1491" s="32">
        <v>1</v>
      </c>
      <c r="AL1491" s="2"/>
      <c r="AM1491" s="2"/>
      <c r="AN1491" s="2"/>
      <c r="AO1491" s="2">
        <v>0</v>
      </c>
      <c r="AP1491" s="2">
        <v>0</v>
      </c>
      <c r="AQ1491" s="2">
        <v>916.3</v>
      </c>
      <c r="AR1491" s="26">
        <v>0.7257706808605012</v>
      </c>
      <c r="AS1491" s="11"/>
      <c r="AT1491" s="10"/>
      <c r="AV1491" s="10"/>
      <c r="AW1491" s="10"/>
      <c r="AX1491" s="10"/>
      <c r="AY1491" s="10"/>
      <c r="AZ1491" s="10"/>
      <c r="BC1491" s="10"/>
    </row>
    <row r="1492" s="2" customFormat="1">
      <c r="A1492" s="2" t="s">
        <v>3286</v>
      </c>
      <c r="B1492" s="11">
        <v>44223</v>
      </c>
      <c r="C1492" s="2" t="s">
        <v>3280</v>
      </c>
      <c r="D1492" s="2" t="s">
        <v>3281</v>
      </c>
      <c r="E1492" s="2" t="s">
        <v>3282</v>
      </c>
      <c r="F1492" s="2" t="s">
        <v>3283</v>
      </c>
      <c r="G1492" s="2" t="s">
        <v>3284</v>
      </c>
      <c r="H1492" s="2" t="s">
        <v>3285</v>
      </c>
      <c r="I1492" s="11">
        <v>44347</v>
      </c>
      <c r="J1492" s="11">
        <v>44165</v>
      </c>
      <c r="K1492" s="2" t="s">
        <v>126</v>
      </c>
      <c r="L1492" s="2" t="s">
        <v>316</v>
      </c>
      <c r="M1492" s="2"/>
      <c r="N1492" s="2" t="s">
        <v>80</v>
      </c>
      <c r="O1492" s="2"/>
      <c r="P1492" s="2"/>
      <c r="Q1492" s="2" t="s">
        <v>65</v>
      </c>
      <c r="R1492" s="2" t="s">
        <v>81</v>
      </c>
      <c r="S1492" s="2">
        <v>192</v>
      </c>
      <c r="T1492" s="2" t="s">
        <v>82</v>
      </c>
      <c r="U1492" s="2" t="s">
        <v>83</v>
      </c>
      <c r="V1492" s="10" t="s">
        <v>69</v>
      </c>
      <c r="W1492" s="2"/>
      <c r="X1492" s="2">
        <v>3179.52</v>
      </c>
      <c r="Y1492" s="26">
        <v>0.00010794390019</v>
      </c>
      <c r="Z1492" s="10" t="s">
        <v>84</v>
      </c>
      <c r="AA1492" s="2" t="s">
        <v>85</v>
      </c>
      <c r="AB1492" s="10" t="s">
        <v>72</v>
      </c>
      <c r="AC1492" s="2" t="s">
        <v>73</v>
      </c>
      <c r="AD1492" s="10" t="s">
        <v>74</v>
      </c>
      <c r="AE1492" s="10"/>
      <c r="AF1492" s="10" t="s">
        <v>86</v>
      </c>
      <c r="AG1492" s="10" t="s">
        <v>75</v>
      </c>
      <c r="AH1492" s="10"/>
      <c r="AI1492" s="10" t="s">
        <v>76</v>
      </c>
      <c r="AJ1492" s="2" t="s">
        <v>76</v>
      </c>
      <c r="AK1492" s="32">
        <v>1</v>
      </c>
      <c r="AL1492" s="2"/>
      <c r="AM1492" s="2"/>
      <c r="AN1492" s="2"/>
      <c r="AO1492" s="2">
        <v>0</v>
      </c>
      <c r="AP1492" s="2">
        <v>0</v>
      </c>
      <c r="AQ1492" s="2">
        <v>2765.76</v>
      </c>
      <c r="AR1492" s="26">
        <v>0.8698671497584541</v>
      </c>
      <c r="AS1492" s="11"/>
      <c r="AT1492" s="10"/>
      <c r="AV1492" s="10"/>
      <c r="AW1492" s="10"/>
      <c r="AX1492" s="10"/>
      <c r="AY1492" s="10"/>
      <c r="AZ1492" s="10"/>
      <c r="BC1492" s="10"/>
    </row>
    <row r="1493" s="2" customFormat="1">
      <c r="A1493" s="2" t="s">
        <v>3287</v>
      </c>
      <c r="B1493" s="11">
        <v>44313</v>
      </c>
      <c r="C1493" s="2" t="s">
        <v>3280</v>
      </c>
      <c r="D1493" s="2" t="s">
        <v>3281</v>
      </c>
      <c r="E1493" s="2" t="s">
        <v>3282</v>
      </c>
      <c r="F1493" s="2" t="s">
        <v>3283</v>
      </c>
      <c r="G1493" s="2" t="s">
        <v>3284</v>
      </c>
      <c r="H1493" s="2" t="s">
        <v>3285</v>
      </c>
      <c r="I1493" s="11">
        <v>44347</v>
      </c>
      <c r="J1493" s="11">
        <v>44255</v>
      </c>
      <c r="K1493" s="2" t="s">
        <v>126</v>
      </c>
      <c r="L1493" s="2" t="s">
        <v>316</v>
      </c>
      <c r="M1493" s="2"/>
      <c r="N1493" s="2" t="s">
        <v>80</v>
      </c>
      <c r="O1493" s="2"/>
      <c r="P1493" s="2"/>
      <c r="Q1493" s="2" t="s">
        <v>65</v>
      </c>
      <c r="R1493" s="2" t="s">
        <v>81</v>
      </c>
      <c r="S1493" s="2">
        <v>159</v>
      </c>
      <c r="T1493" s="2" t="s">
        <v>82</v>
      </c>
      <c r="U1493" s="2" t="s">
        <v>83</v>
      </c>
      <c r="V1493" s="10" t="s">
        <v>69</v>
      </c>
      <c r="W1493" s="2"/>
      <c r="X1493" s="2">
        <v>16176.66</v>
      </c>
      <c r="Y1493" s="26">
        <v>0.00048567781178</v>
      </c>
      <c r="Z1493" s="10" t="s">
        <v>84</v>
      </c>
      <c r="AA1493" s="2" t="s">
        <v>85</v>
      </c>
      <c r="AB1493" s="10" t="s">
        <v>72</v>
      </c>
      <c r="AC1493" s="2" t="s">
        <v>73</v>
      </c>
      <c r="AD1493" s="10" t="s">
        <v>74</v>
      </c>
      <c r="AE1493" s="10"/>
      <c r="AF1493" s="10" t="s">
        <v>86</v>
      </c>
      <c r="AG1493" s="10" t="s">
        <v>75</v>
      </c>
      <c r="AH1493" s="10"/>
      <c r="AI1493" s="10" t="s">
        <v>76</v>
      </c>
      <c r="AJ1493" s="2" t="s">
        <v>76</v>
      </c>
      <c r="AK1493" s="32">
        <v>1</v>
      </c>
      <c r="AL1493" s="2"/>
      <c r="AM1493" s="2"/>
      <c r="AN1493" s="7">
        <f>HYPERLINK("#Notes!C3741", "Go To Notes")</f>
      </c>
      <c r="AO1493" s="2">
        <v>0</v>
      </c>
      <c r="AP1493" s="2">
        <v>0</v>
      </c>
      <c r="AQ1493" s="2">
        <v>13917.44</v>
      </c>
      <c r="AR1493" s="26">
        <v>0.8603407625554348</v>
      </c>
      <c r="AS1493" s="11"/>
      <c r="AT1493" s="10"/>
      <c r="AV1493" s="10"/>
      <c r="AW1493" s="10"/>
      <c r="AX1493" s="10"/>
      <c r="AY1493" s="10"/>
      <c r="AZ1493" s="10"/>
      <c r="BC1493" s="10"/>
    </row>
    <row r="1494" s="2" customFormat="1">
      <c r="A1494" s="2" t="s">
        <v>3288</v>
      </c>
      <c r="B1494" s="11">
        <v>44405</v>
      </c>
      <c r="C1494" s="2" t="s">
        <v>3280</v>
      </c>
      <c r="D1494" s="2" t="s">
        <v>3281</v>
      </c>
      <c r="E1494" s="2" t="s">
        <v>3282</v>
      </c>
      <c r="F1494" s="2" t="s">
        <v>3283</v>
      </c>
      <c r="G1494" s="2" t="s">
        <v>3284</v>
      </c>
      <c r="H1494" s="2" t="s">
        <v>3285</v>
      </c>
      <c r="I1494" s="11">
        <v>44347</v>
      </c>
      <c r="J1494" s="11">
        <v>44347</v>
      </c>
      <c r="K1494" s="2" t="s">
        <v>126</v>
      </c>
      <c r="L1494" s="2" t="s">
        <v>316</v>
      </c>
      <c r="M1494" s="2"/>
      <c r="N1494" s="2" t="s">
        <v>80</v>
      </c>
      <c r="O1494" s="2"/>
      <c r="P1494" s="2"/>
      <c r="Q1494" s="2" t="s">
        <v>65</v>
      </c>
      <c r="R1494" s="2" t="s">
        <v>81</v>
      </c>
      <c r="S1494" s="2">
        <v>172</v>
      </c>
      <c r="T1494" s="2" t="s">
        <v>82</v>
      </c>
      <c r="U1494" s="2" t="s">
        <v>83</v>
      </c>
      <c r="V1494" s="10" t="s">
        <v>69</v>
      </c>
      <c r="W1494" s="2"/>
      <c r="X1494" s="2">
        <v>38184</v>
      </c>
      <c r="Y1494" s="26">
        <v>0.00086646966652</v>
      </c>
      <c r="Z1494" s="10" t="s">
        <v>84</v>
      </c>
      <c r="AA1494" s="2" t="s">
        <v>85</v>
      </c>
      <c r="AB1494" s="10" t="s">
        <v>72</v>
      </c>
      <c r="AC1494" s="2" t="s">
        <v>73</v>
      </c>
      <c r="AD1494" s="10" t="s">
        <v>74</v>
      </c>
      <c r="AE1494" s="10"/>
      <c r="AF1494" s="10" t="s">
        <v>86</v>
      </c>
      <c r="AG1494" s="10" t="s">
        <v>75</v>
      </c>
      <c r="AH1494" s="10"/>
      <c r="AI1494" s="10" t="s">
        <v>76</v>
      </c>
      <c r="AJ1494" s="2" t="s">
        <v>76</v>
      </c>
      <c r="AK1494" s="32">
        <v>1</v>
      </c>
      <c r="AL1494" s="2"/>
      <c r="AM1494" s="2"/>
      <c r="AN1494" s="7">
        <f>HYPERLINK("#Notes!C3746", "Go To Notes")</f>
      </c>
      <c r="AO1494" s="2">
        <v>0</v>
      </c>
      <c r="AP1494" s="2">
        <v>0</v>
      </c>
      <c r="AQ1494" s="2">
        <v>39136.02</v>
      </c>
      <c r="AR1494" s="26">
        <v>1.0249324324324325</v>
      </c>
      <c r="AS1494" s="11"/>
      <c r="AT1494" s="10"/>
      <c r="AV1494" s="10"/>
      <c r="AW1494" s="10"/>
      <c r="AX1494" s="10"/>
      <c r="AY1494" s="10"/>
      <c r="AZ1494" s="10"/>
      <c r="BC1494" s="10"/>
    </row>
    <row r="1495" s="2" customFormat="1">
      <c r="A1495" s="2" t="s">
        <v>3289</v>
      </c>
      <c r="B1495" s="11">
        <v>44405</v>
      </c>
      <c r="C1495" s="2" t="s">
        <v>3280</v>
      </c>
      <c r="D1495" s="2" t="s">
        <v>3281</v>
      </c>
      <c r="E1495" s="2" t="s">
        <v>3282</v>
      </c>
      <c r="F1495" s="2" t="s">
        <v>3290</v>
      </c>
      <c r="G1495" s="2" t="s">
        <v>3291</v>
      </c>
      <c r="H1495" s="2" t="s">
        <v>3292</v>
      </c>
      <c r="I1495" s="11">
        <v>44347</v>
      </c>
      <c r="J1495" s="11">
        <v>44347</v>
      </c>
      <c r="K1495" s="2" t="s">
        <v>126</v>
      </c>
      <c r="L1495" s="2" t="s">
        <v>316</v>
      </c>
      <c r="M1495" s="2"/>
      <c r="N1495" s="2" t="s">
        <v>80</v>
      </c>
      <c r="O1495" s="2"/>
      <c r="P1495" s="2"/>
      <c r="Q1495" s="2" t="s">
        <v>65</v>
      </c>
      <c r="R1495" s="2" t="s">
        <v>81</v>
      </c>
      <c r="S1495" s="2">
        <v>895</v>
      </c>
      <c r="T1495" s="2" t="s">
        <v>82</v>
      </c>
      <c r="U1495" s="2" t="s">
        <v>83</v>
      </c>
      <c r="V1495" s="10" t="s">
        <v>69</v>
      </c>
      <c r="W1495" s="2"/>
      <c r="X1495" s="2">
        <v>198690</v>
      </c>
      <c r="Y1495" s="26">
        <v>0.00422320988397</v>
      </c>
      <c r="Z1495" s="10" t="s">
        <v>84</v>
      </c>
      <c r="AA1495" s="2" t="s">
        <v>85</v>
      </c>
      <c r="AB1495" s="10" t="s">
        <v>72</v>
      </c>
      <c r="AC1495" s="2" t="s">
        <v>73</v>
      </c>
      <c r="AD1495" s="10" t="s">
        <v>74</v>
      </c>
      <c r="AE1495" s="10"/>
      <c r="AF1495" s="10" t="s">
        <v>86</v>
      </c>
      <c r="AG1495" s="10" t="s">
        <v>75</v>
      </c>
      <c r="AH1495" s="10"/>
      <c r="AI1495" s="10" t="s">
        <v>76</v>
      </c>
      <c r="AJ1495" s="2" t="s">
        <v>76</v>
      </c>
      <c r="AK1495" s="32">
        <v>1</v>
      </c>
      <c r="AL1495" s="2"/>
      <c r="AM1495" s="2"/>
      <c r="AN1495" s="7">
        <f>HYPERLINK("#Notes!C3751", "Go To Notes")</f>
      </c>
      <c r="AO1495" s="2">
        <v>0</v>
      </c>
      <c r="AP1495" s="2">
        <v>0</v>
      </c>
      <c r="AQ1495" s="2">
        <v>0</v>
      </c>
      <c r="AR1495" s="26">
        <v>0</v>
      </c>
      <c r="AS1495" s="11"/>
      <c r="AT1495" s="10"/>
      <c r="AV1495" s="10"/>
      <c r="AW1495" s="10"/>
      <c r="AX1495" s="10"/>
      <c r="AY1495" s="10"/>
      <c r="AZ1495" s="10"/>
      <c r="BC1495" s="10"/>
    </row>
    <row r="1496" s="2" customFormat="1">
      <c r="A1496" s="2" t="s">
        <v>3293</v>
      </c>
      <c r="B1496" s="11">
        <v>44497</v>
      </c>
      <c r="C1496" s="2" t="s">
        <v>3280</v>
      </c>
      <c r="D1496" s="2" t="s">
        <v>3281</v>
      </c>
      <c r="E1496" s="2" t="s">
        <v>3282</v>
      </c>
      <c r="F1496" s="2" t="s">
        <v>3290</v>
      </c>
      <c r="G1496" s="2" t="s">
        <v>3291</v>
      </c>
      <c r="H1496" s="2" t="s">
        <v>3292</v>
      </c>
      <c r="I1496" s="11">
        <v>44712</v>
      </c>
      <c r="J1496" s="11">
        <v>44439</v>
      </c>
      <c r="K1496" s="2" t="s">
        <v>126</v>
      </c>
      <c r="L1496" s="2" t="s">
        <v>316</v>
      </c>
      <c r="M1496" s="2"/>
      <c r="N1496" s="2" t="s">
        <v>80</v>
      </c>
      <c r="O1496" s="2"/>
      <c r="P1496" s="2"/>
      <c r="Q1496" s="2" t="s">
        <v>65</v>
      </c>
      <c r="R1496" s="2" t="s">
        <v>81</v>
      </c>
      <c r="S1496" s="2">
        <v>958</v>
      </c>
      <c r="T1496" s="2" t="s">
        <v>82</v>
      </c>
      <c r="U1496" s="2" t="s">
        <v>83</v>
      </c>
      <c r="V1496" s="10" t="s">
        <v>69</v>
      </c>
      <c r="W1496" s="2"/>
      <c r="X1496" s="2">
        <v>209073.92</v>
      </c>
      <c r="Y1496" s="26">
        <v>0.00381533672036</v>
      </c>
      <c r="Z1496" s="10" t="s">
        <v>84</v>
      </c>
      <c r="AA1496" s="2" t="s">
        <v>85</v>
      </c>
      <c r="AB1496" s="10" t="s">
        <v>72</v>
      </c>
      <c r="AC1496" s="2" t="s">
        <v>73</v>
      </c>
      <c r="AD1496" s="10" t="s">
        <v>74</v>
      </c>
      <c r="AE1496" s="10"/>
      <c r="AF1496" s="10" t="s">
        <v>86</v>
      </c>
      <c r="AG1496" s="10" t="s">
        <v>75</v>
      </c>
      <c r="AH1496" s="10"/>
      <c r="AI1496" s="10" t="s">
        <v>76</v>
      </c>
      <c r="AJ1496" s="2" t="s">
        <v>76</v>
      </c>
      <c r="AK1496" s="32">
        <v>1</v>
      </c>
      <c r="AL1496" s="2"/>
      <c r="AM1496" s="2"/>
      <c r="AN1496" s="7">
        <f>HYPERLINK("#Notes!C3756", "Go To Notes")</f>
      </c>
      <c r="AO1496" s="2">
        <v>0</v>
      </c>
      <c r="AP1496" s="2">
        <v>0</v>
      </c>
      <c r="AQ1496" s="2">
        <v>0</v>
      </c>
      <c r="AR1496" s="26">
        <v>0</v>
      </c>
      <c r="AS1496" s="11"/>
      <c r="AT1496" s="10"/>
      <c r="AV1496" s="10"/>
      <c r="AW1496" s="10"/>
      <c r="AX1496" s="10"/>
      <c r="AY1496" s="10"/>
      <c r="AZ1496" s="10"/>
      <c r="BC1496" s="10"/>
    </row>
    <row r="1497" s="2" customFormat="1">
      <c r="A1497" s="2" t="s">
        <v>3294</v>
      </c>
      <c r="B1497" s="11">
        <v>43858</v>
      </c>
      <c r="C1497" s="2" t="s">
        <v>3280</v>
      </c>
      <c r="D1497" s="2" t="s">
        <v>3281</v>
      </c>
      <c r="E1497" s="2" t="s">
        <v>3282</v>
      </c>
      <c r="F1497" s="2" t="s">
        <v>3295</v>
      </c>
      <c r="G1497" s="2" t="s">
        <v>3296</v>
      </c>
      <c r="H1497" s="2" t="s">
        <v>3297</v>
      </c>
      <c r="I1497" s="11">
        <v>43982</v>
      </c>
      <c r="J1497" s="11">
        <v>43799</v>
      </c>
      <c r="K1497" s="2" t="s">
        <v>126</v>
      </c>
      <c r="L1497" s="2" t="s">
        <v>316</v>
      </c>
      <c r="M1497" s="2"/>
      <c r="N1497" s="2" t="s">
        <v>80</v>
      </c>
      <c r="O1497" s="2"/>
      <c r="P1497" s="2"/>
      <c r="Q1497" s="2" t="s">
        <v>65</v>
      </c>
      <c r="R1497" s="2" t="s">
        <v>81</v>
      </c>
      <c r="S1497" s="2">
        <v>177</v>
      </c>
      <c r="T1497" s="2" t="s">
        <v>82</v>
      </c>
      <c r="U1497" s="2" t="s">
        <v>83</v>
      </c>
      <c r="V1497" s="10" t="s">
        <v>69</v>
      </c>
      <c r="W1497" s="2"/>
      <c r="X1497" s="2">
        <v>1122.18</v>
      </c>
      <c r="Y1497" s="26">
        <v>0.0002024223679</v>
      </c>
      <c r="Z1497" s="10" t="s">
        <v>84</v>
      </c>
      <c r="AA1497" s="2" t="s">
        <v>85</v>
      </c>
      <c r="AB1497" s="10" t="s">
        <v>72</v>
      </c>
      <c r="AC1497" s="2" t="s">
        <v>73</v>
      </c>
      <c r="AD1497" s="10" t="s">
        <v>74</v>
      </c>
      <c r="AE1497" s="10"/>
      <c r="AF1497" s="10" t="s">
        <v>86</v>
      </c>
      <c r="AG1497" s="10" t="s">
        <v>75</v>
      </c>
      <c r="AH1497" s="10"/>
      <c r="AI1497" s="10" t="s">
        <v>76</v>
      </c>
      <c r="AJ1497" s="2" t="s">
        <v>76</v>
      </c>
      <c r="AK1497" s="32">
        <v>1</v>
      </c>
      <c r="AL1497" s="2"/>
      <c r="AM1497" s="2"/>
      <c r="AN1497" s="7">
        <f>HYPERLINK("#Notes!C3761", "Go To Notes")</f>
      </c>
      <c r="AO1497" s="2">
        <v>0</v>
      </c>
      <c r="AP1497" s="2">
        <v>0</v>
      </c>
      <c r="AQ1497" s="2">
        <v>95.25</v>
      </c>
      <c r="AR1497" s="26">
        <v>0.084879431107309</v>
      </c>
      <c r="AS1497" s="11"/>
      <c r="AT1497" s="10"/>
      <c r="AV1497" s="10"/>
      <c r="AW1497" s="10"/>
      <c r="AX1497" s="10"/>
      <c r="AY1497" s="10"/>
      <c r="AZ1497" s="10"/>
      <c r="BC1497" s="10"/>
    </row>
    <row r="1498" s="2" customFormat="1">
      <c r="A1498" s="2" t="s">
        <v>3298</v>
      </c>
      <c r="B1498" s="11">
        <v>43949</v>
      </c>
      <c r="C1498" s="2" t="s">
        <v>3280</v>
      </c>
      <c r="D1498" s="2" t="s">
        <v>3281</v>
      </c>
      <c r="E1498" s="2" t="s">
        <v>3282</v>
      </c>
      <c r="F1498" s="2" t="s">
        <v>3295</v>
      </c>
      <c r="G1498" s="2" t="s">
        <v>3296</v>
      </c>
      <c r="H1498" s="2" t="s">
        <v>3297</v>
      </c>
      <c r="I1498" s="11">
        <v>43982</v>
      </c>
      <c r="J1498" s="11">
        <v>43890</v>
      </c>
      <c r="K1498" s="2" t="s">
        <v>126</v>
      </c>
      <c r="L1498" s="2" t="s">
        <v>316</v>
      </c>
      <c r="M1498" s="2"/>
      <c r="N1498" s="2" t="s">
        <v>80</v>
      </c>
      <c r="O1498" s="2"/>
      <c r="P1498" s="2"/>
      <c r="Q1498" s="2" t="s">
        <v>65</v>
      </c>
      <c r="R1498" s="2" t="s">
        <v>81</v>
      </c>
      <c r="S1498" s="2">
        <v>166</v>
      </c>
      <c r="T1498" s="2" t="s">
        <v>82</v>
      </c>
      <c r="U1498" s="2" t="s">
        <v>83</v>
      </c>
      <c r="V1498" s="10" t="s">
        <v>69</v>
      </c>
      <c r="W1498" s="2"/>
      <c r="X1498" s="2">
        <v>597.6</v>
      </c>
      <c r="Y1498" s="26">
        <v>0.00011197901153</v>
      </c>
      <c r="Z1498" s="10" t="s">
        <v>84</v>
      </c>
      <c r="AA1498" s="2" t="s">
        <v>85</v>
      </c>
      <c r="AB1498" s="10" t="s">
        <v>72</v>
      </c>
      <c r="AC1498" s="2" t="s">
        <v>73</v>
      </c>
      <c r="AD1498" s="10" t="s">
        <v>74</v>
      </c>
      <c r="AE1498" s="10"/>
      <c r="AF1498" s="10" t="s">
        <v>86</v>
      </c>
      <c r="AG1498" s="10" t="s">
        <v>75</v>
      </c>
      <c r="AH1498" s="10"/>
      <c r="AI1498" s="10" t="s">
        <v>76</v>
      </c>
      <c r="AJ1498" s="2" t="s">
        <v>76</v>
      </c>
      <c r="AK1498" s="32">
        <v>1</v>
      </c>
      <c r="AL1498" s="2"/>
      <c r="AM1498" s="2"/>
      <c r="AN1498" s="7">
        <f>HYPERLINK("#Notes!C3767", "Go To Notes")</f>
      </c>
      <c r="AO1498" s="2">
        <v>0</v>
      </c>
      <c r="AP1498" s="2">
        <v>0</v>
      </c>
      <c r="AQ1498" s="2">
        <v>496.21</v>
      </c>
      <c r="AR1498" s="26">
        <v>0.8303380187416333</v>
      </c>
      <c r="AS1498" s="11"/>
      <c r="AT1498" s="10"/>
      <c r="AV1498" s="10"/>
      <c r="AW1498" s="10"/>
      <c r="AX1498" s="10"/>
      <c r="AY1498" s="10"/>
      <c r="AZ1498" s="10"/>
      <c r="BC1498" s="10"/>
    </row>
    <row r="1499" s="2" customFormat="1">
      <c r="A1499" s="2" t="s">
        <v>3299</v>
      </c>
      <c r="B1499" s="11">
        <v>44036</v>
      </c>
      <c r="C1499" s="2" t="s">
        <v>3280</v>
      </c>
      <c r="D1499" s="2" t="s">
        <v>3281</v>
      </c>
      <c r="E1499" s="2" t="s">
        <v>3282</v>
      </c>
      <c r="F1499" s="2" t="s">
        <v>3295</v>
      </c>
      <c r="G1499" s="2" t="s">
        <v>3296</v>
      </c>
      <c r="H1499" s="2" t="s">
        <v>3297</v>
      </c>
      <c r="I1499" s="11">
        <v>43982</v>
      </c>
      <c r="J1499" s="11">
        <v>43982</v>
      </c>
      <c r="K1499" s="2" t="s">
        <v>126</v>
      </c>
      <c r="L1499" s="2" t="s">
        <v>316</v>
      </c>
      <c r="M1499" s="2"/>
      <c r="N1499" s="2" t="s">
        <v>80</v>
      </c>
      <c r="O1499" s="2"/>
      <c r="P1499" s="2"/>
      <c r="Q1499" s="2" t="s">
        <v>65</v>
      </c>
      <c r="R1499" s="2" t="s">
        <v>81</v>
      </c>
      <c r="S1499" s="2">
        <v>593</v>
      </c>
      <c r="T1499" s="2" t="s">
        <v>82</v>
      </c>
      <c r="U1499" s="2" t="s">
        <v>83</v>
      </c>
      <c r="V1499" s="10" t="s">
        <v>69</v>
      </c>
      <c r="W1499" s="2"/>
      <c r="X1499" s="2">
        <v>2407.58</v>
      </c>
      <c r="Y1499" s="26">
        <v>0.00044805072902</v>
      </c>
      <c r="Z1499" s="10" t="s">
        <v>84</v>
      </c>
      <c r="AA1499" s="2" t="s">
        <v>85</v>
      </c>
      <c r="AB1499" s="10" t="s">
        <v>72</v>
      </c>
      <c r="AC1499" s="2" t="s">
        <v>73</v>
      </c>
      <c r="AD1499" s="10" t="s">
        <v>74</v>
      </c>
      <c r="AE1499" s="10"/>
      <c r="AF1499" s="10" t="s">
        <v>86</v>
      </c>
      <c r="AG1499" s="10" t="s">
        <v>75</v>
      </c>
      <c r="AH1499" s="10"/>
      <c r="AI1499" s="10" t="s">
        <v>76</v>
      </c>
      <c r="AJ1499" s="2" t="s">
        <v>76</v>
      </c>
      <c r="AK1499" s="32">
        <v>1</v>
      </c>
      <c r="AL1499" s="2"/>
      <c r="AM1499" s="2"/>
      <c r="AN1499" s="7">
        <f>HYPERLINK("#Notes!C3773", "Go To Notes")</f>
      </c>
      <c r="AO1499" s="2">
        <v>0</v>
      </c>
      <c r="AP1499" s="2">
        <v>0</v>
      </c>
      <c r="AQ1499" s="2">
        <v>0</v>
      </c>
      <c r="AR1499" s="26">
        <v>0</v>
      </c>
      <c r="AS1499" s="11"/>
      <c r="AT1499" s="10"/>
      <c r="AV1499" s="10"/>
      <c r="AW1499" s="10"/>
      <c r="AX1499" s="10"/>
      <c r="AY1499" s="10"/>
      <c r="AZ1499" s="10"/>
      <c r="BC1499" s="10"/>
    </row>
    <row r="1500" s="2" customFormat="1">
      <c r="A1500" s="2" t="s">
        <v>3300</v>
      </c>
      <c r="B1500" s="11">
        <v>44130</v>
      </c>
      <c r="C1500" s="2" t="s">
        <v>3280</v>
      </c>
      <c r="D1500" s="2" t="s">
        <v>3281</v>
      </c>
      <c r="E1500" s="2" t="s">
        <v>3282</v>
      </c>
      <c r="F1500" s="2" t="s">
        <v>3295</v>
      </c>
      <c r="G1500" s="2" t="s">
        <v>3296</v>
      </c>
      <c r="H1500" s="2" t="s">
        <v>3297</v>
      </c>
      <c r="I1500" s="11">
        <v>44347</v>
      </c>
      <c r="J1500" s="11">
        <v>44074</v>
      </c>
      <c r="K1500" s="2" t="s">
        <v>126</v>
      </c>
      <c r="L1500" s="2" t="s">
        <v>316</v>
      </c>
      <c r="M1500" s="2"/>
      <c r="N1500" s="2" t="s">
        <v>80</v>
      </c>
      <c r="O1500" s="2"/>
      <c r="P1500" s="2"/>
      <c r="Q1500" s="2" t="s">
        <v>65</v>
      </c>
      <c r="R1500" s="2" t="s">
        <v>81</v>
      </c>
      <c r="S1500" s="2">
        <v>504</v>
      </c>
      <c r="T1500" s="2" t="s">
        <v>82</v>
      </c>
      <c r="U1500" s="2" t="s">
        <v>83</v>
      </c>
      <c r="V1500" s="10" t="s">
        <v>69</v>
      </c>
      <c r="W1500" s="2"/>
      <c r="X1500" s="2">
        <v>3366.72</v>
      </c>
      <c r="Y1500" s="26">
        <v>0.00066460770513</v>
      </c>
      <c r="Z1500" s="10" t="s">
        <v>84</v>
      </c>
      <c r="AA1500" s="2" t="s">
        <v>85</v>
      </c>
      <c r="AB1500" s="10" t="s">
        <v>72</v>
      </c>
      <c r="AC1500" s="2" t="s">
        <v>73</v>
      </c>
      <c r="AD1500" s="10" t="s">
        <v>74</v>
      </c>
      <c r="AE1500" s="10"/>
      <c r="AF1500" s="10" t="s">
        <v>86</v>
      </c>
      <c r="AG1500" s="10" t="s">
        <v>75</v>
      </c>
      <c r="AH1500" s="10"/>
      <c r="AI1500" s="10" t="s">
        <v>76</v>
      </c>
      <c r="AJ1500" s="2" t="s">
        <v>76</v>
      </c>
      <c r="AK1500" s="32">
        <v>1</v>
      </c>
      <c r="AL1500" s="2"/>
      <c r="AM1500" s="2"/>
      <c r="AN1500" s="7">
        <f>HYPERLINK("#Notes!C3778", "Go To Notes")</f>
      </c>
      <c r="AO1500" s="2">
        <v>0</v>
      </c>
      <c r="AP1500" s="2">
        <v>0</v>
      </c>
      <c r="AQ1500" s="2">
        <v>1309.77</v>
      </c>
      <c r="AR1500" s="26">
        <v>0.38903443113772457</v>
      </c>
      <c r="AS1500" s="11"/>
      <c r="AT1500" s="10"/>
      <c r="AV1500" s="10"/>
      <c r="AW1500" s="10"/>
      <c r="AX1500" s="10"/>
      <c r="AY1500" s="10"/>
      <c r="AZ1500" s="10"/>
      <c r="BC1500" s="10"/>
    </row>
    <row r="1501" s="2" customFormat="1">
      <c r="A1501" s="2" t="s">
        <v>3301</v>
      </c>
      <c r="B1501" s="11">
        <v>44223</v>
      </c>
      <c r="C1501" s="2" t="s">
        <v>3280</v>
      </c>
      <c r="D1501" s="2" t="s">
        <v>3281</v>
      </c>
      <c r="E1501" s="2" t="s">
        <v>3282</v>
      </c>
      <c r="F1501" s="2" t="s">
        <v>3295</v>
      </c>
      <c r="G1501" s="2" t="s">
        <v>3296</v>
      </c>
      <c r="H1501" s="2" t="s">
        <v>3297</v>
      </c>
      <c r="I1501" s="11">
        <v>44347</v>
      </c>
      <c r="J1501" s="11">
        <v>44165</v>
      </c>
      <c r="K1501" s="2" t="s">
        <v>126</v>
      </c>
      <c r="L1501" s="2" t="s">
        <v>316</v>
      </c>
      <c r="M1501" s="2"/>
      <c r="N1501" s="2" t="s">
        <v>80</v>
      </c>
      <c r="O1501" s="2"/>
      <c r="P1501" s="2"/>
      <c r="Q1501" s="2" t="s">
        <v>65</v>
      </c>
      <c r="R1501" s="2" t="s">
        <v>81</v>
      </c>
      <c r="S1501" s="2">
        <v>484</v>
      </c>
      <c r="T1501" s="2" t="s">
        <v>82</v>
      </c>
      <c r="U1501" s="2" t="s">
        <v>83</v>
      </c>
      <c r="V1501" s="10" t="s">
        <v>69</v>
      </c>
      <c r="W1501" s="2"/>
      <c r="X1501" s="2">
        <v>8015.04</v>
      </c>
      <c r="Y1501" s="26">
        <v>0.00153622604179</v>
      </c>
      <c r="Z1501" s="10" t="s">
        <v>84</v>
      </c>
      <c r="AA1501" s="2" t="s">
        <v>85</v>
      </c>
      <c r="AB1501" s="10" t="s">
        <v>72</v>
      </c>
      <c r="AC1501" s="2" t="s">
        <v>73</v>
      </c>
      <c r="AD1501" s="10" t="s">
        <v>74</v>
      </c>
      <c r="AE1501" s="10"/>
      <c r="AF1501" s="10" t="s">
        <v>86</v>
      </c>
      <c r="AG1501" s="10" t="s">
        <v>75</v>
      </c>
      <c r="AH1501" s="10"/>
      <c r="AI1501" s="10" t="s">
        <v>76</v>
      </c>
      <c r="AJ1501" s="2" t="s">
        <v>76</v>
      </c>
      <c r="AK1501" s="32">
        <v>1</v>
      </c>
      <c r="AL1501" s="2"/>
      <c r="AM1501" s="2"/>
      <c r="AN1501" s="7">
        <f>HYPERLINK("#Notes!C3783", "Go To Notes")</f>
      </c>
      <c r="AO1501" s="2">
        <v>0</v>
      </c>
      <c r="AP1501" s="2">
        <v>0</v>
      </c>
      <c r="AQ1501" s="2">
        <v>1720.56</v>
      </c>
      <c r="AR1501" s="26">
        <v>0.21466642711702003</v>
      </c>
      <c r="AS1501" s="11"/>
      <c r="AT1501" s="10"/>
      <c r="AV1501" s="10"/>
      <c r="AW1501" s="10"/>
      <c r="AX1501" s="10"/>
      <c r="AY1501" s="10"/>
      <c r="AZ1501" s="10"/>
      <c r="BC1501" s="10"/>
    </row>
    <row r="1502" s="2" customFormat="1">
      <c r="A1502" s="2" t="s">
        <v>3302</v>
      </c>
      <c r="B1502" s="11">
        <v>44313</v>
      </c>
      <c r="C1502" s="2" t="s">
        <v>3280</v>
      </c>
      <c r="D1502" s="2" t="s">
        <v>3281</v>
      </c>
      <c r="E1502" s="2" t="s">
        <v>3282</v>
      </c>
      <c r="F1502" s="2" t="s">
        <v>3295</v>
      </c>
      <c r="G1502" s="2" t="s">
        <v>3296</v>
      </c>
      <c r="H1502" s="2" t="s">
        <v>3297</v>
      </c>
      <c r="I1502" s="11">
        <v>44347</v>
      </c>
      <c r="J1502" s="11">
        <v>44255</v>
      </c>
      <c r="K1502" s="2" t="s">
        <v>126</v>
      </c>
      <c r="L1502" s="2" t="s">
        <v>316</v>
      </c>
      <c r="M1502" s="2"/>
      <c r="N1502" s="2" t="s">
        <v>80</v>
      </c>
      <c r="O1502" s="2"/>
      <c r="P1502" s="2"/>
      <c r="Q1502" s="2" t="s">
        <v>65</v>
      </c>
      <c r="R1502" s="2" t="s">
        <v>81</v>
      </c>
      <c r="S1502" s="2">
        <v>443</v>
      </c>
      <c r="T1502" s="2" t="s">
        <v>82</v>
      </c>
      <c r="U1502" s="2" t="s">
        <v>83</v>
      </c>
      <c r="V1502" s="10" t="s">
        <v>69</v>
      </c>
      <c r="W1502" s="2"/>
      <c r="X1502" s="2">
        <v>45070.82</v>
      </c>
      <c r="Y1502" s="26">
        <v>0.00832423964713</v>
      </c>
      <c r="Z1502" s="10" t="s">
        <v>84</v>
      </c>
      <c r="AA1502" s="2" t="s">
        <v>85</v>
      </c>
      <c r="AB1502" s="10" t="s">
        <v>72</v>
      </c>
      <c r="AC1502" s="2" t="s">
        <v>73</v>
      </c>
      <c r="AD1502" s="10" t="s">
        <v>74</v>
      </c>
      <c r="AE1502" s="10"/>
      <c r="AF1502" s="10" t="s">
        <v>86</v>
      </c>
      <c r="AG1502" s="10" t="s">
        <v>75</v>
      </c>
      <c r="AH1502" s="10"/>
      <c r="AI1502" s="10" t="s">
        <v>76</v>
      </c>
      <c r="AJ1502" s="2" t="s">
        <v>76</v>
      </c>
      <c r="AK1502" s="32">
        <v>1</v>
      </c>
      <c r="AL1502" s="2"/>
      <c r="AM1502" s="2"/>
      <c r="AN1502" s="7">
        <f>HYPERLINK("#Notes!C3788", "Go To Notes")</f>
      </c>
      <c r="AO1502" s="2">
        <v>0</v>
      </c>
      <c r="AP1502" s="2">
        <v>0</v>
      </c>
      <c r="AQ1502" s="2">
        <v>0</v>
      </c>
      <c r="AR1502" s="26">
        <v>0</v>
      </c>
      <c r="AS1502" s="11"/>
      <c r="AT1502" s="10"/>
      <c r="AV1502" s="10"/>
      <c r="AW1502" s="10"/>
      <c r="AX1502" s="10"/>
      <c r="AY1502" s="10"/>
      <c r="AZ1502" s="10"/>
      <c r="BC1502" s="10"/>
    </row>
    <row r="1503" s="2" customFormat="1">
      <c r="A1503" s="2" t="s">
        <v>3303</v>
      </c>
      <c r="B1503" s="11">
        <v>44405</v>
      </c>
      <c r="C1503" s="2" t="s">
        <v>3280</v>
      </c>
      <c r="D1503" s="2" t="s">
        <v>3281</v>
      </c>
      <c r="E1503" s="2" t="s">
        <v>3282</v>
      </c>
      <c r="F1503" s="2" t="s">
        <v>3295</v>
      </c>
      <c r="G1503" s="2" t="s">
        <v>3296</v>
      </c>
      <c r="H1503" s="2" t="s">
        <v>3297</v>
      </c>
      <c r="I1503" s="11">
        <v>44347</v>
      </c>
      <c r="J1503" s="11">
        <v>44347</v>
      </c>
      <c r="K1503" s="2" t="s">
        <v>126</v>
      </c>
      <c r="L1503" s="2" t="s">
        <v>316</v>
      </c>
      <c r="M1503" s="2"/>
      <c r="N1503" s="2" t="s">
        <v>80</v>
      </c>
      <c r="O1503" s="2"/>
      <c r="P1503" s="2"/>
      <c r="Q1503" s="2" t="s">
        <v>65</v>
      </c>
      <c r="R1503" s="2" t="s">
        <v>81</v>
      </c>
      <c r="S1503" s="2">
        <v>20</v>
      </c>
      <c r="T1503" s="2" t="s">
        <v>82</v>
      </c>
      <c r="U1503" s="2" t="s">
        <v>83</v>
      </c>
      <c r="V1503" s="10" t="s">
        <v>69</v>
      </c>
      <c r="W1503" s="2"/>
      <c r="X1503" s="2">
        <v>4440</v>
      </c>
      <c r="Y1503" s="26">
        <v>0.00089971342121</v>
      </c>
      <c r="Z1503" s="10" t="s">
        <v>84</v>
      </c>
      <c r="AA1503" s="2" t="s">
        <v>85</v>
      </c>
      <c r="AB1503" s="10" t="s">
        <v>72</v>
      </c>
      <c r="AC1503" s="2" t="s">
        <v>73</v>
      </c>
      <c r="AD1503" s="10" t="s">
        <v>74</v>
      </c>
      <c r="AE1503" s="10"/>
      <c r="AF1503" s="10" t="s">
        <v>86</v>
      </c>
      <c r="AG1503" s="10" t="s">
        <v>75</v>
      </c>
      <c r="AH1503" s="10"/>
      <c r="AI1503" s="10" t="s">
        <v>76</v>
      </c>
      <c r="AJ1503" s="2" t="s">
        <v>76</v>
      </c>
      <c r="AK1503" s="32">
        <v>1</v>
      </c>
      <c r="AL1503" s="2"/>
      <c r="AM1503" s="2"/>
      <c r="AN1503" s="7">
        <f>HYPERLINK("#Notes!C3793", "Go To Notes")</f>
      </c>
      <c r="AO1503" s="2">
        <v>0</v>
      </c>
      <c r="AP1503" s="2">
        <v>0</v>
      </c>
      <c r="AQ1503" s="2">
        <v>2287.17</v>
      </c>
      <c r="AR1503" s="26">
        <v>0.5151283783783784</v>
      </c>
      <c r="AS1503" s="11"/>
      <c r="AT1503" s="10"/>
      <c r="AV1503" s="10"/>
      <c r="AW1503" s="10"/>
      <c r="AX1503" s="10"/>
      <c r="AY1503" s="10"/>
      <c r="AZ1503" s="10"/>
      <c r="BC1503" s="10"/>
    </row>
    <row r="1504" s="2" customFormat="1">
      <c r="A1504" s="2" t="s">
        <v>3304</v>
      </c>
      <c r="B1504" s="11">
        <v>44497</v>
      </c>
      <c r="C1504" s="2" t="s">
        <v>3280</v>
      </c>
      <c r="D1504" s="2" t="s">
        <v>3281</v>
      </c>
      <c r="E1504" s="2" t="s">
        <v>3282</v>
      </c>
      <c r="F1504" s="2" t="s">
        <v>3295</v>
      </c>
      <c r="G1504" s="2" t="s">
        <v>3296</v>
      </c>
      <c r="H1504" s="2" t="s">
        <v>3297</v>
      </c>
      <c r="I1504" s="11">
        <v>44712</v>
      </c>
      <c r="J1504" s="11">
        <v>44439</v>
      </c>
      <c r="K1504" s="2" t="s">
        <v>126</v>
      </c>
      <c r="L1504" s="2" t="s">
        <v>316</v>
      </c>
      <c r="M1504" s="2"/>
      <c r="N1504" s="2" t="s">
        <v>80</v>
      </c>
      <c r="O1504" s="2"/>
      <c r="P1504" s="2"/>
      <c r="Q1504" s="2" t="s">
        <v>65</v>
      </c>
      <c r="R1504" s="2" t="s">
        <v>81</v>
      </c>
      <c r="S1504" s="2">
        <v>22</v>
      </c>
      <c r="T1504" s="2" t="s">
        <v>82</v>
      </c>
      <c r="U1504" s="2" t="s">
        <v>83</v>
      </c>
      <c r="V1504" s="10" t="s">
        <v>69</v>
      </c>
      <c r="W1504" s="2"/>
      <c r="X1504" s="2">
        <v>4801.28</v>
      </c>
      <c r="Y1504" s="26">
        <v>0.00096744484659</v>
      </c>
      <c r="Z1504" s="10" t="s">
        <v>84</v>
      </c>
      <c r="AA1504" s="2" t="s">
        <v>85</v>
      </c>
      <c r="AB1504" s="10" t="s">
        <v>72</v>
      </c>
      <c r="AC1504" s="2" t="s">
        <v>73</v>
      </c>
      <c r="AD1504" s="10" t="s">
        <v>74</v>
      </c>
      <c r="AE1504" s="10"/>
      <c r="AF1504" s="10" t="s">
        <v>86</v>
      </c>
      <c r="AG1504" s="10" t="s">
        <v>75</v>
      </c>
      <c r="AH1504" s="10"/>
      <c r="AI1504" s="10" t="s">
        <v>76</v>
      </c>
      <c r="AJ1504" s="2" t="s">
        <v>76</v>
      </c>
      <c r="AK1504" s="32">
        <v>1</v>
      </c>
      <c r="AL1504" s="2"/>
      <c r="AM1504" s="2"/>
      <c r="AN1504" s="7">
        <f>HYPERLINK("#Notes!C3798", "Go To Notes")</f>
      </c>
      <c r="AO1504" s="2">
        <v>0</v>
      </c>
      <c r="AP1504" s="2">
        <v>0</v>
      </c>
      <c r="AQ1504" s="2">
        <v>0</v>
      </c>
      <c r="AR1504" s="26">
        <v>0</v>
      </c>
      <c r="AS1504" s="11"/>
      <c r="AT1504" s="10"/>
      <c r="AV1504" s="10"/>
      <c r="AW1504" s="10"/>
      <c r="AX1504" s="10"/>
      <c r="AY1504" s="10"/>
      <c r="AZ1504" s="10"/>
      <c r="BC1504" s="10"/>
    </row>
    <row r="1505" s="2" customFormat="1">
      <c r="A1505" s="2" t="s">
        <v>3305</v>
      </c>
      <c r="B1505" s="11">
        <v>44497</v>
      </c>
      <c r="C1505" s="2" t="s">
        <v>3280</v>
      </c>
      <c r="D1505" s="2" t="s">
        <v>3281</v>
      </c>
      <c r="E1505" s="2" t="s">
        <v>3282</v>
      </c>
      <c r="F1505" s="2" t="s">
        <v>3306</v>
      </c>
      <c r="G1505" s="2" t="s">
        <v>3307</v>
      </c>
      <c r="H1505" s="2" t="s">
        <v>3308</v>
      </c>
      <c r="I1505" s="11">
        <v>44712</v>
      </c>
      <c r="J1505" s="11">
        <v>44439</v>
      </c>
      <c r="K1505" s="2" t="s">
        <v>126</v>
      </c>
      <c r="L1505" s="2" t="s">
        <v>316</v>
      </c>
      <c r="M1505" s="2"/>
      <c r="N1505" s="2" t="s">
        <v>80</v>
      </c>
      <c r="O1505" s="2"/>
      <c r="P1505" s="2"/>
      <c r="Q1505" s="2" t="s">
        <v>65</v>
      </c>
      <c r="R1505" s="2" t="s">
        <v>81</v>
      </c>
      <c r="S1505" s="2">
        <v>3343</v>
      </c>
      <c r="T1505" s="2" t="s">
        <v>82</v>
      </c>
      <c r="U1505" s="2" t="s">
        <v>83</v>
      </c>
      <c r="V1505" s="10" t="s">
        <v>69</v>
      </c>
      <c r="W1505" s="2"/>
      <c r="X1505" s="2">
        <v>729576.32</v>
      </c>
      <c r="Y1505" s="26">
        <v>0.00424351873467</v>
      </c>
      <c r="Z1505" s="10" t="s">
        <v>84</v>
      </c>
      <c r="AA1505" s="2" t="s">
        <v>85</v>
      </c>
      <c r="AB1505" s="10" t="s">
        <v>72</v>
      </c>
      <c r="AC1505" s="2" t="s">
        <v>73</v>
      </c>
      <c r="AD1505" s="10" t="s">
        <v>74</v>
      </c>
      <c r="AE1505" s="10"/>
      <c r="AF1505" s="10" t="s">
        <v>86</v>
      </c>
      <c r="AG1505" s="10" t="s">
        <v>75</v>
      </c>
      <c r="AH1505" s="10"/>
      <c r="AI1505" s="10" t="s">
        <v>76</v>
      </c>
      <c r="AJ1505" s="2" t="s">
        <v>76</v>
      </c>
      <c r="AK1505" s="32">
        <v>1</v>
      </c>
      <c r="AL1505" s="2"/>
      <c r="AM1505" s="2"/>
      <c r="AN1505" s="7">
        <f>HYPERLINK("#Notes!C3803", "Go To Notes")</f>
      </c>
      <c r="AO1505" s="2">
        <v>0</v>
      </c>
      <c r="AP1505" s="2">
        <v>0</v>
      </c>
      <c r="AQ1505" s="2">
        <v>0</v>
      </c>
      <c r="AR1505" s="26">
        <v>0</v>
      </c>
      <c r="AS1505" s="11"/>
      <c r="AT1505" s="10"/>
      <c r="AV1505" s="10"/>
      <c r="AW1505" s="10"/>
      <c r="AX1505" s="10"/>
      <c r="AY1505" s="10"/>
      <c r="AZ1505" s="10"/>
      <c r="BC1505" s="10"/>
    </row>
    <row r="1506" s="2" customFormat="1">
      <c r="A1506" s="2" t="s">
        <v>3309</v>
      </c>
      <c r="B1506" s="11">
        <v>43858</v>
      </c>
      <c r="C1506" s="2" t="s">
        <v>3280</v>
      </c>
      <c r="D1506" s="2" t="s">
        <v>3281</v>
      </c>
      <c r="E1506" s="2" t="s">
        <v>3282</v>
      </c>
      <c r="F1506" s="2" t="s">
        <v>3310</v>
      </c>
      <c r="G1506" s="2" t="s">
        <v>3311</v>
      </c>
      <c r="H1506" s="2" t="s">
        <v>3312</v>
      </c>
      <c r="I1506" s="11">
        <v>43982</v>
      </c>
      <c r="J1506" s="11">
        <v>43799</v>
      </c>
      <c r="K1506" s="2" t="s">
        <v>126</v>
      </c>
      <c r="L1506" s="2" t="s">
        <v>316</v>
      </c>
      <c r="M1506" s="2"/>
      <c r="N1506" s="2" t="s">
        <v>80</v>
      </c>
      <c r="O1506" s="2"/>
      <c r="P1506" s="2"/>
      <c r="Q1506" s="2" t="s">
        <v>65</v>
      </c>
      <c r="R1506" s="2" t="s">
        <v>81</v>
      </c>
      <c r="S1506" s="2">
        <v>7175</v>
      </c>
      <c r="T1506" s="2" t="s">
        <v>82</v>
      </c>
      <c r="U1506" s="2" t="s">
        <v>83</v>
      </c>
      <c r="V1506" s="10" t="s">
        <v>69</v>
      </c>
      <c r="W1506" s="2"/>
      <c r="X1506" s="2">
        <v>45489.5</v>
      </c>
      <c r="Y1506" s="26">
        <v>0.00023908150594</v>
      </c>
      <c r="Z1506" s="10" t="s">
        <v>84</v>
      </c>
      <c r="AA1506" s="2" t="s">
        <v>85</v>
      </c>
      <c r="AB1506" s="10" t="s">
        <v>72</v>
      </c>
      <c r="AC1506" s="2" t="s">
        <v>73</v>
      </c>
      <c r="AD1506" s="10" t="s">
        <v>74</v>
      </c>
      <c r="AE1506" s="10"/>
      <c r="AF1506" s="10" t="s">
        <v>86</v>
      </c>
      <c r="AG1506" s="10" t="s">
        <v>75</v>
      </c>
      <c r="AH1506" s="10"/>
      <c r="AI1506" s="10" t="s">
        <v>76</v>
      </c>
      <c r="AJ1506" s="2" t="s">
        <v>76</v>
      </c>
      <c r="AK1506" s="32">
        <v>1</v>
      </c>
      <c r="AL1506" s="2"/>
      <c r="AM1506" s="2"/>
      <c r="AN1506" s="7">
        <f>HYPERLINK("#Notes!C3808", "Go To Notes")</f>
      </c>
      <c r="AO1506" s="2">
        <v>0</v>
      </c>
      <c r="AP1506" s="2">
        <v>0</v>
      </c>
      <c r="AQ1506" s="2">
        <v>23063.2</v>
      </c>
      <c r="AR1506" s="26">
        <v>0.5070005166027325</v>
      </c>
      <c r="AS1506" s="11"/>
      <c r="AT1506" s="10"/>
      <c r="AV1506" s="10"/>
      <c r="AW1506" s="10"/>
      <c r="AX1506" s="10"/>
      <c r="AY1506" s="10"/>
      <c r="AZ1506" s="10"/>
      <c r="BC1506" s="10"/>
    </row>
    <row r="1507" s="2" customFormat="1">
      <c r="A1507" s="2" t="s">
        <v>3313</v>
      </c>
      <c r="B1507" s="11">
        <v>43949</v>
      </c>
      <c r="C1507" s="2" t="s">
        <v>3280</v>
      </c>
      <c r="D1507" s="2" t="s">
        <v>3281</v>
      </c>
      <c r="E1507" s="2" t="s">
        <v>3282</v>
      </c>
      <c r="F1507" s="2" t="s">
        <v>3310</v>
      </c>
      <c r="G1507" s="2" t="s">
        <v>3311</v>
      </c>
      <c r="H1507" s="2" t="s">
        <v>3312</v>
      </c>
      <c r="I1507" s="11">
        <v>43982</v>
      </c>
      <c r="J1507" s="11">
        <v>43890</v>
      </c>
      <c r="K1507" s="2" t="s">
        <v>126</v>
      </c>
      <c r="L1507" s="2" t="s">
        <v>316</v>
      </c>
      <c r="M1507" s="2"/>
      <c r="N1507" s="2" t="s">
        <v>80</v>
      </c>
      <c r="O1507" s="2"/>
      <c r="P1507" s="2"/>
      <c r="Q1507" s="2" t="s">
        <v>65</v>
      </c>
      <c r="R1507" s="2" t="s">
        <v>81</v>
      </c>
      <c r="S1507" s="2">
        <v>7969</v>
      </c>
      <c r="T1507" s="2" t="s">
        <v>82</v>
      </c>
      <c r="U1507" s="2" t="s">
        <v>83</v>
      </c>
      <c r="V1507" s="10" t="s">
        <v>69</v>
      </c>
      <c r="W1507" s="2"/>
      <c r="X1507" s="2">
        <v>28688.4</v>
      </c>
      <c r="Y1507" s="26">
        <v>0.00017410674756</v>
      </c>
      <c r="Z1507" s="10" t="s">
        <v>84</v>
      </c>
      <c r="AA1507" s="2" t="s">
        <v>85</v>
      </c>
      <c r="AB1507" s="10" t="s">
        <v>72</v>
      </c>
      <c r="AC1507" s="2" t="s">
        <v>73</v>
      </c>
      <c r="AD1507" s="10" t="s">
        <v>74</v>
      </c>
      <c r="AE1507" s="10"/>
      <c r="AF1507" s="10" t="s">
        <v>86</v>
      </c>
      <c r="AG1507" s="10" t="s">
        <v>75</v>
      </c>
      <c r="AH1507" s="10"/>
      <c r="AI1507" s="10" t="s">
        <v>76</v>
      </c>
      <c r="AJ1507" s="2" t="s">
        <v>76</v>
      </c>
      <c r="AK1507" s="32">
        <v>1</v>
      </c>
      <c r="AL1507" s="2"/>
      <c r="AM1507" s="2"/>
      <c r="AN1507" s="7">
        <f>HYPERLINK("#Notes!C3813", "Go To Notes")</f>
      </c>
      <c r="AO1507" s="2">
        <v>0</v>
      </c>
      <c r="AP1507" s="2">
        <v>0</v>
      </c>
      <c r="AQ1507" s="2">
        <v>22416.2</v>
      </c>
      <c r="AR1507" s="26">
        <v>0.7813680790842292</v>
      </c>
      <c r="AS1507" s="11"/>
      <c r="AT1507" s="10"/>
      <c r="AV1507" s="10"/>
      <c r="AW1507" s="10"/>
      <c r="AX1507" s="10"/>
      <c r="AY1507" s="10"/>
      <c r="AZ1507" s="10"/>
      <c r="BC1507" s="10"/>
    </row>
    <row r="1508" s="2" customFormat="1">
      <c r="A1508" s="2" t="s">
        <v>3314</v>
      </c>
      <c r="B1508" s="11">
        <v>44036</v>
      </c>
      <c r="C1508" s="2" t="s">
        <v>3280</v>
      </c>
      <c r="D1508" s="2" t="s">
        <v>3281</v>
      </c>
      <c r="E1508" s="2" t="s">
        <v>3282</v>
      </c>
      <c r="F1508" s="2" t="s">
        <v>3310</v>
      </c>
      <c r="G1508" s="2" t="s">
        <v>3311</v>
      </c>
      <c r="H1508" s="2" t="s">
        <v>3312</v>
      </c>
      <c r="I1508" s="11">
        <v>43982</v>
      </c>
      <c r="J1508" s="11">
        <v>43982</v>
      </c>
      <c r="K1508" s="2" t="s">
        <v>126</v>
      </c>
      <c r="L1508" s="2" t="s">
        <v>316</v>
      </c>
      <c r="M1508" s="2"/>
      <c r="N1508" s="2" t="s">
        <v>80</v>
      </c>
      <c r="O1508" s="2"/>
      <c r="P1508" s="2"/>
      <c r="Q1508" s="2" t="s">
        <v>65</v>
      </c>
      <c r="R1508" s="2" t="s">
        <v>81</v>
      </c>
      <c r="S1508" s="2">
        <v>3224</v>
      </c>
      <c r="T1508" s="2" t="s">
        <v>82</v>
      </c>
      <c r="U1508" s="2" t="s">
        <v>83</v>
      </c>
      <c r="V1508" s="10" t="s">
        <v>69</v>
      </c>
      <c r="W1508" s="2"/>
      <c r="X1508" s="2">
        <v>13089.44</v>
      </c>
      <c r="Y1508" s="26">
        <v>0.00010124698585</v>
      </c>
      <c r="Z1508" s="10" t="s">
        <v>84</v>
      </c>
      <c r="AA1508" s="2" t="s">
        <v>85</v>
      </c>
      <c r="AB1508" s="10" t="s">
        <v>72</v>
      </c>
      <c r="AC1508" s="2" t="s">
        <v>73</v>
      </c>
      <c r="AD1508" s="10" t="s">
        <v>74</v>
      </c>
      <c r="AE1508" s="10"/>
      <c r="AF1508" s="10" t="s">
        <v>86</v>
      </c>
      <c r="AG1508" s="10" t="s">
        <v>75</v>
      </c>
      <c r="AH1508" s="10"/>
      <c r="AI1508" s="10" t="s">
        <v>76</v>
      </c>
      <c r="AJ1508" s="2" t="s">
        <v>76</v>
      </c>
      <c r="AK1508" s="32">
        <v>1</v>
      </c>
      <c r="AL1508" s="2"/>
      <c r="AM1508" s="2"/>
      <c r="AN1508" s="7">
        <f>HYPERLINK("#Notes!C3818", "Go To Notes")</f>
      </c>
      <c r="AO1508" s="2">
        <v>0</v>
      </c>
      <c r="AP1508" s="2">
        <v>0</v>
      </c>
      <c r="AQ1508" s="2">
        <v>6282.83</v>
      </c>
      <c r="AR1508" s="26">
        <v>0.47999226857680694</v>
      </c>
      <c r="AS1508" s="11"/>
      <c r="AT1508" s="10"/>
      <c r="AV1508" s="10"/>
      <c r="AW1508" s="10"/>
      <c r="AX1508" s="10"/>
      <c r="AY1508" s="10"/>
      <c r="AZ1508" s="10"/>
      <c r="BC1508" s="10"/>
    </row>
    <row r="1509" s="2" customFormat="1">
      <c r="A1509" s="2" t="s">
        <v>3315</v>
      </c>
      <c r="B1509" s="11">
        <v>44130</v>
      </c>
      <c r="C1509" s="2" t="s">
        <v>3280</v>
      </c>
      <c r="D1509" s="2" t="s">
        <v>3281</v>
      </c>
      <c r="E1509" s="2" t="s">
        <v>3282</v>
      </c>
      <c r="F1509" s="2" t="s">
        <v>3310</v>
      </c>
      <c r="G1509" s="2" t="s">
        <v>3311</v>
      </c>
      <c r="H1509" s="2" t="s">
        <v>3312</v>
      </c>
      <c r="I1509" s="11">
        <v>44347</v>
      </c>
      <c r="J1509" s="11">
        <v>44074</v>
      </c>
      <c r="K1509" s="2" t="s">
        <v>126</v>
      </c>
      <c r="L1509" s="2" t="s">
        <v>316</v>
      </c>
      <c r="M1509" s="2"/>
      <c r="N1509" s="2" t="s">
        <v>80</v>
      </c>
      <c r="O1509" s="2"/>
      <c r="P1509" s="2"/>
      <c r="Q1509" s="2" t="s">
        <v>65</v>
      </c>
      <c r="R1509" s="2" t="s">
        <v>81</v>
      </c>
      <c r="S1509" s="2">
        <v>3617</v>
      </c>
      <c r="T1509" s="2" t="s">
        <v>82</v>
      </c>
      <c r="U1509" s="2" t="s">
        <v>83</v>
      </c>
      <c r="V1509" s="10" t="s">
        <v>69</v>
      </c>
      <c r="W1509" s="2"/>
      <c r="X1509" s="2">
        <v>24161.56</v>
      </c>
      <c r="Y1509" s="26">
        <v>0.00014393004784</v>
      </c>
      <c r="Z1509" s="10" t="s">
        <v>84</v>
      </c>
      <c r="AA1509" s="2" t="s">
        <v>85</v>
      </c>
      <c r="AB1509" s="10" t="s">
        <v>72</v>
      </c>
      <c r="AC1509" s="2" t="s">
        <v>73</v>
      </c>
      <c r="AD1509" s="10" t="s">
        <v>74</v>
      </c>
      <c r="AE1509" s="10"/>
      <c r="AF1509" s="10" t="s">
        <v>86</v>
      </c>
      <c r="AG1509" s="10" t="s">
        <v>75</v>
      </c>
      <c r="AH1509" s="10"/>
      <c r="AI1509" s="10" t="s">
        <v>76</v>
      </c>
      <c r="AJ1509" s="2" t="s">
        <v>76</v>
      </c>
      <c r="AK1509" s="32">
        <v>1</v>
      </c>
      <c r="AL1509" s="2"/>
      <c r="AM1509" s="2"/>
      <c r="AN1509" s="7">
        <f>HYPERLINK("#Notes!C3823", "Go To Notes")</f>
      </c>
      <c r="AO1509" s="2">
        <v>0</v>
      </c>
      <c r="AP1509" s="2">
        <v>0</v>
      </c>
      <c r="AQ1509" s="2">
        <v>15151.29</v>
      </c>
      <c r="AR1509" s="26">
        <v>0.6270824400411232</v>
      </c>
      <c r="AS1509" s="11"/>
      <c r="AT1509" s="10"/>
      <c r="AV1509" s="10"/>
      <c r="AW1509" s="10"/>
      <c r="AX1509" s="10"/>
      <c r="AY1509" s="10"/>
      <c r="AZ1509" s="10"/>
      <c r="BC1509" s="10"/>
    </row>
    <row r="1510" s="2" customFormat="1">
      <c r="A1510" s="2" t="s">
        <v>3316</v>
      </c>
      <c r="B1510" s="11">
        <v>44223</v>
      </c>
      <c r="C1510" s="2" t="s">
        <v>3280</v>
      </c>
      <c r="D1510" s="2" t="s">
        <v>3281</v>
      </c>
      <c r="E1510" s="2" t="s">
        <v>3282</v>
      </c>
      <c r="F1510" s="2" t="s">
        <v>3310</v>
      </c>
      <c r="G1510" s="2" t="s">
        <v>3311</v>
      </c>
      <c r="H1510" s="2" t="s">
        <v>3312</v>
      </c>
      <c r="I1510" s="11">
        <v>44347</v>
      </c>
      <c r="J1510" s="11">
        <v>44165</v>
      </c>
      <c r="K1510" s="2" t="s">
        <v>126</v>
      </c>
      <c r="L1510" s="2" t="s">
        <v>316</v>
      </c>
      <c r="M1510" s="2"/>
      <c r="N1510" s="2" t="s">
        <v>80</v>
      </c>
      <c r="O1510" s="2"/>
      <c r="P1510" s="2"/>
      <c r="Q1510" s="2" t="s">
        <v>65</v>
      </c>
      <c r="R1510" s="2" t="s">
        <v>81</v>
      </c>
      <c r="S1510" s="2">
        <v>7838</v>
      </c>
      <c r="T1510" s="2" t="s">
        <v>82</v>
      </c>
      <c r="U1510" s="2" t="s">
        <v>83</v>
      </c>
      <c r="V1510" s="10" t="s">
        <v>69</v>
      </c>
      <c r="W1510" s="2"/>
      <c r="X1510" s="2">
        <v>129797.28</v>
      </c>
      <c r="Y1510" s="26">
        <v>0.00025601369155</v>
      </c>
      <c r="Z1510" s="10" t="s">
        <v>84</v>
      </c>
      <c r="AA1510" s="2" t="s">
        <v>85</v>
      </c>
      <c r="AB1510" s="10" t="s">
        <v>72</v>
      </c>
      <c r="AC1510" s="2" t="s">
        <v>73</v>
      </c>
      <c r="AD1510" s="10" t="s">
        <v>74</v>
      </c>
      <c r="AE1510" s="10"/>
      <c r="AF1510" s="10" t="s">
        <v>86</v>
      </c>
      <c r="AG1510" s="10" t="s">
        <v>75</v>
      </c>
      <c r="AH1510" s="10"/>
      <c r="AI1510" s="10" t="s">
        <v>76</v>
      </c>
      <c r="AJ1510" s="2" t="s">
        <v>76</v>
      </c>
      <c r="AK1510" s="32">
        <v>1</v>
      </c>
      <c r="AL1510" s="2"/>
      <c r="AM1510" s="2"/>
      <c r="AN1510" s="7">
        <f>HYPERLINK("#Notes!C3828", "Go To Notes")</f>
      </c>
      <c r="AO1510" s="2">
        <v>0</v>
      </c>
      <c r="AP1510" s="2">
        <v>0</v>
      </c>
      <c r="AQ1510" s="2">
        <v>18057.84</v>
      </c>
      <c r="AR1510" s="26">
        <v>0.13912340844122464</v>
      </c>
      <c r="AS1510" s="11"/>
      <c r="AT1510" s="10"/>
      <c r="AV1510" s="10"/>
      <c r="AW1510" s="10"/>
      <c r="AX1510" s="10"/>
      <c r="AY1510" s="10"/>
      <c r="AZ1510" s="10"/>
      <c r="BC1510" s="10"/>
    </row>
    <row r="1511" s="2" customFormat="1">
      <c r="A1511" s="2" t="s">
        <v>3317</v>
      </c>
      <c r="B1511" s="11">
        <v>44313</v>
      </c>
      <c r="C1511" s="2" t="s">
        <v>3280</v>
      </c>
      <c r="D1511" s="2" t="s">
        <v>3281</v>
      </c>
      <c r="E1511" s="2" t="s">
        <v>3282</v>
      </c>
      <c r="F1511" s="2" t="s">
        <v>3310</v>
      </c>
      <c r="G1511" s="2" t="s">
        <v>3311</v>
      </c>
      <c r="H1511" s="2" t="s">
        <v>3312</v>
      </c>
      <c r="I1511" s="11">
        <v>44347</v>
      </c>
      <c r="J1511" s="11">
        <v>44255</v>
      </c>
      <c r="K1511" s="2" t="s">
        <v>126</v>
      </c>
      <c r="L1511" s="2" t="s">
        <v>316</v>
      </c>
      <c r="M1511" s="2"/>
      <c r="N1511" s="2" t="s">
        <v>80</v>
      </c>
      <c r="O1511" s="2"/>
      <c r="P1511" s="2"/>
      <c r="Q1511" s="2" t="s">
        <v>65</v>
      </c>
      <c r="R1511" s="2" t="s">
        <v>81</v>
      </c>
      <c r="S1511" s="2">
        <v>9478</v>
      </c>
      <c r="T1511" s="2" t="s">
        <v>82</v>
      </c>
      <c r="U1511" s="2" t="s">
        <v>83</v>
      </c>
      <c r="V1511" s="10" t="s">
        <v>69</v>
      </c>
      <c r="W1511" s="2"/>
      <c r="X1511" s="2">
        <v>964291.72</v>
      </c>
      <c r="Y1511" s="26">
        <v>0.0013550237438</v>
      </c>
      <c r="Z1511" s="10" t="s">
        <v>84</v>
      </c>
      <c r="AA1511" s="2" t="s">
        <v>85</v>
      </c>
      <c r="AB1511" s="10" t="s">
        <v>72</v>
      </c>
      <c r="AC1511" s="2" t="s">
        <v>73</v>
      </c>
      <c r="AD1511" s="10" t="s">
        <v>74</v>
      </c>
      <c r="AE1511" s="10"/>
      <c r="AF1511" s="10" t="s">
        <v>86</v>
      </c>
      <c r="AG1511" s="10" t="s">
        <v>75</v>
      </c>
      <c r="AH1511" s="10"/>
      <c r="AI1511" s="10" t="s">
        <v>76</v>
      </c>
      <c r="AJ1511" s="2" t="s">
        <v>76</v>
      </c>
      <c r="AK1511" s="32">
        <v>1</v>
      </c>
      <c r="AL1511" s="2"/>
      <c r="AM1511" s="2"/>
      <c r="AN1511" s="7">
        <f>HYPERLINK("#Notes!C3833", "Go To Notes")</f>
      </c>
      <c r="AO1511" s="2">
        <v>0</v>
      </c>
      <c r="AP1511" s="2">
        <v>0</v>
      </c>
      <c r="AQ1511" s="2">
        <v>191908.45</v>
      </c>
      <c r="AR1511" s="26">
        <v>0.19901493087589717</v>
      </c>
      <c r="AS1511" s="11"/>
      <c r="AT1511" s="10"/>
      <c r="AV1511" s="10"/>
      <c r="AW1511" s="10"/>
      <c r="AX1511" s="10"/>
      <c r="AY1511" s="10"/>
      <c r="AZ1511" s="10"/>
      <c r="BC1511" s="10"/>
    </row>
    <row r="1512" s="2" customFormat="1">
      <c r="A1512" s="2" t="s">
        <v>3318</v>
      </c>
      <c r="B1512" s="11">
        <v>44405</v>
      </c>
      <c r="C1512" s="2" t="s">
        <v>3280</v>
      </c>
      <c r="D1512" s="2" t="s">
        <v>3281</v>
      </c>
      <c r="E1512" s="2" t="s">
        <v>3282</v>
      </c>
      <c r="F1512" s="2" t="s">
        <v>3310</v>
      </c>
      <c r="G1512" s="2" t="s">
        <v>3311</v>
      </c>
      <c r="H1512" s="2" t="s">
        <v>3312</v>
      </c>
      <c r="I1512" s="11">
        <v>44347</v>
      </c>
      <c r="J1512" s="11">
        <v>44347</v>
      </c>
      <c r="K1512" s="2" t="s">
        <v>126</v>
      </c>
      <c r="L1512" s="2" t="s">
        <v>316</v>
      </c>
      <c r="M1512" s="2"/>
      <c r="N1512" s="2" t="s">
        <v>80</v>
      </c>
      <c r="O1512" s="2"/>
      <c r="P1512" s="2"/>
      <c r="Q1512" s="2" t="s">
        <v>65</v>
      </c>
      <c r="R1512" s="2" t="s">
        <v>81</v>
      </c>
      <c r="S1512" s="2">
        <v>11421</v>
      </c>
      <c r="T1512" s="2" t="s">
        <v>82</v>
      </c>
      <c r="U1512" s="2" t="s">
        <v>83</v>
      </c>
      <c r="V1512" s="10" t="s">
        <v>69</v>
      </c>
      <c r="W1512" s="2"/>
      <c r="X1512" s="2">
        <v>2535462</v>
      </c>
      <c r="Y1512" s="26">
        <v>0.00341389246061</v>
      </c>
      <c r="Z1512" s="10" t="s">
        <v>84</v>
      </c>
      <c r="AA1512" s="2" t="s">
        <v>85</v>
      </c>
      <c r="AB1512" s="10" t="s">
        <v>72</v>
      </c>
      <c r="AC1512" s="2" t="s">
        <v>73</v>
      </c>
      <c r="AD1512" s="10" t="s">
        <v>74</v>
      </c>
      <c r="AE1512" s="10"/>
      <c r="AF1512" s="10" t="s">
        <v>86</v>
      </c>
      <c r="AG1512" s="10" t="s">
        <v>75</v>
      </c>
      <c r="AH1512" s="10"/>
      <c r="AI1512" s="10" t="s">
        <v>76</v>
      </c>
      <c r="AJ1512" s="2" t="s">
        <v>76</v>
      </c>
      <c r="AK1512" s="32">
        <v>1</v>
      </c>
      <c r="AL1512" s="2"/>
      <c r="AM1512" s="2"/>
      <c r="AN1512" s="7">
        <f>HYPERLINK("#Notes!C3838", "Go To Notes")</f>
      </c>
      <c r="AO1512" s="2">
        <v>0</v>
      </c>
      <c r="AP1512" s="2">
        <v>0</v>
      </c>
      <c r="AQ1512" s="2">
        <v>2151464.58</v>
      </c>
      <c r="AR1512" s="26">
        <v>0.8485493294713153</v>
      </c>
      <c r="AS1512" s="11"/>
      <c r="AT1512" s="10"/>
      <c r="AV1512" s="10"/>
      <c r="AW1512" s="10"/>
      <c r="AX1512" s="10"/>
      <c r="AY1512" s="10"/>
      <c r="AZ1512" s="10"/>
      <c r="BC1512" s="10"/>
    </row>
    <row r="1513" s="2" customFormat="1">
      <c r="A1513" s="2" t="s">
        <v>3319</v>
      </c>
      <c r="B1513" s="11">
        <v>43858</v>
      </c>
      <c r="C1513" s="2" t="s">
        <v>3280</v>
      </c>
      <c r="D1513" s="2" t="s">
        <v>3281</v>
      </c>
      <c r="E1513" s="2" t="s">
        <v>3282</v>
      </c>
      <c r="F1513" s="2" t="s">
        <v>3320</v>
      </c>
      <c r="G1513" s="2" t="s">
        <v>3321</v>
      </c>
      <c r="H1513" s="2" t="s">
        <v>3322</v>
      </c>
      <c r="I1513" s="11">
        <v>43982</v>
      </c>
      <c r="J1513" s="11">
        <v>43799</v>
      </c>
      <c r="K1513" s="2" t="s">
        <v>126</v>
      </c>
      <c r="L1513" s="2" t="s">
        <v>316</v>
      </c>
      <c r="M1513" s="2"/>
      <c r="N1513" s="2" t="s">
        <v>80</v>
      </c>
      <c r="O1513" s="2"/>
      <c r="P1513" s="2"/>
      <c r="Q1513" s="2" t="s">
        <v>65</v>
      </c>
      <c r="R1513" s="2" t="s">
        <v>81</v>
      </c>
      <c r="S1513" s="2">
        <v>2083</v>
      </c>
      <c r="T1513" s="2" t="s">
        <v>82</v>
      </c>
      <c r="U1513" s="2" t="s">
        <v>83</v>
      </c>
      <c r="V1513" s="10" t="s">
        <v>69</v>
      </c>
      <c r="W1513" s="2"/>
      <c r="X1513" s="2">
        <v>13206.22</v>
      </c>
      <c r="Y1513" s="26">
        <v>0.00056589988058</v>
      </c>
      <c r="Z1513" s="10" t="s">
        <v>84</v>
      </c>
      <c r="AA1513" s="2" t="s">
        <v>85</v>
      </c>
      <c r="AB1513" s="10" t="s">
        <v>72</v>
      </c>
      <c r="AC1513" s="2" t="s">
        <v>73</v>
      </c>
      <c r="AD1513" s="10" t="s">
        <v>74</v>
      </c>
      <c r="AE1513" s="10"/>
      <c r="AF1513" s="10" t="s">
        <v>86</v>
      </c>
      <c r="AG1513" s="10" t="s">
        <v>75</v>
      </c>
      <c r="AH1513" s="10"/>
      <c r="AI1513" s="10" t="s">
        <v>76</v>
      </c>
      <c r="AJ1513" s="2" t="s">
        <v>76</v>
      </c>
      <c r="AK1513" s="32">
        <v>1</v>
      </c>
      <c r="AL1513" s="2"/>
      <c r="AM1513" s="2"/>
      <c r="AN1513" s="7">
        <f>HYPERLINK("#Notes!C3843", "Go To Notes")</f>
      </c>
      <c r="AO1513" s="2">
        <v>0</v>
      </c>
      <c r="AP1513" s="2">
        <v>0</v>
      </c>
      <c r="AQ1513" s="2">
        <v>11671.3</v>
      </c>
      <c r="AR1513" s="26">
        <v>0.8837729494132311</v>
      </c>
      <c r="AS1513" s="11"/>
      <c r="AT1513" s="10"/>
      <c r="AV1513" s="10"/>
      <c r="AW1513" s="10"/>
      <c r="AX1513" s="10"/>
      <c r="AY1513" s="10"/>
      <c r="AZ1513" s="10"/>
      <c r="BC1513" s="10"/>
    </row>
    <row r="1514" s="2" customFormat="1">
      <c r="A1514" s="2" t="s">
        <v>3323</v>
      </c>
      <c r="B1514" s="11">
        <v>43949</v>
      </c>
      <c r="C1514" s="2" t="s">
        <v>3280</v>
      </c>
      <c r="D1514" s="2" t="s">
        <v>3281</v>
      </c>
      <c r="E1514" s="2" t="s">
        <v>3282</v>
      </c>
      <c r="F1514" s="2" t="s">
        <v>3320</v>
      </c>
      <c r="G1514" s="2" t="s">
        <v>3321</v>
      </c>
      <c r="H1514" s="2" t="s">
        <v>3322</v>
      </c>
      <c r="I1514" s="11">
        <v>43982</v>
      </c>
      <c r="J1514" s="11">
        <v>43890</v>
      </c>
      <c r="K1514" s="2" t="s">
        <v>126</v>
      </c>
      <c r="L1514" s="2" t="s">
        <v>316</v>
      </c>
      <c r="M1514" s="2"/>
      <c r="N1514" s="2" t="s">
        <v>80</v>
      </c>
      <c r="O1514" s="2"/>
      <c r="P1514" s="2"/>
      <c r="Q1514" s="2" t="s">
        <v>65</v>
      </c>
      <c r="R1514" s="2" t="s">
        <v>81</v>
      </c>
      <c r="S1514" s="2">
        <v>1870</v>
      </c>
      <c r="T1514" s="2" t="s">
        <v>82</v>
      </c>
      <c r="U1514" s="2" t="s">
        <v>83</v>
      </c>
      <c r="V1514" s="10" t="s">
        <v>69</v>
      </c>
      <c r="W1514" s="2"/>
      <c r="X1514" s="2">
        <v>6732</v>
      </c>
      <c r="Y1514" s="26">
        <v>0.00033033662581</v>
      </c>
      <c r="Z1514" s="10" t="s">
        <v>84</v>
      </c>
      <c r="AA1514" s="2" t="s">
        <v>85</v>
      </c>
      <c r="AB1514" s="10" t="s">
        <v>72</v>
      </c>
      <c r="AC1514" s="2" t="s">
        <v>73</v>
      </c>
      <c r="AD1514" s="10" t="s">
        <v>74</v>
      </c>
      <c r="AE1514" s="10"/>
      <c r="AF1514" s="10" t="s">
        <v>86</v>
      </c>
      <c r="AG1514" s="10" t="s">
        <v>75</v>
      </c>
      <c r="AH1514" s="10"/>
      <c r="AI1514" s="10" t="s">
        <v>76</v>
      </c>
      <c r="AJ1514" s="2" t="s">
        <v>76</v>
      </c>
      <c r="AK1514" s="32">
        <v>1</v>
      </c>
      <c r="AL1514" s="2"/>
      <c r="AM1514" s="2"/>
      <c r="AN1514" s="7">
        <f>HYPERLINK("#Notes!C3848", "Go To Notes")</f>
      </c>
      <c r="AO1514" s="2">
        <v>0</v>
      </c>
      <c r="AP1514" s="2">
        <v>0</v>
      </c>
      <c r="AQ1514" s="2">
        <v>5107.84</v>
      </c>
      <c r="AR1514" s="26">
        <v>0.7587403446226976</v>
      </c>
      <c r="AS1514" s="11"/>
      <c r="AT1514" s="10"/>
      <c r="AV1514" s="10"/>
      <c r="AW1514" s="10"/>
      <c r="AX1514" s="10"/>
      <c r="AY1514" s="10"/>
      <c r="AZ1514" s="10"/>
      <c r="BC1514" s="10"/>
    </row>
    <row r="1515" s="2" customFormat="1">
      <c r="A1515" s="2" t="s">
        <v>3324</v>
      </c>
      <c r="B1515" s="11">
        <v>44036</v>
      </c>
      <c r="C1515" s="2" t="s">
        <v>3280</v>
      </c>
      <c r="D1515" s="2" t="s">
        <v>3281</v>
      </c>
      <c r="E1515" s="2" t="s">
        <v>3282</v>
      </c>
      <c r="F1515" s="2" t="s">
        <v>3320</v>
      </c>
      <c r="G1515" s="2" t="s">
        <v>3321</v>
      </c>
      <c r="H1515" s="2" t="s">
        <v>3322</v>
      </c>
      <c r="I1515" s="11">
        <v>43982</v>
      </c>
      <c r="J1515" s="11">
        <v>43982</v>
      </c>
      <c r="K1515" s="2" t="s">
        <v>126</v>
      </c>
      <c r="L1515" s="2" t="s">
        <v>316</v>
      </c>
      <c r="M1515" s="2"/>
      <c r="N1515" s="2" t="s">
        <v>80</v>
      </c>
      <c r="O1515" s="2"/>
      <c r="P1515" s="2"/>
      <c r="Q1515" s="2" t="s">
        <v>65</v>
      </c>
      <c r="R1515" s="2" t="s">
        <v>81</v>
      </c>
      <c r="S1515" s="2">
        <v>1106</v>
      </c>
      <c r="T1515" s="2" t="s">
        <v>82</v>
      </c>
      <c r="U1515" s="2" t="s">
        <v>83</v>
      </c>
      <c r="V1515" s="10" t="s">
        <v>69</v>
      </c>
      <c r="W1515" s="2"/>
      <c r="X1515" s="2">
        <v>4490.36</v>
      </c>
      <c r="Y1515" s="26">
        <v>0.00031014728672</v>
      </c>
      <c r="Z1515" s="10" t="s">
        <v>84</v>
      </c>
      <c r="AA1515" s="2" t="s">
        <v>85</v>
      </c>
      <c r="AB1515" s="10" t="s">
        <v>72</v>
      </c>
      <c r="AC1515" s="2" t="s">
        <v>73</v>
      </c>
      <c r="AD1515" s="10" t="s">
        <v>74</v>
      </c>
      <c r="AE1515" s="10"/>
      <c r="AF1515" s="10" t="s">
        <v>86</v>
      </c>
      <c r="AG1515" s="10" t="s">
        <v>75</v>
      </c>
      <c r="AH1515" s="10"/>
      <c r="AI1515" s="10" t="s">
        <v>76</v>
      </c>
      <c r="AJ1515" s="2" t="s">
        <v>76</v>
      </c>
      <c r="AK1515" s="32">
        <v>1</v>
      </c>
      <c r="AL1515" s="2"/>
      <c r="AM1515" s="2"/>
      <c r="AN1515" s="7">
        <f>HYPERLINK("#Notes!C3853", "Go To Notes")</f>
      </c>
      <c r="AO1515" s="2">
        <v>0</v>
      </c>
      <c r="AP1515" s="2">
        <v>0</v>
      </c>
      <c r="AQ1515" s="2">
        <v>4070.2</v>
      </c>
      <c r="AR1515" s="26">
        <v>0.9064306648019312</v>
      </c>
      <c r="AS1515" s="11"/>
      <c r="AT1515" s="10"/>
      <c r="AV1515" s="10"/>
      <c r="AW1515" s="10"/>
      <c r="AX1515" s="10"/>
      <c r="AY1515" s="10"/>
      <c r="AZ1515" s="10"/>
      <c r="BC1515" s="10"/>
    </row>
    <row r="1516" s="2" customFormat="1">
      <c r="A1516" s="2" t="s">
        <v>3325</v>
      </c>
      <c r="B1516" s="11">
        <v>44130</v>
      </c>
      <c r="C1516" s="2" t="s">
        <v>3280</v>
      </c>
      <c r="D1516" s="2" t="s">
        <v>3281</v>
      </c>
      <c r="E1516" s="2" t="s">
        <v>3282</v>
      </c>
      <c r="F1516" s="2" t="s">
        <v>3320</v>
      </c>
      <c r="G1516" s="2" t="s">
        <v>3321</v>
      </c>
      <c r="H1516" s="2" t="s">
        <v>3322</v>
      </c>
      <c r="I1516" s="11">
        <v>44347</v>
      </c>
      <c r="J1516" s="11">
        <v>44074</v>
      </c>
      <c r="K1516" s="2" t="s">
        <v>126</v>
      </c>
      <c r="L1516" s="2" t="s">
        <v>316</v>
      </c>
      <c r="M1516" s="2"/>
      <c r="N1516" s="2" t="s">
        <v>80</v>
      </c>
      <c r="O1516" s="2"/>
      <c r="P1516" s="2"/>
      <c r="Q1516" s="2" t="s">
        <v>65</v>
      </c>
      <c r="R1516" s="2" t="s">
        <v>81</v>
      </c>
      <c r="S1516" s="2">
        <v>1180</v>
      </c>
      <c r="T1516" s="2" t="s">
        <v>82</v>
      </c>
      <c r="U1516" s="2" t="s">
        <v>83</v>
      </c>
      <c r="V1516" s="10" t="s">
        <v>69</v>
      </c>
      <c r="W1516" s="2"/>
      <c r="X1516" s="2">
        <v>7882.4</v>
      </c>
      <c r="Y1516" s="26">
        <v>0.00044559734119</v>
      </c>
      <c r="Z1516" s="10" t="s">
        <v>84</v>
      </c>
      <c r="AA1516" s="2" t="s">
        <v>85</v>
      </c>
      <c r="AB1516" s="10" t="s">
        <v>72</v>
      </c>
      <c r="AC1516" s="2" t="s">
        <v>73</v>
      </c>
      <c r="AD1516" s="10" t="s">
        <v>74</v>
      </c>
      <c r="AE1516" s="10"/>
      <c r="AF1516" s="10" t="s">
        <v>86</v>
      </c>
      <c r="AG1516" s="10" t="s">
        <v>75</v>
      </c>
      <c r="AH1516" s="10"/>
      <c r="AI1516" s="10" t="s">
        <v>76</v>
      </c>
      <c r="AJ1516" s="2" t="s">
        <v>76</v>
      </c>
      <c r="AK1516" s="32">
        <v>1</v>
      </c>
      <c r="AL1516" s="2"/>
      <c r="AM1516" s="2"/>
      <c r="AN1516" s="7">
        <f>HYPERLINK("#Notes!C3858", "Go To Notes")</f>
      </c>
      <c r="AO1516" s="2">
        <v>0</v>
      </c>
      <c r="AP1516" s="2">
        <v>0</v>
      </c>
      <c r="AQ1516" s="2">
        <v>5470.85</v>
      </c>
      <c r="AR1516" s="26">
        <v>0.6940589160661728</v>
      </c>
      <c r="AS1516" s="11"/>
      <c r="AT1516" s="10"/>
      <c r="AV1516" s="10"/>
      <c r="AW1516" s="10"/>
      <c r="AX1516" s="10"/>
      <c r="AY1516" s="10"/>
      <c r="AZ1516" s="10"/>
      <c r="BC1516" s="10"/>
    </row>
    <row r="1517" s="2" customFormat="1">
      <c r="A1517" s="2" t="s">
        <v>3326</v>
      </c>
      <c r="B1517" s="11">
        <v>44223</v>
      </c>
      <c r="C1517" s="2" t="s">
        <v>3280</v>
      </c>
      <c r="D1517" s="2" t="s">
        <v>3281</v>
      </c>
      <c r="E1517" s="2" t="s">
        <v>3282</v>
      </c>
      <c r="F1517" s="2" t="s">
        <v>3320</v>
      </c>
      <c r="G1517" s="2" t="s">
        <v>3321</v>
      </c>
      <c r="H1517" s="2" t="s">
        <v>3322</v>
      </c>
      <c r="I1517" s="11">
        <v>44347</v>
      </c>
      <c r="J1517" s="11">
        <v>44165</v>
      </c>
      <c r="K1517" s="2" t="s">
        <v>126</v>
      </c>
      <c r="L1517" s="2" t="s">
        <v>316</v>
      </c>
      <c r="M1517" s="2"/>
      <c r="N1517" s="2" t="s">
        <v>80</v>
      </c>
      <c r="O1517" s="2"/>
      <c r="P1517" s="2"/>
      <c r="Q1517" s="2" t="s">
        <v>65</v>
      </c>
      <c r="R1517" s="2" t="s">
        <v>81</v>
      </c>
      <c r="S1517" s="2">
        <v>982</v>
      </c>
      <c r="T1517" s="2" t="s">
        <v>82</v>
      </c>
      <c r="U1517" s="2" t="s">
        <v>83</v>
      </c>
      <c r="V1517" s="10" t="s">
        <v>69</v>
      </c>
      <c r="W1517" s="2"/>
      <c r="X1517" s="2">
        <v>16261.92</v>
      </c>
      <c r="Y1517" s="26">
        <v>0.00070442196095</v>
      </c>
      <c r="Z1517" s="10" t="s">
        <v>84</v>
      </c>
      <c r="AA1517" s="2" t="s">
        <v>85</v>
      </c>
      <c r="AB1517" s="10" t="s">
        <v>72</v>
      </c>
      <c r="AC1517" s="2" t="s">
        <v>73</v>
      </c>
      <c r="AD1517" s="10" t="s">
        <v>74</v>
      </c>
      <c r="AE1517" s="10"/>
      <c r="AF1517" s="10" t="s">
        <v>86</v>
      </c>
      <c r="AG1517" s="10" t="s">
        <v>75</v>
      </c>
      <c r="AH1517" s="10"/>
      <c r="AI1517" s="10" t="s">
        <v>76</v>
      </c>
      <c r="AJ1517" s="2" t="s">
        <v>76</v>
      </c>
      <c r="AK1517" s="32">
        <v>1</v>
      </c>
      <c r="AL1517" s="2"/>
      <c r="AM1517" s="2"/>
      <c r="AN1517" s="7">
        <f>HYPERLINK("#Notes!C3863", "Go To Notes")</f>
      </c>
      <c r="AO1517" s="2">
        <v>0</v>
      </c>
      <c r="AP1517" s="2">
        <v>0</v>
      </c>
      <c r="AQ1517" s="2">
        <v>13700.16</v>
      </c>
      <c r="AR1517" s="26">
        <v>0.842468785973612</v>
      </c>
      <c r="AS1517" s="11"/>
      <c r="AT1517" s="10"/>
      <c r="AV1517" s="10"/>
      <c r="AW1517" s="10"/>
      <c r="AX1517" s="10"/>
      <c r="AY1517" s="10"/>
      <c r="AZ1517" s="10"/>
      <c r="BC1517" s="10"/>
    </row>
    <row r="1518" s="2" customFormat="1">
      <c r="A1518" s="2" t="s">
        <v>3327</v>
      </c>
      <c r="B1518" s="11">
        <v>44313</v>
      </c>
      <c r="C1518" s="2" t="s">
        <v>3280</v>
      </c>
      <c r="D1518" s="2" t="s">
        <v>3281</v>
      </c>
      <c r="E1518" s="2" t="s">
        <v>3282</v>
      </c>
      <c r="F1518" s="2" t="s">
        <v>3320</v>
      </c>
      <c r="G1518" s="2" t="s">
        <v>3321</v>
      </c>
      <c r="H1518" s="2" t="s">
        <v>3322</v>
      </c>
      <c r="I1518" s="11">
        <v>44347</v>
      </c>
      <c r="J1518" s="11">
        <v>44255</v>
      </c>
      <c r="K1518" s="2" t="s">
        <v>126</v>
      </c>
      <c r="L1518" s="2" t="s">
        <v>316</v>
      </c>
      <c r="M1518" s="2"/>
      <c r="N1518" s="2" t="s">
        <v>80</v>
      </c>
      <c r="O1518" s="2"/>
      <c r="P1518" s="2"/>
      <c r="Q1518" s="2" t="s">
        <v>65</v>
      </c>
      <c r="R1518" s="2" t="s">
        <v>81</v>
      </c>
      <c r="S1518" s="2">
        <v>1212</v>
      </c>
      <c r="T1518" s="2" t="s">
        <v>82</v>
      </c>
      <c r="U1518" s="2" t="s">
        <v>83</v>
      </c>
      <c r="V1518" s="10" t="s">
        <v>69</v>
      </c>
      <c r="W1518" s="2"/>
      <c r="X1518" s="2">
        <v>123308.88</v>
      </c>
      <c r="Y1518" s="26">
        <v>0.00353019299113</v>
      </c>
      <c r="Z1518" s="10" t="s">
        <v>84</v>
      </c>
      <c r="AA1518" s="2" t="s">
        <v>85</v>
      </c>
      <c r="AB1518" s="10" t="s">
        <v>72</v>
      </c>
      <c r="AC1518" s="2" t="s">
        <v>73</v>
      </c>
      <c r="AD1518" s="10" t="s">
        <v>74</v>
      </c>
      <c r="AE1518" s="10"/>
      <c r="AF1518" s="10" t="s">
        <v>86</v>
      </c>
      <c r="AG1518" s="10" t="s">
        <v>75</v>
      </c>
      <c r="AH1518" s="10"/>
      <c r="AI1518" s="10" t="s">
        <v>76</v>
      </c>
      <c r="AJ1518" s="2" t="s">
        <v>76</v>
      </c>
      <c r="AK1518" s="32">
        <v>1</v>
      </c>
      <c r="AL1518" s="2"/>
      <c r="AM1518" s="2"/>
      <c r="AN1518" s="7">
        <f>HYPERLINK("#Notes!C3868", "Go To Notes")</f>
      </c>
      <c r="AO1518" s="2">
        <v>0</v>
      </c>
      <c r="AP1518" s="2">
        <v>0</v>
      </c>
      <c r="AQ1518" s="2">
        <v>0</v>
      </c>
      <c r="AR1518" s="26">
        <v>0</v>
      </c>
      <c r="AS1518" s="11"/>
      <c r="AT1518" s="10"/>
      <c r="AV1518" s="10"/>
      <c r="AW1518" s="10"/>
      <c r="AX1518" s="10"/>
      <c r="AY1518" s="10"/>
      <c r="AZ1518" s="10"/>
      <c r="BC1518" s="10"/>
    </row>
    <row r="1519" s="2" customFormat="1">
      <c r="A1519" s="2" t="s">
        <v>3328</v>
      </c>
      <c r="B1519" s="11">
        <v>44405</v>
      </c>
      <c r="C1519" s="2" t="s">
        <v>3280</v>
      </c>
      <c r="D1519" s="2" t="s">
        <v>3281</v>
      </c>
      <c r="E1519" s="2" t="s">
        <v>3282</v>
      </c>
      <c r="F1519" s="2" t="s">
        <v>3320</v>
      </c>
      <c r="G1519" s="2" t="s">
        <v>3321</v>
      </c>
      <c r="H1519" s="2" t="s">
        <v>3322</v>
      </c>
      <c r="I1519" s="11">
        <v>44347</v>
      </c>
      <c r="J1519" s="11">
        <v>44347</v>
      </c>
      <c r="K1519" s="2" t="s">
        <v>126</v>
      </c>
      <c r="L1519" s="2" t="s">
        <v>316</v>
      </c>
      <c r="M1519" s="2"/>
      <c r="N1519" s="2" t="s">
        <v>80</v>
      </c>
      <c r="O1519" s="2"/>
      <c r="P1519" s="2"/>
      <c r="Q1519" s="2" t="s">
        <v>65</v>
      </c>
      <c r="R1519" s="2" t="s">
        <v>81</v>
      </c>
      <c r="S1519" s="2">
        <v>1496</v>
      </c>
      <c r="T1519" s="2" t="s">
        <v>82</v>
      </c>
      <c r="U1519" s="2" t="s">
        <v>83</v>
      </c>
      <c r="V1519" s="10" t="s">
        <v>69</v>
      </c>
      <c r="W1519" s="2"/>
      <c r="X1519" s="2">
        <v>332112</v>
      </c>
      <c r="Y1519" s="26">
        <v>0.00720277367373</v>
      </c>
      <c r="Z1519" s="10" t="s">
        <v>84</v>
      </c>
      <c r="AA1519" s="2" t="s">
        <v>85</v>
      </c>
      <c r="AB1519" s="10" t="s">
        <v>72</v>
      </c>
      <c r="AC1519" s="2" t="s">
        <v>73</v>
      </c>
      <c r="AD1519" s="10" t="s">
        <v>74</v>
      </c>
      <c r="AE1519" s="10"/>
      <c r="AF1519" s="10" t="s">
        <v>86</v>
      </c>
      <c r="AG1519" s="10" t="s">
        <v>75</v>
      </c>
      <c r="AH1519" s="10"/>
      <c r="AI1519" s="10" t="s">
        <v>76</v>
      </c>
      <c r="AJ1519" s="2" t="s">
        <v>76</v>
      </c>
      <c r="AK1519" s="32">
        <v>1</v>
      </c>
      <c r="AL1519" s="2"/>
      <c r="AM1519" s="2"/>
      <c r="AN1519" s="7">
        <f>HYPERLINK("#Notes!C3873", "Go To Notes")</f>
      </c>
      <c r="AO1519" s="2">
        <v>0</v>
      </c>
      <c r="AP1519" s="2">
        <v>0</v>
      </c>
      <c r="AQ1519" s="2">
        <v>158322.99</v>
      </c>
      <c r="AR1519" s="26">
        <v>0.4767156561641856</v>
      </c>
      <c r="AS1519" s="11"/>
      <c r="AT1519" s="10"/>
      <c r="AV1519" s="10"/>
      <c r="AW1519" s="10"/>
      <c r="AX1519" s="10"/>
      <c r="AY1519" s="10"/>
      <c r="AZ1519" s="10"/>
      <c r="BC1519" s="10"/>
    </row>
    <row r="1520" s="2" customFormat="1">
      <c r="A1520" s="2" t="s">
        <v>3329</v>
      </c>
      <c r="B1520" s="11">
        <v>44497</v>
      </c>
      <c r="C1520" s="2" t="s">
        <v>3280</v>
      </c>
      <c r="D1520" s="2" t="s">
        <v>3281</v>
      </c>
      <c r="E1520" s="2" t="s">
        <v>3282</v>
      </c>
      <c r="F1520" s="2" t="s">
        <v>3330</v>
      </c>
      <c r="G1520" s="2" t="s">
        <v>3331</v>
      </c>
      <c r="H1520" s="2" t="s">
        <v>3332</v>
      </c>
      <c r="I1520" s="11">
        <v>44712</v>
      </c>
      <c r="J1520" s="11">
        <v>44439</v>
      </c>
      <c r="K1520" s="2" t="s">
        <v>126</v>
      </c>
      <c r="L1520" s="2" t="s">
        <v>316</v>
      </c>
      <c r="M1520" s="2"/>
      <c r="N1520" s="2" t="s">
        <v>80</v>
      </c>
      <c r="O1520" s="2"/>
      <c r="P1520" s="2"/>
      <c r="Q1520" s="2" t="s">
        <v>65</v>
      </c>
      <c r="R1520" s="2" t="s">
        <v>81</v>
      </c>
      <c r="S1520" s="2">
        <v>585</v>
      </c>
      <c r="T1520" s="2" t="s">
        <v>82</v>
      </c>
      <c r="U1520" s="2" t="s">
        <v>83</v>
      </c>
      <c r="V1520" s="10" t="s">
        <v>69</v>
      </c>
      <c r="W1520" s="2"/>
      <c r="X1520" s="2">
        <v>127670.4</v>
      </c>
      <c r="Y1520" s="26">
        <v>0.00233752818133</v>
      </c>
      <c r="Z1520" s="10" t="s">
        <v>84</v>
      </c>
      <c r="AA1520" s="2" t="s">
        <v>85</v>
      </c>
      <c r="AB1520" s="10" t="s">
        <v>72</v>
      </c>
      <c r="AC1520" s="2" t="s">
        <v>73</v>
      </c>
      <c r="AD1520" s="10" t="s">
        <v>74</v>
      </c>
      <c r="AE1520" s="10"/>
      <c r="AF1520" s="10" t="s">
        <v>86</v>
      </c>
      <c r="AG1520" s="10" t="s">
        <v>75</v>
      </c>
      <c r="AH1520" s="10"/>
      <c r="AI1520" s="10" t="s">
        <v>76</v>
      </c>
      <c r="AJ1520" s="2" t="s">
        <v>76</v>
      </c>
      <c r="AK1520" s="32">
        <v>1</v>
      </c>
      <c r="AL1520" s="2"/>
      <c r="AM1520" s="2"/>
      <c r="AN1520" s="7">
        <f>HYPERLINK("#Notes!C3878", "Go To Notes")</f>
      </c>
      <c r="AO1520" s="2">
        <v>0</v>
      </c>
      <c r="AP1520" s="2">
        <v>0</v>
      </c>
      <c r="AQ1520" s="2">
        <v>0</v>
      </c>
      <c r="AR1520" s="26">
        <v>0</v>
      </c>
      <c r="AS1520" s="11"/>
      <c r="AT1520" s="10"/>
      <c r="AV1520" s="10"/>
      <c r="AW1520" s="10"/>
      <c r="AX1520" s="10"/>
      <c r="AY1520" s="10"/>
      <c r="AZ1520" s="10"/>
      <c r="BC1520" s="10"/>
    </row>
    <row r="1521" s="2" customFormat="1">
      <c r="A1521" s="2" t="s">
        <v>3333</v>
      </c>
      <c r="B1521" s="11">
        <v>43858</v>
      </c>
      <c r="C1521" s="2" t="s">
        <v>3280</v>
      </c>
      <c r="D1521" s="2" t="s">
        <v>3281</v>
      </c>
      <c r="E1521" s="2" t="s">
        <v>3282</v>
      </c>
      <c r="F1521" s="2" t="s">
        <v>3334</v>
      </c>
      <c r="G1521" s="2" t="s">
        <v>3335</v>
      </c>
      <c r="H1521" s="2" t="s">
        <v>3336</v>
      </c>
      <c r="I1521" s="11">
        <v>43982</v>
      </c>
      <c r="J1521" s="11">
        <v>43799</v>
      </c>
      <c r="K1521" s="2" t="s">
        <v>126</v>
      </c>
      <c r="L1521" s="2" t="s">
        <v>316</v>
      </c>
      <c r="M1521" s="2"/>
      <c r="N1521" s="2" t="s">
        <v>80</v>
      </c>
      <c r="O1521" s="2"/>
      <c r="P1521" s="2"/>
      <c r="Q1521" s="2" t="s">
        <v>65</v>
      </c>
      <c r="R1521" s="2" t="s">
        <v>81</v>
      </c>
      <c r="S1521" s="2">
        <v>3582</v>
      </c>
      <c r="T1521" s="2" t="s">
        <v>82</v>
      </c>
      <c r="U1521" s="2" t="s">
        <v>83</v>
      </c>
      <c r="V1521" s="10" t="s">
        <v>69</v>
      </c>
      <c r="W1521" s="2"/>
      <c r="X1521" s="2">
        <v>22709.88</v>
      </c>
      <c r="Y1521" s="26">
        <v>0.00024966474459</v>
      </c>
      <c r="Z1521" s="10" t="s">
        <v>84</v>
      </c>
      <c r="AA1521" s="2" t="s">
        <v>85</v>
      </c>
      <c r="AB1521" s="10" t="s">
        <v>72</v>
      </c>
      <c r="AC1521" s="2" t="s">
        <v>73</v>
      </c>
      <c r="AD1521" s="10" t="s">
        <v>74</v>
      </c>
      <c r="AE1521" s="10"/>
      <c r="AF1521" s="10" t="s">
        <v>86</v>
      </c>
      <c r="AG1521" s="10" t="s">
        <v>75</v>
      </c>
      <c r="AH1521" s="10"/>
      <c r="AI1521" s="10" t="s">
        <v>76</v>
      </c>
      <c r="AJ1521" s="2" t="s">
        <v>76</v>
      </c>
      <c r="AK1521" s="32">
        <v>1</v>
      </c>
      <c r="AL1521" s="2"/>
      <c r="AM1521" s="2"/>
      <c r="AN1521" s="7">
        <f>HYPERLINK("#Notes!C3883", "Go To Notes")</f>
      </c>
      <c r="AO1521" s="2">
        <v>0</v>
      </c>
      <c r="AP1521" s="2">
        <v>0</v>
      </c>
      <c r="AQ1521" s="2">
        <v>7023.1</v>
      </c>
      <c r="AR1521" s="26">
        <v>0.3092530651857254</v>
      </c>
      <c r="AS1521" s="11"/>
      <c r="AT1521" s="10"/>
      <c r="AV1521" s="10"/>
      <c r="AW1521" s="10"/>
      <c r="AX1521" s="10"/>
      <c r="AY1521" s="10"/>
      <c r="AZ1521" s="10"/>
      <c r="BC1521" s="10"/>
    </row>
    <row r="1522" s="2" customFormat="1">
      <c r="A1522" s="2" t="s">
        <v>3337</v>
      </c>
      <c r="B1522" s="11">
        <v>43949</v>
      </c>
      <c r="C1522" s="2" t="s">
        <v>3280</v>
      </c>
      <c r="D1522" s="2" t="s">
        <v>3281</v>
      </c>
      <c r="E1522" s="2" t="s">
        <v>3282</v>
      </c>
      <c r="F1522" s="2" t="s">
        <v>3334</v>
      </c>
      <c r="G1522" s="2" t="s">
        <v>3335</v>
      </c>
      <c r="H1522" s="2" t="s">
        <v>3336</v>
      </c>
      <c r="I1522" s="11">
        <v>43982</v>
      </c>
      <c r="J1522" s="11">
        <v>43890</v>
      </c>
      <c r="K1522" s="2" t="s">
        <v>126</v>
      </c>
      <c r="L1522" s="2" t="s">
        <v>316</v>
      </c>
      <c r="M1522" s="2"/>
      <c r="N1522" s="2" t="s">
        <v>80</v>
      </c>
      <c r="O1522" s="2"/>
      <c r="P1522" s="2"/>
      <c r="Q1522" s="2" t="s">
        <v>65</v>
      </c>
      <c r="R1522" s="2" t="s">
        <v>81</v>
      </c>
      <c r="S1522" s="2">
        <v>2824</v>
      </c>
      <c r="T1522" s="2" t="s">
        <v>82</v>
      </c>
      <c r="U1522" s="2" t="s">
        <v>83</v>
      </c>
      <c r="V1522" s="10" t="s">
        <v>69</v>
      </c>
      <c r="W1522" s="2"/>
      <c r="X1522" s="2">
        <v>10166.4</v>
      </c>
      <c r="Y1522" s="26">
        <v>0.00017528531282</v>
      </c>
      <c r="Z1522" s="10" t="s">
        <v>84</v>
      </c>
      <c r="AA1522" s="2" t="s">
        <v>85</v>
      </c>
      <c r="AB1522" s="10" t="s">
        <v>72</v>
      </c>
      <c r="AC1522" s="2" t="s">
        <v>73</v>
      </c>
      <c r="AD1522" s="10" t="s">
        <v>74</v>
      </c>
      <c r="AE1522" s="10"/>
      <c r="AF1522" s="10" t="s">
        <v>86</v>
      </c>
      <c r="AG1522" s="10" t="s">
        <v>75</v>
      </c>
      <c r="AH1522" s="10"/>
      <c r="AI1522" s="10" t="s">
        <v>76</v>
      </c>
      <c r="AJ1522" s="2" t="s">
        <v>76</v>
      </c>
      <c r="AK1522" s="32">
        <v>1</v>
      </c>
      <c r="AL1522" s="2"/>
      <c r="AM1522" s="2"/>
      <c r="AN1522" s="7">
        <f>HYPERLINK("#Notes!C3888", "Go To Notes")</f>
      </c>
      <c r="AO1522" s="2">
        <v>0</v>
      </c>
      <c r="AP1522" s="2">
        <v>0</v>
      </c>
      <c r="AQ1522" s="2">
        <v>6034.33</v>
      </c>
      <c r="AR1522" s="26">
        <v>0.5935562244255588</v>
      </c>
      <c r="AS1522" s="11"/>
      <c r="AT1522" s="10"/>
      <c r="AV1522" s="10"/>
      <c r="AW1522" s="10"/>
      <c r="AX1522" s="10"/>
      <c r="AY1522" s="10"/>
      <c r="AZ1522" s="10"/>
      <c r="BC1522" s="10"/>
    </row>
    <row r="1523" s="2" customFormat="1">
      <c r="A1523" s="2" t="s">
        <v>3338</v>
      </c>
      <c r="B1523" s="11">
        <v>44036</v>
      </c>
      <c r="C1523" s="2" t="s">
        <v>3280</v>
      </c>
      <c r="D1523" s="2" t="s">
        <v>3281</v>
      </c>
      <c r="E1523" s="2" t="s">
        <v>3282</v>
      </c>
      <c r="F1523" s="2" t="s">
        <v>3334</v>
      </c>
      <c r="G1523" s="2" t="s">
        <v>3335</v>
      </c>
      <c r="H1523" s="2" t="s">
        <v>3336</v>
      </c>
      <c r="I1523" s="11">
        <v>43982</v>
      </c>
      <c r="J1523" s="11">
        <v>43982</v>
      </c>
      <c r="K1523" s="2" t="s">
        <v>126</v>
      </c>
      <c r="L1523" s="2" t="s">
        <v>316</v>
      </c>
      <c r="M1523" s="2"/>
      <c r="N1523" s="2" t="s">
        <v>80</v>
      </c>
      <c r="O1523" s="2"/>
      <c r="P1523" s="2"/>
      <c r="Q1523" s="2" t="s">
        <v>65</v>
      </c>
      <c r="R1523" s="2" t="s">
        <v>81</v>
      </c>
      <c r="S1523" s="2">
        <v>4875</v>
      </c>
      <c r="T1523" s="2" t="s">
        <v>82</v>
      </c>
      <c r="U1523" s="2" t="s">
        <v>83</v>
      </c>
      <c r="V1523" s="10" t="s">
        <v>69</v>
      </c>
      <c r="W1523" s="2"/>
      <c r="X1523" s="2">
        <v>19792.5</v>
      </c>
      <c r="Y1523" s="26">
        <v>0.00010882563583</v>
      </c>
      <c r="Z1523" s="10" t="s">
        <v>84</v>
      </c>
      <c r="AA1523" s="2" t="s">
        <v>85</v>
      </c>
      <c r="AB1523" s="10" t="s">
        <v>72</v>
      </c>
      <c r="AC1523" s="2" t="s">
        <v>73</v>
      </c>
      <c r="AD1523" s="10" t="s">
        <v>74</v>
      </c>
      <c r="AE1523" s="10"/>
      <c r="AF1523" s="10" t="s">
        <v>86</v>
      </c>
      <c r="AG1523" s="10" t="s">
        <v>75</v>
      </c>
      <c r="AH1523" s="10"/>
      <c r="AI1523" s="10" t="s">
        <v>76</v>
      </c>
      <c r="AJ1523" s="2" t="s">
        <v>76</v>
      </c>
      <c r="AK1523" s="32">
        <v>1</v>
      </c>
      <c r="AL1523" s="2"/>
      <c r="AM1523" s="2"/>
      <c r="AN1523" s="7">
        <f>HYPERLINK("#Notes!C3893", "Go To Notes")</f>
      </c>
      <c r="AO1523" s="2">
        <v>0</v>
      </c>
      <c r="AP1523" s="2">
        <v>0</v>
      </c>
      <c r="AQ1523" s="2">
        <v>12808.14</v>
      </c>
      <c r="AR1523" s="26">
        <v>0.6471208791208791</v>
      </c>
      <c r="AS1523" s="11"/>
      <c r="AT1523" s="10"/>
      <c r="AV1523" s="10"/>
      <c r="AW1523" s="10"/>
      <c r="AX1523" s="10"/>
      <c r="AY1523" s="10"/>
      <c r="AZ1523" s="10"/>
      <c r="BC1523" s="10"/>
    </row>
    <row r="1524" s="2" customFormat="1">
      <c r="A1524" s="2" t="s">
        <v>3339</v>
      </c>
      <c r="B1524" s="11">
        <v>44130</v>
      </c>
      <c r="C1524" s="2" t="s">
        <v>3280</v>
      </c>
      <c r="D1524" s="2" t="s">
        <v>3281</v>
      </c>
      <c r="E1524" s="2" t="s">
        <v>3282</v>
      </c>
      <c r="F1524" s="2" t="s">
        <v>3334</v>
      </c>
      <c r="G1524" s="2" t="s">
        <v>3335</v>
      </c>
      <c r="H1524" s="2" t="s">
        <v>3336</v>
      </c>
      <c r="I1524" s="11">
        <v>44347</v>
      </c>
      <c r="J1524" s="11">
        <v>44074</v>
      </c>
      <c r="K1524" s="2" t="s">
        <v>126</v>
      </c>
      <c r="L1524" s="2" t="s">
        <v>316</v>
      </c>
      <c r="M1524" s="2"/>
      <c r="N1524" s="2" t="s">
        <v>80</v>
      </c>
      <c r="O1524" s="2"/>
      <c r="P1524" s="2"/>
      <c r="Q1524" s="2" t="s">
        <v>65</v>
      </c>
      <c r="R1524" s="2" t="s">
        <v>81</v>
      </c>
      <c r="S1524" s="2">
        <v>5093</v>
      </c>
      <c r="T1524" s="2" t="s">
        <v>82</v>
      </c>
      <c r="U1524" s="2" t="s">
        <v>83</v>
      </c>
      <c r="V1524" s="10" t="s">
        <v>69</v>
      </c>
      <c r="W1524" s="2"/>
      <c r="X1524" s="2">
        <v>34021.24</v>
      </c>
      <c r="Y1524" s="26">
        <v>0.00014118903354</v>
      </c>
      <c r="Z1524" s="10" t="s">
        <v>84</v>
      </c>
      <c r="AA1524" s="2" t="s">
        <v>85</v>
      </c>
      <c r="AB1524" s="10" t="s">
        <v>72</v>
      </c>
      <c r="AC1524" s="2" t="s">
        <v>73</v>
      </c>
      <c r="AD1524" s="10" t="s">
        <v>74</v>
      </c>
      <c r="AE1524" s="10"/>
      <c r="AF1524" s="10" t="s">
        <v>86</v>
      </c>
      <c r="AG1524" s="10" t="s">
        <v>75</v>
      </c>
      <c r="AH1524" s="10"/>
      <c r="AI1524" s="10" t="s">
        <v>76</v>
      </c>
      <c r="AJ1524" s="2" t="s">
        <v>76</v>
      </c>
      <c r="AK1524" s="32">
        <v>1</v>
      </c>
      <c r="AL1524" s="2"/>
      <c r="AM1524" s="2"/>
      <c r="AN1524" s="7">
        <f>HYPERLINK("#Notes!C3898", "Go To Notes")</f>
      </c>
      <c r="AO1524" s="2">
        <v>0</v>
      </c>
      <c r="AP1524" s="2">
        <v>0</v>
      </c>
      <c r="AQ1524" s="2">
        <v>15070.44</v>
      </c>
      <c r="AR1524" s="26">
        <v>0.44297150838711347</v>
      </c>
      <c r="AS1524" s="11"/>
      <c r="AT1524" s="10"/>
      <c r="AV1524" s="10"/>
      <c r="AW1524" s="10"/>
      <c r="AX1524" s="10"/>
      <c r="AY1524" s="10"/>
      <c r="AZ1524" s="10"/>
      <c r="BC1524" s="10"/>
    </row>
    <row r="1525" s="2" customFormat="1">
      <c r="A1525" s="2" t="s">
        <v>3340</v>
      </c>
      <c r="B1525" s="11">
        <v>44223</v>
      </c>
      <c r="C1525" s="2" t="s">
        <v>3280</v>
      </c>
      <c r="D1525" s="2" t="s">
        <v>3281</v>
      </c>
      <c r="E1525" s="2" t="s">
        <v>3282</v>
      </c>
      <c r="F1525" s="2" t="s">
        <v>3334</v>
      </c>
      <c r="G1525" s="2" t="s">
        <v>3335</v>
      </c>
      <c r="H1525" s="2" t="s">
        <v>3336</v>
      </c>
      <c r="I1525" s="11">
        <v>44347</v>
      </c>
      <c r="J1525" s="11">
        <v>44165</v>
      </c>
      <c r="K1525" s="2" t="s">
        <v>126</v>
      </c>
      <c r="L1525" s="2" t="s">
        <v>316</v>
      </c>
      <c r="M1525" s="2"/>
      <c r="N1525" s="2" t="s">
        <v>80</v>
      </c>
      <c r="O1525" s="2"/>
      <c r="P1525" s="2"/>
      <c r="Q1525" s="2" t="s">
        <v>65</v>
      </c>
      <c r="R1525" s="2" t="s">
        <v>81</v>
      </c>
      <c r="S1525" s="2">
        <v>4419</v>
      </c>
      <c r="T1525" s="2" t="s">
        <v>82</v>
      </c>
      <c r="U1525" s="2" t="s">
        <v>83</v>
      </c>
      <c r="V1525" s="10" t="s">
        <v>69</v>
      </c>
      <c r="W1525" s="2"/>
      <c r="X1525" s="2">
        <v>73178.64</v>
      </c>
      <c r="Y1525" s="26">
        <v>0.00028513897251</v>
      </c>
      <c r="Z1525" s="10" t="s">
        <v>84</v>
      </c>
      <c r="AA1525" s="2" t="s">
        <v>85</v>
      </c>
      <c r="AB1525" s="10" t="s">
        <v>72</v>
      </c>
      <c r="AC1525" s="2" t="s">
        <v>73</v>
      </c>
      <c r="AD1525" s="10" t="s">
        <v>74</v>
      </c>
      <c r="AE1525" s="10"/>
      <c r="AF1525" s="10" t="s">
        <v>86</v>
      </c>
      <c r="AG1525" s="10" t="s">
        <v>75</v>
      </c>
      <c r="AH1525" s="10"/>
      <c r="AI1525" s="10" t="s">
        <v>76</v>
      </c>
      <c r="AJ1525" s="2" t="s">
        <v>76</v>
      </c>
      <c r="AK1525" s="32">
        <v>1</v>
      </c>
      <c r="AL1525" s="2"/>
      <c r="AM1525" s="2"/>
      <c r="AN1525" s="7">
        <f>HYPERLINK("#Notes!C3903", "Go To Notes")</f>
      </c>
      <c r="AO1525" s="2">
        <v>0</v>
      </c>
      <c r="AP1525" s="2">
        <v>0</v>
      </c>
      <c r="AQ1525" s="2">
        <v>20148.24</v>
      </c>
      <c r="AR1525" s="26">
        <v>0.2753295223852206</v>
      </c>
      <c r="AS1525" s="11"/>
      <c r="AT1525" s="10"/>
      <c r="AV1525" s="10"/>
      <c r="AW1525" s="10"/>
      <c r="AX1525" s="10"/>
      <c r="AY1525" s="10"/>
      <c r="AZ1525" s="10"/>
      <c r="BC1525" s="10"/>
    </row>
    <row r="1526" s="2" customFormat="1">
      <c r="A1526" s="2" t="s">
        <v>3341</v>
      </c>
      <c r="B1526" s="11">
        <v>44313</v>
      </c>
      <c r="C1526" s="2" t="s">
        <v>3280</v>
      </c>
      <c r="D1526" s="2" t="s">
        <v>3281</v>
      </c>
      <c r="E1526" s="2" t="s">
        <v>3282</v>
      </c>
      <c r="F1526" s="2" t="s">
        <v>3334</v>
      </c>
      <c r="G1526" s="2" t="s">
        <v>3335</v>
      </c>
      <c r="H1526" s="2" t="s">
        <v>3336</v>
      </c>
      <c r="I1526" s="11">
        <v>44347</v>
      </c>
      <c r="J1526" s="11">
        <v>44255</v>
      </c>
      <c r="K1526" s="2" t="s">
        <v>126</v>
      </c>
      <c r="L1526" s="2" t="s">
        <v>316</v>
      </c>
      <c r="M1526" s="2"/>
      <c r="N1526" s="2" t="s">
        <v>80</v>
      </c>
      <c r="O1526" s="2"/>
      <c r="P1526" s="2"/>
      <c r="Q1526" s="2" t="s">
        <v>65</v>
      </c>
      <c r="R1526" s="2" t="s">
        <v>81</v>
      </c>
      <c r="S1526" s="2">
        <v>5118</v>
      </c>
      <c r="T1526" s="2" t="s">
        <v>82</v>
      </c>
      <c r="U1526" s="2" t="s">
        <v>83</v>
      </c>
      <c r="V1526" s="10" t="s">
        <v>69</v>
      </c>
      <c r="W1526" s="2"/>
      <c r="X1526" s="2">
        <v>520705.32</v>
      </c>
      <c r="Y1526" s="26">
        <v>0.00119912733558</v>
      </c>
      <c r="Z1526" s="10" t="s">
        <v>84</v>
      </c>
      <c r="AA1526" s="2" t="s">
        <v>85</v>
      </c>
      <c r="AB1526" s="10" t="s">
        <v>72</v>
      </c>
      <c r="AC1526" s="2" t="s">
        <v>73</v>
      </c>
      <c r="AD1526" s="10" t="s">
        <v>74</v>
      </c>
      <c r="AE1526" s="10"/>
      <c r="AF1526" s="10" t="s">
        <v>86</v>
      </c>
      <c r="AG1526" s="10" t="s">
        <v>75</v>
      </c>
      <c r="AH1526" s="10"/>
      <c r="AI1526" s="10" t="s">
        <v>76</v>
      </c>
      <c r="AJ1526" s="2" t="s">
        <v>76</v>
      </c>
      <c r="AK1526" s="32">
        <v>1</v>
      </c>
      <c r="AL1526" s="2"/>
      <c r="AM1526" s="2"/>
      <c r="AN1526" s="7">
        <f>HYPERLINK("#Notes!C3908", "Go To Notes")</f>
      </c>
      <c r="AO1526" s="2">
        <v>0</v>
      </c>
      <c r="AP1526" s="2">
        <v>0</v>
      </c>
      <c r="AQ1526" s="2">
        <v>231268.71</v>
      </c>
      <c r="AR1526" s="26">
        <v>0.44414508766685923</v>
      </c>
      <c r="AS1526" s="11"/>
      <c r="AT1526" s="10"/>
      <c r="AV1526" s="10"/>
      <c r="AW1526" s="10"/>
      <c r="AX1526" s="10"/>
      <c r="AY1526" s="10"/>
      <c r="AZ1526" s="10"/>
      <c r="BC1526" s="10"/>
    </row>
    <row r="1527" s="2" customFormat="1">
      <c r="A1527" s="2" t="s">
        <v>3342</v>
      </c>
      <c r="B1527" s="11">
        <v>44405</v>
      </c>
      <c r="C1527" s="2" t="s">
        <v>3280</v>
      </c>
      <c r="D1527" s="2" t="s">
        <v>3281</v>
      </c>
      <c r="E1527" s="2" t="s">
        <v>3282</v>
      </c>
      <c r="F1527" s="2" t="s">
        <v>3334</v>
      </c>
      <c r="G1527" s="2" t="s">
        <v>3335</v>
      </c>
      <c r="H1527" s="2" t="s">
        <v>3336</v>
      </c>
      <c r="I1527" s="11">
        <v>44347</v>
      </c>
      <c r="J1527" s="11">
        <v>44347</v>
      </c>
      <c r="K1527" s="2" t="s">
        <v>126</v>
      </c>
      <c r="L1527" s="2" t="s">
        <v>316</v>
      </c>
      <c r="M1527" s="2"/>
      <c r="N1527" s="2" t="s">
        <v>80</v>
      </c>
      <c r="O1527" s="2"/>
      <c r="P1527" s="2"/>
      <c r="Q1527" s="2" t="s">
        <v>65</v>
      </c>
      <c r="R1527" s="2" t="s">
        <v>81</v>
      </c>
      <c r="S1527" s="2">
        <v>4293</v>
      </c>
      <c r="T1527" s="2" t="s">
        <v>82</v>
      </c>
      <c r="U1527" s="2" t="s">
        <v>83</v>
      </c>
      <c r="V1527" s="10" t="s">
        <v>69</v>
      </c>
      <c r="W1527" s="2"/>
      <c r="X1527" s="2">
        <v>953046</v>
      </c>
      <c r="Y1527" s="26">
        <v>0.00232155156053</v>
      </c>
      <c r="Z1527" s="10" t="s">
        <v>84</v>
      </c>
      <c r="AA1527" s="2" t="s">
        <v>85</v>
      </c>
      <c r="AB1527" s="10" t="s">
        <v>72</v>
      </c>
      <c r="AC1527" s="2" t="s">
        <v>73</v>
      </c>
      <c r="AD1527" s="10" t="s">
        <v>74</v>
      </c>
      <c r="AE1527" s="10"/>
      <c r="AF1527" s="10" t="s">
        <v>86</v>
      </c>
      <c r="AG1527" s="10" t="s">
        <v>75</v>
      </c>
      <c r="AH1527" s="10"/>
      <c r="AI1527" s="10" t="s">
        <v>76</v>
      </c>
      <c r="AJ1527" s="2" t="s">
        <v>76</v>
      </c>
      <c r="AK1527" s="32">
        <v>1</v>
      </c>
      <c r="AL1527" s="2"/>
      <c r="AM1527" s="2"/>
      <c r="AN1527" s="7">
        <f>HYPERLINK("#Notes!C3913", "Go To Notes")</f>
      </c>
      <c r="AO1527" s="2">
        <v>0</v>
      </c>
      <c r="AP1527" s="2">
        <v>0</v>
      </c>
      <c r="AQ1527" s="2">
        <v>268107.15</v>
      </c>
      <c r="AR1527" s="26">
        <v>0.2813160644921651</v>
      </c>
      <c r="AS1527" s="11"/>
      <c r="AT1527" s="10"/>
      <c r="AV1527" s="10"/>
      <c r="AW1527" s="10"/>
      <c r="AX1527" s="10"/>
      <c r="AY1527" s="10"/>
      <c r="AZ1527" s="10"/>
      <c r="BC1527" s="10"/>
    </row>
    <row r="1528" s="2" customFormat="1">
      <c r="A1528" s="2" t="s">
        <v>3343</v>
      </c>
      <c r="B1528" s="11">
        <v>43825</v>
      </c>
      <c r="C1528" s="2" t="s">
        <v>3344</v>
      </c>
      <c r="D1528" s="2" t="s">
        <v>3345</v>
      </c>
      <c r="E1528" s="2" t="s">
        <v>3346</v>
      </c>
      <c r="F1528" s="2" t="s">
        <v>3347</v>
      </c>
      <c r="G1528" s="2" t="s">
        <v>3348</v>
      </c>
      <c r="H1528" s="2" t="s">
        <v>3349</v>
      </c>
      <c r="I1528" s="11">
        <v>44043</v>
      </c>
      <c r="J1528" s="11">
        <v>43769</v>
      </c>
      <c r="K1528" s="2" t="s">
        <v>62</v>
      </c>
      <c r="L1528" s="2" t="s">
        <v>62</v>
      </c>
      <c r="M1528" s="2"/>
      <c r="N1528" s="2" t="s">
        <v>80</v>
      </c>
      <c r="O1528" s="2" t="s">
        <v>95</v>
      </c>
      <c r="P1528" s="2"/>
      <c r="Q1528" s="2" t="s">
        <v>65</v>
      </c>
      <c r="R1528" s="2" t="s">
        <v>81</v>
      </c>
      <c r="S1528" s="2">
        <v>70</v>
      </c>
      <c r="T1528" s="2" t="s">
        <v>82</v>
      </c>
      <c r="U1528" s="2" t="s">
        <v>83</v>
      </c>
      <c r="V1528" s="10" t="s">
        <v>69</v>
      </c>
      <c r="W1528" s="2"/>
      <c r="X1528" s="2">
        <v>380.8</v>
      </c>
      <c r="Y1528" s="26">
        <v>7.89690303E-06</v>
      </c>
      <c r="Z1528" s="10" t="s">
        <v>84</v>
      </c>
      <c r="AA1528" s="2" t="s">
        <v>85</v>
      </c>
      <c r="AB1528" s="10" t="s">
        <v>72</v>
      </c>
      <c r="AC1528" s="2" t="s">
        <v>73</v>
      </c>
      <c r="AD1528" s="10" t="s">
        <v>74</v>
      </c>
      <c r="AE1528" s="10"/>
      <c r="AF1528" s="10" t="s">
        <v>86</v>
      </c>
      <c r="AG1528" s="10" t="s">
        <v>75</v>
      </c>
      <c r="AH1528" s="10"/>
      <c r="AI1528" s="10" t="s">
        <v>76</v>
      </c>
      <c r="AJ1528" s="2" t="s">
        <v>76</v>
      </c>
      <c r="AK1528" s="32">
        <v>1</v>
      </c>
      <c r="AL1528" s="2"/>
      <c r="AM1528" s="2"/>
      <c r="AN1528" s="7">
        <f>HYPERLINK("#Notes!C3918", "Go To Notes")</f>
      </c>
      <c r="AO1528" s="2">
        <v>0</v>
      </c>
      <c r="AP1528" s="2">
        <v>0</v>
      </c>
      <c r="AQ1528" s="2">
        <v>0</v>
      </c>
      <c r="AR1528" s="26">
        <v>0</v>
      </c>
      <c r="AS1528" s="11"/>
      <c r="AT1528" s="10"/>
      <c r="AV1528" s="10"/>
      <c r="AW1528" s="10"/>
      <c r="AX1528" s="10"/>
      <c r="AY1528" s="10"/>
      <c r="AZ1528" s="10"/>
      <c r="BC1528" s="10"/>
    </row>
    <row r="1529" s="2" customFormat="1">
      <c r="A1529" s="2" t="s">
        <v>3350</v>
      </c>
      <c r="B1529" s="11">
        <v>43915</v>
      </c>
      <c r="C1529" s="2" t="s">
        <v>3344</v>
      </c>
      <c r="D1529" s="2" t="s">
        <v>3345</v>
      </c>
      <c r="E1529" s="2" t="s">
        <v>3346</v>
      </c>
      <c r="F1529" s="2" t="s">
        <v>3347</v>
      </c>
      <c r="G1529" s="2" t="s">
        <v>3348</v>
      </c>
      <c r="H1529" s="2" t="s">
        <v>3349</v>
      </c>
      <c r="I1529" s="11">
        <v>44043</v>
      </c>
      <c r="J1529" s="11">
        <v>43861</v>
      </c>
      <c r="K1529" s="2" t="s">
        <v>62</v>
      </c>
      <c r="L1529" s="2" t="s">
        <v>62</v>
      </c>
      <c r="M1529" s="2"/>
      <c r="N1529" s="2" t="s">
        <v>80</v>
      </c>
      <c r="O1529" s="2" t="s">
        <v>95</v>
      </c>
      <c r="P1529" s="2"/>
      <c r="Q1529" s="2" t="s">
        <v>65</v>
      </c>
      <c r="R1529" s="2" t="s">
        <v>81</v>
      </c>
      <c r="S1529" s="2">
        <v>30</v>
      </c>
      <c r="T1529" s="2" t="s">
        <v>82</v>
      </c>
      <c r="U1529" s="2" t="s">
        <v>83</v>
      </c>
      <c r="V1529" s="10" t="s">
        <v>69</v>
      </c>
      <c r="W1529" s="2"/>
      <c r="X1529" s="2">
        <v>115.2</v>
      </c>
      <c r="Y1529" s="26">
        <v>2.23581934E-06</v>
      </c>
      <c r="Z1529" s="10" t="s">
        <v>84</v>
      </c>
      <c r="AA1529" s="2" t="s">
        <v>85</v>
      </c>
      <c r="AB1529" s="10" t="s">
        <v>72</v>
      </c>
      <c r="AC1529" s="2" t="s">
        <v>73</v>
      </c>
      <c r="AD1529" s="10" t="s">
        <v>74</v>
      </c>
      <c r="AE1529" s="10"/>
      <c r="AF1529" s="10" t="s">
        <v>86</v>
      </c>
      <c r="AG1529" s="10" t="s">
        <v>75</v>
      </c>
      <c r="AH1529" s="10"/>
      <c r="AI1529" s="10" t="s">
        <v>76</v>
      </c>
      <c r="AJ1529" s="2" t="s">
        <v>76</v>
      </c>
      <c r="AK1529" s="32">
        <v>1</v>
      </c>
      <c r="AL1529" s="2"/>
      <c r="AM1529" s="2"/>
      <c r="AN1529" s="7">
        <f>HYPERLINK("#Notes!C3923", "Go To Notes")</f>
      </c>
      <c r="AO1529" s="2">
        <v>0</v>
      </c>
      <c r="AP1529" s="2">
        <v>0</v>
      </c>
      <c r="AQ1529" s="2">
        <v>0</v>
      </c>
      <c r="AR1529" s="26">
        <v>0</v>
      </c>
      <c r="AS1529" s="11"/>
      <c r="AT1529" s="10"/>
      <c r="AV1529" s="10"/>
      <c r="AW1529" s="10"/>
      <c r="AX1529" s="10"/>
      <c r="AY1529" s="10"/>
      <c r="AZ1529" s="10"/>
      <c r="BC1529" s="10"/>
    </row>
    <row r="1530" s="2" customFormat="1">
      <c r="A1530" s="2" t="s">
        <v>3351</v>
      </c>
      <c r="B1530" s="11">
        <v>44006</v>
      </c>
      <c r="C1530" s="2" t="s">
        <v>3344</v>
      </c>
      <c r="D1530" s="2" t="s">
        <v>3345</v>
      </c>
      <c r="E1530" s="2" t="s">
        <v>3346</v>
      </c>
      <c r="F1530" s="2" t="s">
        <v>3347</v>
      </c>
      <c r="G1530" s="2" t="s">
        <v>3348</v>
      </c>
      <c r="H1530" s="2" t="s">
        <v>3349</v>
      </c>
      <c r="I1530" s="11">
        <v>44043</v>
      </c>
      <c r="J1530" s="11">
        <v>43951</v>
      </c>
      <c r="K1530" s="2" t="s">
        <v>62</v>
      </c>
      <c r="L1530" s="2" t="s">
        <v>62</v>
      </c>
      <c r="M1530" s="2"/>
      <c r="N1530" s="2" t="s">
        <v>80</v>
      </c>
      <c r="O1530" s="2" t="s">
        <v>95</v>
      </c>
      <c r="P1530" s="2"/>
      <c r="Q1530" s="2" t="s">
        <v>65</v>
      </c>
      <c r="R1530" s="2" t="s">
        <v>81</v>
      </c>
      <c r="S1530" s="2">
        <v>30</v>
      </c>
      <c r="T1530" s="2" t="s">
        <v>82</v>
      </c>
      <c r="U1530" s="2" t="s">
        <v>83</v>
      </c>
      <c r="V1530" s="10" t="s">
        <v>69</v>
      </c>
      <c r="W1530" s="2"/>
      <c r="X1530" s="2">
        <v>171.9</v>
      </c>
      <c r="Y1530" s="26">
        <v>3.57315776E-06</v>
      </c>
      <c r="Z1530" s="10" t="s">
        <v>84</v>
      </c>
      <c r="AA1530" s="2" t="s">
        <v>85</v>
      </c>
      <c r="AB1530" s="10" t="s">
        <v>72</v>
      </c>
      <c r="AC1530" s="2" t="s">
        <v>73</v>
      </c>
      <c r="AD1530" s="10" t="s">
        <v>74</v>
      </c>
      <c r="AE1530" s="10"/>
      <c r="AF1530" s="10" t="s">
        <v>86</v>
      </c>
      <c r="AG1530" s="10" t="s">
        <v>75</v>
      </c>
      <c r="AH1530" s="10"/>
      <c r="AI1530" s="10" t="s">
        <v>76</v>
      </c>
      <c r="AJ1530" s="2" t="s">
        <v>76</v>
      </c>
      <c r="AK1530" s="32">
        <v>1</v>
      </c>
      <c r="AL1530" s="2"/>
      <c r="AM1530" s="2"/>
      <c r="AN1530" s="7">
        <f>HYPERLINK("#Notes!C3928", "Go To Notes")</f>
      </c>
      <c r="AO1530" s="2">
        <v>0</v>
      </c>
      <c r="AP1530" s="2">
        <v>0</v>
      </c>
      <c r="AQ1530" s="2">
        <v>0</v>
      </c>
      <c r="AR1530" s="26">
        <v>0</v>
      </c>
      <c r="AS1530" s="11"/>
      <c r="AT1530" s="10"/>
      <c r="AV1530" s="10"/>
      <c r="AW1530" s="10"/>
      <c r="AX1530" s="10"/>
      <c r="AY1530" s="10"/>
      <c r="AZ1530" s="10"/>
      <c r="BC1530" s="10"/>
    </row>
    <row r="1531" s="2" customFormat="1">
      <c r="A1531" s="2" t="s">
        <v>3352</v>
      </c>
      <c r="B1531" s="11">
        <v>44099</v>
      </c>
      <c r="C1531" s="2" t="s">
        <v>3344</v>
      </c>
      <c r="D1531" s="2" t="s">
        <v>3345</v>
      </c>
      <c r="E1531" s="2" t="s">
        <v>3346</v>
      </c>
      <c r="F1531" s="2" t="s">
        <v>3347</v>
      </c>
      <c r="G1531" s="2" t="s">
        <v>3348</v>
      </c>
      <c r="H1531" s="2" t="s">
        <v>3349</v>
      </c>
      <c r="I1531" s="11">
        <v>44043</v>
      </c>
      <c r="J1531" s="11">
        <v>44043</v>
      </c>
      <c r="K1531" s="2" t="s">
        <v>62</v>
      </c>
      <c r="L1531" s="2" t="s">
        <v>62</v>
      </c>
      <c r="M1531" s="2"/>
      <c r="N1531" s="2" t="s">
        <v>80</v>
      </c>
      <c r="O1531" s="2" t="s">
        <v>95</v>
      </c>
      <c r="P1531" s="2"/>
      <c r="Q1531" s="2" t="s">
        <v>65</v>
      </c>
      <c r="R1531" s="2" t="s">
        <v>81</v>
      </c>
      <c r="S1531" s="2">
        <v>30</v>
      </c>
      <c r="T1531" s="2" t="s">
        <v>82</v>
      </c>
      <c r="U1531" s="2" t="s">
        <v>83</v>
      </c>
      <c r="V1531" s="10" t="s">
        <v>69</v>
      </c>
      <c r="W1531" s="2"/>
      <c r="X1531" s="2">
        <v>120.3</v>
      </c>
      <c r="Y1531" s="26">
        <v>1.93710977E-06</v>
      </c>
      <c r="Z1531" s="10" t="s">
        <v>84</v>
      </c>
      <c r="AA1531" s="2" t="s">
        <v>85</v>
      </c>
      <c r="AB1531" s="10" t="s">
        <v>72</v>
      </c>
      <c r="AC1531" s="2" t="s">
        <v>73</v>
      </c>
      <c r="AD1531" s="10" t="s">
        <v>74</v>
      </c>
      <c r="AE1531" s="10"/>
      <c r="AF1531" s="10" t="s">
        <v>86</v>
      </c>
      <c r="AG1531" s="10" t="s">
        <v>75</v>
      </c>
      <c r="AH1531" s="10"/>
      <c r="AI1531" s="10" t="s">
        <v>76</v>
      </c>
      <c r="AJ1531" s="2" t="s">
        <v>76</v>
      </c>
      <c r="AK1531" s="32">
        <v>1</v>
      </c>
      <c r="AL1531" s="2"/>
      <c r="AM1531" s="2"/>
      <c r="AN1531" s="7">
        <f>HYPERLINK("#Notes!C3933", "Go To Notes")</f>
      </c>
      <c r="AO1531" s="2">
        <v>0</v>
      </c>
      <c r="AP1531" s="2">
        <v>0</v>
      </c>
      <c r="AQ1531" s="2">
        <v>0</v>
      </c>
      <c r="AR1531" s="26">
        <v>0</v>
      </c>
      <c r="AS1531" s="11"/>
      <c r="AT1531" s="10"/>
      <c r="AV1531" s="10"/>
      <c r="AW1531" s="10"/>
      <c r="AX1531" s="10"/>
      <c r="AY1531" s="10"/>
      <c r="AZ1531" s="10"/>
      <c r="BC1531" s="10"/>
    </row>
    <row r="1532" s="2" customFormat="1">
      <c r="A1532" s="2" t="s">
        <v>3353</v>
      </c>
      <c r="B1532" s="11">
        <v>44193</v>
      </c>
      <c r="C1532" s="2" t="s">
        <v>3344</v>
      </c>
      <c r="D1532" s="2" t="s">
        <v>3345</v>
      </c>
      <c r="E1532" s="2" t="s">
        <v>3346</v>
      </c>
      <c r="F1532" s="2" t="s">
        <v>3347</v>
      </c>
      <c r="G1532" s="2" t="s">
        <v>3348</v>
      </c>
      <c r="H1532" s="2" t="s">
        <v>3349</v>
      </c>
      <c r="I1532" s="11">
        <v>44408</v>
      </c>
      <c r="J1532" s="11">
        <v>44134</v>
      </c>
      <c r="K1532" s="2" t="s">
        <v>62</v>
      </c>
      <c r="L1532" s="2" t="s">
        <v>62</v>
      </c>
      <c r="M1532" s="2"/>
      <c r="N1532" s="2" t="s">
        <v>80</v>
      </c>
      <c r="O1532" s="2" t="s">
        <v>95</v>
      </c>
      <c r="P1532" s="2"/>
      <c r="Q1532" s="2" t="s">
        <v>65</v>
      </c>
      <c r="R1532" s="2" t="s">
        <v>81</v>
      </c>
      <c r="S1532" s="2">
        <v>30</v>
      </c>
      <c r="T1532" s="2" t="s">
        <v>82</v>
      </c>
      <c r="U1532" s="2" t="s">
        <v>83</v>
      </c>
      <c r="V1532" s="10" t="s">
        <v>69</v>
      </c>
      <c r="W1532" s="2"/>
      <c r="X1532" s="2">
        <v>314.1</v>
      </c>
      <c r="Y1532" s="26">
        <v>4.80676301E-06</v>
      </c>
      <c r="Z1532" s="10" t="s">
        <v>84</v>
      </c>
      <c r="AA1532" s="2" t="s">
        <v>85</v>
      </c>
      <c r="AB1532" s="10" t="s">
        <v>72</v>
      </c>
      <c r="AC1532" s="2" t="s">
        <v>73</v>
      </c>
      <c r="AD1532" s="10" t="s">
        <v>74</v>
      </c>
      <c r="AE1532" s="10"/>
      <c r="AF1532" s="10" t="s">
        <v>86</v>
      </c>
      <c r="AG1532" s="10" t="s">
        <v>75</v>
      </c>
      <c r="AH1532" s="10"/>
      <c r="AI1532" s="10" t="s">
        <v>76</v>
      </c>
      <c r="AJ1532" s="2" t="s">
        <v>76</v>
      </c>
      <c r="AK1532" s="32">
        <v>1</v>
      </c>
      <c r="AL1532" s="2"/>
      <c r="AM1532" s="2"/>
      <c r="AN1532" s="7">
        <f>HYPERLINK("#Notes!C3938", "Go To Notes")</f>
      </c>
      <c r="AO1532" s="2">
        <v>0</v>
      </c>
      <c r="AP1532" s="2">
        <v>0</v>
      </c>
      <c r="AQ1532" s="2">
        <v>0</v>
      </c>
      <c r="AR1532" s="26">
        <v>0</v>
      </c>
      <c r="AS1532" s="11"/>
      <c r="AT1532" s="10"/>
      <c r="AV1532" s="10"/>
      <c r="AW1532" s="10"/>
      <c r="AX1532" s="10"/>
      <c r="AY1532" s="10"/>
      <c r="AZ1532" s="10"/>
      <c r="BC1532" s="10"/>
    </row>
    <row r="1533" s="2" customFormat="1">
      <c r="A1533" s="2" t="s">
        <v>3354</v>
      </c>
      <c r="B1533" s="11">
        <v>44274</v>
      </c>
      <c r="C1533" s="2" t="s">
        <v>3344</v>
      </c>
      <c r="D1533" s="2" t="s">
        <v>3345</v>
      </c>
      <c r="E1533" s="2" t="s">
        <v>3346</v>
      </c>
      <c r="F1533" s="2" t="s">
        <v>3347</v>
      </c>
      <c r="G1533" s="2" t="s">
        <v>3348</v>
      </c>
      <c r="H1533" s="2" t="s">
        <v>3349</v>
      </c>
      <c r="I1533" s="11">
        <v>44408</v>
      </c>
      <c r="J1533" s="11">
        <v>44225</v>
      </c>
      <c r="K1533" s="2" t="s">
        <v>62</v>
      </c>
      <c r="L1533" s="2" t="s">
        <v>62</v>
      </c>
      <c r="M1533" s="2"/>
      <c r="N1533" s="2" t="s">
        <v>80</v>
      </c>
      <c r="O1533" s="2" t="s">
        <v>95</v>
      </c>
      <c r="P1533" s="2"/>
      <c r="Q1533" s="2" t="s">
        <v>65</v>
      </c>
      <c r="R1533" s="2" t="s">
        <v>81</v>
      </c>
      <c r="S1533" s="2">
        <v>110</v>
      </c>
      <c r="T1533" s="2" t="s">
        <v>82</v>
      </c>
      <c r="U1533" s="2" t="s">
        <v>83</v>
      </c>
      <c r="V1533" s="10" t="s">
        <v>69</v>
      </c>
      <c r="W1533" s="2"/>
      <c r="X1533" s="2">
        <v>35750</v>
      </c>
      <c r="Y1533" s="26">
        <v>0.00046221107286</v>
      </c>
      <c r="Z1533" s="10" t="s">
        <v>84</v>
      </c>
      <c r="AA1533" s="2" t="s">
        <v>85</v>
      </c>
      <c r="AB1533" s="10" t="s">
        <v>72</v>
      </c>
      <c r="AC1533" s="2" t="s">
        <v>73</v>
      </c>
      <c r="AD1533" s="10" t="s">
        <v>74</v>
      </c>
      <c r="AE1533" s="10"/>
      <c r="AF1533" s="10" t="s">
        <v>86</v>
      </c>
      <c r="AG1533" s="10" t="s">
        <v>75</v>
      </c>
      <c r="AH1533" s="10"/>
      <c r="AI1533" s="10" t="s">
        <v>76</v>
      </c>
      <c r="AJ1533" s="2" t="s">
        <v>76</v>
      </c>
      <c r="AK1533" s="32">
        <v>1</v>
      </c>
      <c r="AL1533" s="2"/>
      <c r="AM1533" s="2"/>
      <c r="AN1533" s="7">
        <f>HYPERLINK("#Notes!C3943", "Go To Notes")</f>
      </c>
      <c r="AO1533" s="2">
        <v>0</v>
      </c>
      <c r="AP1533" s="2">
        <v>0</v>
      </c>
      <c r="AQ1533" s="2">
        <v>0</v>
      </c>
      <c r="AR1533" s="26">
        <v>0</v>
      </c>
      <c r="AS1533" s="11"/>
      <c r="AT1533" s="10"/>
      <c r="AV1533" s="10"/>
      <c r="AW1533" s="10"/>
      <c r="AX1533" s="10"/>
      <c r="AY1533" s="10"/>
      <c r="AZ1533" s="10"/>
      <c r="BC1533" s="10"/>
    </row>
    <row r="1534" s="2" customFormat="1">
      <c r="A1534" s="2" t="s">
        <v>3355</v>
      </c>
      <c r="B1534" s="11">
        <v>44375</v>
      </c>
      <c r="C1534" s="2" t="s">
        <v>3344</v>
      </c>
      <c r="D1534" s="2" t="s">
        <v>3345</v>
      </c>
      <c r="E1534" s="2" t="s">
        <v>3346</v>
      </c>
      <c r="F1534" s="2" t="s">
        <v>3347</v>
      </c>
      <c r="G1534" s="2" t="s">
        <v>3348</v>
      </c>
      <c r="H1534" s="2" t="s">
        <v>3349</v>
      </c>
      <c r="I1534" s="11">
        <v>44408</v>
      </c>
      <c r="J1534" s="11">
        <v>44316</v>
      </c>
      <c r="K1534" s="2" t="s">
        <v>62</v>
      </c>
      <c r="L1534" s="2" t="s">
        <v>62</v>
      </c>
      <c r="M1534" s="2"/>
      <c r="N1534" s="2" t="s">
        <v>80</v>
      </c>
      <c r="O1534" s="2" t="s">
        <v>95</v>
      </c>
      <c r="P1534" s="2"/>
      <c r="Q1534" s="2" t="s">
        <v>65</v>
      </c>
      <c r="R1534" s="2" t="s">
        <v>81</v>
      </c>
      <c r="S1534" s="2">
        <v>93</v>
      </c>
      <c r="T1534" s="2" t="s">
        <v>82</v>
      </c>
      <c r="U1534" s="2" t="s">
        <v>83</v>
      </c>
      <c r="V1534" s="10" t="s">
        <v>69</v>
      </c>
      <c r="W1534" s="2"/>
      <c r="X1534" s="2">
        <v>16143.87</v>
      </c>
      <c r="Y1534" s="26">
        <v>0.00023505583977</v>
      </c>
      <c r="Z1534" s="10" t="s">
        <v>84</v>
      </c>
      <c r="AA1534" s="2" t="s">
        <v>85</v>
      </c>
      <c r="AB1534" s="10" t="s">
        <v>72</v>
      </c>
      <c r="AC1534" s="2" t="s">
        <v>73</v>
      </c>
      <c r="AD1534" s="10" t="s">
        <v>74</v>
      </c>
      <c r="AE1534" s="10"/>
      <c r="AF1534" s="10" t="s">
        <v>86</v>
      </c>
      <c r="AG1534" s="10" t="s">
        <v>75</v>
      </c>
      <c r="AH1534" s="10"/>
      <c r="AI1534" s="10" t="s">
        <v>76</v>
      </c>
      <c r="AJ1534" s="2" t="s">
        <v>76</v>
      </c>
      <c r="AK1534" s="32">
        <v>1</v>
      </c>
      <c r="AL1534" s="2"/>
      <c r="AM1534" s="2"/>
      <c r="AN1534" s="7">
        <f>HYPERLINK("#Notes!C3948", "Go To Notes")</f>
      </c>
      <c r="AO1534" s="2">
        <v>0</v>
      </c>
      <c r="AP1534" s="2">
        <v>0</v>
      </c>
      <c r="AQ1534" s="2">
        <v>0</v>
      </c>
      <c r="AR1534" s="26">
        <v>0</v>
      </c>
      <c r="AS1534" s="11"/>
      <c r="AT1534" s="10"/>
      <c r="AV1534" s="10"/>
      <c r="AW1534" s="10"/>
      <c r="AX1534" s="10"/>
      <c r="AY1534" s="10"/>
      <c r="AZ1534" s="10"/>
      <c r="BC1534" s="10"/>
    </row>
    <row r="1535" s="2" customFormat="1">
      <c r="A1535" s="2" t="s">
        <v>3356</v>
      </c>
      <c r="B1535" s="11">
        <v>44463</v>
      </c>
      <c r="C1535" s="2" t="s">
        <v>3344</v>
      </c>
      <c r="D1535" s="2" t="s">
        <v>3345</v>
      </c>
      <c r="E1535" s="2" t="s">
        <v>3346</v>
      </c>
      <c r="F1535" s="2" t="s">
        <v>3347</v>
      </c>
      <c r="G1535" s="2" t="s">
        <v>3348</v>
      </c>
      <c r="H1535" s="2" t="s">
        <v>3349</v>
      </c>
      <c r="I1535" s="11">
        <v>44408</v>
      </c>
      <c r="J1535" s="11">
        <v>44407</v>
      </c>
      <c r="K1535" s="2" t="s">
        <v>62</v>
      </c>
      <c r="L1535" s="2" t="s">
        <v>62</v>
      </c>
      <c r="M1535" s="2"/>
      <c r="N1535" s="2" t="s">
        <v>80</v>
      </c>
      <c r="O1535" s="2" t="s">
        <v>95</v>
      </c>
      <c r="P1535" s="2"/>
      <c r="Q1535" s="2" t="s">
        <v>65</v>
      </c>
      <c r="R1535" s="2" t="s">
        <v>81</v>
      </c>
      <c r="S1535" s="2">
        <v>93</v>
      </c>
      <c r="T1535" s="2" t="s">
        <v>82</v>
      </c>
      <c r="U1535" s="2" t="s">
        <v>83</v>
      </c>
      <c r="V1535" s="10" t="s">
        <v>69</v>
      </c>
      <c r="W1535" s="2"/>
      <c r="X1535" s="2">
        <v>14984.16</v>
      </c>
      <c r="Y1535" s="26">
        <v>0.00023241294774</v>
      </c>
      <c r="Z1535" s="10" t="s">
        <v>84</v>
      </c>
      <c r="AA1535" s="2" t="s">
        <v>85</v>
      </c>
      <c r="AB1535" s="10" t="s">
        <v>72</v>
      </c>
      <c r="AC1535" s="2" t="s">
        <v>73</v>
      </c>
      <c r="AD1535" s="10" t="s">
        <v>74</v>
      </c>
      <c r="AE1535" s="10"/>
      <c r="AF1535" s="10" t="s">
        <v>86</v>
      </c>
      <c r="AG1535" s="10" t="s">
        <v>75</v>
      </c>
      <c r="AH1535" s="10"/>
      <c r="AI1535" s="10" t="s">
        <v>76</v>
      </c>
      <c r="AJ1535" s="2" t="s">
        <v>76</v>
      </c>
      <c r="AK1535" s="32">
        <v>1</v>
      </c>
      <c r="AL1535" s="2"/>
      <c r="AM1535" s="2"/>
      <c r="AN1535" s="7">
        <f>HYPERLINK("#Notes!C3953", "Go To Notes")</f>
      </c>
      <c r="AO1535" s="2">
        <v>0</v>
      </c>
      <c r="AP1535" s="2">
        <v>0</v>
      </c>
      <c r="AQ1535" s="2">
        <v>0</v>
      </c>
      <c r="AR1535" s="26">
        <v>0</v>
      </c>
      <c r="AS1535" s="11"/>
      <c r="AT1535" s="10"/>
      <c r="AV1535" s="10"/>
      <c r="AW1535" s="10"/>
      <c r="AX1535" s="10"/>
      <c r="AY1535" s="10"/>
      <c r="AZ1535" s="10"/>
      <c r="BC1535" s="10"/>
    </row>
    <row r="1536" s="2" customFormat="1">
      <c r="A1536" s="2" t="s">
        <v>3357</v>
      </c>
      <c r="B1536" s="11">
        <v>44557</v>
      </c>
      <c r="C1536" s="2" t="s">
        <v>3344</v>
      </c>
      <c r="D1536" s="2" t="s">
        <v>3345</v>
      </c>
      <c r="E1536" s="2" t="s">
        <v>3346</v>
      </c>
      <c r="F1536" s="2" t="s">
        <v>3347</v>
      </c>
      <c r="G1536" s="2" t="s">
        <v>3348</v>
      </c>
      <c r="H1536" s="2" t="s">
        <v>3349</v>
      </c>
      <c r="I1536" s="11">
        <v>44773</v>
      </c>
      <c r="J1536" s="11">
        <v>44498</v>
      </c>
      <c r="K1536" s="2" t="s">
        <v>62</v>
      </c>
      <c r="L1536" s="2" t="s">
        <v>62</v>
      </c>
      <c r="M1536" s="2"/>
      <c r="N1536" s="2" t="s">
        <v>80</v>
      </c>
      <c r="O1536" s="2" t="s">
        <v>95</v>
      </c>
      <c r="P1536" s="2"/>
      <c r="Q1536" s="2" t="s">
        <v>65</v>
      </c>
      <c r="R1536" s="2" t="s">
        <v>81</v>
      </c>
      <c r="S1536" s="2">
        <v>93</v>
      </c>
      <c r="T1536" s="2" t="s">
        <v>82</v>
      </c>
      <c r="U1536" s="2" t="s">
        <v>83</v>
      </c>
      <c r="V1536" s="10" t="s">
        <v>69</v>
      </c>
      <c r="W1536" s="2"/>
      <c r="X1536" s="2">
        <v>17066.43</v>
      </c>
      <c r="Y1536" s="26">
        <v>0.0002744140154</v>
      </c>
      <c r="Z1536" s="10" t="s">
        <v>84</v>
      </c>
      <c r="AA1536" s="2" t="s">
        <v>85</v>
      </c>
      <c r="AB1536" s="10" t="s">
        <v>72</v>
      </c>
      <c r="AC1536" s="2" t="s">
        <v>73</v>
      </c>
      <c r="AD1536" s="10" t="s">
        <v>74</v>
      </c>
      <c r="AE1536" s="10"/>
      <c r="AF1536" s="10" t="s">
        <v>86</v>
      </c>
      <c r="AG1536" s="10" t="s">
        <v>75</v>
      </c>
      <c r="AH1536" s="10"/>
      <c r="AI1536" s="10" t="s">
        <v>76</v>
      </c>
      <c r="AJ1536" s="2" t="s">
        <v>76</v>
      </c>
      <c r="AK1536" s="32">
        <v>1</v>
      </c>
      <c r="AL1536" s="2"/>
      <c r="AM1536" s="2"/>
      <c r="AN1536" s="7">
        <f>HYPERLINK("#Notes!C3958", "Go To Notes")</f>
      </c>
      <c r="AO1536" s="2">
        <v>0</v>
      </c>
      <c r="AP1536" s="2">
        <v>0</v>
      </c>
      <c r="AQ1536" s="2">
        <v>0</v>
      </c>
      <c r="AR1536" s="26">
        <v>0</v>
      </c>
      <c r="AS1536" s="11"/>
      <c r="AT1536" s="10"/>
      <c r="AV1536" s="10"/>
      <c r="AW1536" s="10"/>
      <c r="AX1536" s="10"/>
      <c r="AY1536" s="10"/>
      <c r="AZ1536" s="10"/>
      <c r="BC1536" s="10"/>
    </row>
    <row r="1537" s="2" customFormat="1">
      <c r="A1537" s="2" t="s">
        <v>3358</v>
      </c>
      <c r="B1537" s="11">
        <v>44427</v>
      </c>
      <c r="C1537" s="2" t="s">
        <v>3359</v>
      </c>
      <c r="D1537" s="2" t="s">
        <v>3360</v>
      </c>
      <c r="E1537" s="2" t="s">
        <v>3361</v>
      </c>
      <c r="F1537" s="2" t="s">
        <v>3362</v>
      </c>
      <c r="G1537" s="2" t="s">
        <v>3363</v>
      </c>
      <c r="H1537" s="2" t="s">
        <v>3364</v>
      </c>
      <c r="I1537" s="11">
        <v>44561</v>
      </c>
      <c r="J1537" s="11">
        <v>44377</v>
      </c>
      <c r="K1537" s="2" t="s">
        <v>62</v>
      </c>
      <c r="L1537" s="2" t="s">
        <v>62</v>
      </c>
      <c r="M1537" s="2"/>
      <c r="N1537" s="2" t="s">
        <v>80</v>
      </c>
      <c r="O1537" s="2" t="s">
        <v>95</v>
      </c>
      <c r="P1537" s="2"/>
      <c r="Q1537" s="2" t="s">
        <v>65</v>
      </c>
      <c r="R1537" s="2" t="s">
        <v>81</v>
      </c>
      <c r="S1537" s="2">
        <v>53560</v>
      </c>
      <c r="T1537" s="2" t="s">
        <v>82</v>
      </c>
      <c r="U1537" s="2" t="s">
        <v>83</v>
      </c>
      <c r="V1537" s="10" t="s">
        <v>69</v>
      </c>
      <c r="W1537" s="2"/>
      <c r="X1537" s="2">
        <v>11469338.4</v>
      </c>
      <c r="Y1537" s="26">
        <v>0.01113678746062</v>
      </c>
      <c r="Z1537" s="10" t="s">
        <v>84</v>
      </c>
      <c r="AA1537" s="2" t="s">
        <v>85</v>
      </c>
      <c r="AB1537" s="10" t="s">
        <v>72</v>
      </c>
      <c r="AC1537" s="2" t="s">
        <v>73</v>
      </c>
      <c r="AD1537" s="10" t="s">
        <v>74</v>
      </c>
      <c r="AE1537" s="10"/>
      <c r="AF1537" s="10" t="s">
        <v>86</v>
      </c>
      <c r="AG1537" s="10" t="s">
        <v>75</v>
      </c>
      <c r="AH1537" s="10"/>
      <c r="AI1537" s="10" t="s">
        <v>76</v>
      </c>
      <c r="AJ1537" s="2" t="s">
        <v>76</v>
      </c>
      <c r="AK1537" s="32">
        <v>1</v>
      </c>
      <c r="AL1537" s="2"/>
      <c r="AM1537" s="2"/>
      <c r="AN1537" s="7">
        <f>HYPERLINK("#Notes!C3963", "Go To Notes")</f>
      </c>
      <c r="AO1537" s="2">
        <v>0</v>
      </c>
      <c r="AP1537" s="2">
        <v>0</v>
      </c>
      <c r="AQ1537" s="2">
        <v>10985382</v>
      </c>
      <c r="AR1537" s="26">
        <v>0.9578043315907394</v>
      </c>
      <c r="AS1537" s="11"/>
      <c r="AT1537" s="10"/>
      <c r="AV1537" s="10"/>
      <c r="AW1537" s="10"/>
      <c r="AX1537" s="10"/>
      <c r="AY1537" s="10"/>
      <c r="AZ1537" s="10"/>
      <c r="BC1537" s="10"/>
    </row>
    <row r="1538" s="2" customFormat="1">
      <c r="A1538" s="2" t="s">
        <v>3365</v>
      </c>
      <c r="B1538" s="11">
        <v>43796</v>
      </c>
      <c r="C1538" s="2" t="s">
        <v>3359</v>
      </c>
      <c r="D1538" s="2" t="s">
        <v>3360</v>
      </c>
      <c r="E1538" s="2" t="s">
        <v>3361</v>
      </c>
      <c r="F1538" s="2" t="s">
        <v>3366</v>
      </c>
      <c r="G1538" s="2" t="s">
        <v>3363</v>
      </c>
      <c r="H1538" s="2" t="s">
        <v>3364</v>
      </c>
      <c r="I1538" s="11">
        <v>43830</v>
      </c>
      <c r="J1538" s="11">
        <v>43738</v>
      </c>
      <c r="K1538" s="2" t="s">
        <v>62</v>
      </c>
      <c r="L1538" s="2" t="s">
        <v>62</v>
      </c>
      <c r="M1538" s="2"/>
      <c r="N1538" s="2" t="s">
        <v>80</v>
      </c>
      <c r="O1538" s="2" t="s">
        <v>95</v>
      </c>
      <c r="P1538" s="2"/>
      <c r="Q1538" s="2" t="s">
        <v>65</v>
      </c>
      <c r="R1538" s="2" t="s">
        <v>81</v>
      </c>
      <c r="S1538" s="2">
        <v>94550</v>
      </c>
      <c r="T1538" s="2" t="s">
        <v>82</v>
      </c>
      <c r="U1538" s="2" t="s">
        <v>83</v>
      </c>
      <c r="V1538" s="10" t="s">
        <v>69</v>
      </c>
      <c r="W1538" s="2"/>
      <c r="X1538" s="2">
        <v>521916</v>
      </c>
      <c r="Y1538" s="26">
        <v>0.00066930441794</v>
      </c>
      <c r="Z1538" s="10" t="s">
        <v>84</v>
      </c>
      <c r="AA1538" s="2" t="s">
        <v>85</v>
      </c>
      <c r="AB1538" s="10" t="s">
        <v>72</v>
      </c>
      <c r="AC1538" s="2" t="s">
        <v>73</v>
      </c>
      <c r="AD1538" s="10" t="s">
        <v>74</v>
      </c>
      <c r="AE1538" s="10"/>
      <c r="AF1538" s="10" t="s">
        <v>86</v>
      </c>
      <c r="AG1538" s="10" t="s">
        <v>75</v>
      </c>
      <c r="AH1538" s="10"/>
      <c r="AI1538" s="10" t="s">
        <v>76</v>
      </c>
      <c r="AJ1538" s="2" t="s">
        <v>76</v>
      </c>
      <c r="AK1538" s="32">
        <v>1</v>
      </c>
      <c r="AL1538" s="2"/>
      <c r="AM1538" s="2"/>
      <c r="AN1538" s="7">
        <f>HYPERLINK("#Notes!C3968", "Go To Notes")</f>
      </c>
      <c r="AO1538" s="2">
        <v>0</v>
      </c>
      <c r="AP1538" s="2">
        <v>0</v>
      </c>
      <c r="AQ1538" s="2">
        <v>501442.32</v>
      </c>
      <c r="AR1538" s="26">
        <v>0.9607720782654681</v>
      </c>
      <c r="AS1538" s="11"/>
      <c r="AT1538" s="10"/>
      <c r="AV1538" s="10"/>
      <c r="AW1538" s="10"/>
      <c r="AX1538" s="10"/>
      <c r="AY1538" s="10"/>
      <c r="AZ1538" s="10"/>
      <c r="BC1538" s="10"/>
    </row>
    <row r="1539" s="2" customFormat="1">
      <c r="A1539" s="2" t="s">
        <v>3367</v>
      </c>
      <c r="B1539" s="11">
        <v>43886</v>
      </c>
      <c r="C1539" s="2" t="s">
        <v>3359</v>
      </c>
      <c r="D1539" s="2" t="s">
        <v>3360</v>
      </c>
      <c r="E1539" s="2" t="s">
        <v>3361</v>
      </c>
      <c r="F1539" s="2" t="s">
        <v>3366</v>
      </c>
      <c r="G1539" s="2" t="s">
        <v>3363</v>
      </c>
      <c r="H1539" s="2" t="s">
        <v>3364</v>
      </c>
      <c r="I1539" s="11">
        <v>43830</v>
      </c>
      <c r="J1539" s="11">
        <v>43830</v>
      </c>
      <c r="K1539" s="2" t="s">
        <v>62</v>
      </c>
      <c r="L1539" s="2" t="s">
        <v>62</v>
      </c>
      <c r="M1539" s="2"/>
      <c r="N1539" s="2" t="s">
        <v>80</v>
      </c>
      <c r="O1539" s="2" t="s">
        <v>95</v>
      </c>
      <c r="P1539" s="2"/>
      <c r="Q1539" s="2" t="s">
        <v>65</v>
      </c>
      <c r="R1539" s="2" t="s">
        <v>81</v>
      </c>
      <c r="S1539" s="2">
        <v>69530</v>
      </c>
      <c r="T1539" s="2" t="s">
        <v>82</v>
      </c>
      <c r="U1539" s="2" t="s">
        <v>83</v>
      </c>
      <c r="V1539" s="10" t="s">
        <v>69</v>
      </c>
      <c r="W1539" s="2"/>
      <c r="X1539" s="2">
        <v>422742.4</v>
      </c>
      <c r="Y1539" s="26">
        <v>0.00050685470046</v>
      </c>
      <c r="Z1539" s="10" t="s">
        <v>84</v>
      </c>
      <c r="AA1539" s="2" t="s">
        <v>85</v>
      </c>
      <c r="AB1539" s="10" t="s">
        <v>72</v>
      </c>
      <c r="AC1539" s="2" t="s">
        <v>73</v>
      </c>
      <c r="AD1539" s="10" t="s">
        <v>74</v>
      </c>
      <c r="AE1539" s="10"/>
      <c r="AF1539" s="10" t="s">
        <v>86</v>
      </c>
      <c r="AG1539" s="10" t="s">
        <v>75</v>
      </c>
      <c r="AH1539" s="10"/>
      <c r="AI1539" s="10" t="s">
        <v>76</v>
      </c>
      <c r="AJ1539" s="2" t="s">
        <v>76</v>
      </c>
      <c r="AK1539" s="32">
        <v>1</v>
      </c>
      <c r="AL1539" s="2"/>
      <c r="AM1539" s="2"/>
      <c r="AN1539" s="7">
        <f>HYPERLINK("#Notes!C3973", "Go To Notes")</f>
      </c>
      <c r="AO1539" s="2">
        <v>0</v>
      </c>
      <c r="AP1539" s="2">
        <v>0</v>
      </c>
      <c r="AQ1539" s="2">
        <v>548665.28</v>
      </c>
      <c r="AR1539" s="26">
        <v>1.297871422407594</v>
      </c>
      <c r="AS1539" s="11"/>
      <c r="AT1539" s="10"/>
      <c r="AV1539" s="10"/>
      <c r="AW1539" s="10"/>
      <c r="AX1539" s="10"/>
      <c r="AY1539" s="10"/>
      <c r="AZ1539" s="10"/>
      <c r="BC1539" s="10"/>
    </row>
    <row r="1540" s="2" customFormat="1">
      <c r="A1540" s="2" t="s">
        <v>3368</v>
      </c>
      <c r="B1540" s="11">
        <v>43978</v>
      </c>
      <c r="C1540" s="2" t="s">
        <v>3359</v>
      </c>
      <c r="D1540" s="2" t="s">
        <v>3360</v>
      </c>
      <c r="E1540" s="2" t="s">
        <v>3361</v>
      </c>
      <c r="F1540" s="2" t="s">
        <v>3366</v>
      </c>
      <c r="G1540" s="2" t="s">
        <v>3363</v>
      </c>
      <c r="H1540" s="2" t="s">
        <v>3364</v>
      </c>
      <c r="I1540" s="11">
        <v>44196</v>
      </c>
      <c r="J1540" s="11">
        <v>43921</v>
      </c>
      <c r="K1540" s="2" t="s">
        <v>62</v>
      </c>
      <c r="L1540" s="2" t="s">
        <v>62</v>
      </c>
      <c r="M1540" s="2"/>
      <c r="N1540" s="2" t="s">
        <v>80</v>
      </c>
      <c r="O1540" s="2" t="s">
        <v>95</v>
      </c>
      <c r="P1540" s="2"/>
      <c r="Q1540" s="2" t="s">
        <v>65</v>
      </c>
      <c r="R1540" s="2" t="s">
        <v>81</v>
      </c>
      <c r="S1540" s="2">
        <v>67930</v>
      </c>
      <c r="T1540" s="2" t="s">
        <v>82</v>
      </c>
      <c r="U1540" s="2" t="s">
        <v>83</v>
      </c>
      <c r="V1540" s="10" t="s">
        <v>69</v>
      </c>
      <c r="W1540" s="2"/>
      <c r="X1540" s="2">
        <v>237755</v>
      </c>
      <c r="Y1540" s="26">
        <v>0.00043463427078</v>
      </c>
      <c r="Z1540" s="10" t="s">
        <v>84</v>
      </c>
      <c r="AA1540" s="2" t="s">
        <v>85</v>
      </c>
      <c r="AB1540" s="10" t="s">
        <v>72</v>
      </c>
      <c r="AC1540" s="2" t="s">
        <v>73</v>
      </c>
      <c r="AD1540" s="10" t="s">
        <v>74</v>
      </c>
      <c r="AE1540" s="10"/>
      <c r="AF1540" s="10" t="s">
        <v>86</v>
      </c>
      <c r="AG1540" s="10" t="s">
        <v>75</v>
      </c>
      <c r="AH1540" s="10"/>
      <c r="AI1540" s="10" t="s">
        <v>76</v>
      </c>
      <c r="AJ1540" s="2" t="s">
        <v>76</v>
      </c>
      <c r="AK1540" s="32">
        <v>1</v>
      </c>
      <c r="AL1540" s="2"/>
      <c r="AM1540" s="2"/>
      <c r="AN1540" s="7">
        <f>HYPERLINK("#Notes!C3978", "Go To Notes")</f>
      </c>
      <c r="AO1540" s="2">
        <v>0</v>
      </c>
      <c r="AP1540" s="2">
        <v>0</v>
      </c>
      <c r="AQ1540" s="2">
        <v>228900</v>
      </c>
      <c r="AR1540" s="26">
        <v>0.9627557780067717</v>
      </c>
      <c r="AS1540" s="11"/>
      <c r="AT1540" s="10"/>
      <c r="AV1540" s="10"/>
      <c r="AW1540" s="10"/>
      <c r="AX1540" s="10"/>
      <c r="AY1540" s="10"/>
      <c r="AZ1540" s="10"/>
      <c r="BC1540" s="10"/>
    </row>
    <row r="1541" s="2" customFormat="1">
      <c r="A1541" s="2" t="s">
        <v>3369</v>
      </c>
      <c r="B1541" s="11">
        <v>44067</v>
      </c>
      <c r="C1541" s="2" t="s">
        <v>3359</v>
      </c>
      <c r="D1541" s="2" t="s">
        <v>3360</v>
      </c>
      <c r="E1541" s="2" t="s">
        <v>3361</v>
      </c>
      <c r="F1541" s="2" t="s">
        <v>3366</v>
      </c>
      <c r="G1541" s="2" t="s">
        <v>3363</v>
      </c>
      <c r="H1541" s="2" t="s">
        <v>3364</v>
      </c>
      <c r="I1541" s="11">
        <v>44196</v>
      </c>
      <c r="J1541" s="11">
        <v>44012</v>
      </c>
      <c r="K1541" s="2" t="s">
        <v>62</v>
      </c>
      <c r="L1541" s="2" t="s">
        <v>62</v>
      </c>
      <c r="M1541" s="2"/>
      <c r="N1541" s="2" t="s">
        <v>80</v>
      </c>
      <c r="O1541" s="2" t="s">
        <v>95</v>
      </c>
      <c r="P1541" s="2"/>
      <c r="Q1541" s="2" t="s">
        <v>65</v>
      </c>
      <c r="R1541" s="2" t="s">
        <v>81</v>
      </c>
      <c r="S1541" s="2">
        <v>64780</v>
      </c>
      <c r="T1541" s="2" t="s">
        <v>82</v>
      </c>
      <c r="U1541" s="2" t="s">
        <v>83</v>
      </c>
      <c r="V1541" s="10" t="s">
        <v>69</v>
      </c>
      <c r="W1541" s="2"/>
      <c r="X1541" s="2">
        <v>281145.2</v>
      </c>
      <c r="Y1541" s="26">
        <v>0.00042690109614</v>
      </c>
      <c r="Z1541" s="10" t="s">
        <v>84</v>
      </c>
      <c r="AA1541" s="2" t="s">
        <v>85</v>
      </c>
      <c r="AB1541" s="10" t="s">
        <v>72</v>
      </c>
      <c r="AC1541" s="2" t="s">
        <v>73</v>
      </c>
      <c r="AD1541" s="10" t="s">
        <v>74</v>
      </c>
      <c r="AE1541" s="10"/>
      <c r="AF1541" s="10" t="s">
        <v>86</v>
      </c>
      <c r="AG1541" s="10" t="s">
        <v>75</v>
      </c>
      <c r="AH1541" s="10"/>
      <c r="AI1541" s="10" t="s">
        <v>76</v>
      </c>
      <c r="AJ1541" s="2" t="s">
        <v>76</v>
      </c>
      <c r="AK1541" s="32">
        <v>1</v>
      </c>
      <c r="AL1541" s="2"/>
      <c r="AM1541" s="2"/>
      <c r="AN1541" s="7">
        <f>HYPERLINK("#Notes!C3983", "Go To Notes")</f>
      </c>
      <c r="AO1541" s="2">
        <v>0</v>
      </c>
      <c r="AP1541" s="2">
        <v>0</v>
      </c>
      <c r="AQ1541" s="2">
        <v>266910</v>
      </c>
      <c r="AR1541" s="26">
        <v>0.949367088607595</v>
      </c>
      <c r="AS1541" s="11"/>
      <c r="AT1541" s="10"/>
      <c r="AV1541" s="10"/>
      <c r="AW1541" s="10"/>
      <c r="AX1541" s="10"/>
      <c r="AY1541" s="10"/>
      <c r="AZ1541" s="10"/>
      <c r="BC1541" s="10"/>
    </row>
    <row r="1542" s="2" customFormat="1">
      <c r="A1542" s="2" t="s">
        <v>3370</v>
      </c>
      <c r="B1542" s="11">
        <v>44160</v>
      </c>
      <c r="C1542" s="2" t="s">
        <v>3359</v>
      </c>
      <c r="D1542" s="2" t="s">
        <v>3360</v>
      </c>
      <c r="E1542" s="2" t="s">
        <v>3361</v>
      </c>
      <c r="F1542" s="2" t="s">
        <v>3366</v>
      </c>
      <c r="G1542" s="2" t="s">
        <v>3363</v>
      </c>
      <c r="H1542" s="2" t="s">
        <v>3364</v>
      </c>
      <c r="I1542" s="11">
        <v>44196</v>
      </c>
      <c r="J1542" s="11">
        <v>44104</v>
      </c>
      <c r="K1542" s="2" t="s">
        <v>62</v>
      </c>
      <c r="L1542" s="2" t="s">
        <v>62</v>
      </c>
      <c r="M1542" s="2"/>
      <c r="N1542" s="2" t="s">
        <v>80</v>
      </c>
      <c r="O1542" s="2" t="s">
        <v>95</v>
      </c>
      <c r="P1542" s="2"/>
      <c r="Q1542" s="2" t="s">
        <v>65</v>
      </c>
      <c r="R1542" s="2" t="s">
        <v>81</v>
      </c>
      <c r="S1542" s="2">
        <v>53680</v>
      </c>
      <c r="T1542" s="2" t="s">
        <v>82</v>
      </c>
      <c r="U1542" s="2" t="s">
        <v>83</v>
      </c>
      <c r="V1542" s="10" t="s">
        <v>69</v>
      </c>
      <c r="W1542" s="2"/>
      <c r="X1542" s="2">
        <v>547536</v>
      </c>
      <c r="Y1542" s="26">
        <v>0.00082193980466</v>
      </c>
      <c r="Z1542" s="10" t="s">
        <v>84</v>
      </c>
      <c r="AA1542" s="2" t="s">
        <v>85</v>
      </c>
      <c r="AB1542" s="10" t="s">
        <v>72</v>
      </c>
      <c r="AC1542" s="2" t="s">
        <v>73</v>
      </c>
      <c r="AD1542" s="10" t="s">
        <v>74</v>
      </c>
      <c r="AE1542" s="10"/>
      <c r="AF1542" s="10" t="s">
        <v>86</v>
      </c>
      <c r="AG1542" s="10" t="s">
        <v>75</v>
      </c>
      <c r="AH1542" s="10"/>
      <c r="AI1542" s="10" t="s">
        <v>76</v>
      </c>
      <c r="AJ1542" s="2" t="s">
        <v>76</v>
      </c>
      <c r="AK1542" s="32">
        <v>1</v>
      </c>
      <c r="AL1542" s="2"/>
      <c r="AM1542" s="2"/>
      <c r="AN1542" s="7">
        <f>HYPERLINK("#Notes!C3988", "Go To Notes")</f>
      </c>
      <c r="AO1542" s="2">
        <v>0</v>
      </c>
      <c r="AP1542" s="2">
        <v>0</v>
      </c>
      <c r="AQ1542" s="2">
        <v>519292.2</v>
      </c>
      <c r="AR1542" s="26">
        <v>0.9484165424739196</v>
      </c>
      <c r="AS1542" s="11"/>
      <c r="AT1542" s="10"/>
      <c r="AV1542" s="10"/>
      <c r="AW1542" s="10"/>
      <c r="AX1542" s="10"/>
      <c r="AY1542" s="10"/>
      <c r="AZ1542" s="10"/>
      <c r="BC1542" s="10"/>
    </row>
    <row r="1543" s="2" customFormat="1">
      <c r="A1543" s="2" t="s">
        <v>3371</v>
      </c>
      <c r="B1543" s="11">
        <v>44246</v>
      </c>
      <c r="C1543" s="2" t="s">
        <v>3359</v>
      </c>
      <c r="D1543" s="2" t="s">
        <v>3360</v>
      </c>
      <c r="E1543" s="2" t="s">
        <v>3361</v>
      </c>
      <c r="F1543" s="2" t="s">
        <v>3366</v>
      </c>
      <c r="G1543" s="2" t="s">
        <v>3363</v>
      </c>
      <c r="H1543" s="2" t="s">
        <v>3364</v>
      </c>
      <c r="I1543" s="11">
        <v>44196</v>
      </c>
      <c r="J1543" s="11">
        <v>44196</v>
      </c>
      <c r="K1543" s="2" t="s">
        <v>62</v>
      </c>
      <c r="L1543" s="2" t="s">
        <v>62</v>
      </c>
      <c r="M1543" s="2"/>
      <c r="N1543" s="2" t="s">
        <v>80</v>
      </c>
      <c r="O1543" s="2" t="s">
        <v>95</v>
      </c>
      <c r="P1543" s="2"/>
      <c r="Q1543" s="2" t="s">
        <v>65</v>
      </c>
      <c r="R1543" s="2" t="s">
        <v>81</v>
      </c>
      <c r="S1543" s="2">
        <v>53320</v>
      </c>
      <c r="T1543" s="2" t="s">
        <v>82</v>
      </c>
      <c r="U1543" s="2" t="s">
        <v>83</v>
      </c>
      <c r="V1543" s="10" t="s">
        <v>69</v>
      </c>
      <c r="W1543" s="2"/>
      <c r="X1543" s="2">
        <v>1004548.8</v>
      </c>
      <c r="Y1543" s="26">
        <v>0.00117049453561</v>
      </c>
      <c r="Z1543" s="10" t="s">
        <v>84</v>
      </c>
      <c r="AA1543" s="2" t="s">
        <v>85</v>
      </c>
      <c r="AB1543" s="10" t="s">
        <v>72</v>
      </c>
      <c r="AC1543" s="2" t="s">
        <v>73</v>
      </c>
      <c r="AD1543" s="10" t="s">
        <v>74</v>
      </c>
      <c r="AE1543" s="10"/>
      <c r="AF1543" s="10" t="s">
        <v>86</v>
      </c>
      <c r="AG1543" s="10" t="s">
        <v>75</v>
      </c>
      <c r="AH1543" s="10"/>
      <c r="AI1543" s="10" t="s">
        <v>76</v>
      </c>
      <c r="AJ1543" s="2" t="s">
        <v>76</v>
      </c>
      <c r="AK1543" s="32">
        <v>1</v>
      </c>
      <c r="AL1543" s="2"/>
      <c r="AM1543" s="2"/>
      <c r="AN1543" s="7">
        <f>HYPERLINK("#Notes!C3993", "Go To Notes")</f>
      </c>
      <c r="AO1543" s="2">
        <v>0</v>
      </c>
      <c r="AP1543" s="2">
        <v>0</v>
      </c>
      <c r="AQ1543" s="2">
        <v>960840</v>
      </c>
      <c r="AR1543" s="26">
        <v>0.9564891222805701</v>
      </c>
      <c r="AS1543" s="11"/>
      <c r="AT1543" s="10"/>
      <c r="AV1543" s="10"/>
      <c r="AW1543" s="10"/>
      <c r="AX1543" s="10"/>
      <c r="AY1543" s="10"/>
      <c r="AZ1543" s="10"/>
      <c r="BC1543" s="10"/>
    </row>
    <row r="1544" s="2" customFormat="1">
      <c r="A1544" s="2" t="s">
        <v>3372</v>
      </c>
      <c r="B1544" s="11">
        <v>44341</v>
      </c>
      <c r="C1544" s="2" t="s">
        <v>3359</v>
      </c>
      <c r="D1544" s="2" t="s">
        <v>3360</v>
      </c>
      <c r="E1544" s="2" t="s">
        <v>3361</v>
      </c>
      <c r="F1544" s="2" t="s">
        <v>3366</v>
      </c>
      <c r="G1544" s="2" t="s">
        <v>3363</v>
      </c>
      <c r="H1544" s="2" t="s">
        <v>3364</v>
      </c>
      <c r="I1544" s="11">
        <v>44561</v>
      </c>
      <c r="J1544" s="11">
        <v>44286</v>
      </c>
      <c r="K1544" s="2" t="s">
        <v>62</v>
      </c>
      <c r="L1544" s="2" t="s">
        <v>62</v>
      </c>
      <c r="M1544" s="2"/>
      <c r="N1544" s="2" t="s">
        <v>80</v>
      </c>
      <c r="O1544" s="2" t="s">
        <v>95</v>
      </c>
      <c r="P1544" s="2"/>
      <c r="Q1544" s="2" t="s">
        <v>65</v>
      </c>
      <c r="R1544" s="2" t="s">
        <v>81</v>
      </c>
      <c r="S1544" s="2">
        <v>53370</v>
      </c>
      <c r="T1544" s="2" t="s">
        <v>82</v>
      </c>
      <c r="U1544" s="2" t="s">
        <v>83</v>
      </c>
      <c r="V1544" s="10" t="s">
        <v>69</v>
      </c>
      <c r="W1544" s="2"/>
      <c r="X1544" s="2">
        <v>10130693.4</v>
      </c>
      <c r="Y1544" s="26">
        <v>0.01012938069769</v>
      </c>
      <c r="Z1544" s="10" t="s">
        <v>84</v>
      </c>
      <c r="AA1544" s="2" t="s">
        <v>85</v>
      </c>
      <c r="AB1544" s="10" t="s">
        <v>72</v>
      </c>
      <c r="AC1544" s="2" t="s">
        <v>73</v>
      </c>
      <c r="AD1544" s="10" t="s">
        <v>74</v>
      </c>
      <c r="AE1544" s="10"/>
      <c r="AF1544" s="10" t="s">
        <v>86</v>
      </c>
      <c r="AG1544" s="10" t="s">
        <v>75</v>
      </c>
      <c r="AH1544" s="10"/>
      <c r="AI1544" s="10" t="s">
        <v>76</v>
      </c>
      <c r="AJ1544" s="2" t="s">
        <v>76</v>
      </c>
      <c r="AK1544" s="32">
        <v>1</v>
      </c>
      <c r="AL1544" s="2"/>
      <c r="AM1544" s="2"/>
      <c r="AN1544" s="7">
        <f>HYPERLINK("#Notes!C3998", "Go To Notes")</f>
      </c>
      <c r="AO1544" s="2">
        <v>0</v>
      </c>
      <c r="AP1544" s="2">
        <v>0</v>
      </c>
      <c r="AQ1544" s="2">
        <v>9737766</v>
      </c>
      <c r="AR1544" s="26">
        <v>0.9612141652613828</v>
      </c>
      <c r="AS1544" s="11"/>
      <c r="AT1544" s="10"/>
      <c r="AV1544" s="10"/>
      <c r="AW1544" s="10"/>
      <c r="AX1544" s="10"/>
      <c r="AY1544" s="10"/>
      <c r="AZ1544" s="10"/>
      <c r="BC1544" s="10"/>
    </row>
    <row r="1545" s="2" customFormat="1">
      <c r="A1545" s="2" t="s">
        <v>3373</v>
      </c>
      <c r="B1545" s="11">
        <v>43859</v>
      </c>
      <c r="C1545" s="2" t="s">
        <v>3374</v>
      </c>
      <c r="D1545" s="2" t="s">
        <v>3375</v>
      </c>
      <c r="E1545" s="2" t="s">
        <v>3376</v>
      </c>
      <c r="F1545" s="2" t="s">
        <v>3377</v>
      </c>
      <c r="G1545" s="2" t="s">
        <v>3378</v>
      </c>
      <c r="H1545" s="2" t="s">
        <v>3379</v>
      </c>
      <c r="I1545" s="11">
        <v>44074</v>
      </c>
      <c r="J1545" s="11">
        <v>43799</v>
      </c>
      <c r="K1545" s="2" t="s">
        <v>3380</v>
      </c>
      <c r="L1545" s="2" t="s">
        <v>3381</v>
      </c>
      <c r="M1545" s="2"/>
      <c r="N1545" s="2"/>
      <c r="O1545" s="2"/>
      <c r="P1545" s="2" t="s">
        <v>3382</v>
      </c>
      <c r="Q1545" s="2" t="s">
        <v>3383</v>
      </c>
      <c r="R1545" s="2" t="s">
        <v>66</v>
      </c>
      <c r="S1545" s="2">
        <v>2404</v>
      </c>
      <c r="T1545" s="2" t="s">
        <v>67</v>
      </c>
      <c r="U1545" s="2" t="s">
        <v>68</v>
      </c>
      <c r="V1545" s="10" t="s">
        <v>69</v>
      </c>
      <c r="W1545" s="2"/>
      <c r="X1545" s="2">
        <v>15241.36</v>
      </c>
      <c r="Y1545" s="26">
        <v>0.00153970985415</v>
      </c>
      <c r="Z1545" s="10" t="s">
        <v>70</v>
      </c>
      <c r="AA1545" s="2" t="s">
        <v>71</v>
      </c>
      <c r="AB1545" s="10" t="s">
        <v>72</v>
      </c>
      <c r="AC1545" s="2" t="s">
        <v>73</v>
      </c>
      <c r="AD1545" s="10" t="s">
        <v>74</v>
      </c>
      <c r="AE1545" s="10"/>
      <c r="AF1545" s="10" t="s">
        <v>66</v>
      </c>
      <c r="AG1545" s="10" t="s">
        <v>75</v>
      </c>
      <c r="AH1545" s="10"/>
      <c r="AI1545" s="10" t="s">
        <v>76</v>
      </c>
      <c r="AJ1545" s="2" t="s">
        <v>76</v>
      </c>
      <c r="AK1545" s="32">
        <v>2</v>
      </c>
      <c r="AL1545" s="2"/>
      <c r="AM1545" s="2"/>
      <c r="AN1545" s="7">
        <f>HYPERLINK("#Notes!C4003", "Go To Notes")</f>
      </c>
      <c r="AO1545" s="2">
        <v>0</v>
      </c>
      <c r="AP1545" s="2">
        <v>0</v>
      </c>
      <c r="AQ1545" s="2">
        <v>0</v>
      </c>
      <c r="AR1545" s="26">
        <v>0</v>
      </c>
      <c r="AS1545" s="11"/>
      <c r="AT1545" s="10"/>
      <c r="AV1545" s="10"/>
      <c r="AW1545" s="10"/>
      <c r="AX1545" s="10"/>
      <c r="AY1545" s="10"/>
      <c r="AZ1545" s="10"/>
      <c r="BC1545" s="10"/>
    </row>
    <row r="1546" s="2" customFormat="1">
      <c r="A1546" s="2" t="s">
        <v>3384</v>
      </c>
      <c r="B1546" s="11">
        <v>43950</v>
      </c>
      <c r="C1546" s="2" t="s">
        <v>3374</v>
      </c>
      <c r="D1546" s="2" t="s">
        <v>3375</v>
      </c>
      <c r="E1546" s="2" t="s">
        <v>3376</v>
      </c>
      <c r="F1546" s="2" t="s">
        <v>3377</v>
      </c>
      <c r="G1546" s="2" t="s">
        <v>3378</v>
      </c>
      <c r="H1546" s="2" t="s">
        <v>3379</v>
      </c>
      <c r="I1546" s="11">
        <v>44074</v>
      </c>
      <c r="J1546" s="11">
        <v>43890</v>
      </c>
      <c r="K1546" s="2" t="s">
        <v>3380</v>
      </c>
      <c r="L1546" s="2" t="s">
        <v>3381</v>
      </c>
      <c r="M1546" s="2"/>
      <c r="N1546" s="2"/>
      <c r="O1546" s="2"/>
      <c r="P1546" s="2" t="s">
        <v>3382</v>
      </c>
      <c r="Q1546" s="2" t="s">
        <v>3383</v>
      </c>
      <c r="R1546" s="2" t="s">
        <v>66</v>
      </c>
      <c r="S1546" s="2">
        <v>2905</v>
      </c>
      <c r="T1546" s="2" t="s">
        <v>67</v>
      </c>
      <c r="U1546" s="2" t="s">
        <v>68</v>
      </c>
      <c r="V1546" s="10" t="s">
        <v>69</v>
      </c>
      <c r="W1546" s="2"/>
      <c r="X1546" s="2">
        <v>10458</v>
      </c>
      <c r="Y1546" s="26">
        <v>0.00111200915166</v>
      </c>
      <c r="Z1546" s="10" t="s">
        <v>70</v>
      </c>
      <c r="AA1546" s="2" t="s">
        <v>71</v>
      </c>
      <c r="AB1546" s="10" t="s">
        <v>72</v>
      </c>
      <c r="AC1546" s="2" t="s">
        <v>73</v>
      </c>
      <c r="AD1546" s="10" t="s">
        <v>74</v>
      </c>
      <c r="AE1546" s="10"/>
      <c r="AF1546" s="10" t="s">
        <v>66</v>
      </c>
      <c r="AG1546" s="10" t="s">
        <v>75</v>
      </c>
      <c r="AH1546" s="10"/>
      <c r="AI1546" s="10" t="s">
        <v>76</v>
      </c>
      <c r="AJ1546" s="2" t="s">
        <v>76</v>
      </c>
      <c r="AK1546" s="32">
        <v>2</v>
      </c>
      <c r="AL1546" s="2"/>
      <c r="AM1546" s="2"/>
      <c r="AN1546" s="7">
        <f>HYPERLINK("#Notes!C4008", "Go To Notes")</f>
      </c>
      <c r="AO1546" s="2">
        <v>0</v>
      </c>
      <c r="AP1546" s="2">
        <v>0</v>
      </c>
      <c r="AQ1546" s="2">
        <v>0</v>
      </c>
      <c r="AR1546" s="26">
        <v>0</v>
      </c>
      <c r="AS1546" s="11"/>
      <c r="AT1546" s="10"/>
      <c r="AV1546" s="10"/>
      <c r="AW1546" s="10"/>
      <c r="AX1546" s="10"/>
      <c r="AY1546" s="10"/>
      <c r="AZ1546" s="10"/>
      <c r="BC1546" s="10"/>
    </row>
    <row r="1547" s="2" customFormat="1">
      <c r="A1547" s="2" t="s">
        <v>3385</v>
      </c>
      <c r="B1547" s="11">
        <v>44315</v>
      </c>
      <c r="C1547" s="2" t="s">
        <v>3374</v>
      </c>
      <c r="D1547" s="2" t="s">
        <v>3375</v>
      </c>
      <c r="E1547" s="2" t="s">
        <v>3376</v>
      </c>
      <c r="F1547" s="2" t="s">
        <v>3377</v>
      </c>
      <c r="G1547" s="2" t="s">
        <v>3378</v>
      </c>
      <c r="H1547" s="2" t="s">
        <v>3379</v>
      </c>
      <c r="I1547" s="11">
        <v>44439</v>
      </c>
      <c r="J1547" s="11">
        <v>44255</v>
      </c>
      <c r="K1547" s="2" t="s">
        <v>3380</v>
      </c>
      <c r="L1547" s="2" t="s">
        <v>3381</v>
      </c>
      <c r="M1547" s="2"/>
      <c r="N1547" s="2"/>
      <c r="O1547" s="2"/>
      <c r="P1547" s="2" t="s">
        <v>3382</v>
      </c>
      <c r="Q1547" s="2" t="s">
        <v>3383</v>
      </c>
      <c r="R1547" s="2" t="s">
        <v>66</v>
      </c>
      <c r="S1547" s="2">
        <v>36</v>
      </c>
      <c r="T1547" s="2" t="s">
        <v>67</v>
      </c>
      <c r="U1547" s="2" t="s">
        <v>68</v>
      </c>
      <c r="V1547" s="10" t="s">
        <v>69</v>
      </c>
      <c r="W1547" s="2"/>
      <c r="X1547" s="2">
        <v>3662.64</v>
      </c>
      <c r="Y1547" s="26">
        <v>0.00041349695358</v>
      </c>
      <c r="Z1547" s="10" t="s">
        <v>70</v>
      </c>
      <c r="AA1547" s="2" t="s">
        <v>71</v>
      </c>
      <c r="AB1547" s="10" t="s">
        <v>72</v>
      </c>
      <c r="AC1547" s="2" t="s">
        <v>73</v>
      </c>
      <c r="AD1547" s="10" t="s">
        <v>74</v>
      </c>
      <c r="AE1547" s="10"/>
      <c r="AF1547" s="10" t="s">
        <v>66</v>
      </c>
      <c r="AG1547" s="10" t="s">
        <v>75</v>
      </c>
      <c r="AH1547" s="10"/>
      <c r="AI1547" s="10" t="s">
        <v>76</v>
      </c>
      <c r="AJ1547" s="2" t="s">
        <v>76</v>
      </c>
      <c r="AK1547" s="32">
        <v>2</v>
      </c>
      <c r="AL1547" s="2"/>
      <c r="AM1547" s="7">
        <f>HYPERLINK("#'S000058312_2019-11-30'!C2", "Go To Derivative")</f>
      </c>
      <c r="AN1547" s="2"/>
      <c r="AO1547" s="2">
        <v>0</v>
      </c>
      <c r="AP1547" s="2">
        <v>0</v>
      </c>
      <c r="AQ1547" s="2">
        <v>0</v>
      </c>
      <c r="AR1547" s="26">
        <v>0</v>
      </c>
      <c r="AS1547" s="11"/>
      <c r="AT1547" s="10"/>
      <c r="AV1547" s="10"/>
      <c r="AW1547" s="10"/>
      <c r="AX1547" s="10"/>
      <c r="AY1547" s="10"/>
      <c r="AZ1547" s="10"/>
      <c r="BC1547" s="10"/>
    </row>
    <row r="1548" s="2" customFormat="1">
      <c r="A1548" s="2" t="s">
        <v>3386</v>
      </c>
      <c r="B1548" s="11">
        <v>43796</v>
      </c>
      <c r="C1548" s="2" t="s">
        <v>3387</v>
      </c>
      <c r="D1548" s="2" t="s">
        <v>3388</v>
      </c>
      <c r="E1548" s="2" t="s">
        <v>3389</v>
      </c>
      <c r="F1548" s="2" t="s">
        <v>3390</v>
      </c>
      <c r="G1548" s="2" t="s">
        <v>3391</v>
      </c>
      <c r="H1548" s="2" t="s">
        <v>3392</v>
      </c>
      <c r="I1548" s="11">
        <v>43830</v>
      </c>
      <c r="J1548" s="11">
        <v>43738</v>
      </c>
      <c r="K1548" s="2" t="s">
        <v>62</v>
      </c>
      <c r="L1548" s="2" t="s">
        <v>62</v>
      </c>
      <c r="M1548" s="2"/>
      <c r="N1548" s="2" t="s">
        <v>80</v>
      </c>
      <c r="O1548" s="2"/>
      <c r="P1548" s="2"/>
      <c r="Q1548" s="2" t="s">
        <v>65</v>
      </c>
      <c r="R1548" s="2" t="s">
        <v>81</v>
      </c>
      <c r="S1548" s="2">
        <v>136505</v>
      </c>
      <c r="T1548" s="2" t="s">
        <v>82</v>
      </c>
      <c r="U1548" s="2" t="s">
        <v>83</v>
      </c>
      <c r="V1548" s="10" t="s">
        <v>69</v>
      </c>
      <c r="W1548" s="2"/>
      <c r="X1548" s="2">
        <v>753507.6</v>
      </c>
      <c r="Y1548" s="26">
        <v>0.00024907008011</v>
      </c>
      <c r="Z1548" s="10" t="s">
        <v>84</v>
      </c>
      <c r="AA1548" s="2" t="s">
        <v>85</v>
      </c>
      <c r="AB1548" s="10" t="s">
        <v>72</v>
      </c>
      <c r="AC1548" s="2" t="s">
        <v>73</v>
      </c>
      <c r="AD1548" s="10" t="s">
        <v>74</v>
      </c>
      <c r="AE1548" s="10"/>
      <c r="AF1548" s="10" t="s">
        <v>86</v>
      </c>
      <c r="AG1548" s="10" t="s">
        <v>75</v>
      </c>
      <c r="AH1548" s="10"/>
      <c r="AI1548" s="10" t="s">
        <v>76</v>
      </c>
      <c r="AJ1548" s="2" t="s">
        <v>76</v>
      </c>
      <c r="AK1548" s="32">
        <v>1</v>
      </c>
      <c r="AL1548" s="2"/>
      <c r="AM1548" s="7">
        <f>HYPERLINK("#'S000058312_2020-02-29'!C2", "Go To Derivative")</f>
      </c>
      <c r="AN1548" s="2"/>
      <c r="AO1548" s="2">
        <v>0</v>
      </c>
      <c r="AP1548" s="2">
        <v>0</v>
      </c>
      <c r="AQ1548" s="2">
        <v>753507.6</v>
      </c>
      <c r="AR1548" s="26">
        <v>1</v>
      </c>
      <c r="AS1548" s="11"/>
      <c r="AT1548" s="10"/>
      <c r="AV1548" s="10"/>
      <c r="AW1548" s="10"/>
      <c r="AX1548" s="10"/>
      <c r="AY1548" s="10"/>
      <c r="AZ1548" s="10"/>
      <c r="BC1548" s="10"/>
    </row>
    <row r="1549" s="2" customFormat="1">
      <c r="A1549" s="2" t="s">
        <v>3393</v>
      </c>
      <c r="B1549" s="11">
        <v>43888</v>
      </c>
      <c r="C1549" s="2" t="s">
        <v>3387</v>
      </c>
      <c r="D1549" s="2" t="s">
        <v>3388</v>
      </c>
      <c r="E1549" s="2" t="s">
        <v>3389</v>
      </c>
      <c r="F1549" s="2" t="s">
        <v>3390</v>
      </c>
      <c r="G1549" s="2" t="s">
        <v>3391</v>
      </c>
      <c r="H1549" s="2" t="s">
        <v>3392</v>
      </c>
      <c r="I1549" s="11">
        <v>43830</v>
      </c>
      <c r="J1549" s="11">
        <v>43830</v>
      </c>
      <c r="K1549" s="2" t="s">
        <v>62</v>
      </c>
      <c r="L1549" s="2" t="s">
        <v>62</v>
      </c>
      <c r="M1549" s="2"/>
      <c r="N1549" s="2" t="s">
        <v>80</v>
      </c>
      <c r="O1549" s="2"/>
      <c r="P1549" s="2"/>
      <c r="Q1549" s="2" t="s">
        <v>65</v>
      </c>
      <c r="R1549" s="2" t="s">
        <v>81</v>
      </c>
      <c r="S1549" s="2">
        <v>127018</v>
      </c>
      <c r="T1549" s="2" t="s">
        <v>82</v>
      </c>
      <c r="U1549" s="2" t="s">
        <v>83</v>
      </c>
      <c r="V1549" s="10" t="s">
        <v>69</v>
      </c>
      <c r="W1549" s="2"/>
      <c r="X1549" s="2">
        <v>772269.44</v>
      </c>
      <c r="Y1549" s="26">
        <v>0.00023222856144</v>
      </c>
      <c r="Z1549" s="10" t="s">
        <v>84</v>
      </c>
      <c r="AA1549" s="2" t="s">
        <v>85</v>
      </c>
      <c r="AB1549" s="10" t="s">
        <v>72</v>
      </c>
      <c r="AC1549" s="2" t="s">
        <v>73</v>
      </c>
      <c r="AD1549" s="10" t="s">
        <v>74</v>
      </c>
      <c r="AE1549" s="10"/>
      <c r="AF1549" s="10" t="s">
        <v>86</v>
      </c>
      <c r="AG1549" s="10" t="s">
        <v>75</v>
      </c>
      <c r="AH1549" s="10"/>
      <c r="AI1549" s="10" t="s">
        <v>76</v>
      </c>
      <c r="AJ1549" s="2" t="s">
        <v>76</v>
      </c>
      <c r="AK1549" s="32">
        <v>1</v>
      </c>
      <c r="AL1549" s="2"/>
      <c r="AM1549" s="7">
        <f>HYPERLINK("#'S000058312_2021-02-28'!C2", "Go To Derivative")</f>
      </c>
      <c r="AN1549" s="2"/>
      <c r="AO1549" s="2">
        <v>0</v>
      </c>
      <c r="AP1549" s="2">
        <v>0</v>
      </c>
      <c r="AQ1549" s="2">
        <v>772269.44</v>
      </c>
      <c r="AR1549" s="26">
        <v>1</v>
      </c>
      <c r="AS1549" s="11"/>
      <c r="AT1549" s="10"/>
      <c r="AV1549" s="10"/>
      <c r="AW1549" s="10"/>
      <c r="AX1549" s="10"/>
      <c r="AY1549" s="10"/>
      <c r="AZ1549" s="10"/>
      <c r="BC1549" s="10"/>
    </row>
    <row r="1550" s="2" customFormat="1">
      <c r="A1550" s="2" t="s">
        <v>3393</v>
      </c>
      <c r="B1550" s="11">
        <v>43888</v>
      </c>
      <c r="C1550" s="2" t="s">
        <v>3387</v>
      </c>
      <c r="D1550" s="2" t="s">
        <v>3388</v>
      </c>
      <c r="E1550" s="2" t="s">
        <v>3389</v>
      </c>
      <c r="F1550" s="2" t="s">
        <v>3390</v>
      </c>
      <c r="G1550" s="2" t="s">
        <v>3391</v>
      </c>
      <c r="H1550" s="2" t="s">
        <v>3392</v>
      </c>
      <c r="I1550" s="11">
        <v>43830</v>
      </c>
      <c r="J1550" s="11">
        <v>43830</v>
      </c>
      <c r="K1550" s="2" t="s">
        <v>1628</v>
      </c>
      <c r="L1550" s="2" t="s">
        <v>3394</v>
      </c>
      <c r="M1550" s="2"/>
      <c r="N1550" s="2"/>
      <c r="O1550" s="2"/>
      <c r="P1550" s="2" t="s">
        <v>3395</v>
      </c>
      <c r="Q1550" s="2" t="s">
        <v>2021</v>
      </c>
      <c r="R1550" s="2" t="s">
        <v>329</v>
      </c>
      <c r="S1550" s="2">
        <v>114853</v>
      </c>
      <c r="T1550" s="2" t="s">
        <v>406</v>
      </c>
      <c r="U1550" s="2" t="s">
        <v>407</v>
      </c>
      <c r="V1550" s="10" t="s">
        <v>69</v>
      </c>
      <c r="W1550" s="2"/>
      <c r="X1550" s="2">
        <v>1978249.23</v>
      </c>
      <c r="Y1550" s="26">
        <v>0.00059487783546</v>
      </c>
      <c r="Z1550" s="10" t="s">
        <v>70</v>
      </c>
      <c r="AA1550" s="2" t="s">
        <v>71</v>
      </c>
      <c r="AB1550" s="10" t="s">
        <v>143</v>
      </c>
      <c r="AC1550" s="2" t="s">
        <v>408</v>
      </c>
      <c r="AD1550" s="10" t="s">
        <v>74</v>
      </c>
      <c r="AE1550" s="10"/>
      <c r="AF1550" s="10" t="s">
        <v>66</v>
      </c>
      <c r="AG1550" s="10" t="s">
        <v>75</v>
      </c>
      <c r="AH1550" s="10"/>
      <c r="AI1550" s="10" t="s">
        <v>76</v>
      </c>
      <c r="AJ1550" s="2" t="s">
        <v>76</v>
      </c>
      <c r="AK1550" s="32">
        <v>2</v>
      </c>
      <c r="AL1550" s="2"/>
      <c r="AM1550" s="2"/>
      <c r="AN1550" s="7">
        <f>HYPERLINK("#Notes!C4013", "Go To Notes")</f>
      </c>
      <c r="AO1550" s="2">
        <v>0</v>
      </c>
      <c r="AP1550" s="2">
        <v>0</v>
      </c>
      <c r="AQ1550" s="2">
        <v>0</v>
      </c>
      <c r="AR1550" s="26">
        <v>0</v>
      </c>
      <c r="AS1550" s="11"/>
      <c r="AT1550" s="10"/>
      <c r="AV1550" s="10"/>
      <c r="AW1550" s="10"/>
      <c r="AX1550" s="10"/>
      <c r="AY1550" s="10"/>
      <c r="AZ1550" s="10"/>
      <c r="BC1550" s="10"/>
    </row>
    <row r="1551" s="2" customFormat="1">
      <c r="A1551" s="2" t="s">
        <v>3396</v>
      </c>
      <c r="B1551" s="11">
        <v>43983</v>
      </c>
      <c r="C1551" s="2" t="s">
        <v>3387</v>
      </c>
      <c r="D1551" s="2" t="s">
        <v>3388</v>
      </c>
      <c r="E1551" s="2" t="s">
        <v>3389</v>
      </c>
      <c r="F1551" s="2" t="s">
        <v>3390</v>
      </c>
      <c r="G1551" s="2" t="s">
        <v>3391</v>
      </c>
      <c r="H1551" s="2" t="s">
        <v>3392</v>
      </c>
      <c r="I1551" s="11">
        <v>44196</v>
      </c>
      <c r="J1551" s="11">
        <v>43921</v>
      </c>
      <c r="K1551" s="2" t="s">
        <v>62</v>
      </c>
      <c r="L1551" s="2" t="s">
        <v>62</v>
      </c>
      <c r="M1551" s="2"/>
      <c r="N1551" s="2" t="s">
        <v>80</v>
      </c>
      <c r="O1551" s="2"/>
      <c r="P1551" s="2"/>
      <c r="Q1551" s="2" t="s">
        <v>65</v>
      </c>
      <c r="R1551" s="2" t="s">
        <v>81</v>
      </c>
      <c r="S1551" s="2">
        <v>109864</v>
      </c>
      <c r="T1551" s="2" t="s">
        <v>82</v>
      </c>
      <c r="U1551" s="2" t="s">
        <v>83</v>
      </c>
      <c r="V1551" s="10" t="s">
        <v>69</v>
      </c>
      <c r="W1551" s="2"/>
      <c r="X1551" s="2">
        <v>384524</v>
      </c>
      <c r="Y1551" s="26">
        <v>0.00015719718022</v>
      </c>
      <c r="Z1551" s="10" t="s">
        <v>84</v>
      </c>
      <c r="AA1551" s="2" t="s">
        <v>85</v>
      </c>
      <c r="AB1551" s="10" t="s">
        <v>72</v>
      </c>
      <c r="AC1551" s="2" t="s">
        <v>73</v>
      </c>
      <c r="AD1551" s="10" t="s">
        <v>74</v>
      </c>
      <c r="AE1551" s="10"/>
      <c r="AF1551" s="10" t="s">
        <v>86</v>
      </c>
      <c r="AG1551" s="10" t="s">
        <v>75</v>
      </c>
      <c r="AH1551" s="10"/>
      <c r="AI1551" s="10" t="s">
        <v>76</v>
      </c>
      <c r="AJ1551" s="2" t="s">
        <v>76</v>
      </c>
      <c r="AK1551" s="32">
        <v>1</v>
      </c>
      <c r="AL1551" s="2"/>
      <c r="AM1551" s="2"/>
      <c r="AN1551" s="7">
        <f>HYPERLINK("#Notes!C4019", "Go To Notes")</f>
      </c>
      <c r="AO1551" s="2">
        <v>0</v>
      </c>
      <c r="AP1551" s="2">
        <v>0</v>
      </c>
      <c r="AQ1551" s="2">
        <v>343224</v>
      </c>
      <c r="AR1551" s="26">
        <v>0.8925944804485546</v>
      </c>
      <c r="AS1551" s="11"/>
      <c r="AT1551" s="10"/>
      <c r="AV1551" s="10"/>
      <c r="AW1551" s="10"/>
      <c r="AX1551" s="10"/>
      <c r="AY1551" s="10"/>
      <c r="AZ1551" s="10"/>
      <c r="BC1551" s="10"/>
    </row>
    <row r="1552" s="2" customFormat="1">
      <c r="A1552" s="2" t="s">
        <v>3397</v>
      </c>
      <c r="B1552" s="11">
        <v>44070</v>
      </c>
      <c r="C1552" s="2" t="s">
        <v>3387</v>
      </c>
      <c r="D1552" s="2" t="s">
        <v>3388</v>
      </c>
      <c r="E1552" s="2" t="s">
        <v>3389</v>
      </c>
      <c r="F1552" s="2" t="s">
        <v>3390</v>
      </c>
      <c r="G1552" s="2" t="s">
        <v>3391</v>
      </c>
      <c r="H1552" s="2" t="s">
        <v>3392</v>
      </c>
      <c r="I1552" s="11">
        <v>44196</v>
      </c>
      <c r="J1552" s="11">
        <v>44012</v>
      </c>
      <c r="K1552" s="2" t="s">
        <v>62</v>
      </c>
      <c r="L1552" s="2" t="s">
        <v>62</v>
      </c>
      <c r="M1552" s="2"/>
      <c r="N1552" s="2" t="s">
        <v>80</v>
      </c>
      <c r="O1552" s="2"/>
      <c r="P1552" s="2"/>
      <c r="Q1552" s="2" t="s">
        <v>65</v>
      </c>
      <c r="R1552" s="2" t="s">
        <v>81</v>
      </c>
      <c r="S1552" s="2">
        <v>97430</v>
      </c>
      <c r="T1552" s="2" t="s">
        <v>82</v>
      </c>
      <c r="U1552" s="2" t="s">
        <v>83</v>
      </c>
      <c r="V1552" s="10" t="s">
        <v>69</v>
      </c>
      <c r="W1552" s="2"/>
      <c r="X1552" s="2">
        <v>422846.2</v>
      </c>
      <c r="Y1552" s="26">
        <v>0.00013821487729</v>
      </c>
      <c r="Z1552" s="10" t="s">
        <v>84</v>
      </c>
      <c r="AA1552" s="2" t="s">
        <v>85</v>
      </c>
      <c r="AB1552" s="10" t="s">
        <v>72</v>
      </c>
      <c r="AC1552" s="2" t="s">
        <v>73</v>
      </c>
      <c r="AD1552" s="10" t="s">
        <v>74</v>
      </c>
      <c r="AE1552" s="10"/>
      <c r="AF1552" s="10" t="s">
        <v>86</v>
      </c>
      <c r="AG1552" s="10" t="s">
        <v>75</v>
      </c>
      <c r="AH1552" s="10"/>
      <c r="AI1552" s="10" t="s">
        <v>76</v>
      </c>
      <c r="AJ1552" s="2" t="s">
        <v>76</v>
      </c>
      <c r="AK1552" s="32">
        <v>1</v>
      </c>
      <c r="AL1552" s="2"/>
      <c r="AM1552" s="7">
        <f>HYPERLINK("#'S000002716_2019-12-31'!C2", "Go To Derivative")</f>
      </c>
      <c r="AN1552" s="7">
        <f>HYPERLINK("#Notes!D4019", "Go To Notes")</f>
      </c>
      <c r="AO1552" s="2">
        <v>0</v>
      </c>
      <c r="AP1552" s="2">
        <v>0</v>
      </c>
      <c r="AQ1552" s="2">
        <v>373804.2</v>
      </c>
      <c r="AR1552" s="26">
        <v>0.8840192959047521</v>
      </c>
      <c r="AS1552" s="11"/>
      <c r="AT1552" s="10"/>
      <c r="AV1552" s="10"/>
      <c r="AW1552" s="10"/>
      <c r="AX1552" s="10"/>
      <c r="AY1552" s="10"/>
      <c r="AZ1552" s="10"/>
      <c r="BC1552" s="10"/>
    </row>
    <row r="1553" s="2" customFormat="1">
      <c r="A1553" s="2" t="s">
        <v>3398</v>
      </c>
      <c r="B1553" s="11">
        <v>44160</v>
      </c>
      <c r="C1553" s="2" t="s">
        <v>3387</v>
      </c>
      <c r="D1553" s="2" t="s">
        <v>3388</v>
      </c>
      <c r="E1553" s="2" t="s">
        <v>3389</v>
      </c>
      <c r="F1553" s="2" t="s">
        <v>3390</v>
      </c>
      <c r="G1553" s="2" t="s">
        <v>3391</v>
      </c>
      <c r="H1553" s="2" t="s">
        <v>3392</v>
      </c>
      <c r="I1553" s="11">
        <v>44196</v>
      </c>
      <c r="J1553" s="11">
        <v>44104</v>
      </c>
      <c r="K1553" s="2" t="s">
        <v>62</v>
      </c>
      <c r="L1553" s="2" t="s">
        <v>62</v>
      </c>
      <c r="M1553" s="2"/>
      <c r="N1553" s="2" t="s">
        <v>80</v>
      </c>
      <c r="O1553" s="2"/>
      <c r="P1553" s="2"/>
      <c r="Q1553" s="2" t="s">
        <v>65</v>
      </c>
      <c r="R1553" s="2" t="s">
        <v>81</v>
      </c>
      <c r="S1553" s="2">
        <v>97430</v>
      </c>
      <c r="T1553" s="2" t="s">
        <v>82</v>
      </c>
      <c r="U1553" s="2" t="s">
        <v>83</v>
      </c>
      <c r="V1553" s="10" t="s">
        <v>69</v>
      </c>
      <c r="W1553" s="2"/>
      <c r="X1553" s="2">
        <v>993786</v>
      </c>
      <c r="Y1553" s="26">
        <v>0.00031889918552</v>
      </c>
      <c r="Z1553" s="10" t="s">
        <v>84</v>
      </c>
      <c r="AA1553" s="2" t="s">
        <v>85</v>
      </c>
      <c r="AB1553" s="10" t="s">
        <v>72</v>
      </c>
      <c r="AC1553" s="2" t="s">
        <v>73</v>
      </c>
      <c r="AD1553" s="10" t="s">
        <v>74</v>
      </c>
      <c r="AE1553" s="10"/>
      <c r="AF1553" s="10" t="s">
        <v>86</v>
      </c>
      <c r="AG1553" s="10" t="s">
        <v>75</v>
      </c>
      <c r="AH1553" s="10"/>
      <c r="AI1553" s="10" t="s">
        <v>76</v>
      </c>
      <c r="AJ1553" s="2" t="s">
        <v>76</v>
      </c>
      <c r="AK1553" s="32">
        <v>1</v>
      </c>
      <c r="AL1553" s="2"/>
      <c r="AM1553" s="2"/>
      <c r="AN1553" s="7">
        <f>HYPERLINK("#Notes!C4025", "Go To Notes")</f>
      </c>
      <c r="AO1553" s="2">
        <v>0</v>
      </c>
      <c r="AP1553" s="2">
        <v>0</v>
      </c>
      <c r="AQ1553" s="2">
        <v>831504</v>
      </c>
      <c r="AR1553" s="26">
        <v>0.8367032741455405</v>
      </c>
      <c r="AS1553" s="11"/>
      <c r="AT1553" s="10"/>
      <c r="AV1553" s="10"/>
      <c r="AW1553" s="10"/>
      <c r="AX1553" s="10"/>
      <c r="AY1553" s="10"/>
      <c r="AZ1553" s="10"/>
      <c r="BC1553" s="10"/>
    </row>
    <row r="1554" s="2" customFormat="1">
      <c r="A1554" s="2" t="s">
        <v>3399</v>
      </c>
      <c r="B1554" s="11">
        <v>44252</v>
      </c>
      <c r="C1554" s="2" t="s">
        <v>3387</v>
      </c>
      <c r="D1554" s="2" t="s">
        <v>3388</v>
      </c>
      <c r="E1554" s="2" t="s">
        <v>3389</v>
      </c>
      <c r="F1554" s="2" t="s">
        <v>3390</v>
      </c>
      <c r="G1554" s="2" t="s">
        <v>3391</v>
      </c>
      <c r="H1554" s="2" t="s">
        <v>3392</v>
      </c>
      <c r="I1554" s="11">
        <v>44196</v>
      </c>
      <c r="J1554" s="11">
        <v>44196</v>
      </c>
      <c r="K1554" s="2" t="s">
        <v>62</v>
      </c>
      <c r="L1554" s="2" t="s">
        <v>62</v>
      </c>
      <c r="M1554" s="2"/>
      <c r="N1554" s="2" t="s">
        <v>80</v>
      </c>
      <c r="O1554" s="2"/>
      <c r="P1554" s="2"/>
      <c r="Q1554" s="2" t="s">
        <v>65</v>
      </c>
      <c r="R1554" s="2" t="s">
        <v>81</v>
      </c>
      <c r="S1554" s="2">
        <v>89702</v>
      </c>
      <c r="T1554" s="2" t="s">
        <v>82</v>
      </c>
      <c r="U1554" s="2" t="s">
        <v>83</v>
      </c>
      <c r="V1554" s="10" t="s">
        <v>69</v>
      </c>
      <c r="W1554" s="2"/>
      <c r="X1554" s="2">
        <v>1689985.68</v>
      </c>
      <c r="Y1554" s="26">
        <v>0.00043301680012</v>
      </c>
      <c r="Z1554" s="10" t="s">
        <v>84</v>
      </c>
      <c r="AA1554" s="2" t="s">
        <v>85</v>
      </c>
      <c r="AB1554" s="10" t="s">
        <v>72</v>
      </c>
      <c r="AC1554" s="2" t="s">
        <v>73</v>
      </c>
      <c r="AD1554" s="10" t="s">
        <v>74</v>
      </c>
      <c r="AE1554" s="10"/>
      <c r="AF1554" s="10" t="s">
        <v>86</v>
      </c>
      <c r="AG1554" s="10" t="s">
        <v>75</v>
      </c>
      <c r="AH1554" s="10"/>
      <c r="AI1554" s="10" t="s">
        <v>76</v>
      </c>
      <c r="AJ1554" s="2" t="s">
        <v>76</v>
      </c>
      <c r="AK1554" s="32">
        <v>1</v>
      </c>
      <c r="AL1554" s="2"/>
      <c r="AM1554" s="2"/>
      <c r="AN1554" s="7">
        <f>HYPERLINK("#Notes!C4031", "Go To Notes")</f>
      </c>
      <c r="AO1554" s="2">
        <v>0</v>
      </c>
      <c r="AP1554" s="2">
        <v>0</v>
      </c>
      <c r="AQ1554" s="2">
        <v>1689985.68</v>
      </c>
      <c r="AR1554" s="26">
        <v>1</v>
      </c>
      <c r="AS1554" s="11"/>
      <c r="AT1554" s="10"/>
      <c r="AV1554" s="10"/>
      <c r="AW1554" s="10"/>
      <c r="AX1554" s="10"/>
      <c r="AY1554" s="10"/>
      <c r="AZ1554" s="10"/>
      <c r="BC1554" s="10"/>
    </row>
    <row r="1555" s="2" customFormat="1">
      <c r="A1555" s="2" t="s">
        <v>3400</v>
      </c>
      <c r="B1555" s="11">
        <v>44343</v>
      </c>
      <c r="C1555" s="2" t="s">
        <v>3387</v>
      </c>
      <c r="D1555" s="2" t="s">
        <v>3388</v>
      </c>
      <c r="E1555" s="2" t="s">
        <v>3389</v>
      </c>
      <c r="F1555" s="2" t="s">
        <v>3390</v>
      </c>
      <c r="G1555" s="2" t="s">
        <v>3391</v>
      </c>
      <c r="H1555" s="2" t="s">
        <v>3392</v>
      </c>
      <c r="I1555" s="11">
        <v>44561</v>
      </c>
      <c r="J1555" s="11">
        <v>44286</v>
      </c>
      <c r="K1555" s="2" t="s">
        <v>62</v>
      </c>
      <c r="L1555" s="2" t="s">
        <v>62</v>
      </c>
      <c r="M1555" s="2"/>
      <c r="N1555" s="2" t="s">
        <v>80</v>
      </c>
      <c r="O1555" s="2"/>
      <c r="P1555" s="2"/>
      <c r="Q1555" s="2" t="s">
        <v>65</v>
      </c>
      <c r="R1555" s="2" t="s">
        <v>81</v>
      </c>
      <c r="S1555" s="2">
        <v>86787</v>
      </c>
      <c r="T1555" s="2" t="s">
        <v>82</v>
      </c>
      <c r="U1555" s="2" t="s">
        <v>83</v>
      </c>
      <c r="V1555" s="10" t="s">
        <v>69</v>
      </c>
      <c r="W1555" s="2"/>
      <c r="X1555" s="2">
        <v>16473908.34</v>
      </c>
      <c r="Y1555" s="26">
        <v>0.00373596050888</v>
      </c>
      <c r="Z1555" s="10" t="s">
        <v>84</v>
      </c>
      <c r="AA1555" s="2" t="s">
        <v>85</v>
      </c>
      <c r="AB1555" s="10" t="s">
        <v>72</v>
      </c>
      <c r="AC1555" s="2" t="s">
        <v>73</v>
      </c>
      <c r="AD1555" s="10" t="s">
        <v>74</v>
      </c>
      <c r="AE1555" s="10"/>
      <c r="AF1555" s="10" t="s">
        <v>86</v>
      </c>
      <c r="AG1555" s="10" t="s">
        <v>75</v>
      </c>
      <c r="AH1555" s="10"/>
      <c r="AI1555" s="10" t="s">
        <v>76</v>
      </c>
      <c r="AJ1555" s="2" t="s">
        <v>76</v>
      </c>
      <c r="AK1555" s="32">
        <v>1</v>
      </c>
      <c r="AL1555" s="2"/>
      <c r="AM1555" s="2"/>
      <c r="AN1555" s="7">
        <f>HYPERLINK("#Notes!C4037", "Go To Notes")</f>
      </c>
      <c r="AO1555" s="2">
        <v>0</v>
      </c>
      <c r="AP1555" s="2">
        <v>0</v>
      </c>
      <c r="AQ1555" s="2">
        <v>1081974</v>
      </c>
      <c r="AR1555" s="26">
        <v>0.06567803933768883</v>
      </c>
      <c r="AS1555" s="11"/>
      <c r="AT1555" s="10"/>
      <c r="AV1555" s="10"/>
      <c r="AW1555" s="10"/>
      <c r="AX1555" s="10"/>
      <c r="AY1555" s="10"/>
      <c r="AZ1555" s="10"/>
      <c r="BC1555" s="10"/>
    </row>
    <row r="1556" s="2" customFormat="1">
      <c r="A1556" s="2" t="s">
        <v>3401</v>
      </c>
      <c r="B1556" s="11">
        <v>44042</v>
      </c>
      <c r="C1556" s="2" t="s">
        <v>3402</v>
      </c>
      <c r="D1556" s="2" t="s">
        <v>3403</v>
      </c>
      <c r="E1556" s="2" t="s">
        <v>3404</v>
      </c>
      <c r="F1556" s="2" t="s">
        <v>3405</v>
      </c>
      <c r="G1556" s="2" t="s">
        <v>3406</v>
      </c>
      <c r="H1556" s="2" t="s">
        <v>3407</v>
      </c>
      <c r="I1556" s="11">
        <v>44074</v>
      </c>
      <c r="J1556" s="11">
        <v>43982</v>
      </c>
      <c r="K1556" s="2" t="s">
        <v>62</v>
      </c>
      <c r="L1556" s="2" t="s">
        <v>62</v>
      </c>
      <c r="M1556" s="2"/>
      <c r="N1556" s="2" t="s">
        <v>80</v>
      </c>
      <c r="O1556" s="2" t="s">
        <v>95</v>
      </c>
      <c r="P1556" s="2"/>
      <c r="Q1556" s="2" t="s">
        <v>65</v>
      </c>
      <c r="R1556" s="2" t="s">
        <v>81</v>
      </c>
      <c r="S1556" s="2">
        <v>29252</v>
      </c>
      <c r="T1556" s="2" t="s">
        <v>82</v>
      </c>
      <c r="U1556" s="2" t="s">
        <v>83</v>
      </c>
      <c r="V1556" s="10" t="s">
        <v>69</v>
      </c>
      <c r="W1556" s="2"/>
      <c r="X1556" s="2">
        <v>118763.12</v>
      </c>
      <c r="Y1556" s="26">
        <v>0.000402188571</v>
      </c>
      <c r="Z1556" s="10" t="s">
        <v>84</v>
      </c>
      <c r="AA1556" s="2" t="s">
        <v>85</v>
      </c>
      <c r="AB1556" s="10" t="s">
        <v>72</v>
      </c>
      <c r="AC1556" s="2" t="s">
        <v>73</v>
      </c>
      <c r="AD1556" s="10" t="s">
        <v>74</v>
      </c>
      <c r="AE1556" s="10"/>
      <c r="AF1556" s="10" t="s">
        <v>86</v>
      </c>
      <c r="AG1556" s="10" t="s">
        <v>75</v>
      </c>
      <c r="AH1556" s="10"/>
      <c r="AI1556" s="10" t="s">
        <v>76</v>
      </c>
      <c r="AJ1556" s="2" t="s">
        <v>76</v>
      </c>
      <c r="AK1556" s="32">
        <v>1</v>
      </c>
      <c r="AL1556" s="2"/>
      <c r="AM1556" s="2"/>
      <c r="AN1556" s="7">
        <f>HYPERLINK("#Notes!C4044", "Go To Notes")</f>
      </c>
      <c r="AO1556" s="2">
        <v>0</v>
      </c>
      <c r="AP1556" s="2">
        <v>0</v>
      </c>
      <c r="AQ1556" s="2">
        <v>0</v>
      </c>
      <c r="AR1556" s="26">
        <v>0</v>
      </c>
      <c r="AS1556" s="11"/>
      <c r="AT1556" s="10"/>
      <c r="AV1556" s="10"/>
      <c r="AW1556" s="10"/>
      <c r="AX1556" s="10"/>
      <c r="AY1556" s="10"/>
      <c r="AZ1556" s="10"/>
      <c r="BC1556" s="10"/>
    </row>
    <row r="1557" s="2" customFormat="1">
      <c r="A1557" s="2" t="s">
        <v>3408</v>
      </c>
      <c r="B1557" s="11">
        <v>44134</v>
      </c>
      <c r="C1557" s="2" t="s">
        <v>3402</v>
      </c>
      <c r="D1557" s="2" t="s">
        <v>3403</v>
      </c>
      <c r="E1557" s="2" t="s">
        <v>3404</v>
      </c>
      <c r="F1557" s="2" t="s">
        <v>3405</v>
      </c>
      <c r="G1557" s="2" t="s">
        <v>3406</v>
      </c>
      <c r="H1557" s="2" t="s">
        <v>3407</v>
      </c>
      <c r="I1557" s="11">
        <v>44074</v>
      </c>
      <c r="J1557" s="11">
        <v>44074</v>
      </c>
      <c r="K1557" s="2" t="s">
        <v>62</v>
      </c>
      <c r="L1557" s="2" t="s">
        <v>62</v>
      </c>
      <c r="M1557" s="2"/>
      <c r="N1557" s="2" t="s">
        <v>80</v>
      </c>
      <c r="O1557" s="2" t="s">
        <v>95</v>
      </c>
      <c r="P1557" s="2"/>
      <c r="Q1557" s="2" t="s">
        <v>65</v>
      </c>
      <c r="R1557" s="2" t="s">
        <v>81</v>
      </c>
      <c r="S1557" s="2">
        <v>29252</v>
      </c>
      <c r="T1557" s="2" t="s">
        <v>82</v>
      </c>
      <c r="U1557" s="2" t="s">
        <v>83</v>
      </c>
      <c r="V1557" s="10" t="s">
        <v>69</v>
      </c>
      <c r="W1557" s="2"/>
      <c r="X1557" s="2">
        <v>195403.36</v>
      </c>
      <c r="Y1557" s="26">
        <v>0.000540808242</v>
      </c>
      <c r="Z1557" s="10" t="s">
        <v>84</v>
      </c>
      <c r="AA1557" s="2" t="s">
        <v>85</v>
      </c>
      <c r="AB1557" s="10" t="s">
        <v>72</v>
      </c>
      <c r="AC1557" s="2" t="s">
        <v>73</v>
      </c>
      <c r="AD1557" s="10" t="s">
        <v>74</v>
      </c>
      <c r="AE1557" s="10"/>
      <c r="AF1557" s="10" t="s">
        <v>86</v>
      </c>
      <c r="AG1557" s="10" t="s">
        <v>75</v>
      </c>
      <c r="AH1557" s="10"/>
      <c r="AI1557" s="10" t="s">
        <v>76</v>
      </c>
      <c r="AJ1557" s="2" t="s">
        <v>76</v>
      </c>
      <c r="AK1557" s="32">
        <v>1</v>
      </c>
      <c r="AL1557" s="2"/>
      <c r="AM1557" s="2"/>
      <c r="AN1557" s="7">
        <f>HYPERLINK("#Notes!C4052", "Go To Notes")</f>
      </c>
      <c r="AO1557" s="2">
        <v>0</v>
      </c>
      <c r="AP1557" s="2">
        <v>0</v>
      </c>
      <c r="AQ1557" s="2">
        <v>0</v>
      </c>
      <c r="AR1557" s="26">
        <v>0</v>
      </c>
      <c r="AS1557" s="11"/>
      <c r="AT1557" s="10"/>
      <c r="AV1557" s="10"/>
      <c r="AW1557" s="10"/>
      <c r="AX1557" s="10"/>
      <c r="AY1557" s="10"/>
      <c r="AZ1557" s="10"/>
      <c r="BC1557" s="10"/>
    </row>
    <row r="1558" s="2" customFormat="1">
      <c r="A1558" s="2" t="s">
        <v>3409</v>
      </c>
      <c r="B1558" s="11">
        <v>44224</v>
      </c>
      <c r="C1558" s="2" t="s">
        <v>3402</v>
      </c>
      <c r="D1558" s="2" t="s">
        <v>3403</v>
      </c>
      <c r="E1558" s="2" t="s">
        <v>3404</v>
      </c>
      <c r="F1558" s="2" t="s">
        <v>3405</v>
      </c>
      <c r="G1558" s="2" t="s">
        <v>3406</v>
      </c>
      <c r="H1558" s="2" t="s">
        <v>3407</v>
      </c>
      <c r="I1558" s="11">
        <v>44439</v>
      </c>
      <c r="J1558" s="11">
        <v>44165</v>
      </c>
      <c r="K1558" s="2" t="s">
        <v>62</v>
      </c>
      <c r="L1558" s="2" t="s">
        <v>62</v>
      </c>
      <c r="M1558" s="2"/>
      <c r="N1558" s="2" t="s">
        <v>80</v>
      </c>
      <c r="O1558" s="2" t="s">
        <v>95</v>
      </c>
      <c r="P1558" s="2"/>
      <c r="Q1558" s="2" t="s">
        <v>65</v>
      </c>
      <c r="R1558" s="2" t="s">
        <v>81</v>
      </c>
      <c r="S1558" s="2">
        <v>72806</v>
      </c>
      <c r="T1558" s="2" t="s">
        <v>82</v>
      </c>
      <c r="U1558" s="2" t="s">
        <v>83</v>
      </c>
      <c r="V1558" s="10" t="s">
        <v>69</v>
      </c>
      <c r="W1558" s="2"/>
      <c r="X1558" s="2">
        <v>1205667.36</v>
      </c>
      <c r="Y1558" s="26">
        <v>0.002839882379</v>
      </c>
      <c r="Z1558" s="10" t="s">
        <v>84</v>
      </c>
      <c r="AA1558" s="2" t="s">
        <v>85</v>
      </c>
      <c r="AB1558" s="10" t="s">
        <v>72</v>
      </c>
      <c r="AC1558" s="2" t="s">
        <v>73</v>
      </c>
      <c r="AD1558" s="10" t="s">
        <v>74</v>
      </c>
      <c r="AE1558" s="10"/>
      <c r="AF1558" s="10" t="s">
        <v>86</v>
      </c>
      <c r="AG1558" s="10" t="s">
        <v>75</v>
      </c>
      <c r="AH1558" s="10"/>
      <c r="AI1558" s="10" t="s">
        <v>76</v>
      </c>
      <c r="AJ1558" s="2" t="s">
        <v>76</v>
      </c>
      <c r="AK1558" s="32">
        <v>1</v>
      </c>
      <c r="AL1558" s="2"/>
      <c r="AM1558" s="2"/>
      <c r="AN1558" s="2"/>
      <c r="AO1558" s="2">
        <v>0</v>
      </c>
      <c r="AP1558" s="2">
        <v>0</v>
      </c>
      <c r="AQ1558" s="2">
        <v>0</v>
      </c>
      <c r="AR1558" s="26">
        <v>0</v>
      </c>
      <c r="AS1558" s="11"/>
      <c r="AT1558" s="10"/>
      <c r="AV1558" s="10"/>
      <c r="AW1558" s="10"/>
      <c r="AX1558" s="10"/>
      <c r="AY1558" s="10"/>
      <c r="AZ1558" s="10"/>
      <c r="BC1558" s="10"/>
    </row>
    <row r="1559" s="2" customFormat="1">
      <c r="A1559" s="2" t="s">
        <v>3410</v>
      </c>
      <c r="B1559" s="11">
        <v>44309</v>
      </c>
      <c r="C1559" s="2" t="s">
        <v>3402</v>
      </c>
      <c r="D1559" s="2" t="s">
        <v>3403</v>
      </c>
      <c r="E1559" s="2" t="s">
        <v>3404</v>
      </c>
      <c r="F1559" s="2" t="s">
        <v>3411</v>
      </c>
      <c r="G1559" s="2" t="s">
        <v>3412</v>
      </c>
      <c r="H1559" s="2" t="s">
        <v>3413</v>
      </c>
      <c r="I1559" s="11">
        <v>44439</v>
      </c>
      <c r="J1559" s="11">
        <v>44255</v>
      </c>
      <c r="K1559" s="2" t="s">
        <v>62</v>
      </c>
      <c r="L1559" s="2" t="s">
        <v>62</v>
      </c>
      <c r="M1559" s="2"/>
      <c r="N1559" s="2" t="s">
        <v>80</v>
      </c>
      <c r="O1559" s="2" t="s">
        <v>95</v>
      </c>
      <c r="P1559" s="2"/>
      <c r="Q1559" s="2" t="s">
        <v>65</v>
      </c>
      <c r="R1559" s="2" t="s">
        <v>81</v>
      </c>
      <c r="S1559" s="2">
        <v>-4482</v>
      </c>
      <c r="T1559" s="2" t="s">
        <v>82</v>
      </c>
      <c r="U1559" s="2" t="s">
        <v>83</v>
      </c>
      <c r="V1559" s="10" t="s">
        <v>69</v>
      </c>
      <c r="W1559" s="2"/>
      <c r="X1559" s="2">
        <v>-455998.68</v>
      </c>
      <c r="Y1559" s="26">
        <v>-0.007945164349</v>
      </c>
      <c r="Z1559" s="10" t="s">
        <v>84</v>
      </c>
      <c r="AA1559" s="2" t="s">
        <v>85</v>
      </c>
      <c r="AB1559" s="10" t="s">
        <v>72</v>
      </c>
      <c r="AC1559" s="2" t="s">
        <v>73</v>
      </c>
      <c r="AD1559" s="10" t="s">
        <v>74</v>
      </c>
      <c r="AE1559" s="10"/>
      <c r="AF1559" s="10" t="s">
        <v>201</v>
      </c>
      <c r="AG1559" s="10" t="s">
        <v>75</v>
      </c>
      <c r="AH1559" s="10"/>
      <c r="AI1559" s="10" t="s">
        <v>76</v>
      </c>
      <c r="AJ1559" s="2" t="s">
        <v>76</v>
      </c>
      <c r="AK1559" s="32">
        <v>1</v>
      </c>
      <c r="AL1559" s="2"/>
      <c r="AM1559" s="2"/>
      <c r="AN1559" s="2"/>
      <c r="AO1559" s="2">
        <v>0</v>
      </c>
      <c r="AP1559" s="2">
        <v>0</v>
      </c>
      <c r="AQ1559" s="2">
        <v>0</v>
      </c>
      <c r="AR1559" s="26">
        <v>-0</v>
      </c>
      <c r="AS1559" s="11"/>
      <c r="AT1559" s="10"/>
      <c r="AV1559" s="10"/>
      <c r="AW1559" s="10"/>
      <c r="AX1559" s="10"/>
      <c r="AY1559" s="10"/>
      <c r="AZ1559" s="10"/>
      <c r="BC1559" s="10"/>
    </row>
    <row r="1560" s="2" customFormat="1">
      <c r="A1560" s="2" t="s">
        <v>3414</v>
      </c>
      <c r="B1560" s="11">
        <v>44404</v>
      </c>
      <c r="C1560" s="2" t="s">
        <v>3402</v>
      </c>
      <c r="D1560" s="2" t="s">
        <v>3403</v>
      </c>
      <c r="E1560" s="2" t="s">
        <v>3404</v>
      </c>
      <c r="F1560" s="2" t="s">
        <v>3411</v>
      </c>
      <c r="G1560" s="2" t="s">
        <v>3412</v>
      </c>
      <c r="H1560" s="2" t="s">
        <v>3413</v>
      </c>
      <c r="I1560" s="11">
        <v>44439</v>
      </c>
      <c r="J1560" s="11">
        <v>44347</v>
      </c>
      <c r="K1560" s="2" t="s">
        <v>62</v>
      </c>
      <c r="L1560" s="2" t="s">
        <v>62</v>
      </c>
      <c r="M1560" s="2"/>
      <c r="N1560" s="2" t="s">
        <v>80</v>
      </c>
      <c r="O1560" s="2" t="s">
        <v>95</v>
      </c>
      <c r="P1560" s="2"/>
      <c r="Q1560" s="2" t="s">
        <v>65</v>
      </c>
      <c r="R1560" s="2" t="s">
        <v>81</v>
      </c>
      <c r="S1560" s="2">
        <v>-4581</v>
      </c>
      <c r="T1560" s="2" t="s">
        <v>82</v>
      </c>
      <c r="U1560" s="2" t="s">
        <v>83</v>
      </c>
      <c r="V1560" s="10" t="s">
        <v>69</v>
      </c>
      <c r="W1560" s="2"/>
      <c r="X1560" s="2">
        <v>-1016982</v>
      </c>
      <c r="Y1560" s="26">
        <v>-0.015518797686</v>
      </c>
      <c r="Z1560" s="10" t="s">
        <v>84</v>
      </c>
      <c r="AA1560" s="2" t="s">
        <v>85</v>
      </c>
      <c r="AB1560" s="10" t="s">
        <v>72</v>
      </c>
      <c r="AC1560" s="2" t="s">
        <v>73</v>
      </c>
      <c r="AD1560" s="10" t="s">
        <v>74</v>
      </c>
      <c r="AE1560" s="10"/>
      <c r="AF1560" s="10" t="s">
        <v>201</v>
      </c>
      <c r="AG1560" s="10" t="s">
        <v>75</v>
      </c>
      <c r="AH1560" s="10"/>
      <c r="AI1560" s="10" t="s">
        <v>76</v>
      </c>
      <c r="AJ1560" s="2" t="s">
        <v>76</v>
      </c>
      <c r="AK1560" s="32">
        <v>1</v>
      </c>
      <c r="AL1560" s="2"/>
      <c r="AM1560" s="2"/>
      <c r="AN1560" s="2"/>
      <c r="AO1560" s="2">
        <v>0</v>
      </c>
      <c r="AP1560" s="2">
        <v>0</v>
      </c>
      <c r="AQ1560" s="2">
        <v>0</v>
      </c>
      <c r="AR1560" s="26">
        <v>-0</v>
      </c>
      <c r="AS1560" s="11"/>
      <c r="AT1560" s="10"/>
      <c r="AV1560" s="10"/>
      <c r="AW1560" s="10"/>
      <c r="AX1560" s="10"/>
      <c r="AY1560" s="10"/>
      <c r="AZ1560" s="10"/>
      <c r="BC1560" s="10"/>
    </row>
    <row r="1561" s="2" customFormat="1">
      <c r="A1561" s="2" t="s">
        <v>3415</v>
      </c>
      <c r="B1561" s="11">
        <v>44497</v>
      </c>
      <c r="C1561" s="2" t="s">
        <v>3402</v>
      </c>
      <c r="D1561" s="2" t="s">
        <v>3403</v>
      </c>
      <c r="E1561" s="2" t="s">
        <v>3404</v>
      </c>
      <c r="F1561" s="2" t="s">
        <v>3411</v>
      </c>
      <c r="G1561" s="2" t="s">
        <v>3412</v>
      </c>
      <c r="H1561" s="2" t="s">
        <v>3413</v>
      </c>
      <c r="I1561" s="11">
        <v>44439</v>
      </c>
      <c r="J1561" s="11">
        <v>44439</v>
      </c>
      <c r="K1561" s="2" t="s">
        <v>66</v>
      </c>
      <c r="L1561" s="2" t="s">
        <v>199</v>
      </c>
      <c r="M1561" s="2"/>
      <c r="N1561" s="2"/>
      <c r="O1561" s="2"/>
      <c r="P1561" s="2" t="s">
        <v>3416</v>
      </c>
      <c r="Q1561" s="2" t="s">
        <v>66</v>
      </c>
      <c r="R1561" s="2" t="s">
        <v>66</v>
      </c>
      <c r="S1561" s="2">
        <v>1</v>
      </c>
      <c r="T1561" s="2" t="s">
        <v>67</v>
      </c>
      <c r="U1561" s="2" t="s">
        <v>68</v>
      </c>
      <c r="V1561" s="10" t="s">
        <v>69</v>
      </c>
      <c r="W1561" s="2"/>
      <c r="X1561" s="2">
        <v>-55126.68</v>
      </c>
      <c r="Y1561" s="26">
        <v>-0.000902130833</v>
      </c>
      <c r="Z1561" s="10" t="s">
        <v>70</v>
      </c>
      <c r="AA1561" s="2" t="s">
        <v>71</v>
      </c>
      <c r="AB1561" s="10" t="s">
        <v>143</v>
      </c>
      <c r="AC1561" s="2" t="s">
        <v>66</v>
      </c>
      <c r="AD1561" s="10" t="s">
        <v>74</v>
      </c>
      <c r="AE1561" s="10"/>
      <c r="AF1561" s="10" t="s">
        <v>66</v>
      </c>
      <c r="AG1561" s="10" t="s">
        <v>75</v>
      </c>
      <c r="AH1561" s="10"/>
      <c r="AI1561" s="10" t="s">
        <v>76</v>
      </c>
      <c r="AJ1561" s="2" t="s">
        <v>76</v>
      </c>
      <c r="AK1561" s="32">
        <v>1</v>
      </c>
      <c r="AL1561" s="2"/>
      <c r="AM1561" s="2"/>
      <c r="AN1561" s="2"/>
      <c r="AO1561" s="2">
        <v>0</v>
      </c>
      <c r="AP1561" s="2">
        <v>0</v>
      </c>
      <c r="AQ1561" s="2">
        <v>0</v>
      </c>
      <c r="AR1561" s="26">
        <v>-0</v>
      </c>
      <c r="AS1561" s="11"/>
      <c r="AT1561" s="10"/>
      <c r="AV1561" s="10"/>
      <c r="AW1561" s="10"/>
      <c r="AX1561" s="10"/>
      <c r="AY1561" s="10"/>
      <c r="AZ1561" s="10"/>
      <c r="BC1561" s="10"/>
    </row>
    <row r="1562" s="2" customFormat="1">
      <c r="A1562" s="2" t="s">
        <v>3417</v>
      </c>
      <c r="B1562" s="11">
        <v>43810</v>
      </c>
      <c r="C1562" s="2" t="s">
        <v>3418</v>
      </c>
      <c r="D1562" s="2" t="s">
        <v>3419</v>
      </c>
      <c r="E1562" s="2" t="s">
        <v>3420</v>
      </c>
      <c r="F1562" s="2" t="s">
        <v>3421</v>
      </c>
      <c r="G1562" s="2" t="s">
        <v>3422</v>
      </c>
      <c r="H1562" s="2" t="s">
        <v>3423</v>
      </c>
      <c r="I1562" s="11">
        <v>43769</v>
      </c>
      <c r="J1562" s="11">
        <v>43769</v>
      </c>
      <c r="K1562" s="2" t="s">
        <v>62</v>
      </c>
      <c r="L1562" s="2" t="s">
        <v>62</v>
      </c>
      <c r="M1562" s="2"/>
      <c r="N1562" s="2" t="s">
        <v>80</v>
      </c>
      <c r="O1562" s="2"/>
      <c r="P1562" s="2"/>
      <c r="Q1562" s="2" t="s">
        <v>65</v>
      </c>
      <c r="R1562" s="2" t="s">
        <v>81</v>
      </c>
      <c r="S1562" s="2">
        <v>32159</v>
      </c>
      <c r="T1562" s="2" t="s">
        <v>82</v>
      </c>
      <c r="U1562" s="2" t="s">
        <v>83</v>
      </c>
      <c r="V1562" s="10" t="s">
        <v>69</v>
      </c>
      <c r="W1562" s="2"/>
      <c r="X1562" s="2">
        <v>174944.96</v>
      </c>
      <c r="Y1562" s="26">
        <v>0.00022995708525</v>
      </c>
      <c r="Z1562" s="10" t="s">
        <v>84</v>
      </c>
      <c r="AA1562" s="2" t="s">
        <v>85</v>
      </c>
      <c r="AB1562" s="10" t="s">
        <v>72</v>
      </c>
      <c r="AC1562" s="2" t="s">
        <v>73</v>
      </c>
      <c r="AD1562" s="10" t="s">
        <v>74</v>
      </c>
      <c r="AE1562" s="10"/>
      <c r="AF1562" s="10" t="s">
        <v>86</v>
      </c>
      <c r="AG1562" s="10" t="s">
        <v>75</v>
      </c>
      <c r="AH1562" s="10"/>
      <c r="AI1562" s="10" t="s">
        <v>76</v>
      </c>
      <c r="AJ1562" s="2" t="s">
        <v>76</v>
      </c>
      <c r="AK1562" s="32">
        <v>1</v>
      </c>
      <c r="AL1562" s="2"/>
      <c r="AM1562" s="2"/>
      <c r="AN1562" s="2"/>
      <c r="AO1562" s="2">
        <v>0</v>
      </c>
      <c r="AP1562" s="2">
        <v>0</v>
      </c>
      <c r="AQ1562" s="2">
        <v>171360</v>
      </c>
      <c r="AR1562" s="26">
        <v>0.9795080692807613</v>
      </c>
      <c r="AS1562" s="11"/>
      <c r="AT1562" s="10"/>
      <c r="AV1562" s="10"/>
      <c r="AW1562" s="10"/>
      <c r="AX1562" s="10"/>
      <c r="AY1562" s="10"/>
      <c r="AZ1562" s="10"/>
      <c r="BC1562" s="10"/>
    </row>
    <row r="1563" s="2" customFormat="1">
      <c r="A1563" s="2" t="s">
        <v>3424</v>
      </c>
      <c r="B1563" s="11">
        <v>43920</v>
      </c>
      <c r="C1563" s="2" t="s">
        <v>3418</v>
      </c>
      <c r="D1563" s="2" t="s">
        <v>3419</v>
      </c>
      <c r="E1563" s="2" t="s">
        <v>3420</v>
      </c>
      <c r="F1563" s="2" t="s">
        <v>3421</v>
      </c>
      <c r="G1563" s="2" t="s">
        <v>3422</v>
      </c>
      <c r="H1563" s="2" t="s">
        <v>3423</v>
      </c>
      <c r="I1563" s="11">
        <v>44135</v>
      </c>
      <c r="J1563" s="11">
        <v>43861</v>
      </c>
      <c r="K1563" s="2" t="s">
        <v>62</v>
      </c>
      <c r="L1563" s="2" t="s">
        <v>62</v>
      </c>
      <c r="M1563" s="2"/>
      <c r="N1563" s="2" t="s">
        <v>80</v>
      </c>
      <c r="O1563" s="2"/>
      <c r="P1563" s="2"/>
      <c r="Q1563" s="2" t="s">
        <v>65</v>
      </c>
      <c r="R1563" s="2" t="s">
        <v>81</v>
      </c>
      <c r="S1563" s="2">
        <v>32159</v>
      </c>
      <c r="T1563" s="2" t="s">
        <v>82</v>
      </c>
      <c r="U1563" s="2" t="s">
        <v>83</v>
      </c>
      <c r="V1563" s="10" t="s">
        <v>69</v>
      </c>
      <c r="W1563" s="2"/>
      <c r="X1563" s="2">
        <v>123490.56</v>
      </c>
      <c r="Y1563" s="26">
        <v>0.00015112157192</v>
      </c>
      <c r="Z1563" s="10" t="s">
        <v>84</v>
      </c>
      <c r="AA1563" s="2" t="s">
        <v>85</v>
      </c>
      <c r="AB1563" s="10" t="s">
        <v>72</v>
      </c>
      <c r="AC1563" s="2" t="s">
        <v>73</v>
      </c>
      <c r="AD1563" s="10" t="s">
        <v>74</v>
      </c>
      <c r="AE1563" s="10"/>
      <c r="AF1563" s="10" t="s">
        <v>86</v>
      </c>
      <c r="AG1563" s="10" t="s">
        <v>75</v>
      </c>
      <c r="AH1563" s="10"/>
      <c r="AI1563" s="10" t="s">
        <v>76</v>
      </c>
      <c r="AJ1563" s="2" t="s">
        <v>76</v>
      </c>
      <c r="AK1563" s="32">
        <v>1</v>
      </c>
      <c r="AL1563" s="2"/>
      <c r="AM1563" s="7">
        <f>HYPERLINK("#'S000001108_2021-08-31'!C2", "Go To Derivative")</f>
      </c>
      <c r="AN1563" s="2"/>
      <c r="AO1563" s="2">
        <v>0</v>
      </c>
      <c r="AP1563" s="2">
        <v>0</v>
      </c>
      <c r="AQ1563" s="2">
        <v>13824</v>
      </c>
      <c r="AR1563" s="26">
        <v>0.11194377934637272</v>
      </c>
      <c r="AS1563" s="11"/>
      <c r="AT1563" s="10"/>
      <c r="AV1563" s="10"/>
      <c r="AW1563" s="10"/>
      <c r="AX1563" s="10"/>
      <c r="AY1563" s="10"/>
      <c r="AZ1563" s="10"/>
      <c r="BC1563" s="10"/>
    </row>
    <row r="1564" s="2" customFormat="1">
      <c r="A1564" s="2" t="s">
        <v>3425</v>
      </c>
      <c r="B1564" s="11">
        <v>44103</v>
      </c>
      <c r="C1564" s="2" t="s">
        <v>3418</v>
      </c>
      <c r="D1564" s="2" t="s">
        <v>3419</v>
      </c>
      <c r="E1564" s="2" t="s">
        <v>3420</v>
      </c>
      <c r="F1564" s="2" t="s">
        <v>3426</v>
      </c>
      <c r="G1564" s="2" t="s">
        <v>3427</v>
      </c>
      <c r="H1564" s="2" t="s">
        <v>3428</v>
      </c>
      <c r="I1564" s="11">
        <v>44135</v>
      </c>
      <c r="J1564" s="11">
        <v>44043</v>
      </c>
      <c r="K1564" s="2" t="s">
        <v>62</v>
      </c>
      <c r="L1564" s="2" t="s">
        <v>62</v>
      </c>
      <c r="M1564" s="2"/>
      <c r="N1564" s="2" t="s">
        <v>80</v>
      </c>
      <c r="O1564" s="2"/>
      <c r="P1564" s="2"/>
      <c r="Q1564" s="2" t="s">
        <v>65</v>
      </c>
      <c r="R1564" s="2" t="s">
        <v>81</v>
      </c>
      <c r="S1564" s="2">
        <v>59155</v>
      </c>
      <c r="T1564" s="2" t="s">
        <v>82</v>
      </c>
      <c r="U1564" s="2" t="s">
        <v>83</v>
      </c>
      <c r="V1564" s="10" t="s">
        <v>69</v>
      </c>
      <c r="W1564" s="2"/>
      <c r="X1564" s="2">
        <v>237211.55</v>
      </c>
      <c r="Y1564" s="26">
        <v>0.00018116049827</v>
      </c>
      <c r="Z1564" s="10" t="s">
        <v>84</v>
      </c>
      <c r="AA1564" s="2" t="s">
        <v>85</v>
      </c>
      <c r="AB1564" s="10" t="s">
        <v>72</v>
      </c>
      <c r="AC1564" s="2" t="s">
        <v>73</v>
      </c>
      <c r="AD1564" s="10" t="s">
        <v>74</v>
      </c>
      <c r="AE1564" s="10"/>
      <c r="AF1564" s="10" t="s">
        <v>86</v>
      </c>
      <c r="AG1564" s="10" t="s">
        <v>75</v>
      </c>
      <c r="AH1564" s="10"/>
      <c r="AI1564" s="10" t="s">
        <v>76</v>
      </c>
      <c r="AJ1564" s="2" t="s">
        <v>76</v>
      </c>
      <c r="AK1564" s="32">
        <v>1</v>
      </c>
      <c r="AL1564" s="2"/>
      <c r="AM1564" s="2"/>
      <c r="AN1564" s="2"/>
      <c r="AO1564" s="2">
        <v>0</v>
      </c>
      <c r="AP1564" s="2">
        <v>0</v>
      </c>
      <c r="AQ1564" s="2">
        <v>0</v>
      </c>
      <c r="AR1564" s="26">
        <v>0</v>
      </c>
      <c r="AS1564" s="11"/>
      <c r="AT1564" s="10"/>
      <c r="AV1564" s="10"/>
      <c r="AW1564" s="10"/>
      <c r="AX1564" s="10"/>
      <c r="AY1564" s="10"/>
      <c r="AZ1564" s="10"/>
      <c r="BC1564" s="10"/>
    </row>
    <row r="1565" s="2" customFormat="1">
      <c r="A1565" s="2" t="s">
        <v>3429</v>
      </c>
      <c r="B1565" s="11">
        <v>44176</v>
      </c>
      <c r="C1565" s="2" t="s">
        <v>3418</v>
      </c>
      <c r="D1565" s="2" t="s">
        <v>3419</v>
      </c>
      <c r="E1565" s="2" t="s">
        <v>3420</v>
      </c>
      <c r="F1565" s="2" t="s">
        <v>3426</v>
      </c>
      <c r="G1565" s="2" t="s">
        <v>3427</v>
      </c>
      <c r="H1565" s="2" t="s">
        <v>3428</v>
      </c>
      <c r="I1565" s="11">
        <v>44135</v>
      </c>
      <c r="J1565" s="11">
        <v>44135</v>
      </c>
      <c r="K1565" s="2" t="s">
        <v>62</v>
      </c>
      <c r="L1565" s="2" t="s">
        <v>62</v>
      </c>
      <c r="M1565" s="2"/>
      <c r="N1565" s="2" t="s">
        <v>80</v>
      </c>
      <c r="O1565" s="2"/>
      <c r="P1565" s="2"/>
      <c r="Q1565" s="2" t="s">
        <v>65</v>
      </c>
      <c r="R1565" s="2" t="s">
        <v>81</v>
      </c>
      <c r="S1565" s="2">
        <v>52769</v>
      </c>
      <c r="T1565" s="2" t="s">
        <v>82</v>
      </c>
      <c r="U1565" s="2" t="s">
        <v>83</v>
      </c>
      <c r="V1565" s="10" t="s">
        <v>69</v>
      </c>
      <c r="W1565" s="2"/>
      <c r="X1565" s="2">
        <v>552491.43</v>
      </c>
      <c r="Y1565" s="26">
        <v>0.00043511651925</v>
      </c>
      <c r="Z1565" s="10" t="s">
        <v>84</v>
      </c>
      <c r="AA1565" s="2" t="s">
        <v>85</v>
      </c>
      <c r="AB1565" s="10" t="s">
        <v>72</v>
      </c>
      <c r="AC1565" s="2" t="s">
        <v>73</v>
      </c>
      <c r="AD1565" s="10" t="s">
        <v>74</v>
      </c>
      <c r="AE1565" s="10"/>
      <c r="AF1565" s="10" t="s">
        <v>86</v>
      </c>
      <c r="AG1565" s="10" t="s">
        <v>75</v>
      </c>
      <c r="AH1565" s="10"/>
      <c r="AI1565" s="10" t="s">
        <v>76</v>
      </c>
      <c r="AJ1565" s="2" t="s">
        <v>76</v>
      </c>
      <c r="AK1565" s="32">
        <v>1</v>
      </c>
      <c r="AL1565" s="2"/>
      <c r="AM1565" s="2"/>
      <c r="AN1565" s="2"/>
      <c r="AO1565" s="2">
        <v>0</v>
      </c>
      <c r="AP1565" s="2">
        <v>0</v>
      </c>
      <c r="AQ1565" s="2">
        <v>0</v>
      </c>
      <c r="AR1565" s="26">
        <v>0</v>
      </c>
      <c r="AS1565" s="11"/>
      <c r="AT1565" s="10"/>
      <c r="AV1565" s="10"/>
      <c r="AW1565" s="10"/>
      <c r="AX1565" s="10"/>
      <c r="AY1565" s="10"/>
      <c r="AZ1565" s="10"/>
      <c r="BC1565" s="10"/>
    </row>
    <row r="1566" s="2" customFormat="1">
      <c r="A1566" s="2" t="s">
        <v>3430</v>
      </c>
      <c r="B1566" s="11">
        <v>44363</v>
      </c>
      <c r="C1566" s="2" t="s">
        <v>3418</v>
      </c>
      <c r="D1566" s="2" t="s">
        <v>3419</v>
      </c>
      <c r="E1566" s="2" t="s">
        <v>3420</v>
      </c>
      <c r="F1566" s="2" t="s">
        <v>3426</v>
      </c>
      <c r="G1566" s="2" t="s">
        <v>3427</v>
      </c>
      <c r="H1566" s="2" t="s">
        <v>3428</v>
      </c>
      <c r="I1566" s="11">
        <v>44500</v>
      </c>
      <c r="J1566" s="11">
        <v>44316</v>
      </c>
      <c r="K1566" s="2" t="s">
        <v>62</v>
      </c>
      <c r="L1566" s="2" t="s">
        <v>62</v>
      </c>
      <c r="M1566" s="2"/>
      <c r="N1566" s="2" t="s">
        <v>80</v>
      </c>
      <c r="O1566" s="2"/>
      <c r="P1566" s="2"/>
      <c r="Q1566" s="2" t="s">
        <v>65</v>
      </c>
      <c r="R1566" s="2" t="s">
        <v>81</v>
      </c>
      <c r="S1566" s="2">
        <v>-12761</v>
      </c>
      <c r="T1566" s="2" t="s">
        <v>82</v>
      </c>
      <c r="U1566" s="2" t="s">
        <v>83</v>
      </c>
      <c r="V1566" s="10" t="s">
        <v>69</v>
      </c>
      <c r="W1566" s="2"/>
      <c r="X1566" s="2">
        <v>-2215181.99</v>
      </c>
      <c r="Y1566" s="26">
        <v>-0.0014501719872</v>
      </c>
      <c r="Z1566" s="10" t="s">
        <v>84</v>
      </c>
      <c r="AA1566" s="2" t="s">
        <v>85</v>
      </c>
      <c r="AB1566" s="10" t="s">
        <v>72</v>
      </c>
      <c r="AC1566" s="2" t="s">
        <v>73</v>
      </c>
      <c r="AD1566" s="10" t="s">
        <v>74</v>
      </c>
      <c r="AE1566" s="10"/>
      <c r="AF1566" s="10" t="s">
        <v>201</v>
      </c>
      <c r="AG1566" s="10" t="s">
        <v>75</v>
      </c>
      <c r="AH1566" s="10"/>
      <c r="AI1566" s="10" t="s">
        <v>76</v>
      </c>
      <c r="AJ1566" s="2" t="s">
        <v>76</v>
      </c>
      <c r="AK1566" s="32">
        <v>1</v>
      </c>
      <c r="AL1566" s="2"/>
      <c r="AM1566" s="2"/>
      <c r="AN1566" s="7">
        <f>HYPERLINK("#Notes!C4061", "Go To Notes")</f>
      </c>
      <c r="AO1566" s="2">
        <v>0</v>
      </c>
      <c r="AP1566" s="2">
        <v>0</v>
      </c>
      <c r="AQ1566" s="2">
        <v>0</v>
      </c>
      <c r="AR1566" s="26">
        <v>-0</v>
      </c>
      <c r="AS1566" s="11"/>
      <c r="AT1566" s="10"/>
      <c r="AV1566" s="10"/>
      <c r="AW1566" s="10"/>
      <c r="AX1566" s="10"/>
      <c r="AY1566" s="10"/>
      <c r="AZ1566" s="10"/>
      <c r="BC1566" s="10"/>
    </row>
    <row r="1567" s="2" customFormat="1">
      <c r="A1567" s="2" t="s">
        <v>3431</v>
      </c>
      <c r="B1567" s="11">
        <v>44467</v>
      </c>
      <c r="C1567" s="2" t="s">
        <v>3418</v>
      </c>
      <c r="D1567" s="2" t="s">
        <v>3419</v>
      </c>
      <c r="E1567" s="2" t="s">
        <v>3420</v>
      </c>
      <c r="F1567" s="2" t="s">
        <v>3426</v>
      </c>
      <c r="G1567" s="2" t="s">
        <v>3427</v>
      </c>
      <c r="H1567" s="2" t="s">
        <v>3428</v>
      </c>
      <c r="I1567" s="11">
        <v>44500</v>
      </c>
      <c r="J1567" s="11">
        <v>44408</v>
      </c>
      <c r="K1567" s="2" t="s">
        <v>62</v>
      </c>
      <c r="L1567" s="2" t="s">
        <v>62</v>
      </c>
      <c r="M1567" s="2"/>
      <c r="N1567" s="2" t="s">
        <v>80</v>
      </c>
      <c r="O1567" s="2"/>
      <c r="P1567" s="2"/>
      <c r="Q1567" s="2" t="s">
        <v>65</v>
      </c>
      <c r="R1567" s="2" t="s">
        <v>81</v>
      </c>
      <c r="S1567" s="2">
        <v>-12761</v>
      </c>
      <c r="T1567" s="2" t="s">
        <v>82</v>
      </c>
      <c r="U1567" s="2" t="s">
        <v>83</v>
      </c>
      <c r="V1567" s="10" t="s">
        <v>69</v>
      </c>
      <c r="W1567" s="2"/>
      <c r="X1567" s="2">
        <v>-2056052.32</v>
      </c>
      <c r="Y1567" s="26">
        <v>-0.00137370472</v>
      </c>
      <c r="Z1567" s="10" t="s">
        <v>84</v>
      </c>
      <c r="AA1567" s="2" t="s">
        <v>85</v>
      </c>
      <c r="AB1567" s="10" t="s">
        <v>72</v>
      </c>
      <c r="AC1567" s="2" t="s">
        <v>73</v>
      </c>
      <c r="AD1567" s="10" t="s">
        <v>74</v>
      </c>
      <c r="AE1567" s="10"/>
      <c r="AF1567" s="10" t="s">
        <v>201</v>
      </c>
      <c r="AG1567" s="10" t="s">
        <v>75</v>
      </c>
      <c r="AH1567" s="10"/>
      <c r="AI1567" s="10" t="s">
        <v>76</v>
      </c>
      <c r="AJ1567" s="2" t="s">
        <v>76</v>
      </c>
      <c r="AK1567" s="32">
        <v>1</v>
      </c>
      <c r="AL1567" s="2"/>
      <c r="AM1567" s="2"/>
      <c r="AN1567" s="7">
        <f>HYPERLINK("#Notes!C4066", "Go To Notes")</f>
      </c>
      <c r="AO1567" s="2">
        <v>0</v>
      </c>
      <c r="AP1567" s="2">
        <v>0</v>
      </c>
      <c r="AQ1567" s="2">
        <v>0</v>
      </c>
      <c r="AR1567" s="26">
        <v>-0</v>
      </c>
      <c r="AS1567" s="11"/>
      <c r="AT1567" s="10"/>
      <c r="AV1567" s="10"/>
      <c r="AW1567" s="10"/>
      <c r="AX1567" s="10"/>
      <c r="AY1567" s="10"/>
      <c r="AZ1567" s="10"/>
      <c r="BC1567" s="10"/>
    </row>
    <row r="1568" s="2" customFormat="1">
      <c r="A1568" s="2" t="s">
        <v>3432</v>
      </c>
      <c r="B1568" s="11">
        <v>44539</v>
      </c>
      <c r="C1568" s="2" t="s">
        <v>3418</v>
      </c>
      <c r="D1568" s="2" t="s">
        <v>3419</v>
      </c>
      <c r="E1568" s="2" t="s">
        <v>3420</v>
      </c>
      <c r="F1568" s="2" t="s">
        <v>3426</v>
      </c>
      <c r="G1568" s="2" t="s">
        <v>3427</v>
      </c>
      <c r="H1568" s="2" t="s">
        <v>3428</v>
      </c>
      <c r="I1568" s="11">
        <v>44500</v>
      </c>
      <c r="J1568" s="11">
        <v>44500</v>
      </c>
      <c r="K1568" s="2" t="s">
        <v>62</v>
      </c>
      <c r="L1568" s="2" t="s">
        <v>62</v>
      </c>
      <c r="M1568" s="2"/>
      <c r="N1568" s="2" t="s">
        <v>80</v>
      </c>
      <c r="O1568" s="2"/>
      <c r="P1568" s="2"/>
      <c r="Q1568" s="2" t="s">
        <v>65</v>
      </c>
      <c r="R1568" s="2" t="s">
        <v>81</v>
      </c>
      <c r="S1568" s="2">
        <v>-9571</v>
      </c>
      <c r="T1568" s="2" t="s">
        <v>82</v>
      </c>
      <c r="U1568" s="2" t="s">
        <v>83</v>
      </c>
      <c r="V1568" s="10" t="s">
        <v>69</v>
      </c>
      <c r="W1568" s="2"/>
      <c r="X1568" s="2">
        <v>-1756374.21</v>
      </c>
      <c r="Y1568" s="26">
        <v>-0.0011596217749</v>
      </c>
      <c r="Z1568" s="10" t="s">
        <v>84</v>
      </c>
      <c r="AA1568" s="2" t="s">
        <v>85</v>
      </c>
      <c r="AB1568" s="10" t="s">
        <v>72</v>
      </c>
      <c r="AC1568" s="2" t="s">
        <v>73</v>
      </c>
      <c r="AD1568" s="10" t="s">
        <v>74</v>
      </c>
      <c r="AE1568" s="10"/>
      <c r="AF1568" s="10" t="s">
        <v>201</v>
      </c>
      <c r="AG1568" s="10" t="s">
        <v>75</v>
      </c>
      <c r="AH1568" s="10"/>
      <c r="AI1568" s="10" t="s">
        <v>76</v>
      </c>
      <c r="AJ1568" s="2" t="s">
        <v>76</v>
      </c>
      <c r="AK1568" s="32">
        <v>1</v>
      </c>
      <c r="AL1568" s="2"/>
      <c r="AM1568" s="2"/>
      <c r="AN1568" s="7">
        <f>HYPERLINK("#Notes!C4071", "Go To Notes")</f>
      </c>
      <c r="AO1568" s="2">
        <v>0</v>
      </c>
      <c r="AP1568" s="2">
        <v>0</v>
      </c>
      <c r="AQ1568" s="2">
        <v>0</v>
      </c>
      <c r="AR1568" s="26">
        <v>-0</v>
      </c>
      <c r="AS1568" s="11"/>
      <c r="AT1568" s="10"/>
      <c r="AV1568" s="10"/>
      <c r="AW1568" s="10"/>
      <c r="AX1568" s="10"/>
      <c r="AY1568" s="10"/>
      <c r="AZ1568" s="10"/>
      <c r="BC1568" s="10"/>
    </row>
    <row r="1569" s="2" customFormat="1">
      <c r="A1569" s="2" t="s">
        <v>3433</v>
      </c>
      <c r="B1569" s="11">
        <v>44062</v>
      </c>
      <c r="C1569" s="2" t="s">
        <v>3434</v>
      </c>
      <c r="D1569" s="2" t="s">
        <v>3435</v>
      </c>
      <c r="E1569" s="2" t="s">
        <v>3436</v>
      </c>
      <c r="F1569" s="2" t="s">
        <v>3426</v>
      </c>
      <c r="G1569" s="2" t="s">
        <v>3437</v>
      </c>
      <c r="H1569" s="2" t="s">
        <v>3438</v>
      </c>
      <c r="I1569" s="11">
        <v>44196</v>
      </c>
      <c r="J1569" s="11">
        <v>44012</v>
      </c>
      <c r="K1569" s="2" t="s">
        <v>62</v>
      </c>
      <c r="L1569" s="2" t="s">
        <v>62</v>
      </c>
      <c r="M1569" s="2"/>
      <c r="N1569" s="2" t="s">
        <v>80</v>
      </c>
      <c r="O1569" s="2"/>
      <c r="P1569" s="2"/>
      <c r="Q1569" s="2" t="s">
        <v>65</v>
      </c>
      <c r="R1569" s="2" t="s">
        <v>81</v>
      </c>
      <c r="S1569" s="2">
        <v>7897</v>
      </c>
      <c r="T1569" s="2" t="s">
        <v>82</v>
      </c>
      <c r="U1569" s="2" t="s">
        <v>83</v>
      </c>
      <c r="V1569" s="10" t="s">
        <v>69</v>
      </c>
      <c r="W1569" s="2"/>
      <c r="X1569" s="2">
        <v>34272.98</v>
      </c>
      <c r="Y1569" s="26">
        <v>0.00018624620389</v>
      </c>
      <c r="Z1569" s="10" t="s">
        <v>84</v>
      </c>
      <c r="AA1569" s="2" t="s">
        <v>85</v>
      </c>
      <c r="AB1569" s="10" t="s">
        <v>72</v>
      </c>
      <c r="AC1569" s="2" t="s">
        <v>73</v>
      </c>
      <c r="AD1569" s="10" t="s">
        <v>74</v>
      </c>
      <c r="AE1569" s="10"/>
      <c r="AF1569" s="10" t="s">
        <v>86</v>
      </c>
      <c r="AG1569" s="10" t="s">
        <v>75</v>
      </c>
      <c r="AH1569" s="10"/>
      <c r="AI1569" s="10" t="s">
        <v>76</v>
      </c>
      <c r="AJ1569" s="2" t="s">
        <v>76</v>
      </c>
      <c r="AK1569" s="32">
        <v>1</v>
      </c>
      <c r="AL1569" s="2"/>
      <c r="AM1569" s="2"/>
      <c r="AN1569" s="2"/>
      <c r="AO1569" s="2">
        <v>0</v>
      </c>
      <c r="AP1569" s="2">
        <v>0</v>
      </c>
      <c r="AQ1569" s="2">
        <v>0</v>
      </c>
      <c r="AR1569" s="26">
        <v>0</v>
      </c>
      <c r="AS1569" s="11"/>
      <c r="AT1569" s="10"/>
      <c r="AV1569" s="10"/>
      <c r="AW1569" s="10"/>
      <c r="AX1569" s="10"/>
      <c r="AY1569" s="10"/>
      <c r="AZ1569" s="10"/>
      <c r="BC1569" s="10"/>
    </row>
    <row r="1570" s="2" customFormat="1">
      <c r="A1570" s="2" t="s">
        <v>3439</v>
      </c>
      <c r="B1570" s="11">
        <v>44153</v>
      </c>
      <c r="C1570" s="2" t="s">
        <v>3434</v>
      </c>
      <c r="D1570" s="2" t="s">
        <v>3435</v>
      </c>
      <c r="E1570" s="2" t="s">
        <v>3436</v>
      </c>
      <c r="F1570" s="2" t="s">
        <v>3426</v>
      </c>
      <c r="G1570" s="2" t="s">
        <v>3437</v>
      </c>
      <c r="H1570" s="2" t="s">
        <v>3438</v>
      </c>
      <c r="I1570" s="11">
        <v>44196</v>
      </c>
      <c r="J1570" s="11">
        <v>44104</v>
      </c>
      <c r="K1570" s="2" t="s">
        <v>62</v>
      </c>
      <c r="L1570" s="2" t="s">
        <v>62</v>
      </c>
      <c r="M1570" s="2"/>
      <c r="N1570" s="2" t="s">
        <v>80</v>
      </c>
      <c r="O1570" s="2"/>
      <c r="P1570" s="2"/>
      <c r="Q1570" s="2" t="s">
        <v>65</v>
      </c>
      <c r="R1570" s="2" t="s">
        <v>81</v>
      </c>
      <c r="S1570" s="2">
        <v>17743</v>
      </c>
      <c r="T1570" s="2" t="s">
        <v>82</v>
      </c>
      <c r="U1570" s="2" t="s">
        <v>83</v>
      </c>
      <c r="V1570" s="10" t="s">
        <v>69</v>
      </c>
      <c r="W1570" s="2"/>
      <c r="X1570" s="2">
        <v>180978.6</v>
      </c>
      <c r="Y1570" s="26">
        <v>0.00096175256017</v>
      </c>
      <c r="Z1570" s="10" t="s">
        <v>84</v>
      </c>
      <c r="AA1570" s="2" t="s">
        <v>85</v>
      </c>
      <c r="AB1570" s="10" t="s">
        <v>72</v>
      </c>
      <c r="AC1570" s="2" t="s">
        <v>73</v>
      </c>
      <c r="AD1570" s="10" t="s">
        <v>74</v>
      </c>
      <c r="AE1570" s="10"/>
      <c r="AF1570" s="10" t="s">
        <v>86</v>
      </c>
      <c r="AG1570" s="10" t="s">
        <v>75</v>
      </c>
      <c r="AH1570" s="10"/>
      <c r="AI1570" s="10" t="s">
        <v>76</v>
      </c>
      <c r="AJ1570" s="2" t="s">
        <v>76</v>
      </c>
      <c r="AK1570" s="32">
        <v>1</v>
      </c>
      <c r="AL1570" s="2"/>
      <c r="AM1570" s="2"/>
      <c r="AN1570" s="2"/>
      <c r="AO1570" s="2">
        <v>0</v>
      </c>
      <c r="AP1570" s="2">
        <v>0</v>
      </c>
      <c r="AQ1570" s="2">
        <v>176776.2</v>
      </c>
      <c r="AR1570" s="26">
        <v>0.9767795750436793</v>
      </c>
      <c r="AS1570" s="11"/>
      <c r="AT1570" s="10"/>
      <c r="AV1570" s="10"/>
      <c r="AW1570" s="10"/>
      <c r="AX1570" s="10"/>
      <c r="AY1570" s="10"/>
      <c r="AZ1570" s="10"/>
      <c r="BC1570" s="10"/>
    </row>
    <row r="1571" s="2" customFormat="1">
      <c r="A1571" s="2" t="s">
        <v>3440</v>
      </c>
      <c r="B1571" s="11">
        <v>44236</v>
      </c>
      <c r="C1571" s="2" t="s">
        <v>3434</v>
      </c>
      <c r="D1571" s="2" t="s">
        <v>3435</v>
      </c>
      <c r="E1571" s="2" t="s">
        <v>3436</v>
      </c>
      <c r="F1571" s="2" t="s">
        <v>3426</v>
      </c>
      <c r="G1571" s="2" t="s">
        <v>3437</v>
      </c>
      <c r="H1571" s="2" t="s">
        <v>3438</v>
      </c>
      <c r="I1571" s="11">
        <v>44196</v>
      </c>
      <c r="J1571" s="11">
        <v>44196</v>
      </c>
      <c r="K1571" s="2" t="s">
        <v>62</v>
      </c>
      <c r="L1571" s="2" t="s">
        <v>62</v>
      </c>
      <c r="M1571" s="2"/>
      <c r="N1571" s="2" t="s">
        <v>80</v>
      </c>
      <c r="O1571" s="2"/>
      <c r="P1571" s="2"/>
      <c r="Q1571" s="2" t="s">
        <v>65</v>
      </c>
      <c r="R1571" s="2" t="s">
        <v>81</v>
      </c>
      <c r="S1571" s="2">
        <v>12657</v>
      </c>
      <c r="T1571" s="2" t="s">
        <v>82</v>
      </c>
      <c r="U1571" s="2" t="s">
        <v>83</v>
      </c>
      <c r="V1571" s="10" t="s">
        <v>69</v>
      </c>
      <c r="W1571" s="2"/>
      <c r="X1571" s="2">
        <v>238457.88</v>
      </c>
      <c r="Y1571" s="26">
        <v>0.00100879431027</v>
      </c>
      <c r="Z1571" s="10" t="s">
        <v>84</v>
      </c>
      <c r="AA1571" s="2" t="s">
        <v>85</v>
      </c>
      <c r="AB1571" s="10" t="s">
        <v>72</v>
      </c>
      <c r="AC1571" s="2" t="s">
        <v>73</v>
      </c>
      <c r="AD1571" s="10" t="s">
        <v>74</v>
      </c>
      <c r="AE1571" s="10"/>
      <c r="AF1571" s="10" t="s">
        <v>86</v>
      </c>
      <c r="AG1571" s="10" t="s">
        <v>75</v>
      </c>
      <c r="AH1571" s="10"/>
      <c r="AI1571" s="10" t="s">
        <v>76</v>
      </c>
      <c r="AJ1571" s="2" t="s">
        <v>76</v>
      </c>
      <c r="AK1571" s="32">
        <v>1</v>
      </c>
      <c r="AL1571" s="2"/>
      <c r="AM1571" s="2"/>
      <c r="AN1571" s="7">
        <f>HYPERLINK("#Notes!C4076", "Go To Notes")</f>
      </c>
      <c r="AO1571" s="2">
        <v>0</v>
      </c>
      <c r="AP1571" s="2">
        <v>0</v>
      </c>
      <c r="AQ1571" s="2">
        <v>128300.4</v>
      </c>
      <c r="AR1571" s="26">
        <v>0.5380421900924389</v>
      </c>
      <c r="AS1571" s="11"/>
      <c r="AT1571" s="10"/>
      <c r="AV1571" s="10"/>
      <c r="AW1571" s="10"/>
      <c r="AX1571" s="10"/>
      <c r="AY1571" s="10"/>
      <c r="AZ1571" s="10"/>
      <c r="BC1571" s="10"/>
    </row>
    <row r="1572" s="2" customFormat="1">
      <c r="A1572" s="2" t="s">
        <v>3441</v>
      </c>
      <c r="B1572" s="11">
        <v>44340</v>
      </c>
      <c r="C1572" s="2" t="s">
        <v>3434</v>
      </c>
      <c r="D1572" s="2" t="s">
        <v>3435</v>
      </c>
      <c r="E1572" s="2" t="s">
        <v>3436</v>
      </c>
      <c r="F1572" s="2" t="s">
        <v>3426</v>
      </c>
      <c r="G1572" s="2" t="s">
        <v>3437</v>
      </c>
      <c r="H1572" s="2" t="s">
        <v>3438</v>
      </c>
      <c r="I1572" s="11">
        <v>44561</v>
      </c>
      <c r="J1572" s="11">
        <v>44286</v>
      </c>
      <c r="K1572" s="2" t="s">
        <v>62</v>
      </c>
      <c r="L1572" s="2" t="s">
        <v>62</v>
      </c>
      <c r="M1572" s="2"/>
      <c r="N1572" s="2" t="s">
        <v>80</v>
      </c>
      <c r="O1572" s="2"/>
      <c r="P1572" s="2"/>
      <c r="Q1572" s="2" t="s">
        <v>65</v>
      </c>
      <c r="R1572" s="2" t="s">
        <v>81</v>
      </c>
      <c r="S1572" s="2">
        <v>-2124</v>
      </c>
      <c r="T1572" s="2" t="s">
        <v>82</v>
      </c>
      <c r="U1572" s="2" t="s">
        <v>83</v>
      </c>
      <c r="V1572" s="10" t="s">
        <v>69</v>
      </c>
      <c r="W1572" s="2"/>
      <c r="X1572" s="2">
        <v>-403177.68</v>
      </c>
      <c r="Y1572" s="26">
        <v>-0.0015361857645</v>
      </c>
      <c r="Z1572" s="10" t="s">
        <v>84</v>
      </c>
      <c r="AA1572" s="2" t="s">
        <v>85</v>
      </c>
      <c r="AB1572" s="10" t="s">
        <v>72</v>
      </c>
      <c r="AC1572" s="2" t="s">
        <v>73</v>
      </c>
      <c r="AD1572" s="10" t="s">
        <v>74</v>
      </c>
      <c r="AE1572" s="10"/>
      <c r="AF1572" s="10" t="s">
        <v>201</v>
      </c>
      <c r="AG1572" s="10" t="s">
        <v>75</v>
      </c>
      <c r="AH1572" s="10"/>
      <c r="AI1572" s="10" t="s">
        <v>76</v>
      </c>
      <c r="AJ1572" s="2" t="s">
        <v>76</v>
      </c>
      <c r="AK1572" s="32">
        <v>1</v>
      </c>
      <c r="AL1572" s="2"/>
      <c r="AM1572" s="2"/>
      <c r="AN1572" s="7">
        <f>HYPERLINK("#Notes!C4081", "Go To Notes")</f>
      </c>
      <c r="AO1572" s="2">
        <v>0</v>
      </c>
      <c r="AP1572" s="2">
        <v>0</v>
      </c>
      <c r="AQ1572" s="2">
        <v>0</v>
      </c>
      <c r="AR1572" s="26">
        <v>-0</v>
      </c>
      <c r="AS1572" s="11"/>
      <c r="AT1572" s="10"/>
      <c r="AV1572" s="10"/>
      <c r="AW1572" s="10"/>
      <c r="AX1572" s="10"/>
      <c r="AY1572" s="10"/>
      <c r="AZ1572" s="10"/>
      <c r="BC1572" s="10"/>
    </row>
    <row r="1573" s="2" customFormat="1">
      <c r="A1573" s="2" t="s">
        <v>3442</v>
      </c>
      <c r="B1573" s="11">
        <v>44426</v>
      </c>
      <c r="C1573" s="2" t="s">
        <v>3434</v>
      </c>
      <c r="D1573" s="2" t="s">
        <v>3435</v>
      </c>
      <c r="E1573" s="2" t="s">
        <v>3436</v>
      </c>
      <c r="F1573" s="2" t="s">
        <v>3426</v>
      </c>
      <c r="G1573" s="2" t="s">
        <v>3437</v>
      </c>
      <c r="H1573" s="2" t="s">
        <v>3438</v>
      </c>
      <c r="I1573" s="11">
        <v>44561</v>
      </c>
      <c r="J1573" s="11">
        <v>44377</v>
      </c>
      <c r="K1573" s="2" t="s">
        <v>62</v>
      </c>
      <c r="L1573" s="2" t="s">
        <v>62</v>
      </c>
      <c r="M1573" s="2"/>
      <c r="N1573" s="2" t="s">
        <v>80</v>
      </c>
      <c r="O1573" s="2"/>
      <c r="P1573" s="2"/>
      <c r="Q1573" s="2" t="s">
        <v>65</v>
      </c>
      <c r="R1573" s="2" t="s">
        <v>81</v>
      </c>
      <c r="S1573" s="2">
        <v>-1921</v>
      </c>
      <c r="T1573" s="2" t="s">
        <v>82</v>
      </c>
      <c r="U1573" s="2" t="s">
        <v>83</v>
      </c>
      <c r="V1573" s="10" t="s">
        <v>69</v>
      </c>
      <c r="W1573" s="2"/>
      <c r="X1573" s="2">
        <v>-411362.94</v>
      </c>
      <c r="Y1573" s="26">
        <v>-0.0015941136456</v>
      </c>
      <c r="Z1573" s="10" t="s">
        <v>84</v>
      </c>
      <c r="AA1573" s="2" t="s">
        <v>85</v>
      </c>
      <c r="AB1573" s="10" t="s">
        <v>72</v>
      </c>
      <c r="AC1573" s="2" t="s">
        <v>73</v>
      </c>
      <c r="AD1573" s="10" t="s">
        <v>74</v>
      </c>
      <c r="AE1573" s="10"/>
      <c r="AF1573" s="10" t="s">
        <v>201</v>
      </c>
      <c r="AG1573" s="10" t="s">
        <v>75</v>
      </c>
      <c r="AH1573" s="10"/>
      <c r="AI1573" s="10" t="s">
        <v>76</v>
      </c>
      <c r="AJ1573" s="2" t="s">
        <v>76</v>
      </c>
      <c r="AK1573" s="32">
        <v>1</v>
      </c>
      <c r="AL1573" s="2"/>
      <c r="AM1573" s="2"/>
      <c r="AN1573" s="7">
        <f>HYPERLINK("#Notes!C4086", "Go To Notes")</f>
      </c>
      <c r="AO1573" s="2">
        <v>0</v>
      </c>
      <c r="AP1573" s="2">
        <v>0</v>
      </c>
      <c r="AQ1573" s="2">
        <v>0</v>
      </c>
      <c r="AR1573" s="26">
        <v>-0</v>
      </c>
      <c r="AS1573" s="11"/>
      <c r="AT1573" s="10"/>
      <c r="AV1573" s="10"/>
      <c r="AW1573" s="10"/>
      <c r="AX1573" s="10"/>
      <c r="AY1573" s="10"/>
      <c r="AZ1573" s="10"/>
      <c r="BC1573" s="10"/>
    </row>
    <row r="1574" s="2" customFormat="1">
      <c r="A1574" s="2" t="s">
        <v>3443</v>
      </c>
      <c r="B1574" s="11">
        <v>44522</v>
      </c>
      <c r="C1574" s="2" t="s">
        <v>3434</v>
      </c>
      <c r="D1574" s="2" t="s">
        <v>3435</v>
      </c>
      <c r="E1574" s="2" t="s">
        <v>3436</v>
      </c>
      <c r="F1574" s="2" t="s">
        <v>3426</v>
      </c>
      <c r="G1574" s="2" t="s">
        <v>3437</v>
      </c>
      <c r="H1574" s="2" t="s">
        <v>3438</v>
      </c>
      <c r="I1574" s="11">
        <v>44561</v>
      </c>
      <c r="J1574" s="11">
        <v>44469</v>
      </c>
      <c r="K1574" s="2" t="s">
        <v>62</v>
      </c>
      <c r="L1574" s="2" t="s">
        <v>62</v>
      </c>
      <c r="M1574" s="2"/>
      <c r="N1574" s="2" t="s">
        <v>80</v>
      </c>
      <c r="O1574" s="2"/>
      <c r="P1574" s="2"/>
      <c r="Q1574" s="2" t="s">
        <v>65</v>
      </c>
      <c r="R1574" s="2" t="s">
        <v>81</v>
      </c>
      <c r="S1574" s="2">
        <v>-1441</v>
      </c>
      <c r="T1574" s="2" t="s">
        <v>82</v>
      </c>
      <c r="U1574" s="2" t="s">
        <v>83</v>
      </c>
      <c r="V1574" s="10" t="s">
        <v>69</v>
      </c>
      <c r="W1574" s="2"/>
      <c r="X1574" s="2">
        <v>-252852.27</v>
      </c>
      <c r="Y1574" s="26">
        <v>-0.0010180013692</v>
      </c>
      <c r="Z1574" s="10" t="s">
        <v>84</v>
      </c>
      <c r="AA1574" s="2" t="s">
        <v>85</v>
      </c>
      <c r="AB1574" s="10" t="s">
        <v>72</v>
      </c>
      <c r="AC1574" s="2" t="s">
        <v>73</v>
      </c>
      <c r="AD1574" s="10" t="s">
        <v>74</v>
      </c>
      <c r="AE1574" s="10"/>
      <c r="AF1574" s="10" t="s">
        <v>201</v>
      </c>
      <c r="AG1574" s="10" t="s">
        <v>75</v>
      </c>
      <c r="AH1574" s="10"/>
      <c r="AI1574" s="10" t="s">
        <v>76</v>
      </c>
      <c r="AJ1574" s="2" t="s">
        <v>76</v>
      </c>
      <c r="AK1574" s="32">
        <v>1</v>
      </c>
      <c r="AL1574" s="2"/>
      <c r="AM1574" s="2"/>
      <c r="AN1574" s="7">
        <f>HYPERLINK("#Notes!C4091", "Go To Notes")</f>
      </c>
      <c r="AO1574" s="2">
        <v>0</v>
      </c>
      <c r="AP1574" s="2">
        <v>0</v>
      </c>
      <c r="AQ1574" s="2">
        <v>0</v>
      </c>
      <c r="AR1574" s="26">
        <v>-0</v>
      </c>
      <c r="AS1574" s="11"/>
      <c r="AT1574" s="10"/>
      <c r="AV1574" s="10"/>
      <c r="AW1574" s="10"/>
      <c r="AX1574" s="10"/>
      <c r="AY1574" s="10"/>
      <c r="AZ1574" s="10"/>
      <c r="BC1574" s="10"/>
    </row>
    <row r="1575" s="2" customFormat="1">
      <c r="A1575" s="2" t="s">
        <v>3444</v>
      </c>
      <c r="B1575" s="11">
        <v>44529</v>
      </c>
      <c r="C1575" s="2" t="s">
        <v>3445</v>
      </c>
      <c r="D1575" s="2" t="s">
        <v>3446</v>
      </c>
      <c r="E1575" s="2" t="s">
        <v>3447</v>
      </c>
      <c r="F1575" s="2" t="s">
        <v>3448</v>
      </c>
      <c r="G1575" s="2" t="s">
        <v>3449</v>
      </c>
      <c r="H1575" s="2" t="s">
        <v>3450</v>
      </c>
      <c r="I1575" s="11">
        <v>44651</v>
      </c>
      <c r="J1575" s="11">
        <v>44469</v>
      </c>
      <c r="K1575" s="2" t="s">
        <v>62</v>
      </c>
      <c r="L1575" s="2" t="s">
        <v>126</v>
      </c>
      <c r="M1575" s="2"/>
      <c r="N1575" s="2" t="s">
        <v>80</v>
      </c>
      <c r="O1575" s="2"/>
      <c r="P1575" s="2"/>
      <c r="Q1575" s="2" t="s">
        <v>65</v>
      </c>
      <c r="R1575" s="2" t="s">
        <v>81</v>
      </c>
      <c r="S1575" s="2">
        <v>273</v>
      </c>
      <c r="T1575" s="2" t="s">
        <v>82</v>
      </c>
      <c r="U1575" s="2" t="s">
        <v>83</v>
      </c>
      <c r="V1575" s="10" t="s">
        <v>69</v>
      </c>
      <c r="W1575" s="2"/>
      <c r="X1575" s="2">
        <v>47903.31</v>
      </c>
      <c r="Y1575" s="26">
        <v>0.00364296437549</v>
      </c>
      <c r="Z1575" s="10" t="s">
        <v>84</v>
      </c>
      <c r="AA1575" s="2" t="s">
        <v>85</v>
      </c>
      <c r="AB1575" s="10" t="s">
        <v>72</v>
      </c>
      <c r="AC1575" s="2" t="s">
        <v>73</v>
      </c>
      <c r="AD1575" s="10" t="s">
        <v>74</v>
      </c>
      <c r="AE1575" s="10"/>
      <c r="AF1575" s="10" t="s">
        <v>86</v>
      </c>
      <c r="AG1575" s="10" t="s">
        <v>75</v>
      </c>
      <c r="AH1575" s="10"/>
      <c r="AI1575" s="10" t="s">
        <v>76</v>
      </c>
      <c r="AJ1575" s="2" t="s">
        <v>76</v>
      </c>
      <c r="AK1575" s="32">
        <v>1</v>
      </c>
      <c r="AL1575" s="2"/>
      <c r="AM1575" s="2"/>
      <c r="AN1575" s="7">
        <f>HYPERLINK("#Notes!C4096", "Go To Notes")</f>
      </c>
      <c r="AO1575" s="2">
        <v>0</v>
      </c>
      <c r="AP1575" s="2">
        <v>0</v>
      </c>
      <c r="AQ1575" s="2">
        <v>35795.88</v>
      </c>
      <c r="AR1575" s="26">
        <v>0.7472527472527473</v>
      </c>
      <c r="AS1575" s="11"/>
      <c r="AT1575" s="10"/>
      <c r="AV1575" s="10"/>
      <c r="AW1575" s="10"/>
      <c r="AX1575" s="10"/>
      <c r="AY1575" s="10"/>
      <c r="AZ1575" s="10"/>
      <c r="BC1575" s="10"/>
    </row>
    <row r="1576" s="2" customFormat="1">
      <c r="A1576" s="2" t="s">
        <v>3451</v>
      </c>
      <c r="B1576" s="11">
        <v>44343</v>
      </c>
      <c r="C1576" s="2" t="s">
        <v>3445</v>
      </c>
      <c r="D1576" s="2" t="s">
        <v>3446</v>
      </c>
      <c r="E1576" s="2" t="s">
        <v>3447</v>
      </c>
      <c r="F1576" s="2" t="s">
        <v>3452</v>
      </c>
      <c r="G1576" s="2" t="s">
        <v>3453</v>
      </c>
      <c r="H1576" s="2" t="s">
        <v>3454</v>
      </c>
      <c r="I1576" s="11">
        <v>44286</v>
      </c>
      <c r="J1576" s="11">
        <v>44286</v>
      </c>
      <c r="K1576" s="2" t="s">
        <v>62</v>
      </c>
      <c r="L1576" s="2" t="s">
        <v>126</v>
      </c>
      <c r="M1576" s="2"/>
      <c r="N1576" s="2" t="s">
        <v>80</v>
      </c>
      <c r="O1576" s="2"/>
      <c r="P1576" s="2"/>
      <c r="Q1576" s="2" t="s">
        <v>65</v>
      </c>
      <c r="R1576" s="2" t="s">
        <v>81</v>
      </c>
      <c r="S1576" s="2">
        <v>528</v>
      </c>
      <c r="T1576" s="2" t="s">
        <v>82</v>
      </c>
      <c r="U1576" s="2" t="s">
        <v>83</v>
      </c>
      <c r="V1576" s="10" t="s">
        <v>69</v>
      </c>
      <c r="W1576" s="2"/>
      <c r="X1576" s="2">
        <v>100224.96</v>
      </c>
      <c r="Y1576" s="26">
        <v>0.00357687088021</v>
      </c>
      <c r="Z1576" s="10" t="s">
        <v>84</v>
      </c>
      <c r="AA1576" s="2" t="s">
        <v>85</v>
      </c>
      <c r="AB1576" s="10" t="s">
        <v>72</v>
      </c>
      <c r="AC1576" s="2" t="s">
        <v>73</v>
      </c>
      <c r="AD1576" s="10" t="s">
        <v>74</v>
      </c>
      <c r="AE1576" s="10"/>
      <c r="AF1576" s="10" t="s">
        <v>86</v>
      </c>
      <c r="AG1576" s="10" t="s">
        <v>75</v>
      </c>
      <c r="AH1576" s="10"/>
      <c r="AI1576" s="10" t="s">
        <v>76</v>
      </c>
      <c r="AJ1576" s="2" t="s">
        <v>76</v>
      </c>
      <c r="AK1576" s="32">
        <v>1</v>
      </c>
      <c r="AL1576" s="2"/>
      <c r="AM1576" s="2"/>
      <c r="AN1576" s="2"/>
      <c r="AO1576" s="2">
        <v>0</v>
      </c>
      <c r="AP1576" s="2">
        <v>0</v>
      </c>
      <c r="AQ1576" s="2">
        <v>0</v>
      </c>
      <c r="AR1576" s="26">
        <v>0</v>
      </c>
      <c r="AS1576" s="11"/>
      <c r="AT1576" s="10"/>
      <c r="AV1576" s="10"/>
      <c r="AW1576" s="10"/>
      <c r="AX1576" s="10"/>
      <c r="AY1576" s="10"/>
      <c r="AZ1576" s="10"/>
      <c r="BC1576" s="10"/>
    </row>
    <row r="1577" s="2" customFormat="1">
      <c r="A1577" s="2" t="s">
        <v>3455</v>
      </c>
      <c r="B1577" s="11">
        <v>44435</v>
      </c>
      <c r="C1577" s="2" t="s">
        <v>3445</v>
      </c>
      <c r="D1577" s="2" t="s">
        <v>3446</v>
      </c>
      <c r="E1577" s="2" t="s">
        <v>3447</v>
      </c>
      <c r="F1577" s="2" t="s">
        <v>3452</v>
      </c>
      <c r="G1577" s="2" t="s">
        <v>3453</v>
      </c>
      <c r="H1577" s="2" t="s">
        <v>3454</v>
      </c>
      <c r="I1577" s="11">
        <v>44651</v>
      </c>
      <c r="J1577" s="11">
        <v>44377</v>
      </c>
      <c r="K1577" s="2" t="s">
        <v>62</v>
      </c>
      <c r="L1577" s="2" t="s">
        <v>126</v>
      </c>
      <c r="M1577" s="2"/>
      <c r="N1577" s="2" t="s">
        <v>80</v>
      </c>
      <c r="O1577" s="2"/>
      <c r="P1577" s="2"/>
      <c r="Q1577" s="2" t="s">
        <v>65</v>
      </c>
      <c r="R1577" s="2" t="s">
        <v>81</v>
      </c>
      <c r="S1577" s="2">
        <v>593</v>
      </c>
      <c r="T1577" s="2" t="s">
        <v>82</v>
      </c>
      <c r="U1577" s="2" t="s">
        <v>83</v>
      </c>
      <c r="V1577" s="10" t="s">
        <v>69</v>
      </c>
      <c r="W1577" s="2"/>
      <c r="X1577" s="2">
        <v>126985.02</v>
      </c>
      <c r="Y1577" s="26">
        <v>0.00418989479336</v>
      </c>
      <c r="Z1577" s="10" t="s">
        <v>84</v>
      </c>
      <c r="AA1577" s="2" t="s">
        <v>85</v>
      </c>
      <c r="AB1577" s="10" t="s">
        <v>72</v>
      </c>
      <c r="AC1577" s="2" t="s">
        <v>73</v>
      </c>
      <c r="AD1577" s="10" t="s">
        <v>74</v>
      </c>
      <c r="AE1577" s="10"/>
      <c r="AF1577" s="10" t="s">
        <v>86</v>
      </c>
      <c r="AG1577" s="10" t="s">
        <v>75</v>
      </c>
      <c r="AH1577" s="10"/>
      <c r="AI1577" s="10" t="s">
        <v>76</v>
      </c>
      <c r="AJ1577" s="2" t="s">
        <v>76</v>
      </c>
      <c r="AK1577" s="32">
        <v>1</v>
      </c>
      <c r="AL1577" s="2"/>
      <c r="AM1577" s="2"/>
      <c r="AN1577" s="2"/>
      <c r="AO1577" s="2">
        <v>0</v>
      </c>
      <c r="AP1577" s="2">
        <v>0</v>
      </c>
      <c r="AQ1577" s="2">
        <v>49252.2</v>
      </c>
      <c r="AR1577" s="26">
        <v>0.38785834738617203</v>
      </c>
      <c r="AS1577" s="11"/>
      <c r="AT1577" s="10"/>
      <c r="AV1577" s="10"/>
      <c r="AW1577" s="10"/>
      <c r="AX1577" s="10"/>
      <c r="AY1577" s="10"/>
      <c r="AZ1577" s="10"/>
      <c r="BC1577" s="10"/>
    </row>
    <row r="1578" s="2" customFormat="1">
      <c r="A1578" s="2" t="s">
        <v>3456</v>
      </c>
      <c r="B1578" s="11">
        <v>44529</v>
      </c>
      <c r="C1578" s="2" t="s">
        <v>3445</v>
      </c>
      <c r="D1578" s="2" t="s">
        <v>3446</v>
      </c>
      <c r="E1578" s="2" t="s">
        <v>3447</v>
      </c>
      <c r="F1578" s="2" t="s">
        <v>3452</v>
      </c>
      <c r="G1578" s="2" t="s">
        <v>3453</v>
      </c>
      <c r="H1578" s="2" t="s">
        <v>3454</v>
      </c>
      <c r="I1578" s="11">
        <v>44651</v>
      </c>
      <c r="J1578" s="11">
        <v>44469</v>
      </c>
      <c r="K1578" s="2" t="s">
        <v>62</v>
      </c>
      <c r="L1578" s="2" t="s">
        <v>126</v>
      </c>
      <c r="M1578" s="2"/>
      <c r="N1578" s="2" t="s">
        <v>80</v>
      </c>
      <c r="O1578" s="2"/>
      <c r="P1578" s="2"/>
      <c r="Q1578" s="2" t="s">
        <v>65</v>
      </c>
      <c r="R1578" s="2" t="s">
        <v>81</v>
      </c>
      <c r="S1578" s="2">
        <v>903</v>
      </c>
      <c r="T1578" s="2" t="s">
        <v>82</v>
      </c>
      <c r="U1578" s="2" t="s">
        <v>83</v>
      </c>
      <c r="V1578" s="10" t="s">
        <v>69</v>
      </c>
      <c r="W1578" s="2"/>
      <c r="X1578" s="2">
        <v>158449.41</v>
      </c>
      <c r="Y1578" s="26">
        <v>0.00783244312981</v>
      </c>
      <c r="Z1578" s="10" t="s">
        <v>84</v>
      </c>
      <c r="AA1578" s="2" t="s">
        <v>85</v>
      </c>
      <c r="AB1578" s="10" t="s">
        <v>72</v>
      </c>
      <c r="AC1578" s="2" t="s">
        <v>73</v>
      </c>
      <c r="AD1578" s="10" t="s">
        <v>74</v>
      </c>
      <c r="AE1578" s="10"/>
      <c r="AF1578" s="10" t="s">
        <v>86</v>
      </c>
      <c r="AG1578" s="10" t="s">
        <v>75</v>
      </c>
      <c r="AH1578" s="10"/>
      <c r="AI1578" s="10" t="s">
        <v>76</v>
      </c>
      <c r="AJ1578" s="2" t="s">
        <v>76</v>
      </c>
      <c r="AK1578" s="32">
        <v>1</v>
      </c>
      <c r="AL1578" s="2"/>
      <c r="AM1578" s="2"/>
      <c r="AN1578" s="2"/>
      <c r="AO1578" s="2">
        <v>0</v>
      </c>
      <c r="AP1578" s="2">
        <v>0</v>
      </c>
      <c r="AQ1578" s="2">
        <v>138445.83</v>
      </c>
      <c r="AR1578" s="26">
        <v>0.8737541528239202</v>
      </c>
      <c r="AS1578" s="11"/>
      <c r="AT1578" s="10"/>
      <c r="AV1578" s="10"/>
      <c r="AW1578" s="10"/>
      <c r="AX1578" s="10"/>
      <c r="AY1578" s="10"/>
      <c r="AZ1578" s="10"/>
      <c r="BC1578" s="10"/>
    </row>
    <row r="1579" s="2" customFormat="1">
      <c r="A1579" s="2" t="s">
        <v>3457</v>
      </c>
      <c r="B1579" s="11">
        <v>43796</v>
      </c>
      <c r="C1579" s="2" t="s">
        <v>3445</v>
      </c>
      <c r="D1579" s="2" t="s">
        <v>3446</v>
      </c>
      <c r="E1579" s="2" t="s">
        <v>3447</v>
      </c>
      <c r="F1579" s="2" t="s">
        <v>3458</v>
      </c>
      <c r="G1579" s="2" t="s">
        <v>3459</v>
      </c>
      <c r="H1579" s="2" t="s">
        <v>3460</v>
      </c>
      <c r="I1579" s="11">
        <v>43921</v>
      </c>
      <c r="J1579" s="11">
        <v>43738</v>
      </c>
      <c r="K1579" s="2" t="s">
        <v>62</v>
      </c>
      <c r="L1579" s="2" t="s">
        <v>126</v>
      </c>
      <c r="M1579" s="2"/>
      <c r="N1579" s="2" t="s">
        <v>80</v>
      </c>
      <c r="O1579" s="2"/>
      <c r="P1579" s="2"/>
      <c r="Q1579" s="2" t="s">
        <v>65</v>
      </c>
      <c r="R1579" s="2" t="s">
        <v>81</v>
      </c>
      <c r="S1579" s="2">
        <v>7327</v>
      </c>
      <c r="T1579" s="2" t="s">
        <v>82</v>
      </c>
      <c r="U1579" s="2" t="s">
        <v>83</v>
      </c>
      <c r="V1579" s="10" t="s">
        <v>69</v>
      </c>
      <c r="W1579" s="2"/>
      <c r="X1579" s="2">
        <v>40445.04</v>
      </c>
      <c r="Y1579" s="26">
        <v>0.00114345577794</v>
      </c>
      <c r="Z1579" s="10" t="s">
        <v>84</v>
      </c>
      <c r="AA1579" s="2" t="s">
        <v>85</v>
      </c>
      <c r="AB1579" s="10" t="s">
        <v>72</v>
      </c>
      <c r="AC1579" s="2" t="s">
        <v>73</v>
      </c>
      <c r="AD1579" s="10" t="s">
        <v>74</v>
      </c>
      <c r="AE1579" s="10"/>
      <c r="AF1579" s="10" t="s">
        <v>86</v>
      </c>
      <c r="AG1579" s="10" t="s">
        <v>75</v>
      </c>
      <c r="AH1579" s="10"/>
      <c r="AI1579" s="10" t="s">
        <v>76</v>
      </c>
      <c r="AJ1579" s="2" t="s">
        <v>76</v>
      </c>
      <c r="AK1579" s="32">
        <v>1</v>
      </c>
      <c r="AL1579" s="2"/>
      <c r="AM1579" s="2"/>
      <c r="AN1579" s="2"/>
      <c r="AO1579" s="2">
        <v>0</v>
      </c>
      <c r="AP1579" s="2">
        <v>0</v>
      </c>
      <c r="AQ1579" s="2">
        <v>23769.12</v>
      </c>
      <c r="AR1579" s="26">
        <v>0.5876893680906238</v>
      </c>
      <c r="AS1579" s="11"/>
      <c r="AT1579" s="10"/>
      <c r="AV1579" s="10"/>
      <c r="AW1579" s="10"/>
      <c r="AX1579" s="10"/>
      <c r="AY1579" s="10"/>
      <c r="AZ1579" s="10"/>
      <c r="BC1579" s="10"/>
    </row>
    <row r="1580" s="2" customFormat="1">
      <c r="A1580" s="2" t="s">
        <v>3461</v>
      </c>
      <c r="B1580" s="11">
        <v>43892</v>
      </c>
      <c r="C1580" s="2" t="s">
        <v>3445</v>
      </c>
      <c r="D1580" s="2" t="s">
        <v>3446</v>
      </c>
      <c r="E1580" s="2" t="s">
        <v>3447</v>
      </c>
      <c r="F1580" s="2" t="s">
        <v>3458</v>
      </c>
      <c r="G1580" s="2" t="s">
        <v>3459</v>
      </c>
      <c r="H1580" s="2" t="s">
        <v>3460</v>
      </c>
      <c r="I1580" s="11">
        <v>43921</v>
      </c>
      <c r="J1580" s="11">
        <v>43830</v>
      </c>
      <c r="K1580" s="2" t="s">
        <v>62</v>
      </c>
      <c r="L1580" s="2" t="s">
        <v>126</v>
      </c>
      <c r="M1580" s="2"/>
      <c r="N1580" s="2" t="s">
        <v>80</v>
      </c>
      <c r="O1580" s="2"/>
      <c r="P1580" s="2"/>
      <c r="Q1580" s="2" t="s">
        <v>65</v>
      </c>
      <c r="R1580" s="2" t="s">
        <v>81</v>
      </c>
      <c r="S1580" s="2">
        <v>9677</v>
      </c>
      <c r="T1580" s="2" t="s">
        <v>82</v>
      </c>
      <c r="U1580" s="2" t="s">
        <v>83</v>
      </c>
      <c r="V1580" s="10" t="s">
        <v>69</v>
      </c>
      <c r="W1580" s="2"/>
      <c r="X1580" s="2">
        <v>58836.16</v>
      </c>
      <c r="Y1580" s="26">
        <v>0.00418877104882</v>
      </c>
      <c r="Z1580" s="10" t="s">
        <v>84</v>
      </c>
      <c r="AA1580" s="2" t="s">
        <v>85</v>
      </c>
      <c r="AB1580" s="10" t="s">
        <v>72</v>
      </c>
      <c r="AC1580" s="2" t="s">
        <v>73</v>
      </c>
      <c r="AD1580" s="10" t="s">
        <v>74</v>
      </c>
      <c r="AE1580" s="10"/>
      <c r="AF1580" s="10" t="s">
        <v>86</v>
      </c>
      <c r="AG1580" s="10" t="s">
        <v>75</v>
      </c>
      <c r="AH1580" s="10"/>
      <c r="AI1580" s="10" t="s">
        <v>76</v>
      </c>
      <c r="AJ1580" s="2" t="s">
        <v>76</v>
      </c>
      <c r="AK1580" s="32">
        <v>1</v>
      </c>
      <c r="AL1580" s="2"/>
      <c r="AM1580" s="2"/>
      <c r="AN1580" s="2"/>
      <c r="AO1580" s="2">
        <v>0</v>
      </c>
      <c r="AP1580" s="2">
        <v>0</v>
      </c>
      <c r="AQ1580" s="2">
        <v>39106.56</v>
      </c>
      <c r="AR1580" s="26">
        <v>0.664668802314767</v>
      </c>
      <c r="AS1580" s="11"/>
      <c r="AT1580" s="10"/>
      <c r="AV1580" s="10"/>
      <c r="AW1580" s="10"/>
      <c r="AX1580" s="10"/>
      <c r="AY1580" s="10"/>
      <c r="AZ1580" s="10"/>
      <c r="BC1580" s="10"/>
    </row>
    <row r="1581" s="2" customFormat="1">
      <c r="A1581" s="2" t="s">
        <v>3462</v>
      </c>
      <c r="B1581" s="11">
        <v>43983</v>
      </c>
      <c r="C1581" s="2" t="s">
        <v>3445</v>
      </c>
      <c r="D1581" s="2" t="s">
        <v>3446</v>
      </c>
      <c r="E1581" s="2" t="s">
        <v>3447</v>
      </c>
      <c r="F1581" s="2" t="s">
        <v>3458</v>
      </c>
      <c r="G1581" s="2" t="s">
        <v>3459</v>
      </c>
      <c r="H1581" s="2" t="s">
        <v>3460</v>
      </c>
      <c r="I1581" s="11">
        <v>43921</v>
      </c>
      <c r="J1581" s="11">
        <v>43921</v>
      </c>
      <c r="K1581" s="2" t="s">
        <v>62</v>
      </c>
      <c r="L1581" s="2" t="s">
        <v>126</v>
      </c>
      <c r="M1581" s="2"/>
      <c r="N1581" s="2" t="s">
        <v>80</v>
      </c>
      <c r="O1581" s="2"/>
      <c r="P1581" s="2"/>
      <c r="Q1581" s="2" t="s">
        <v>65</v>
      </c>
      <c r="R1581" s="2" t="s">
        <v>81</v>
      </c>
      <c r="S1581" s="2">
        <v>3849</v>
      </c>
      <c r="T1581" s="2" t="s">
        <v>82</v>
      </c>
      <c r="U1581" s="2" t="s">
        <v>83</v>
      </c>
      <c r="V1581" s="10" t="s">
        <v>69</v>
      </c>
      <c r="W1581" s="2"/>
      <c r="X1581" s="2">
        <v>13471.5</v>
      </c>
      <c r="Y1581" s="26">
        <v>0.00446225053306</v>
      </c>
      <c r="Z1581" s="10" t="s">
        <v>84</v>
      </c>
      <c r="AA1581" s="2" t="s">
        <v>85</v>
      </c>
      <c r="AB1581" s="10" t="s">
        <v>72</v>
      </c>
      <c r="AC1581" s="2" t="s">
        <v>73</v>
      </c>
      <c r="AD1581" s="10" t="s">
        <v>74</v>
      </c>
      <c r="AE1581" s="10"/>
      <c r="AF1581" s="10" t="s">
        <v>86</v>
      </c>
      <c r="AG1581" s="10" t="s">
        <v>75</v>
      </c>
      <c r="AH1581" s="10"/>
      <c r="AI1581" s="10" t="s">
        <v>76</v>
      </c>
      <c r="AJ1581" s="2" t="s">
        <v>76</v>
      </c>
      <c r="AK1581" s="32">
        <v>1</v>
      </c>
      <c r="AL1581" s="2"/>
      <c r="AM1581" s="2"/>
      <c r="AN1581" s="2"/>
      <c r="AO1581" s="2">
        <v>0</v>
      </c>
      <c r="AP1581" s="2">
        <v>0</v>
      </c>
      <c r="AQ1581" s="2">
        <v>3972.5</v>
      </c>
      <c r="AR1581" s="26">
        <v>0.29488178747726684</v>
      </c>
      <c r="AS1581" s="11"/>
      <c r="AT1581" s="10"/>
      <c r="AV1581" s="10"/>
      <c r="AW1581" s="10"/>
      <c r="AX1581" s="10"/>
      <c r="AY1581" s="10"/>
      <c r="AZ1581" s="10"/>
      <c r="BC1581" s="10"/>
    </row>
    <row r="1582" s="2" customFormat="1">
      <c r="A1582" s="2" t="s">
        <v>3463</v>
      </c>
      <c r="B1582" s="11">
        <v>44070</v>
      </c>
      <c r="C1582" s="2" t="s">
        <v>3445</v>
      </c>
      <c r="D1582" s="2" t="s">
        <v>3446</v>
      </c>
      <c r="E1582" s="2" t="s">
        <v>3447</v>
      </c>
      <c r="F1582" s="2" t="s">
        <v>3458</v>
      </c>
      <c r="G1582" s="2" t="s">
        <v>3459</v>
      </c>
      <c r="H1582" s="2" t="s">
        <v>3460</v>
      </c>
      <c r="I1582" s="11">
        <v>44286</v>
      </c>
      <c r="J1582" s="11">
        <v>44012</v>
      </c>
      <c r="K1582" s="2" t="s">
        <v>62</v>
      </c>
      <c r="L1582" s="2" t="s">
        <v>126</v>
      </c>
      <c r="M1582" s="2"/>
      <c r="N1582" s="2" t="s">
        <v>80</v>
      </c>
      <c r="O1582" s="2"/>
      <c r="P1582" s="2"/>
      <c r="Q1582" s="2" t="s">
        <v>65</v>
      </c>
      <c r="R1582" s="2" t="s">
        <v>81</v>
      </c>
      <c r="S1582" s="2">
        <v>3920</v>
      </c>
      <c r="T1582" s="2" t="s">
        <v>82</v>
      </c>
      <c r="U1582" s="2" t="s">
        <v>83</v>
      </c>
      <c r="V1582" s="10" t="s">
        <v>69</v>
      </c>
      <c r="W1582" s="2"/>
      <c r="X1582" s="2">
        <v>17012.8</v>
      </c>
      <c r="Y1582" s="26">
        <v>0.00400748963933</v>
      </c>
      <c r="Z1582" s="10" t="s">
        <v>84</v>
      </c>
      <c r="AA1582" s="2" t="s">
        <v>85</v>
      </c>
      <c r="AB1582" s="10" t="s">
        <v>72</v>
      </c>
      <c r="AC1582" s="2" t="s">
        <v>73</v>
      </c>
      <c r="AD1582" s="10" t="s">
        <v>74</v>
      </c>
      <c r="AE1582" s="10"/>
      <c r="AF1582" s="10" t="s">
        <v>86</v>
      </c>
      <c r="AG1582" s="10" t="s">
        <v>75</v>
      </c>
      <c r="AH1582" s="10"/>
      <c r="AI1582" s="10" t="s">
        <v>76</v>
      </c>
      <c r="AJ1582" s="2" t="s">
        <v>76</v>
      </c>
      <c r="AK1582" s="32">
        <v>1</v>
      </c>
      <c r="AL1582" s="2"/>
      <c r="AM1582" s="2"/>
      <c r="AN1582" s="2"/>
      <c r="AO1582" s="2">
        <v>0</v>
      </c>
      <c r="AP1582" s="2">
        <v>0</v>
      </c>
      <c r="AQ1582" s="2">
        <v>603.26</v>
      </c>
      <c r="AR1582" s="26">
        <v>0.03545918367346939</v>
      </c>
      <c r="AS1582" s="11"/>
      <c r="AT1582" s="10"/>
      <c r="AV1582" s="10"/>
      <c r="AW1582" s="10"/>
      <c r="AX1582" s="10"/>
      <c r="AY1582" s="10"/>
      <c r="AZ1582" s="10"/>
      <c r="BC1582" s="10"/>
    </row>
    <row r="1583" s="2" customFormat="1">
      <c r="A1583" s="2" t="s">
        <v>3464</v>
      </c>
      <c r="B1583" s="11">
        <v>44160</v>
      </c>
      <c r="C1583" s="2" t="s">
        <v>3445</v>
      </c>
      <c r="D1583" s="2" t="s">
        <v>3446</v>
      </c>
      <c r="E1583" s="2" t="s">
        <v>3447</v>
      </c>
      <c r="F1583" s="2" t="s">
        <v>3458</v>
      </c>
      <c r="G1583" s="2" t="s">
        <v>3459</v>
      </c>
      <c r="H1583" s="2" t="s">
        <v>3460</v>
      </c>
      <c r="I1583" s="11">
        <v>44286</v>
      </c>
      <c r="J1583" s="11">
        <v>44104</v>
      </c>
      <c r="K1583" s="2" t="s">
        <v>62</v>
      </c>
      <c r="L1583" s="2" t="s">
        <v>126</v>
      </c>
      <c r="M1583" s="2"/>
      <c r="N1583" s="2" t="s">
        <v>80</v>
      </c>
      <c r="O1583" s="2"/>
      <c r="P1583" s="2"/>
      <c r="Q1583" s="2" t="s">
        <v>65</v>
      </c>
      <c r="R1583" s="2" t="s">
        <v>81</v>
      </c>
      <c r="S1583" s="2">
        <v>12262</v>
      </c>
      <c r="T1583" s="2" t="s">
        <v>82</v>
      </c>
      <c r="U1583" s="2" t="s">
        <v>83</v>
      </c>
      <c r="V1583" s="10" t="s">
        <v>69</v>
      </c>
      <c r="W1583" s="2"/>
      <c r="X1583" s="2">
        <v>125072.4</v>
      </c>
      <c r="Y1583" s="26">
        <v>0.0189776148875</v>
      </c>
      <c r="Z1583" s="10" t="s">
        <v>84</v>
      </c>
      <c r="AA1583" s="2" t="s">
        <v>85</v>
      </c>
      <c r="AB1583" s="10" t="s">
        <v>72</v>
      </c>
      <c r="AC1583" s="2" t="s">
        <v>73</v>
      </c>
      <c r="AD1583" s="10" t="s">
        <v>74</v>
      </c>
      <c r="AE1583" s="10"/>
      <c r="AF1583" s="10" t="s">
        <v>86</v>
      </c>
      <c r="AG1583" s="10" t="s">
        <v>75</v>
      </c>
      <c r="AH1583" s="10"/>
      <c r="AI1583" s="10" t="s">
        <v>76</v>
      </c>
      <c r="AJ1583" s="2" t="s">
        <v>76</v>
      </c>
      <c r="AK1583" s="32">
        <v>1</v>
      </c>
      <c r="AL1583" s="2"/>
      <c r="AM1583" s="2"/>
      <c r="AN1583" s="2"/>
      <c r="AO1583" s="2">
        <v>0</v>
      </c>
      <c r="AP1583" s="2">
        <v>0</v>
      </c>
      <c r="AQ1583" s="2">
        <v>0</v>
      </c>
      <c r="AR1583" s="26">
        <v>0</v>
      </c>
      <c r="AS1583" s="11"/>
      <c r="AT1583" s="10"/>
      <c r="AV1583" s="10"/>
      <c r="AW1583" s="10"/>
      <c r="AX1583" s="10"/>
      <c r="AY1583" s="10"/>
      <c r="AZ1583" s="10"/>
      <c r="BC1583" s="10"/>
    </row>
    <row r="1584" s="2" customFormat="1">
      <c r="A1584" s="2" t="s">
        <v>3465</v>
      </c>
      <c r="B1584" s="11">
        <v>44529</v>
      </c>
      <c r="C1584" s="2" t="s">
        <v>3466</v>
      </c>
      <c r="D1584" s="2" t="s">
        <v>3467</v>
      </c>
      <c r="E1584" s="2" t="s">
        <v>3468</v>
      </c>
      <c r="F1584" s="2" t="s">
        <v>3448</v>
      </c>
      <c r="G1584" s="2" t="s">
        <v>3469</v>
      </c>
      <c r="H1584" s="2" t="s">
        <v>3470</v>
      </c>
      <c r="I1584" s="11">
        <v>44561</v>
      </c>
      <c r="J1584" s="11">
        <v>44469</v>
      </c>
      <c r="K1584" s="2" t="s">
        <v>62</v>
      </c>
      <c r="L1584" s="2" t="s">
        <v>126</v>
      </c>
      <c r="M1584" s="2"/>
      <c r="N1584" s="2" t="s">
        <v>80</v>
      </c>
      <c r="O1584" s="2"/>
      <c r="P1584" s="2"/>
      <c r="Q1584" s="2" t="s">
        <v>65</v>
      </c>
      <c r="R1584" s="2" t="s">
        <v>81</v>
      </c>
      <c r="S1584" s="2">
        <v>118</v>
      </c>
      <c r="T1584" s="2" t="s">
        <v>82</v>
      </c>
      <c r="U1584" s="2" t="s">
        <v>83</v>
      </c>
      <c r="V1584" s="10" t="s">
        <v>69</v>
      </c>
      <c r="W1584" s="2"/>
      <c r="X1584" s="2">
        <v>20705.46</v>
      </c>
      <c r="Y1584" s="26">
        <v>0.00364773040076</v>
      </c>
      <c r="Z1584" s="10" t="s">
        <v>84</v>
      </c>
      <c r="AA1584" s="2" t="s">
        <v>85</v>
      </c>
      <c r="AB1584" s="10" t="s">
        <v>72</v>
      </c>
      <c r="AC1584" s="2" t="s">
        <v>73</v>
      </c>
      <c r="AD1584" s="10" t="s">
        <v>74</v>
      </c>
      <c r="AE1584" s="10"/>
      <c r="AF1584" s="10" t="s">
        <v>86</v>
      </c>
      <c r="AG1584" s="10" t="s">
        <v>75</v>
      </c>
      <c r="AH1584" s="10"/>
      <c r="AI1584" s="10" t="s">
        <v>76</v>
      </c>
      <c r="AJ1584" s="2" t="s">
        <v>76</v>
      </c>
      <c r="AK1584" s="32">
        <v>1</v>
      </c>
      <c r="AL1584" s="2"/>
      <c r="AM1584" s="2"/>
      <c r="AN1584" s="2"/>
      <c r="AO1584" s="2">
        <v>0</v>
      </c>
      <c r="AP1584" s="2">
        <v>0</v>
      </c>
      <c r="AQ1584" s="2">
        <v>15441.36</v>
      </c>
      <c r="AR1584" s="26">
        <v>0.7457627118644069</v>
      </c>
      <c r="AS1584" s="11"/>
      <c r="AT1584" s="10"/>
      <c r="AV1584" s="10"/>
      <c r="AW1584" s="10"/>
      <c r="AX1584" s="10"/>
      <c r="AY1584" s="10"/>
      <c r="AZ1584" s="10"/>
      <c r="BC1584" s="10"/>
    </row>
    <row r="1585" s="2" customFormat="1">
      <c r="A1585" s="2" t="s">
        <v>3471</v>
      </c>
      <c r="B1585" s="11">
        <v>44343</v>
      </c>
      <c r="C1585" s="2" t="s">
        <v>3466</v>
      </c>
      <c r="D1585" s="2" t="s">
        <v>3467</v>
      </c>
      <c r="E1585" s="2" t="s">
        <v>3468</v>
      </c>
      <c r="F1585" s="2" t="s">
        <v>3452</v>
      </c>
      <c r="G1585" s="2" t="s">
        <v>3472</v>
      </c>
      <c r="H1585" s="2" t="s">
        <v>3473</v>
      </c>
      <c r="I1585" s="11">
        <v>44561</v>
      </c>
      <c r="J1585" s="11">
        <v>44286</v>
      </c>
      <c r="K1585" s="2" t="s">
        <v>62</v>
      </c>
      <c r="L1585" s="2" t="s">
        <v>126</v>
      </c>
      <c r="M1585" s="2"/>
      <c r="N1585" s="2" t="s">
        <v>80</v>
      </c>
      <c r="O1585" s="2"/>
      <c r="P1585" s="2"/>
      <c r="Q1585" s="2" t="s">
        <v>65</v>
      </c>
      <c r="R1585" s="2" t="s">
        <v>81</v>
      </c>
      <c r="S1585" s="2">
        <v>92</v>
      </c>
      <c r="T1585" s="2" t="s">
        <v>82</v>
      </c>
      <c r="U1585" s="2" t="s">
        <v>83</v>
      </c>
      <c r="V1585" s="10" t="s">
        <v>69</v>
      </c>
      <c r="W1585" s="2"/>
      <c r="X1585" s="2">
        <v>17463.44</v>
      </c>
      <c r="Y1585" s="26">
        <v>0.00333317627609</v>
      </c>
      <c r="Z1585" s="10" t="s">
        <v>84</v>
      </c>
      <c r="AA1585" s="2" t="s">
        <v>85</v>
      </c>
      <c r="AB1585" s="10" t="s">
        <v>72</v>
      </c>
      <c r="AC1585" s="2" t="s">
        <v>73</v>
      </c>
      <c r="AD1585" s="10" t="s">
        <v>74</v>
      </c>
      <c r="AE1585" s="10"/>
      <c r="AF1585" s="10" t="s">
        <v>86</v>
      </c>
      <c r="AG1585" s="10" t="s">
        <v>75</v>
      </c>
      <c r="AH1585" s="10"/>
      <c r="AI1585" s="10" t="s">
        <v>76</v>
      </c>
      <c r="AJ1585" s="2" t="s">
        <v>76</v>
      </c>
      <c r="AK1585" s="32">
        <v>1</v>
      </c>
      <c r="AL1585" s="2"/>
      <c r="AM1585" s="2"/>
      <c r="AN1585" s="2"/>
      <c r="AO1585" s="2">
        <v>0</v>
      </c>
      <c r="AP1585" s="2">
        <v>0</v>
      </c>
      <c r="AQ1585" s="2">
        <v>0</v>
      </c>
      <c r="AR1585" s="26">
        <v>0</v>
      </c>
      <c r="AS1585" s="11"/>
      <c r="AT1585" s="10"/>
      <c r="AV1585" s="10"/>
      <c r="AW1585" s="10"/>
      <c r="AX1585" s="10"/>
      <c r="AY1585" s="10"/>
      <c r="AZ1585" s="10"/>
      <c r="BC1585" s="10"/>
    </row>
    <row r="1586" s="2" customFormat="1">
      <c r="A1586" s="2" t="s">
        <v>3474</v>
      </c>
      <c r="B1586" s="11">
        <v>44435</v>
      </c>
      <c r="C1586" s="2" t="s">
        <v>3466</v>
      </c>
      <c r="D1586" s="2" t="s">
        <v>3467</v>
      </c>
      <c r="E1586" s="2" t="s">
        <v>3468</v>
      </c>
      <c r="F1586" s="2" t="s">
        <v>3452</v>
      </c>
      <c r="G1586" s="2" t="s">
        <v>3472</v>
      </c>
      <c r="H1586" s="2" t="s">
        <v>3473</v>
      </c>
      <c r="I1586" s="11">
        <v>44561</v>
      </c>
      <c r="J1586" s="11">
        <v>44377</v>
      </c>
      <c r="K1586" s="2" t="s">
        <v>62</v>
      </c>
      <c r="L1586" s="2" t="s">
        <v>126</v>
      </c>
      <c r="M1586" s="2"/>
      <c r="N1586" s="2" t="s">
        <v>80</v>
      </c>
      <c r="O1586" s="2"/>
      <c r="P1586" s="2"/>
      <c r="Q1586" s="2" t="s">
        <v>65</v>
      </c>
      <c r="R1586" s="2" t="s">
        <v>81</v>
      </c>
      <c r="S1586" s="2">
        <v>166</v>
      </c>
      <c r="T1586" s="2" t="s">
        <v>82</v>
      </c>
      <c r="U1586" s="2" t="s">
        <v>83</v>
      </c>
      <c r="V1586" s="10" t="s">
        <v>69</v>
      </c>
      <c r="W1586" s="2"/>
      <c r="X1586" s="2">
        <v>35547.24</v>
      </c>
      <c r="Y1586" s="26">
        <v>0.00567918725073</v>
      </c>
      <c r="Z1586" s="10" t="s">
        <v>84</v>
      </c>
      <c r="AA1586" s="2" t="s">
        <v>85</v>
      </c>
      <c r="AB1586" s="10" t="s">
        <v>72</v>
      </c>
      <c r="AC1586" s="2" t="s">
        <v>73</v>
      </c>
      <c r="AD1586" s="10" t="s">
        <v>74</v>
      </c>
      <c r="AE1586" s="10"/>
      <c r="AF1586" s="10" t="s">
        <v>86</v>
      </c>
      <c r="AG1586" s="10" t="s">
        <v>75</v>
      </c>
      <c r="AH1586" s="10"/>
      <c r="AI1586" s="10" t="s">
        <v>76</v>
      </c>
      <c r="AJ1586" s="2" t="s">
        <v>76</v>
      </c>
      <c r="AK1586" s="32">
        <v>1</v>
      </c>
      <c r="AL1586" s="2"/>
      <c r="AM1586" s="2"/>
      <c r="AN1586" s="2"/>
      <c r="AO1586" s="2">
        <v>0</v>
      </c>
      <c r="AP1586" s="2">
        <v>0</v>
      </c>
      <c r="AQ1586" s="2">
        <v>0</v>
      </c>
      <c r="AR1586" s="26">
        <v>0</v>
      </c>
      <c r="AS1586" s="11"/>
      <c r="AT1586" s="10"/>
      <c r="AV1586" s="10"/>
      <c r="AW1586" s="10"/>
      <c r="AX1586" s="10"/>
      <c r="AY1586" s="10"/>
      <c r="AZ1586" s="10"/>
      <c r="BC1586" s="10"/>
    </row>
    <row r="1587" s="2" customFormat="1">
      <c r="A1587" s="2" t="s">
        <v>3475</v>
      </c>
      <c r="B1587" s="11">
        <v>44529</v>
      </c>
      <c r="C1587" s="2" t="s">
        <v>3466</v>
      </c>
      <c r="D1587" s="2" t="s">
        <v>3467</v>
      </c>
      <c r="E1587" s="2" t="s">
        <v>3468</v>
      </c>
      <c r="F1587" s="2" t="s">
        <v>3452</v>
      </c>
      <c r="G1587" s="2" t="s">
        <v>3472</v>
      </c>
      <c r="H1587" s="2" t="s">
        <v>3473</v>
      </c>
      <c r="I1587" s="11">
        <v>44561</v>
      </c>
      <c r="J1587" s="11">
        <v>44469</v>
      </c>
      <c r="K1587" s="2" t="s">
        <v>62</v>
      </c>
      <c r="L1587" s="2" t="s">
        <v>126</v>
      </c>
      <c r="M1587" s="2"/>
      <c r="N1587" s="2" t="s">
        <v>80</v>
      </c>
      <c r="O1587" s="2"/>
      <c r="P1587" s="2"/>
      <c r="Q1587" s="2" t="s">
        <v>65</v>
      </c>
      <c r="R1587" s="2" t="s">
        <v>81</v>
      </c>
      <c r="S1587" s="2">
        <v>224</v>
      </c>
      <c r="T1587" s="2" t="s">
        <v>82</v>
      </c>
      <c r="U1587" s="2" t="s">
        <v>83</v>
      </c>
      <c r="V1587" s="10" t="s">
        <v>69</v>
      </c>
      <c r="W1587" s="2"/>
      <c r="X1587" s="2">
        <v>39305.28</v>
      </c>
      <c r="Y1587" s="26">
        <v>0.00895706529644</v>
      </c>
      <c r="Z1587" s="10" t="s">
        <v>84</v>
      </c>
      <c r="AA1587" s="2" t="s">
        <v>85</v>
      </c>
      <c r="AB1587" s="10" t="s">
        <v>72</v>
      </c>
      <c r="AC1587" s="2" t="s">
        <v>73</v>
      </c>
      <c r="AD1587" s="10" t="s">
        <v>74</v>
      </c>
      <c r="AE1587" s="10"/>
      <c r="AF1587" s="10" t="s">
        <v>86</v>
      </c>
      <c r="AG1587" s="10" t="s">
        <v>75</v>
      </c>
      <c r="AH1587" s="10"/>
      <c r="AI1587" s="10" t="s">
        <v>76</v>
      </c>
      <c r="AJ1587" s="2" t="s">
        <v>76</v>
      </c>
      <c r="AK1587" s="32">
        <v>1</v>
      </c>
      <c r="AL1587" s="2"/>
      <c r="AM1587" s="2"/>
      <c r="AN1587" s="2"/>
      <c r="AO1587" s="2">
        <v>0</v>
      </c>
      <c r="AP1587" s="2">
        <v>0</v>
      </c>
      <c r="AQ1587" s="2">
        <v>29478.96</v>
      </c>
      <c r="AR1587" s="26">
        <v>0.75</v>
      </c>
      <c r="AS1587" s="11"/>
      <c r="AT1587" s="10"/>
      <c r="AV1587" s="10"/>
      <c r="AW1587" s="10"/>
      <c r="AX1587" s="10"/>
      <c r="AY1587" s="10"/>
      <c r="AZ1587" s="10"/>
      <c r="BC1587" s="10"/>
    </row>
    <row r="1588" s="2" customFormat="1">
      <c r="A1588" s="2" t="s">
        <v>3476</v>
      </c>
      <c r="B1588" s="11">
        <v>43796</v>
      </c>
      <c r="C1588" s="2" t="s">
        <v>3466</v>
      </c>
      <c r="D1588" s="2" t="s">
        <v>3467</v>
      </c>
      <c r="E1588" s="2" t="s">
        <v>3468</v>
      </c>
      <c r="F1588" s="2" t="s">
        <v>3458</v>
      </c>
      <c r="G1588" s="2" t="s">
        <v>3477</v>
      </c>
      <c r="H1588" s="2" t="s">
        <v>3478</v>
      </c>
      <c r="I1588" s="11">
        <v>43830</v>
      </c>
      <c r="J1588" s="11">
        <v>43738</v>
      </c>
      <c r="K1588" s="2" t="s">
        <v>62</v>
      </c>
      <c r="L1588" s="2" t="s">
        <v>126</v>
      </c>
      <c r="M1588" s="2"/>
      <c r="N1588" s="2" t="s">
        <v>80</v>
      </c>
      <c r="O1588" s="2"/>
      <c r="P1588" s="2"/>
      <c r="Q1588" s="2" t="s">
        <v>65</v>
      </c>
      <c r="R1588" s="2" t="s">
        <v>81</v>
      </c>
      <c r="S1588" s="2">
        <v>2166</v>
      </c>
      <c r="T1588" s="2" t="s">
        <v>82</v>
      </c>
      <c r="U1588" s="2" t="s">
        <v>83</v>
      </c>
      <c r="V1588" s="10" t="s">
        <v>69</v>
      </c>
      <c r="W1588" s="2"/>
      <c r="X1588" s="2">
        <v>11956.32</v>
      </c>
      <c r="Y1588" s="26">
        <v>0.00114009597329</v>
      </c>
      <c r="Z1588" s="10" t="s">
        <v>84</v>
      </c>
      <c r="AA1588" s="2" t="s">
        <v>85</v>
      </c>
      <c r="AB1588" s="10" t="s">
        <v>72</v>
      </c>
      <c r="AC1588" s="2" t="s">
        <v>73</v>
      </c>
      <c r="AD1588" s="10" t="s">
        <v>74</v>
      </c>
      <c r="AE1588" s="10"/>
      <c r="AF1588" s="10" t="s">
        <v>86</v>
      </c>
      <c r="AG1588" s="10" t="s">
        <v>75</v>
      </c>
      <c r="AH1588" s="10"/>
      <c r="AI1588" s="10" t="s">
        <v>76</v>
      </c>
      <c r="AJ1588" s="2" t="s">
        <v>76</v>
      </c>
      <c r="AK1588" s="32">
        <v>1</v>
      </c>
      <c r="AL1588" s="2"/>
      <c r="AM1588" s="2"/>
      <c r="AN1588" s="2"/>
      <c r="AO1588" s="2">
        <v>0</v>
      </c>
      <c r="AP1588" s="2">
        <v>0</v>
      </c>
      <c r="AQ1588" s="2">
        <v>8440.08</v>
      </c>
      <c r="AR1588" s="26">
        <v>0.7059095106186519</v>
      </c>
      <c r="AS1588" s="11"/>
      <c r="AT1588" s="10"/>
      <c r="AV1588" s="10"/>
      <c r="AW1588" s="10"/>
      <c r="AX1588" s="10"/>
      <c r="AY1588" s="10"/>
      <c r="AZ1588" s="10"/>
      <c r="BC1588" s="10"/>
    </row>
    <row r="1589" s="2" customFormat="1">
      <c r="A1589" s="2" t="s">
        <v>3479</v>
      </c>
      <c r="B1589" s="11">
        <v>43892</v>
      </c>
      <c r="C1589" s="2" t="s">
        <v>3466</v>
      </c>
      <c r="D1589" s="2" t="s">
        <v>3467</v>
      </c>
      <c r="E1589" s="2" t="s">
        <v>3468</v>
      </c>
      <c r="F1589" s="2" t="s">
        <v>3458</v>
      </c>
      <c r="G1589" s="2" t="s">
        <v>3477</v>
      </c>
      <c r="H1589" s="2" t="s">
        <v>3478</v>
      </c>
      <c r="I1589" s="11">
        <v>43830</v>
      </c>
      <c r="J1589" s="11">
        <v>43830</v>
      </c>
      <c r="K1589" s="2" t="s">
        <v>62</v>
      </c>
      <c r="L1589" s="2" t="s">
        <v>126</v>
      </c>
      <c r="M1589" s="2"/>
      <c r="N1589" s="2" t="s">
        <v>80</v>
      </c>
      <c r="O1589" s="2"/>
      <c r="P1589" s="2"/>
      <c r="Q1589" s="2" t="s">
        <v>65</v>
      </c>
      <c r="R1589" s="2" t="s">
        <v>81</v>
      </c>
      <c r="S1589" s="2">
        <v>5656</v>
      </c>
      <c r="T1589" s="2" t="s">
        <v>82</v>
      </c>
      <c r="U1589" s="2" t="s">
        <v>83</v>
      </c>
      <c r="V1589" s="10" t="s">
        <v>69</v>
      </c>
      <c r="W1589" s="2"/>
      <c r="X1589" s="2">
        <v>34388.48</v>
      </c>
      <c r="Y1589" s="26">
        <v>0.00385839994616</v>
      </c>
      <c r="Z1589" s="10" t="s">
        <v>84</v>
      </c>
      <c r="AA1589" s="2" t="s">
        <v>85</v>
      </c>
      <c r="AB1589" s="10" t="s">
        <v>72</v>
      </c>
      <c r="AC1589" s="2" t="s">
        <v>73</v>
      </c>
      <c r="AD1589" s="10" t="s">
        <v>74</v>
      </c>
      <c r="AE1589" s="10"/>
      <c r="AF1589" s="10" t="s">
        <v>86</v>
      </c>
      <c r="AG1589" s="10" t="s">
        <v>75</v>
      </c>
      <c r="AH1589" s="10"/>
      <c r="AI1589" s="10" t="s">
        <v>76</v>
      </c>
      <c r="AJ1589" s="2" t="s">
        <v>76</v>
      </c>
      <c r="AK1589" s="32">
        <v>1</v>
      </c>
      <c r="AL1589" s="2"/>
      <c r="AM1589" s="2"/>
      <c r="AN1589" s="2"/>
      <c r="AO1589" s="2">
        <v>0</v>
      </c>
      <c r="AP1589" s="2">
        <v>0</v>
      </c>
      <c r="AQ1589" s="2">
        <v>21638.72</v>
      </c>
      <c r="AR1589" s="26">
        <v>0.6292432814710042</v>
      </c>
      <c r="AS1589" s="11"/>
      <c r="AT1589" s="10"/>
      <c r="AV1589" s="10"/>
      <c r="AW1589" s="10"/>
      <c r="AX1589" s="10"/>
      <c r="AY1589" s="10"/>
      <c r="AZ1589" s="10"/>
      <c r="BC1589" s="10"/>
    </row>
    <row r="1590" s="2" customFormat="1">
      <c r="A1590" s="2" t="s">
        <v>3480</v>
      </c>
      <c r="B1590" s="11">
        <v>43983</v>
      </c>
      <c r="C1590" s="2" t="s">
        <v>3466</v>
      </c>
      <c r="D1590" s="2" t="s">
        <v>3467</v>
      </c>
      <c r="E1590" s="2" t="s">
        <v>3468</v>
      </c>
      <c r="F1590" s="2" t="s">
        <v>3458</v>
      </c>
      <c r="G1590" s="2" t="s">
        <v>3477</v>
      </c>
      <c r="H1590" s="2" t="s">
        <v>3478</v>
      </c>
      <c r="I1590" s="11">
        <v>44196</v>
      </c>
      <c r="J1590" s="11">
        <v>43921</v>
      </c>
      <c r="K1590" s="2" t="s">
        <v>62</v>
      </c>
      <c r="L1590" s="2" t="s">
        <v>126</v>
      </c>
      <c r="M1590" s="2"/>
      <c r="N1590" s="2" t="s">
        <v>80</v>
      </c>
      <c r="O1590" s="2"/>
      <c r="P1590" s="2"/>
      <c r="Q1590" s="2" t="s">
        <v>65</v>
      </c>
      <c r="R1590" s="2" t="s">
        <v>81</v>
      </c>
      <c r="S1590" s="2">
        <v>3940</v>
      </c>
      <c r="T1590" s="2" t="s">
        <v>82</v>
      </c>
      <c r="U1590" s="2" t="s">
        <v>83</v>
      </c>
      <c r="V1590" s="10" t="s">
        <v>69</v>
      </c>
      <c r="W1590" s="2"/>
      <c r="X1590" s="2">
        <v>13790</v>
      </c>
      <c r="Y1590" s="26">
        <v>0.00444654474984</v>
      </c>
      <c r="Z1590" s="10" t="s">
        <v>84</v>
      </c>
      <c r="AA1590" s="2" t="s">
        <v>85</v>
      </c>
      <c r="AB1590" s="10" t="s">
        <v>72</v>
      </c>
      <c r="AC1590" s="2" t="s">
        <v>73</v>
      </c>
      <c r="AD1590" s="10" t="s">
        <v>74</v>
      </c>
      <c r="AE1590" s="10"/>
      <c r="AF1590" s="10" t="s">
        <v>86</v>
      </c>
      <c r="AG1590" s="10" t="s">
        <v>75</v>
      </c>
      <c r="AH1590" s="10"/>
      <c r="AI1590" s="10" t="s">
        <v>76</v>
      </c>
      <c r="AJ1590" s="2" t="s">
        <v>76</v>
      </c>
      <c r="AK1590" s="32">
        <v>1</v>
      </c>
      <c r="AL1590" s="2"/>
      <c r="AM1590" s="2"/>
      <c r="AN1590" s="2"/>
      <c r="AO1590" s="2">
        <v>0</v>
      </c>
      <c r="AP1590" s="2">
        <v>0</v>
      </c>
      <c r="AQ1590" s="2">
        <v>9702</v>
      </c>
      <c r="AR1590" s="26">
        <v>0.7035532994923859</v>
      </c>
      <c r="AS1590" s="11"/>
      <c r="AT1590" s="10"/>
      <c r="AV1590" s="10"/>
      <c r="AW1590" s="10"/>
      <c r="AX1590" s="10"/>
      <c r="AY1590" s="10"/>
      <c r="AZ1590" s="10"/>
      <c r="BC1590" s="10"/>
    </row>
    <row r="1591" s="2" customFormat="1">
      <c r="A1591" s="2" t="s">
        <v>3481</v>
      </c>
      <c r="B1591" s="11">
        <v>44070</v>
      </c>
      <c r="C1591" s="2" t="s">
        <v>3466</v>
      </c>
      <c r="D1591" s="2" t="s">
        <v>3467</v>
      </c>
      <c r="E1591" s="2" t="s">
        <v>3468</v>
      </c>
      <c r="F1591" s="2" t="s">
        <v>3458</v>
      </c>
      <c r="G1591" s="2" t="s">
        <v>3477</v>
      </c>
      <c r="H1591" s="2" t="s">
        <v>3478</v>
      </c>
      <c r="I1591" s="11">
        <v>44196</v>
      </c>
      <c r="J1591" s="11">
        <v>44012</v>
      </c>
      <c r="K1591" s="2" t="s">
        <v>62</v>
      </c>
      <c r="L1591" s="2" t="s">
        <v>126</v>
      </c>
      <c r="M1591" s="2"/>
      <c r="N1591" s="2" t="s">
        <v>80</v>
      </c>
      <c r="O1591" s="2"/>
      <c r="P1591" s="2"/>
      <c r="Q1591" s="2" t="s">
        <v>65</v>
      </c>
      <c r="R1591" s="2" t="s">
        <v>81</v>
      </c>
      <c r="S1591" s="2">
        <v>3774</v>
      </c>
      <c r="T1591" s="2" t="s">
        <v>82</v>
      </c>
      <c r="U1591" s="2" t="s">
        <v>83</v>
      </c>
      <c r="V1591" s="10" t="s">
        <v>69</v>
      </c>
      <c r="W1591" s="2"/>
      <c r="X1591" s="2">
        <v>16379.16</v>
      </c>
      <c r="Y1591" s="26">
        <v>0.00392890974129</v>
      </c>
      <c r="Z1591" s="10" t="s">
        <v>84</v>
      </c>
      <c r="AA1591" s="2" t="s">
        <v>85</v>
      </c>
      <c r="AB1591" s="10" t="s">
        <v>72</v>
      </c>
      <c r="AC1591" s="2" t="s">
        <v>73</v>
      </c>
      <c r="AD1591" s="10" t="s">
        <v>74</v>
      </c>
      <c r="AE1591" s="10"/>
      <c r="AF1591" s="10" t="s">
        <v>86</v>
      </c>
      <c r="AG1591" s="10" t="s">
        <v>75</v>
      </c>
      <c r="AH1591" s="10"/>
      <c r="AI1591" s="10" t="s">
        <v>76</v>
      </c>
      <c r="AJ1591" s="2" t="s">
        <v>76</v>
      </c>
      <c r="AK1591" s="32">
        <v>1</v>
      </c>
      <c r="AL1591" s="2"/>
      <c r="AM1591" s="2"/>
      <c r="AN1591" s="2"/>
      <c r="AO1591" s="2">
        <v>0</v>
      </c>
      <c r="AP1591" s="2">
        <v>0</v>
      </c>
      <c r="AQ1591" s="2">
        <v>11817.82</v>
      </c>
      <c r="AR1591" s="26">
        <v>0.7215156332803392</v>
      </c>
      <c r="AS1591" s="11"/>
      <c r="AT1591" s="10"/>
      <c r="AV1591" s="10"/>
      <c r="AW1591" s="10"/>
      <c r="AX1591" s="10"/>
      <c r="AY1591" s="10"/>
      <c r="AZ1591" s="10"/>
      <c r="BC1591" s="10"/>
    </row>
    <row r="1592" s="2" customFormat="1">
      <c r="A1592" s="2" t="s">
        <v>3482</v>
      </c>
      <c r="B1592" s="11">
        <v>44160</v>
      </c>
      <c r="C1592" s="2" t="s">
        <v>3466</v>
      </c>
      <c r="D1592" s="2" t="s">
        <v>3467</v>
      </c>
      <c r="E1592" s="2" t="s">
        <v>3468</v>
      </c>
      <c r="F1592" s="2" t="s">
        <v>3458</v>
      </c>
      <c r="G1592" s="2" t="s">
        <v>3477</v>
      </c>
      <c r="H1592" s="2" t="s">
        <v>3478</v>
      </c>
      <c r="I1592" s="11">
        <v>44196</v>
      </c>
      <c r="J1592" s="11">
        <v>44104</v>
      </c>
      <c r="K1592" s="2" t="s">
        <v>62</v>
      </c>
      <c r="L1592" s="2" t="s">
        <v>126</v>
      </c>
      <c r="M1592" s="2"/>
      <c r="N1592" s="2" t="s">
        <v>80</v>
      </c>
      <c r="O1592" s="2"/>
      <c r="P1592" s="2"/>
      <c r="Q1592" s="2" t="s">
        <v>65</v>
      </c>
      <c r="R1592" s="2" t="s">
        <v>81</v>
      </c>
      <c r="S1592" s="2">
        <v>3853</v>
      </c>
      <c r="T1592" s="2" t="s">
        <v>82</v>
      </c>
      <c r="U1592" s="2" t="s">
        <v>83</v>
      </c>
      <c r="V1592" s="10" t="s">
        <v>69</v>
      </c>
      <c r="W1592" s="2"/>
      <c r="X1592" s="2">
        <v>39300.6</v>
      </c>
      <c r="Y1592" s="26">
        <v>0.00917759393166</v>
      </c>
      <c r="Z1592" s="10" t="s">
        <v>84</v>
      </c>
      <c r="AA1592" s="2" t="s">
        <v>85</v>
      </c>
      <c r="AB1592" s="10" t="s">
        <v>72</v>
      </c>
      <c r="AC1592" s="2" t="s">
        <v>73</v>
      </c>
      <c r="AD1592" s="10" t="s">
        <v>74</v>
      </c>
      <c r="AE1592" s="10"/>
      <c r="AF1592" s="10" t="s">
        <v>86</v>
      </c>
      <c r="AG1592" s="10" t="s">
        <v>75</v>
      </c>
      <c r="AH1592" s="10"/>
      <c r="AI1592" s="10" t="s">
        <v>76</v>
      </c>
      <c r="AJ1592" s="2" t="s">
        <v>76</v>
      </c>
      <c r="AK1592" s="32">
        <v>1</v>
      </c>
      <c r="AL1592" s="2"/>
      <c r="AM1592" s="2"/>
      <c r="AN1592" s="2"/>
      <c r="AO1592" s="2">
        <v>0</v>
      </c>
      <c r="AP1592" s="2">
        <v>0</v>
      </c>
      <c r="AQ1592" s="2">
        <v>21664.8</v>
      </c>
      <c r="AR1592" s="26">
        <v>0.5512587594082533</v>
      </c>
      <c r="AS1592" s="11"/>
      <c r="AT1592" s="10"/>
      <c r="AV1592" s="10"/>
      <c r="AW1592" s="10"/>
      <c r="AX1592" s="10"/>
      <c r="AY1592" s="10"/>
      <c r="AZ1592" s="10"/>
      <c r="BC1592" s="10"/>
    </row>
    <row r="1593" s="2" customFormat="1">
      <c r="A1593" s="2" t="s">
        <v>3483</v>
      </c>
      <c r="B1593" s="11">
        <v>43794</v>
      </c>
      <c r="C1593" s="2" t="s">
        <v>3484</v>
      </c>
      <c r="D1593" s="2" t="s">
        <v>3485</v>
      </c>
      <c r="E1593" s="2" t="s">
        <v>3486</v>
      </c>
      <c r="F1593" s="2" t="s">
        <v>3487</v>
      </c>
      <c r="G1593" s="2" t="s">
        <v>3488</v>
      </c>
      <c r="H1593" s="2" t="s">
        <v>3489</v>
      </c>
      <c r="I1593" s="11">
        <v>44012</v>
      </c>
      <c r="J1593" s="11">
        <v>43738</v>
      </c>
      <c r="K1593" s="2" t="s">
        <v>648</v>
      </c>
      <c r="L1593" s="2" t="s">
        <v>659</v>
      </c>
      <c r="M1593" s="2"/>
      <c r="N1593" s="2" t="s">
        <v>80</v>
      </c>
      <c r="O1593" s="2" t="s">
        <v>95</v>
      </c>
      <c r="P1593" s="2" t="s">
        <v>271</v>
      </c>
      <c r="Q1593" s="2" t="s">
        <v>65</v>
      </c>
      <c r="R1593" s="2" t="s">
        <v>81</v>
      </c>
      <c r="S1593" s="2">
        <v>11233</v>
      </c>
      <c r="T1593" s="2" t="s">
        <v>82</v>
      </c>
      <c r="U1593" s="2" t="s">
        <v>83</v>
      </c>
      <c r="V1593" s="10" t="s">
        <v>69</v>
      </c>
      <c r="W1593" s="2"/>
      <c r="X1593" s="2">
        <v>62006.16</v>
      </c>
      <c r="Y1593" s="26">
        <v>0.000147532998</v>
      </c>
      <c r="Z1593" s="10" t="s">
        <v>84</v>
      </c>
      <c r="AA1593" s="2" t="s">
        <v>85</v>
      </c>
      <c r="AB1593" s="10" t="s">
        <v>72</v>
      </c>
      <c r="AC1593" s="2" t="s">
        <v>73</v>
      </c>
      <c r="AD1593" s="10" t="s">
        <v>74</v>
      </c>
      <c r="AE1593" s="10"/>
      <c r="AF1593" s="10" t="s">
        <v>86</v>
      </c>
      <c r="AG1593" s="10" t="s">
        <v>75</v>
      </c>
      <c r="AH1593" s="10"/>
      <c r="AI1593" s="10" t="s">
        <v>76</v>
      </c>
      <c r="AJ1593" s="2" t="s">
        <v>76</v>
      </c>
      <c r="AK1593" s="32">
        <v>1</v>
      </c>
      <c r="AL1593" s="2"/>
      <c r="AM1593" s="2"/>
      <c r="AN1593" s="2"/>
      <c r="AO1593" s="2">
        <v>0</v>
      </c>
      <c r="AP1593" s="2">
        <v>0</v>
      </c>
      <c r="AQ1593" s="2">
        <v>62006.16</v>
      </c>
      <c r="AR1593" s="26">
        <v>1</v>
      </c>
      <c r="AS1593" s="11"/>
      <c r="AT1593" s="10"/>
      <c r="AV1593" s="10"/>
      <c r="AW1593" s="10"/>
      <c r="AX1593" s="10"/>
      <c r="AY1593" s="10"/>
      <c r="AZ1593" s="10"/>
      <c r="BC1593" s="10"/>
    </row>
    <row r="1594" s="2" customFormat="1">
      <c r="A1594" s="2" t="s">
        <v>3490</v>
      </c>
      <c r="B1594" s="11">
        <v>43889</v>
      </c>
      <c r="C1594" s="2" t="s">
        <v>3484</v>
      </c>
      <c r="D1594" s="2" t="s">
        <v>3485</v>
      </c>
      <c r="E1594" s="2" t="s">
        <v>3486</v>
      </c>
      <c r="F1594" s="2" t="s">
        <v>3487</v>
      </c>
      <c r="G1594" s="2" t="s">
        <v>3488</v>
      </c>
      <c r="H1594" s="2" t="s">
        <v>3489</v>
      </c>
      <c r="I1594" s="11">
        <v>44012</v>
      </c>
      <c r="J1594" s="11">
        <v>43830</v>
      </c>
      <c r="K1594" s="2" t="s">
        <v>648</v>
      </c>
      <c r="L1594" s="2" t="s">
        <v>659</v>
      </c>
      <c r="M1594" s="2"/>
      <c r="N1594" s="2" t="s">
        <v>80</v>
      </c>
      <c r="O1594" s="2" t="s">
        <v>95</v>
      </c>
      <c r="P1594" s="2" t="s">
        <v>271</v>
      </c>
      <c r="Q1594" s="2" t="s">
        <v>65</v>
      </c>
      <c r="R1594" s="2" t="s">
        <v>81</v>
      </c>
      <c r="S1594" s="2">
        <v>11233</v>
      </c>
      <c r="T1594" s="2" t="s">
        <v>82</v>
      </c>
      <c r="U1594" s="2" t="s">
        <v>83</v>
      </c>
      <c r="V1594" s="10" t="s">
        <v>69</v>
      </c>
      <c r="W1594" s="2"/>
      <c r="X1594" s="2">
        <v>68296.64</v>
      </c>
      <c r="Y1594" s="26">
        <v>0.000153634421</v>
      </c>
      <c r="Z1594" s="10" t="s">
        <v>84</v>
      </c>
      <c r="AA1594" s="2" t="s">
        <v>85</v>
      </c>
      <c r="AB1594" s="10" t="s">
        <v>72</v>
      </c>
      <c r="AC1594" s="2" t="s">
        <v>73</v>
      </c>
      <c r="AD1594" s="10" t="s">
        <v>74</v>
      </c>
      <c r="AE1594" s="10"/>
      <c r="AF1594" s="10" t="s">
        <v>86</v>
      </c>
      <c r="AG1594" s="10" t="s">
        <v>75</v>
      </c>
      <c r="AH1594" s="10"/>
      <c r="AI1594" s="10" t="s">
        <v>76</v>
      </c>
      <c r="AJ1594" s="2" t="s">
        <v>76</v>
      </c>
      <c r="AK1594" s="32">
        <v>1</v>
      </c>
      <c r="AL1594" s="2"/>
      <c r="AM1594" s="2"/>
      <c r="AN1594" s="2"/>
      <c r="AO1594" s="2">
        <v>0</v>
      </c>
      <c r="AP1594" s="2">
        <v>0</v>
      </c>
      <c r="AQ1594" s="2">
        <v>1416.64</v>
      </c>
      <c r="AR1594" s="26">
        <v>0.02074245526573489</v>
      </c>
      <c r="AS1594" s="11"/>
      <c r="AT1594" s="10"/>
      <c r="AV1594" s="10"/>
      <c r="AW1594" s="10"/>
      <c r="AX1594" s="10"/>
      <c r="AY1594" s="10"/>
      <c r="AZ1594" s="10"/>
      <c r="BC1594" s="10"/>
    </row>
    <row r="1595" s="2" customFormat="1">
      <c r="A1595" s="2" t="s">
        <v>3491</v>
      </c>
      <c r="B1595" s="11">
        <v>43978</v>
      </c>
      <c r="C1595" s="2" t="s">
        <v>3484</v>
      </c>
      <c r="D1595" s="2" t="s">
        <v>3485</v>
      </c>
      <c r="E1595" s="2" t="s">
        <v>3486</v>
      </c>
      <c r="F1595" s="2" t="s">
        <v>3487</v>
      </c>
      <c r="G1595" s="2" t="s">
        <v>3488</v>
      </c>
      <c r="H1595" s="2" t="s">
        <v>3489</v>
      </c>
      <c r="I1595" s="11">
        <v>44012</v>
      </c>
      <c r="J1595" s="11">
        <v>43921</v>
      </c>
      <c r="K1595" s="2" t="s">
        <v>648</v>
      </c>
      <c r="L1595" s="2" t="s">
        <v>659</v>
      </c>
      <c r="M1595" s="2"/>
      <c r="N1595" s="2" t="s">
        <v>80</v>
      </c>
      <c r="O1595" s="2" t="s">
        <v>95</v>
      </c>
      <c r="P1595" s="2" t="s">
        <v>271</v>
      </c>
      <c r="Q1595" s="2" t="s">
        <v>65</v>
      </c>
      <c r="R1595" s="2" t="s">
        <v>81</v>
      </c>
      <c r="S1595" s="2">
        <v>11233</v>
      </c>
      <c r="T1595" s="2" t="s">
        <v>82</v>
      </c>
      <c r="U1595" s="2" t="s">
        <v>83</v>
      </c>
      <c r="V1595" s="10" t="s">
        <v>69</v>
      </c>
      <c r="W1595" s="2"/>
      <c r="X1595" s="2">
        <v>39315.5</v>
      </c>
      <c r="Y1595" s="26">
        <v>0.000129117341</v>
      </c>
      <c r="Z1595" s="10" t="s">
        <v>84</v>
      </c>
      <c r="AA1595" s="2" t="s">
        <v>85</v>
      </c>
      <c r="AB1595" s="10" t="s">
        <v>72</v>
      </c>
      <c r="AC1595" s="2" t="s">
        <v>73</v>
      </c>
      <c r="AD1595" s="10" t="s">
        <v>74</v>
      </c>
      <c r="AE1595" s="10"/>
      <c r="AF1595" s="10" t="s">
        <v>86</v>
      </c>
      <c r="AG1595" s="10" t="s">
        <v>75</v>
      </c>
      <c r="AH1595" s="10"/>
      <c r="AI1595" s="10" t="s">
        <v>76</v>
      </c>
      <c r="AJ1595" s="2" t="s">
        <v>76</v>
      </c>
      <c r="AK1595" s="32">
        <v>1</v>
      </c>
      <c r="AL1595" s="2"/>
      <c r="AM1595" s="2"/>
      <c r="AN1595" s="2"/>
      <c r="AO1595" s="2">
        <v>0</v>
      </c>
      <c r="AP1595" s="2">
        <v>0</v>
      </c>
      <c r="AQ1595" s="2">
        <v>39315.5</v>
      </c>
      <c r="AR1595" s="26">
        <v>1</v>
      </c>
      <c r="AS1595" s="11"/>
      <c r="AT1595" s="10"/>
      <c r="AV1595" s="10"/>
      <c r="AW1595" s="10"/>
      <c r="AX1595" s="10"/>
      <c r="AY1595" s="10"/>
      <c r="AZ1595" s="10"/>
      <c r="BC1595" s="10"/>
    </row>
    <row r="1596" s="2" customFormat="1">
      <c r="A1596" s="2" t="s">
        <v>3492</v>
      </c>
      <c r="B1596" s="11">
        <v>44070</v>
      </c>
      <c r="C1596" s="2" t="s">
        <v>3484</v>
      </c>
      <c r="D1596" s="2" t="s">
        <v>3485</v>
      </c>
      <c r="E1596" s="2" t="s">
        <v>3486</v>
      </c>
      <c r="F1596" s="2" t="s">
        <v>3487</v>
      </c>
      <c r="G1596" s="2" t="s">
        <v>3488</v>
      </c>
      <c r="H1596" s="2" t="s">
        <v>3489</v>
      </c>
      <c r="I1596" s="11">
        <v>44012</v>
      </c>
      <c r="J1596" s="11">
        <v>44012</v>
      </c>
      <c r="K1596" s="2" t="s">
        <v>648</v>
      </c>
      <c r="L1596" s="2" t="s">
        <v>659</v>
      </c>
      <c r="M1596" s="2"/>
      <c r="N1596" s="2" t="s">
        <v>80</v>
      </c>
      <c r="O1596" s="2" t="s">
        <v>95</v>
      </c>
      <c r="P1596" s="2" t="s">
        <v>271</v>
      </c>
      <c r="Q1596" s="2" t="s">
        <v>65</v>
      </c>
      <c r="R1596" s="2" t="s">
        <v>81</v>
      </c>
      <c r="S1596" s="2">
        <v>8506</v>
      </c>
      <c r="T1596" s="2" t="s">
        <v>82</v>
      </c>
      <c r="U1596" s="2" t="s">
        <v>83</v>
      </c>
      <c r="V1596" s="10" t="s">
        <v>69</v>
      </c>
      <c r="W1596" s="2"/>
      <c r="X1596" s="2">
        <v>36916.04</v>
      </c>
      <c r="Y1596" s="26">
        <v>0.000103131883</v>
      </c>
      <c r="Z1596" s="10" t="s">
        <v>84</v>
      </c>
      <c r="AA1596" s="2" t="s">
        <v>85</v>
      </c>
      <c r="AB1596" s="10" t="s">
        <v>72</v>
      </c>
      <c r="AC1596" s="2" t="s">
        <v>73</v>
      </c>
      <c r="AD1596" s="10" t="s">
        <v>74</v>
      </c>
      <c r="AE1596" s="10"/>
      <c r="AF1596" s="10" t="s">
        <v>86</v>
      </c>
      <c r="AG1596" s="10" t="s">
        <v>75</v>
      </c>
      <c r="AH1596" s="10"/>
      <c r="AI1596" s="10" t="s">
        <v>76</v>
      </c>
      <c r="AJ1596" s="2" t="s">
        <v>76</v>
      </c>
      <c r="AK1596" s="32">
        <v>1</v>
      </c>
      <c r="AL1596" s="2"/>
      <c r="AM1596" s="2"/>
      <c r="AN1596" s="2"/>
      <c r="AO1596" s="2">
        <v>0</v>
      </c>
      <c r="AP1596" s="2">
        <v>0</v>
      </c>
      <c r="AQ1596" s="2">
        <v>12642.42</v>
      </c>
      <c r="AR1596" s="26">
        <v>0.3424641429579121</v>
      </c>
      <c r="AS1596" s="11"/>
      <c r="AT1596" s="10"/>
      <c r="AV1596" s="10"/>
      <c r="AW1596" s="10"/>
      <c r="AX1596" s="10"/>
      <c r="AY1596" s="10"/>
      <c r="AZ1596" s="10"/>
      <c r="BC1596" s="10"/>
    </row>
    <row r="1597" s="2" customFormat="1">
      <c r="A1597" s="2" t="s">
        <v>3493</v>
      </c>
      <c r="B1597" s="11">
        <v>44159</v>
      </c>
      <c r="C1597" s="2" t="s">
        <v>3484</v>
      </c>
      <c r="D1597" s="2" t="s">
        <v>3485</v>
      </c>
      <c r="E1597" s="2" t="s">
        <v>3486</v>
      </c>
      <c r="F1597" s="2" t="s">
        <v>3487</v>
      </c>
      <c r="G1597" s="2" t="s">
        <v>3488</v>
      </c>
      <c r="H1597" s="2" t="s">
        <v>3489</v>
      </c>
      <c r="I1597" s="11">
        <v>44377</v>
      </c>
      <c r="J1597" s="11">
        <v>44104</v>
      </c>
      <c r="K1597" s="2" t="s">
        <v>648</v>
      </c>
      <c r="L1597" s="2" t="s">
        <v>659</v>
      </c>
      <c r="M1597" s="2"/>
      <c r="N1597" s="2" t="s">
        <v>80</v>
      </c>
      <c r="O1597" s="2" t="s">
        <v>95</v>
      </c>
      <c r="P1597" s="2" t="s">
        <v>271</v>
      </c>
      <c r="Q1597" s="2" t="s">
        <v>65</v>
      </c>
      <c r="R1597" s="2" t="s">
        <v>81</v>
      </c>
      <c r="S1597" s="2">
        <v>8506</v>
      </c>
      <c r="T1597" s="2" t="s">
        <v>82</v>
      </c>
      <c r="U1597" s="2" t="s">
        <v>83</v>
      </c>
      <c r="V1597" s="10" t="s">
        <v>69</v>
      </c>
      <c r="W1597" s="2"/>
      <c r="X1597" s="2">
        <v>86761.2</v>
      </c>
      <c r="Y1597" s="26">
        <v>0.000242583607</v>
      </c>
      <c r="Z1597" s="10" t="s">
        <v>84</v>
      </c>
      <c r="AA1597" s="2" t="s">
        <v>85</v>
      </c>
      <c r="AB1597" s="10" t="s">
        <v>72</v>
      </c>
      <c r="AC1597" s="2" t="s">
        <v>73</v>
      </c>
      <c r="AD1597" s="10" t="s">
        <v>74</v>
      </c>
      <c r="AE1597" s="10"/>
      <c r="AF1597" s="10" t="s">
        <v>86</v>
      </c>
      <c r="AG1597" s="10" t="s">
        <v>75</v>
      </c>
      <c r="AH1597" s="10"/>
      <c r="AI1597" s="10" t="s">
        <v>76</v>
      </c>
      <c r="AJ1597" s="2" t="s">
        <v>76</v>
      </c>
      <c r="AK1597" s="32">
        <v>1</v>
      </c>
      <c r="AL1597" s="2"/>
      <c r="AM1597" s="2"/>
      <c r="AN1597" s="2"/>
      <c r="AO1597" s="2">
        <v>0</v>
      </c>
      <c r="AP1597" s="2">
        <v>0</v>
      </c>
      <c r="AQ1597" s="2">
        <v>86761.2</v>
      </c>
      <c r="AR1597" s="26">
        <v>1</v>
      </c>
      <c r="AS1597" s="11"/>
      <c r="AT1597" s="10"/>
      <c r="AV1597" s="10"/>
      <c r="AW1597" s="10"/>
      <c r="AX1597" s="10"/>
      <c r="AY1597" s="10"/>
      <c r="AZ1597" s="10"/>
      <c r="BC1597" s="10"/>
    </row>
    <row r="1598" s="2" customFormat="1">
      <c r="A1598" s="2" t="s">
        <v>3494</v>
      </c>
      <c r="B1598" s="11">
        <v>44252</v>
      </c>
      <c r="C1598" s="2" t="s">
        <v>3484</v>
      </c>
      <c r="D1598" s="2" t="s">
        <v>3485</v>
      </c>
      <c r="E1598" s="2" t="s">
        <v>3486</v>
      </c>
      <c r="F1598" s="2" t="s">
        <v>3487</v>
      </c>
      <c r="G1598" s="2" t="s">
        <v>3488</v>
      </c>
      <c r="H1598" s="2" t="s">
        <v>3489</v>
      </c>
      <c r="I1598" s="11">
        <v>44377</v>
      </c>
      <c r="J1598" s="11">
        <v>44196</v>
      </c>
      <c r="K1598" s="2" t="s">
        <v>648</v>
      </c>
      <c r="L1598" s="2" t="s">
        <v>659</v>
      </c>
      <c r="M1598" s="2"/>
      <c r="N1598" s="2" t="s">
        <v>80</v>
      </c>
      <c r="O1598" s="2" t="s">
        <v>95</v>
      </c>
      <c r="P1598" s="2" t="s">
        <v>271</v>
      </c>
      <c r="Q1598" s="2" t="s">
        <v>65</v>
      </c>
      <c r="R1598" s="2" t="s">
        <v>81</v>
      </c>
      <c r="S1598" s="2">
        <v>8506</v>
      </c>
      <c r="T1598" s="2" t="s">
        <v>82</v>
      </c>
      <c r="U1598" s="2" t="s">
        <v>83</v>
      </c>
      <c r="V1598" s="10" t="s">
        <v>69</v>
      </c>
      <c r="W1598" s="2"/>
      <c r="X1598" s="2">
        <v>160253.04</v>
      </c>
      <c r="Y1598" s="26">
        <v>0.000384887736</v>
      </c>
      <c r="Z1598" s="10" t="s">
        <v>84</v>
      </c>
      <c r="AA1598" s="2" t="s">
        <v>85</v>
      </c>
      <c r="AB1598" s="10" t="s">
        <v>72</v>
      </c>
      <c r="AC1598" s="2" t="s">
        <v>73</v>
      </c>
      <c r="AD1598" s="10" t="s">
        <v>74</v>
      </c>
      <c r="AE1598" s="10"/>
      <c r="AF1598" s="10" t="s">
        <v>86</v>
      </c>
      <c r="AG1598" s="10" t="s">
        <v>75</v>
      </c>
      <c r="AH1598" s="10"/>
      <c r="AI1598" s="10" t="s">
        <v>76</v>
      </c>
      <c r="AJ1598" s="2" t="s">
        <v>76</v>
      </c>
      <c r="AK1598" s="32">
        <v>1</v>
      </c>
      <c r="AL1598" s="2"/>
      <c r="AM1598" s="2"/>
      <c r="AN1598" s="2"/>
      <c r="AO1598" s="2">
        <v>0</v>
      </c>
      <c r="AP1598" s="2">
        <v>0</v>
      </c>
      <c r="AQ1598" s="2">
        <v>160253.04</v>
      </c>
      <c r="AR1598" s="26">
        <v>1</v>
      </c>
      <c r="AS1598" s="11"/>
      <c r="AT1598" s="10"/>
      <c r="AV1598" s="10"/>
      <c r="AW1598" s="10"/>
      <c r="AX1598" s="10"/>
      <c r="AY1598" s="10"/>
      <c r="AZ1598" s="10"/>
      <c r="BC1598" s="10"/>
    </row>
    <row r="1599" s="2" customFormat="1">
      <c r="A1599" s="2" t="s">
        <v>3495</v>
      </c>
      <c r="B1599" s="11">
        <v>43818</v>
      </c>
      <c r="C1599" s="2" t="s">
        <v>3496</v>
      </c>
      <c r="D1599" s="2" t="s">
        <v>3497</v>
      </c>
      <c r="E1599" s="2" t="s">
        <v>3498</v>
      </c>
      <c r="F1599" s="2" t="s">
        <v>3499</v>
      </c>
      <c r="G1599" s="2" t="s">
        <v>3500</v>
      </c>
      <c r="H1599" s="2" t="s">
        <v>3501</v>
      </c>
      <c r="I1599" s="11">
        <v>43769</v>
      </c>
      <c r="J1599" s="11">
        <v>43769</v>
      </c>
      <c r="K1599" s="2" t="s">
        <v>141</v>
      </c>
      <c r="L1599" s="2" t="s">
        <v>142</v>
      </c>
      <c r="M1599" s="2"/>
      <c r="N1599" s="2" t="s">
        <v>80</v>
      </c>
      <c r="O1599" s="2"/>
      <c r="P1599" s="2"/>
      <c r="Q1599" s="2" t="s">
        <v>65</v>
      </c>
      <c r="R1599" s="2" t="s">
        <v>81</v>
      </c>
      <c r="S1599" s="2">
        <v>20000</v>
      </c>
      <c r="T1599" s="2" t="s">
        <v>82</v>
      </c>
      <c r="U1599" s="2" t="s">
        <v>83</v>
      </c>
      <c r="V1599" s="10" t="s">
        <v>69</v>
      </c>
      <c r="W1599" s="2"/>
      <c r="X1599" s="2">
        <v>108800</v>
      </c>
      <c r="Y1599" s="26">
        <v>0.00011388757604</v>
      </c>
      <c r="Z1599" s="10" t="s">
        <v>84</v>
      </c>
      <c r="AA1599" s="2" t="s">
        <v>85</v>
      </c>
      <c r="AB1599" s="10" t="s">
        <v>143</v>
      </c>
      <c r="AC1599" s="2" t="s">
        <v>66</v>
      </c>
      <c r="AD1599" s="10" t="s">
        <v>74</v>
      </c>
      <c r="AE1599" s="10"/>
      <c r="AF1599" s="10" t="s">
        <v>86</v>
      </c>
      <c r="AG1599" s="10" t="s">
        <v>75</v>
      </c>
      <c r="AH1599" s="10"/>
      <c r="AI1599" s="10" t="s">
        <v>76</v>
      </c>
      <c r="AJ1599" s="2" t="s">
        <v>76</v>
      </c>
      <c r="AK1599" s="32">
        <v>1</v>
      </c>
      <c r="AL1599" s="2"/>
      <c r="AM1599" s="2"/>
      <c r="AN1599" s="2"/>
      <c r="AO1599" s="2">
        <v>0</v>
      </c>
      <c r="AP1599" s="2">
        <v>0</v>
      </c>
      <c r="AQ1599" s="2">
        <v>0</v>
      </c>
      <c r="AR1599" s="26">
        <v>0</v>
      </c>
      <c r="AS1599" s="11"/>
      <c r="AT1599" s="10"/>
      <c r="AV1599" s="10"/>
      <c r="AW1599" s="10"/>
      <c r="AX1599" s="10"/>
      <c r="AY1599" s="10"/>
      <c r="AZ1599" s="10"/>
      <c r="BC1599" s="10"/>
    </row>
    <row r="1600" s="2" customFormat="1">
      <c r="A1600" s="2" t="s">
        <v>3502</v>
      </c>
      <c r="B1600" s="11">
        <v>43917</v>
      </c>
      <c r="C1600" s="2" t="s">
        <v>3496</v>
      </c>
      <c r="D1600" s="2" t="s">
        <v>3497</v>
      </c>
      <c r="E1600" s="2" t="s">
        <v>3498</v>
      </c>
      <c r="F1600" s="2" t="s">
        <v>3499</v>
      </c>
      <c r="G1600" s="2" t="s">
        <v>3500</v>
      </c>
      <c r="H1600" s="2" t="s">
        <v>3501</v>
      </c>
      <c r="I1600" s="11">
        <v>44135</v>
      </c>
      <c r="J1600" s="11">
        <v>43861</v>
      </c>
      <c r="K1600" s="2" t="s">
        <v>141</v>
      </c>
      <c r="L1600" s="2" t="s">
        <v>142</v>
      </c>
      <c r="M1600" s="2"/>
      <c r="N1600" s="2" t="s">
        <v>80</v>
      </c>
      <c r="O1600" s="2"/>
      <c r="P1600" s="2"/>
      <c r="Q1600" s="2" t="s">
        <v>65</v>
      </c>
      <c r="R1600" s="2" t="s">
        <v>81</v>
      </c>
      <c r="S1600" s="2">
        <v>20000</v>
      </c>
      <c r="T1600" s="2" t="s">
        <v>82</v>
      </c>
      <c r="U1600" s="2" t="s">
        <v>83</v>
      </c>
      <c r="V1600" s="10" t="s">
        <v>69</v>
      </c>
      <c r="W1600" s="2"/>
      <c r="X1600" s="2">
        <v>76800</v>
      </c>
      <c r="Y1600" s="26">
        <v>7.56163756E-05</v>
      </c>
      <c r="Z1600" s="10" t="s">
        <v>84</v>
      </c>
      <c r="AA1600" s="2" t="s">
        <v>85</v>
      </c>
      <c r="AB1600" s="10" t="s">
        <v>143</v>
      </c>
      <c r="AC1600" s="2" t="s">
        <v>66</v>
      </c>
      <c r="AD1600" s="10" t="s">
        <v>74</v>
      </c>
      <c r="AE1600" s="10"/>
      <c r="AF1600" s="10" t="s">
        <v>86</v>
      </c>
      <c r="AG1600" s="10" t="s">
        <v>75</v>
      </c>
      <c r="AH1600" s="10"/>
      <c r="AI1600" s="10" t="s">
        <v>76</v>
      </c>
      <c r="AJ1600" s="2" t="s">
        <v>76</v>
      </c>
      <c r="AK1600" s="32">
        <v>1</v>
      </c>
      <c r="AL1600" s="2"/>
      <c r="AM1600" s="2"/>
      <c r="AN1600" s="2"/>
      <c r="AO1600" s="2">
        <v>0</v>
      </c>
      <c r="AP1600" s="2">
        <v>0</v>
      </c>
      <c r="AQ1600" s="2">
        <v>0</v>
      </c>
      <c r="AR1600" s="26">
        <v>0</v>
      </c>
      <c r="AS1600" s="11"/>
      <c r="AT1600" s="10"/>
      <c r="AV1600" s="10"/>
      <c r="AW1600" s="10"/>
      <c r="AX1600" s="10"/>
      <c r="AY1600" s="10"/>
      <c r="AZ1600" s="10"/>
      <c r="BC1600" s="10"/>
    </row>
    <row r="1601" s="2" customFormat="1">
      <c r="A1601" s="2" t="s">
        <v>3503</v>
      </c>
      <c r="B1601" s="11">
        <v>43822</v>
      </c>
      <c r="C1601" s="2" t="s">
        <v>3504</v>
      </c>
      <c r="D1601" s="2" t="s">
        <v>3505</v>
      </c>
      <c r="E1601" s="2" t="s">
        <v>3506</v>
      </c>
      <c r="F1601" s="2" t="s">
        <v>3507</v>
      </c>
      <c r="G1601" s="2" t="s">
        <v>3508</v>
      </c>
      <c r="H1601" s="2" t="s">
        <v>3509</v>
      </c>
      <c r="I1601" s="11">
        <v>43769</v>
      </c>
      <c r="J1601" s="11">
        <v>43769</v>
      </c>
      <c r="K1601" s="2" t="s">
        <v>62</v>
      </c>
      <c r="L1601" s="2" t="s">
        <v>62</v>
      </c>
      <c r="M1601" s="2"/>
      <c r="N1601" s="2" t="s">
        <v>80</v>
      </c>
      <c r="O1601" s="2"/>
      <c r="P1601" s="2"/>
      <c r="Q1601" s="2" t="s">
        <v>65</v>
      </c>
      <c r="R1601" s="2" t="s">
        <v>81</v>
      </c>
      <c r="S1601" s="2">
        <v>395975</v>
      </c>
      <c r="T1601" s="2" t="s">
        <v>82</v>
      </c>
      <c r="U1601" s="2" t="s">
        <v>83</v>
      </c>
      <c r="V1601" s="10" t="s">
        <v>69</v>
      </c>
      <c r="W1601" s="2"/>
      <c r="X1601" s="2">
        <v>2154104</v>
      </c>
      <c r="Y1601" s="26">
        <v>0.00041137247758</v>
      </c>
      <c r="Z1601" s="10" t="s">
        <v>84</v>
      </c>
      <c r="AA1601" s="2" t="s">
        <v>85</v>
      </c>
      <c r="AB1601" s="10" t="s">
        <v>72</v>
      </c>
      <c r="AC1601" s="2" t="s">
        <v>73</v>
      </c>
      <c r="AD1601" s="10" t="s">
        <v>74</v>
      </c>
      <c r="AE1601" s="10"/>
      <c r="AF1601" s="10" t="s">
        <v>86</v>
      </c>
      <c r="AG1601" s="10" t="s">
        <v>75</v>
      </c>
      <c r="AH1601" s="10"/>
      <c r="AI1601" s="10" t="s">
        <v>76</v>
      </c>
      <c r="AJ1601" s="2" t="s">
        <v>76</v>
      </c>
      <c r="AK1601" s="32">
        <v>1</v>
      </c>
      <c r="AL1601" s="2"/>
      <c r="AM1601" s="2"/>
      <c r="AN1601" s="2"/>
      <c r="AO1601" s="2">
        <v>0</v>
      </c>
      <c r="AP1601" s="2">
        <v>0</v>
      </c>
      <c r="AQ1601" s="2">
        <v>1924707</v>
      </c>
      <c r="AR1601" s="26">
        <v>0.8935069987335802</v>
      </c>
      <c r="AS1601" s="11"/>
      <c r="AT1601" s="10"/>
      <c r="AV1601" s="10"/>
      <c r="AW1601" s="10"/>
      <c r="AX1601" s="10"/>
      <c r="AY1601" s="10"/>
      <c r="AZ1601" s="10"/>
      <c r="BC1601" s="10"/>
    </row>
    <row r="1602" s="2" customFormat="1">
      <c r="A1602" s="2" t="s">
        <v>3510</v>
      </c>
      <c r="B1602" s="11">
        <v>43915</v>
      </c>
      <c r="C1602" s="2" t="s">
        <v>3504</v>
      </c>
      <c r="D1602" s="2" t="s">
        <v>3505</v>
      </c>
      <c r="E1602" s="2" t="s">
        <v>3506</v>
      </c>
      <c r="F1602" s="2" t="s">
        <v>3507</v>
      </c>
      <c r="G1602" s="2" t="s">
        <v>3508</v>
      </c>
      <c r="H1602" s="2" t="s">
        <v>3509</v>
      </c>
      <c r="I1602" s="11">
        <v>44135</v>
      </c>
      <c r="J1602" s="11">
        <v>43861</v>
      </c>
      <c r="K1602" s="2" t="s">
        <v>62</v>
      </c>
      <c r="L1602" s="2" t="s">
        <v>62</v>
      </c>
      <c r="M1602" s="2"/>
      <c r="N1602" s="2" t="s">
        <v>80</v>
      </c>
      <c r="O1602" s="2"/>
      <c r="P1602" s="2"/>
      <c r="Q1602" s="2" t="s">
        <v>65</v>
      </c>
      <c r="R1602" s="2" t="s">
        <v>81</v>
      </c>
      <c r="S1602" s="2">
        <v>466197</v>
      </c>
      <c r="T1602" s="2" t="s">
        <v>82</v>
      </c>
      <c r="U1602" s="2" t="s">
        <v>83</v>
      </c>
      <c r="V1602" s="10" t="s">
        <v>69</v>
      </c>
      <c r="W1602" s="2"/>
      <c r="X1602" s="2">
        <v>1790196.48</v>
      </c>
      <c r="Y1602" s="26">
        <v>0.00033653627951</v>
      </c>
      <c r="Z1602" s="10" t="s">
        <v>84</v>
      </c>
      <c r="AA1602" s="2" t="s">
        <v>85</v>
      </c>
      <c r="AB1602" s="10" t="s">
        <v>72</v>
      </c>
      <c r="AC1602" s="2" t="s">
        <v>73</v>
      </c>
      <c r="AD1602" s="10" t="s">
        <v>74</v>
      </c>
      <c r="AE1602" s="10"/>
      <c r="AF1602" s="10" t="s">
        <v>86</v>
      </c>
      <c r="AG1602" s="10" t="s">
        <v>75</v>
      </c>
      <c r="AH1602" s="10"/>
      <c r="AI1602" s="10" t="s">
        <v>76</v>
      </c>
      <c r="AJ1602" s="2" t="s">
        <v>76</v>
      </c>
      <c r="AK1602" s="32">
        <v>1</v>
      </c>
      <c r="AL1602" s="2"/>
      <c r="AM1602" s="2"/>
      <c r="AN1602" s="2"/>
      <c r="AO1602" s="2">
        <v>0</v>
      </c>
      <c r="AP1602" s="2">
        <v>0</v>
      </c>
      <c r="AQ1602" s="2">
        <v>1422660</v>
      </c>
      <c r="AR1602" s="26">
        <v>0.7946948929315291</v>
      </c>
      <c r="AS1602" s="11"/>
      <c r="AT1602" s="10"/>
      <c r="AV1602" s="10"/>
      <c r="AW1602" s="10"/>
      <c r="AX1602" s="10"/>
      <c r="AY1602" s="10"/>
      <c r="AZ1602" s="10"/>
      <c r="BC1602" s="10"/>
    </row>
    <row r="1603" s="2" customFormat="1">
      <c r="A1603" s="2" t="s">
        <v>3511</v>
      </c>
      <c r="B1603" s="11">
        <v>44006</v>
      </c>
      <c r="C1603" s="2" t="s">
        <v>3504</v>
      </c>
      <c r="D1603" s="2" t="s">
        <v>3505</v>
      </c>
      <c r="E1603" s="2" t="s">
        <v>3506</v>
      </c>
      <c r="F1603" s="2" t="s">
        <v>3507</v>
      </c>
      <c r="G1603" s="2" t="s">
        <v>3508</v>
      </c>
      <c r="H1603" s="2" t="s">
        <v>3509</v>
      </c>
      <c r="I1603" s="11">
        <v>44135</v>
      </c>
      <c r="J1603" s="11">
        <v>43951</v>
      </c>
      <c r="K1603" s="2" t="s">
        <v>62</v>
      </c>
      <c r="L1603" s="2" t="s">
        <v>62</v>
      </c>
      <c r="M1603" s="2"/>
      <c r="N1603" s="2" t="s">
        <v>80</v>
      </c>
      <c r="O1603" s="2"/>
      <c r="P1603" s="2"/>
      <c r="Q1603" s="2" t="s">
        <v>65</v>
      </c>
      <c r="R1603" s="2" t="s">
        <v>81</v>
      </c>
      <c r="S1603" s="2">
        <v>557048</v>
      </c>
      <c r="T1603" s="2" t="s">
        <v>82</v>
      </c>
      <c r="U1603" s="2" t="s">
        <v>83</v>
      </c>
      <c r="V1603" s="10" t="s">
        <v>69</v>
      </c>
      <c r="W1603" s="2"/>
      <c r="X1603" s="2">
        <v>3191885.04</v>
      </c>
      <c r="Y1603" s="26">
        <v>0.00072686740479</v>
      </c>
      <c r="Z1603" s="10" t="s">
        <v>84</v>
      </c>
      <c r="AA1603" s="2" t="s">
        <v>85</v>
      </c>
      <c r="AB1603" s="10" t="s">
        <v>72</v>
      </c>
      <c r="AC1603" s="2" t="s">
        <v>73</v>
      </c>
      <c r="AD1603" s="10" t="s">
        <v>74</v>
      </c>
      <c r="AE1603" s="10"/>
      <c r="AF1603" s="10" t="s">
        <v>86</v>
      </c>
      <c r="AG1603" s="10" t="s">
        <v>75</v>
      </c>
      <c r="AH1603" s="10"/>
      <c r="AI1603" s="10" t="s">
        <v>76</v>
      </c>
      <c r="AJ1603" s="2" t="s">
        <v>76</v>
      </c>
      <c r="AK1603" s="32">
        <v>1</v>
      </c>
      <c r="AL1603" s="2"/>
      <c r="AM1603" s="2"/>
      <c r="AN1603" s="7">
        <f>HYPERLINK("#Notes!C4101", "Go To Notes")</f>
      </c>
      <c r="AO1603" s="2">
        <v>0</v>
      </c>
      <c r="AP1603" s="2">
        <v>0</v>
      </c>
      <c r="AQ1603" s="2">
        <v>3231400</v>
      </c>
      <c r="AR1603" s="26">
        <v>1.0123798192932412</v>
      </c>
      <c r="AS1603" s="11"/>
      <c r="AT1603" s="10"/>
      <c r="AV1603" s="10"/>
      <c r="AW1603" s="10"/>
      <c r="AX1603" s="10"/>
      <c r="AY1603" s="10"/>
      <c r="AZ1603" s="10"/>
      <c r="BC1603" s="10"/>
    </row>
    <row r="1604" s="2" customFormat="1">
      <c r="A1604" s="2" t="s">
        <v>3512</v>
      </c>
      <c r="B1604" s="11">
        <v>44097</v>
      </c>
      <c r="C1604" s="2" t="s">
        <v>3504</v>
      </c>
      <c r="D1604" s="2" t="s">
        <v>3505</v>
      </c>
      <c r="E1604" s="2" t="s">
        <v>3506</v>
      </c>
      <c r="F1604" s="2" t="s">
        <v>3507</v>
      </c>
      <c r="G1604" s="2" t="s">
        <v>3508</v>
      </c>
      <c r="H1604" s="2" t="s">
        <v>3509</v>
      </c>
      <c r="I1604" s="11">
        <v>44135</v>
      </c>
      <c r="J1604" s="11">
        <v>44043</v>
      </c>
      <c r="K1604" s="2" t="s">
        <v>62</v>
      </c>
      <c r="L1604" s="2" t="s">
        <v>62</v>
      </c>
      <c r="M1604" s="2"/>
      <c r="N1604" s="2" t="s">
        <v>80</v>
      </c>
      <c r="O1604" s="2"/>
      <c r="P1604" s="2"/>
      <c r="Q1604" s="2" t="s">
        <v>65</v>
      </c>
      <c r="R1604" s="2" t="s">
        <v>81</v>
      </c>
      <c r="S1604" s="2">
        <v>568242</v>
      </c>
      <c r="T1604" s="2" t="s">
        <v>82</v>
      </c>
      <c r="U1604" s="2" t="s">
        <v>83</v>
      </c>
      <c r="V1604" s="10" t="s">
        <v>69</v>
      </c>
      <c r="W1604" s="2"/>
      <c r="X1604" s="2">
        <v>2278650.42</v>
      </c>
      <c r="Y1604" s="26">
        <v>0.00049218830735</v>
      </c>
      <c r="Z1604" s="10" t="s">
        <v>84</v>
      </c>
      <c r="AA1604" s="2" t="s">
        <v>85</v>
      </c>
      <c r="AB1604" s="10" t="s">
        <v>72</v>
      </c>
      <c r="AC1604" s="2" t="s">
        <v>73</v>
      </c>
      <c r="AD1604" s="10" t="s">
        <v>74</v>
      </c>
      <c r="AE1604" s="10"/>
      <c r="AF1604" s="10" t="s">
        <v>86</v>
      </c>
      <c r="AG1604" s="10" t="s">
        <v>75</v>
      </c>
      <c r="AH1604" s="10"/>
      <c r="AI1604" s="10" t="s">
        <v>76</v>
      </c>
      <c r="AJ1604" s="2" t="s">
        <v>76</v>
      </c>
      <c r="AK1604" s="32">
        <v>1</v>
      </c>
      <c r="AL1604" s="2"/>
      <c r="AM1604" s="2"/>
      <c r="AN1604" s="7">
        <f>HYPERLINK("#Notes!C4106", "Go To Notes")</f>
      </c>
      <c r="AO1604" s="2">
        <v>0</v>
      </c>
      <c r="AP1604" s="2">
        <v>0</v>
      </c>
      <c r="AQ1604" s="2">
        <v>2213180</v>
      </c>
      <c r="AR1604" s="26">
        <v>0.9712678963717479</v>
      </c>
      <c r="AS1604" s="11"/>
      <c r="AT1604" s="10"/>
      <c r="AV1604" s="10"/>
      <c r="AW1604" s="10"/>
      <c r="AX1604" s="10"/>
      <c r="AY1604" s="10"/>
      <c r="AZ1604" s="10"/>
      <c r="BC1604" s="10"/>
    </row>
    <row r="1605" s="2" customFormat="1">
      <c r="A1605" s="2" t="s">
        <v>3513</v>
      </c>
      <c r="B1605" s="11">
        <v>44188</v>
      </c>
      <c r="C1605" s="2" t="s">
        <v>3504</v>
      </c>
      <c r="D1605" s="2" t="s">
        <v>3505</v>
      </c>
      <c r="E1605" s="2" t="s">
        <v>3506</v>
      </c>
      <c r="F1605" s="2" t="s">
        <v>3507</v>
      </c>
      <c r="G1605" s="2" t="s">
        <v>3508</v>
      </c>
      <c r="H1605" s="2" t="s">
        <v>3509</v>
      </c>
      <c r="I1605" s="11">
        <v>44135</v>
      </c>
      <c r="J1605" s="11">
        <v>44135</v>
      </c>
      <c r="K1605" s="2" t="s">
        <v>62</v>
      </c>
      <c r="L1605" s="2" t="s">
        <v>62</v>
      </c>
      <c r="M1605" s="2"/>
      <c r="N1605" s="2" t="s">
        <v>80</v>
      </c>
      <c r="O1605" s="2"/>
      <c r="P1605" s="2"/>
      <c r="Q1605" s="2" t="s">
        <v>65</v>
      </c>
      <c r="R1605" s="2" t="s">
        <v>81</v>
      </c>
      <c r="S1605" s="2">
        <v>501778</v>
      </c>
      <c r="T1605" s="2" t="s">
        <v>82</v>
      </c>
      <c r="U1605" s="2" t="s">
        <v>83</v>
      </c>
      <c r="V1605" s="10" t="s">
        <v>69</v>
      </c>
      <c r="W1605" s="2"/>
      <c r="X1605" s="2">
        <v>5253615.66</v>
      </c>
      <c r="Y1605" s="26">
        <v>0.00115552196507</v>
      </c>
      <c r="Z1605" s="10" t="s">
        <v>84</v>
      </c>
      <c r="AA1605" s="2" t="s">
        <v>85</v>
      </c>
      <c r="AB1605" s="10" t="s">
        <v>72</v>
      </c>
      <c r="AC1605" s="2" t="s">
        <v>73</v>
      </c>
      <c r="AD1605" s="10" t="s">
        <v>74</v>
      </c>
      <c r="AE1605" s="10"/>
      <c r="AF1605" s="10" t="s">
        <v>86</v>
      </c>
      <c r="AG1605" s="10" t="s">
        <v>75</v>
      </c>
      <c r="AH1605" s="10"/>
      <c r="AI1605" s="10" t="s">
        <v>76</v>
      </c>
      <c r="AJ1605" s="2" t="s">
        <v>76</v>
      </c>
      <c r="AK1605" s="32">
        <v>1</v>
      </c>
      <c r="AL1605" s="2"/>
      <c r="AM1605" s="2"/>
      <c r="AN1605" s="7">
        <f>HYPERLINK("#Notes!C4111", "Go To Notes")</f>
      </c>
      <c r="AO1605" s="2">
        <v>0</v>
      </c>
      <c r="AP1605" s="2">
        <v>0</v>
      </c>
      <c r="AQ1605" s="2">
        <v>5590518</v>
      </c>
      <c r="AR1605" s="26">
        <v>1.0641277097152555</v>
      </c>
      <c r="AS1605" s="11"/>
      <c r="AT1605" s="10"/>
      <c r="AV1605" s="10"/>
      <c r="AW1605" s="10"/>
      <c r="AX1605" s="10"/>
      <c r="AY1605" s="10"/>
      <c r="AZ1605" s="10"/>
      <c r="BC1605" s="10"/>
    </row>
    <row r="1606" s="2" customFormat="1">
      <c r="A1606" s="2" t="s">
        <v>3514</v>
      </c>
      <c r="B1606" s="11">
        <v>44280</v>
      </c>
      <c r="C1606" s="2" t="s">
        <v>3504</v>
      </c>
      <c r="D1606" s="2" t="s">
        <v>3505</v>
      </c>
      <c r="E1606" s="2" t="s">
        <v>3506</v>
      </c>
      <c r="F1606" s="2" t="s">
        <v>3507</v>
      </c>
      <c r="G1606" s="2" t="s">
        <v>3508</v>
      </c>
      <c r="H1606" s="2" t="s">
        <v>3509</v>
      </c>
      <c r="I1606" s="11">
        <v>44500</v>
      </c>
      <c r="J1606" s="11">
        <v>44227</v>
      </c>
      <c r="K1606" s="2" t="s">
        <v>62</v>
      </c>
      <c r="L1606" s="2" t="s">
        <v>62</v>
      </c>
      <c r="M1606" s="2"/>
      <c r="N1606" s="2" t="s">
        <v>80</v>
      </c>
      <c r="O1606" s="2"/>
      <c r="P1606" s="2"/>
      <c r="Q1606" s="2" t="s">
        <v>65</v>
      </c>
      <c r="R1606" s="2" t="s">
        <v>81</v>
      </c>
      <c r="S1606" s="2">
        <v>415583</v>
      </c>
      <c r="T1606" s="2" t="s">
        <v>82</v>
      </c>
      <c r="U1606" s="2" t="s">
        <v>83</v>
      </c>
      <c r="V1606" s="10" t="s">
        <v>69</v>
      </c>
      <c r="W1606" s="2"/>
      <c r="X1606" s="2">
        <v>135064475</v>
      </c>
      <c r="Y1606" s="26">
        <v>0.02514005484662</v>
      </c>
      <c r="Z1606" s="10" t="s">
        <v>84</v>
      </c>
      <c r="AA1606" s="2" t="s">
        <v>85</v>
      </c>
      <c r="AB1606" s="10" t="s">
        <v>72</v>
      </c>
      <c r="AC1606" s="2" t="s">
        <v>73</v>
      </c>
      <c r="AD1606" s="10" t="s">
        <v>74</v>
      </c>
      <c r="AE1606" s="10"/>
      <c r="AF1606" s="10" t="s">
        <v>86</v>
      </c>
      <c r="AG1606" s="10" t="s">
        <v>75</v>
      </c>
      <c r="AH1606" s="10"/>
      <c r="AI1606" s="10" t="s">
        <v>76</v>
      </c>
      <c r="AJ1606" s="2" t="s">
        <v>76</v>
      </c>
      <c r="AK1606" s="32">
        <v>1</v>
      </c>
      <c r="AL1606" s="2"/>
      <c r="AM1606" s="2"/>
      <c r="AN1606" s="7">
        <f>HYPERLINK("#Notes!C4116", "Go To Notes")</f>
      </c>
      <c r="AO1606" s="2">
        <v>0</v>
      </c>
      <c r="AP1606" s="2">
        <v>0</v>
      </c>
      <c r="AQ1606" s="2">
        <v>75658880</v>
      </c>
      <c r="AR1606" s="26">
        <v>0.5601686157666552</v>
      </c>
      <c r="AS1606" s="11"/>
      <c r="AT1606" s="10"/>
      <c r="AV1606" s="10"/>
      <c r="AW1606" s="10"/>
      <c r="AX1606" s="10"/>
      <c r="AY1606" s="10"/>
      <c r="AZ1606" s="10"/>
      <c r="BC1606" s="10"/>
    </row>
    <row r="1607" s="2" customFormat="1">
      <c r="A1607" s="2" t="s">
        <v>3515</v>
      </c>
      <c r="B1607" s="11">
        <v>44371</v>
      </c>
      <c r="C1607" s="2" t="s">
        <v>3504</v>
      </c>
      <c r="D1607" s="2" t="s">
        <v>3505</v>
      </c>
      <c r="E1607" s="2" t="s">
        <v>3506</v>
      </c>
      <c r="F1607" s="2" t="s">
        <v>3507</v>
      </c>
      <c r="G1607" s="2" t="s">
        <v>3508</v>
      </c>
      <c r="H1607" s="2" t="s">
        <v>3509</v>
      </c>
      <c r="I1607" s="11">
        <v>44500</v>
      </c>
      <c r="J1607" s="11">
        <v>44316</v>
      </c>
      <c r="K1607" s="2" t="s">
        <v>62</v>
      </c>
      <c r="L1607" s="2" t="s">
        <v>62</v>
      </c>
      <c r="M1607" s="2"/>
      <c r="N1607" s="2" t="s">
        <v>80</v>
      </c>
      <c r="O1607" s="2"/>
      <c r="P1607" s="2"/>
      <c r="Q1607" s="2" t="s">
        <v>65</v>
      </c>
      <c r="R1607" s="2" t="s">
        <v>81</v>
      </c>
      <c r="S1607" s="2">
        <v>298731</v>
      </c>
      <c r="T1607" s="2" t="s">
        <v>82</v>
      </c>
      <c r="U1607" s="2" t="s">
        <v>83</v>
      </c>
      <c r="V1607" s="10" t="s">
        <v>69</v>
      </c>
      <c r="W1607" s="2"/>
      <c r="X1607" s="2">
        <v>51856714.29</v>
      </c>
      <c r="Y1607" s="26">
        <v>0.00808492684287</v>
      </c>
      <c r="Z1607" s="10" t="s">
        <v>84</v>
      </c>
      <c r="AA1607" s="2" t="s">
        <v>85</v>
      </c>
      <c r="AB1607" s="10" t="s">
        <v>72</v>
      </c>
      <c r="AC1607" s="2" t="s">
        <v>73</v>
      </c>
      <c r="AD1607" s="10" t="s">
        <v>74</v>
      </c>
      <c r="AE1607" s="10"/>
      <c r="AF1607" s="10" t="s">
        <v>86</v>
      </c>
      <c r="AG1607" s="10" t="s">
        <v>75</v>
      </c>
      <c r="AH1607" s="10"/>
      <c r="AI1607" s="10" t="s">
        <v>76</v>
      </c>
      <c r="AJ1607" s="2" t="s">
        <v>76</v>
      </c>
      <c r="AK1607" s="32">
        <v>1</v>
      </c>
      <c r="AL1607" s="2"/>
      <c r="AM1607" s="2"/>
      <c r="AN1607" s="7">
        <f>HYPERLINK("#Notes!C4121", "Go To Notes")</f>
      </c>
      <c r="AO1607" s="2">
        <v>0</v>
      </c>
      <c r="AP1607" s="2">
        <v>0</v>
      </c>
      <c r="AQ1607" s="2">
        <v>0</v>
      </c>
      <c r="AR1607" s="26">
        <v>0</v>
      </c>
      <c r="AS1607" s="11"/>
      <c r="AT1607" s="10"/>
      <c r="AV1607" s="10"/>
      <c r="AW1607" s="10"/>
      <c r="AX1607" s="10"/>
      <c r="AY1607" s="10"/>
      <c r="AZ1607" s="10"/>
      <c r="BC1607" s="10"/>
    </row>
    <row r="1608" s="2" customFormat="1">
      <c r="A1608" s="2" t="s">
        <v>3516</v>
      </c>
      <c r="B1608" s="11">
        <v>44463</v>
      </c>
      <c r="C1608" s="2" t="s">
        <v>3504</v>
      </c>
      <c r="D1608" s="2" t="s">
        <v>3505</v>
      </c>
      <c r="E1608" s="2" t="s">
        <v>3506</v>
      </c>
      <c r="F1608" s="2" t="s">
        <v>3507</v>
      </c>
      <c r="G1608" s="2" t="s">
        <v>3508</v>
      </c>
      <c r="H1608" s="2" t="s">
        <v>3509</v>
      </c>
      <c r="I1608" s="11">
        <v>44500</v>
      </c>
      <c r="J1608" s="11">
        <v>44408</v>
      </c>
      <c r="K1608" s="2" t="s">
        <v>62</v>
      </c>
      <c r="L1608" s="2" t="s">
        <v>62</v>
      </c>
      <c r="M1608" s="2"/>
      <c r="N1608" s="2" t="s">
        <v>80</v>
      </c>
      <c r="O1608" s="2"/>
      <c r="P1608" s="2"/>
      <c r="Q1608" s="2" t="s">
        <v>65</v>
      </c>
      <c r="R1608" s="2" t="s">
        <v>81</v>
      </c>
      <c r="S1608" s="2">
        <v>186389</v>
      </c>
      <c r="T1608" s="2" t="s">
        <v>82</v>
      </c>
      <c r="U1608" s="2" t="s">
        <v>83</v>
      </c>
      <c r="V1608" s="10" t="s">
        <v>69</v>
      </c>
      <c r="W1608" s="2"/>
      <c r="X1608" s="2">
        <v>30030995.68</v>
      </c>
      <c r="Y1608" s="26">
        <v>0.00453444571516</v>
      </c>
      <c r="Z1608" s="10" t="s">
        <v>84</v>
      </c>
      <c r="AA1608" s="2" t="s">
        <v>85</v>
      </c>
      <c r="AB1608" s="10" t="s">
        <v>72</v>
      </c>
      <c r="AC1608" s="2" t="s">
        <v>73</v>
      </c>
      <c r="AD1608" s="10" t="s">
        <v>74</v>
      </c>
      <c r="AE1608" s="10"/>
      <c r="AF1608" s="10" t="s">
        <v>86</v>
      </c>
      <c r="AG1608" s="10" t="s">
        <v>75</v>
      </c>
      <c r="AH1608" s="10"/>
      <c r="AI1608" s="10" t="s">
        <v>76</v>
      </c>
      <c r="AJ1608" s="2" t="s">
        <v>76</v>
      </c>
      <c r="AK1608" s="32">
        <v>1</v>
      </c>
      <c r="AL1608" s="2"/>
      <c r="AM1608" s="2"/>
      <c r="AN1608" s="7">
        <f>HYPERLINK("#Notes!C4126", "Go To Notes")</f>
      </c>
      <c r="AO1608" s="2">
        <v>0</v>
      </c>
      <c r="AP1608" s="2">
        <v>0</v>
      </c>
      <c r="AQ1608" s="2">
        <v>0</v>
      </c>
      <c r="AR1608" s="26">
        <v>0</v>
      </c>
      <c r="AS1608" s="11"/>
      <c r="AT1608" s="10"/>
      <c r="AV1608" s="10"/>
      <c r="AW1608" s="10"/>
      <c r="AX1608" s="10"/>
      <c r="AY1608" s="10"/>
      <c r="AZ1608" s="10"/>
      <c r="BC1608" s="10"/>
    </row>
    <row r="1609" s="2" customFormat="1">
      <c r="A1609" s="2" t="s">
        <v>3517</v>
      </c>
      <c r="B1609" s="11">
        <v>44553</v>
      </c>
      <c r="C1609" s="2" t="s">
        <v>3504</v>
      </c>
      <c r="D1609" s="2" t="s">
        <v>3505</v>
      </c>
      <c r="E1609" s="2" t="s">
        <v>3506</v>
      </c>
      <c r="F1609" s="2" t="s">
        <v>3507</v>
      </c>
      <c r="G1609" s="2" t="s">
        <v>3508</v>
      </c>
      <c r="H1609" s="2" t="s">
        <v>3509</v>
      </c>
      <c r="I1609" s="11">
        <v>44500</v>
      </c>
      <c r="J1609" s="11">
        <v>44500</v>
      </c>
      <c r="K1609" s="2" t="s">
        <v>62</v>
      </c>
      <c r="L1609" s="2" t="s">
        <v>62</v>
      </c>
      <c r="M1609" s="2"/>
      <c r="N1609" s="2" t="s">
        <v>80</v>
      </c>
      <c r="O1609" s="2"/>
      <c r="P1609" s="2"/>
      <c r="Q1609" s="2" t="s">
        <v>65</v>
      </c>
      <c r="R1609" s="2" t="s">
        <v>81</v>
      </c>
      <c r="S1609" s="2">
        <v>62209</v>
      </c>
      <c r="T1609" s="2" t="s">
        <v>82</v>
      </c>
      <c r="U1609" s="2" t="s">
        <v>83</v>
      </c>
      <c r="V1609" s="10" t="s">
        <v>69</v>
      </c>
      <c r="W1609" s="2"/>
      <c r="X1609" s="2">
        <v>11415973.59</v>
      </c>
      <c r="Y1609" s="26">
        <v>0.00167355795463</v>
      </c>
      <c r="Z1609" s="10" t="s">
        <v>84</v>
      </c>
      <c r="AA1609" s="2" t="s">
        <v>85</v>
      </c>
      <c r="AB1609" s="10" t="s">
        <v>72</v>
      </c>
      <c r="AC1609" s="2" t="s">
        <v>73</v>
      </c>
      <c r="AD1609" s="10" t="s">
        <v>74</v>
      </c>
      <c r="AE1609" s="10"/>
      <c r="AF1609" s="10" t="s">
        <v>86</v>
      </c>
      <c r="AG1609" s="10" t="s">
        <v>75</v>
      </c>
      <c r="AH1609" s="10"/>
      <c r="AI1609" s="10" t="s">
        <v>76</v>
      </c>
      <c r="AJ1609" s="2" t="s">
        <v>76</v>
      </c>
      <c r="AK1609" s="32">
        <v>1</v>
      </c>
      <c r="AL1609" s="2"/>
      <c r="AM1609" s="2"/>
      <c r="AN1609" s="7">
        <f>HYPERLINK("#Notes!C4131", "Go To Notes")</f>
      </c>
      <c r="AO1609" s="2">
        <v>0</v>
      </c>
      <c r="AP1609" s="2">
        <v>0</v>
      </c>
      <c r="AQ1609" s="2">
        <v>0</v>
      </c>
      <c r="AR1609" s="26">
        <v>0</v>
      </c>
      <c r="AS1609" s="11"/>
      <c r="AT1609" s="10"/>
      <c r="AV1609" s="10"/>
      <c r="AW1609" s="10"/>
      <c r="AX1609" s="10"/>
      <c r="AY1609" s="10"/>
      <c r="AZ1609" s="10"/>
      <c r="BC1609" s="10"/>
    </row>
    <row r="1610" s="2" customFormat="1">
      <c r="A1610" s="2" t="s">
        <v>3518</v>
      </c>
      <c r="B1610" s="11">
        <v>44371</v>
      </c>
      <c r="C1610" s="2" t="s">
        <v>3504</v>
      </c>
      <c r="D1610" s="2" t="s">
        <v>3505</v>
      </c>
      <c r="E1610" s="2" t="s">
        <v>3506</v>
      </c>
      <c r="F1610" s="2" t="s">
        <v>3519</v>
      </c>
      <c r="G1610" s="2" t="s">
        <v>3520</v>
      </c>
      <c r="H1610" s="2" t="s">
        <v>3521</v>
      </c>
      <c r="I1610" s="11">
        <v>44500</v>
      </c>
      <c r="J1610" s="11">
        <v>44316</v>
      </c>
      <c r="K1610" s="2" t="s">
        <v>62</v>
      </c>
      <c r="L1610" s="2" t="s">
        <v>62</v>
      </c>
      <c r="M1610" s="2"/>
      <c r="N1610" s="2" t="s">
        <v>80</v>
      </c>
      <c r="O1610" s="2"/>
      <c r="P1610" s="2"/>
      <c r="Q1610" s="2" t="s">
        <v>65</v>
      </c>
      <c r="R1610" s="2" t="s">
        <v>81</v>
      </c>
      <c r="S1610" s="2">
        <v>-999</v>
      </c>
      <c r="T1610" s="2" t="s">
        <v>82</v>
      </c>
      <c r="U1610" s="2" t="s">
        <v>83</v>
      </c>
      <c r="V1610" s="10" t="s">
        <v>69</v>
      </c>
      <c r="W1610" s="2"/>
      <c r="X1610" s="2">
        <v>-173416.41</v>
      </c>
      <c r="Y1610" s="26">
        <v>-0.0026517803622</v>
      </c>
      <c r="Z1610" s="10" t="s">
        <v>84</v>
      </c>
      <c r="AA1610" s="2" t="s">
        <v>85</v>
      </c>
      <c r="AB1610" s="10" t="s">
        <v>72</v>
      </c>
      <c r="AC1610" s="2" t="s">
        <v>73</v>
      </c>
      <c r="AD1610" s="10" t="s">
        <v>74</v>
      </c>
      <c r="AE1610" s="10"/>
      <c r="AF1610" s="10" t="s">
        <v>201</v>
      </c>
      <c r="AG1610" s="10" t="s">
        <v>75</v>
      </c>
      <c r="AH1610" s="10"/>
      <c r="AI1610" s="10" t="s">
        <v>76</v>
      </c>
      <c r="AJ1610" s="2" t="s">
        <v>76</v>
      </c>
      <c r="AK1610" s="32">
        <v>1</v>
      </c>
      <c r="AL1610" s="2"/>
      <c r="AM1610" s="2"/>
      <c r="AN1610" s="7">
        <f>HYPERLINK("#Notes!C4136", "Go To Notes")</f>
      </c>
      <c r="AO1610" s="2">
        <v>0</v>
      </c>
      <c r="AP1610" s="2">
        <v>0</v>
      </c>
      <c r="AQ1610" s="2">
        <v>0</v>
      </c>
      <c r="AR1610" s="26">
        <v>-0</v>
      </c>
      <c r="AS1610" s="11"/>
      <c r="AT1610" s="10"/>
      <c r="AV1610" s="10"/>
      <c r="AW1610" s="10"/>
      <c r="AX1610" s="10"/>
      <c r="AY1610" s="10"/>
      <c r="AZ1610" s="10"/>
      <c r="BC1610" s="10"/>
    </row>
    <row r="1611" s="2" customFormat="1">
      <c r="A1611" s="2" t="s">
        <v>3522</v>
      </c>
      <c r="B1611" s="11">
        <v>44463</v>
      </c>
      <c r="C1611" s="2" t="s">
        <v>3504</v>
      </c>
      <c r="D1611" s="2" t="s">
        <v>3505</v>
      </c>
      <c r="E1611" s="2" t="s">
        <v>3506</v>
      </c>
      <c r="F1611" s="2" t="s">
        <v>3519</v>
      </c>
      <c r="G1611" s="2" t="s">
        <v>3520</v>
      </c>
      <c r="H1611" s="2" t="s">
        <v>3521</v>
      </c>
      <c r="I1611" s="11">
        <v>44500</v>
      </c>
      <c r="J1611" s="11">
        <v>44408</v>
      </c>
      <c r="K1611" s="2" t="s">
        <v>62</v>
      </c>
      <c r="L1611" s="2" t="s">
        <v>62</v>
      </c>
      <c r="M1611" s="2"/>
      <c r="N1611" s="2" t="s">
        <v>80</v>
      </c>
      <c r="O1611" s="2"/>
      <c r="P1611" s="2"/>
      <c r="Q1611" s="2" t="s">
        <v>65</v>
      </c>
      <c r="R1611" s="2" t="s">
        <v>81</v>
      </c>
      <c r="S1611" s="2">
        <v>-1804</v>
      </c>
      <c r="T1611" s="2" t="s">
        <v>82</v>
      </c>
      <c r="U1611" s="2" t="s">
        <v>83</v>
      </c>
      <c r="V1611" s="10" t="s">
        <v>69</v>
      </c>
      <c r="W1611" s="2"/>
      <c r="X1611" s="2">
        <v>-290660.48</v>
      </c>
      <c r="Y1611" s="26">
        <v>-0.0042715046861</v>
      </c>
      <c r="Z1611" s="10" t="s">
        <v>84</v>
      </c>
      <c r="AA1611" s="2" t="s">
        <v>85</v>
      </c>
      <c r="AB1611" s="10" t="s">
        <v>72</v>
      </c>
      <c r="AC1611" s="2" t="s">
        <v>73</v>
      </c>
      <c r="AD1611" s="10" t="s">
        <v>74</v>
      </c>
      <c r="AE1611" s="10"/>
      <c r="AF1611" s="10" t="s">
        <v>201</v>
      </c>
      <c r="AG1611" s="10" t="s">
        <v>75</v>
      </c>
      <c r="AH1611" s="10"/>
      <c r="AI1611" s="10" t="s">
        <v>76</v>
      </c>
      <c r="AJ1611" s="2" t="s">
        <v>76</v>
      </c>
      <c r="AK1611" s="32">
        <v>1</v>
      </c>
      <c r="AL1611" s="2"/>
      <c r="AM1611" s="2"/>
      <c r="AN1611" s="7">
        <f>HYPERLINK("#Notes!C4141", "Go To Notes")</f>
      </c>
      <c r="AO1611" s="2">
        <v>0</v>
      </c>
      <c r="AP1611" s="2">
        <v>0</v>
      </c>
      <c r="AQ1611" s="2">
        <v>0</v>
      </c>
      <c r="AR1611" s="26">
        <v>-0</v>
      </c>
      <c r="AS1611" s="11"/>
      <c r="AT1611" s="10"/>
      <c r="AV1611" s="10"/>
      <c r="AW1611" s="10"/>
      <c r="AX1611" s="10"/>
      <c r="AY1611" s="10"/>
      <c r="AZ1611" s="10"/>
      <c r="BC1611" s="10"/>
    </row>
    <row r="1612" s="2" customFormat="1">
      <c r="A1612" s="2" t="s">
        <v>3523</v>
      </c>
      <c r="B1612" s="11">
        <v>43822</v>
      </c>
      <c r="C1612" s="2" t="s">
        <v>3504</v>
      </c>
      <c r="D1612" s="2" t="s">
        <v>3505</v>
      </c>
      <c r="E1612" s="2" t="s">
        <v>3506</v>
      </c>
      <c r="F1612" s="2" t="s">
        <v>3524</v>
      </c>
      <c r="G1612" s="2" t="s">
        <v>3525</v>
      </c>
      <c r="H1612" s="2" t="s">
        <v>3526</v>
      </c>
      <c r="I1612" s="11">
        <v>43769</v>
      </c>
      <c r="J1612" s="11">
        <v>43769</v>
      </c>
      <c r="K1612" s="2" t="s">
        <v>62</v>
      </c>
      <c r="L1612" s="2" t="s">
        <v>62</v>
      </c>
      <c r="M1612" s="2"/>
      <c r="N1612" s="2" t="s">
        <v>80</v>
      </c>
      <c r="O1612" s="2"/>
      <c r="P1612" s="2"/>
      <c r="Q1612" s="2" t="s">
        <v>65</v>
      </c>
      <c r="R1612" s="2" t="s">
        <v>81</v>
      </c>
      <c r="S1612" s="2">
        <v>188723</v>
      </c>
      <c r="T1612" s="2" t="s">
        <v>82</v>
      </c>
      <c r="U1612" s="2" t="s">
        <v>83</v>
      </c>
      <c r="V1612" s="10" t="s">
        <v>69</v>
      </c>
      <c r="W1612" s="2"/>
      <c r="X1612" s="2">
        <v>1026653.12</v>
      </c>
      <c r="Y1612" s="26">
        <v>0.00024530143239</v>
      </c>
      <c r="Z1612" s="10" t="s">
        <v>84</v>
      </c>
      <c r="AA1612" s="2" t="s">
        <v>85</v>
      </c>
      <c r="AB1612" s="10" t="s">
        <v>72</v>
      </c>
      <c r="AC1612" s="2" t="s">
        <v>73</v>
      </c>
      <c r="AD1612" s="10" t="s">
        <v>74</v>
      </c>
      <c r="AE1612" s="10"/>
      <c r="AF1612" s="10" t="s">
        <v>86</v>
      </c>
      <c r="AG1612" s="10" t="s">
        <v>75</v>
      </c>
      <c r="AH1612" s="10"/>
      <c r="AI1612" s="10" t="s">
        <v>76</v>
      </c>
      <c r="AJ1612" s="2" t="s">
        <v>76</v>
      </c>
      <c r="AK1612" s="32">
        <v>1</v>
      </c>
      <c r="AL1612" s="2"/>
      <c r="AM1612" s="2"/>
      <c r="AN1612" s="7">
        <f>HYPERLINK("#Notes!C4146", "Go To Notes")</f>
      </c>
      <c r="AO1612" s="2">
        <v>0</v>
      </c>
      <c r="AP1612" s="2">
        <v>0</v>
      </c>
      <c r="AQ1612" s="2">
        <v>1026884.76</v>
      </c>
      <c r="AR1612" s="26">
        <v>1.0002256263537193</v>
      </c>
      <c r="AS1612" s="11"/>
      <c r="AT1612" s="10"/>
      <c r="AV1612" s="10"/>
      <c r="AW1612" s="10"/>
      <c r="AX1612" s="10"/>
      <c r="AY1612" s="10"/>
      <c r="AZ1612" s="10"/>
      <c r="BC1612" s="10"/>
    </row>
    <row r="1613" s="2" customFormat="1">
      <c r="A1613" s="2" t="s">
        <v>3527</v>
      </c>
      <c r="B1613" s="11">
        <v>43915</v>
      </c>
      <c r="C1613" s="2" t="s">
        <v>3504</v>
      </c>
      <c r="D1613" s="2" t="s">
        <v>3505</v>
      </c>
      <c r="E1613" s="2" t="s">
        <v>3506</v>
      </c>
      <c r="F1613" s="2" t="s">
        <v>3524</v>
      </c>
      <c r="G1613" s="2" t="s">
        <v>3525</v>
      </c>
      <c r="H1613" s="2" t="s">
        <v>3526</v>
      </c>
      <c r="I1613" s="11">
        <v>44135</v>
      </c>
      <c r="J1613" s="11">
        <v>43861</v>
      </c>
      <c r="K1613" s="2" t="s">
        <v>62</v>
      </c>
      <c r="L1613" s="2" t="s">
        <v>62</v>
      </c>
      <c r="M1613" s="2"/>
      <c r="N1613" s="2" t="s">
        <v>80</v>
      </c>
      <c r="O1613" s="2"/>
      <c r="P1613" s="2"/>
      <c r="Q1613" s="2" t="s">
        <v>65</v>
      </c>
      <c r="R1613" s="2" t="s">
        <v>81</v>
      </c>
      <c r="S1613" s="2">
        <v>194265</v>
      </c>
      <c r="T1613" s="2" t="s">
        <v>82</v>
      </c>
      <c r="U1613" s="2" t="s">
        <v>83</v>
      </c>
      <c r="V1613" s="10" t="s">
        <v>69</v>
      </c>
      <c r="W1613" s="2"/>
      <c r="X1613" s="2">
        <v>745977.6</v>
      </c>
      <c r="Y1613" s="26">
        <v>0.0001707801738</v>
      </c>
      <c r="Z1613" s="10" t="s">
        <v>84</v>
      </c>
      <c r="AA1613" s="2" t="s">
        <v>85</v>
      </c>
      <c r="AB1613" s="10" t="s">
        <v>72</v>
      </c>
      <c r="AC1613" s="2" t="s">
        <v>73</v>
      </c>
      <c r="AD1613" s="10" t="s">
        <v>74</v>
      </c>
      <c r="AE1613" s="10"/>
      <c r="AF1613" s="10" t="s">
        <v>86</v>
      </c>
      <c r="AG1613" s="10" t="s">
        <v>75</v>
      </c>
      <c r="AH1613" s="10"/>
      <c r="AI1613" s="10" t="s">
        <v>76</v>
      </c>
      <c r="AJ1613" s="2" t="s">
        <v>76</v>
      </c>
      <c r="AK1613" s="32">
        <v>1</v>
      </c>
      <c r="AL1613" s="2"/>
      <c r="AM1613" s="2"/>
      <c r="AN1613" s="7">
        <f>HYPERLINK("#Notes!C4151", "Go To Notes")</f>
      </c>
      <c r="AO1613" s="2">
        <v>0</v>
      </c>
      <c r="AP1613" s="2">
        <v>0</v>
      </c>
      <c r="AQ1613" s="2">
        <v>724208.61</v>
      </c>
      <c r="AR1613" s="26">
        <v>0.9708181720201786</v>
      </c>
      <c r="AS1613" s="11"/>
      <c r="AT1613" s="10"/>
      <c r="AV1613" s="10"/>
      <c r="AW1613" s="10"/>
      <c r="AX1613" s="10"/>
      <c r="AY1613" s="10"/>
      <c r="AZ1613" s="10"/>
      <c r="BC1613" s="10"/>
    </row>
    <row r="1614" s="2" customFormat="1">
      <c r="A1614" s="2" t="s">
        <v>3528</v>
      </c>
      <c r="B1614" s="11">
        <v>44006</v>
      </c>
      <c r="C1614" s="2" t="s">
        <v>3504</v>
      </c>
      <c r="D1614" s="2" t="s">
        <v>3505</v>
      </c>
      <c r="E1614" s="2" t="s">
        <v>3506</v>
      </c>
      <c r="F1614" s="2" t="s">
        <v>3524</v>
      </c>
      <c r="G1614" s="2" t="s">
        <v>3525</v>
      </c>
      <c r="H1614" s="2" t="s">
        <v>3526</v>
      </c>
      <c r="I1614" s="11">
        <v>44135</v>
      </c>
      <c r="J1614" s="11">
        <v>43951</v>
      </c>
      <c r="K1614" s="2" t="s">
        <v>62</v>
      </c>
      <c r="L1614" s="2" t="s">
        <v>62</v>
      </c>
      <c r="M1614" s="2"/>
      <c r="N1614" s="2" t="s">
        <v>80</v>
      </c>
      <c r="O1614" s="2"/>
      <c r="P1614" s="2"/>
      <c r="Q1614" s="2" t="s">
        <v>65</v>
      </c>
      <c r="R1614" s="2" t="s">
        <v>81</v>
      </c>
      <c r="S1614" s="2">
        <v>139140</v>
      </c>
      <c r="T1614" s="2" t="s">
        <v>82</v>
      </c>
      <c r="U1614" s="2" t="s">
        <v>83</v>
      </c>
      <c r="V1614" s="10" t="s">
        <v>69</v>
      </c>
      <c r="W1614" s="2"/>
      <c r="X1614" s="2">
        <v>797272.2</v>
      </c>
      <c r="Y1614" s="26">
        <v>0.00022474830211</v>
      </c>
      <c r="Z1614" s="10" t="s">
        <v>84</v>
      </c>
      <c r="AA1614" s="2" t="s">
        <v>85</v>
      </c>
      <c r="AB1614" s="10" t="s">
        <v>72</v>
      </c>
      <c r="AC1614" s="2" t="s">
        <v>73</v>
      </c>
      <c r="AD1614" s="10" t="s">
        <v>74</v>
      </c>
      <c r="AE1614" s="10"/>
      <c r="AF1614" s="10" t="s">
        <v>86</v>
      </c>
      <c r="AG1614" s="10" t="s">
        <v>75</v>
      </c>
      <c r="AH1614" s="10"/>
      <c r="AI1614" s="10" t="s">
        <v>76</v>
      </c>
      <c r="AJ1614" s="2" t="s">
        <v>76</v>
      </c>
      <c r="AK1614" s="32">
        <v>1</v>
      </c>
      <c r="AL1614" s="2"/>
      <c r="AM1614" s="2"/>
      <c r="AN1614" s="7">
        <f>HYPERLINK("#Notes!C4156", "Go To Notes")</f>
      </c>
      <c r="AO1614" s="2">
        <v>0</v>
      </c>
      <c r="AP1614" s="2">
        <v>0</v>
      </c>
      <c r="AQ1614" s="2">
        <v>798385.32</v>
      </c>
      <c r="AR1614" s="26">
        <v>1.0013961605584643</v>
      </c>
      <c r="AS1614" s="11"/>
      <c r="AT1614" s="10"/>
      <c r="AV1614" s="10"/>
      <c r="AW1614" s="10"/>
      <c r="AX1614" s="10"/>
      <c r="AY1614" s="10"/>
      <c r="AZ1614" s="10"/>
      <c r="BC1614" s="10"/>
    </row>
    <row r="1615" s="2" customFormat="1">
      <c r="A1615" s="2" t="s">
        <v>3529</v>
      </c>
      <c r="B1615" s="11">
        <v>44097</v>
      </c>
      <c r="C1615" s="2" t="s">
        <v>3504</v>
      </c>
      <c r="D1615" s="2" t="s">
        <v>3505</v>
      </c>
      <c r="E1615" s="2" t="s">
        <v>3506</v>
      </c>
      <c r="F1615" s="2" t="s">
        <v>3524</v>
      </c>
      <c r="G1615" s="2" t="s">
        <v>3525</v>
      </c>
      <c r="H1615" s="2" t="s">
        <v>3526</v>
      </c>
      <c r="I1615" s="11">
        <v>44135</v>
      </c>
      <c r="J1615" s="11">
        <v>44043</v>
      </c>
      <c r="K1615" s="2" t="s">
        <v>62</v>
      </c>
      <c r="L1615" s="2" t="s">
        <v>62</v>
      </c>
      <c r="M1615" s="2"/>
      <c r="N1615" s="2" t="s">
        <v>80</v>
      </c>
      <c r="O1615" s="2"/>
      <c r="P1615" s="2"/>
      <c r="Q1615" s="2" t="s">
        <v>65</v>
      </c>
      <c r="R1615" s="2" t="s">
        <v>81</v>
      </c>
      <c r="S1615" s="2">
        <v>123260</v>
      </c>
      <c r="T1615" s="2" t="s">
        <v>82</v>
      </c>
      <c r="U1615" s="2" t="s">
        <v>83</v>
      </c>
      <c r="V1615" s="10" t="s">
        <v>69</v>
      </c>
      <c r="W1615" s="2"/>
      <c r="X1615" s="2">
        <v>494272.6</v>
      </c>
      <c r="Y1615" s="26">
        <v>0.00012636444754</v>
      </c>
      <c r="Z1615" s="10" t="s">
        <v>84</v>
      </c>
      <c r="AA1615" s="2" t="s">
        <v>85</v>
      </c>
      <c r="AB1615" s="10" t="s">
        <v>72</v>
      </c>
      <c r="AC1615" s="2" t="s">
        <v>73</v>
      </c>
      <c r="AD1615" s="10" t="s">
        <v>74</v>
      </c>
      <c r="AE1615" s="10"/>
      <c r="AF1615" s="10" t="s">
        <v>86</v>
      </c>
      <c r="AG1615" s="10" t="s">
        <v>75</v>
      </c>
      <c r="AH1615" s="10"/>
      <c r="AI1615" s="10" t="s">
        <v>76</v>
      </c>
      <c r="AJ1615" s="2" t="s">
        <v>76</v>
      </c>
      <c r="AK1615" s="32">
        <v>1</v>
      </c>
      <c r="AL1615" s="2"/>
      <c r="AM1615" s="2"/>
      <c r="AN1615" s="7">
        <f>HYPERLINK("#Notes!C4161", "Go To Notes")</f>
      </c>
      <c r="AO1615" s="2">
        <v>0</v>
      </c>
      <c r="AP1615" s="2">
        <v>0</v>
      </c>
      <c r="AQ1615" s="2">
        <v>381500.9</v>
      </c>
      <c r="AR1615" s="26">
        <v>0.7718431084385418</v>
      </c>
      <c r="AS1615" s="11"/>
      <c r="AT1615" s="10"/>
      <c r="AV1615" s="10"/>
      <c r="AW1615" s="10"/>
      <c r="AX1615" s="10"/>
      <c r="AY1615" s="10"/>
      <c r="AZ1615" s="10"/>
      <c r="BC1615" s="10"/>
    </row>
    <row r="1616" s="2" customFormat="1">
      <c r="A1616" s="2" t="s">
        <v>3530</v>
      </c>
      <c r="B1616" s="11">
        <v>44188</v>
      </c>
      <c r="C1616" s="2" t="s">
        <v>3504</v>
      </c>
      <c r="D1616" s="2" t="s">
        <v>3505</v>
      </c>
      <c r="E1616" s="2" t="s">
        <v>3506</v>
      </c>
      <c r="F1616" s="2" t="s">
        <v>3524</v>
      </c>
      <c r="G1616" s="2" t="s">
        <v>3525</v>
      </c>
      <c r="H1616" s="2" t="s">
        <v>3526</v>
      </c>
      <c r="I1616" s="11">
        <v>44135</v>
      </c>
      <c r="J1616" s="11">
        <v>44135</v>
      </c>
      <c r="K1616" s="2" t="s">
        <v>62</v>
      </c>
      <c r="L1616" s="2" t="s">
        <v>62</v>
      </c>
      <c r="M1616" s="2"/>
      <c r="N1616" s="2" t="s">
        <v>80</v>
      </c>
      <c r="O1616" s="2"/>
      <c r="P1616" s="2"/>
      <c r="Q1616" s="2" t="s">
        <v>65</v>
      </c>
      <c r="R1616" s="2" t="s">
        <v>81</v>
      </c>
      <c r="S1616" s="2">
        <v>118851</v>
      </c>
      <c r="T1616" s="2" t="s">
        <v>82</v>
      </c>
      <c r="U1616" s="2" t="s">
        <v>83</v>
      </c>
      <c r="V1616" s="10" t="s">
        <v>69</v>
      </c>
      <c r="W1616" s="2"/>
      <c r="X1616" s="2">
        <v>1244369.97</v>
      </c>
      <c r="Y1616" s="26">
        <v>0.00031174742206</v>
      </c>
      <c r="Z1616" s="10" t="s">
        <v>84</v>
      </c>
      <c r="AA1616" s="2" t="s">
        <v>85</v>
      </c>
      <c r="AB1616" s="10" t="s">
        <v>72</v>
      </c>
      <c r="AC1616" s="2" t="s">
        <v>73</v>
      </c>
      <c r="AD1616" s="10" t="s">
        <v>74</v>
      </c>
      <c r="AE1616" s="10"/>
      <c r="AF1616" s="10" t="s">
        <v>86</v>
      </c>
      <c r="AG1616" s="10" t="s">
        <v>75</v>
      </c>
      <c r="AH1616" s="10"/>
      <c r="AI1616" s="10" t="s">
        <v>76</v>
      </c>
      <c r="AJ1616" s="2" t="s">
        <v>76</v>
      </c>
      <c r="AK1616" s="32">
        <v>1</v>
      </c>
      <c r="AL1616" s="2"/>
      <c r="AM1616" s="2"/>
      <c r="AN1616" s="7">
        <f>HYPERLINK("#Notes!C4166", "Go To Notes")</f>
      </c>
      <c r="AO1616" s="2">
        <v>0</v>
      </c>
      <c r="AP1616" s="2">
        <v>0</v>
      </c>
      <c r="AQ1616" s="2">
        <v>1324410.84</v>
      </c>
      <c r="AR1616" s="26">
        <v>1.064322405658825</v>
      </c>
      <c r="AS1616" s="11"/>
      <c r="AT1616" s="10"/>
      <c r="AV1616" s="10"/>
      <c r="AW1616" s="10"/>
      <c r="AX1616" s="10"/>
      <c r="AY1616" s="10"/>
      <c r="AZ1616" s="10"/>
      <c r="BC1616" s="10"/>
    </row>
    <row r="1617" s="2" customFormat="1">
      <c r="A1617" s="2" t="s">
        <v>3531</v>
      </c>
      <c r="B1617" s="11">
        <v>44280</v>
      </c>
      <c r="C1617" s="2" t="s">
        <v>3504</v>
      </c>
      <c r="D1617" s="2" t="s">
        <v>3505</v>
      </c>
      <c r="E1617" s="2" t="s">
        <v>3506</v>
      </c>
      <c r="F1617" s="2" t="s">
        <v>3524</v>
      </c>
      <c r="G1617" s="2" t="s">
        <v>3525</v>
      </c>
      <c r="H1617" s="2" t="s">
        <v>3526</v>
      </c>
      <c r="I1617" s="11">
        <v>44500</v>
      </c>
      <c r="J1617" s="11">
        <v>44227</v>
      </c>
      <c r="K1617" s="2" t="s">
        <v>62</v>
      </c>
      <c r="L1617" s="2" t="s">
        <v>62</v>
      </c>
      <c r="M1617" s="2"/>
      <c r="N1617" s="2" t="s">
        <v>80</v>
      </c>
      <c r="O1617" s="2"/>
      <c r="P1617" s="2"/>
      <c r="Q1617" s="2" t="s">
        <v>65</v>
      </c>
      <c r="R1617" s="2" t="s">
        <v>81</v>
      </c>
      <c r="S1617" s="2">
        <v>121133</v>
      </c>
      <c r="T1617" s="2" t="s">
        <v>82</v>
      </c>
      <c r="U1617" s="2" t="s">
        <v>83</v>
      </c>
      <c r="V1617" s="10" t="s">
        <v>69</v>
      </c>
      <c r="W1617" s="2"/>
      <c r="X1617" s="2">
        <v>39368225</v>
      </c>
      <c r="Y1617" s="26">
        <v>0.00709249414134</v>
      </c>
      <c r="Z1617" s="10" t="s">
        <v>84</v>
      </c>
      <c r="AA1617" s="2" t="s">
        <v>85</v>
      </c>
      <c r="AB1617" s="10" t="s">
        <v>72</v>
      </c>
      <c r="AC1617" s="2" t="s">
        <v>73</v>
      </c>
      <c r="AD1617" s="10" t="s">
        <v>74</v>
      </c>
      <c r="AE1617" s="10"/>
      <c r="AF1617" s="10" t="s">
        <v>86</v>
      </c>
      <c r="AG1617" s="10" t="s">
        <v>75</v>
      </c>
      <c r="AH1617" s="10"/>
      <c r="AI1617" s="10" t="s">
        <v>76</v>
      </c>
      <c r="AJ1617" s="2" t="s">
        <v>76</v>
      </c>
      <c r="AK1617" s="32">
        <v>1</v>
      </c>
      <c r="AL1617" s="2"/>
      <c r="AM1617" s="2"/>
      <c r="AN1617" s="7">
        <f>HYPERLINK("#Notes!C4171", "Go To Notes")</f>
      </c>
      <c r="AO1617" s="2">
        <v>0</v>
      </c>
      <c r="AP1617" s="2">
        <v>0</v>
      </c>
      <c r="AQ1617" s="2">
        <v>21491148.8</v>
      </c>
      <c r="AR1617" s="26">
        <v>0.5459008832630885</v>
      </c>
      <c r="AS1617" s="11"/>
      <c r="AT1617" s="10"/>
      <c r="AV1617" s="10"/>
      <c r="AW1617" s="10"/>
      <c r="AX1617" s="10"/>
      <c r="AY1617" s="10"/>
      <c r="AZ1617" s="10"/>
      <c r="BC1617" s="10"/>
    </row>
    <row r="1618" s="2" customFormat="1">
      <c r="A1618" s="2" t="s">
        <v>3532</v>
      </c>
      <c r="B1618" s="11">
        <v>44371</v>
      </c>
      <c r="C1618" s="2" t="s">
        <v>3504</v>
      </c>
      <c r="D1618" s="2" t="s">
        <v>3505</v>
      </c>
      <c r="E1618" s="2" t="s">
        <v>3506</v>
      </c>
      <c r="F1618" s="2" t="s">
        <v>3524</v>
      </c>
      <c r="G1618" s="2" t="s">
        <v>3525</v>
      </c>
      <c r="H1618" s="2" t="s">
        <v>3526</v>
      </c>
      <c r="I1618" s="11">
        <v>44500</v>
      </c>
      <c r="J1618" s="11">
        <v>44316</v>
      </c>
      <c r="K1618" s="2" t="s">
        <v>62</v>
      </c>
      <c r="L1618" s="2" t="s">
        <v>62</v>
      </c>
      <c r="M1618" s="2"/>
      <c r="N1618" s="2" t="s">
        <v>80</v>
      </c>
      <c r="O1618" s="2"/>
      <c r="P1618" s="2"/>
      <c r="Q1618" s="2" t="s">
        <v>65</v>
      </c>
      <c r="R1618" s="2" t="s">
        <v>81</v>
      </c>
      <c r="S1618" s="2">
        <v>124187</v>
      </c>
      <c r="T1618" s="2" t="s">
        <v>82</v>
      </c>
      <c r="U1618" s="2" t="s">
        <v>83</v>
      </c>
      <c r="V1618" s="10" t="s">
        <v>69</v>
      </c>
      <c r="W1618" s="2"/>
      <c r="X1618" s="2">
        <v>21557621.33</v>
      </c>
      <c r="Y1618" s="26">
        <v>0.00343847362627</v>
      </c>
      <c r="Z1618" s="10" t="s">
        <v>84</v>
      </c>
      <c r="AA1618" s="2" t="s">
        <v>85</v>
      </c>
      <c r="AB1618" s="10" t="s">
        <v>72</v>
      </c>
      <c r="AC1618" s="2" t="s">
        <v>73</v>
      </c>
      <c r="AD1618" s="10" t="s">
        <v>74</v>
      </c>
      <c r="AE1618" s="10"/>
      <c r="AF1618" s="10" t="s">
        <v>86</v>
      </c>
      <c r="AG1618" s="10" t="s">
        <v>75</v>
      </c>
      <c r="AH1618" s="10"/>
      <c r="AI1618" s="10" t="s">
        <v>76</v>
      </c>
      <c r="AJ1618" s="2" t="s">
        <v>76</v>
      </c>
      <c r="AK1618" s="32">
        <v>1</v>
      </c>
      <c r="AL1618" s="2"/>
      <c r="AM1618" s="2"/>
      <c r="AN1618" s="7">
        <f>HYPERLINK("#Notes!C4176", "Go To Notes")</f>
      </c>
      <c r="AO1618" s="2">
        <v>0</v>
      </c>
      <c r="AP1618" s="2">
        <v>0</v>
      </c>
      <c r="AQ1618" s="2">
        <v>0</v>
      </c>
      <c r="AR1618" s="26">
        <v>0</v>
      </c>
      <c r="AS1618" s="11"/>
      <c r="AT1618" s="10"/>
      <c r="AV1618" s="10"/>
      <c r="AW1618" s="10"/>
      <c r="AX1618" s="10"/>
      <c r="AY1618" s="10"/>
      <c r="AZ1618" s="10"/>
      <c r="BC1618" s="10"/>
    </row>
    <row r="1619" s="2" customFormat="1">
      <c r="A1619" s="2" t="s">
        <v>3533</v>
      </c>
      <c r="B1619" s="11">
        <v>43822</v>
      </c>
      <c r="C1619" s="2" t="s">
        <v>3504</v>
      </c>
      <c r="D1619" s="2" t="s">
        <v>3505</v>
      </c>
      <c r="E1619" s="2" t="s">
        <v>3506</v>
      </c>
      <c r="F1619" s="2" t="s">
        <v>3534</v>
      </c>
      <c r="G1619" s="2" t="s">
        <v>3535</v>
      </c>
      <c r="H1619" s="2" t="s">
        <v>3536</v>
      </c>
      <c r="I1619" s="11">
        <v>43769</v>
      </c>
      <c r="J1619" s="11">
        <v>43769</v>
      </c>
      <c r="K1619" s="2" t="s">
        <v>62</v>
      </c>
      <c r="L1619" s="2" t="s">
        <v>62</v>
      </c>
      <c r="M1619" s="2"/>
      <c r="N1619" s="2" t="s">
        <v>80</v>
      </c>
      <c r="O1619" s="2"/>
      <c r="P1619" s="2"/>
      <c r="Q1619" s="2" t="s">
        <v>65</v>
      </c>
      <c r="R1619" s="2" t="s">
        <v>81</v>
      </c>
      <c r="S1619" s="2">
        <v>31567</v>
      </c>
      <c r="T1619" s="2" t="s">
        <v>82</v>
      </c>
      <c r="U1619" s="2" t="s">
        <v>83</v>
      </c>
      <c r="V1619" s="10" t="s">
        <v>69</v>
      </c>
      <c r="W1619" s="2"/>
      <c r="X1619" s="2">
        <v>171724.48</v>
      </c>
      <c r="Y1619" s="26">
        <v>1.681090584E-05</v>
      </c>
      <c r="Z1619" s="10" t="s">
        <v>84</v>
      </c>
      <c r="AA1619" s="2" t="s">
        <v>85</v>
      </c>
      <c r="AB1619" s="10" t="s">
        <v>72</v>
      </c>
      <c r="AC1619" s="2" t="s">
        <v>73</v>
      </c>
      <c r="AD1619" s="10" t="s">
        <v>74</v>
      </c>
      <c r="AE1619" s="10"/>
      <c r="AF1619" s="10" t="s">
        <v>86</v>
      </c>
      <c r="AG1619" s="10" t="s">
        <v>75</v>
      </c>
      <c r="AH1619" s="10"/>
      <c r="AI1619" s="10" t="s">
        <v>76</v>
      </c>
      <c r="AJ1619" s="2" t="s">
        <v>76</v>
      </c>
      <c r="AK1619" s="32">
        <v>1</v>
      </c>
      <c r="AL1619" s="2"/>
      <c r="AM1619" s="2"/>
      <c r="AN1619" s="7">
        <f>HYPERLINK("#Notes!C4181", "Go To Notes")</f>
      </c>
      <c r="AO1619" s="2">
        <v>0</v>
      </c>
      <c r="AP1619" s="2">
        <v>0</v>
      </c>
      <c r="AQ1619" s="2">
        <v>38964</v>
      </c>
      <c r="AR1619" s="26">
        <v>0.22689834320651314</v>
      </c>
      <c r="AS1619" s="11"/>
      <c r="AT1619" s="10"/>
      <c r="AV1619" s="10"/>
      <c r="AW1619" s="10"/>
      <c r="AX1619" s="10"/>
      <c r="AY1619" s="10"/>
      <c r="AZ1619" s="10"/>
      <c r="BC1619" s="10"/>
    </row>
    <row r="1620" s="2" customFormat="1">
      <c r="A1620" s="2" t="s">
        <v>3537</v>
      </c>
      <c r="B1620" s="11">
        <v>43915</v>
      </c>
      <c r="C1620" s="2" t="s">
        <v>3504</v>
      </c>
      <c r="D1620" s="2" t="s">
        <v>3505</v>
      </c>
      <c r="E1620" s="2" t="s">
        <v>3506</v>
      </c>
      <c r="F1620" s="2" t="s">
        <v>3534</v>
      </c>
      <c r="G1620" s="2" t="s">
        <v>3535</v>
      </c>
      <c r="H1620" s="2" t="s">
        <v>3536</v>
      </c>
      <c r="I1620" s="11">
        <v>44135</v>
      </c>
      <c r="J1620" s="11">
        <v>43861</v>
      </c>
      <c r="K1620" s="2" t="s">
        <v>62</v>
      </c>
      <c r="L1620" s="2" t="s">
        <v>62</v>
      </c>
      <c r="M1620" s="2"/>
      <c r="N1620" s="2" t="s">
        <v>80</v>
      </c>
      <c r="O1620" s="2"/>
      <c r="P1620" s="2"/>
      <c r="Q1620" s="2" t="s">
        <v>65</v>
      </c>
      <c r="R1620" s="2" t="s">
        <v>81</v>
      </c>
      <c r="S1620" s="2">
        <v>31567</v>
      </c>
      <c r="T1620" s="2" t="s">
        <v>82</v>
      </c>
      <c r="U1620" s="2" t="s">
        <v>83</v>
      </c>
      <c r="V1620" s="10" t="s">
        <v>69</v>
      </c>
      <c r="W1620" s="2"/>
      <c r="X1620" s="2">
        <v>121217.28</v>
      </c>
      <c r="Y1620" s="26">
        <v>1.085994285E-05</v>
      </c>
      <c r="Z1620" s="10" t="s">
        <v>84</v>
      </c>
      <c r="AA1620" s="2" t="s">
        <v>85</v>
      </c>
      <c r="AB1620" s="10" t="s">
        <v>72</v>
      </c>
      <c r="AC1620" s="2" t="s">
        <v>73</v>
      </c>
      <c r="AD1620" s="10" t="s">
        <v>74</v>
      </c>
      <c r="AE1620" s="10"/>
      <c r="AF1620" s="10" t="s">
        <v>86</v>
      </c>
      <c r="AG1620" s="10" t="s">
        <v>75</v>
      </c>
      <c r="AH1620" s="10"/>
      <c r="AI1620" s="10" t="s">
        <v>76</v>
      </c>
      <c r="AJ1620" s="2" t="s">
        <v>76</v>
      </c>
      <c r="AK1620" s="32">
        <v>1</v>
      </c>
      <c r="AL1620" s="2"/>
      <c r="AM1620" s="2"/>
      <c r="AN1620" s="7">
        <f>HYPERLINK("#Notes!C4186", "Go To Notes")</f>
      </c>
      <c r="AO1620" s="2">
        <v>0</v>
      </c>
      <c r="AP1620" s="2">
        <v>0</v>
      </c>
      <c r="AQ1620" s="2">
        <v>15519.57</v>
      </c>
      <c r="AR1620" s="26">
        <v>0.12803100350049101</v>
      </c>
      <c r="AS1620" s="11"/>
      <c r="AT1620" s="10"/>
      <c r="AV1620" s="10"/>
      <c r="AW1620" s="10"/>
      <c r="AX1620" s="10"/>
      <c r="AY1620" s="10"/>
      <c r="AZ1620" s="10"/>
      <c r="BC1620" s="10"/>
    </row>
    <row r="1621" s="2" customFormat="1">
      <c r="A1621" s="2" t="s">
        <v>3538</v>
      </c>
      <c r="B1621" s="11">
        <v>44006</v>
      </c>
      <c r="C1621" s="2" t="s">
        <v>3504</v>
      </c>
      <c r="D1621" s="2" t="s">
        <v>3505</v>
      </c>
      <c r="E1621" s="2" t="s">
        <v>3506</v>
      </c>
      <c r="F1621" s="2" t="s">
        <v>3534</v>
      </c>
      <c r="G1621" s="2" t="s">
        <v>3535</v>
      </c>
      <c r="H1621" s="2" t="s">
        <v>3536</v>
      </c>
      <c r="I1621" s="11">
        <v>44135</v>
      </c>
      <c r="J1621" s="11">
        <v>43951</v>
      </c>
      <c r="K1621" s="2" t="s">
        <v>62</v>
      </c>
      <c r="L1621" s="2" t="s">
        <v>62</v>
      </c>
      <c r="M1621" s="2"/>
      <c r="N1621" s="2" t="s">
        <v>80</v>
      </c>
      <c r="O1621" s="2"/>
      <c r="P1621" s="2"/>
      <c r="Q1621" s="2" t="s">
        <v>65</v>
      </c>
      <c r="R1621" s="2" t="s">
        <v>81</v>
      </c>
      <c r="S1621" s="2">
        <v>31567</v>
      </c>
      <c r="T1621" s="2" t="s">
        <v>82</v>
      </c>
      <c r="U1621" s="2" t="s">
        <v>83</v>
      </c>
      <c r="V1621" s="10" t="s">
        <v>69</v>
      </c>
      <c r="W1621" s="2"/>
      <c r="X1621" s="2">
        <v>180878.91</v>
      </c>
      <c r="Y1621" s="26">
        <v>1.798947466E-05</v>
      </c>
      <c r="Z1621" s="10" t="s">
        <v>84</v>
      </c>
      <c r="AA1621" s="2" t="s">
        <v>85</v>
      </c>
      <c r="AB1621" s="10" t="s">
        <v>72</v>
      </c>
      <c r="AC1621" s="2" t="s">
        <v>73</v>
      </c>
      <c r="AD1621" s="10" t="s">
        <v>74</v>
      </c>
      <c r="AE1621" s="10"/>
      <c r="AF1621" s="10" t="s">
        <v>86</v>
      </c>
      <c r="AG1621" s="10" t="s">
        <v>75</v>
      </c>
      <c r="AH1621" s="10"/>
      <c r="AI1621" s="10" t="s">
        <v>76</v>
      </c>
      <c r="AJ1621" s="2" t="s">
        <v>76</v>
      </c>
      <c r="AK1621" s="32">
        <v>1</v>
      </c>
      <c r="AL1621" s="2"/>
      <c r="AM1621" s="2"/>
      <c r="AN1621" s="7">
        <f>HYPERLINK("#Notes!C4191", "Go To Notes")</f>
      </c>
      <c r="AO1621" s="2">
        <v>0</v>
      </c>
      <c r="AP1621" s="2">
        <v>0</v>
      </c>
      <c r="AQ1621" s="2">
        <v>180777.2</v>
      </c>
      <c r="AR1621" s="26">
        <v>0.9994376901099195</v>
      </c>
      <c r="AS1621" s="11"/>
      <c r="AT1621" s="10"/>
      <c r="AV1621" s="10"/>
      <c r="AW1621" s="10"/>
      <c r="AX1621" s="10"/>
      <c r="AY1621" s="10"/>
      <c r="AZ1621" s="10"/>
      <c r="BC1621" s="10"/>
    </row>
    <row r="1622" s="2" customFormat="1">
      <c r="A1622" s="2" t="s">
        <v>3539</v>
      </c>
      <c r="B1622" s="11">
        <v>44097</v>
      </c>
      <c r="C1622" s="2" t="s">
        <v>3504</v>
      </c>
      <c r="D1622" s="2" t="s">
        <v>3505</v>
      </c>
      <c r="E1622" s="2" t="s">
        <v>3506</v>
      </c>
      <c r="F1622" s="2" t="s">
        <v>3534</v>
      </c>
      <c r="G1622" s="2" t="s">
        <v>3535</v>
      </c>
      <c r="H1622" s="2" t="s">
        <v>3536</v>
      </c>
      <c r="I1622" s="11">
        <v>44135</v>
      </c>
      <c r="J1622" s="11">
        <v>44043</v>
      </c>
      <c r="K1622" s="2" t="s">
        <v>62</v>
      </c>
      <c r="L1622" s="2" t="s">
        <v>62</v>
      </c>
      <c r="M1622" s="2"/>
      <c r="N1622" s="2" t="s">
        <v>80</v>
      </c>
      <c r="O1622" s="2"/>
      <c r="P1622" s="2"/>
      <c r="Q1622" s="2" t="s">
        <v>65</v>
      </c>
      <c r="R1622" s="2" t="s">
        <v>81</v>
      </c>
      <c r="S1622" s="2">
        <v>20419</v>
      </c>
      <c r="T1622" s="2" t="s">
        <v>82</v>
      </c>
      <c r="U1622" s="2" t="s">
        <v>83</v>
      </c>
      <c r="V1622" s="10" t="s">
        <v>69</v>
      </c>
      <c r="W1622" s="2"/>
      <c r="X1622" s="2">
        <v>81880.19</v>
      </c>
      <c r="Y1622" s="26">
        <v>7.21737359E-06</v>
      </c>
      <c r="Z1622" s="10" t="s">
        <v>84</v>
      </c>
      <c r="AA1622" s="2" t="s">
        <v>85</v>
      </c>
      <c r="AB1622" s="10" t="s">
        <v>72</v>
      </c>
      <c r="AC1622" s="2" t="s">
        <v>73</v>
      </c>
      <c r="AD1622" s="10" t="s">
        <v>74</v>
      </c>
      <c r="AE1622" s="10"/>
      <c r="AF1622" s="10" t="s">
        <v>86</v>
      </c>
      <c r="AG1622" s="10" t="s">
        <v>75</v>
      </c>
      <c r="AH1622" s="10"/>
      <c r="AI1622" s="10" t="s">
        <v>76</v>
      </c>
      <c r="AJ1622" s="2" t="s">
        <v>76</v>
      </c>
      <c r="AK1622" s="32">
        <v>1</v>
      </c>
      <c r="AL1622" s="2"/>
      <c r="AM1622" s="2"/>
      <c r="AN1622" s="7">
        <f>HYPERLINK("#Notes!C4196", "Go To Notes")</f>
      </c>
      <c r="AO1622" s="2">
        <v>0</v>
      </c>
      <c r="AP1622" s="2">
        <v>0</v>
      </c>
      <c r="AQ1622" s="2">
        <v>77699.1</v>
      </c>
      <c r="AR1622" s="26">
        <v>0.9489364887892908</v>
      </c>
      <c r="AS1622" s="11"/>
      <c r="AT1622" s="10"/>
      <c r="AV1622" s="10"/>
      <c r="AW1622" s="10"/>
      <c r="AX1622" s="10"/>
      <c r="AY1622" s="10"/>
      <c r="AZ1622" s="10"/>
      <c r="BC1622" s="10"/>
    </row>
    <row r="1623" s="2" customFormat="1">
      <c r="A1623" s="2" t="s">
        <v>3540</v>
      </c>
      <c r="B1623" s="11">
        <v>44188</v>
      </c>
      <c r="C1623" s="2" t="s">
        <v>3504</v>
      </c>
      <c r="D1623" s="2" t="s">
        <v>3505</v>
      </c>
      <c r="E1623" s="2" t="s">
        <v>3506</v>
      </c>
      <c r="F1623" s="2" t="s">
        <v>3534</v>
      </c>
      <c r="G1623" s="2" t="s">
        <v>3535</v>
      </c>
      <c r="H1623" s="2" t="s">
        <v>3536</v>
      </c>
      <c r="I1623" s="11">
        <v>44135</v>
      </c>
      <c r="J1623" s="11">
        <v>44135</v>
      </c>
      <c r="K1623" s="2" t="s">
        <v>62</v>
      </c>
      <c r="L1623" s="2" t="s">
        <v>62</v>
      </c>
      <c r="M1623" s="2"/>
      <c r="N1623" s="2" t="s">
        <v>80</v>
      </c>
      <c r="O1623" s="2"/>
      <c r="P1623" s="2"/>
      <c r="Q1623" s="2" t="s">
        <v>65</v>
      </c>
      <c r="R1623" s="2" t="s">
        <v>81</v>
      </c>
      <c r="S1623" s="2">
        <v>20419</v>
      </c>
      <c r="T1623" s="2" t="s">
        <v>82</v>
      </c>
      <c r="U1623" s="2" t="s">
        <v>83</v>
      </c>
      <c r="V1623" s="10" t="s">
        <v>69</v>
      </c>
      <c r="W1623" s="2"/>
      <c r="X1623" s="2">
        <v>213786.93</v>
      </c>
      <c r="Y1623" s="26">
        <v>1.861850777E-05</v>
      </c>
      <c r="Z1623" s="10" t="s">
        <v>84</v>
      </c>
      <c r="AA1623" s="2" t="s">
        <v>85</v>
      </c>
      <c r="AB1623" s="10" t="s">
        <v>72</v>
      </c>
      <c r="AC1623" s="2" t="s">
        <v>73</v>
      </c>
      <c r="AD1623" s="10" t="s">
        <v>74</v>
      </c>
      <c r="AE1623" s="10"/>
      <c r="AF1623" s="10" t="s">
        <v>86</v>
      </c>
      <c r="AG1623" s="10" t="s">
        <v>75</v>
      </c>
      <c r="AH1623" s="10"/>
      <c r="AI1623" s="10" t="s">
        <v>76</v>
      </c>
      <c r="AJ1623" s="2" t="s">
        <v>76</v>
      </c>
      <c r="AK1623" s="32">
        <v>1</v>
      </c>
      <c r="AL1623" s="2"/>
      <c r="AM1623" s="2"/>
      <c r="AN1623" s="7">
        <f>HYPERLINK("#Notes!C4201", "Go To Notes")</f>
      </c>
      <c r="AO1623" s="2">
        <v>0</v>
      </c>
      <c r="AP1623" s="2">
        <v>0</v>
      </c>
      <c r="AQ1623" s="2">
        <v>226412.46</v>
      </c>
      <c r="AR1623" s="26">
        <v>1.0590566036941549</v>
      </c>
      <c r="AS1623" s="11"/>
      <c r="AT1623" s="10"/>
      <c r="AV1623" s="10"/>
      <c r="AW1623" s="10"/>
      <c r="AX1623" s="10"/>
      <c r="AY1623" s="10"/>
      <c r="AZ1623" s="10"/>
      <c r="BC1623" s="10"/>
    </row>
    <row r="1624" s="2" customFormat="1">
      <c r="A1624" s="2" t="s">
        <v>3541</v>
      </c>
      <c r="B1624" s="11">
        <v>44280</v>
      </c>
      <c r="C1624" s="2" t="s">
        <v>3504</v>
      </c>
      <c r="D1624" s="2" t="s">
        <v>3505</v>
      </c>
      <c r="E1624" s="2" t="s">
        <v>3506</v>
      </c>
      <c r="F1624" s="2" t="s">
        <v>3534</v>
      </c>
      <c r="G1624" s="2" t="s">
        <v>3535</v>
      </c>
      <c r="H1624" s="2" t="s">
        <v>3536</v>
      </c>
      <c r="I1624" s="11">
        <v>44500</v>
      </c>
      <c r="J1624" s="11">
        <v>44227</v>
      </c>
      <c r="K1624" s="2" t="s">
        <v>62</v>
      </c>
      <c r="L1624" s="2" t="s">
        <v>62</v>
      </c>
      <c r="M1624" s="2"/>
      <c r="N1624" s="2" t="s">
        <v>80</v>
      </c>
      <c r="O1624" s="2"/>
      <c r="P1624" s="2"/>
      <c r="Q1624" s="2" t="s">
        <v>65</v>
      </c>
      <c r="R1624" s="2" t="s">
        <v>81</v>
      </c>
      <c r="S1624" s="2">
        <v>20419</v>
      </c>
      <c r="T1624" s="2" t="s">
        <v>82</v>
      </c>
      <c r="U1624" s="2" t="s">
        <v>83</v>
      </c>
      <c r="V1624" s="10" t="s">
        <v>69</v>
      </c>
      <c r="W1624" s="2"/>
      <c r="X1624" s="2">
        <v>6636175</v>
      </c>
      <c r="Y1624" s="26">
        <v>0.00048027027651</v>
      </c>
      <c r="Z1624" s="10" t="s">
        <v>84</v>
      </c>
      <c r="AA1624" s="2" t="s">
        <v>85</v>
      </c>
      <c r="AB1624" s="10" t="s">
        <v>72</v>
      </c>
      <c r="AC1624" s="2" t="s">
        <v>73</v>
      </c>
      <c r="AD1624" s="10" t="s">
        <v>74</v>
      </c>
      <c r="AE1624" s="10"/>
      <c r="AF1624" s="10" t="s">
        <v>86</v>
      </c>
      <c r="AG1624" s="10" t="s">
        <v>75</v>
      </c>
      <c r="AH1624" s="10"/>
      <c r="AI1624" s="10" t="s">
        <v>76</v>
      </c>
      <c r="AJ1624" s="2" t="s">
        <v>76</v>
      </c>
      <c r="AK1624" s="32">
        <v>1</v>
      </c>
      <c r="AL1624" s="2"/>
      <c r="AM1624" s="2"/>
      <c r="AN1624" s="7">
        <f>HYPERLINK("#Notes!C4206", "Go To Notes")</f>
      </c>
      <c r="AO1624" s="2">
        <v>0</v>
      </c>
      <c r="AP1624" s="2">
        <v>0</v>
      </c>
      <c r="AQ1624" s="2">
        <v>3755452.8</v>
      </c>
      <c r="AR1624" s="26">
        <v>0.565906233636093</v>
      </c>
      <c r="AS1624" s="11"/>
      <c r="AT1624" s="10"/>
      <c r="AV1624" s="10"/>
      <c r="AW1624" s="10"/>
      <c r="AX1624" s="10"/>
      <c r="AY1624" s="10"/>
      <c r="AZ1624" s="10"/>
      <c r="BC1624" s="10"/>
    </row>
    <row r="1625" s="2" customFormat="1">
      <c r="A1625" s="2" t="s">
        <v>3542</v>
      </c>
      <c r="B1625" s="11">
        <v>44371</v>
      </c>
      <c r="C1625" s="2" t="s">
        <v>3504</v>
      </c>
      <c r="D1625" s="2" t="s">
        <v>3505</v>
      </c>
      <c r="E1625" s="2" t="s">
        <v>3506</v>
      </c>
      <c r="F1625" s="2" t="s">
        <v>3534</v>
      </c>
      <c r="G1625" s="2" t="s">
        <v>3535</v>
      </c>
      <c r="H1625" s="2" t="s">
        <v>3536</v>
      </c>
      <c r="I1625" s="11">
        <v>44500</v>
      </c>
      <c r="J1625" s="11">
        <v>44316</v>
      </c>
      <c r="K1625" s="2" t="s">
        <v>62</v>
      </c>
      <c r="L1625" s="2" t="s">
        <v>62</v>
      </c>
      <c r="M1625" s="2"/>
      <c r="N1625" s="2" t="s">
        <v>80</v>
      </c>
      <c r="O1625" s="2"/>
      <c r="P1625" s="2"/>
      <c r="Q1625" s="2" t="s">
        <v>65</v>
      </c>
      <c r="R1625" s="2" t="s">
        <v>81</v>
      </c>
      <c r="S1625" s="2">
        <v>20270</v>
      </c>
      <c r="T1625" s="2" t="s">
        <v>82</v>
      </c>
      <c r="U1625" s="2" t="s">
        <v>83</v>
      </c>
      <c r="V1625" s="10" t="s">
        <v>69</v>
      </c>
      <c r="W1625" s="2"/>
      <c r="X1625" s="2">
        <v>3518669.3</v>
      </c>
      <c r="Y1625" s="26">
        <v>0.00022095650651</v>
      </c>
      <c r="Z1625" s="10" t="s">
        <v>84</v>
      </c>
      <c r="AA1625" s="2" t="s">
        <v>85</v>
      </c>
      <c r="AB1625" s="10" t="s">
        <v>72</v>
      </c>
      <c r="AC1625" s="2" t="s">
        <v>73</v>
      </c>
      <c r="AD1625" s="10" t="s">
        <v>74</v>
      </c>
      <c r="AE1625" s="10"/>
      <c r="AF1625" s="10" t="s">
        <v>86</v>
      </c>
      <c r="AG1625" s="10" t="s">
        <v>75</v>
      </c>
      <c r="AH1625" s="10"/>
      <c r="AI1625" s="10" t="s">
        <v>76</v>
      </c>
      <c r="AJ1625" s="2" t="s">
        <v>76</v>
      </c>
      <c r="AK1625" s="32">
        <v>1</v>
      </c>
      <c r="AL1625" s="2"/>
      <c r="AM1625" s="2"/>
      <c r="AN1625" s="7">
        <f>HYPERLINK("#Notes!C4211", "Go To Notes")</f>
      </c>
      <c r="AO1625" s="2">
        <v>0</v>
      </c>
      <c r="AP1625" s="2">
        <v>0</v>
      </c>
      <c r="AQ1625" s="2">
        <v>0</v>
      </c>
      <c r="AR1625" s="26">
        <v>0</v>
      </c>
      <c r="AS1625" s="11"/>
      <c r="AT1625" s="10"/>
      <c r="AV1625" s="10"/>
      <c r="AW1625" s="10"/>
      <c r="AX1625" s="10"/>
      <c r="AY1625" s="10"/>
      <c r="AZ1625" s="10"/>
      <c r="BC1625" s="10"/>
    </row>
    <row r="1626" s="2" customFormat="1">
      <c r="A1626" s="2" t="s">
        <v>3543</v>
      </c>
      <c r="B1626" s="11">
        <v>44463</v>
      </c>
      <c r="C1626" s="2" t="s">
        <v>3504</v>
      </c>
      <c r="D1626" s="2" t="s">
        <v>3505</v>
      </c>
      <c r="E1626" s="2" t="s">
        <v>3506</v>
      </c>
      <c r="F1626" s="2" t="s">
        <v>3534</v>
      </c>
      <c r="G1626" s="2" t="s">
        <v>3535</v>
      </c>
      <c r="H1626" s="2" t="s">
        <v>3536</v>
      </c>
      <c r="I1626" s="11">
        <v>44500</v>
      </c>
      <c r="J1626" s="11">
        <v>44408</v>
      </c>
      <c r="K1626" s="2" t="s">
        <v>62</v>
      </c>
      <c r="L1626" s="2" t="s">
        <v>62</v>
      </c>
      <c r="M1626" s="2"/>
      <c r="N1626" s="2" t="s">
        <v>80</v>
      </c>
      <c r="O1626" s="2"/>
      <c r="P1626" s="2"/>
      <c r="Q1626" s="2" t="s">
        <v>65</v>
      </c>
      <c r="R1626" s="2" t="s">
        <v>81</v>
      </c>
      <c r="S1626" s="2">
        <v>21088</v>
      </c>
      <c r="T1626" s="2" t="s">
        <v>82</v>
      </c>
      <c r="U1626" s="2" t="s">
        <v>83</v>
      </c>
      <c r="V1626" s="10" t="s">
        <v>69</v>
      </c>
      <c r="W1626" s="2"/>
      <c r="X1626" s="2">
        <v>3397698.56</v>
      </c>
      <c r="Y1626" s="26">
        <v>0.00019928423365</v>
      </c>
      <c r="Z1626" s="10" t="s">
        <v>84</v>
      </c>
      <c r="AA1626" s="2" t="s">
        <v>85</v>
      </c>
      <c r="AB1626" s="10" t="s">
        <v>72</v>
      </c>
      <c r="AC1626" s="2" t="s">
        <v>73</v>
      </c>
      <c r="AD1626" s="10" t="s">
        <v>74</v>
      </c>
      <c r="AE1626" s="10"/>
      <c r="AF1626" s="10" t="s">
        <v>86</v>
      </c>
      <c r="AG1626" s="10" t="s">
        <v>75</v>
      </c>
      <c r="AH1626" s="10"/>
      <c r="AI1626" s="10" t="s">
        <v>76</v>
      </c>
      <c r="AJ1626" s="2" t="s">
        <v>76</v>
      </c>
      <c r="AK1626" s="32">
        <v>1</v>
      </c>
      <c r="AL1626" s="2"/>
      <c r="AM1626" s="2"/>
      <c r="AN1626" s="7">
        <f>HYPERLINK("#Notes!C4216", "Go To Notes")</f>
      </c>
      <c r="AO1626" s="2">
        <v>0</v>
      </c>
      <c r="AP1626" s="2">
        <v>0</v>
      </c>
      <c r="AQ1626" s="2">
        <v>0</v>
      </c>
      <c r="AR1626" s="26">
        <v>0</v>
      </c>
      <c r="AS1626" s="11"/>
      <c r="AT1626" s="10"/>
      <c r="AV1626" s="10"/>
      <c r="AW1626" s="10"/>
      <c r="AX1626" s="10"/>
      <c r="AY1626" s="10"/>
      <c r="AZ1626" s="10"/>
      <c r="BC1626" s="10"/>
    </row>
    <row r="1627" s="2" customFormat="1">
      <c r="A1627" s="2" t="s">
        <v>3544</v>
      </c>
      <c r="B1627" s="11">
        <v>44553</v>
      </c>
      <c r="C1627" s="2" t="s">
        <v>3504</v>
      </c>
      <c r="D1627" s="2" t="s">
        <v>3505</v>
      </c>
      <c r="E1627" s="2" t="s">
        <v>3506</v>
      </c>
      <c r="F1627" s="2" t="s">
        <v>3534</v>
      </c>
      <c r="G1627" s="2" t="s">
        <v>3535</v>
      </c>
      <c r="H1627" s="2" t="s">
        <v>3536</v>
      </c>
      <c r="I1627" s="11">
        <v>44500</v>
      </c>
      <c r="J1627" s="11">
        <v>44500</v>
      </c>
      <c r="K1627" s="2" t="s">
        <v>62</v>
      </c>
      <c r="L1627" s="2" t="s">
        <v>62</v>
      </c>
      <c r="M1627" s="2"/>
      <c r="N1627" s="2" t="s">
        <v>80</v>
      </c>
      <c r="O1627" s="2"/>
      <c r="P1627" s="2"/>
      <c r="Q1627" s="2" t="s">
        <v>65</v>
      </c>
      <c r="R1627" s="2" t="s">
        <v>81</v>
      </c>
      <c r="S1627" s="2">
        <v>23680</v>
      </c>
      <c r="T1627" s="2" t="s">
        <v>82</v>
      </c>
      <c r="U1627" s="2" t="s">
        <v>83</v>
      </c>
      <c r="V1627" s="10" t="s">
        <v>69</v>
      </c>
      <c r="W1627" s="2"/>
      <c r="X1627" s="2">
        <v>4345516.8</v>
      </c>
      <c r="Y1627" s="26">
        <v>0.00023841279021</v>
      </c>
      <c r="Z1627" s="10" t="s">
        <v>84</v>
      </c>
      <c r="AA1627" s="2" t="s">
        <v>85</v>
      </c>
      <c r="AB1627" s="10" t="s">
        <v>72</v>
      </c>
      <c r="AC1627" s="2" t="s">
        <v>73</v>
      </c>
      <c r="AD1627" s="10" t="s">
        <v>74</v>
      </c>
      <c r="AE1627" s="10"/>
      <c r="AF1627" s="10" t="s">
        <v>86</v>
      </c>
      <c r="AG1627" s="10" t="s">
        <v>75</v>
      </c>
      <c r="AH1627" s="10"/>
      <c r="AI1627" s="10" t="s">
        <v>76</v>
      </c>
      <c r="AJ1627" s="2" t="s">
        <v>76</v>
      </c>
      <c r="AK1627" s="32">
        <v>1</v>
      </c>
      <c r="AL1627" s="2"/>
      <c r="AM1627" s="2"/>
      <c r="AN1627" s="7">
        <f>HYPERLINK("#Notes!C4221", "Go To Notes")</f>
      </c>
      <c r="AO1627" s="2">
        <v>0</v>
      </c>
      <c r="AP1627" s="2">
        <v>0</v>
      </c>
      <c r="AQ1627" s="2">
        <v>0</v>
      </c>
      <c r="AR1627" s="26">
        <v>0</v>
      </c>
      <c r="AS1627" s="11"/>
      <c r="AT1627" s="10"/>
      <c r="AV1627" s="10"/>
      <c r="AW1627" s="10"/>
      <c r="AX1627" s="10"/>
      <c r="AY1627" s="10"/>
      <c r="AZ1627" s="10"/>
      <c r="BC1627" s="10"/>
    </row>
    <row r="1628" s="2" customFormat="1">
      <c r="A1628" s="2" t="s">
        <v>3545</v>
      </c>
      <c r="B1628" s="11">
        <v>44463</v>
      </c>
      <c r="C1628" s="2" t="s">
        <v>3504</v>
      </c>
      <c r="D1628" s="2" t="s">
        <v>3505</v>
      </c>
      <c r="E1628" s="2" t="s">
        <v>3506</v>
      </c>
      <c r="F1628" s="2" t="s">
        <v>3546</v>
      </c>
      <c r="G1628" s="2" t="s">
        <v>3547</v>
      </c>
      <c r="H1628" s="2" t="s">
        <v>3548</v>
      </c>
      <c r="I1628" s="11">
        <v>44500</v>
      </c>
      <c r="J1628" s="11">
        <v>44408</v>
      </c>
      <c r="K1628" s="2" t="s">
        <v>62</v>
      </c>
      <c r="L1628" s="2" t="s">
        <v>62</v>
      </c>
      <c r="M1628" s="2"/>
      <c r="N1628" s="2" t="s">
        <v>80</v>
      </c>
      <c r="O1628" s="2"/>
      <c r="P1628" s="2"/>
      <c r="Q1628" s="2" t="s">
        <v>65</v>
      </c>
      <c r="R1628" s="2" t="s">
        <v>81</v>
      </c>
      <c r="S1628" s="2">
        <v>2141</v>
      </c>
      <c r="T1628" s="2" t="s">
        <v>82</v>
      </c>
      <c r="U1628" s="2" t="s">
        <v>83</v>
      </c>
      <c r="V1628" s="10" t="s">
        <v>69</v>
      </c>
      <c r="W1628" s="2"/>
      <c r="X1628" s="2">
        <v>344957.92</v>
      </c>
      <c r="Y1628" s="26">
        <v>0.00043336943328</v>
      </c>
      <c r="Z1628" s="10" t="s">
        <v>84</v>
      </c>
      <c r="AA1628" s="2" t="s">
        <v>85</v>
      </c>
      <c r="AB1628" s="10" t="s">
        <v>72</v>
      </c>
      <c r="AC1628" s="2" t="s">
        <v>73</v>
      </c>
      <c r="AD1628" s="10" t="s">
        <v>74</v>
      </c>
      <c r="AE1628" s="10"/>
      <c r="AF1628" s="10" t="s">
        <v>86</v>
      </c>
      <c r="AG1628" s="10" t="s">
        <v>75</v>
      </c>
      <c r="AH1628" s="10"/>
      <c r="AI1628" s="10" t="s">
        <v>76</v>
      </c>
      <c r="AJ1628" s="2" t="s">
        <v>76</v>
      </c>
      <c r="AK1628" s="32">
        <v>1</v>
      </c>
      <c r="AL1628" s="2"/>
      <c r="AM1628" s="2"/>
      <c r="AN1628" s="7">
        <f>HYPERLINK("#Notes!C4226", "Go To Notes")</f>
      </c>
      <c r="AO1628" s="2">
        <v>0</v>
      </c>
      <c r="AP1628" s="2">
        <v>0</v>
      </c>
      <c r="AQ1628" s="2">
        <v>0</v>
      </c>
      <c r="AR1628" s="26">
        <v>0</v>
      </c>
      <c r="AS1628" s="11"/>
      <c r="AT1628" s="10"/>
      <c r="AV1628" s="10"/>
      <c r="AW1628" s="10"/>
      <c r="AX1628" s="10"/>
      <c r="AY1628" s="10"/>
      <c r="AZ1628" s="10"/>
      <c r="BC1628" s="10"/>
    </row>
    <row r="1629" s="2" customFormat="1">
      <c r="A1629" s="2" t="s">
        <v>3549</v>
      </c>
      <c r="B1629" s="11">
        <v>44553</v>
      </c>
      <c r="C1629" s="2" t="s">
        <v>3504</v>
      </c>
      <c r="D1629" s="2" t="s">
        <v>3505</v>
      </c>
      <c r="E1629" s="2" t="s">
        <v>3506</v>
      </c>
      <c r="F1629" s="2" t="s">
        <v>3546</v>
      </c>
      <c r="G1629" s="2" t="s">
        <v>3547</v>
      </c>
      <c r="H1629" s="2" t="s">
        <v>3548</v>
      </c>
      <c r="I1629" s="11">
        <v>44500</v>
      </c>
      <c r="J1629" s="11">
        <v>44500</v>
      </c>
      <c r="K1629" s="2" t="s">
        <v>62</v>
      </c>
      <c r="L1629" s="2" t="s">
        <v>62</v>
      </c>
      <c r="M1629" s="2"/>
      <c r="N1629" s="2" t="s">
        <v>80</v>
      </c>
      <c r="O1629" s="2"/>
      <c r="P1629" s="2"/>
      <c r="Q1629" s="2" t="s">
        <v>65</v>
      </c>
      <c r="R1629" s="2" t="s">
        <v>81</v>
      </c>
      <c r="S1629" s="2">
        <v>2429</v>
      </c>
      <c r="T1629" s="2" t="s">
        <v>82</v>
      </c>
      <c r="U1629" s="2" t="s">
        <v>83</v>
      </c>
      <c r="V1629" s="10" t="s">
        <v>69</v>
      </c>
      <c r="W1629" s="2"/>
      <c r="X1629" s="2">
        <v>445745.79</v>
      </c>
      <c r="Y1629" s="26">
        <v>0.00050572940582</v>
      </c>
      <c r="Z1629" s="10" t="s">
        <v>84</v>
      </c>
      <c r="AA1629" s="2" t="s">
        <v>85</v>
      </c>
      <c r="AB1629" s="10" t="s">
        <v>72</v>
      </c>
      <c r="AC1629" s="2" t="s">
        <v>73</v>
      </c>
      <c r="AD1629" s="10" t="s">
        <v>74</v>
      </c>
      <c r="AE1629" s="10"/>
      <c r="AF1629" s="10" t="s">
        <v>86</v>
      </c>
      <c r="AG1629" s="10" t="s">
        <v>75</v>
      </c>
      <c r="AH1629" s="10"/>
      <c r="AI1629" s="10" t="s">
        <v>76</v>
      </c>
      <c r="AJ1629" s="2" t="s">
        <v>76</v>
      </c>
      <c r="AK1629" s="32">
        <v>1</v>
      </c>
      <c r="AL1629" s="2"/>
      <c r="AM1629" s="2"/>
      <c r="AN1629" s="7">
        <f>HYPERLINK("#Notes!C4231", "Go To Notes")</f>
      </c>
      <c r="AO1629" s="2">
        <v>0</v>
      </c>
      <c r="AP1629" s="2">
        <v>0</v>
      </c>
      <c r="AQ1629" s="2">
        <v>0</v>
      </c>
      <c r="AR1629" s="26">
        <v>0</v>
      </c>
      <c r="AS1629" s="11"/>
      <c r="AT1629" s="10"/>
      <c r="AV1629" s="10"/>
      <c r="AW1629" s="10"/>
      <c r="AX1629" s="10"/>
      <c r="AY1629" s="10"/>
      <c r="AZ1629" s="10"/>
      <c r="BC1629" s="10"/>
    </row>
    <row r="1630" s="2" customFormat="1">
      <c r="A1630" s="2" t="s">
        <v>3550</v>
      </c>
      <c r="B1630" s="11">
        <v>44463</v>
      </c>
      <c r="C1630" s="2" t="s">
        <v>3504</v>
      </c>
      <c r="D1630" s="2" t="s">
        <v>3505</v>
      </c>
      <c r="E1630" s="2" t="s">
        <v>3506</v>
      </c>
      <c r="F1630" s="2" t="s">
        <v>3551</v>
      </c>
      <c r="G1630" s="2" t="s">
        <v>3552</v>
      </c>
      <c r="H1630" s="2" t="s">
        <v>3553</v>
      </c>
      <c r="I1630" s="11">
        <v>44500</v>
      </c>
      <c r="J1630" s="11">
        <v>44408</v>
      </c>
      <c r="K1630" s="2" t="s">
        <v>62</v>
      </c>
      <c r="L1630" s="2" t="s">
        <v>62</v>
      </c>
      <c r="M1630" s="2"/>
      <c r="N1630" s="2" t="s">
        <v>80</v>
      </c>
      <c r="O1630" s="2"/>
      <c r="P1630" s="2"/>
      <c r="Q1630" s="2" t="s">
        <v>65</v>
      </c>
      <c r="R1630" s="2" t="s">
        <v>81</v>
      </c>
      <c r="S1630" s="2">
        <v>4265</v>
      </c>
      <c r="T1630" s="2" t="s">
        <v>82</v>
      </c>
      <c r="U1630" s="2" t="s">
        <v>83</v>
      </c>
      <c r="V1630" s="10" t="s">
        <v>69</v>
      </c>
      <c r="W1630" s="2"/>
      <c r="X1630" s="2">
        <v>687176.8</v>
      </c>
      <c r="Y1630" s="26">
        <v>0.00084527728891</v>
      </c>
      <c r="Z1630" s="10" t="s">
        <v>84</v>
      </c>
      <c r="AA1630" s="2" t="s">
        <v>85</v>
      </c>
      <c r="AB1630" s="10" t="s">
        <v>72</v>
      </c>
      <c r="AC1630" s="2" t="s">
        <v>73</v>
      </c>
      <c r="AD1630" s="10" t="s">
        <v>74</v>
      </c>
      <c r="AE1630" s="10"/>
      <c r="AF1630" s="10" t="s">
        <v>86</v>
      </c>
      <c r="AG1630" s="10" t="s">
        <v>75</v>
      </c>
      <c r="AH1630" s="10"/>
      <c r="AI1630" s="10" t="s">
        <v>76</v>
      </c>
      <c r="AJ1630" s="2" t="s">
        <v>76</v>
      </c>
      <c r="AK1630" s="32">
        <v>1</v>
      </c>
      <c r="AL1630" s="2"/>
      <c r="AM1630" s="2"/>
      <c r="AN1630" s="7">
        <f>HYPERLINK("#Notes!C4236", "Go To Notes")</f>
      </c>
      <c r="AO1630" s="2">
        <v>0</v>
      </c>
      <c r="AP1630" s="2">
        <v>0</v>
      </c>
      <c r="AQ1630" s="2">
        <v>0</v>
      </c>
      <c r="AR1630" s="26">
        <v>0</v>
      </c>
      <c r="AS1630" s="11"/>
      <c r="AT1630" s="10"/>
      <c r="AV1630" s="10"/>
      <c r="AW1630" s="10"/>
      <c r="AX1630" s="10"/>
      <c r="AY1630" s="10"/>
      <c r="AZ1630" s="10"/>
      <c r="BC1630" s="10"/>
    </row>
    <row r="1631" s="2" customFormat="1">
      <c r="A1631" s="2" t="s">
        <v>3554</v>
      </c>
      <c r="B1631" s="11">
        <v>44553</v>
      </c>
      <c r="C1631" s="2" t="s">
        <v>3504</v>
      </c>
      <c r="D1631" s="2" t="s">
        <v>3505</v>
      </c>
      <c r="E1631" s="2" t="s">
        <v>3506</v>
      </c>
      <c r="F1631" s="2" t="s">
        <v>3551</v>
      </c>
      <c r="G1631" s="2" t="s">
        <v>3552</v>
      </c>
      <c r="H1631" s="2" t="s">
        <v>3553</v>
      </c>
      <c r="I1631" s="11">
        <v>44500</v>
      </c>
      <c r="J1631" s="11">
        <v>44500</v>
      </c>
      <c r="K1631" s="2" t="s">
        <v>62</v>
      </c>
      <c r="L1631" s="2" t="s">
        <v>62</v>
      </c>
      <c r="M1631" s="2"/>
      <c r="N1631" s="2" t="s">
        <v>80</v>
      </c>
      <c r="O1631" s="2"/>
      <c r="P1631" s="2"/>
      <c r="Q1631" s="2" t="s">
        <v>65</v>
      </c>
      <c r="R1631" s="2" t="s">
        <v>81</v>
      </c>
      <c r="S1631" s="2">
        <v>4873</v>
      </c>
      <c r="T1631" s="2" t="s">
        <v>82</v>
      </c>
      <c r="U1631" s="2" t="s">
        <v>83</v>
      </c>
      <c r="V1631" s="10" t="s">
        <v>69</v>
      </c>
      <c r="W1631" s="2"/>
      <c r="X1631" s="2">
        <v>894244.23</v>
      </c>
      <c r="Y1631" s="26">
        <v>0.00100560763978</v>
      </c>
      <c r="Z1631" s="10" t="s">
        <v>84</v>
      </c>
      <c r="AA1631" s="2" t="s">
        <v>85</v>
      </c>
      <c r="AB1631" s="10" t="s">
        <v>72</v>
      </c>
      <c r="AC1631" s="2" t="s">
        <v>73</v>
      </c>
      <c r="AD1631" s="10" t="s">
        <v>74</v>
      </c>
      <c r="AE1631" s="10"/>
      <c r="AF1631" s="10" t="s">
        <v>86</v>
      </c>
      <c r="AG1631" s="10" t="s">
        <v>75</v>
      </c>
      <c r="AH1631" s="10"/>
      <c r="AI1631" s="10" t="s">
        <v>76</v>
      </c>
      <c r="AJ1631" s="2" t="s">
        <v>76</v>
      </c>
      <c r="AK1631" s="32">
        <v>1</v>
      </c>
      <c r="AL1631" s="2"/>
      <c r="AM1631" s="2"/>
      <c r="AN1631" s="7">
        <f>HYPERLINK("#Notes!C4241", "Go To Notes")</f>
      </c>
      <c r="AO1631" s="2">
        <v>0</v>
      </c>
      <c r="AP1631" s="2">
        <v>0</v>
      </c>
      <c r="AQ1631" s="2">
        <v>0</v>
      </c>
      <c r="AR1631" s="26">
        <v>0</v>
      </c>
      <c r="AS1631" s="11"/>
      <c r="AT1631" s="10"/>
      <c r="AV1631" s="10"/>
      <c r="AW1631" s="10"/>
      <c r="AX1631" s="10"/>
      <c r="AY1631" s="10"/>
      <c r="AZ1631" s="10"/>
      <c r="BC1631" s="10"/>
    </row>
    <row r="1632" s="2" customFormat="1">
      <c r="A1632" s="2" t="s">
        <v>3555</v>
      </c>
      <c r="B1632" s="11">
        <v>44553</v>
      </c>
      <c r="C1632" s="2" t="s">
        <v>3556</v>
      </c>
      <c r="D1632" s="2" t="s">
        <v>3557</v>
      </c>
      <c r="E1632" s="2" t="s">
        <v>3558</v>
      </c>
      <c r="F1632" s="2" t="s">
        <v>3559</v>
      </c>
      <c r="G1632" s="2" t="s">
        <v>3560</v>
      </c>
      <c r="H1632" s="2" t="s">
        <v>3561</v>
      </c>
      <c r="I1632" s="11">
        <v>44500</v>
      </c>
      <c r="J1632" s="11">
        <v>44500</v>
      </c>
      <c r="K1632" s="2" t="s">
        <v>62</v>
      </c>
      <c r="L1632" s="2" t="s">
        <v>62</v>
      </c>
      <c r="M1632" s="2"/>
      <c r="N1632" s="2" t="s">
        <v>80</v>
      </c>
      <c r="O1632" s="2"/>
      <c r="P1632" s="2"/>
      <c r="Q1632" s="2" t="s">
        <v>65</v>
      </c>
      <c r="R1632" s="2" t="s">
        <v>81</v>
      </c>
      <c r="S1632" s="2">
        <v>19778</v>
      </c>
      <c r="T1632" s="2" t="s">
        <v>82</v>
      </c>
      <c r="U1632" s="2" t="s">
        <v>83</v>
      </c>
      <c r="V1632" s="10" t="s">
        <v>69</v>
      </c>
      <c r="W1632" s="2"/>
      <c r="X1632" s="2">
        <v>3629460.78</v>
      </c>
      <c r="Y1632" s="26">
        <v>0.00025526366147</v>
      </c>
      <c r="Z1632" s="10" t="s">
        <v>84</v>
      </c>
      <c r="AA1632" s="2" t="s">
        <v>85</v>
      </c>
      <c r="AB1632" s="10" t="s">
        <v>72</v>
      </c>
      <c r="AC1632" s="2" t="s">
        <v>73</v>
      </c>
      <c r="AD1632" s="10" t="s">
        <v>74</v>
      </c>
      <c r="AE1632" s="10"/>
      <c r="AF1632" s="10" t="s">
        <v>86</v>
      </c>
      <c r="AG1632" s="10" t="s">
        <v>75</v>
      </c>
      <c r="AH1632" s="10"/>
      <c r="AI1632" s="10" t="s">
        <v>76</v>
      </c>
      <c r="AJ1632" s="2" t="s">
        <v>76</v>
      </c>
      <c r="AK1632" s="32">
        <v>1</v>
      </c>
      <c r="AL1632" s="2"/>
      <c r="AM1632" s="2"/>
      <c r="AN1632" s="7">
        <f>HYPERLINK("#Notes!C4246", "Go To Notes")</f>
      </c>
      <c r="AO1632" s="2">
        <v>0</v>
      </c>
      <c r="AP1632" s="2">
        <v>0</v>
      </c>
      <c r="AQ1632" s="2">
        <v>0</v>
      </c>
      <c r="AR1632" s="26">
        <v>0</v>
      </c>
      <c r="AS1632" s="11"/>
      <c r="AT1632" s="10"/>
      <c r="AV1632" s="10"/>
      <c r="AW1632" s="10"/>
      <c r="AX1632" s="10"/>
      <c r="AY1632" s="10"/>
      <c r="AZ1632" s="10"/>
      <c r="BC1632" s="10"/>
    </row>
    <row r="1633" s="2" customFormat="1">
      <c r="A1633" s="2" t="s">
        <v>3562</v>
      </c>
      <c r="B1633" s="11">
        <v>43854</v>
      </c>
      <c r="C1633" s="2" t="s">
        <v>3563</v>
      </c>
      <c r="D1633" s="2" t="s">
        <v>3564</v>
      </c>
      <c r="E1633" s="2" t="s">
        <v>3565</v>
      </c>
      <c r="F1633" s="2" t="s">
        <v>3566</v>
      </c>
      <c r="G1633" s="2" t="s">
        <v>3567</v>
      </c>
      <c r="H1633" s="2" t="s">
        <v>3568</v>
      </c>
      <c r="I1633" s="11">
        <v>43890</v>
      </c>
      <c r="J1633" s="11">
        <v>43799</v>
      </c>
      <c r="K1633" s="2" t="s">
        <v>62</v>
      </c>
      <c r="L1633" s="2" t="s">
        <v>62</v>
      </c>
      <c r="M1633" s="2"/>
      <c r="N1633" s="2" t="s">
        <v>80</v>
      </c>
      <c r="O1633" s="2"/>
      <c r="P1633" s="2"/>
      <c r="Q1633" s="2" t="s">
        <v>65</v>
      </c>
      <c r="R1633" s="2" t="s">
        <v>81</v>
      </c>
      <c r="S1633" s="2">
        <v>20201</v>
      </c>
      <c r="T1633" s="2" t="s">
        <v>82</v>
      </c>
      <c r="U1633" s="2" t="s">
        <v>83</v>
      </c>
      <c r="V1633" s="10" t="s">
        <v>69</v>
      </c>
      <c r="W1633" s="2"/>
      <c r="X1633" s="2">
        <v>128074.34</v>
      </c>
      <c r="Y1633" s="26">
        <v>0.00043077627398</v>
      </c>
      <c r="Z1633" s="10" t="s">
        <v>84</v>
      </c>
      <c r="AA1633" s="2" t="s">
        <v>85</v>
      </c>
      <c r="AB1633" s="10" t="s">
        <v>72</v>
      </c>
      <c r="AC1633" s="2" t="s">
        <v>73</v>
      </c>
      <c r="AD1633" s="10" t="s">
        <v>74</v>
      </c>
      <c r="AE1633" s="10"/>
      <c r="AF1633" s="10" t="s">
        <v>86</v>
      </c>
      <c r="AG1633" s="10" t="s">
        <v>75</v>
      </c>
      <c r="AH1633" s="10"/>
      <c r="AI1633" s="10" t="s">
        <v>76</v>
      </c>
      <c r="AJ1633" s="2" t="s">
        <v>76</v>
      </c>
      <c r="AK1633" s="32">
        <v>1</v>
      </c>
      <c r="AL1633" s="2"/>
      <c r="AM1633" s="2"/>
      <c r="AN1633" s="7">
        <f>HYPERLINK("#Notes!C4251", "Go To Notes")</f>
      </c>
      <c r="AO1633" s="2">
        <v>0</v>
      </c>
      <c r="AP1633" s="2">
        <v>0</v>
      </c>
      <c r="AQ1633" s="2">
        <v>110490</v>
      </c>
      <c r="AR1633" s="26">
        <v>0.8627020838053899</v>
      </c>
      <c r="AS1633" s="11"/>
      <c r="AT1633" s="10"/>
      <c r="AV1633" s="10"/>
      <c r="AW1633" s="10"/>
      <c r="AX1633" s="10"/>
      <c r="AY1633" s="10"/>
      <c r="AZ1633" s="10"/>
      <c r="BC1633" s="10"/>
    </row>
    <row r="1634" s="2" customFormat="1">
      <c r="A1634" s="2" t="s">
        <v>3569</v>
      </c>
      <c r="B1634" s="11">
        <v>43945</v>
      </c>
      <c r="C1634" s="2" t="s">
        <v>3563</v>
      </c>
      <c r="D1634" s="2" t="s">
        <v>3564</v>
      </c>
      <c r="E1634" s="2" t="s">
        <v>3565</v>
      </c>
      <c r="F1634" s="2" t="s">
        <v>3566</v>
      </c>
      <c r="G1634" s="2" t="s">
        <v>3567</v>
      </c>
      <c r="H1634" s="2" t="s">
        <v>3568</v>
      </c>
      <c r="I1634" s="11">
        <v>43890</v>
      </c>
      <c r="J1634" s="11">
        <v>43890</v>
      </c>
      <c r="K1634" s="2" t="s">
        <v>62</v>
      </c>
      <c r="L1634" s="2" t="s">
        <v>62</v>
      </c>
      <c r="M1634" s="2"/>
      <c r="N1634" s="2" t="s">
        <v>80</v>
      </c>
      <c r="O1634" s="2"/>
      <c r="P1634" s="2"/>
      <c r="Q1634" s="2" t="s">
        <v>65</v>
      </c>
      <c r="R1634" s="2" t="s">
        <v>81</v>
      </c>
      <c r="S1634" s="2">
        <v>23529</v>
      </c>
      <c r="T1634" s="2" t="s">
        <v>82</v>
      </c>
      <c r="U1634" s="2" t="s">
        <v>83</v>
      </c>
      <c r="V1634" s="10" t="s">
        <v>69</v>
      </c>
      <c r="W1634" s="2"/>
      <c r="X1634" s="2">
        <v>84704.4</v>
      </c>
      <c r="Y1634" s="26">
        <v>0.00032327764205</v>
      </c>
      <c r="Z1634" s="10" t="s">
        <v>84</v>
      </c>
      <c r="AA1634" s="2" t="s">
        <v>85</v>
      </c>
      <c r="AB1634" s="10" t="s">
        <v>72</v>
      </c>
      <c r="AC1634" s="2" t="s">
        <v>73</v>
      </c>
      <c r="AD1634" s="10" t="s">
        <v>74</v>
      </c>
      <c r="AE1634" s="10"/>
      <c r="AF1634" s="10" t="s">
        <v>86</v>
      </c>
      <c r="AG1634" s="10" t="s">
        <v>75</v>
      </c>
      <c r="AH1634" s="10"/>
      <c r="AI1634" s="10" t="s">
        <v>76</v>
      </c>
      <c r="AJ1634" s="2" t="s">
        <v>76</v>
      </c>
      <c r="AK1634" s="32">
        <v>1</v>
      </c>
      <c r="AL1634" s="2"/>
      <c r="AM1634" s="2"/>
      <c r="AN1634" s="7">
        <f>HYPERLINK("#Notes!C4256", "Go To Notes")</f>
      </c>
      <c r="AO1634" s="2">
        <v>0</v>
      </c>
      <c r="AP1634" s="2">
        <v>0</v>
      </c>
      <c r="AQ1634" s="2">
        <v>69747</v>
      </c>
      <c r="AR1634" s="26">
        <v>0.823416493121963</v>
      </c>
      <c r="AS1634" s="11"/>
      <c r="AT1634" s="10"/>
      <c r="AV1634" s="10"/>
      <c r="AW1634" s="10"/>
      <c r="AX1634" s="10"/>
      <c r="AY1634" s="10"/>
      <c r="AZ1634" s="10"/>
      <c r="BC1634" s="10"/>
    </row>
    <row r="1635" s="2" customFormat="1">
      <c r="A1635" s="2" t="s">
        <v>3570</v>
      </c>
      <c r="B1635" s="11">
        <v>44036</v>
      </c>
      <c r="C1635" s="2" t="s">
        <v>3563</v>
      </c>
      <c r="D1635" s="2" t="s">
        <v>3564</v>
      </c>
      <c r="E1635" s="2" t="s">
        <v>3565</v>
      </c>
      <c r="F1635" s="2" t="s">
        <v>3566</v>
      </c>
      <c r="G1635" s="2" t="s">
        <v>3567</v>
      </c>
      <c r="H1635" s="2" t="s">
        <v>3568</v>
      </c>
      <c r="I1635" s="11">
        <v>44255</v>
      </c>
      <c r="J1635" s="11">
        <v>43982</v>
      </c>
      <c r="K1635" s="2" t="s">
        <v>62</v>
      </c>
      <c r="L1635" s="2" t="s">
        <v>62</v>
      </c>
      <c r="M1635" s="2"/>
      <c r="N1635" s="2" t="s">
        <v>80</v>
      </c>
      <c r="O1635" s="2"/>
      <c r="P1635" s="2"/>
      <c r="Q1635" s="2" t="s">
        <v>65</v>
      </c>
      <c r="R1635" s="2" t="s">
        <v>81</v>
      </c>
      <c r="S1635" s="2">
        <v>25811</v>
      </c>
      <c r="T1635" s="2" t="s">
        <v>82</v>
      </c>
      <c r="U1635" s="2" t="s">
        <v>83</v>
      </c>
      <c r="V1635" s="10" t="s">
        <v>69</v>
      </c>
      <c r="W1635" s="2"/>
      <c r="X1635" s="2">
        <v>104792.66</v>
      </c>
      <c r="Y1635" s="26">
        <v>0.00046158259954</v>
      </c>
      <c r="Z1635" s="10" t="s">
        <v>84</v>
      </c>
      <c r="AA1635" s="2" t="s">
        <v>85</v>
      </c>
      <c r="AB1635" s="10" t="s">
        <v>72</v>
      </c>
      <c r="AC1635" s="2" t="s">
        <v>73</v>
      </c>
      <c r="AD1635" s="10" t="s">
        <v>74</v>
      </c>
      <c r="AE1635" s="10"/>
      <c r="AF1635" s="10" t="s">
        <v>86</v>
      </c>
      <c r="AG1635" s="10" t="s">
        <v>75</v>
      </c>
      <c r="AH1635" s="10"/>
      <c r="AI1635" s="10" t="s">
        <v>76</v>
      </c>
      <c r="AJ1635" s="2" t="s">
        <v>76</v>
      </c>
      <c r="AK1635" s="32">
        <v>1</v>
      </c>
      <c r="AL1635" s="2"/>
      <c r="AM1635" s="2"/>
      <c r="AN1635" s="7">
        <f>HYPERLINK("#Notes!C4261", "Go To Notes")</f>
      </c>
      <c r="AO1635" s="2">
        <v>0</v>
      </c>
      <c r="AP1635" s="2">
        <v>0</v>
      </c>
      <c r="AQ1635" s="2">
        <v>0</v>
      </c>
      <c r="AR1635" s="26">
        <v>0</v>
      </c>
      <c r="AS1635" s="11"/>
      <c r="AT1635" s="10"/>
      <c r="AV1635" s="10"/>
      <c r="AW1635" s="10"/>
      <c r="AX1635" s="10"/>
      <c r="AY1635" s="10"/>
      <c r="AZ1635" s="10"/>
      <c r="BC1635" s="10"/>
    </row>
    <row r="1636" s="2" customFormat="1">
      <c r="A1636" s="2" t="s">
        <v>3571</v>
      </c>
      <c r="B1636" s="11">
        <v>44130</v>
      </c>
      <c r="C1636" s="2" t="s">
        <v>3563</v>
      </c>
      <c r="D1636" s="2" t="s">
        <v>3564</v>
      </c>
      <c r="E1636" s="2" t="s">
        <v>3565</v>
      </c>
      <c r="F1636" s="2" t="s">
        <v>3566</v>
      </c>
      <c r="G1636" s="2" t="s">
        <v>3567</v>
      </c>
      <c r="H1636" s="2" t="s">
        <v>3568</v>
      </c>
      <c r="I1636" s="11">
        <v>44255</v>
      </c>
      <c r="J1636" s="11">
        <v>44074</v>
      </c>
      <c r="K1636" s="2" t="s">
        <v>62</v>
      </c>
      <c r="L1636" s="2" t="s">
        <v>62</v>
      </c>
      <c r="M1636" s="2"/>
      <c r="N1636" s="2" t="s">
        <v>80</v>
      </c>
      <c r="O1636" s="2"/>
      <c r="P1636" s="2"/>
      <c r="Q1636" s="2" t="s">
        <v>65</v>
      </c>
      <c r="R1636" s="2" t="s">
        <v>81</v>
      </c>
      <c r="S1636" s="2">
        <v>26046</v>
      </c>
      <c r="T1636" s="2" t="s">
        <v>82</v>
      </c>
      <c r="U1636" s="2" t="s">
        <v>83</v>
      </c>
      <c r="V1636" s="10" t="s">
        <v>69</v>
      </c>
      <c r="W1636" s="2"/>
      <c r="X1636" s="2">
        <v>173987.28</v>
      </c>
      <c r="Y1636" s="26">
        <v>0.00072073607375</v>
      </c>
      <c r="Z1636" s="10" t="s">
        <v>84</v>
      </c>
      <c r="AA1636" s="2" t="s">
        <v>85</v>
      </c>
      <c r="AB1636" s="10" t="s">
        <v>72</v>
      </c>
      <c r="AC1636" s="2" t="s">
        <v>73</v>
      </c>
      <c r="AD1636" s="10" t="s">
        <v>74</v>
      </c>
      <c r="AE1636" s="10"/>
      <c r="AF1636" s="10" t="s">
        <v>86</v>
      </c>
      <c r="AG1636" s="10" t="s">
        <v>75</v>
      </c>
      <c r="AH1636" s="10"/>
      <c r="AI1636" s="10" t="s">
        <v>76</v>
      </c>
      <c r="AJ1636" s="2" t="s">
        <v>76</v>
      </c>
      <c r="AK1636" s="32">
        <v>1</v>
      </c>
      <c r="AL1636" s="2"/>
      <c r="AM1636" s="2"/>
      <c r="AN1636" s="7">
        <f>HYPERLINK("#Notes!C4266", "Go To Notes")</f>
      </c>
      <c r="AO1636" s="2">
        <v>0</v>
      </c>
      <c r="AP1636" s="2">
        <v>0</v>
      </c>
      <c r="AQ1636" s="2">
        <v>119119</v>
      </c>
      <c r="AR1636" s="26">
        <v>0.6846420037142945</v>
      </c>
      <c r="AS1636" s="11"/>
      <c r="AT1636" s="10"/>
      <c r="AV1636" s="10"/>
      <c r="AW1636" s="10"/>
      <c r="AX1636" s="10"/>
      <c r="AY1636" s="10"/>
      <c r="AZ1636" s="10"/>
      <c r="BC1636" s="10"/>
    </row>
    <row r="1637" s="2" customFormat="1">
      <c r="A1637" s="2" t="s">
        <v>3572</v>
      </c>
      <c r="B1637" s="11">
        <v>44222</v>
      </c>
      <c r="C1637" s="2" t="s">
        <v>3563</v>
      </c>
      <c r="D1637" s="2" t="s">
        <v>3564</v>
      </c>
      <c r="E1637" s="2" t="s">
        <v>3565</v>
      </c>
      <c r="F1637" s="2" t="s">
        <v>3566</v>
      </c>
      <c r="G1637" s="2" t="s">
        <v>3567</v>
      </c>
      <c r="H1637" s="2" t="s">
        <v>3568</v>
      </c>
      <c r="I1637" s="11">
        <v>44255</v>
      </c>
      <c r="J1637" s="11">
        <v>44165</v>
      </c>
      <c r="K1637" s="2" t="s">
        <v>62</v>
      </c>
      <c r="L1637" s="2" t="s">
        <v>62</v>
      </c>
      <c r="M1637" s="2"/>
      <c r="N1637" s="2" t="s">
        <v>80</v>
      </c>
      <c r="O1637" s="2"/>
      <c r="P1637" s="2"/>
      <c r="Q1637" s="2" t="s">
        <v>65</v>
      </c>
      <c r="R1637" s="2" t="s">
        <v>81</v>
      </c>
      <c r="S1637" s="2">
        <v>22102</v>
      </c>
      <c r="T1637" s="2" t="s">
        <v>82</v>
      </c>
      <c r="U1637" s="2" t="s">
        <v>83</v>
      </c>
      <c r="V1637" s="10" t="s">
        <v>69</v>
      </c>
      <c r="W1637" s="2"/>
      <c r="X1637" s="2">
        <v>366009.12</v>
      </c>
      <c r="Y1637" s="26">
        <v>0.00146125229439</v>
      </c>
      <c r="Z1637" s="10" t="s">
        <v>84</v>
      </c>
      <c r="AA1637" s="2" t="s">
        <v>85</v>
      </c>
      <c r="AB1637" s="10" t="s">
        <v>72</v>
      </c>
      <c r="AC1637" s="2" t="s">
        <v>73</v>
      </c>
      <c r="AD1637" s="10" t="s">
        <v>74</v>
      </c>
      <c r="AE1637" s="10"/>
      <c r="AF1637" s="10" t="s">
        <v>86</v>
      </c>
      <c r="AG1637" s="10" t="s">
        <v>75</v>
      </c>
      <c r="AH1637" s="10"/>
      <c r="AI1637" s="10" t="s">
        <v>76</v>
      </c>
      <c r="AJ1637" s="2" t="s">
        <v>76</v>
      </c>
      <c r="AK1637" s="32">
        <v>1</v>
      </c>
      <c r="AL1637" s="2"/>
      <c r="AM1637" s="2"/>
      <c r="AN1637" s="7">
        <f>HYPERLINK("#Notes!C4271", "Go To Notes")</f>
      </c>
      <c r="AO1637" s="2">
        <v>0</v>
      </c>
      <c r="AP1637" s="2">
        <v>0</v>
      </c>
      <c r="AQ1637" s="2">
        <v>274968</v>
      </c>
      <c r="AR1637" s="26">
        <v>0.751259968604061</v>
      </c>
      <c r="AS1637" s="11"/>
      <c r="AT1637" s="10"/>
      <c r="AV1637" s="10"/>
      <c r="AW1637" s="10"/>
      <c r="AX1637" s="10"/>
      <c r="AY1637" s="10"/>
      <c r="AZ1637" s="10"/>
      <c r="BC1637" s="10"/>
    </row>
    <row r="1638" s="2" customFormat="1">
      <c r="A1638" s="2" t="s">
        <v>3573</v>
      </c>
      <c r="B1638" s="11">
        <v>44309</v>
      </c>
      <c r="C1638" s="2" t="s">
        <v>3563</v>
      </c>
      <c r="D1638" s="2" t="s">
        <v>3564</v>
      </c>
      <c r="E1638" s="2" t="s">
        <v>3565</v>
      </c>
      <c r="F1638" s="2" t="s">
        <v>3566</v>
      </c>
      <c r="G1638" s="2" t="s">
        <v>3567</v>
      </c>
      <c r="H1638" s="2" t="s">
        <v>3568</v>
      </c>
      <c r="I1638" s="11">
        <v>44255</v>
      </c>
      <c r="J1638" s="11">
        <v>44255</v>
      </c>
      <c r="K1638" s="2" t="s">
        <v>62</v>
      </c>
      <c r="L1638" s="2" t="s">
        <v>62</v>
      </c>
      <c r="M1638" s="2"/>
      <c r="N1638" s="2" t="s">
        <v>80</v>
      </c>
      <c r="O1638" s="2"/>
      <c r="P1638" s="2"/>
      <c r="Q1638" s="2" t="s">
        <v>65</v>
      </c>
      <c r="R1638" s="2" t="s">
        <v>81</v>
      </c>
      <c r="S1638" s="2">
        <v>19258</v>
      </c>
      <c r="T1638" s="2" t="s">
        <v>82</v>
      </c>
      <c r="U1638" s="2" t="s">
        <v>83</v>
      </c>
      <c r="V1638" s="10" t="s">
        <v>69</v>
      </c>
      <c r="W1638" s="2"/>
      <c r="X1638" s="2">
        <v>1959308.92</v>
      </c>
      <c r="Y1638" s="26">
        <v>0.00688139680856</v>
      </c>
      <c r="Z1638" s="10" t="s">
        <v>84</v>
      </c>
      <c r="AA1638" s="2" t="s">
        <v>85</v>
      </c>
      <c r="AB1638" s="10" t="s">
        <v>72</v>
      </c>
      <c r="AC1638" s="2" t="s">
        <v>73</v>
      </c>
      <c r="AD1638" s="10" t="s">
        <v>74</v>
      </c>
      <c r="AE1638" s="10"/>
      <c r="AF1638" s="10" t="s">
        <v>86</v>
      </c>
      <c r="AG1638" s="10" t="s">
        <v>75</v>
      </c>
      <c r="AH1638" s="10"/>
      <c r="AI1638" s="10" t="s">
        <v>76</v>
      </c>
      <c r="AJ1638" s="2" t="s">
        <v>76</v>
      </c>
      <c r="AK1638" s="32">
        <v>1</v>
      </c>
      <c r="AL1638" s="2"/>
      <c r="AM1638" s="2"/>
      <c r="AN1638" s="7">
        <f>HYPERLINK("#Notes!C4276", "Go To Notes")</f>
      </c>
      <c r="AO1638" s="2">
        <v>0</v>
      </c>
      <c r="AP1638" s="2">
        <v>0</v>
      </c>
      <c r="AQ1638" s="2">
        <v>1772299</v>
      </c>
      <c r="AR1638" s="26">
        <v>0.9045531217200808</v>
      </c>
      <c r="AS1638" s="11"/>
      <c r="AT1638" s="10"/>
      <c r="AV1638" s="10"/>
      <c r="AW1638" s="10"/>
      <c r="AX1638" s="10"/>
      <c r="AY1638" s="10"/>
      <c r="AZ1638" s="10"/>
      <c r="BC1638" s="10"/>
      <c r="BD1638" s="2" t="s">
        <v>3574</v>
      </c>
    </row>
    <row r="1639" s="2" customFormat="1">
      <c r="A1639" s="2" t="s">
        <v>3575</v>
      </c>
      <c r="B1639" s="11">
        <v>44404</v>
      </c>
      <c r="C1639" s="2" t="s">
        <v>3563</v>
      </c>
      <c r="D1639" s="2" t="s">
        <v>3564</v>
      </c>
      <c r="E1639" s="2" t="s">
        <v>3565</v>
      </c>
      <c r="F1639" s="2" t="s">
        <v>3566</v>
      </c>
      <c r="G1639" s="2" t="s">
        <v>3567</v>
      </c>
      <c r="H1639" s="2" t="s">
        <v>3568</v>
      </c>
      <c r="I1639" s="11">
        <v>44620</v>
      </c>
      <c r="J1639" s="11">
        <v>44347</v>
      </c>
      <c r="K1639" s="2" t="s">
        <v>62</v>
      </c>
      <c r="L1639" s="2" t="s">
        <v>62</v>
      </c>
      <c r="M1639" s="2"/>
      <c r="N1639" s="2" t="s">
        <v>80</v>
      </c>
      <c r="O1639" s="2"/>
      <c r="P1639" s="2"/>
      <c r="Q1639" s="2" t="s">
        <v>65</v>
      </c>
      <c r="R1639" s="2" t="s">
        <v>81</v>
      </c>
      <c r="S1639" s="2">
        <v>15134</v>
      </c>
      <c r="T1639" s="2" t="s">
        <v>82</v>
      </c>
      <c r="U1639" s="2" t="s">
        <v>83</v>
      </c>
      <c r="V1639" s="10" t="s">
        <v>69</v>
      </c>
      <c r="W1639" s="2"/>
      <c r="X1639" s="2">
        <v>3359748</v>
      </c>
      <c r="Y1639" s="26">
        <v>0.00922265354792</v>
      </c>
      <c r="Z1639" s="10" t="s">
        <v>84</v>
      </c>
      <c r="AA1639" s="2" t="s">
        <v>85</v>
      </c>
      <c r="AB1639" s="10" t="s">
        <v>72</v>
      </c>
      <c r="AC1639" s="2" t="s">
        <v>73</v>
      </c>
      <c r="AD1639" s="10" t="s">
        <v>74</v>
      </c>
      <c r="AE1639" s="10"/>
      <c r="AF1639" s="10" t="s">
        <v>86</v>
      </c>
      <c r="AG1639" s="10" t="s">
        <v>75</v>
      </c>
      <c r="AH1639" s="10"/>
      <c r="AI1639" s="10" t="s">
        <v>76</v>
      </c>
      <c r="AJ1639" s="2" t="s">
        <v>76</v>
      </c>
      <c r="AK1639" s="32">
        <v>1</v>
      </c>
      <c r="AL1639" s="2"/>
      <c r="AM1639" s="2"/>
      <c r="AN1639" s="7">
        <f>HYPERLINK("#Notes!C4281", "Go To Notes")</f>
      </c>
      <c r="AO1639" s="2">
        <v>0</v>
      </c>
      <c r="AP1639" s="2">
        <v>0</v>
      </c>
      <c r="AQ1639" s="2">
        <v>0</v>
      </c>
      <c r="AR1639" s="26">
        <v>0</v>
      </c>
      <c r="AS1639" s="11"/>
      <c r="AT1639" s="10"/>
      <c r="AV1639" s="10"/>
      <c r="AW1639" s="10"/>
      <c r="AX1639" s="10"/>
      <c r="AY1639" s="10"/>
      <c r="AZ1639" s="10"/>
      <c r="BC1639" s="10"/>
    </row>
    <row r="1640" s="2" customFormat="1">
      <c r="A1640" s="2" t="s">
        <v>3576</v>
      </c>
      <c r="B1640" s="11">
        <v>44494</v>
      </c>
      <c r="C1640" s="2" t="s">
        <v>3563</v>
      </c>
      <c r="D1640" s="2" t="s">
        <v>3564</v>
      </c>
      <c r="E1640" s="2" t="s">
        <v>3565</v>
      </c>
      <c r="F1640" s="2" t="s">
        <v>3566</v>
      </c>
      <c r="G1640" s="2" t="s">
        <v>3567</v>
      </c>
      <c r="H1640" s="2" t="s">
        <v>3568</v>
      </c>
      <c r="I1640" s="11">
        <v>44620</v>
      </c>
      <c r="J1640" s="11">
        <v>44439</v>
      </c>
      <c r="K1640" s="2" t="s">
        <v>62</v>
      </c>
      <c r="L1640" s="2" t="s">
        <v>62</v>
      </c>
      <c r="M1640" s="2"/>
      <c r="N1640" s="2" t="s">
        <v>80</v>
      </c>
      <c r="O1640" s="2"/>
      <c r="P1640" s="2"/>
      <c r="Q1640" s="2" t="s">
        <v>65</v>
      </c>
      <c r="R1640" s="2" t="s">
        <v>81</v>
      </c>
      <c r="S1640" s="2">
        <v>9749</v>
      </c>
      <c r="T1640" s="2" t="s">
        <v>82</v>
      </c>
      <c r="U1640" s="2" t="s">
        <v>83</v>
      </c>
      <c r="V1640" s="10" t="s">
        <v>69</v>
      </c>
      <c r="W1640" s="2"/>
      <c r="X1640" s="2">
        <v>2127621.76</v>
      </c>
      <c r="Y1640" s="26">
        <v>0.00554428860006</v>
      </c>
      <c r="Z1640" s="10" t="s">
        <v>84</v>
      </c>
      <c r="AA1640" s="2" t="s">
        <v>85</v>
      </c>
      <c r="AB1640" s="10" t="s">
        <v>72</v>
      </c>
      <c r="AC1640" s="2" t="s">
        <v>73</v>
      </c>
      <c r="AD1640" s="10" t="s">
        <v>74</v>
      </c>
      <c r="AE1640" s="10"/>
      <c r="AF1640" s="10" t="s">
        <v>86</v>
      </c>
      <c r="AG1640" s="10" t="s">
        <v>75</v>
      </c>
      <c r="AH1640" s="10"/>
      <c r="AI1640" s="10" t="s">
        <v>76</v>
      </c>
      <c r="AJ1640" s="2" t="s">
        <v>76</v>
      </c>
      <c r="AK1640" s="32">
        <v>1</v>
      </c>
      <c r="AL1640" s="2"/>
      <c r="AM1640" s="2"/>
      <c r="AN1640" s="7">
        <f>HYPERLINK("#Notes!C4286", "Go To Notes")</f>
      </c>
      <c r="AO1640" s="2">
        <v>0</v>
      </c>
      <c r="AP1640" s="2">
        <v>0</v>
      </c>
      <c r="AQ1640" s="2">
        <v>0</v>
      </c>
      <c r="AR1640" s="26">
        <v>0</v>
      </c>
      <c r="AS1640" s="11"/>
      <c r="AT1640" s="10"/>
      <c r="AV1640" s="10"/>
      <c r="AW1640" s="10"/>
      <c r="AX1640" s="10"/>
      <c r="AY1640" s="10"/>
      <c r="AZ1640" s="10"/>
      <c r="BC1640" s="10"/>
    </row>
    <row r="1641" s="2" customFormat="1">
      <c r="A1641" s="2" t="s">
        <v>3577</v>
      </c>
      <c r="B1641" s="11">
        <v>43854</v>
      </c>
      <c r="C1641" s="2" t="s">
        <v>3563</v>
      </c>
      <c r="D1641" s="2" t="s">
        <v>3564</v>
      </c>
      <c r="E1641" s="2" t="s">
        <v>3565</v>
      </c>
      <c r="F1641" s="2" t="s">
        <v>3578</v>
      </c>
      <c r="G1641" s="2" t="s">
        <v>3579</v>
      </c>
      <c r="H1641" s="2" t="s">
        <v>3580</v>
      </c>
      <c r="I1641" s="11">
        <v>43890</v>
      </c>
      <c r="J1641" s="11">
        <v>43799</v>
      </c>
      <c r="K1641" s="2" t="s">
        <v>62</v>
      </c>
      <c r="L1641" s="2" t="s">
        <v>62</v>
      </c>
      <c r="M1641" s="2"/>
      <c r="N1641" s="2" t="s">
        <v>80</v>
      </c>
      <c r="O1641" s="2"/>
      <c r="P1641" s="2"/>
      <c r="Q1641" s="2" t="s">
        <v>65</v>
      </c>
      <c r="R1641" s="2" t="s">
        <v>81</v>
      </c>
      <c r="S1641" s="2">
        <v>440096</v>
      </c>
      <c r="T1641" s="2" t="s">
        <v>82</v>
      </c>
      <c r="U1641" s="2" t="s">
        <v>83</v>
      </c>
      <c r="V1641" s="10" t="s">
        <v>69</v>
      </c>
      <c r="W1641" s="2"/>
      <c r="X1641" s="2">
        <v>2790208.64</v>
      </c>
      <c r="Y1641" s="26">
        <v>0.0004671878387</v>
      </c>
      <c r="Z1641" s="10" t="s">
        <v>84</v>
      </c>
      <c r="AA1641" s="2" t="s">
        <v>85</v>
      </c>
      <c r="AB1641" s="10" t="s">
        <v>72</v>
      </c>
      <c r="AC1641" s="2" t="s">
        <v>73</v>
      </c>
      <c r="AD1641" s="10" t="s">
        <v>74</v>
      </c>
      <c r="AE1641" s="10"/>
      <c r="AF1641" s="10" t="s">
        <v>86</v>
      </c>
      <c r="AG1641" s="10" t="s">
        <v>75</v>
      </c>
      <c r="AH1641" s="10"/>
      <c r="AI1641" s="10" t="s">
        <v>76</v>
      </c>
      <c r="AJ1641" s="2" t="s">
        <v>76</v>
      </c>
      <c r="AK1641" s="32">
        <v>1</v>
      </c>
      <c r="AL1641" s="2"/>
      <c r="AM1641" s="2"/>
      <c r="AN1641" s="7">
        <f>HYPERLINK("#Notes!C4291", "Go To Notes")</f>
      </c>
      <c r="AO1641" s="2">
        <v>0</v>
      </c>
      <c r="AP1641" s="2">
        <v>0</v>
      </c>
      <c r="AQ1641" s="2">
        <v>2358390</v>
      </c>
      <c r="AR1641" s="26">
        <v>0.8452378672298857</v>
      </c>
      <c r="AS1641" s="11"/>
      <c r="AT1641" s="10"/>
      <c r="AV1641" s="10"/>
      <c r="AW1641" s="10"/>
      <c r="AX1641" s="10"/>
      <c r="AY1641" s="10"/>
      <c r="AZ1641" s="10"/>
      <c r="BC1641" s="10"/>
    </row>
    <row r="1642" s="2" customFormat="1">
      <c r="A1642" s="2" t="s">
        <v>3581</v>
      </c>
      <c r="B1642" s="11">
        <v>43945</v>
      </c>
      <c r="C1642" s="2" t="s">
        <v>3563</v>
      </c>
      <c r="D1642" s="2" t="s">
        <v>3564</v>
      </c>
      <c r="E1642" s="2" t="s">
        <v>3565</v>
      </c>
      <c r="F1642" s="2" t="s">
        <v>3578</v>
      </c>
      <c r="G1642" s="2" t="s">
        <v>3579</v>
      </c>
      <c r="H1642" s="2" t="s">
        <v>3580</v>
      </c>
      <c r="I1642" s="11">
        <v>43890</v>
      </c>
      <c r="J1642" s="11">
        <v>43890</v>
      </c>
      <c r="K1642" s="2" t="s">
        <v>62</v>
      </c>
      <c r="L1642" s="2" t="s">
        <v>62</v>
      </c>
      <c r="M1642" s="2"/>
      <c r="N1642" s="2" t="s">
        <v>80</v>
      </c>
      <c r="O1642" s="2"/>
      <c r="P1642" s="2"/>
      <c r="Q1642" s="2" t="s">
        <v>65</v>
      </c>
      <c r="R1642" s="2" t="s">
        <v>81</v>
      </c>
      <c r="S1642" s="2">
        <v>539858</v>
      </c>
      <c r="T1642" s="2" t="s">
        <v>82</v>
      </c>
      <c r="U1642" s="2" t="s">
        <v>83</v>
      </c>
      <c r="V1642" s="10" t="s">
        <v>69</v>
      </c>
      <c r="W1642" s="2"/>
      <c r="X1642" s="2">
        <v>1943488.8</v>
      </c>
      <c r="Y1642" s="26">
        <v>0.00034991278751</v>
      </c>
      <c r="Z1642" s="10" t="s">
        <v>84</v>
      </c>
      <c r="AA1642" s="2" t="s">
        <v>85</v>
      </c>
      <c r="AB1642" s="10" t="s">
        <v>72</v>
      </c>
      <c r="AC1642" s="2" t="s">
        <v>73</v>
      </c>
      <c r="AD1642" s="10" t="s">
        <v>74</v>
      </c>
      <c r="AE1642" s="10"/>
      <c r="AF1642" s="10" t="s">
        <v>86</v>
      </c>
      <c r="AG1642" s="10" t="s">
        <v>75</v>
      </c>
      <c r="AH1642" s="10"/>
      <c r="AI1642" s="10" t="s">
        <v>76</v>
      </c>
      <c r="AJ1642" s="2" t="s">
        <v>76</v>
      </c>
      <c r="AK1642" s="32">
        <v>1</v>
      </c>
      <c r="AL1642" s="2"/>
      <c r="AM1642" s="2"/>
      <c r="AN1642" s="7">
        <f>HYPERLINK("#Notes!C4296", "Go To Notes")</f>
      </c>
      <c r="AO1642" s="2">
        <v>0</v>
      </c>
      <c r="AP1642" s="2">
        <v>0</v>
      </c>
      <c r="AQ1642" s="2">
        <v>1597935</v>
      </c>
      <c r="AR1642" s="26">
        <v>0.8221992326377184</v>
      </c>
      <c r="AS1642" s="11"/>
      <c r="AT1642" s="10"/>
      <c r="AV1642" s="10"/>
      <c r="AW1642" s="10"/>
      <c r="AX1642" s="10"/>
      <c r="AY1642" s="10"/>
      <c r="AZ1642" s="10"/>
      <c r="BC1642" s="10"/>
    </row>
    <row r="1643" s="2" customFormat="1">
      <c r="A1643" s="2" t="s">
        <v>3582</v>
      </c>
      <c r="B1643" s="11">
        <v>44036</v>
      </c>
      <c r="C1643" s="2" t="s">
        <v>3563</v>
      </c>
      <c r="D1643" s="2" t="s">
        <v>3564</v>
      </c>
      <c r="E1643" s="2" t="s">
        <v>3565</v>
      </c>
      <c r="F1643" s="2" t="s">
        <v>3578</v>
      </c>
      <c r="G1643" s="2" t="s">
        <v>3579</v>
      </c>
      <c r="H1643" s="2" t="s">
        <v>3580</v>
      </c>
      <c r="I1643" s="11">
        <v>44255</v>
      </c>
      <c r="J1643" s="11">
        <v>43982</v>
      </c>
      <c r="K1643" s="2" t="s">
        <v>62</v>
      </c>
      <c r="L1643" s="2" t="s">
        <v>62</v>
      </c>
      <c r="M1643" s="2"/>
      <c r="N1643" s="2" t="s">
        <v>80</v>
      </c>
      <c r="O1643" s="2"/>
      <c r="P1643" s="2"/>
      <c r="Q1643" s="2" t="s">
        <v>65</v>
      </c>
      <c r="R1643" s="2" t="s">
        <v>81</v>
      </c>
      <c r="S1643" s="2">
        <v>700430</v>
      </c>
      <c r="T1643" s="2" t="s">
        <v>82</v>
      </c>
      <c r="U1643" s="2" t="s">
        <v>83</v>
      </c>
      <c r="V1643" s="10" t="s">
        <v>69</v>
      </c>
      <c r="W1643" s="2"/>
      <c r="X1643" s="2">
        <v>2843745.8</v>
      </c>
      <c r="Y1643" s="26">
        <v>0.00049420430463</v>
      </c>
      <c r="Z1643" s="10" t="s">
        <v>84</v>
      </c>
      <c r="AA1643" s="2" t="s">
        <v>85</v>
      </c>
      <c r="AB1643" s="10" t="s">
        <v>72</v>
      </c>
      <c r="AC1643" s="2" t="s">
        <v>73</v>
      </c>
      <c r="AD1643" s="10" t="s">
        <v>74</v>
      </c>
      <c r="AE1643" s="10"/>
      <c r="AF1643" s="10" t="s">
        <v>86</v>
      </c>
      <c r="AG1643" s="10" t="s">
        <v>75</v>
      </c>
      <c r="AH1643" s="10"/>
      <c r="AI1643" s="10" t="s">
        <v>76</v>
      </c>
      <c r="AJ1643" s="2" t="s">
        <v>76</v>
      </c>
      <c r="AK1643" s="32">
        <v>1</v>
      </c>
      <c r="AL1643" s="2"/>
      <c r="AM1643" s="2"/>
      <c r="AN1643" s="7">
        <f>HYPERLINK("#Notes!C4301", "Go To Notes")</f>
      </c>
      <c r="AO1643" s="2">
        <v>0</v>
      </c>
      <c r="AP1643" s="2">
        <v>0</v>
      </c>
      <c r="AQ1643" s="2">
        <v>1360919</v>
      </c>
      <c r="AR1643" s="26">
        <v>0.4785656298815457</v>
      </c>
      <c r="AS1643" s="11"/>
      <c r="AT1643" s="10"/>
      <c r="AV1643" s="10"/>
      <c r="AW1643" s="10"/>
      <c r="AX1643" s="10"/>
      <c r="AY1643" s="10"/>
      <c r="AZ1643" s="10"/>
      <c r="BC1643" s="10"/>
    </row>
    <row r="1644" s="2" customFormat="1">
      <c r="A1644" s="2" t="s">
        <v>3583</v>
      </c>
      <c r="B1644" s="11">
        <v>44130</v>
      </c>
      <c r="C1644" s="2" t="s">
        <v>3563</v>
      </c>
      <c r="D1644" s="2" t="s">
        <v>3564</v>
      </c>
      <c r="E1644" s="2" t="s">
        <v>3565</v>
      </c>
      <c r="F1644" s="2" t="s">
        <v>3578</v>
      </c>
      <c r="G1644" s="2" t="s">
        <v>3579</v>
      </c>
      <c r="H1644" s="2" t="s">
        <v>3580</v>
      </c>
      <c r="I1644" s="11">
        <v>44255</v>
      </c>
      <c r="J1644" s="11">
        <v>44074</v>
      </c>
      <c r="K1644" s="2" t="s">
        <v>62</v>
      </c>
      <c r="L1644" s="2" t="s">
        <v>62</v>
      </c>
      <c r="M1644" s="2"/>
      <c r="N1644" s="2" t="s">
        <v>80</v>
      </c>
      <c r="O1644" s="2"/>
      <c r="P1644" s="2"/>
      <c r="Q1644" s="2" t="s">
        <v>65</v>
      </c>
      <c r="R1644" s="2" t="s">
        <v>81</v>
      </c>
      <c r="S1644" s="2">
        <v>555140</v>
      </c>
      <c r="T1644" s="2" t="s">
        <v>82</v>
      </c>
      <c r="U1644" s="2" t="s">
        <v>83</v>
      </c>
      <c r="V1644" s="10" t="s">
        <v>69</v>
      </c>
      <c r="W1644" s="2"/>
      <c r="X1644" s="2">
        <v>3708335.2</v>
      </c>
      <c r="Y1644" s="26">
        <v>0.00078274387873</v>
      </c>
      <c r="Z1644" s="10" t="s">
        <v>84</v>
      </c>
      <c r="AA1644" s="2" t="s">
        <v>85</v>
      </c>
      <c r="AB1644" s="10" t="s">
        <v>72</v>
      </c>
      <c r="AC1644" s="2" t="s">
        <v>73</v>
      </c>
      <c r="AD1644" s="10" t="s">
        <v>74</v>
      </c>
      <c r="AE1644" s="10"/>
      <c r="AF1644" s="10" t="s">
        <v>86</v>
      </c>
      <c r="AG1644" s="10" t="s">
        <v>75</v>
      </c>
      <c r="AH1644" s="10"/>
      <c r="AI1644" s="10" t="s">
        <v>76</v>
      </c>
      <c r="AJ1644" s="2" t="s">
        <v>76</v>
      </c>
      <c r="AK1644" s="32">
        <v>1</v>
      </c>
      <c r="AL1644" s="2"/>
      <c r="AM1644" s="2"/>
      <c r="AN1644" s="7">
        <f>HYPERLINK("#Notes!C4306", "Go To Notes")</f>
      </c>
      <c r="AO1644" s="2">
        <v>0</v>
      </c>
      <c r="AP1644" s="2">
        <v>0</v>
      </c>
      <c r="AQ1644" s="2">
        <v>2499343</v>
      </c>
      <c r="AR1644" s="26">
        <v>0.6739797955697209</v>
      </c>
      <c r="AS1644" s="11"/>
      <c r="AT1644" s="10"/>
      <c r="AV1644" s="10"/>
      <c r="AW1644" s="10"/>
      <c r="AX1644" s="10"/>
      <c r="AY1644" s="10"/>
      <c r="AZ1644" s="10"/>
      <c r="BC1644" s="10"/>
    </row>
    <row r="1645" s="2" customFormat="1">
      <c r="A1645" s="2" t="s">
        <v>3584</v>
      </c>
      <c r="B1645" s="11">
        <v>44222</v>
      </c>
      <c r="C1645" s="2" t="s">
        <v>3563</v>
      </c>
      <c r="D1645" s="2" t="s">
        <v>3564</v>
      </c>
      <c r="E1645" s="2" t="s">
        <v>3565</v>
      </c>
      <c r="F1645" s="2" t="s">
        <v>3578</v>
      </c>
      <c r="G1645" s="2" t="s">
        <v>3579</v>
      </c>
      <c r="H1645" s="2" t="s">
        <v>3580</v>
      </c>
      <c r="I1645" s="11">
        <v>44255</v>
      </c>
      <c r="J1645" s="11">
        <v>44165</v>
      </c>
      <c r="K1645" s="2" t="s">
        <v>62</v>
      </c>
      <c r="L1645" s="2" t="s">
        <v>62</v>
      </c>
      <c r="M1645" s="2"/>
      <c r="N1645" s="2" t="s">
        <v>80</v>
      </c>
      <c r="O1645" s="2"/>
      <c r="P1645" s="2"/>
      <c r="Q1645" s="2" t="s">
        <v>65</v>
      </c>
      <c r="R1645" s="2" t="s">
        <v>81</v>
      </c>
      <c r="S1645" s="2">
        <v>497766</v>
      </c>
      <c r="T1645" s="2" t="s">
        <v>82</v>
      </c>
      <c r="U1645" s="2" t="s">
        <v>83</v>
      </c>
      <c r="V1645" s="10" t="s">
        <v>69</v>
      </c>
      <c r="W1645" s="2"/>
      <c r="X1645" s="2">
        <v>8243004.96</v>
      </c>
      <c r="Y1645" s="26">
        <v>0.00160042509235</v>
      </c>
      <c r="Z1645" s="10" t="s">
        <v>84</v>
      </c>
      <c r="AA1645" s="2" t="s">
        <v>85</v>
      </c>
      <c r="AB1645" s="10" t="s">
        <v>72</v>
      </c>
      <c r="AC1645" s="2" t="s">
        <v>73</v>
      </c>
      <c r="AD1645" s="10" t="s">
        <v>74</v>
      </c>
      <c r="AE1645" s="10"/>
      <c r="AF1645" s="10" t="s">
        <v>86</v>
      </c>
      <c r="AG1645" s="10" t="s">
        <v>75</v>
      </c>
      <c r="AH1645" s="10"/>
      <c r="AI1645" s="10" t="s">
        <v>76</v>
      </c>
      <c r="AJ1645" s="2" t="s">
        <v>76</v>
      </c>
      <c r="AK1645" s="32">
        <v>1</v>
      </c>
      <c r="AL1645" s="2"/>
      <c r="AM1645" s="2"/>
      <c r="AN1645" s="7">
        <f>HYPERLINK("#Notes!C4311", "Go To Notes")</f>
      </c>
      <c r="AO1645" s="2">
        <v>0</v>
      </c>
      <c r="AP1645" s="2">
        <v>0</v>
      </c>
      <c r="AQ1645" s="2">
        <v>6734304</v>
      </c>
      <c r="AR1645" s="26">
        <v>0.8169719698919119</v>
      </c>
      <c r="AS1645" s="11"/>
      <c r="AT1645" s="10"/>
      <c r="AV1645" s="10"/>
      <c r="AW1645" s="10"/>
      <c r="AX1645" s="10"/>
      <c r="AY1645" s="10"/>
      <c r="AZ1645" s="10"/>
      <c r="BC1645" s="10"/>
    </row>
    <row r="1646" s="2" customFormat="1">
      <c r="A1646" s="2" t="s">
        <v>3585</v>
      </c>
      <c r="B1646" s="11">
        <v>44309</v>
      </c>
      <c r="C1646" s="2" t="s">
        <v>3563</v>
      </c>
      <c r="D1646" s="2" t="s">
        <v>3564</v>
      </c>
      <c r="E1646" s="2" t="s">
        <v>3565</v>
      </c>
      <c r="F1646" s="2" t="s">
        <v>3578</v>
      </c>
      <c r="G1646" s="2" t="s">
        <v>3579</v>
      </c>
      <c r="H1646" s="2" t="s">
        <v>3580</v>
      </c>
      <c r="I1646" s="11">
        <v>44255</v>
      </c>
      <c r="J1646" s="11">
        <v>44255</v>
      </c>
      <c r="K1646" s="2" t="s">
        <v>62</v>
      </c>
      <c r="L1646" s="2" t="s">
        <v>62</v>
      </c>
      <c r="M1646" s="2"/>
      <c r="N1646" s="2" t="s">
        <v>80</v>
      </c>
      <c r="O1646" s="2"/>
      <c r="P1646" s="2"/>
      <c r="Q1646" s="2" t="s">
        <v>65</v>
      </c>
      <c r="R1646" s="2" t="s">
        <v>81</v>
      </c>
      <c r="S1646" s="2">
        <v>435491</v>
      </c>
      <c r="T1646" s="2" t="s">
        <v>82</v>
      </c>
      <c r="U1646" s="2" t="s">
        <v>83</v>
      </c>
      <c r="V1646" s="10" t="s">
        <v>69</v>
      </c>
      <c r="W1646" s="2"/>
      <c r="X1646" s="2">
        <v>44306854.34</v>
      </c>
      <c r="Y1646" s="26">
        <v>0.00757330865903</v>
      </c>
      <c r="Z1646" s="10" t="s">
        <v>84</v>
      </c>
      <c r="AA1646" s="2" t="s">
        <v>85</v>
      </c>
      <c r="AB1646" s="10" t="s">
        <v>72</v>
      </c>
      <c r="AC1646" s="2" t="s">
        <v>73</v>
      </c>
      <c r="AD1646" s="10" t="s">
        <v>74</v>
      </c>
      <c r="AE1646" s="10"/>
      <c r="AF1646" s="10" t="s">
        <v>86</v>
      </c>
      <c r="AG1646" s="10" t="s">
        <v>75</v>
      </c>
      <c r="AH1646" s="10"/>
      <c r="AI1646" s="10" t="s">
        <v>76</v>
      </c>
      <c r="AJ1646" s="2" t="s">
        <v>76</v>
      </c>
      <c r="AK1646" s="32">
        <v>1</v>
      </c>
      <c r="AL1646" s="2"/>
      <c r="AM1646" s="2"/>
      <c r="AN1646" s="7">
        <f>HYPERLINK("#Notes!C4316", "Go To Notes")</f>
      </c>
      <c r="AO1646" s="2">
        <v>0</v>
      </c>
      <c r="AP1646" s="2">
        <v>0</v>
      </c>
      <c r="AQ1646" s="2">
        <v>40088751</v>
      </c>
      <c r="AR1646" s="26">
        <v>0.904797950501489</v>
      </c>
      <c r="AS1646" s="11"/>
      <c r="AT1646" s="10"/>
      <c r="AV1646" s="10"/>
      <c r="AW1646" s="10"/>
      <c r="AX1646" s="10"/>
      <c r="AY1646" s="10"/>
      <c r="AZ1646" s="10"/>
      <c r="BC1646" s="10"/>
    </row>
    <row r="1647" s="2" customFormat="1">
      <c r="A1647" s="2" t="s">
        <v>3586</v>
      </c>
      <c r="B1647" s="11">
        <v>44404</v>
      </c>
      <c r="C1647" s="2" t="s">
        <v>3563</v>
      </c>
      <c r="D1647" s="2" t="s">
        <v>3564</v>
      </c>
      <c r="E1647" s="2" t="s">
        <v>3565</v>
      </c>
      <c r="F1647" s="2" t="s">
        <v>3578</v>
      </c>
      <c r="G1647" s="2" t="s">
        <v>3579</v>
      </c>
      <c r="H1647" s="2" t="s">
        <v>3580</v>
      </c>
      <c r="I1647" s="11">
        <v>44620</v>
      </c>
      <c r="J1647" s="11">
        <v>44347</v>
      </c>
      <c r="K1647" s="2" t="s">
        <v>62</v>
      </c>
      <c r="L1647" s="2" t="s">
        <v>62</v>
      </c>
      <c r="M1647" s="2"/>
      <c r="N1647" s="2" t="s">
        <v>80</v>
      </c>
      <c r="O1647" s="2"/>
      <c r="P1647" s="2"/>
      <c r="Q1647" s="2" t="s">
        <v>65</v>
      </c>
      <c r="R1647" s="2" t="s">
        <v>81</v>
      </c>
      <c r="S1647" s="2">
        <v>322997</v>
      </c>
      <c r="T1647" s="2" t="s">
        <v>82</v>
      </c>
      <c r="U1647" s="2" t="s">
        <v>83</v>
      </c>
      <c r="V1647" s="10" t="s">
        <v>69</v>
      </c>
      <c r="W1647" s="2"/>
      <c r="X1647" s="2">
        <v>71705334</v>
      </c>
      <c r="Y1647" s="26">
        <v>0.01009216212647</v>
      </c>
      <c r="Z1647" s="10" t="s">
        <v>84</v>
      </c>
      <c r="AA1647" s="2" t="s">
        <v>85</v>
      </c>
      <c r="AB1647" s="10" t="s">
        <v>72</v>
      </c>
      <c r="AC1647" s="2" t="s">
        <v>73</v>
      </c>
      <c r="AD1647" s="10" t="s">
        <v>74</v>
      </c>
      <c r="AE1647" s="10"/>
      <c r="AF1647" s="10" t="s">
        <v>86</v>
      </c>
      <c r="AG1647" s="10" t="s">
        <v>75</v>
      </c>
      <c r="AH1647" s="10"/>
      <c r="AI1647" s="10" t="s">
        <v>76</v>
      </c>
      <c r="AJ1647" s="2" t="s">
        <v>76</v>
      </c>
      <c r="AK1647" s="32">
        <v>1</v>
      </c>
      <c r="AL1647" s="2"/>
      <c r="AM1647" s="2"/>
      <c r="AN1647" s="7">
        <f>HYPERLINK("#Notes!C4321", "Go To Notes")</f>
      </c>
      <c r="AO1647" s="2">
        <v>0</v>
      </c>
      <c r="AP1647" s="2">
        <v>0</v>
      </c>
      <c r="AQ1647" s="2">
        <v>0</v>
      </c>
      <c r="AR1647" s="26">
        <v>0</v>
      </c>
      <c r="AS1647" s="11"/>
      <c r="AT1647" s="10"/>
      <c r="AV1647" s="10"/>
      <c r="AW1647" s="10"/>
      <c r="AX1647" s="10"/>
      <c r="AY1647" s="10"/>
      <c r="AZ1647" s="10"/>
      <c r="BC1647" s="10"/>
    </row>
    <row r="1648" s="2" customFormat="1">
      <c r="A1648" s="2" t="s">
        <v>3587</v>
      </c>
      <c r="B1648" s="11">
        <v>44494</v>
      </c>
      <c r="C1648" s="2" t="s">
        <v>3563</v>
      </c>
      <c r="D1648" s="2" t="s">
        <v>3564</v>
      </c>
      <c r="E1648" s="2" t="s">
        <v>3565</v>
      </c>
      <c r="F1648" s="2" t="s">
        <v>3578</v>
      </c>
      <c r="G1648" s="2" t="s">
        <v>3579</v>
      </c>
      <c r="H1648" s="2" t="s">
        <v>3580</v>
      </c>
      <c r="I1648" s="11">
        <v>44620</v>
      </c>
      <c r="J1648" s="11">
        <v>44439</v>
      </c>
      <c r="K1648" s="2" t="s">
        <v>62</v>
      </c>
      <c r="L1648" s="2" t="s">
        <v>62</v>
      </c>
      <c r="M1648" s="2"/>
      <c r="N1648" s="2" t="s">
        <v>80</v>
      </c>
      <c r="O1648" s="2"/>
      <c r="P1648" s="2"/>
      <c r="Q1648" s="2" t="s">
        <v>65</v>
      </c>
      <c r="R1648" s="2" t="s">
        <v>81</v>
      </c>
      <c r="S1648" s="2">
        <v>205781</v>
      </c>
      <c r="T1648" s="2" t="s">
        <v>82</v>
      </c>
      <c r="U1648" s="2" t="s">
        <v>83</v>
      </c>
      <c r="V1648" s="10" t="s">
        <v>69</v>
      </c>
      <c r="W1648" s="2"/>
      <c r="X1648" s="2">
        <v>44909645.44</v>
      </c>
      <c r="Y1648" s="26">
        <v>0.00603457488523</v>
      </c>
      <c r="Z1648" s="10" t="s">
        <v>84</v>
      </c>
      <c r="AA1648" s="2" t="s">
        <v>85</v>
      </c>
      <c r="AB1648" s="10" t="s">
        <v>72</v>
      </c>
      <c r="AC1648" s="2" t="s">
        <v>73</v>
      </c>
      <c r="AD1648" s="10" t="s">
        <v>74</v>
      </c>
      <c r="AE1648" s="10"/>
      <c r="AF1648" s="10" t="s">
        <v>86</v>
      </c>
      <c r="AG1648" s="10" t="s">
        <v>75</v>
      </c>
      <c r="AH1648" s="10"/>
      <c r="AI1648" s="10" t="s">
        <v>76</v>
      </c>
      <c r="AJ1648" s="2" t="s">
        <v>76</v>
      </c>
      <c r="AK1648" s="32">
        <v>1</v>
      </c>
      <c r="AL1648" s="2"/>
      <c r="AM1648" s="2"/>
      <c r="AN1648" s="7">
        <f>HYPERLINK("#Notes!C4326", "Go To Notes")</f>
      </c>
      <c r="AO1648" s="2">
        <v>0</v>
      </c>
      <c r="AP1648" s="2">
        <v>0</v>
      </c>
      <c r="AQ1648" s="2">
        <v>0</v>
      </c>
      <c r="AR1648" s="26">
        <v>0</v>
      </c>
      <c r="AS1648" s="11"/>
      <c r="AT1648" s="10"/>
      <c r="AV1648" s="10"/>
      <c r="AW1648" s="10"/>
      <c r="AX1648" s="10"/>
      <c r="AY1648" s="10"/>
      <c r="AZ1648" s="10"/>
      <c r="BC1648" s="10"/>
    </row>
    <row r="1649" s="2" customFormat="1">
      <c r="A1649" s="2" t="s">
        <v>3588</v>
      </c>
      <c r="B1649" s="11">
        <v>43854</v>
      </c>
      <c r="C1649" s="2" t="s">
        <v>3563</v>
      </c>
      <c r="D1649" s="2" t="s">
        <v>3564</v>
      </c>
      <c r="E1649" s="2" t="s">
        <v>3565</v>
      </c>
      <c r="F1649" s="2" t="s">
        <v>3589</v>
      </c>
      <c r="G1649" s="2" t="s">
        <v>3590</v>
      </c>
      <c r="H1649" s="2" t="s">
        <v>3591</v>
      </c>
      <c r="I1649" s="11">
        <v>44074</v>
      </c>
      <c r="J1649" s="11">
        <v>43799</v>
      </c>
      <c r="K1649" s="2" t="s">
        <v>62</v>
      </c>
      <c r="L1649" s="2" t="s">
        <v>62</v>
      </c>
      <c r="M1649" s="2"/>
      <c r="N1649" s="2" t="s">
        <v>80</v>
      </c>
      <c r="O1649" s="2"/>
      <c r="P1649" s="2"/>
      <c r="Q1649" s="2" t="s">
        <v>65</v>
      </c>
      <c r="R1649" s="2" t="s">
        <v>81</v>
      </c>
      <c r="S1649" s="2">
        <v>53201</v>
      </c>
      <c r="T1649" s="2" t="s">
        <v>82</v>
      </c>
      <c r="U1649" s="2" t="s">
        <v>83</v>
      </c>
      <c r="V1649" s="10" t="s">
        <v>69</v>
      </c>
      <c r="W1649" s="2"/>
      <c r="X1649" s="2">
        <v>337294.34</v>
      </c>
      <c r="Y1649" s="26">
        <v>2.118231226E-05</v>
      </c>
      <c r="Z1649" s="10" t="s">
        <v>84</v>
      </c>
      <c r="AA1649" s="2" t="s">
        <v>85</v>
      </c>
      <c r="AB1649" s="10" t="s">
        <v>72</v>
      </c>
      <c r="AC1649" s="2" t="s">
        <v>73</v>
      </c>
      <c r="AD1649" s="10" t="s">
        <v>74</v>
      </c>
      <c r="AE1649" s="10"/>
      <c r="AF1649" s="10" t="s">
        <v>86</v>
      </c>
      <c r="AG1649" s="10" t="s">
        <v>75</v>
      </c>
      <c r="AH1649" s="10"/>
      <c r="AI1649" s="10" t="s">
        <v>76</v>
      </c>
      <c r="AJ1649" s="2" t="s">
        <v>76</v>
      </c>
      <c r="AK1649" s="32">
        <v>1</v>
      </c>
      <c r="AL1649" s="2"/>
      <c r="AM1649" s="2"/>
      <c r="AN1649" s="7">
        <f>HYPERLINK("#Notes!C4331", "Go To Notes")</f>
      </c>
      <c r="AO1649" s="2">
        <v>0</v>
      </c>
      <c r="AP1649" s="2">
        <v>0</v>
      </c>
      <c r="AQ1649" s="2">
        <v>286385</v>
      </c>
      <c r="AR1649" s="26">
        <v>0.8490655372396703</v>
      </c>
      <c r="AS1649" s="11"/>
      <c r="AT1649" s="10"/>
      <c r="AV1649" s="10"/>
      <c r="AW1649" s="10"/>
      <c r="AX1649" s="10"/>
      <c r="AY1649" s="10"/>
      <c r="AZ1649" s="10"/>
      <c r="BC1649" s="10"/>
    </row>
    <row r="1650" s="2" customFormat="1">
      <c r="A1650" s="2" t="s">
        <v>3592</v>
      </c>
      <c r="B1650" s="11">
        <v>43945</v>
      </c>
      <c r="C1650" s="2" t="s">
        <v>3563</v>
      </c>
      <c r="D1650" s="2" t="s">
        <v>3564</v>
      </c>
      <c r="E1650" s="2" t="s">
        <v>3565</v>
      </c>
      <c r="F1650" s="2" t="s">
        <v>3589</v>
      </c>
      <c r="G1650" s="2" t="s">
        <v>3590</v>
      </c>
      <c r="H1650" s="2" t="s">
        <v>3591</v>
      </c>
      <c r="I1650" s="11">
        <v>44074</v>
      </c>
      <c r="J1650" s="11">
        <v>43890</v>
      </c>
      <c r="K1650" s="2" t="s">
        <v>62</v>
      </c>
      <c r="L1650" s="2" t="s">
        <v>62</v>
      </c>
      <c r="M1650" s="2"/>
      <c r="N1650" s="2" t="s">
        <v>80</v>
      </c>
      <c r="O1650" s="2"/>
      <c r="P1650" s="2"/>
      <c r="Q1650" s="2" t="s">
        <v>65</v>
      </c>
      <c r="R1650" s="2" t="s">
        <v>81</v>
      </c>
      <c r="S1650" s="2">
        <v>53045</v>
      </c>
      <c r="T1650" s="2" t="s">
        <v>82</v>
      </c>
      <c r="U1650" s="2" t="s">
        <v>83</v>
      </c>
      <c r="V1650" s="10" t="s">
        <v>69</v>
      </c>
      <c r="W1650" s="2"/>
      <c r="X1650" s="2">
        <v>190962</v>
      </c>
      <c r="Y1650" s="26">
        <v>1.28620247E-05</v>
      </c>
      <c r="Z1650" s="10" t="s">
        <v>84</v>
      </c>
      <c r="AA1650" s="2" t="s">
        <v>85</v>
      </c>
      <c r="AB1650" s="10" t="s">
        <v>72</v>
      </c>
      <c r="AC1650" s="2" t="s">
        <v>73</v>
      </c>
      <c r="AD1650" s="10" t="s">
        <v>74</v>
      </c>
      <c r="AE1650" s="10"/>
      <c r="AF1650" s="10" t="s">
        <v>86</v>
      </c>
      <c r="AG1650" s="10" t="s">
        <v>75</v>
      </c>
      <c r="AH1650" s="10"/>
      <c r="AI1650" s="10" t="s">
        <v>76</v>
      </c>
      <c r="AJ1650" s="2" t="s">
        <v>76</v>
      </c>
      <c r="AK1650" s="32">
        <v>1</v>
      </c>
      <c r="AL1650" s="2"/>
      <c r="AM1650" s="2"/>
      <c r="AN1650" s="7">
        <f>HYPERLINK("#Notes!C4336", "Go To Notes")</f>
      </c>
      <c r="AO1650" s="2">
        <v>0</v>
      </c>
      <c r="AP1650" s="2">
        <v>0</v>
      </c>
      <c r="AQ1650" s="2">
        <v>156497</v>
      </c>
      <c r="AR1650" s="26">
        <v>0.8195190666205842</v>
      </c>
      <c r="AS1650" s="11"/>
      <c r="AT1650" s="10"/>
      <c r="AV1650" s="10"/>
      <c r="AW1650" s="10"/>
      <c r="AX1650" s="10"/>
      <c r="AY1650" s="10"/>
      <c r="AZ1650" s="10"/>
      <c r="BC1650" s="10"/>
    </row>
    <row r="1651" s="2" customFormat="1">
      <c r="A1651" s="2" t="s">
        <v>3593</v>
      </c>
      <c r="B1651" s="11">
        <v>44036</v>
      </c>
      <c r="C1651" s="2" t="s">
        <v>3563</v>
      </c>
      <c r="D1651" s="2" t="s">
        <v>3564</v>
      </c>
      <c r="E1651" s="2" t="s">
        <v>3565</v>
      </c>
      <c r="F1651" s="2" t="s">
        <v>3589</v>
      </c>
      <c r="G1651" s="2" t="s">
        <v>3590</v>
      </c>
      <c r="H1651" s="2" t="s">
        <v>3591</v>
      </c>
      <c r="I1651" s="11">
        <v>44074</v>
      </c>
      <c r="J1651" s="11">
        <v>43982</v>
      </c>
      <c r="K1651" s="2" t="s">
        <v>62</v>
      </c>
      <c r="L1651" s="2" t="s">
        <v>62</v>
      </c>
      <c r="M1651" s="2"/>
      <c r="N1651" s="2" t="s">
        <v>80</v>
      </c>
      <c r="O1651" s="2"/>
      <c r="P1651" s="2"/>
      <c r="Q1651" s="2" t="s">
        <v>65</v>
      </c>
      <c r="R1651" s="2" t="s">
        <v>81</v>
      </c>
      <c r="S1651" s="2">
        <v>27725</v>
      </c>
      <c r="T1651" s="2" t="s">
        <v>82</v>
      </c>
      <c r="U1651" s="2" t="s">
        <v>83</v>
      </c>
      <c r="V1651" s="10" t="s">
        <v>69</v>
      </c>
      <c r="W1651" s="2"/>
      <c r="X1651" s="2">
        <v>112563.5</v>
      </c>
      <c r="Y1651" s="26">
        <v>7.70821426E-06</v>
      </c>
      <c r="Z1651" s="10" t="s">
        <v>84</v>
      </c>
      <c r="AA1651" s="2" t="s">
        <v>85</v>
      </c>
      <c r="AB1651" s="10" t="s">
        <v>72</v>
      </c>
      <c r="AC1651" s="2" t="s">
        <v>73</v>
      </c>
      <c r="AD1651" s="10" t="s">
        <v>74</v>
      </c>
      <c r="AE1651" s="10"/>
      <c r="AF1651" s="10" t="s">
        <v>86</v>
      </c>
      <c r="AG1651" s="10" t="s">
        <v>75</v>
      </c>
      <c r="AH1651" s="10"/>
      <c r="AI1651" s="10" t="s">
        <v>76</v>
      </c>
      <c r="AJ1651" s="2" t="s">
        <v>76</v>
      </c>
      <c r="AK1651" s="32">
        <v>1</v>
      </c>
      <c r="AL1651" s="2"/>
      <c r="AM1651" s="2"/>
      <c r="AN1651" s="7">
        <f>HYPERLINK("#Notes!C4341", "Go To Notes")</f>
      </c>
      <c r="AO1651" s="2">
        <v>0</v>
      </c>
      <c r="AP1651" s="2">
        <v>0</v>
      </c>
      <c r="AQ1651" s="2">
        <v>102097.07</v>
      </c>
      <c r="AR1651" s="26">
        <v>0.907017550093947</v>
      </c>
      <c r="AS1651" s="11"/>
      <c r="AT1651" s="10"/>
      <c r="AV1651" s="10"/>
      <c r="AW1651" s="10"/>
      <c r="AX1651" s="10"/>
      <c r="AY1651" s="10"/>
      <c r="AZ1651" s="10"/>
      <c r="BC1651" s="10"/>
    </row>
    <row r="1652" s="2" customFormat="1">
      <c r="A1652" s="2" t="s">
        <v>3594</v>
      </c>
      <c r="B1652" s="11">
        <v>44130</v>
      </c>
      <c r="C1652" s="2" t="s">
        <v>3563</v>
      </c>
      <c r="D1652" s="2" t="s">
        <v>3564</v>
      </c>
      <c r="E1652" s="2" t="s">
        <v>3565</v>
      </c>
      <c r="F1652" s="2" t="s">
        <v>3589</v>
      </c>
      <c r="G1652" s="2" t="s">
        <v>3590</v>
      </c>
      <c r="H1652" s="2" t="s">
        <v>3591</v>
      </c>
      <c r="I1652" s="11">
        <v>44074</v>
      </c>
      <c r="J1652" s="11">
        <v>44074</v>
      </c>
      <c r="K1652" s="2" t="s">
        <v>62</v>
      </c>
      <c r="L1652" s="2" t="s">
        <v>62</v>
      </c>
      <c r="M1652" s="2"/>
      <c r="N1652" s="2" t="s">
        <v>80</v>
      </c>
      <c r="O1652" s="2"/>
      <c r="P1652" s="2"/>
      <c r="Q1652" s="2" t="s">
        <v>65</v>
      </c>
      <c r="R1652" s="2" t="s">
        <v>81</v>
      </c>
      <c r="S1652" s="2">
        <v>27287</v>
      </c>
      <c r="T1652" s="2" t="s">
        <v>82</v>
      </c>
      <c r="U1652" s="2" t="s">
        <v>83</v>
      </c>
      <c r="V1652" s="10" t="s">
        <v>69</v>
      </c>
      <c r="W1652" s="2"/>
      <c r="X1652" s="2">
        <v>182277.16</v>
      </c>
      <c r="Y1652" s="26">
        <v>1.101470564E-05</v>
      </c>
      <c r="Z1652" s="10" t="s">
        <v>84</v>
      </c>
      <c r="AA1652" s="2" t="s">
        <v>85</v>
      </c>
      <c r="AB1652" s="10" t="s">
        <v>72</v>
      </c>
      <c r="AC1652" s="2" t="s">
        <v>73</v>
      </c>
      <c r="AD1652" s="10" t="s">
        <v>74</v>
      </c>
      <c r="AE1652" s="10"/>
      <c r="AF1652" s="10" t="s">
        <v>86</v>
      </c>
      <c r="AG1652" s="10" t="s">
        <v>75</v>
      </c>
      <c r="AH1652" s="10"/>
      <c r="AI1652" s="10" t="s">
        <v>76</v>
      </c>
      <c r="AJ1652" s="2" t="s">
        <v>76</v>
      </c>
      <c r="AK1652" s="32">
        <v>1</v>
      </c>
      <c r="AL1652" s="2"/>
      <c r="AM1652" s="2"/>
      <c r="AN1652" s="7">
        <f>HYPERLINK("#Notes!C4346", "Go To Notes")</f>
      </c>
      <c r="AO1652" s="2">
        <v>0</v>
      </c>
      <c r="AP1652" s="2">
        <v>0</v>
      </c>
      <c r="AQ1652" s="2">
        <v>123970</v>
      </c>
      <c r="AR1652" s="26">
        <v>0.6801181234116221</v>
      </c>
      <c r="AS1652" s="11"/>
      <c r="AT1652" s="10"/>
      <c r="AV1652" s="10"/>
      <c r="AW1652" s="10"/>
      <c r="AX1652" s="10"/>
      <c r="AY1652" s="10"/>
      <c r="AZ1652" s="10"/>
      <c r="BC1652" s="10"/>
    </row>
    <row r="1653" s="2" customFormat="1">
      <c r="A1653" s="2" t="s">
        <v>3595</v>
      </c>
      <c r="B1653" s="11">
        <v>44222</v>
      </c>
      <c r="C1653" s="2" t="s">
        <v>3563</v>
      </c>
      <c r="D1653" s="2" t="s">
        <v>3564</v>
      </c>
      <c r="E1653" s="2" t="s">
        <v>3565</v>
      </c>
      <c r="F1653" s="2" t="s">
        <v>3589</v>
      </c>
      <c r="G1653" s="2" t="s">
        <v>3590</v>
      </c>
      <c r="H1653" s="2" t="s">
        <v>3591</v>
      </c>
      <c r="I1653" s="11">
        <v>44439</v>
      </c>
      <c r="J1653" s="11">
        <v>44165</v>
      </c>
      <c r="K1653" s="2" t="s">
        <v>62</v>
      </c>
      <c r="L1653" s="2" t="s">
        <v>62</v>
      </c>
      <c r="M1653" s="2"/>
      <c r="N1653" s="2" t="s">
        <v>80</v>
      </c>
      <c r="O1653" s="2"/>
      <c r="P1653" s="2"/>
      <c r="Q1653" s="2" t="s">
        <v>65</v>
      </c>
      <c r="R1653" s="2" t="s">
        <v>81</v>
      </c>
      <c r="S1653" s="2">
        <v>27155</v>
      </c>
      <c r="T1653" s="2" t="s">
        <v>82</v>
      </c>
      <c r="U1653" s="2" t="s">
        <v>83</v>
      </c>
      <c r="V1653" s="10" t="s">
        <v>69</v>
      </c>
      <c r="W1653" s="2"/>
      <c r="X1653" s="2">
        <v>449686.8</v>
      </c>
      <c r="Y1653" s="26">
        <v>2.601786882E-05</v>
      </c>
      <c r="Z1653" s="10" t="s">
        <v>84</v>
      </c>
      <c r="AA1653" s="2" t="s">
        <v>85</v>
      </c>
      <c r="AB1653" s="10" t="s">
        <v>72</v>
      </c>
      <c r="AC1653" s="2" t="s">
        <v>73</v>
      </c>
      <c r="AD1653" s="10" t="s">
        <v>74</v>
      </c>
      <c r="AE1653" s="10"/>
      <c r="AF1653" s="10" t="s">
        <v>86</v>
      </c>
      <c r="AG1653" s="10" t="s">
        <v>75</v>
      </c>
      <c r="AH1653" s="10"/>
      <c r="AI1653" s="10" t="s">
        <v>76</v>
      </c>
      <c r="AJ1653" s="2" t="s">
        <v>76</v>
      </c>
      <c r="AK1653" s="32">
        <v>1</v>
      </c>
      <c r="AL1653" s="2"/>
      <c r="AM1653" s="2"/>
      <c r="AN1653" s="7">
        <f>HYPERLINK("#Notes!C4351", "Go To Notes")</f>
      </c>
      <c r="AO1653" s="2">
        <v>0</v>
      </c>
      <c r="AP1653" s="2">
        <v>0</v>
      </c>
      <c r="AQ1653" s="2">
        <v>368232</v>
      </c>
      <c r="AR1653" s="26">
        <v>0.8188632621637993</v>
      </c>
      <c r="AS1653" s="11"/>
      <c r="AT1653" s="10"/>
      <c r="AV1653" s="10"/>
      <c r="AW1653" s="10"/>
      <c r="AX1653" s="10"/>
      <c r="AY1653" s="10"/>
      <c r="AZ1653" s="10"/>
      <c r="BC1653" s="10"/>
    </row>
    <row r="1654" s="2" customFormat="1">
      <c r="A1654" s="2" t="s">
        <v>3596</v>
      </c>
      <c r="B1654" s="11">
        <v>44309</v>
      </c>
      <c r="C1654" s="2" t="s">
        <v>3563</v>
      </c>
      <c r="D1654" s="2" t="s">
        <v>3564</v>
      </c>
      <c r="E1654" s="2" t="s">
        <v>3565</v>
      </c>
      <c r="F1654" s="2" t="s">
        <v>3589</v>
      </c>
      <c r="G1654" s="2" t="s">
        <v>3590</v>
      </c>
      <c r="H1654" s="2" t="s">
        <v>3591</v>
      </c>
      <c r="I1654" s="11">
        <v>44439</v>
      </c>
      <c r="J1654" s="11">
        <v>44255</v>
      </c>
      <c r="K1654" s="2" t="s">
        <v>62</v>
      </c>
      <c r="L1654" s="2" t="s">
        <v>62</v>
      </c>
      <c r="M1654" s="2"/>
      <c r="N1654" s="2" t="s">
        <v>80</v>
      </c>
      <c r="O1654" s="2"/>
      <c r="P1654" s="2"/>
      <c r="Q1654" s="2" t="s">
        <v>65</v>
      </c>
      <c r="R1654" s="2" t="s">
        <v>81</v>
      </c>
      <c r="S1654" s="2">
        <v>27503</v>
      </c>
      <c r="T1654" s="2" t="s">
        <v>82</v>
      </c>
      <c r="U1654" s="2" t="s">
        <v>83</v>
      </c>
      <c r="V1654" s="10" t="s">
        <v>69</v>
      </c>
      <c r="W1654" s="2"/>
      <c r="X1654" s="2">
        <v>2798155.22</v>
      </c>
      <c r="Y1654" s="26">
        <v>0.00014922761291</v>
      </c>
      <c r="Z1654" s="10" t="s">
        <v>84</v>
      </c>
      <c r="AA1654" s="2" t="s">
        <v>85</v>
      </c>
      <c r="AB1654" s="10" t="s">
        <v>72</v>
      </c>
      <c r="AC1654" s="2" t="s">
        <v>73</v>
      </c>
      <c r="AD1654" s="10" t="s">
        <v>74</v>
      </c>
      <c r="AE1654" s="10"/>
      <c r="AF1654" s="10" t="s">
        <v>86</v>
      </c>
      <c r="AG1654" s="10" t="s">
        <v>75</v>
      </c>
      <c r="AH1654" s="10"/>
      <c r="AI1654" s="10" t="s">
        <v>76</v>
      </c>
      <c r="AJ1654" s="2" t="s">
        <v>76</v>
      </c>
      <c r="AK1654" s="32">
        <v>1</v>
      </c>
      <c r="AL1654" s="2"/>
      <c r="AM1654" s="2"/>
      <c r="AN1654" s="7">
        <f>HYPERLINK("#Notes!C4356", "Go To Notes")</f>
      </c>
      <c r="AO1654" s="2">
        <v>0</v>
      </c>
      <c r="AP1654" s="2">
        <v>0</v>
      </c>
      <c r="AQ1654" s="2">
        <v>2533409</v>
      </c>
      <c r="AR1654" s="26">
        <v>0.9053854417697386</v>
      </c>
      <c r="AS1654" s="11"/>
      <c r="AT1654" s="10"/>
      <c r="AV1654" s="10"/>
      <c r="AW1654" s="10"/>
      <c r="AX1654" s="10"/>
      <c r="AY1654" s="10"/>
      <c r="AZ1654" s="10"/>
      <c r="BC1654" s="10"/>
    </row>
    <row r="1655" s="2" customFormat="1">
      <c r="A1655" s="2" t="s">
        <v>3597</v>
      </c>
      <c r="B1655" s="11">
        <v>44404</v>
      </c>
      <c r="C1655" s="2" t="s">
        <v>3563</v>
      </c>
      <c r="D1655" s="2" t="s">
        <v>3564</v>
      </c>
      <c r="E1655" s="2" t="s">
        <v>3565</v>
      </c>
      <c r="F1655" s="2" t="s">
        <v>3589</v>
      </c>
      <c r="G1655" s="2" t="s">
        <v>3590</v>
      </c>
      <c r="H1655" s="2" t="s">
        <v>3591</v>
      </c>
      <c r="I1655" s="11">
        <v>44439</v>
      </c>
      <c r="J1655" s="11">
        <v>44347</v>
      </c>
      <c r="K1655" s="2" t="s">
        <v>62</v>
      </c>
      <c r="L1655" s="2" t="s">
        <v>62</v>
      </c>
      <c r="M1655" s="2"/>
      <c r="N1655" s="2" t="s">
        <v>80</v>
      </c>
      <c r="O1655" s="2"/>
      <c r="P1655" s="2"/>
      <c r="Q1655" s="2" t="s">
        <v>65</v>
      </c>
      <c r="R1655" s="2" t="s">
        <v>81</v>
      </c>
      <c r="S1655" s="2">
        <v>26486</v>
      </c>
      <c r="T1655" s="2" t="s">
        <v>82</v>
      </c>
      <c r="U1655" s="2" t="s">
        <v>83</v>
      </c>
      <c r="V1655" s="10" t="s">
        <v>69</v>
      </c>
      <c r="W1655" s="2"/>
      <c r="X1655" s="2">
        <v>5879892</v>
      </c>
      <c r="Y1655" s="26">
        <v>0.00028131184486</v>
      </c>
      <c r="Z1655" s="10" t="s">
        <v>84</v>
      </c>
      <c r="AA1655" s="2" t="s">
        <v>85</v>
      </c>
      <c r="AB1655" s="10" t="s">
        <v>72</v>
      </c>
      <c r="AC1655" s="2" t="s">
        <v>73</v>
      </c>
      <c r="AD1655" s="10" t="s">
        <v>74</v>
      </c>
      <c r="AE1655" s="10"/>
      <c r="AF1655" s="10" t="s">
        <v>86</v>
      </c>
      <c r="AG1655" s="10" t="s">
        <v>75</v>
      </c>
      <c r="AH1655" s="10"/>
      <c r="AI1655" s="10" t="s">
        <v>76</v>
      </c>
      <c r="AJ1655" s="2" t="s">
        <v>76</v>
      </c>
      <c r="AK1655" s="32">
        <v>1</v>
      </c>
      <c r="AL1655" s="2"/>
      <c r="AM1655" s="2"/>
      <c r="AN1655" s="7">
        <f>HYPERLINK("#Notes!C4361", "Go To Notes")</f>
      </c>
      <c r="AO1655" s="2">
        <v>0</v>
      </c>
      <c r="AP1655" s="2">
        <v>0</v>
      </c>
      <c r="AQ1655" s="2">
        <v>0</v>
      </c>
      <c r="AR1655" s="26">
        <v>0</v>
      </c>
      <c r="AS1655" s="11"/>
      <c r="AT1655" s="10"/>
      <c r="AV1655" s="10"/>
      <c r="AW1655" s="10"/>
      <c r="AX1655" s="10"/>
      <c r="AY1655" s="10"/>
      <c r="AZ1655" s="10"/>
      <c r="BC1655" s="10"/>
    </row>
    <row r="1656" s="2" customFormat="1">
      <c r="A1656" s="2" t="s">
        <v>3598</v>
      </c>
      <c r="B1656" s="11">
        <v>44494</v>
      </c>
      <c r="C1656" s="2" t="s">
        <v>3563</v>
      </c>
      <c r="D1656" s="2" t="s">
        <v>3564</v>
      </c>
      <c r="E1656" s="2" t="s">
        <v>3565</v>
      </c>
      <c r="F1656" s="2" t="s">
        <v>3589</v>
      </c>
      <c r="G1656" s="2" t="s">
        <v>3590</v>
      </c>
      <c r="H1656" s="2" t="s">
        <v>3591</v>
      </c>
      <c r="I1656" s="11">
        <v>44439</v>
      </c>
      <c r="J1656" s="11">
        <v>44439</v>
      </c>
      <c r="K1656" s="2" t="s">
        <v>62</v>
      </c>
      <c r="L1656" s="2" t="s">
        <v>62</v>
      </c>
      <c r="M1656" s="2"/>
      <c r="N1656" s="2" t="s">
        <v>80</v>
      </c>
      <c r="O1656" s="2"/>
      <c r="P1656" s="2"/>
      <c r="Q1656" s="2" t="s">
        <v>65</v>
      </c>
      <c r="R1656" s="2" t="s">
        <v>81</v>
      </c>
      <c r="S1656" s="2">
        <v>26940</v>
      </c>
      <c r="T1656" s="2" t="s">
        <v>82</v>
      </c>
      <c r="U1656" s="2" t="s">
        <v>83</v>
      </c>
      <c r="V1656" s="10" t="s">
        <v>69</v>
      </c>
      <c r="W1656" s="2"/>
      <c r="X1656" s="2">
        <v>5879385.6</v>
      </c>
      <c r="Y1656" s="26">
        <v>0.00026290953583</v>
      </c>
      <c r="Z1656" s="10" t="s">
        <v>84</v>
      </c>
      <c r="AA1656" s="2" t="s">
        <v>85</v>
      </c>
      <c r="AB1656" s="10" t="s">
        <v>72</v>
      </c>
      <c r="AC1656" s="2" t="s">
        <v>73</v>
      </c>
      <c r="AD1656" s="10" t="s">
        <v>74</v>
      </c>
      <c r="AE1656" s="10"/>
      <c r="AF1656" s="10" t="s">
        <v>86</v>
      </c>
      <c r="AG1656" s="10" t="s">
        <v>75</v>
      </c>
      <c r="AH1656" s="10"/>
      <c r="AI1656" s="10" t="s">
        <v>76</v>
      </c>
      <c r="AJ1656" s="2" t="s">
        <v>76</v>
      </c>
      <c r="AK1656" s="32">
        <v>1</v>
      </c>
      <c r="AL1656" s="2"/>
      <c r="AM1656" s="2"/>
      <c r="AN1656" s="7">
        <f>HYPERLINK("#Notes!C4366", "Go To Notes")</f>
      </c>
      <c r="AO1656" s="2">
        <v>0</v>
      </c>
      <c r="AP1656" s="2">
        <v>0</v>
      </c>
      <c r="AQ1656" s="2">
        <v>0</v>
      </c>
      <c r="AR1656" s="26">
        <v>0</v>
      </c>
      <c r="AS1656" s="11"/>
      <c r="AT1656" s="10"/>
      <c r="AV1656" s="10"/>
      <c r="AW1656" s="10"/>
      <c r="AX1656" s="10"/>
      <c r="AY1656" s="10"/>
      <c r="AZ1656" s="10"/>
      <c r="BC1656" s="10"/>
    </row>
    <row r="1657" s="2" customFormat="1">
      <c r="A1657" s="2" t="s">
        <v>3599</v>
      </c>
      <c r="B1657" s="11">
        <v>43854</v>
      </c>
      <c r="C1657" s="2" t="s">
        <v>3563</v>
      </c>
      <c r="D1657" s="2" t="s">
        <v>3564</v>
      </c>
      <c r="E1657" s="2" t="s">
        <v>3565</v>
      </c>
      <c r="F1657" s="2" t="s">
        <v>3600</v>
      </c>
      <c r="G1657" s="2" t="s">
        <v>3601</v>
      </c>
      <c r="H1657" s="2" t="s">
        <v>3602</v>
      </c>
      <c r="I1657" s="11">
        <v>44074</v>
      </c>
      <c r="J1657" s="11">
        <v>43799</v>
      </c>
      <c r="K1657" s="2" t="s">
        <v>62</v>
      </c>
      <c r="L1657" s="2" t="s">
        <v>62</v>
      </c>
      <c r="M1657" s="2"/>
      <c r="N1657" s="2" t="s">
        <v>80</v>
      </c>
      <c r="O1657" s="2"/>
      <c r="P1657" s="2"/>
      <c r="Q1657" s="2" t="s">
        <v>65</v>
      </c>
      <c r="R1657" s="2" t="s">
        <v>81</v>
      </c>
      <c r="S1657" s="2">
        <v>280948</v>
      </c>
      <c r="T1657" s="2" t="s">
        <v>82</v>
      </c>
      <c r="U1657" s="2" t="s">
        <v>83</v>
      </c>
      <c r="V1657" s="10" t="s">
        <v>69</v>
      </c>
      <c r="W1657" s="2"/>
      <c r="X1657" s="2">
        <v>1781210.32</v>
      </c>
      <c r="Y1657" s="26">
        <v>0.00020223119318</v>
      </c>
      <c r="Z1657" s="10" t="s">
        <v>84</v>
      </c>
      <c r="AA1657" s="2" t="s">
        <v>85</v>
      </c>
      <c r="AB1657" s="10" t="s">
        <v>72</v>
      </c>
      <c r="AC1657" s="2" t="s">
        <v>73</v>
      </c>
      <c r="AD1657" s="10" t="s">
        <v>74</v>
      </c>
      <c r="AE1657" s="10"/>
      <c r="AF1657" s="10" t="s">
        <v>86</v>
      </c>
      <c r="AG1657" s="10" t="s">
        <v>75</v>
      </c>
      <c r="AH1657" s="10"/>
      <c r="AI1657" s="10" t="s">
        <v>76</v>
      </c>
      <c r="AJ1657" s="2" t="s">
        <v>76</v>
      </c>
      <c r="AK1657" s="32">
        <v>1</v>
      </c>
      <c r="AL1657" s="2"/>
      <c r="AM1657" s="2"/>
      <c r="AN1657" s="7">
        <f>HYPERLINK("#Notes!C4371", "Go To Notes")</f>
      </c>
      <c r="AO1657" s="2">
        <v>0</v>
      </c>
      <c r="AP1657" s="2">
        <v>0</v>
      </c>
      <c r="AQ1657" s="2">
        <v>1560195</v>
      </c>
      <c r="AR1657" s="26">
        <v>0.8759184597583064</v>
      </c>
      <c r="AS1657" s="11"/>
      <c r="AT1657" s="10"/>
      <c r="AV1657" s="10"/>
      <c r="AW1657" s="10"/>
      <c r="AX1657" s="10"/>
      <c r="AY1657" s="10"/>
      <c r="AZ1657" s="10"/>
      <c r="BC1657" s="10"/>
    </row>
    <row r="1658" s="2" customFormat="1">
      <c r="A1658" s="2" t="s">
        <v>3603</v>
      </c>
      <c r="B1658" s="11">
        <v>43945</v>
      </c>
      <c r="C1658" s="2" t="s">
        <v>3563</v>
      </c>
      <c r="D1658" s="2" t="s">
        <v>3564</v>
      </c>
      <c r="E1658" s="2" t="s">
        <v>3565</v>
      </c>
      <c r="F1658" s="2" t="s">
        <v>3600</v>
      </c>
      <c r="G1658" s="2" t="s">
        <v>3601</v>
      </c>
      <c r="H1658" s="2" t="s">
        <v>3602</v>
      </c>
      <c r="I1658" s="11">
        <v>44074</v>
      </c>
      <c r="J1658" s="11">
        <v>43890</v>
      </c>
      <c r="K1658" s="2" t="s">
        <v>62</v>
      </c>
      <c r="L1658" s="2" t="s">
        <v>62</v>
      </c>
      <c r="M1658" s="2"/>
      <c r="N1658" s="2" t="s">
        <v>80</v>
      </c>
      <c r="O1658" s="2"/>
      <c r="P1658" s="2"/>
      <c r="Q1658" s="2" t="s">
        <v>65</v>
      </c>
      <c r="R1658" s="2" t="s">
        <v>81</v>
      </c>
      <c r="S1658" s="2">
        <v>209024</v>
      </c>
      <c r="T1658" s="2" t="s">
        <v>82</v>
      </c>
      <c r="U1658" s="2" t="s">
        <v>83</v>
      </c>
      <c r="V1658" s="10" t="s">
        <v>69</v>
      </c>
      <c r="W1658" s="2"/>
      <c r="X1658" s="2">
        <v>752486.4</v>
      </c>
      <c r="Y1658" s="26">
        <v>9.243841945E-05</v>
      </c>
      <c r="Z1658" s="10" t="s">
        <v>84</v>
      </c>
      <c r="AA1658" s="2" t="s">
        <v>85</v>
      </c>
      <c r="AB1658" s="10" t="s">
        <v>72</v>
      </c>
      <c r="AC1658" s="2" t="s">
        <v>73</v>
      </c>
      <c r="AD1658" s="10" t="s">
        <v>74</v>
      </c>
      <c r="AE1658" s="10"/>
      <c r="AF1658" s="10" t="s">
        <v>86</v>
      </c>
      <c r="AG1658" s="10" t="s">
        <v>75</v>
      </c>
      <c r="AH1658" s="10"/>
      <c r="AI1658" s="10" t="s">
        <v>76</v>
      </c>
      <c r="AJ1658" s="2" t="s">
        <v>76</v>
      </c>
      <c r="AK1658" s="32">
        <v>1</v>
      </c>
      <c r="AL1658" s="2"/>
      <c r="AM1658" s="2"/>
      <c r="AN1658" s="7">
        <f>HYPERLINK("#Notes!C4376", "Go To Notes")</f>
      </c>
      <c r="AO1658" s="2">
        <v>0</v>
      </c>
      <c r="AP1658" s="2">
        <v>0</v>
      </c>
      <c r="AQ1658" s="2">
        <v>615925</v>
      </c>
      <c r="AR1658" s="26">
        <v>0.8185197765700483</v>
      </c>
      <c r="AS1658" s="11"/>
      <c r="AT1658" s="10"/>
      <c r="AV1658" s="10"/>
      <c r="AW1658" s="10"/>
      <c r="AX1658" s="10"/>
      <c r="AY1658" s="10"/>
      <c r="AZ1658" s="10"/>
      <c r="BC1658" s="10"/>
    </row>
    <row r="1659" s="2" customFormat="1">
      <c r="A1659" s="2" t="s">
        <v>3604</v>
      </c>
      <c r="B1659" s="11">
        <v>44036</v>
      </c>
      <c r="C1659" s="2" t="s">
        <v>3563</v>
      </c>
      <c r="D1659" s="2" t="s">
        <v>3564</v>
      </c>
      <c r="E1659" s="2" t="s">
        <v>3565</v>
      </c>
      <c r="F1659" s="2" t="s">
        <v>3600</v>
      </c>
      <c r="G1659" s="2" t="s">
        <v>3601</v>
      </c>
      <c r="H1659" s="2" t="s">
        <v>3602</v>
      </c>
      <c r="I1659" s="11">
        <v>44074</v>
      </c>
      <c r="J1659" s="11">
        <v>43982</v>
      </c>
      <c r="K1659" s="2" t="s">
        <v>62</v>
      </c>
      <c r="L1659" s="2" t="s">
        <v>62</v>
      </c>
      <c r="M1659" s="2"/>
      <c r="N1659" s="2" t="s">
        <v>80</v>
      </c>
      <c r="O1659" s="2"/>
      <c r="P1659" s="2"/>
      <c r="Q1659" s="2" t="s">
        <v>65</v>
      </c>
      <c r="R1659" s="2" t="s">
        <v>81</v>
      </c>
      <c r="S1659" s="2">
        <v>216764</v>
      </c>
      <c r="T1659" s="2" t="s">
        <v>82</v>
      </c>
      <c r="U1659" s="2" t="s">
        <v>83</v>
      </c>
      <c r="V1659" s="10" t="s">
        <v>69</v>
      </c>
      <c r="W1659" s="2"/>
      <c r="X1659" s="2">
        <v>880061.84</v>
      </c>
      <c r="Y1659" s="26">
        <v>0.00011020105207</v>
      </c>
      <c r="Z1659" s="10" t="s">
        <v>84</v>
      </c>
      <c r="AA1659" s="2" t="s">
        <v>85</v>
      </c>
      <c r="AB1659" s="10" t="s">
        <v>72</v>
      </c>
      <c r="AC1659" s="2" t="s">
        <v>73</v>
      </c>
      <c r="AD1659" s="10" t="s">
        <v>74</v>
      </c>
      <c r="AE1659" s="10"/>
      <c r="AF1659" s="10" t="s">
        <v>86</v>
      </c>
      <c r="AG1659" s="10" t="s">
        <v>75</v>
      </c>
      <c r="AH1659" s="10"/>
      <c r="AI1659" s="10" t="s">
        <v>76</v>
      </c>
      <c r="AJ1659" s="2" t="s">
        <v>76</v>
      </c>
      <c r="AK1659" s="32">
        <v>1</v>
      </c>
      <c r="AL1659" s="2"/>
      <c r="AM1659" s="2"/>
      <c r="AN1659" s="7">
        <f>HYPERLINK("#Notes!C4381", "Go To Notes")</f>
      </c>
      <c r="AO1659" s="2">
        <v>0</v>
      </c>
      <c r="AP1659" s="2">
        <v>0</v>
      </c>
      <c r="AQ1659" s="2">
        <v>735667</v>
      </c>
      <c r="AR1659" s="26">
        <v>0.8359264844388663</v>
      </c>
      <c r="AS1659" s="11"/>
      <c r="AT1659" s="10"/>
      <c r="AV1659" s="10"/>
      <c r="AW1659" s="10"/>
      <c r="AX1659" s="10"/>
      <c r="AY1659" s="10"/>
      <c r="AZ1659" s="10"/>
      <c r="BC1659" s="10"/>
    </row>
    <row r="1660" s="2" customFormat="1">
      <c r="A1660" s="2" t="s">
        <v>3605</v>
      </c>
      <c r="B1660" s="11">
        <v>44130</v>
      </c>
      <c r="C1660" s="2" t="s">
        <v>3563</v>
      </c>
      <c r="D1660" s="2" t="s">
        <v>3564</v>
      </c>
      <c r="E1660" s="2" t="s">
        <v>3565</v>
      </c>
      <c r="F1660" s="2" t="s">
        <v>3600</v>
      </c>
      <c r="G1660" s="2" t="s">
        <v>3601</v>
      </c>
      <c r="H1660" s="2" t="s">
        <v>3602</v>
      </c>
      <c r="I1660" s="11">
        <v>44074</v>
      </c>
      <c r="J1660" s="11">
        <v>44074</v>
      </c>
      <c r="K1660" s="2" t="s">
        <v>62</v>
      </c>
      <c r="L1660" s="2" t="s">
        <v>62</v>
      </c>
      <c r="M1660" s="2"/>
      <c r="N1660" s="2" t="s">
        <v>80</v>
      </c>
      <c r="O1660" s="2"/>
      <c r="P1660" s="2"/>
      <c r="Q1660" s="2" t="s">
        <v>65</v>
      </c>
      <c r="R1660" s="2" t="s">
        <v>81</v>
      </c>
      <c r="S1660" s="2">
        <v>233890</v>
      </c>
      <c r="T1660" s="2" t="s">
        <v>82</v>
      </c>
      <c r="U1660" s="2" t="s">
        <v>83</v>
      </c>
      <c r="V1660" s="10" t="s">
        <v>69</v>
      </c>
      <c r="W1660" s="2"/>
      <c r="X1660" s="2">
        <v>1562385.2</v>
      </c>
      <c r="Y1660" s="26">
        <v>0.00015521810934</v>
      </c>
      <c r="Z1660" s="10" t="s">
        <v>84</v>
      </c>
      <c r="AA1660" s="2" t="s">
        <v>85</v>
      </c>
      <c r="AB1660" s="10" t="s">
        <v>72</v>
      </c>
      <c r="AC1660" s="2" t="s">
        <v>73</v>
      </c>
      <c r="AD1660" s="10" t="s">
        <v>74</v>
      </c>
      <c r="AE1660" s="10"/>
      <c r="AF1660" s="10" t="s">
        <v>86</v>
      </c>
      <c r="AG1660" s="10" t="s">
        <v>75</v>
      </c>
      <c r="AH1660" s="10"/>
      <c r="AI1660" s="10" t="s">
        <v>76</v>
      </c>
      <c r="AJ1660" s="2" t="s">
        <v>76</v>
      </c>
      <c r="AK1660" s="32">
        <v>1</v>
      </c>
      <c r="AL1660" s="2"/>
      <c r="AM1660" s="2"/>
      <c r="AN1660" s="7">
        <f>HYPERLINK("#Notes!C4386", "Go To Notes")</f>
      </c>
      <c r="AO1660" s="2">
        <v>0</v>
      </c>
      <c r="AP1660" s="2">
        <v>0</v>
      </c>
      <c r="AQ1660" s="2">
        <v>1071532</v>
      </c>
      <c r="AR1660" s="26">
        <v>0.685830869365634</v>
      </c>
      <c r="AS1660" s="11"/>
      <c r="AT1660" s="10"/>
      <c r="AV1660" s="10"/>
      <c r="AW1660" s="10"/>
      <c r="AX1660" s="10"/>
      <c r="AY1660" s="10"/>
      <c r="AZ1660" s="10"/>
      <c r="BC1660" s="10"/>
    </row>
    <row r="1661" s="2" customFormat="1">
      <c r="A1661" s="2" t="s">
        <v>3606</v>
      </c>
      <c r="B1661" s="11">
        <v>44222</v>
      </c>
      <c r="C1661" s="2" t="s">
        <v>3563</v>
      </c>
      <c r="D1661" s="2" t="s">
        <v>3564</v>
      </c>
      <c r="E1661" s="2" t="s">
        <v>3565</v>
      </c>
      <c r="F1661" s="2" t="s">
        <v>3600</v>
      </c>
      <c r="G1661" s="2" t="s">
        <v>3601</v>
      </c>
      <c r="H1661" s="2" t="s">
        <v>3602</v>
      </c>
      <c r="I1661" s="11">
        <v>44439</v>
      </c>
      <c r="J1661" s="11">
        <v>44165</v>
      </c>
      <c r="K1661" s="2" t="s">
        <v>62</v>
      </c>
      <c r="L1661" s="2" t="s">
        <v>62</v>
      </c>
      <c r="M1661" s="2"/>
      <c r="N1661" s="2" t="s">
        <v>80</v>
      </c>
      <c r="O1661" s="2"/>
      <c r="P1661" s="2"/>
      <c r="Q1661" s="2" t="s">
        <v>65</v>
      </c>
      <c r="R1661" s="2" t="s">
        <v>81</v>
      </c>
      <c r="S1661" s="2">
        <v>202899</v>
      </c>
      <c r="T1661" s="2" t="s">
        <v>82</v>
      </c>
      <c r="U1661" s="2" t="s">
        <v>83</v>
      </c>
      <c r="V1661" s="10" t="s">
        <v>69</v>
      </c>
      <c r="W1661" s="2"/>
      <c r="X1661" s="2">
        <v>3360007.44</v>
      </c>
      <c r="Y1661" s="26">
        <v>0.00028457312845</v>
      </c>
      <c r="Z1661" s="10" t="s">
        <v>84</v>
      </c>
      <c r="AA1661" s="2" t="s">
        <v>85</v>
      </c>
      <c r="AB1661" s="10" t="s">
        <v>72</v>
      </c>
      <c r="AC1661" s="2" t="s">
        <v>73</v>
      </c>
      <c r="AD1661" s="10" t="s">
        <v>74</v>
      </c>
      <c r="AE1661" s="10"/>
      <c r="AF1661" s="10" t="s">
        <v>86</v>
      </c>
      <c r="AG1661" s="10" t="s">
        <v>75</v>
      </c>
      <c r="AH1661" s="10"/>
      <c r="AI1661" s="10" t="s">
        <v>76</v>
      </c>
      <c r="AJ1661" s="2" t="s">
        <v>76</v>
      </c>
      <c r="AK1661" s="32">
        <v>1</v>
      </c>
      <c r="AL1661" s="2"/>
      <c r="AM1661" s="2"/>
      <c r="AN1661" s="7">
        <f>HYPERLINK("#Notes!C4391", "Go To Notes")</f>
      </c>
      <c r="AO1661" s="2">
        <v>0</v>
      </c>
      <c r="AP1661" s="2">
        <v>0</v>
      </c>
      <c r="AQ1661" s="2">
        <v>2764152</v>
      </c>
      <c r="AR1661" s="26">
        <v>0.8226624641045438</v>
      </c>
      <c r="AS1661" s="11"/>
      <c r="AT1661" s="10"/>
      <c r="AV1661" s="10"/>
      <c r="AW1661" s="10"/>
      <c r="AX1661" s="10"/>
      <c r="AY1661" s="10"/>
      <c r="AZ1661" s="10"/>
      <c r="BC1661" s="10"/>
    </row>
    <row r="1662" s="2" customFormat="1">
      <c r="A1662" s="2" t="s">
        <v>3607</v>
      </c>
      <c r="B1662" s="11">
        <v>44309</v>
      </c>
      <c r="C1662" s="2" t="s">
        <v>3563</v>
      </c>
      <c r="D1662" s="2" t="s">
        <v>3564</v>
      </c>
      <c r="E1662" s="2" t="s">
        <v>3565</v>
      </c>
      <c r="F1662" s="2" t="s">
        <v>3600</v>
      </c>
      <c r="G1662" s="2" t="s">
        <v>3601</v>
      </c>
      <c r="H1662" s="2" t="s">
        <v>3602</v>
      </c>
      <c r="I1662" s="11">
        <v>44439</v>
      </c>
      <c r="J1662" s="11">
        <v>44255</v>
      </c>
      <c r="K1662" s="2" t="s">
        <v>62</v>
      </c>
      <c r="L1662" s="2" t="s">
        <v>62</v>
      </c>
      <c r="M1662" s="2"/>
      <c r="N1662" s="2" t="s">
        <v>80</v>
      </c>
      <c r="O1662" s="2"/>
      <c r="P1662" s="2"/>
      <c r="Q1662" s="2" t="s">
        <v>65</v>
      </c>
      <c r="R1662" s="2" t="s">
        <v>81</v>
      </c>
      <c r="S1662" s="2">
        <v>212148</v>
      </c>
      <c r="T1662" s="2" t="s">
        <v>82</v>
      </c>
      <c r="U1662" s="2" t="s">
        <v>83</v>
      </c>
      <c r="V1662" s="10" t="s">
        <v>69</v>
      </c>
      <c r="W1662" s="2"/>
      <c r="X1662" s="2">
        <v>21583937.52</v>
      </c>
      <c r="Y1662" s="26">
        <v>0.00143659543051</v>
      </c>
      <c r="Z1662" s="10" t="s">
        <v>84</v>
      </c>
      <c r="AA1662" s="2" t="s">
        <v>85</v>
      </c>
      <c r="AB1662" s="10" t="s">
        <v>72</v>
      </c>
      <c r="AC1662" s="2" t="s">
        <v>73</v>
      </c>
      <c r="AD1662" s="10" t="s">
        <v>74</v>
      </c>
      <c r="AE1662" s="10"/>
      <c r="AF1662" s="10" t="s">
        <v>86</v>
      </c>
      <c r="AG1662" s="10" t="s">
        <v>75</v>
      </c>
      <c r="AH1662" s="10"/>
      <c r="AI1662" s="10" t="s">
        <v>76</v>
      </c>
      <c r="AJ1662" s="2" t="s">
        <v>76</v>
      </c>
      <c r="AK1662" s="32">
        <v>1</v>
      </c>
      <c r="AL1662" s="2"/>
      <c r="AM1662" s="2"/>
      <c r="AN1662" s="7">
        <f>HYPERLINK("#Notes!C4396", "Go To Notes")</f>
      </c>
      <c r="AO1662" s="2">
        <v>0</v>
      </c>
      <c r="AP1662" s="2">
        <v>0</v>
      </c>
      <c r="AQ1662" s="2">
        <v>19604019</v>
      </c>
      <c r="AR1662" s="26">
        <v>0.908268891245382</v>
      </c>
      <c r="AS1662" s="11"/>
      <c r="AT1662" s="10"/>
      <c r="AV1662" s="10"/>
      <c r="AW1662" s="10"/>
      <c r="AX1662" s="10"/>
      <c r="AY1662" s="10"/>
      <c r="AZ1662" s="10"/>
      <c r="BC1662" s="10"/>
    </row>
    <row r="1663" s="2" customFormat="1">
      <c r="A1663" s="2" t="s">
        <v>3608</v>
      </c>
      <c r="B1663" s="11">
        <v>44404</v>
      </c>
      <c r="C1663" s="2" t="s">
        <v>3563</v>
      </c>
      <c r="D1663" s="2" t="s">
        <v>3564</v>
      </c>
      <c r="E1663" s="2" t="s">
        <v>3565</v>
      </c>
      <c r="F1663" s="2" t="s">
        <v>3600</v>
      </c>
      <c r="G1663" s="2" t="s">
        <v>3601</v>
      </c>
      <c r="H1663" s="2" t="s">
        <v>3602</v>
      </c>
      <c r="I1663" s="11">
        <v>44439</v>
      </c>
      <c r="J1663" s="11">
        <v>44347</v>
      </c>
      <c r="K1663" s="2" t="s">
        <v>62</v>
      </c>
      <c r="L1663" s="2" t="s">
        <v>62</v>
      </c>
      <c r="M1663" s="2"/>
      <c r="N1663" s="2" t="s">
        <v>80</v>
      </c>
      <c r="O1663" s="2"/>
      <c r="P1663" s="2"/>
      <c r="Q1663" s="2" t="s">
        <v>65</v>
      </c>
      <c r="R1663" s="2" t="s">
        <v>81</v>
      </c>
      <c r="S1663" s="2">
        <v>214673</v>
      </c>
      <c r="T1663" s="2" t="s">
        <v>82</v>
      </c>
      <c r="U1663" s="2" t="s">
        <v>83</v>
      </c>
      <c r="V1663" s="10" t="s">
        <v>69</v>
      </c>
      <c r="W1663" s="2"/>
      <c r="X1663" s="2">
        <v>47657406</v>
      </c>
      <c r="Y1663" s="26">
        <v>0.00297792370109</v>
      </c>
      <c r="Z1663" s="10" t="s">
        <v>84</v>
      </c>
      <c r="AA1663" s="2" t="s">
        <v>85</v>
      </c>
      <c r="AB1663" s="10" t="s">
        <v>72</v>
      </c>
      <c r="AC1663" s="2" t="s">
        <v>73</v>
      </c>
      <c r="AD1663" s="10" t="s">
        <v>74</v>
      </c>
      <c r="AE1663" s="10"/>
      <c r="AF1663" s="10" t="s">
        <v>86</v>
      </c>
      <c r="AG1663" s="10" t="s">
        <v>75</v>
      </c>
      <c r="AH1663" s="10"/>
      <c r="AI1663" s="10" t="s">
        <v>76</v>
      </c>
      <c r="AJ1663" s="2" t="s">
        <v>76</v>
      </c>
      <c r="AK1663" s="32">
        <v>1</v>
      </c>
      <c r="AL1663" s="2"/>
      <c r="AM1663" s="2"/>
      <c r="AN1663" s="7">
        <f>HYPERLINK("#Notes!C4401", "Go To Notes")</f>
      </c>
      <c r="AO1663" s="2">
        <v>0</v>
      </c>
      <c r="AP1663" s="2">
        <v>0</v>
      </c>
      <c r="AQ1663" s="2">
        <v>0</v>
      </c>
      <c r="AR1663" s="26">
        <v>0</v>
      </c>
      <c r="AS1663" s="11"/>
      <c r="AT1663" s="10"/>
      <c r="AV1663" s="10"/>
      <c r="AW1663" s="10"/>
      <c r="AX1663" s="10"/>
      <c r="AY1663" s="10"/>
      <c r="AZ1663" s="10"/>
      <c r="BC1663" s="10"/>
    </row>
    <row r="1664" s="2" customFormat="1">
      <c r="A1664" s="2" t="s">
        <v>3609</v>
      </c>
      <c r="B1664" s="11">
        <v>44494</v>
      </c>
      <c r="C1664" s="2" t="s">
        <v>3563</v>
      </c>
      <c r="D1664" s="2" t="s">
        <v>3564</v>
      </c>
      <c r="E1664" s="2" t="s">
        <v>3565</v>
      </c>
      <c r="F1664" s="2" t="s">
        <v>3600</v>
      </c>
      <c r="G1664" s="2" t="s">
        <v>3601</v>
      </c>
      <c r="H1664" s="2" t="s">
        <v>3602</v>
      </c>
      <c r="I1664" s="11">
        <v>44439</v>
      </c>
      <c r="J1664" s="11">
        <v>44439</v>
      </c>
      <c r="K1664" s="2" t="s">
        <v>62</v>
      </c>
      <c r="L1664" s="2" t="s">
        <v>62</v>
      </c>
      <c r="M1664" s="2"/>
      <c r="N1664" s="2" t="s">
        <v>80</v>
      </c>
      <c r="O1664" s="2"/>
      <c r="P1664" s="2"/>
      <c r="Q1664" s="2" t="s">
        <v>65</v>
      </c>
      <c r="R1664" s="2" t="s">
        <v>81</v>
      </c>
      <c r="S1664" s="2">
        <v>220462</v>
      </c>
      <c r="T1664" s="2" t="s">
        <v>82</v>
      </c>
      <c r="U1664" s="2" t="s">
        <v>83</v>
      </c>
      <c r="V1664" s="10" t="s">
        <v>69</v>
      </c>
      <c r="W1664" s="2"/>
      <c r="X1664" s="2">
        <v>48113626.88</v>
      </c>
      <c r="Y1664" s="26">
        <v>0.00289456659689</v>
      </c>
      <c r="Z1664" s="10" t="s">
        <v>84</v>
      </c>
      <c r="AA1664" s="2" t="s">
        <v>85</v>
      </c>
      <c r="AB1664" s="10" t="s">
        <v>72</v>
      </c>
      <c r="AC1664" s="2" t="s">
        <v>73</v>
      </c>
      <c r="AD1664" s="10" t="s">
        <v>74</v>
      </c>
      <c r="AE1664" s="10"/>
      <c r="AF1664" s="10" t="s">
        <v>86</v>
      </c>
      <c r="AG1664" s="10" t="s">
        <v>75</v>
      </c>
      <c r="AH1664" s="10"/>
      <c r="AI1664" s="10" t="s">
        <v>76</v>
      </c>
      <c r="AJ1664" s="2" t="s">
        <v>76</v>
      </c>
      <c r="AK1664" s="32">
        <v>1</v>
      </c>
      <c r="AL1664" s="2"/>
      <c r="AM1664" s="2"/>
      <c r="AN1664" s="7">
        <f>HYPERLINK("#Notes!C4406", "Go To Notes")</f>
      </c>
      <c r="AO1664" s="2">
        <v>0</v>
      </c>
      <c r="AP1664" s="2">
        <v>0</v>
      </c>
      <c r="AQ1664" s="2">
        <v>0</v>
      </c>
      <c r="AR1664" s="26">
        <v>0</v>
      </c>
      <c r="AS1664" s="11"/>
      <c r="AT1664" s="10"/>
      <c r="AV1664" s="10"/>
      <c r="AW1664" s="10"/>
      <c r="AX1664" s="10"/>
      <c r="AY1664" s="10"/>
      <c r="AZ1664" s="10"/>
      <c r="BC1664" s="10"/>
    </row>
    <row r="1665" s="2" customFormat="1">
      <c r="A1665" s="2" t="s">
        <v>3610</v>
      </c>
      <c r="B1665" s="11">
        <v>44435</v>
      </c>
      <c r="C1665" s="2" t="s">
        <v>3611</v>
      </c>
      <c r="D1665" s="2" t="s">
        <v>3612</v>
      </c>
      <c r="E1665" s="2" t="s">
        <v>3613</v>
      </c>
      <c r="F1665" s="2" t="s">
        <v>3614</v>
      </c>
      <c r="G1665" s="2" t="s">
        <v>3615</v>
      </c>
      <c r="H1665" s="2" t="s">
        <v>3616</v>
      </c>
      <c r="I1665" s="11">
        <v>44651</v>
      </c>
      <c r="J1665" s="11">
        <v>44377</v>
      </c>
      <c r="K1665" s="2" t="s">
        <v>62</v>
      </c>
      <c r="L1665" s="2" t="s">
        <v>62</v>
      </c>
      <c r="M1665" s="2"/>
      <c r="N1665" s="2" t="s">
        <v>80</v>
      </c>
      <c r="O1665" s="2"/>
      <c r="P1665" s="2"/>
      <c r="Q1665" s="2" t="s">
        <v>65</v>
      </c>
      <c r="R1665" s="2" t="s">
        <v>81</v>
      </c>
      <c r="S1665" s="2">
        <v>1250</v>
      </c>
      <c r="T1665" s="2" t="s">
        <v>82</v>
      </c>
      <c r="U1665" s="2" t="s">
        <v>83</v>
      </c>
      <c r="V1665" s="10" t="s">
        <v>69</v>
      </c>
      <c r="W1665" s="2"/>
      <c r="X1665" s="2">
        <v>267675</v>
      </c>
      <c r="Y1665" s="26">
        <v>0.000984897245</v>
      </c>
      <c r="Z1665" s="10" t="s">
        <v>84</v>
      </c>
      <c r="AA1665" s="2" t="s">
        <v>85</v>
      </c>
      <c r="AB1665" s="10" t="s">
        <v>72</v>
      </c>
      <c r="AC1665" s="2" t="s">
        <v>73</v>
      </c>
      <c r="AD1665" s="10" t="s">
        <v>74</v>
      </c>
      <c r="AE1665" s="10"/>
      <c r="AF1665" s="10" t="s">
        <v>86</v>
      </c>
      <c r="AG1665" s="10" t="s">
        <v>75</v>
      </c>
      <c r="AH1665" s="10"/>
      <c r="AI1665" s="10" t="s">
        <v>76</v>
      </c>
      <c r="AJ1665" s="2" t="s">
        <v>76</v>
      </c>
      <c r="AK1665" s="32">
        <v>1</v>
      </c>
      <c r="AL1665" s="2"/>
      <c r="AM1665" s="2"/>
      <c r="AN1665" s="7">
        <f>HYPERLINK("#Notes!C4411", "Go To Notes")</f>
      </c>
      <c r="AO1665" s="2">
        <v>0</v>
      </c>
      <c r="AP1665" s="2">
        <v>0</v>
      </c>
      <c r="AQ1665" s="2">
        <v>0</v>
      </c>
      <c r="AR1665" s="26">
        <v>0</v>
      </c>
      <c r="AS1665" s="11"/>
      <c r="AT1665" s="10"/>
      <c r="AV1665" s="10"/>
      <c r="AW1665" s="10"/>
      <c r="AX1665" s="10"/>
      <c r="AY1665" s="10"/>
      <c r="AZ1665" s="10"/>
      <c r="BC1665" s="10"/>
    </row>
    <row r="1666" s="2" customFormat="1">
      <c r="A1666" s="2" t="s">
        <v>3617</v>
      </c>
      <c r="B1666" s="11">
        <v>44524</v>
      </c>
      <c r="C1666" s="2" t="s">
        <v>3611</v>
      </c>
      <c r="D1666" s="2" t="s">
        <v>3612</v>
      </c>
      <c r="E1666" s="2" t="s">
        <v>3613</v>
      </c>
      <c r="F1666" s="2" t="s">
        <v>3614</v>
      </c>
      <c r="G1666" s="2" t="s">
        <v>3615</v>
      </c>
      <c r="H1666" s="2" t="s">
        <v>3616</v>
      </c>
      <c r="I1666" s="11">
        <v>44651</v>
      </c>
      <c r="J1666" s="11">
        <v>44469</v>
      </c>
      <c r="K1666" s="2" t="s">
        <v>62</v>
      </c>
      <c r="L1666" s="2" t="s">
        <v>62</v>
      </c>
      <c r="M1666" s="2"/>
      <c r="N1666" s="2" t="s">
        <v>80</v>
      </c>
      <c r="O1666" s="2"/>
      <c r="P1666" s="2"/>
      <c r="Q1666" s="2" t="s">
        <v>65</v>
      </c>
      <c r="R1666" s="2" t="s">
        <v>81</v>
      </c>
      <c r="S1666" s="2">
        <v>1261</v>
      </c>
      <c r="T1666" s="2" t="s">
        <v>82</v>
      </c>
      <c r="U1666" s="2" t="s">
        <v>83</v>
      </c>
      <c r="V1666" s="10" t="s">
        <v>69</v>
      </c>
      <c r="W1666" s="2"/>
      <c r="X1666" s="2">
        <v>221267.67</v>
      </c>
      <c r="Y1666" s="26">
        <v>0.00088611774582</v>
      </c>
      <c r="Z1666" s="10" t="s">
        <v>84</v>
      </c>
      <c r="AA1666" s="2" t="s">
        <v>85</v>
      </c>
      <c r="AB1666" s="10" t="s">
        <v>72</v>
      </c>
      <c r="AC1666" s="2" t="s">
        <v>73</v>
      </c>
      <c r="AD1666" s="10" t="s">
        <v>74</v>
      </c>
      <c r="AE1666" s="10"/>
      <c r="AF1666" s="10" t="s">
        <v>86</v>
      </c>
      <c r="AG1666" s="10" t="s">
        <v>75</v>
      </c>
      <c r="AH1666" s="10"/>
      <c r="AI1666" s="10" t="s">
        <v>76</v>
      </c>
      <c r="AJ1666" s="2" t="s">
        <v>76</v>
      </c>
      <c r="AK1666" s="32">
        <v>1</v>
      </c>
      <c r="AL1666" s="2"/>
      <c r="AM1666" s="2"/>
      <c r="AN1666" s="7">
        <f>HYPERLINK("#Notes!C4416", "Go To Notes")</f>
      </c>
      <c r="AO1666" s="2">
        <v>0</v>
      </c>
      <c r="AP1666" s="2">
        <v>0</v>
      </c>
      <c r="AQ1666" s="2">
        <v>0</v>
      </c>
      <c r="AR1666" s="26">
        <v>0</v>
      </c>
      <c r="AS1666" s="11"/>
      <c r="AT1666" s="10"/>
      <c r="AV1666" s="10"/>
      <c r="AW1666" s="10"/>
      <c r="AX1666" s="10"/>
      <c r="AY1666" s="10"/>
      <c r="AZ1666" s="10"/>
      <c r="BC1666" s="10"/>
    </row>
    <row r="1667" s="2" customFormat="1">
      <c r="A1667" s="2" t="s">
        <v>3618</v>
      </c>
      <c r="B1667" s="11">
        <v>43791</v>
      </c>
      <c r="C1667" s="2" t="s">
        <v>3611</v>
      </c>
      <c r="D1667" s="2" t="s">
        <v>3612</v>
      </c>
      <c r="E1667" s="2" t="s">
        <v>3613</v>
      </c>
      <c r="F1667" s="2" t="s">
        <v>3619</v>
      </c>
      <c r="G1667" s="2" t="s">
        <v>3620</v>
      </c>
      <c r="H1667" s="2" t="s">
        <v>3621</v>
      </c>
      <c r="I1667" s="11">
        <v>43921</v>
      </c>
      <c r="J1667" s="11">
        <v>43738</v>
      </c>
      <c r="K1667" s="2" t="s">
        <v>62</v>
      </c>
      <c r="L1667" s="2" t="s">
        <v>62</v>
      </c>
      <c r="M1667" s="2"/>
      <c r="N1667" s="2" t="s">
        <v>80</v>
      </c>
      <c r="O1667" s="2"/>
      <c r="P1667" s="2"/>
      <c r="Q1667" s="2" t="s">
        <v>65</v>
      </c>
      <c r="R1667" s="2" t="s">
        <v>81</v>
      </c>
      <c r="S1667" s="2">
        <v>9927</v>
      </c>
      <c r="T1667" s="2" t="s">
        <v>82</v>
      </c>
      <c r="U1667" s="2" t="s">
        <v>83</v>
      </c>
      <c r="V1667" s="10" t="s">
        <v>69</v>
      </c>
      <c r="W1667" s="2"/>
      <c r="X1667" s="2">
        <v>54797.04</v>
      </c>
      <c r="Y1667" s="26">
        <v>0.0002164230741</v>
      </c>
      <c r="Z1667" s="10" t="s">
        <v>84</v>
      </c>
      <c r="AA1667" s="2" t="s">
        <v>85</v>
      </c>
      <c r="AB1667" s="10" t="s">
        <v>72</v>
      </c>
      <c r="AC1667" s="2" t="s">
        <v>73</v>
      </c>
      <c r="AD1667" s="10" t="s">
        <v>74</v>
      </c>
      <c r="AE1667" s="10"/>
      <c r="AF1667" s="10" t="s">
        <v>86</v>
      </c>
      <c r="AG1667" s="10" t="s">
        <v>75</v>
      </c>
      <c r="AH1667" s="10"/>
      <c r="AI1667" s="10" t="s">
        <v>76</v>
      </c>
      <c r="AJ1667" s="2" t="s">
        <v>76</v>
      </c>
      <c r="AK1667" s="32">
        <v>1</v>
      </c>
      <c r="AL1667" s="2"/>
      <c r="AM1667" s="2"/>
      <c r="AN1667" s="7">
        <f>HYPERLINK("#Notes!C4421", "Go To Notes")</f>
      </c>
      <c r="AO1667" s="2">
        <v>0</v>
      </c>
      <c r="AP1667" s="2">
        <v>0</v>
      </c>
      <c r="AQ1667" s="2">
        <v>0</v>
      </c>
      <c r="AR1667" s="26">
        <v>0</v>
      </c>
      <c r="AS1667" s="11"/>
      <c r="AT1667" s="10"/>
      <c r="AV1667" s="10"/>
      <c r="AW1667" s="10"/>
      <c r="AX1667" s="10"/>
      <c r="AY1667" s="10"/>
      <c r="AZ1667" s="10"/>
      <c r="BC1667" s="10"/>
    </row>
    <row r="1668" s="2" customFormat="1">
      <c r="A1668" s="2" t="s">
        <v>3622</v>
      </c>
      <c r="B1668" s="11">
        <v>43889</v>
      </c>
      <c r="C1668" s="2" t="s">
        <v>3611</v>
      </c>
      <c r="D1668" s="2" t="s">
        <v>3612</v>
      </c>
      <c r="E1668" s="2" t="s">
        <v>3613</v>
      </c>
      <c r="F1668" s="2" t="s">
        <v>3619</v>
      </c>
      <c r="G1668" s="2" t="s">
        <v>3620</v>
      </c>
      <c r="H1668" s="2" t="s">
        <v>3621</v>
      </c>
      <c r="I1668" s="11">
        <v>43921</v>
      </c>
      <c r="J1668" s="11">
        <v>43830</v>
      </c>
      <c r="K1668" s="2" t="s">
        <v>62</v>
      </c>
      <c r="L1668" s="2" t="s">
        <v>62</v>
      </c>
      <c r="M1668" s="2"/>
      <c r="N1668" s="2" t="s">
        <v>80</v>
      </c>
      <c r="O1668" s="2"/>
      <c r="P1668" s="2"/>
      <c r="Q1668" s="2" t="s">
        <v>65</v>
      </c>
      <c r="R1668" s="2" t="s">
        <v>81</v>
      </c>
      <c r="S1668" s="2">
        <v>6318</v>
      </c>
      <c r="T1668" s="2" t="s">
        <v>82</v>
      </c>
      <c r="U1668" s="2" t="s">
        <v>83</v>
      </c>
      <c r="V1668" s="10" t="s">
        <v>69</v>
      </c>
      <c r="W1668" s="2"/>
      <c r="X1668" s="2">
        <v>38413.44</v>
      </c>
      <c r="Y1668" s="26">
        <v>0.00015920315628</v>
      </c>
      <c r="Z1668" s="10" t="s">
        <v>84</v>
      </c>
      <c r="AA1668" s="2" t="s">
        <v>85</v>
      </c>
      <c r="AB1668" s="10" t="s">
        <v>72</v>
      </c>
      <c r="AC1668" s="2" t="s">
        <v>73</v>
      </c>
      <c r="AD1668" s="10" t="s">
        <v>74</v>
      </c>
      <c r="AE1668" s="10"/>
      <c r="AF1668" s="10" t="s">
        <v>86</v>
      </c>
      <c r="AG1668" s="10" t="s">
        <v>75</v>
      </c>
      <c r="AH1668" s="10"/>
      <c r="AI1668" s="10" t="s">
        <v>76</v>
      </c>
      <c r="AJ1668" s="2" t="s">
        <v>76</v>
      </c>
      <c r="AK1668" s="32">
        <v>1</v>
      </c>
      <c r="AL1668" s="2"/>
      <c r="AM1668" s="2"/>
      <c r="AN1668" s="7">
        <f>HYPERLINK("#Notes!C4426", "Go To Notes")</f>
      </c>
      <c r="AO1668" s="2">
        <v>0</v>
      </c>
      <c r="AP1668" s="2">
        <v>0</v>
      </c>
      <c r="AQ1668" s="2">
        <v>0</v>
      </c>
      <c r="AR1668" s="26">
        <v>0</v>
      </c>
      <c r="AS1668" s="11"/>
      <c r="AT1668" s="10"/>
      <c r="AV1668" s="10"/>
      <c r="AW1668" s="10"/>
      <c r="AX1668" s="10"/>
      <c r="AY1668" s="10"/>
      <c r="AZ1668" s="10"/>
      <c r="BC1668" s="10"/>
    </row>
    <row r="1669" s="2" customFormat="1">
      <c r="A1669" s="2" t="s">
        <v>3623</v>
      </c>
      <c r="B1669" s="11">
        <v>43973</v>
      </c>
      <c r="C1669" s="2" t="s">
        <v>3611</v>
      </c>
      <c r="D1669" s="2" t="s">
        <v>3612</v>
      </c>
      <c r="E1669" s="2" t="s">
        <v>3613</v>
      </c>
      <c r="F1669" s="2" t="s">
        <v>3619</v>
      </c>
      <c r="G1669" s="2" t="s">
        <v>3620</v>
      </c>
      <c r="H1669" s="2" t="s">
        <v>3621</v>
      </c>
      <c r="I1669" s="11">
        <v>43921</v>
      </c>
      <c r="J1669" s="11">
        <v>43921</v>
      </c>
      <c r="K1669" s="2" t="s">
        <v>62</v>
      </c>
      <c r="L1669" s="2" t="s">
        <v>62</v>
      </c>
      <c r="M1669" s="2"/>
      <c r="N1669" s="2" t="s">
        <v>80</v>
      </c>
      <c r="O1669" s="2"/>
      <c r="P1669" s="2"/>
      <c r="Q1669" s="2" t="s">
        <v>65</v>
      </c>
      <c r="R1669" s="2" t="s">
        <v>81</v>
      </c>
      <c r="S1669" s="2">
        <v>6318</v>
      </c>
      <c r="T1669" s="2" t="s">
        <v>82</v>
      </c>
      <c r="U1669" s="2" t="s">
        <v>83</v>
      </c>
      <c r="V1669" s="10" t="s">
        <v>69</v>
      </c>
      <c r="W1669" s="2"/>
      <c r="X1669" s="2">
        <v>22113</v>
      </c>
      <c r="Y1669" s="26">
        <v>0.00013791754068</v>
      </c>
      <c r="Z1669" s="10" t="s">
        <v>84</v>
      </c>
      <c r="AA1669" s="2" t="s">
        <v>85</v>
      </c>
      <c r="AB1669" s="10" t="s">
        <v>72</v>
      </c>
      <c r="AC1669" s="2" t="s">
        <v>73</v>
      </c>
      <c r="AD1669" s="10" t="s">
        <v>74</v>
      </c>
      <c r="AE1669" s="10"/>
      <c r="AF1669" s="10" t="s">
        <v>86</v>
      </c>
      <c r="AG1669" s="10" t="s">
        <v>75</v>
      </c>
      <c r="AH1669" s="10"/>
      <c r="AI1669" s="10" t="s">
        <v>76</v>
      </c>
      <c r="AJ1669" s="2" t="s">
        <v>76</v>
      </c>
      <c r="AK1669" s="32">
        <v>1</v>
      </c>
      <c r="AL1669" s="2"/>
      <c r="AM1669" s="2"/>
      <c r="AN1669" s="7">
        <f>HYPERLINK("#Notes!C4431", "Go To Notes")</f>
      </c>
      <c r="AO1669" s="2">
        <v>0</v>
      </c>
      <c r="AP1669" s="2">
        <v>0</v>
      </c>
      <c r="AQ1669" s="2">
        <v>0</v>
      </c>
      <c r="AR1669" s="26">
        <v>0</v>
      </c>
      <c r="AS1669" s="11"/>
      <c r="AT1669" s="10"/>
      <c r="AV1669" s="10"/>
      <c r="AW1669" s="10"/>
      <c r="AX1669" s="10"/>
      <c r="AY1669" s="10"/>
      <c r="AZ1669" s="10"/>
      <c r="BC1669" s="10"/>
    </row>
    <row r="1670" s="2" customFormat="1">
      <c r="A1670" s="2" t="s">
        <v>3624</v>
      </c>
      <c r="B1670" s="11">
        <v>44071</v>
      </c>
      <c r="C1670" s="2" t="s">
        <v>3611</v>
      </c>
      <c r="D1670" s="2" t="s">
        <v>3612</v>
      </c>
      <c r="E1670" s="2" t="s">
        <v>3613</v>
      </c>
      <c r="F1670" s="2" t="s">
        <v>3619</v>
      </c>
      <c r="G1670" s="2" t="s">
        <v>3620</v>
      </c>
      <c r="H1670" s="2" t="s">
        <v>3621</v>
      </c>
      <c r="I1670" s="11">
        <v>44286</v>
      </c>
      <c r="J1670" s="11">
        <v>44012</v>
      </c>
      <c r="K1670" s="2" t="s">
        <v>62</v>
      </c>
      <c r="L1670" s="2" t="s">
        <v>62</v>
      </c>
      <c r="M1670" s="2"/>
      <c r="N1670" s="2" t="s">
        <v>80</v>
      </c>
      <c r="O1670" s="2"/>
      <c r="P1670" s="2"/>
      <c r="Q1670" s="2" t="s">
        <v>65</v>
      </c>
      <c r="R1670" s="2" t="s">
        <v>81</v>
      </c>
      <c r="S1670" s="2">
        <v>6199</v>
      </c>
      <c r="T1670" s="2" t="s">
        <v>82</v>
      </c>
      <c r="U1670" s="2" t="s">
        <v>83</v>
      </c>
      <c r="V1670" s="10" t="s">
        <v>69</v>
      </c>
      <c r="W1670" s="2"/>
      <c r="X1670" s="2">
        <v>26903.66</v>
      </c>
      <c r="Y1670" s="26">
        <v>0.00013993396624</v>
      </c>
      <c r="Z1670" s="10" t="s">
        <v>84</v>
      </c>
      <c r="AA1670" s="2" t="s">
        <v>85</v>
      </c>
      <c r="AB1670" s="10" t="s">
        <v>72</v>
      </c>
      <c r="AC1670" s="2" t="s">
        <v>73</v>
      </c>
      <c r="AD1670" s="10" t="s">
        <v>74</v>
      </c>
      <c r="AE1670" s="10"/>
      <c r="AF1670" s="10" t="s">
        <v>86</v>
      </c>
      <c r="AG1670" s="10" t="s">
        <v>75</v>
      </c>
      <c r="AH1670" s="10"/>
      <c r="AI1670" s="10" t="s">
        <v>76</v>
      </c>
      <c r="AJ1670" s="2" t="s">
        <v>76</v>
      </c>
      <c r="AK1670" s="32">
        <v>1</v>
      </c>
      <c r="AL1670" s="2"/>
      <c r="AM1670" s="2"/>
      <c r="AN1670" s="7">
        <f>HYPERLINK("#Notes!C4436", "Go To Notes")</f>
      </c>
      <c r="AO1670" s="2">
        <v>0</v>
      </c>
      <c r="AP1670" s="2">
        <v>0</v>
      </c>
      <c r="AQ1670" s="2">
        <v>0</v>
      </c>
      <c r="AR1670" s="26">
        <v>0</v>
      </c>
      <c r="AS1670" s="11"/>
      <c r="AT1670" s="10"/>
      <c r="AV1670" s="10"/>
      <c r="AW1670" s="10"/>
      <c r="AX1670" s="10"/>
      <c r="AY1670" s="10"/>
      <c r="AZ1670" s="10"/>
      <c r="BC1670" s="10"/>
    </row>
    <row r="1671" s="2" customFormat="1">
      <c r="A1671" s="2" t="s">
        <v>3625</v>
      </c>
      <c r="B1671" s="11">
        <v>44159</v>
      </c>
      <c r="C1671" s="2" t="s">
        <v>3611</v>
      </c>
      <c r="D1671" s="2" t="s">
        <v>3612</v>
      </c>
      <c r="E1671" s="2" t="s">
        <v>3613</v>
      </c>
      <c r="F1671" s="2" t="s">
        <v>3619</v>
      </c>
      <c r="G1671" s="2" t="s">
        <v>3620</v>
      </c>
      <c r="H1671" s="2" t="s">
        <v>3621</v>
      </c>
      <c r="I1671" s="11">
        <v>44286</v>
      </c>
      <c r="J1671" s="11">
        <v>44104</v>
      </c>
      <c r="K1671" s="2" t="s">
        <v>62</v>
      </c>
      <c r="L1671" s="2" t="s">
        <v>62</v>
      </c>
      <c r="M1671" s="2"/>
      <c r="N1671" s="2" t="s">
        <v>80</v>
      </c>
      <c r="O1671" s="2"/>
      <c r="P1671" s="2"/>
      <c r="Q1671" s="2" t="s">
        <v>65</v>
      </c>
      <c r="R1671" s="2" t="s">
        <v>81</v>
      </c>
      <c r="S1671" s="2">
        <v>5022</v>
      </c>
      <c r="T1671" s="2" t="s">
        <v>82</v>
      </c>
      <c r="U1671" s="2" t="s">
        <v>83</v>
      </c>
      <c r="V1671" s="10" t="s">
        <v>69</v>
      </c>
      <c r="W1671" s="2"/>
      <c r="X1671" s="2">
        <v>51224.4</v>
      </c>
      <c r="Y1671" s="26">
        <v>0.00026124311865</v>
      </c>
      <c r="Z1671" s="10" t="s">
        <v>84</v>
      </c>
      <c r="AA1671" s="2" t="s">
        <v>85</v>
      </c>
      <c r="AB1671" s="10" t="s">
        <v>72</v>
      </c>
      <c r="AC1671" s="2" t="s">
        <v>73</v>
      </c>
      <c r="AD1671" s="10" t="s">
        <v>74</v>
      </c>
      <c r="AE1671" s="10"/>
      <c r="AF1671" s="10" t="s">
        <v>86</v>
      </c>
      <c r="AG1671" s="10" t="s">
        <v>75</v>
      </c>
      <c r="AH1671" s="10"/>
      <c r="AI1671" s="10" t="s">
        <v>76</v>
      </c>
      <c r="AJ1671" s="2" t="s">
        <v>76</v>
      </c>
      <c r="AK1671" s="32">
        <v>1</v>
      </c>
      <c r="AL1671" s="2"/>
      <c r="AM1671" s="2"/>
      <c r="AN1671" s="7">
        <f>HYPERLINK("#Notes!C4441", "Go To Notes")</f>
      </c>
      <c r="AO1671" s="2">
        <v>0</v>
      </c>
      <c r="AP1671" s="2">
        <v>0</v>
      </c>
      <c r="AQ1671" s="2">
        <v>0</v>
      </c>
      <c r="AR1671" s="26">
        <v>0</v>
      </c>
      <c r="AS1671" s="11"/>
      <c r="AT1671" s="10"/>
      <c r="AV1671" s="10"/>
      <c r="AW1671" s="10"/>
      <c r="AX1671" s="10"/>
      <c r="AY1671" s="10"/>
      <c r="AZ1671" s="10"/>
      <c r="BC1671" s="10"/>
    </row>
    <row r="1672" s="2" customFormat="1">
      <c r="A1672" s="2" t="s">
        <v>3626</v>
      </c>
      <c r="B1672" s="11">
        <v>44253</v>
      </c>
      <c r="C1672" s="2" t="s">
        <v>3611</v>
      </c>
      <c r="D1672" s="2" t="s">
        <v>3612</v>
      </c>
      <c r="E1672" s="2" t="s">
        <v>3613</v>
      </c>
      <c r="F1672" s="2" t="s">
        <v>3619</v>
      </c>
      <c r="G1672" s="2" t="s">
        <v>3620</v>
      </c>
      <c r="H1672" s="2" t="s">
        <v>3621</v>
      </c>
      <c r="I1672" s="11">
        <v>44286</v>
      </c>
      <c r="J1672" s="11">
        <v>44196</v>
      </c>
      <c r="K1672" s="2" t="s">
        <v>62</v>
      </c>
      <c r="L1672" s="2" t="s">
        <v>62</v>
      </c>
      <c r="M1672" s="2"/>
      <c r="N1672" s="2" t="s">
        <v>80</v>
      </c>
      <c r="O1672" s="2"/>
      <c r="P1672" s="2"/>
      <c r="Q1672" s="2" t="s">
        <v>65</v>
      </c>
      <c r="R1672" s="2" t="s">
        <v>81</v>
      </c>
      <c r="S1672" s="2">
        <v>5045</v>
      </c>
      <c r="T1672" s="2" t="s">
        <v>82</v>
      </c>
      <c r="U1672" s="2" t="s">
        <v>83</v>
      </c>
      <c r="V1672" s="10" t="s">
        <v>69</v>
      </c>
      <c r="W1672" s="2"/>
      <c r="X1672" s="2">
        <v>95047.8</v>
      </c>
      <c r="Y1672" s="26">
        <v>0.00038373811333</v>
      </c>
      <c r="Z1672" s="10" t="s">
        <v>84</v>
      </c>
      <c r="AA1672" s="2" t="s">
        <v>85</v>
      </c>
      <c r="AB1672" s="10" t="s">
        <v>72</v>
      </c>
      <c r="AC1672" s="2" t="s">
        <v>73</v>
      </c>
      <c r="AD1672" s="10" t="s">
        <v>74</v>
      </c>
      <c r="AE1672" s="10"/>
      <c r="AF1672" s="10" t="s">
        <v>86</v>
      </c>
      <c r="AG1672" s="10" t="s">
        <v>75</v>
      </c>
      <c r="AH1672" s="10"/>
      <c r="AI1672" s="10" t="s">
        <v>76</v>
      </c>
      <c r="AJ1672" s="2" t="s">
        <v>76</v>
      </c>
      <c r="AK1672" s="32">
        <v>1</v>
      </c>
      <c r="AL1672" s="2"/>
      <c r="AM1672" s="2"/>
      <c r="AN1672" s="7">
        <f>HYPERLINK("#Notes!C4446", "Go To Notes")</f>
      </c>
      <c r="AO1672" s="2">
        <v>0</v>
      </c>
      <c r="AP1672" s="2">
        <v>0</v>
      </c>
      <c r="AQ1672" s="2">
        <v>0</v>
      </c>
      <c r="AR1672" s="26">
        <v>0</v>
      </c>
      <c r="AS1672" s="11"/>
      <c r="AT1672" s="10"/>
      <c r="AV1672" s="10"/>
      <c r="AW1672" s="10"/>
      <c r="AX1672" s="10"/>
      <c r="AY1672" s="10"/>
      <c r="AZ1672" s="10"/>
      <c r="BC1672" s="10"/>
    </row>
    <row r="1673" s="2" customFormat="1">
      <c r="A1673" s="2" t="s">
        <v>3627</v>
      </c>
      <c r="B1673" s="11">
        <v>44344</v>
      </c>
      <c r="C1673" s="2" t="s">
        <v>3611</v>
      </c>
      <c r="D1673" s="2" t="s">
        <v>3612</v>
      </c>
      <c r="E1673" s="2" t="s">
        <v>3613</v>
      </c>
      <c r="F1673" s="2" t="s">
        <v>3619</v>
      </c>
      <c r="G1673" s="2" t="s">
        <v>3620</v>
      </c>
      <c r="H1673" s="2" t="s">
        <v>3621</v>
      </c>
      <c r="I1673" s="11">
        <v>44286</v>
      </c>
      <c r="J1673" s="11">
        <v>44286</v>
      </c>
      <c r="K1673" s="2" t="s">
        <v>62</v>
      </c>
      <c r="L1673" s="2" t="s">
        <v>62</v>
      </c>
      <c r="M1673" s="2"/>
      <c r="N1673" s="2" t="s">
        <v>80</v>
      </c>
      <c r="O1673" s="2"/>
      <c r="P1673" s="2"/>
      <c r="Q1673" s="2" t="s">
        <v>65</v>
      </c>
      <c r="R1673" s="2" t="s">
        <v>81</v>
      </c>
      <c r="S1673" s="2">
        <v>4547</v>
      </c>
      <c r="T1673" s="2" t="s">
        <v>82</v>
      </c>
      <c r="U1673" s="2" t="s">
        <v>83</v>
      </c>
      <c r="V1673" s="10" t="s">
        <v>69</v>
      </c>
      <c r="W1673" s="2"/>
      <c r="X1673" s="2">
        <v>863111.54</v>
      </c>
      <c r="Y1673" s="26">
        <v>0.00331838618499</v>
      </c>
      <c r="Z1673" s="10" t="s">
        <v>84</v>
      </c>
      <c r="AA1673" s="2" t="s">
        <v>85</v>
      </c>
      <c r="AB1673" s="10" t="s">
        <v>72</v>
      </c>
      <c r="AC1673" s="2" t="s">
        <v>73</v>
      </c>
      <c r="AD1673" s="10" t="s">
        <v>74</v>
      </c>
      <c r="AE1673" s="10"/>
      <c r="AF1673" s="10" t="s">
        <v>86</v>
      </c>
      <c r="AG1673" s="10" t="s">
        <v>75</v>
      </c>
      <c r="AH1673" s="10"/>
      <c r="AI1673" s="10" t="s">
        <v>76</v>
      </c>
      <c r="AJ1673" s="2" t="s">
        <v>76</v>
      </c>
      <c r="AK1673" s="32">
        <v>1</v>
      </c>
      <c r="AL1673" s="2"/>
      <c r="AM1673" s="2"/>
      <c r="AN1673" s="7">
        <f>HYPERLINK("#Notes!C4451", "Go To Notes")</f>
      </c>
      <c r="AO1673" s="2">
        <v>0</v>
      </c>
      <c r="AP1673" s="2">
        <v>0</v>
      </c>
      <c r="AQ1673" s="2">
        <v>0</v>
      </c>
      <c r="AR1673" s="26">
        <v>0</v>
      </c>
      <c r="AS1673" s="11"/>
      <c r="AT1673" s="10"/>
      <c r="AV1673" s="10"/>
      <c r="AW1673" s="10"/>
      <c r="AX1673" s="10"/>
      <c r="AY1673" s="10"/>
      <c r="AZ1673" s="10"/>
      <c r="BC1673" s="10"/>
    </row>
    <row r="1674" s="2" customFormat="1">
      <c r="A1674" s="2" t="s">
        <v>3628</v>
      </c>
      <c r="B1674" s="11">
        <v>44435</v>
      </c>
      <c r="C1674" s="2" t="s">
        <v>3611</v>
      </c>
      <c r="D1674" s="2" t="s">
        <v>3612</v>
      </c>
      <c r="E1674" s="2" t="s">
        <v>3613</v>
      </c>
      <c r="F1674" s="2" t="s">
        <v>3619</v>
      </c>
      <c r="G1674" s="2" t="s">
        <v>3620</v>
      </c>
      <c r="H1674" s="2" t="s">
        <v>3621</v>
      </c>
      <c r="I1674" s="11">
        <v>44651</v>
      </c>
      <c r="J1674" s="11">
        <v>44377</v>
      </c>
      <c r="K1674" s="2" t="s">
        <v>62</v>
      </c>
      <c r="L1674" s="2" t="s">
        <v>62</v>
      </c>
      <c r="M1674" s="2"/>
      <c r="N1674" s="2" t="s">
        <v>80</v>
      </c>
      <c r="O1674" s="2"/>
      <c r="P1674" s="2"/>
      <c r="Q1674" s="2" t="s">
        <v>65</v>
      </c>
      <c r="R1674" s="2" t="s">
        <v>81</v>
      </c>
      <c r="S1674" s="2">
        <v>4941</v>
      </c>
      <c r="T1674" s="2" t="s">
        <v>82</v>
      </c>
      <c r="U1674" s="2" t="s">
        <v>83</v>
      </c>
      <c r="V1674" s="10" t="s">
        <v>69</v>
      </c>
      <c r="W1674" s="2"/>
      <c r="X1674" s="2">
        <v>1058065.74</v>
      </c>
      <c r="Y1674" s="26">
        <v>0.00373745502602</v>
      </c>
      <c r="Z1674" s="10" t="s">
        <v>84</v>
      </c>
      <c r="AA1674" s="2" t="s">
        <v>85</v>
      </c>
      <c r="AB1674" s="10" t="s">
        <v>72</v>
      </c>
      <c r="AC1674" s="2" t="s">
        <v>73</v>
      </c>
      <c r="AD1674" s="10" t="s">
        <v>74</v>
      </c>
      <c r="AE1674" s="10"/>
      <c r="AF1674" s="10" t="s">
        <v>86</v>
      </c>
      <c r="AG1674" s="10" t="s">
        <v>75</v>
      </c>
      <c r="AH1674" s="10"/>
      <c r="AI1674" s="10" t="s">
        <v>76</v>
      </c>
      <c r="AJ1674" s="2" t="s">
        <v>76</v>
      </c>
      <c r="AK1674" s="32">
        <v>1</v>
      </c>
      <c r="AL1674" s="2"/>
      <c r="AM1674" s="2"/>
      <c r="AN1674" s="7">
        <f>HYPERLINK("#Notes!C4456", "Go To Notes")</f>
      </c>
      <c r="AO1674" s="2">
        <v>0</v>
      </c>
      <c r="AP1674" s="2">
        <v>0</v>
      </c>
      <c r="AQ1674" s="2">
        <v>0</v>
      </c>
      <c r="AR1674" s="26">
        <v>0</v>
      </c>
      <c r="AS1674" s="11"/>
      <c r="AT1674" s="10"/>
      <c r="AV1674" s="10"/>
      <c r="AW1674" s="10"/>
      <c r="AX1674" s="10"/>
      <c r="AY1674" s="10"/>
      <c r="AZ1674" s="10"/>
      <c r="BC1674" s="10"/>
    </row>
    <row r="1675" s="2" customFormat="1">
      <c r="A1675" s="2" t="s">
        <v>3629</v>
      </c>
      <c r="B1675" s="11">
        <v>44522</v>
      </c>
      <c r="C1675" s="2" t="s">
        <v>3630</v>
      </c>
      <c r="D1675" s="2" t="s">
        <v>3631</v>
      </c>
      <c r="E1675" s="2" t="s">
        <v>3632</v>
      </c>
      <c r="F1675" s="2" t="s">
        <v>3633</v>
      </c>
      <c r="G1675" s="2" t="s">
        <v>3634</v>
      </c>
      <c r="H1675" s="2" t="s">
        <v>3635</v>
      </c>
      <c r="I1675" s="11">
        <v>44561</v>
      </c>
      <c r="J1675" s="11">
        <v>44469</v>
      </c>
      <c r="K1675" s="2" t="s">
        <v>62</v>
      </c>
      <c r="L1675" s="2" t="s">
        <v>62</v>
      </c>
      <c r="M1675" s="2"/>
      <c r="N1675" s="2" t="s">
        <v>80</v>
      </c>
      <c r="O1675" s="2"/>
      <c r="P1675" s="2"/>
      <c r="Q1675" s="2" t="s">
        <v>65</v>
      </c>
      <c r="R1675" s="2" t="s">
        <v>81</v>
      </c>
      <c r="S1675" s="2">
        <v>5580</v>
      </c>
      <c r="T1675" s="2" t="s">
        <v>82</v>
      </c>
      <c r="U1675" s="2" t="s">
        <v>83</v>
      </c>
      <c r="V1675" s="10" t="s">
        <v>69</v>
      </c>
      <c r="W1675" s="2"/>
      <c r="X1675" s="2">
        <v>979122.6</v>
      </c>
      <c r="Y1675" s="26">
        <v>0.00445161302739</v>
      </c>
      <c r="Z1675" s="10" t="s">
        <v>84</v>
      </c>
      <c r="AA1675" s="2" t="s">
        <v>85</v>
      </c>
      <c r="AB1675" s="10" t="s">
        <v>72</v>
      </c>
      <c r="AC1675" s="2" t="s">
        <v>73</v>
      </c>
      <c r="AD1675" s="10" t="s">
        <v>74</v>
      </c>
      <c r="AE1675" s="10"/>
      <c r="AF1675" s="10" t="s">
        <v>86</v>
      </c>
      <c r="AG1675" s="10" t="s">
        <v>75</v>
      </c>
      <c r="AH1675" s="10"/>
      <c r="AI1675" s="10" t="s">
        <v>76</v>
      </c>
      <c r="AJ1675" s="2" t="s">
        <v>76</v>
      </c>
      <c r="AK1675" s="32">
        <v>1</v>
      </c>
      <c r="AL1675" s="2"/>
      <c r="AM1675" s="2"/>
      <c r="AN1675" s="7">
        <f>HYPERLINK("#Notes!C4461", "Go To Notes")</f>
      </c>
      <c r="AO1675" s="2">
        <v>0</v>
      </c>
      <c r="AP1675" s="2">
        <v>0</v>
      </c>
      <c r="AQ1675" s="2">
        <v>0</v>
      </c>
      <c r="AR1675" s="26">
        <v>0</v>
      </c>
      <c r="AS1675" s="11"/>
      <c r="AT1675" s="10"/>
      <c r="AV1675" s="10"/>
      <c r="AW1675" s="10"/>
      <c r="AX1675" s="10"/>
      <c r="AY1675" s="10"/>
      <c r="AZ1675" s="10"/>
      <c r="BC1675" s="10"/>
    </row>
    <row r="1676" s="2" customFormat="1">
      <c r="A1676" s="2" t="s">
        <v>3636</v>
      </c>
      <c r="B1676" s="11">
        <v>43857</v>
      </c>
      <c r="C1676" s="2" t="s">
        <v>3637</v>
      </c>
      <c r="D1676" s="2" t="s">
        <v>3638</v>
      </c>
      <c r="E1676" s="2" t="s">
        <v>3639</v>
      </c>
      <c r="F1676" s="2" t="s">
        <v>3640</v>
      </c>
      <c r="G1676" s="2" t="s">
        <v>3641</v>
      </c>
      <c r="H1676" s="2" t="s">
        <v>3642</v>
      </c>
      <c r="I1676" s="11">
        <v>43982</v>
      </c>
      <c r="J1676" s="11">
        <v>43799</v>
      </c>
      <c r="K1676" s="2" t="s">
        <v>141</v>
      </c>
      <c r="L1676" s="2" t="s">
        <v>142</v>
      </c>
      <c r="M1676" s="2"/>
      <c r="N1676" s="2" t="s">
        <v>80</v>
      </c>
      <c r="O1676" s="2"/>
      <c r="P1676" s="2"/>
      <c r="Q1676" s="2" t="s">
        <v>65</v>
      </c>
      <c r="R1676" s="2" t="s">
        <v>81</v>
      </c>
      <c r="S1676" s="2">
        <v>21400</v>
      </c>
      <c r="T1676" s="2" t="s">
        <v>82</v>
      </c>
      <c r="U1676" s="2" t="s">
        <v>83</v>
      </c>
      <c r="V1676" s="10" t="s">
        <v>69</v>
      </c>
      <c r="W1676" s="2"/>
      <c r="X1676" s="2">
        <v>135676</v>
      </c>
      <c r="Y1676" s="26">
        <v>0.00011425547117</v>
      </c>
      <c r="Z1676" s="10" t="s">
        <v>84</v>
      </c>
      <c r="AA1676" s="2" t="s">
        <v>85</v>
      </c>
      <c r="AB1676" s="10" t="s">
        <v>143</v>
      </c>
      <c r="AC1676" s="2" t="s">
        <v>66</v>
      </c>
      <c r="AD1676" s="10" t="s">
        <v>74</v>
      </c>
      <c r="AE1676" s="10"/>
      <c r="AF1676" s="10" t="s">
        <v>86</v>
      </c>
      <c r="AG1676" s="10" t="s">
        <v>75</v>
      </c>
      <c r="AH1676" s="10"/>
      <c r="AI1676" s="10" t="s">
        <v>76</v>
      </c>
      <c r="AJ1676" s="2" t="s">
        <v>76</v>
      </c>
      <c r="AK1676" s="32">
        <v>1</v>
      </c>
      <c r="AL1676" s="2"/>
      <c r="AM1676" s="2"/>
      <c r="AN1676" s="7">
        <f>HYPERLINK("#Notes!C4466", "Go To Notes")</f>
      </c>
      <c r="AO1676" s="2">
        <v>0</v>
      </c>
      <c r="AP1676" s="2">
        <v>0</v>
      </c>
      <c r="AQ1676" s="2">
        <v>132506</v>
      </c>
      <c r="AR1676" s="26">
        <v>0.9766355140186915</v>
      </c>
      <c r="AS1676" s="11"/>
      <c r="AT1676" s="10"/>
      <c r="AV1676" s="10"/>
      <c r="AW1676" s="10"/>
      <c r="AX1676" s="10"/>
      <c r="AY1676" s="10"/>
      <c r="AZ1676" s="10"/>
      <c r="BC1676" s="10"/>
    </row>
    <row r="1677" s="2" customFormat="1">
      <c r="A1677" s="2" t="s">
        <v>3643</v>
      </c>
      <c r="B1677" s="11">
        <v>43949</v>
      </c>
      <c r="C1677" s="2" t="s">
        <v>3637</v>
      </c>
      <c r="D1677" s="2" t="s">
        <v>3638</v>
      </c>
      <c r="E1677" s="2" t="s">
        <v>3639</v>
      </c>
      <c r="F1677" s="2" t="s">
        <v>3640</v>
      </c>
      <c r="G1677" s="2" t="s">
        <v>3641</v>
      </c>
      <c r="H1677" s="2" t="s">
        <v>3642</v>
      </c>
      <c r="I1677" s="11">
        <v>43982</v>
      </c>
      <c r="J1677" s="11">
        <v>43890</v>
      </c>
      <c r="K1677" s="2" t="s">
        <v>141</v>
      </c>
      <c r="L1677" s="2" t="s">
        <v>142</v>
      </c>
      <c r="M1677" s="2"/>
      <c r="N1677" s="2" t="s">
        <v>80</v>
      </c>
      <c r="O1677" s="2"/>
      <c r="P1677" s="2"/>
      <c r="Q1677" s="2" t="s">
        <v>65</v>
      </c>
      <c r="R1677" s="2" t="s">
        <v>81</v>
      </c>
      <c r="S1677" s="2">
        <v>21400</v>
      </c>
      <c r="T1677" s="2" t="s">
        <v>82</v>
      </c>
      <c r="U1677" s="2" t="s">
        <v>83</v>
      </c>
      <c r="V1677" s="10" t="s">
        <v>69</v>
      </c>
      <c r="W1677" s="2"/>
      <c r="X1677" s="2">
        <v>77040</v>
      </c>
      <c r="Y1677" s="26">
        <v>6.862147148E-05</v>
      </c>
      <c r="Z1677" s="10" t="s">
        <v>84</v>
      </c>
      <c r="AA1677" s="2" t="s">
        <v>85</v>
      </c>
      <c r="AB1677" s="10" t="s">
        <v>143</v>
      </c>
      <c r="AC1677" s="2" t="s">
        <v>66</v>
      </c>
      <c r="AD1677" s="10" t="s">
        <v>74</v>
      </c>
      <c r="AE1677" s="10"/>
      <c r="AF1677" s="10" t="s">
        <v>86</v>
      </c>
      <c r="AG1677" s="10" t="s">
        <v>75</v>
      </c>
      <c r="AH1677" s="10"/>
      <c r="AI1677" s="10" t="s">
        <v>76</v>
      </c>
      <c r="AJ1677" s="2" t="s">
        <v>76</v>
      </c>
      <c r="AK1677" s="32">
        <v>1</v>
      </c>
      <c r="AL1677" s="2"/>
      <c r="AM1677" s="2"/>
      <c r="AN1677" s="2"/>
      <c r="AO1677" s="2">
        <v>0</v>
      </c>
      <c r="AP1677" s="2">
        <v>0</v>
      </c>
      <c r="AQ1677" s="2">
        <v>75240</v>
      </c>
      <c r="AR1677" s="26">
        <v>0.9766355140186915</v>
      </c>
      <c r="AS1677" s="11"/>
      <c r="AT1677" s="10"/>
      <c r="AV1677" s="10"/>
      <c r="AW1677" s="10"/>
      <c r="AX1677" s="10"/>
      <c r="AY1677" s="10"/>
      <c r="AZ1677" s="10"/>
      <c r="BC1677" s="10"/>
    </row>
    <row r="1678" s="2" customFormat="1">
      <c r="A1678" s="2" t="s">
        <v>3644</v>
      </c>
      <c r="B1678" s="11">
        <v>44039</v>
      </c>
      <c r="C1678" s="2" t="s">
        <v>3637</v>
      </c>
      <c r="D1678" s="2" t="s">
        <v>3638</v>
      </c>
      <c r="E1678" s="2" t="s">
        <v>3639</v>
      </c>
      <c r="F1678" s="2" t="s">
        <v>3640</v>
      </c>
      <c r="G1678" s="2" t="s">
        <v>3641</v>
      </c>
      <c r="H1678" s="2" t="s">
        <v>3642</v>
      </c>
      <c r="I1678" s="11">
        <v>43982</v>
      </c>
      <c r="J1678" s="11">
        <v>43982</v>
      </c>
      <c r="K1678" s="2" t="s">
        <v>141</v>
      </c>
      <c r="L1678" s="2" t="s">
        <v>142</v>
      </c>
      <c r="M1678" s="2"/>
      <c r="N1678" s="2" t="s">
        <v>80</v>
      </c>
      <c r="O1678" s="2"/>
      <c r="P1678" s="2"/>
      <c r="Q1678" s="2" t="s">
        <v>65</v>
      </c>
      <c r="R1678" s="2" t="s">
        <v>81</v>
      </c>
      <c r="S1678" s="2">
        <v>21400</v>
      </c>
      <c r="T1678" s="2" t="s">
        <v>82</v>
      </c>
      <c r="U1678" s="2" t="s">
        <v>83</v>
      </c>
      <c r="V1678" s="10" t="s">
        <v>69</v>
      </c>
      <c r="W1678" s="2"/>
      <c r="X1678" s="2">
        <v>86884</v>
      </c>
      <c r="Y1678" s="26">
        <v>7.375637111E-05</v>
      </c>
      <c r="Z1678" s="10" t="s">
        <v>84</v>
      </c>
      <c r="AA1678" s="2" t="s">
        <v>85</v>
      </c>
      <c r="AB1678" s="10" t="s">
        <v>143</v>
      </c>
      <c r="AC1678" s="2" t="s">
        <v>66</v>
      </c>
      <c r="AD1678" s="10" t="s">
        <v>74</v>
      </c>
      <c r="AE1678" s="10"/>
      <c r="AF1678" s="10" t="s">
        <v>86</v>
      </c>
      <c r="AG1678" s="10" t="s">
        <v>75</v>
      </c>
      <c r="AH1678" s="10"/>
      <c r="AI1678" s="10" t="s">
        <v>76</v>
      </c>
      <c r="AJ1678" s="2" t="s">
        <v>76</v>
      </c>
      <c r="AK1678" s="32">
        <v>1</v>
      </c>
      <c r="AL1678" s="2"/>
      <c r="AM1678" s="2"/>
      <c r="AN1678" s="2"/>
      <c r="AO1678" s="2">
        <v>0</v>
      </c>
      <c r="AP1678" s="2">
        <v>0</v>
      </c>
      <c r="AQ1678" s="2">
        <v>84854</v>
      </c>
      <c r="AR1678" s="26">
        <v>0.9766355140186915</v>
      </c>
      <c r="AS1678" s="11"/>
      <c r="AT1678" s="10"/>
      <c r="AV1678" s="10"/>
      <c r="AW1678" s="10"/>
      <c r="AX1678" s="10"/>
      <c r="AY1678" s="10"/>
      <c r="AZ1678" s="10"/>
      <c r="BC1678" s="10"/>
    </row>
    <row r="1679" s="2" customFormat="1">
      <c r="A1679" s="2" t="s">
        <v>3645</v>
      </c>
      <c r="B1679" s="11">
        <v>44134</v>
      </c>
      <c r="C1679" s="2" t="s">
        <v>3637</v>
      </c>
      <c r="D1679" s="2" t="s">
        <v>3638</v>
      </c>
      <c r="E1679" s="2" t="s">
        <v>3639</v>
      </c>
      <c r="F1679" s="2" t="s">
        <v>3640</v>
      </c>
      <c r="G1679" s="2" t="s">
        <v>3641</v>
      </c>
      <c r="H1679" s="2" t="s">
        <v>3642</v>
      </c>
      <c r="I1679" s="11">
        <v>44347</v>
      </c>
      <c r="J1679" s="11">
        <v>44074</v>
      </c>
      <c r="K1679" s="2" t="s">
        <v>141</v>
      </c>
      <c r="L1679" s="2" t="s">
        <v>142</v>
      </c>
      <c r="M1679" s="2"/>
      <c r="N1679" s="2" t="s">
        <v>80</v>
      </c>
      <c r="O1679" s="2"/>
      <c r="P1679" s="2"/>
      <c r="Q1679" s="2" t="s">
        <v>65</v>
      </c>
      <c r="R1679" s="2" t="s">
        <v>81</v>
      </c>
      <c r="S1679" s="2">
        <v>21400</v>
      </c>
      <c r="T1679" s="2" t="s">
        <v>82</v>
      </c>
      <c r="U1679" s="2" t="s">
        <v>83</v>
      </c>
      <c r="V1679" s="10" t="s">
        <v>69</v>
      </c>
      <c r="W1679" s="2"/>
      <c r="X1679" s="2">
        <v>142952</v>
      </c>
      <c r="Y1679" s="26">
        <v>0.00010388963991</v>
      </c>
      <c r="Z1679" s="10" t="s">
        <v>84</v>
      </c>
      <c r="AA1679" s="2" t="s">
        <v>85</v>
      </c>
      <c r="AB1679" s="10" t="s">
        <v>143</v>
      </c>
      <c r="AC1679" s="2" t="s">
        <v>66</v>
      </c>
      <c r="AD1679" s="10" t="s">
        <v>74</v>
      </c>
      <c r="AE1679" s="10"/>
      <c r="AF1679" s="10" t="s">
        <v>86</v>
      </c>
      <c r="AG1679" s="10" t="s">
        <v>75</v>
      </c>
      <c r="AH1679" s="10"/>
      <c r="AI1679" s="10" t="s">
        <v>76</v>
      </c>
      <c r="AJ1679" s="2" t="s">
        <v>76</v>
      </c>
      <c r="AK1679" s="32">
        <v>1</v>
      </c>
      <c r="AL1679" s="2"/>
      <c r="AM1679" s="2"/>
      <c r="AN1679" s="2"/>
      <c r="AO1679" s="2">
        <v>0</v>
      </c>
      <c r="AP1679" s="2">
        <v>0</v>
      </c>
      <c r="AQ1679" s="2">
        <v>139612</v>
      </c>
      <c r="AR1679" s="26">
        <v>0.9766355140186915</v>
      </c>
      <c r="AS1679" s="11"/>
      <c r="AT1679" s="10"/>
      <c r="AV1679" s="10"/>
      <c r="AW1679" s="10"/>
      <c r="AX1679" s="10"/>
      <c r="AY1679" s="10"/>
      <c r="AZ1679" s="10"/>
      <c r="BC1679" s="10"/>
    </row>
    <row r="1680" s="2" customFormat="1">
      <c r="A1680" s="2" t="s">
        <v>3646</v>
      </c>
      <c r="B1680" s="11">
        <v>44224</v>
      </c>
      <c r="C1680" s="2" t="s">
        <v>3637</v>
      </c>
      <c r="D1680" s="2" t="s">
        <v>3638</v>
      </c>
      <c r="E1680" s="2" t="s">
        <v>3639</v>
      </c>
      <c r="F1680" s="2" t="s">
        <v>3640</v>
      </c>
      <c r="G1680" s="2" t="s">
        <v>3641</v>
      </c>
      <c r="H1680" s="2" t="s">
        <v>3642</v>
      </c>
      <c r="I1680" s="11">
        <v>44347</v>
      </c>
      <c r="J1680" s="11">
        <v>44165</v>
      </c>
      <c r="K1680" s="2" t="s">
        <v>141</v>
      </c>
      <c r="L1680" s="2" t="s">
        <v>142</v>
      </c>
      <c r="M1680" s="2"/>
      <c r="N1680" s="2" t="s">
        <v>80</v>
      </c>
      <c r="O1680" s="2"/>
      <c r="P1680" s="2"/>
      <c r="Q1680" s="2" t="s">
        <v>65</v>
      </c>
      <c r="R1680" s="2" t="s">
        <v>81</v>
      </c>
      <c r="S1680" s="2">
        <v>20300</v>
      </c>
      <c r="T1680" s="2" t="s">
        <v>82</v>
      </c>
      <c r="U1680" s="2" t="s">
        <v>83</v>
      </c>
      <c r="V1680" s="10" t="s">
        <v>69</v>
      </c>
      <c r="W1680" s="2"/>
      <c r="X1680" s="2">
        <v>336168</v>
      </c>
      <c r="Y1680" s="26">
        <v>0.00020565016286</v>
      </c>
      <c r="Z1680" s="10" t="s">
        <v>84</v>
      </c>
      <c r="AA1680" s="2" t="s">
        <v>85</v>
      </c>
      <c r="AB1680" s="10" t="s">
        <v>143</v>
      </c>
      <c r="AC1680" s="2" t="s">
        <v>66</v>
      </c>
      <c r="AD1680" s="10" t="s">
        <v>74</v>
      </c>
      <c r="AE1680" s="10"/>
      <c r="AF1680" s="10" t="s">
        <v>86</v>
      </c>
      <c r="AG1680" s="10" t="s">
        <v>75</v>
      </c>
      <c r="AH1680" s="10"/>
      <c r="AI1680" s="10" t="s">
        <v>76</v>
      </c>
      <c r="AJ1680" s="2" t="s">
        <v>76</v>
      </c>
      <c r="AK1680" s="32">
        <v>1</v>
      </c>
      <c r="AL1680" s="2"/>
      <c r="AM1680" s="2"/>
      <c r="AN1680" s="2"/>
      <c r="AO1680" s="2">
        <v>0</v>
      </c>
      <c r="AP1680" s="2">
        <v>0</v>
      </c>
      <c r="AQ1680" s="2">
        <v>327888</v>
      </c>
      <c r="AR1680" s="26">
        <v>0.9753694581280788</v>
      </c>
      <c r="AS1680" s="11"/>
      <c r="AT1680" s="10"/>
      <c r="AV1680" s="10"/>
      <c r="AW1680" s="10"/>
      <c r="AX1680" s="10"/>
      <c r="AY1680" s="10"/>
      <c r="AZ1680" s="10"/>
      <c r="BC1680" s="10"/>
    </row>
    <row r="1681" s="2" customFormat="1">
      <c r="A1681" s="2" t="s">
        <v>3647</v>
      </c>
      <c r="B1681" s="11">
        <v>44315</v>
      </c>
      <c r="C1681" s="2" t="s">
        <v>3637</v>
      </c>
      <c r="D1681" s="2" t="s">
        <v>3638</v>
      </c>
      <c r="E1681" s="2" t="s">
        <v>3639</v>
      </c>
      <c r="F1681" s="2" t="s">
        <v>3640</v>
      </c>
      <c r="G1681" s="2" t="s">
        <v>3641</v>
      </c>
      <c r="H1681" s="2" t="s">
        <v>3642</v>
      </c>
      <c r="I1681" s="11">
        <v>44347</v>
      </c>
      <c r="J1681" s="11">
        <v>44255</v>
      </c>
      <c r="K1681" s="2" t="s">
        <v>141</v>
      </c>
      <c r="L1681" s="2" t="s">
        <v>142</v>
      </c>
      <c r="M1681" s="2"/>
      <c r="N1681" s="2" t="s">
        <v>80</v>
      </c>
      <c r="O1681" s="2"/>
      <c r="P1681" s="2"/>
      <c r="Q1681" s="2" t="s">
        <v>65</v>
      </c>
      <c r="R1681" s="2" t="s">
        <v>81</v>
      </c>
      <c r="S1681" s="2">
        <v>14000</v>
      </c>
      <c r="T1681" s="2" t="s">
        <v>82</v>
      </c>
      <c r="U1681" s="2" t="s">
        <v>83</v>
      </c>
      <c r="V1681" s="10" t="s">
        <v>69</v>
      </c>
      <c r="W1681" s="2"/>
      <c r="X1681" s="2">
        <v>1424360</v>
      </c>
      <c r="Y1681" s="26">
        <v>0.00080071874382</v>
      </c>
      <c r="Z1681" s="10" t="s">
        <v>84</v>
      </c>
      <c r="AA1681" s="2" t="s">
        <v>85</v>
      </c>
      <c r="AB1681" s="10" t="s">
        <v>143</v>
      </c>
      <c r="AC1681" s="2" t="s">
        <v>66</v>
      </c>
      <c r="AD1681" s="10" t="s">
        <v>74</v>
      </c>
      <c r="AE1681" s="10"/>
      <c r="AF1681" s="10" t="s">
        <v>86</v>
      </c>
      <c r="AG1681" s="10" t="s">
        <v>75</v>
      </c>
      <c r="AH1681" s="10"/>
      <c r="AI1681" s="10" t="s">
        <v>76</v>
      </c>
      <c r="AJ1681" s="2" t="s">
        <v>76</v>
      </c>
      <c r="AK1681" s="32">
        <v>1</v>
      </c>
      <c r="AL1681" s="2"/>
      <c r="AM1681" s="2"/>
      <c r="AN1681" s="2"/>
      <c r="AO1681" s="2">
        <v>0</v>
      </c>
      <c r="AP1681" s="2">
        <v>0</v>
      </c>
      <c r="AQ1681" s="2">
        <v>1393838</v>
      </c>
      <c r="AR1681" s="26">
        <v>0.9785714285714286</v>
      </c>
      <c r="AS1681" s="11"/>
      <c r="AT1681" s="10"/>
      <c r="AV1681" s="10"/>
      <c r="AW1681" s="10"/>
      <c r="AX1681" s="10"/>
      <c r="AY1681" s="10"/>
      <c r="AZ1681" s="10"/>
      <c r="BC1681" s="10"/>
    </row>
    <row r="1682" s="2" customFormat="1">
      <c r="A1682" s="2" t="s">
        <v>3648</v>
      </c>
      <c r="B1682" s="11">
        <v>44405</v>
      </c>
      <c r="C1682" s="2" t="s">
        <v>3637</v>
      </c>
      <c r="D1682" s="2" t="s">
        <v>3638</v>
      </c>
      <c r="E1682" s="2" t="s">
        <v>3639</v>
      </c>
      <c r="F1682" s="2" t="s">
        <v>3640</v>
      </c>
      <c r="G1682" s="2" t="s">
        <v>3641</v>
      </c>
      <c r="H1682" s="2" t="s">
        <v>3642</v>
      </c>
      <c r="I1682" s="11">
        <v>44347</v>
      </c>
      <c r="J1682" s="11">
        <v>44347</v>
      </c>
      <c r="K1682" s="2" t="s">
        <v>141</v>
      </c>
      <c r="L1682" s="2" t="s">
        <v>142</v>
      </c>
      <c r="M1682" s="2"/>
      <c r="N1682" s="2" t="s">
        <v>80</v>
      </c>
      <c r="O1682" s="2"/>
      <c r="P1682" s="2"/>
      <c r="Q1682" s="2" t="s">
        <v>65</v>
      </c>
      <c r="R1682" s="2" t="s">
        <v>81</v>
      </c>
      <c r="S1682" s="2">
        <v>13300</v>
      </c>
      <c r="T1682" s="2" t="s">
        <v>82</v>
      </c>
      <c r="U1682" s="2" t="s">
        <v>83</v>
      </c>
      <c r="V1682" s="10" t="s">
        <v>69</v>
      </c>
      <c r="W1682" s="2"/>
      <c r="X1682" s="2">
        <v>2952600</v>
      </c>
      <c r="Y1682" s="26">
        <v>0.00168150768499</v>
      </c>
      <c r="Z1682" s="10" t="s">
        <v>84</v>
      </c>
      <c r="AA1682" s="2" t="s">
        <v>85</v>
      </c>
      <c r="AB1682" s="10" t="s">
        <v>143</v>
      </c>
      <c r="AC1682" s="2" t="s">
        <v>66</v>
      </c>
      <c r="AD1682" s="10" t="s">
        <v>74</v>
      </c>
      <c r="AE1682" s="10"/>
      <c r="AF1682" s="10" t="s">
        <v>86</v>
      </c>
      <c r="AG1682" s="10" t="s">
        <v>75</v>
      </c>
      <c r="AH1682" s="10"/>
      <c r="AI1682" s="10" t="s">
        <v>76</v>
      </c>
      <c r="AJ1682" s="2" t="s">
        <v>76</v>
      </c>
      <c r="AK1682" s="32">
        <v>1</v>
      </c>
      <c r="AL1682" s="2"/>
      <c r="AM1682" s="2"/>
      <c r="AN1682" s="2"/>
      <c r="AO1682" s="2">
        <v>0</v>
      </c>
      <c r="AP1682" s="2">
        <v>0</v>
      </c>
      <c r="AQ1682" s="2">
        <v>2664000</v>
      </c>
      <c r="AR1682" s="26">
        <v>0.9022556390977444</v>
      </c>
      <c r="AS1682" s="11"/>
      <c r="AT1682" s="10"/>
      <c r="AV1682" s="10"/>
      <c r="AW1682" s="10"/>
      <c r="AX1682" s="10"/>
      <c r="AY1682" s="10"/>
      <c r="AZ1682" s="10"/>
      <c r="BC1682" s="10"/>
    </row>
    <row r="1683" s="2" customFormat="1">
      <c r="A1683" s="2" t="s">
        <v>3649</v>
      </c>
      <c r="B1683" s="11">
        <v>44498</v>
      </c>
      <c r="C1683" s="2" t="s">
        <v>3637</v>
      </c>
      <c r="D1683" s="2" t="s">
        <v>3638</v>
      </c>
      <c r="E1683" s="2" t="s">
        <v>3639</v>
      </c>
      <c r="F1683" s="2" t="s">
        <v>3640</v>
      </c>
      <c r="G1683" s="2" t="s">
        <v>3641</v>
      </c>
      <c r="H1683" s="2" t="s">
        <v>3642</v>
      </c>
      <c r="I1683" s="11">
        <v>44712</v>
      </c>
      <c r="J1683" s="11">
        <v>44439</v>
      </c>
      <c r="K1683" s="2" t="s">
        <v>141</v>
      </c>
      <c r="L1683" s="2" t="s">
        <v>142</v>
      </c>
      <c r="M1683" s="2"/>
      <c r="N1683" s="2" t="s">
        <v>80</v>
      </c>
      <c r="O1683" s="2"/>
      <c r="P1683" s="2"/>
      <c r="Q1683" s="2" t="s">
        <v>65</v>
      </c>
      <c r="R1683" s="2" t="s">
        <v>81</v>
      </c>
      <c r="S1683" s="2">
        <v>13200</v>
      </c>
      <c r="T1683" s="2" t="s">
        <v>82</v>
      </c>
      <c r="U1683" s="2" t="s">
        <v>83</v>
      </c>
      <c r="V1683" s="10" t="s">
        <v>69</v>
      </c>
      <c r="W1683" s="2"/>
      <c r="X1683" s="2">
        <v>2880768</v>
      </c>
      <c r="Y1683" s="26">
        <v>0.00163501631307</v>
      </c>
      <c r="Z1683" s="10" t="s">
        <v>84</v>
      </c>
      <c r="AA1683" s="2" t="s">
        <v>85</v>
      </c>
      <c r="AB1683" s="10" t="s">
        <v>143</v>
      </c>
      <c r="AC1683" s="2" t="s">
        <v>66</v>
      </c>
      <c r="AD1683" s="10" t="s">
        <v>74</v>
      </c>
      <c r="AE1683" s="10"/>
      <c r="AF1683" s="10" t="s">
        <v>86</v>
      </c>
      <c r="AG1683" s="10" t="s">
        <v>75</v>
      </c>
      <c r="AH1683" s="10"/>
      <c r="AI1683" s="10" t="s">
        <v>76</v>
      </c>
      <c r="AJ1683" s="2" t="s">
        <v>76</v>
      </c>
      <c r="AK1683" s="32">
        <v>1</v>
      </c>
      <c r="AL1683" s="2"/>
      <c r="AM1683" s="2"/>
      <c r="AN1683" s="2"/>
      <c r="AO1683" s="2">
        <v>0</v>
      </c>
      <c r="AP1683" s="2">
        <v>0</v>
      </c>
      <c r="AQ1683" s="2">
        <v>2815296</v>
      </c>
      <c r="AR1683" s="26">
        <v>0.9772727272727273</v>
      </c>
      <c r="AS1683" s="11"/>
      <c r="AT1683" s="10"/>
      <c r="AV1683" s="10"/>
      <c r="AW1683" s="10"/>
      <c r="AX1683" s="10"/>
      <c r="AY1683" s="10"/>
      <c r="AZ1683" s="10"/>
      <c r="BC1683" s="10"/>
    </row>
    <row r="1684" s="2" customFormat="1">
      <c r="A1684" s="2" t="s">
        <v>3650</v>
      </c>
      <c r="B1684" s="11">
        <v>44498</v>
      </c>
      <c r="C1684" s="2" t="s">
        <v>3637</v>
      </c>
      <c r="D1684" s="2" t="s">
        <v>3638</v>
      </c>
      <c r="E1684" s="2" t="s">
        <v>3639</v>
      </c>
      <c r="F1684" s="2" t="s">
        <v>3651</v>
      </c>
      <c r="G1684" s="2" t="s">
        <v>3652</v>
      </c>
      <c r="H1684" s="2" t="s">
        <v>3653</v>
      </c>
      <c r="I1684" s="11">
        <v>44712</v>
      </c>
      <c r="J1684" s="11">
        <v>44439</v>
      </c>
      <c r="K1684" s="2" t="s">
        <v>141</v>
      </c>
      <c r="L1684" s="2" t="s">
        <v>142</v>
      </c>
      <c r="M1684" s="2"/>
      <c r="N1684" s="2" t="s">
        <v>80</v>
      </c>
      <c r="O1684" s="2"/>
      <c r="P1684" s="2"/>
      <c r="Q1684" s="2" t="s">
        <v>65</v>
      </c>
      <c r="R1684" s="2" t="s">
        <v>81</v>
      </c>
      <c r="S1684" s="2">
        <v>3200</v>
      </c>
      <c r="T1684" s="2" t="s">
        <v>82</v>
      </c>
      <c r="U1684" s="2" t="s">
        <v>83</v>
      </c>
      <c r="V1684" s="10" t="s">
        <v>69</v>
      </c>
      <c r="W1684" s="2"/>
      <c r="X1684" s="2">
        <v>698368</v>
      </c>
      <c r="Y1684" s="26">
        <v>0.00029966530512</v>
      </c>
      <c r="Z1684" s="10" t="s">
        <v>84</v>
      </c>
      <c r="AA1684" s="2" t="s">
        <v>85</v>
      </c>
      <c r="AB1684" s="10" t="s">
        <v>143</v>
      </c>
      <c r="AC1684" s="2" t="s">
        <v>66</v>
      </c>
      <c r="AD1684" s="10" t="s">
        <v>74</v>
      </c>
      <c r="AE1684" s="10"/>
      <c r="AF1684" s="10" t="s">
        <v>86</v>
      </c>
      <c r="AG1684" s="10" t="s">
        <v>75</v>
      </c>
      <c r="AH1684" s="10"/>
      <c r="AI1684" s="10" t="s">
        <v>76</v>
      </c>
      <c r="AJ1684" s="2" t="s">
        <v>76</v>
      </c>
      <c r="AK1684" s="32">
        <v>1</v>
      </c>
      <c r="AL1684" s="2"/>
      <c r="AM1684" s="2"/>
      <c r="AN1684" s="2"/>
      <c r="AO1684" s="2">
        <v>0</v>
      </c>
      <c r="AP1684" s="2">
        <v>0</v>
      </c>
      <c r="AQ1684" s="2">
        <v>676544</v>
      </c>
      <c r="AR1684" s="26">
        <v>0.96875</v>
      </c>
      <c r="AS1684" s="11"/>
      <c r="AT1684" s="10"/>
      <c r="AV1684" s="10"/>
      <c r="AW1684" s="10"/>
      <c r="AX1684" s="10"/>
      <c r="AY1684" s="10"/>
      <c r="AZ1684" s="10"/>
      <c r="BC1684" s="10"/>
    </row>
    <row r="1685" s="2" customFormat="1">
      <c r="A1685" s="2" t="s">
        <v>3654</v>
      </c>
      <c r="B1685" s="11">
        <v>44405</v>
      </c>
      <c r="C1685" s="2" t="s">
        <v>3637</v>
      </c>
      <c r="D1685" s="2" t="s">
        <v>3638</v>
      </c>
      <c r="E1685" s="2" t="s">
        <v>3639</v>
      </c>
      <c r="F1685" s="2" t="s">
        <v>3655</v>
      </c>
      <c r="G1685" s="2" t="s">
        <v>3656</v>
      </c>
      <c r="H1685" s="2" t="s">
        <v>3657</v>
      </c>
      <c r="I1685" s="11">
        <v>44347</v>
      </c>
      <c r="J1685" s="11">
        <v>44347</v>
      </c>
      <c r="K1685" s="2" t="s">
        <v>141</v>
      </c>
      <c r="L1685" s="2" t="s">
        <v>142</v>
      </c>
      <c r="M1685" s="2"/>
      <c r="N1685" s="2" t="s">
        <v>80</v>
      </c>
      <c r="O1685" s="2"/>
      <c r="P1685" s="2"/>
      <c r="Q1685" s="2" t="s">
        <v>65</v>
      </c>
      <c r="R1685" s="2" t="s">
        <v>81</v>
      </c>
      <c r="S1685" s="2">
        <v>-400</v>
      </c>
      <c r="T1685" s="2" t="s">
        <v>82</v>
      </c>
      <c r="U1685" s="2" t="s">
        <v>83</v>
      </c>
      <c r="V1685" s="10" t="s">
        <v>69</v>
      </c>
      <c r="W1685" s="2"/>
      <c r="X1685" s="2">
        <v>-88800</v>
      </c>
      <c r="Y1685" s="26">
        <v>-0.0001262668911</v>
      </c>
      <c r="Z1685" s="10" t="s">
        <v>84</v>
      </c>
      <c r="AA1685" s="2" t="s">
        <v>85</v>
      </c>
      <c r="AB1685" s="10" t="s">
        <v>143</v>
      </c>
      <c r="AC1685" s="2" t="s">
        <v>66</v>
      </c>
      <c r="AD1685" s="10" t="s">
        <v>74</v>
      </c>
      <c r="AE1685" s="10"/>
      <c r="AF1685" s="10" t="s">
        <v>201</v>
      </c>
      <c r="AG1685" s="10" t="s">
        <v>75</v>
      </c>
      <c r="AH1685" s="10"/>
      <c r="AI1685" s="10" t="s">
        <v>76</v>
      </c>
      <c r="AJ1685" s="2" t="s">
        <v>76</v>
      </c>
      <c r="AK1685" s="32">
        <v>1</v>
      </c>
      <c r="AL1685" s="2"/>
      <c r="AM1685" s="2"/>
      <c r="AN1685" s="2"/>
      <c r="AO1685" s="2">
        <v>0</v>
      </c>
      <c r="AP1685" s="2">
        <v>0</v>
      </c>
      <c r="AQ1685" s="2">
        <v>0</v>
      </c>
      <c r="AR1685" s="26">
        <v>-0</v>
      </c>
      <c r="AS1685" s="11"/>
      <c r="AT1685" s="10"/>
      <c r="AV1685" s="10"/>
      <c r="AW1685" s="10"/>
      <c r="AX1685" s="10"/>
      <c r="AY1685" s="10"/>
      <c r="AZ1685" s="10"/>
      <c r="BC1685" s="10"/>
    </row>
    <row r="1686" s="2" customFormat="1">
      <c r="A1686" s="2" t="s">
        <v>3658</v>
      </c>
      <c r="B1686" s="11">
        <v>44498</v>
      </c>
      <c r="C1686" s="2" t="s">
        <v>3637</v>
      </c>
      <c r="D1686" s="2" t="s">
        <v>3638</v>
      </c>
      <c r="E1686" s="2" t="s">
        <v>3639</v>
      </c>
      <c r="F1686" s="2" t="s">
        <v>3655</v>
      </c>
      <c r="G1686" s="2" t="s">
        <v>3656</v>
      </c>
      <c r="H1686" s="2" t="s">
        <v>3657</v>
      </c>
      <c r="I1686" s="11">
        <v>44712</v>
      </c>
      <c r="J1686" s="11">
        <v>44439</v>
      </c>
      <c r="K1686" s="2" t="s">
        <v>141</v>
      </c>
      <c r="L1686" s="2" t="s">
        <v>142</v>
      </c>
      <c r="M1686" s="2"/>
      <c r="N1686" s="2" t="s">
        <v>80</v>
      </c>
      <c r="O1686" s="2"/>
      <c r="P1686" s="2"/>
      <c r="Q1686" s="2" t="s">
        <v>65</v>
      </c>
      <c r="R1686" s="2" t="s">
        <v>81</v>
      </c>
      <c r="S1686" s="2">
        <v>-400</v>
      </c>
      <c r="T1686" s="2" t="s">
        <v>82</v>
      </c>
      <c r="U1686" s="2" t="s">
        <v>83</v>
      </c>
      <c r="V1686" s="10" t="s">
        <v>69</v>
      </c>
      <c r="W1686" s="2"/>
      <c r="X1686" s="2">
        <v>-87296</v>
      </c>
      <c r="Y1686" s="26">
        <v>-0.0001172981322</v>
      </c>
      <c r="Z1686" s="10" t="s">
        <v>84</v>
      </c>
      <c r="AA1686" s="2" t="s">
        <v>85</v>
      </c>
      <c r="AB1686" s="10" t="s">
        <v>143</v>
      </c>
      <c r="AC1686" s="2" t="s">
        <v>66</v>
      </c>
      <c r="AD1686" s="10" t="s">
        <v>74</v>
      </c>
      <c r="AE1686" s="10"/>
      <c r="AF1686" s="10" t="s">
        <v>201</v>
      </c>
      <c r="AG1686" s="10" t="s">
        <v>75</v>
      </c>
      <c r="AH1686" s="10"/>
      <c r="AI1686" s="10" t="s">
        <v>76</v>
      </c>
      <c r="AJ1686" s="2" t="s">
        <v>76</v>
      </c>
      <c r="AK1686" s="32">
        <v>1</v>
      </c>
      <c r="AL1686" s="2"/>
      <c r="AM1686" s="2"/>
      <c r="AN1686" s="2"/>
      <c r="AO1686" s="2">
        <v>0</v>
      </c>
      <c r="AP1686" s="2">
        <v>0</v>
      </c>
      <c r="AQ1686" s="2">
        <v>0</v>
      </c>
      <c r="AR1686" s="26">
        <v>-0</v>
      </c>
      <c r="AS1686" s="11"/>
      <c r="AT1686" s="10"/>
      <c r="AV1686" s="10"/>
      <c r="AW1686" s="10"/>
      <c r="AX1686" s="10"/>
      <c r="AY1686" s="10"/>
      <c r="AZ1686" s="10"/>
      <c r="BC1686" s="10"/>
    </row>
    <row r="1687" s="2" customFormat="1">
      <c r="A1687" s="2" t="s">
        <v>3659</v>
      </c>
      <c r="B1687" s="11">
        <v>43892</v>
      </c>
      <c r="C1687" s="2" t="s">
        <v>3660</v>
      </c>
      <c r="D1687" s="2" t="s">
        <v>3661</v>
      </c>
      <c r="E1687" s="2" t="s">
        <v>3662</v>
      </c>
      <c r="F1687" s="2" t="s">
        <v>3663</v>
      </c>
      <c r="G1687" s="2" t="s">
        <v>3664</v>
      </c>
      <c r="H1687" s="2" t="s">
        <v>3665</v>
      </c>
      <c r="I1687" s="11">
        <v>44104</v>
      </c>
      <c r="J1687" s="11">
        <v>43830</v>
      </c>
      <c r="K1687" s="2" t="s">
        <v>141</v>
      </c>
      <c r="L1687" s="2" t="s">
        <v>142</v>
      </c>
      <c r="M1687" s="2"/>
      <c r="N1687" s="2" t="s">
        <v>80</v>
      </c>
      <c r="O1687" s="2"/>
      <c r="P1687" s="2"/>
      <c r="Q1687" s="2" t="s">
        <v>65</v>
      </c>
      <c r="R1687" s="2" t="s">
        <v>81</v>
      </c>
      <c r="S1687" s="2">
        <v>77761</v>
      </c>
      <c r="T1687" s="2" t="s">
        <v>82</v>
      </c>
      <c r="U1687" s="2" t="s">
        <v>83</v>
      </c>
      <c r="V1687" s="10" t="s">
        <v>69</v>
      </c>
      <c r="W1687" s="2"/>
      <c r="X1687" s="2">
        <v>472786.88</v>
      </c>
      <c r="Y1687" s="26">
        <v>0.0001956389483</v>
      </c>
      <c r="Z1687" s="10" t="s">
        <v>84</v>
      </c>
      <c r="AA1687" s="2" t="s">
        <v>85</v>
      </c>
      <c r="AB1687" s="10" t="s">
        <v>143</v>
      </c>
      <c r="AC1687" s="2" t="s">
        <v>66</v>
      </c>
      <c r="AD1687" s="10" t="s">
        <v>74</v>
      </c>
      <c r="AE1687" s="10"/>
      <c r="AF1687" s="10" t="s">
        <v>86</v>
      </c>
      <c r="AG1687" s="10" t="s">
        <v>75</v>
      </c>
      <c r="AH1687" s="10"/>
      <c r="AI1687" s="10" t="s">
        <v>76</v>
      </c>
      <c r="AJ1687" s="2" t="s">
        <v>76</v>
      </c>
      <c r="AK1687" s="32">
        <v>1</v>
      </c>
      <c r="AL1687" s="2"/>
      <c r="AM1687" s="2"/>
      <c r="AN1687" s="2"/>
      <c r="AO1687" s="2">
        <v>0</v>
      </c>
      <c r="AP1687" s="2">
        <v>0</v>
      </c>
      <c r="AQ1687" s="2">
        <v>476301</v>
      </c>
      <c r="AR1687" s="26">
        <v>1.0074327781684638</v>
      </c>
      <c r="AS1687" s="11"/>
      <c r="AT1687" s="10"/>
      <c r="AV1687" s="10"/>
      <c r="AW1687" s="10"/>
      <c r="AX1687" s="10"/>
      <c r="AY1687" s="10"/>
      <c r="AZ1687" s="10"/>
      <c r="BC1687" s="10"/>
    </row>
    <row r="1688" s="2" customFormat="1">
      <c r="A1688" s="2" t="s">
        <v>3666</v>
      </c>
      <c r="B1688" s="11">
        <v>43979</v>
      </c>
      <c r="C1688" s="2" t="s">
        <v>3660</v>
      </c>
      <c r="D1688" s="2" t="s">
        <v>3661</v>
      </c>
      <c r="E1688" s="2" t="s">
        <v>3662</v>
      </c>
      <c r="F1688" s="2" t="s">
        <v>3663</v>
      </c>
      <c r="G1688" s="2" t="s">
        <v>3664</v>
      </c>
      <c r="H1688" s="2" t="s">
        <v>3665</v>
      </c>
      <c r="I1688" s="11">
        <v>44104</v>
      </c>
      <c r="J1688" s="11">
        <v>43921</v>
      </c>
      <c r="K1688" s="2" t="s">
        <v>141</v>
      </c>
      <c r="L1688" s="2" t="s">
        <v>142</v>
      </c>
      <c r="M1688" s="2"/>
      <c r="N1688" s="2" t="s">
        <v>80</v>
      </c>
      <c r="O1688" s="2"/>
      <c r="P1688" s="2"/>
      <c r="Q1688" s="2" t="s">
        <v>65</v>
      </c>
      <c r="R1688" s="2" t="s">
        <v>81</v>
      </c>
      <c r="S1688" s="2">
        <v>77761</v>
      </c>
      <c r="T1688" s="2" t="s">
        <v>82</v>
      </c>
      <c r="U1688" s="2" t="s">
        <v>83</v>
      </c>
      <c r="V1688" s="10" t="s">
        <v>69</v>
      </c>
      <c r="W1688" s="2"/>
      <c r="X1688" s="2">
        <v>272163.5</v>
      </c>
      <c r="Y1688" s="26">
        <v>0.00015484615423</v>
      </c>
      <c r="Z1688" s="10" t="s">
        <v>84</v>
      </c>
      <c r="AA1688" s="2" t="s">
        <v>85</v>
      </c>
      <c r="AB1688" s="10" t="s">
        <v>143</v>
      </c>
      <c r="AC1688" s="2" t="s">
        <v>66</v>
      </c>
      <c r="AD1688" s="10" t="s">
        <v>74</v>
      </c>
      <c r="AE1688" s="10"/>
      <c r="AF1688" s="10" t="s">
        <v>86</v>
      </c>
      <c r="AG1688" s="10" t="s">
        <v>75</v>
      </c>
      <c r="AH1688" s="10"/>
      <c r="AI1688" s="10" t="s">
        <v>76</v>
      </c>
      <c r="AJ1688" s="2" t="s">
        <v>76</v>
      </c>
      <c r="AK1688" s="32">
        <v>1</v>
      </c>
      <c r="AL1688" s="2"/>
      <c r="AM1688" s="2"/>
      <c r="AN1688" s="2"/>
      <c r="AO1688" s="2">
        <v>0</v>
      </c>
      <c r="AP1688" s="2">
        <v>0</v>
      </c>
      <c r="AQ1688" s="2">
        <v>283605</v>
      </c>
      <c r="AR1688" s="26">
        <v>1.042039068427618</v>
      </c>
      <c r="AS1688" s="11"/>
      <c r="AT1688" s="10"/>
      <c r="AV1688" s="10"/>
      <c r="AW1688" s="10"/>
      <c r="AX1688" s="10"/>
      <c r="AY1688" s="10"/>
      <c r="AZ1688" s="10"/>
      <c r="BC1688" s="10"/>
    </row>
    <row r="1689" s="2" customFormat="1">
      <c r="A1689" s="2" t="s">
        <v>3667</v>
      </c>
      <c r="B1689" s="11">
        <v>44438</v>
      </c>
      <c r="C1689" s="2" t="s">
        <v>3660</v>
      </c>
      <c r="D1689" s="2" t="s">
        <v>3661</v>
      </c>
      <c r="E1689" s="2" t="s">
        <v>3662</v>
      </c>
      <c r="F1689" s="2" t="s">
        <v>3668</v>
      </c>
      <c r="G1689" s="2" t="s">
        <v>3669</v>
      </c>
      <c r="H1689" s="2" t="s">
        <v>3670</v>
      </c>
      <c r="I1689" s="11">
        <v>44469</v>
      </c>
      <c r="J1689" s="11">
        <v>44377</v>
      </c>
      <c r="K1689" s="2" t="s">
        <v>141</v>
      </c>
      <c r="L1689" s="2" t="s">
        <v>142</v>
      </c>
      <c r="M1689" s="2"/>
      <c r="N1689" s="2" t="s">
        <v>80</v>
      </c>
      <c r="O1689" s="2"/>
      <c r="P1689" s="2"/>
      <c r="Q1689" s="2" t="s">
        <v>65</v>
      </c>
      <c r="R1689" s="2" t="s">
        <v>81</v>
      </c>
      <c r="S1689" s="2">
        <v>1500</v>
      </c>
      <c r="T1689" s="2" t="s">
        <v>82</v>
      </c>
      <c r="U1689" s="2" t="s">
        <v>83</v>
      </c>
      <c r="V1689" s="10" t="s">
        <v>69</v>
      </c>
      <c r="W1689" s="2"/>
      <c r="X1689" s="2">
        <v>321210</v>
      </c>
      <c r="Y1689" s="26">
        <v>0.00030317041147</v>
      </c>
      <c r="Z1689" s="10" t="s">
        <v>84</v>
      </c>
      <c r="AA1689" s="2" t="s">
        <v>85</v>
      </c>
      <c r="AB1689" s="10" t="s">
        <v>143</v>
      </c>
      <c r="AC1689" s="2" t="s">
        <v>66</v>
      </c>
      <c r="AD1689" s="10" t="s">
        <v>74</v>
      </c>
      <c r="AE1689" s="10"/>
      <c r="AF1689" s="10" t="s">
        <v>86</v>
      </c>
      <c r="AG1689" s="10" t="s">
        <v>75</v>
      </c>
      <c r="AH1689" s="10"/>
      <c r="AI1689" s="10" t="s">
        <v>76</v>
      </c>
      <c r="AJ1689" s="2" t="s">
        <v>76</v>
      </c>
      <c r="AK1689" s="32">
        <v>1</v>
      </c>
      <c r="AL1689" s="2"/>
      <c r="AM1689" s="2"/>
      <c r="AN1689" s="2"/>
      <c r="AO1689" s="2">
        <v>0</v>
      </c>
      <c r="AP1689" s="2">
        <v>0</v>
      </c>
      <c r="AQ1689" s="2">
        <v>0</v>
      </c>
      <c r="AR1689" s="26">
        <v>0</v>
      </c>
      <c r="AS1689" s="11"/>
      <c r="AT1689" s="10"/>
      <c r="AV1689" s="10"/>
      <c r="AW1689" s="10"/>
      <c r="AX1689" s="10"/>
      <c r="AY1689" s="10"/>
      <c r="AZ1689" s="10"/>
      <c r="BC1689" s="10"/>
    </row>
    <row r="1690" s="2" customFormat="1">
      <c r="A1690" s="2" t="s">
        <v>3671</v>
      </c>
      <c r="B1690" s="11">
        <v>44526</v>
      </c>
      <c r="C1690" s="2" t="s">
        <v>3660</v>
      </c>
      <c r="D1690" s="2" t="s">
        <v>3661</v>
      </c>
      <c r="E1690" s="2" t="s">
        <v>3662</v>
      </c>
      <c r="F1690" s="2" t="s">
        <v>3668</v>
      </c>
      <c r="G1690" s="2" t="s">
        <v>3669</v>
      </c>
      <c r="H1690" s="2" t="s">
        <v>3670</v>
      </c>
      <c r="I1690" s="11">
        <v>44469</v>
      </c>
      <c r="J1690" s="11">
        <v>44469</v>
      </c>
      <c r="K1690" s="2" t="s">
        <v>141</v>
      </c>
      <c r="L1690" s="2" t="s">
        <v>142</v>
      </c>
      <c r="M1690" s="2"/>
      <c r="N1690" s="2" t="s">
        <v>80</v>
      </c>
      <c r="O1690" s="2"/>
      <c r="P1690" s="2"/>
      <c r="Q1690" s="2" t="s">
        <v>65</v>
      </c>
      <c r="R1690" s="2" t="s">
        <v>81</v>
      </c>
      <c r="S1690" s="2">
        <v>1700</v>
      </c>
      <c r="T1690" s="2" t="s">
        <v>82</v>
      </c>
      <c r="U1690" s="2" t="s">
        <v>83</v>
      </c>
      <c r="V1690" s="10" t="s">
        <v>69</v>
      </c>
      <c r="W1690" s="2"/>
      <c r="X1690" s="2">
        <v>298299</v>
      </c>
      <c r="Y1690" s="26">
        <v>0.00027369419633</v>
      </c>
      <c r="Z1690" s="10" t="s">
        <v>84</v>
      </c>
      <c r="AA1690" s="2" t="s">
        <v>85</v>
      </c>
      <c r="AB1690" s="10" t="s">
        <v>143</v>
      </c>
      <c r="AC1690" s="2" t="s">
        <v>66</v>
      </c>
      <c r="AD1690" s="10" t="s">
        <v>74</v>
      </c>
      <c r="AE1690" s="10"/>
      <c r="AF1690" s="10" t="s">
        <v>86</v>
      </c>
      <c r="AG1690" s="10" t="s">
        <v>75</v>
      </c>
      <c r="AH1690" s="10"/>
      <c r="AI1690" s="10" t="s">
        <v>76</v>
      </c>
      <c r="AJ1690" s="2" t="s">
        <v>76</v>
      </c>
      <c r="AK1690" s="32">
        <v>1</v>
      </c>
      <c r="AL1690" s="2"/>
      <c r="AM1690" s="2"/>
      <c r="AN1690" s="2"/>
      <c r="AO1690" s="2">
        <v>0</v>
      </c>
      <c r="AP1690" s="2">
        <v>0</v>
      </c>
      <c r="AQ1690" s="2">
        <v>0</v>
      </c>
      <c r="AR1690" s="26">
        <v>0</v>
      </c>
      <c r="AS1690" s="11"/>
      <c r="AT1690" s="10"/>
      <c r="AV1690" s="10"/>
      <c r="AW1690" s="10"/>
      <c r="AX1690" s="10"/>
      <c r="AY1690" s="10"/>
      <c r="AZ1690" s="10"/>
      <c r="BC1690" s="10"/>
    </row>
    <row r="1691" s="2" customFormat="1">
      <c r="A1691" s="2" t="s">
        <v>3672</v>
      </c>
      <c r="B1691" s="11">
        <v>43796</v>
      </c>
      <c r="C1691" s="2" t="s">
        <v>3660</v>
      </c>
      <c r="D1691" s="2" t="s">
        <v>3661</v>
      </c>
      <c r="E1691" s="2" t="s">
        <v>3662</v>
      </c>
      <c r="F1691" s="2" t="s">
        <v>3673</v>
      </c>
      <c r="G1691" s="2" t="s">
        <v>3674</v>
      </c>
      <c r="H1691" s="2" t="s">
        <v>3675</v>
      </c>
      <c r="I1691" s="11">
        <v>43738</v>
      </c>
      <c r="J1691" s="11">
        <v>43738</v>
      </c>
      <c r="K1691" s="2" t="s">
        <v>141</v>
      </c>
      <c r="L1691" s="2" t="s">
        <v>142</v>
      </c>
      <c r="M1691" s="2"/>
      <c r="N1691" s="2" t="s">
        <v>80</v>
      </c>
      <c r="O1691" s="2"/>
      <c r="P1691" s="2"/>
      <c r="Q1691" s="2" t="s">
        <v>65</v>
      </c>
      <c r="R1691" s="2" t="s">
        <v>81</v>
      </c>
      <c r="S1691" s="2">
        <v>17836</v>
      </c>
      <c r="T1691" s="2" t="s">
        <v>82</v>
      </c>
      <c r="U1691" s="2" t="s">
        <v>83</v>
      </c>
      <c r="V1691" s="10" t="s">
        <v>69</v>
      </c>
      <c r="W1691" s="2"/>
      <c r="X1691" s="2">
        <v>98454.72</v>
      </c>
      <c r="Y1691" s="26">
        <v>7.321396301E-05</v>
      </c>
      <c r="Z1691" s="10" t="s">
        <v>84</v>
      </c>
      <c r="AA1691" s="2" t="s">
        <v>85</v>
      </c>
      <c r="AB1691" s="10" t="s">
        <v>143</v>
      </c>
      <c r="AC1691" s="2" t="s">
        <v>66</v>
      </c>
      <c r="AD1691" s="10" t="s">
        <v>74</v>
      </c>
      <c r="AE1691" s="10"/>
      <c r="AF1691" s="10" t="s">
        <v>86</v>
      </c>
      <c r="AG1691" s="10" t="s">
        <v>75</v>
      </c>
      <c r="AH1691" s="10"/>
      <c r="AI1691" s="10" t="s">
        <v>76</v>
      </c>
      <c r="AJ1691" s="2" t="s">
        <v>76</v>
      </c>
      <c r="AK1691" s="32">
        <v>1</v>
      </c>
      <c r="AL1691" s="2"/>
      <c r="AM1691" s="2"/>
      <c r="AN1691" s="2"/>
      <c r="AO1691" s="2">
        <v>0</v>
      </c>
      <c r="AP1691" s="2">
        <v>0</v>
      </c>
      <c r="AQ1691" s="2">
        <v>90780</v>
      </c>
      <c r="AR1691" s="26">
        <v>0.9220482268397087</v>
      </c>
      <c r="AS1691" s="11"/>
      <c r="AT1691" s="10"/>
      <c r="AV1691" s="10"/>
      <c r="AW1691" s="10"/>
      <c r="AX1691" s="10"/>
      <c r="AY1691" s="10"/>
      <c r="AZ1691" s="10"/>
      <c r="BC1691" s="10"/>
    </row>
    <row r="1692" s="2" customFormat="1">
      <c r="A1692" s="2" t="s">
        <v>3676</v>
      </c>
      <c r="B1692" s="11">
        <v>43892</v>
      </c>
      <c r="C1692" s="2" t="s">
        <v>3660</v>
      </c>
      <c r="D1692" s="2" t="s">
        <v>3661</v>
      </c>
      <c r="E1692" s="2" t="s">
        <v>3662</v>
      </c>
      <c r="F1692" s="2" t="s">
        <v>3673</v>
      </c>
      <c r="G1692" s="2" t="s">
        <v>3674</v>
      </c>
      <c r="H1692" s="2" t="s">
        <v>3675</v>
      </c>
      <c r="I1692" s="11">
        <v>44104</v>
      </c>
      <c r="J1692" s="11">
        <v>43830</v>
      </c>
      <c r="K1692" s="2" t="s">
        <v>141</v>
      </c>
      <c r="L1692" s="2" t="s">
        <v>142</v>
      </c>
      <c r="M1692" s="2"/>
      <c r="N1692" s="2" t="s">
        <v>80</v>
      </c>
      <c r="O1692" s="2"/>
      <c r="P1692" s="2"/>
      <c r="Q1692" s="2" t="s">
        <v>65</v>
      </c>
      <c r="R1692" s="2" t="s">
        <v>81</v>
      </c>
      <c r="S1692" s="2">
        <v>17836</v>
      </c>
      <c r="T1692" s="2" t="s">
        <v>82</v>
      </c>
      <c r="U1692" s="2" t="s">
        <v>83</v>
      </c>
      <c r="V1692" s="10" t="s">
        <v>69</v>
      </c>
      <c r="W1692" s="2"/>
      <c r="X1692" s="2">
        <v>108442.88</v>
      </c>
      <c r="Y1692" s="26">
        <v>7.67312003E-05</v>
      </c>
      <c r="Z1692" s="10" t="s">
        <v>84</v>
      </c>
      <c r="AA1692" s="2" t="s">
        <v>85</v>
      </c>
      <c r="AB1692" s="10" t="s">
        <v>143</v>
      </c>
      <c r="AC1692" s="2" t="s">
        <v>66</v>
      </c>
      <c r="AD1692" s="10" t="s">
        <v>74</v>
      </c>
      <c r="AE1692" s="10"/>
      <c r="AF1692" s="10" t="s">
        <v>86</v>
      </c>
      <c r="AG1692" s="10" t="s">
        <v>75</v>
      </c>
      <c r="AH1692" s="10"/>
      <c r="AI1692" s="10" t="s">
        <v>76</v>
      </c>
      <c r="AJ1692" s="2" t="s">
        <v>76</v>
      </c>
      <c r="AK1692" s="32">
        <v>1</v>
      </c>
      <c r="AL1692" s="2"/>
      <c r="AM1692" s="2"/>
      <c r="AN1692" s="2"/>
      <c r="AO1692" s="2">
        <v>0</v>
      </c>
      <c r="AP1692" s="2">
        <v>0</v>
      </c>
      <c r="AQ1692" s="2">
        <v>109114</v>
      </c>
      <c r="AR1692" s="26">
        <v>1.0061886958369237</v>
      </c>
      <c r="AS1692" s="11"/>
      <c r="AT1692" s="10"/>
      <c r="AV1692" s="10"/>
      <c r="AW1692" s="10"/>
      <c r="AX1692" s="10"/>
      <c r="AY1692" s="10"/>
      <c r="AZ1692" s="10"/>
      <c r="BC1692" s="10"/>
    </row>
    <row r="1693" s="2" customFormat="1">
      <c r="A1693" s="2" t="s">
        <v>3677</v>
      </c>
      <c r="B1693" s="11">
        <v>44342</v>
      </c>
      <c r="C1693" s="2" t="s">
        <v>3660</v>
      </c>
      <c r="D1693" s="2" t="s">
        <v>3661</v>
      </c>
      <c r="E1693" s="2" t="s">
        <v>3662</v>
      </c>
      <c r="F1693" s="2" t="s">
        <v>3678</v>
      </c>
      <c r="G1693" s="2" t="s">
        <v>3679</v>
      </c>
      <c r="H1693" s="2" t="s">
        <v>3680</v>
      </c>
      <c r="I1693" s="11">
        <v>44469</v>
      </c>
      <c r="J1693" s="11">
        <v>44286</v>
      </c>
      <c r="K1693" s="2" t="s">
        <v>141</v>
      </c>
      <c r="L1693" s="2" t="s">
        <v>142</v>
      </c>
      <c r="M1693" s="2"/>
      <c r="N1693" s="2" t="s">
        <v>80</v>
      </c>
      <c r="O1693" s="2"/>
      <c r="P1693" s="2"/>
      <c r="Q1693" s="2" t="s">
        <v>65</v>
      </c>
      <c r="R1693" s="2" t="s">
        <v>81</v>
      </c>
      <c r="S1693" s="2">
        <v>-400</v>
      </c>
      <c r="T1693" s="2" t="s">
        <v>82</v>
      </c>
      <c r="U1693" s="2" t="s">
        <v>83</v>
      </c>
      <c r="V1693" s="10" t="s">
        <v>69</v>
      </c>
      <c r="W1693" s="2"/>
      <c r="X1693" s="2">
        <v>-75928</v>
      </c>
      <c r="Y1693" s="26">
        <v>-9.36188869E-05</v>
      </c>
      <c r="Z1693" s="10" t="s">
        <v>84</v>
      </c>
      <c r="AA1693" s="2" t="s">
        <v>85</v>
      </c>
      <c r="AB1693" s="10" t="s">
        <v>143</v>
      </c>
      <c r="AC1693" s="2" t="s">
        <v>66</v>
      </c>
      <c r="AD1693" s="10" t="s">
        <v>74</v>
      </c>
      <c r="AE1693" s="10"/>
      <c r="AF1693" s="10" t="s">
        <v>201</v>
      </c>
      <c r="AG1693" s="10" t="s">
        <v>75</v>
      </c>
      <c r="AH1693" s="10"/>
      <c r="AI1693" s="10" t="s">
        <v>76</v>
      </c>
      <c r="AJ1693" s="2" t="s">
        <v>76</v>
      </c>
      <c r="AK1693" s="32">
        <v>1</v>
      </c>
      <c r="AL1693" s="2"/>
      <c r="AM1693" s="2"/>
      <c r="AN1693" s="2"/>
      <c r="AO1693" s="2">
        <v>0</v>
      </c>
      <c r="AP1693" s="2">
        <v>0</v>
      </c>
      <c r="AQ1693" s="2">
        <v>0</v>
      </c>
      <c r="AR1693" s="26">
        <v>-0</v>
      </c>
      <c r="AS1693" s="11"/>
      <c r="AT1693" s="10"/>
      <c r="AV1693" s="10"/>
      <c r="AW1693" s="10"/>
      <c r="AX1693" s="10"/>
      <c r="AY1693" s="10"/>
      <c r="AZ1693" s="10"/>
      <c r="BC1693" s="10"/>
    </row>
    <row r="1694" s="2" customFormat="1">
      <c r="A1694" s="2" t="s">
        <v>3681</v>
      </c>
      <c r="B1694" s="11">
        <v>44438</v>
      </c>
      <c r="C1694" s="2" t="s">
        <v>3660</v>
      </c>
      <c r="D1694" s="2" t="s">
        <v>3661</v>
      </c>
      <c r="E1694" s="2" t="s">
        <v>3662</v>
      </c>
      <c r="F1694" s="2" t="s">
        <v>3678</v>
      </c>
      <c r="G1694" s="2" t="s">
        <v>3679</v>
      </c>
      <c r="H1694" s="2" t="s">
        <v>3680</v>
      </c>
      <c r="I1694" s="11">
        <v>44469</v>
      </c>
      <c r="J1694" s="11">
        <v>44377</v>
      </c>
      <c r="K1694" s="2" t="s">
        <v>141</v>
      </c>
      <c r="L1694" s="2" t="s">
        <v>142</v>
      </c>
      <c r="M1694" s="2"/>
      <c r="N1694" s="2" t="s">
        <v>80</v>
      </c>
      <c r="O1694" s="2"/>
      <c r="P1694" s="2"/>
      <c r="Q1694" s="2" t="s">
        <v>65</v>
      </c>
      <c r="R1694" s="2" t="s">
        <v>81</v>
      </c>
      <c r="S1694" s="2">
        <v>-400</v>
      </c>
      <c r="T1694" s="2" t="s">
        <v>82</v>
      </c>
      <c r="U1694" s="2" t="s">
        <v>83</v>
      </c>
      <c r="V1694" s="10" t="s">
        <v>69</v>
      </c>
      <c r="W1694" s="2"/>
      <c r="X1694" s="2">
        <v>-85656</v>
      </c>
      <c r="Y1694" s="26">
        <v>-0.00010252098</v>
      </c>
      <c r="Z1694" s="10" t="s">
        <v>84</v>
      </c>
      <c r="AA1694" s="2" t="s">
        <v>85</v>
      </c>
      <c r="AB1694" s="10" t="s">
        <v>143</v>
      </c>
      <c r="AC1694" s="2" t="s">
        <v>66</v>
      </c>
      <c r="AD1694" s="10" t="s">
        <v>74</v>
      </c>
      <c r="AE1694" s="10"/>
      <c r="AF1694" s="10" t="s">
        <v>201</v>
      </c>
      <c r="AG1694" s="10" t="s">
        <v>75</v>
      </c>
      <c r="AH1694" s="10"/>
      <c r="AI1694" s="10" t="s">
        <v>76</v>
      </c>
      <c r="AJ1694" s="2" t="s">
        <v>76</v>
      </c>
      <c r="AK1694" s="32">
        <v>1</v>
      </c>
      <c r="AL1694" s="2"/>
      <c r="AM1694" s="2"/>
      <c r="AN1694" s="2"/>
      <c r="AO1694" s="2">
        <v>0</v>
      </c>
      <c r="AP1694" s="2">
        <v>0</v>
      </c>
      <c r="AQ1694" s="2">
        <v>0</v>
      </c>
      <c r="AR1694" s="26">
        <v>-0</v>
      </c>
      <c r="AS1694" s="11"/>
      <c r="AT1694" s="10"/>
      <c r="AV1694" s="10"/>
      <c r="AW1694" s="10"/>
      <c r="AX1694" s="10"/>
      <c r="AY1694" s="10"/>
      <c r="AZ1694" s="10"/>
      <c r="BC1694" s="10"/>
    </row>
    <row r="1695" s="2" customFormat="1">
      <c r="A1695" s="2" t="s">
        <v>3682</v>
      </c>
      <c r="B1695" s="11">
        <v>44526</v>
      </c>
      <c r="C1695" s="2" t="s">
        <v>3660</v>
      </c>
      <c r="D1695" s="2" t="s">
        <v>3661</v>
      </c>
      <c r="E1695" s="2" t="s">
        <v>3662</v>
      </c>
      <c r="F1695" s="2" t="s">
        <v>3678</v>
      </c>
      <c r="G1695" s="2" t="s">
        <v>3679</v>
      </c>
      <c r="H1695" s="2" t="s">
        <v>3680</v>
      </c>
      <c r="I1695" s="11">
        <v>44469</v>
      </c>
      <c r="J1695" s="11">
        <v>44469</v>
      </c>
      <c r="K1695" s="2" t="s">
        <v>141</v>
      </c>
      <c r="L1695" s="2" t="s">
        <v>142</v>
      </c>
      <c r="M1695" s="2"/>
      <c r="N1695" s="2" t="s">
        <v>80</v>
      </c>
      <c r="O1695" s="2"/>
      <c r="P1695" s="2"/>
      <c r="Q1695" s="2" t="s">
        <v>65</v>
      </c>
      <c r="R1695" s="2" t="s">
        <v>81</v>
      </c>
      <c r="S1695" s="2">
        <v>-400</v>
      </c>
      <c r="T1695" s="2" t="s">
        <v>82</v>
      </c>
      <c r="U1695" s="2" t="s">
        <v>83</v>
      </c>
      <c r="V1695" s="10" t="s">
        <v>69</v>
      </c>
      <c r="W1695" s="2"/>
      <c r="X1695" s="2">
        <v>-70188</v>
      </c>
      <c r="Y1695" s="26">
        <v>-8.27485931E-05</v>
      </c>
      <c r="Z1695" s="10" t="s">
        <v>84</v>
      </c>
      <c r="AA1695" s="2" t="s">
        <v>85</v>
      </c>
      <c r="AB1695" s="10" t="s">
        <v>143</v>
      </c>
      <c r="AC1695" s="2" t="s">
        <v>66</v>
      </c>
      <c r="AD1695" s="10" t="s">
        <v>74</v>
      </c>
      <c r="AE1695" s="10"/>
      <c r="AF1695" s="10" t="s">
        <v>201</v>
      </c>
      <c r="AG1695" s="10" t="s">
        <v>75</v>
      </c>
      <c r="AH1695" s="10"/>
      <c r="AI1695" s="10" t="s">
        <v>76</v>
      </c>
      <c r="AJ1695" s="2" t="s">
        <v>76</v>
      </c>
      <c r="AK1695" s="32">
        <v>1</v>
      </c>
      <c r="AL1695" s="2"/>
      <c r="AM1695" s="2"/>
      <c r="AN1695" s="2"/>
      <c r="AO1695" s="2">
        <v>0</v>
      </c>
      <c r="AP1695" s="2">
        <v>0</v>
      </c>
      <c r="AQ1695" s="2">
        <v>0</v>
      </c>
      <c r="AR1695" s="26">
        <v>-0</v>
      </c>
      <c r="AS1695" s="11"/>
      <c r="AT1695" s="10"/>
      <c r="AV1695" s="10"/>
      <c r="AW1695" s="10"/>
      <c r="AX1695" s="10"/>
      <c r="AY1695" s="10"/>
      <c r="AZ1695" s="10"/>
      <c r="BC1695" s="10"/>
    </row>
    <row r="1696" s="2" customFormat="1">
      <c r="A1696" s="2" t="s">
        <v>3683</v>
      </c>
      <c r="B1696" s="11">
        <v>43796</v>
      </c>
      <c r="C1696" s="2" t="s">
        <v>3660</v>
      </c>
      <c r="D1696" s="2" t="s">
        <v>3661</v>
      </c>
      <c r="E1696" s="2" t="s">
        <v>3662</v>
      </c>
      <c r="F1696" s="2" t="s">
        <v>3684</v>
      </c>
      <c r="G1696" s="2" t="s">
        <v>3685</v>
      </c>
      <c r="H1696" s="2" t="s">
        <v>3686</v>
      </c>
      <c r="I1696" s="11">
        <v>43738</v>
      </c>
      <c r="J1696" s="11">
        <v>43738</v>
      </c>
      <c r="K1696" s="2" t="s">
        <v>141</v>
      </c>
      <c r="L1696" s="2" t="s">
        <v>142</v>
      </c>
      <c r="M1696" s="2"/>
      <c r="N1696" s="2" t="s">
        <v>80</v>
      </c>
      <c r="O1696" s="2"/>
      <c r="P1696" s="2"/>
      <c r="Q1696" s="2" t="s">
        <v>65</v>
      </c>
      <c r="R1696" s="2" t="s">
        <v>81</v>
      </c>
      <c r="S1696" s="2">
        <v>35965</v>
      </c>
      <c r="T1696" s="2" t="s">
        <v>82</v>
      </c>
      <c r="U1696" s="2" t="s">
        <v>83</v>
      </c>
      <c r="V1696" s="10" t="s">
        <v>69</v>
      </c>
      <c r="W1696" s="2"/>
      <c r="X1696" s="2">
        <v>198526.8</v>
      </c>
      <c r="Y1696" s="26">
        <v>0.00061911209674</v>
      </c>
      <c r="Z1696" s="10" t="s">
        <v>84</v>
      </c>
      <c r="AA1696" s="2" t="s">
        <v>85</v>
      </c>
      <c r="AB1696" s="10" t="s">
        <v>143</v>
      </c>
      <c r="AC1696" s="2" t="s">
        <v>66</v>
      </c>
      <c r="AD1696" s="10" t="s">
        <v>74</v>
      </c>
      <c r="AE1696" s="10"/>
      <c r="AF1696" s="10" t="s">
        <v>86</v>
      </c>
      <c r="AG1696" s="10" t="s">
        <v>75</v>
      </c>
      <c r="AH1696" s="10"/>
      <c r="AI1696" s="10" t="s">
        <v>76</v>
      </c>
      <c r="AJ1696" s="2" t="s">
        <v>76</v>
      </c>
      <c r="AK1696" s="32">
        <v>1</v>
      </c>
      <c r="AL1696" s="2"/>
      <c r="AM1696" s="2"/>
      <c r="AN1696" s="2"/>
      <c r="AO1696" s="2">
        <v>0</v>
      </c>
      <c r="AP1696" s="2">
        <v>0</v>
      </c>
      <c r="AQ1696" s="2">
        <v>191706</v>
      </c>
      <c r="AR1696" s="26">
        <v>0.9656429257913793</v>
      </c>
      <c r="AS1696" s="11"/>
      <c r="AT1696" s="10"/>
      <c r="AV1696" s="10"/>
      <c r="AW1696" s="10"/>
      <c r="AX1696" s="10"/>
      <c r="AY1696" s="10"/>
      <c r="AZ1696" s="10"/>
      <c r="BC1696" s="10"/>
    </row>
    <row r="1697" s="2" customFormat="1">
      <c r="A1697" s="2" t="s">
        <v>3687</v>
      </c>
      <c r="B1697" s="11">
        <v>43892</v>
      </c>
      <c r="C1697" s="2" t="s">
        <v>3660</v>
      </c>
      <c r="D1697" s="2" t="s">
        <v>3661</v>
      </c>
      <c r="E1697" s="2" t="s">
        <v>3662</v>
      </c>
      <c r="F1697" s="2" t="s">
        <v>3684</v>
      </c>
      <c r="G1697" s="2" t="s">
        <v>3685</v>
      </c>
      <c r="H1697" s="2" t="s">
        <v>3686</v>
      </c>
      <c r="I1697" s="11">
        <v>44104</v>
      </c>
      <c r="J1697" s="11">
        <v>43830</v>
      </c>
      <c r="K1697" s="2" t="s">
        <v>141</v>
      </c>
      <c r="L1697" s="2" t="s">
        <v>142</v>
      </c>
      <c r="M1697" s="2"/>
      <c r="N1697" s="2" t="s">
        <v>80</v>
      </c>
      <c r="O1697" s="2"/>
      <c r="P1697" s="2"/>
      <c r="Q1697" s="2" t="s">
        <v>65</v>
      </c>
      <c r="R1697" s="2" t="s">
        <v>81</v>
      </c>
      <c r="S1697" s="2">
        <v>35965</v>
      </c>
      <c r="T1697" s="2" t="s">
        <v>82</v>
      </c>
      <c r="U1697" s="2" t="s">
        <v>83</v>
      </c>
      <c r="V1697" s="10" t="s">
        <v>69</v>
      </c>
      <c r="W1697" s="2"/>
      <c r="X1697" s="2">
        <v>218667.2</v>
      </c>
      <c r="Y1697" s="26">
        <v>0.00063500565409</v>
      </c>
      <c r="Z1697" s="10" t="s">
        <v>84</v>
      </c>
      <c r="AA1697" s="2" t="s">
        <v>85</v>
      </c>
      <c r="AB1697" s="10" t="s">
        <v>143</v>
      </c>
      <c r="AC1697" s="2" t="s">
        <v>66</v>
      </c>
      <c r="AD1697" s="10" t="s">
        <v>74</v>
      </c>
      <c r="AE1697" s="10"/>
      <c r="AF1697" s="10" t="s">
        <v>86</v>
      </c>
      <c r="AG1697" s="10" t="s">
        <v>75</v>
      </c>
      <c r="AH1697" s="10"/>
      <c r="AI1697" s="10" t="s">
        <v>76</v>
      </c>
      <c r="AJ1697" s="2" t="s">
        <v>76</v>
      </c>
      <c r="AK1697" s="32">
        <v>1</v>
      </c>
      <c r="AL1697" s="2"/>
      <c r="AM1697" s="2"/>
      <c r="AN1697" s="2"/>
      <c r="AO1697" s="2">
        <v>0</v>
      </c>
      <c r="AP1697" s="2">
        <v>0</v>
      </c>
      <c r="AQ1697" s="2">
        <v>220067</v>
      </c>
      <c r="AR1697" s="26">
        <v>1.006401508776808</v>
      </c>
      <c r="AS1697" s="11"/>
      <c r="AT1697" s="10"/>
      <c r="AV1697" s="10"/>
      <c r="AW1697" s="10"/>
      <c r="AX1697" s="10"/>
      <c r="AY1697" s="10"/>
      <c r="AZ1697" s="10"/>
      <c r="BC1697" s="10"/>
    </row>
    <row r="1698" s="2" customFormat="1">
      <c r="A1698" s="2" t="s">
        <v>3688</v>
      </c>
      <c r="B1698" s="11">
        <v>43979</v>
      </c>
      <c r="C1698" s="2" t="s">
        <v>3660</v>
      </c>
      <c r="D1698" s="2" t="s">
        <v>3661</v>
      </c>
      <c r="E1698" s="2" t="s">
        <v>3662</v>
      </c>
      <c r="F1698" s="2" t="s">
        <v>3684</v>
      </c>
      <c r="G1698" s="2" t="s">
        <v>3685</v>
      </c>
      <c r="H1698" s="2" t="s">
        <v>3686</v>
      </c>
      <c r="I1698" s="11">
        <v>44104</v>
      </c>
      <c r="J1698" s="11">
        <v>43921</v>
      </c>
      <c r="K1698" s="2" t="s">
        <v>141</v>
      </c>
      <c r="L1698" s="2" t="s">
        <v>142</v>
      </c>
      <c r="M1698" s="2"/>
      <c r="N1698" s="2" t="s">
        <v>80</v>
      </c>
      <c r="O1698" s="2"/>
      <c r="P1698" s="2"/>
      <c r="Q1698" s="2" t="s">
        <v>65</v>
      </c>
      <c r="R1698" s="2" t="s">
        <v>81</v>
      </c>
      <c r="S1698" s="2">
        <v>12840</v>
      </c>
      <c r="T1698" s="2" t="s">
        <v>82</v>
      </c>
      <c r="U1698" s="2" t="s">
        <v>83</v>
      </c>
      <c r="V1698" s="10" t="s">
        <v>69</v>
      </c>
      <c r="W1698" s="2"/>
      <c r="X1698" s="2">
        <v>44940</v>
      </c>
      <c r="Y1698" s="26">
        <v>0.00021487043358</v>
      </c>
      <c r="Z1698" s="10" t="s">
        <v>84</v>
      </c>
      <c r="AA1698" s="2" t="s">
        <v>85</v>
      </c>
      <c r="AB1698" s="10" t="s">
        <v>143</v>
      </c>
      <c r="AC1698" s="2" t="s">
        <v>66</v>
      </c>
      <c r="AD1698" s="10" t="s">
        <v>74</v>
      </c>
      <c r="AE1698" s="10"/>
      <c r="AF1698" s="10" t="s">
        <v>86</v>
      </c>
      <c r="AG1698" s="10" t="s">
        <v>75</v>
      </c>
      <c r="AH1698" s="10"/>
      <c r="AI1698" s="10" t="s">
        <v>76</v>
      </c>
      <c r="AJ1698" s="2" t="s">
        <v>76</v>
      </c>
      <c r="AK1698" s="32">
        <v>1</v>
      </c>
      <c r="AL1698" s="2"/>
      <c r="AM1698" s="2"/>
      <c r="AN1698" s="2"/>
      <c r="AO1698" s="2">
        <v>0</v>
      </c>
      <c r="AP1698" s="2">
        <v>0</v>
      </c>
      <c r="AQ1698" s="2">
        <v>63875</v>
      </c>
      <c r="AR1698" s="26">
        <v>1.4213395638629285</v>
      </c>
      <c r="AS1698" s="11"/>
      <c r="AT1698" s="10"/>
      <c r="AV1698" s="10"/>
      <c r="AW1698" s="10"/>
      <c r="AX1698" s="10"/>
      <c r="AY1698" s="10"/>
      <c r="AZ1698" s="10"/>
      <c r="BC1698" s="10"/>
    </row>
    <row r="1699" s="2" customFormat="1">
      <c r="A1699" s="2" t="s">
        <v>3689</v>
      </c>
      <c r="B1699" s="11">
        <v>43796</v>
      </c>
      <c r="C1699" s="2" t="s">
        <v>3660</v>
      </c>
      <c r="D1699" s="2" t="s">
        <v>3661</v>
      </c>
      <c r="E1699" s="2" t="s">
        <v>3662</v>
      </c>
      <c r="F1699" s="2" t="s">
        <v>3690</v>
      </c>
      <c r="G1699" s="2" t="s">
        <v>3691</v>
      </c>
      <c r="H1699" s="2" t="s">
        <v>3692</v>
      </c>
      <c r="I1699" s="11">
        <v>43738</v>
      </c>
      <c r="J1699" s="11">
        <v>43738</v>
      </c>
      <c r="K1699" s="2" t="s">
        <v>141</v>
      </c>
      <c r="L1699" s="2" t="s">
        <v>142</v>
      </c>
      <c r="M1699" s="2"/>
      <c r="N1699" s="2" t="s">
        <v>80</v>
      </c>
      <c r="O1699" s="2"/>
      <c r="P1699" s="2"/>
      <c r="Q1699" s="2" t="s">
        <v>65</v>
      </c>
      <c r="R1699" s="2" t="s">
        <v>81</v>
      </c>
      <c r="S1699" s="2">
        <v>1040608</v>
      </c>
      <c r="T1699" s="2" t="s">
        <v>82</v>
      </c>
      <c r="U1699" s="2" t="s">
        <v>83</v>
      </c>
      <c r="V1699" s="10" t="s">
        <v>69</v>
      </c>
      <c r="W1699" s="2"/>
      <c r="X1699" s="2">
        <v>5744156.16</v>
      </c>
      <c r="Y1699" s="26">
        <v>0.00143856914067</v>
      </c>
      <c r="Z1699" s="10" t="s">
        <v>84</v>
      </c>
      <c r="AA1699" s="2" t="s">
        <v>85</v>
      </c>
      <c r="AB1699" s="10" t="s">
        <v>143</v>
      </c>
      <c r="AC1699" s="2" t="s">
        <v>66</v>
      </c>
      <c r="AD1699" s="10" t="s">
        <v>74</v>
      </c>
      <c r="AE1699" s="10"/>
      <c r="AF1699" s="10" t="s">
        <v>86</v>
      </c>
      <c r="AG1699" s="10" t="s">
        <v>75</v>
      </c>
      <c r="AH1699" s="10"/>
      <c r="AI1699" s="10" t="s">
        <v>76</v>
      </c>
      <c r="AJ1699" s="2" t="s">
        <v>76</v>
      </c>
      <c r="AK1699" s="32">
        <v>1</v>
      </c>
      <c r="AL1699" s="2"/>
      <c r="AM1699" s="2"/>
      <c r="AN1699" s="2"/>
      <c r="AO1699" s="2">
        <v>0</v>
      </c>
      <c r="AP1699" s="2">
        <v>0</v>
      </c>
      <c r="AQ1699" s="2">
        <v>5556804</v>
      </c>
      <c r="AR1699" s="26">
        <v>0.9673838672241112</v>
      </c>
      <c r="AS1699" s="11"/>
      <c r="AT1699" s="10"/>
      <c r="AV1699" s="10"/>
      <c r="AW1699" s="10"/>
      <c r="AX1699" s="10"/>
      <c r="AY1699" s="10"/>
      <c r="AZ1699" s="10"/>
      <c r="BC1699" s="10"/>
    </row>
    <row r="1700" s="2" customFormat="1">
      <c r="A1700" s="2" t="s">
        <v>3693</v>
      </c>
      <c r="B1700" s="11">
        <v>43892</v>
      </c>
      <c r="C1700" s="2" t="s">
        <v>3660</v>
      </c>
      <c r="D1700" s="2" t="s">
        <v>3661</v>
      </c>
      <c r="E1700" s="2" t="s">
        <v>3662</v>
      </c>
      <c r="F1700" s="2" t="s">
        <v>3690</v>
      </c>
      <c r="G1700" s="2" t="s">
        <v>3691</v>
      </c>
      <c r="H1700" s="2" t="s">
        <v>3692</v>
      </c>
      <c r="I1700" s="11">
        <v>44104</v>
      </c>
      <c r="J1700" s="11">
        <v>43830</v>
      </c>
      <c r="K1700" s="2" t="s">
        <v>141</v>
      </c>
      <c r="L1700" s="2" t="s">
        <v>142</v>
      </c>
      <c r="M1700" s="2"/>
      <c r="N1700" s="2" t="s">
        <v>80</v>
      </c>
      <c r="O1700" s="2"/>
      <c r="P1700" s="2"/>
      <c r="Q1700" s="2" t="s">
        <v>65</v>
      </c>
      <c r="R1700" s="2" t="s">
        <v>81</v>
      </c>
      <c r="S1700" s="2">
        <v>1040608</v>
      </c>
      <c r="T1700" s="2" t="s">
        <v>82</v>
      </c>
      <c r="U1700" s="2" t="s">
        <v>83</v>
      </c>
      <c r="V1700" s="10" t="s">
        <v>69</v>
      </c>
      <c r="W1700" s="2"/>
      <c r="X1700" s="2">
        <v>6326896.64</v>
      </c>
      <c r="Y1700" s="26">
        <v>0.00148994139682</v>
      </c>
      <c r="Z1700" s="10" t="s">
        <v>84</v>
      </c>
      <c r="AA1700" s="2" t="s">
        <v>85</v>
      </c>
      <c r="AB1700" s="10" t="s">
        <v>143</v>
      </c>
      <c r="AC1700" s="2" t="s">
        <v>66</v>
      </c>
      <c r="AD1700" s="10" t="s">
        <v>74</v>
      </c>
      <c r="AE1700" s="10"/>
      <c r="AF1700" s="10" t="s">
        <v>86</v>
      </c>
      <c r="AG1700" s="10" t="s">
        <v>75</v>
      </c>
      <c r="AH1700" s="10"/>
      <c r="AI1700" s="10" t="s">
        <v>76</v>
      </c>
      <c r="AJ1700" s="2" t="s">
        <v>76</v>
      </c>
      <c r="AK1700" s="32">
        <v>1</v>
      </c>
      <c r="AL1700" s="2"/>
      <c r="AM1700" s="2"/>
      <c r="AN1700" s="2"/>
      <c r="AO1700" s="2">
        <v>0</v>
      </c>
      <c r="AP1700" s="2">
        <v>0</v>
      </c>
      <c r="AQ1700" s="2">
        <v>6378878</v>
      </c>
      <c r="AR1700" s="26">
        <v>1.0082159331750993</v>
      </c>
      <c r="AS1700" s="11"/>
      <c r="AT1700" s="10"/>
      <c r="AV1700" s="10"/>
      <c r="AW1700" s="10"/>
      <c r="AX1700" s="10"/>
      <c r="AY1700" s="10"/>
      <c r="AZ1700" s="10"/>
      <c r="BC1700" s="10"/>
    </row>
    <row r="1701" s="2" customFormat="1">
      <c r="A1701" s="2" t="s">
        <v>3694</v>
      </c>
      <c r="B1701" s="11">
        <v>43979</v>
      </c>
      <c r="C1701" s="2" t="s">
        <v>3660</v>
      </c>
      <c r="D1701" s="2" t="s">
        <v>3661</v>
      </c>
      <c r="E1701" s="2" t="s">
        <v>3662</v>
      </c>
      <c r="F1701" s="2" t="s">
        <v>3690</v>
      </c>
      <c r="G1701" s="2" t="s">
        <v>3691</v>
      </c>
      <c r="H1701" s="2" t="s">
        <v>3692</v>
      </c>
      <c r="I1701" s="11">
        <v>44104</v>
      </c>
      <c r="J1701" s="11">
        <v>43921</v>
      </c>
      <c r="K1701" s="2" t="s">
        <v>141</v>
      </c>
      <c r="L1701" s="2" t="s">
        <v>142</v>
      </c>
      <c r="M1701" s="2"/>
      <c r="N1701" s="2" t="s">
        <v>80</v>
      </c>
      <c r="O1701" s="2"/>
      <c r="P1701" s="2"/>
      <c r="Q1701" s="2" t="s">
        <v>65</v>
      </c>
      <c r="R1701" s="2" t="s">
        <v>81</v>
      </c>
      <c r="S1701" s="2">
        <v>289879</v>
      </c>
      <c r="T1701" s="2" t="s">
        <v>82</v>
      </c>
      <c r="U1701" s="2" t="s">
        <v>83</v>
      </c>
      <c r="V1701" s="10" t="s">
        <v>69</v>
      </c>
      <c r="W1701" s="2"/>
      <c r="X1701" s="2">
        <v>1014576.5</v>
      </c>
      <c r="Y1701" s="26">
        <v>0.00032107126757</v>
      </c>
      <c r="Z1701" s="10" t="s">
        <v>84</v>
      </c>
      <c r="AA1701" s="2" t="s">
        <v>85</v>
      </c>
      <c r="AB1701" s="10" t="s">
        <v>143</v>
      </c>
      <c r="AC1701" s="2" t="s">
        <v>66</v>
      </c>
      <c r="AD1701" s="10" t="s">
        <v>74</v>
      </c>
      <c r="AE1701" s="10"/>
      <c r="AF1701" s="10" t="s">
        <v>86</v>
      </c>
      <c r="AG1701" s="10" t="s">
        <v>75</v>
      </c>
      <c r="AH1701" s="10"/>
      <c r="AI1701" s="10" t="s">
        <v>76</v>
      </c>
      <c r="AJ1701" s="2" t="s">
        <v>76</v>
      </c>
      <c r="AK1701" s="32">
        <v>1</v>
      </c>
      <c r="AL1701" s="2"/>
      <c r="AM1701" s="2"/>
      <c r="AN1701" s="2"/>
      <c r="AO1701" s="2">
        <v>0</v>
      </c>
      <c r="AP1701" s="2">
        <v>0</v>
      </c>
      <c r="AQ1701" s="2">
        <v>1057324.7</v>
      </c>
      <c r="AR1701" s="26">
        <v>1.0421340332641253</v>
      </c>
      <c r="AS1701" s="11"/>
      <c r="AT1701" s="10"/>
      <c r="AV1701" s="10"/>
      <c r="AW1701" s="10"/>
      <c r="AX1701" s="10"/>
      <c r="AY1701" s="10"/>
      <c r="AZ1701" s="10"/>
      <c r="BC1701" s="10"/>
    </row>
    <row r="1702" s="2" customFormat="1">
      <c r="A1702" s="2" t="s">
        <v>3695</v>
      </c>
      <c r="B1702" s="11">
        <v>43983</v>
      </c>
      <c r="C1702" s="2" t="s">
        <v>3696</v>
      </c>
      <c r="D1702" s="2" t="s">
        <v>3697</v>
      </c>
      <c r="E1702" s="2" t="s">
        <v>3698</v>
      </c>
      <c r="F1702" s="2" t="s">
        <v>3699</v>
      </c>
      <c r="G1702" s="2" t="s">
        <v>3700</v>
      </c>
      <c r="H1702" s="2" t="s">
        <v>3701</v>
      </c>
      <c r="I1702" s="11">
        <v>44196</v>
      </c>
      <c r="J1702" s="11">
        <v>43921</v>
      </c>
      <c r="K1702" s="2" t="s">
        <v>3702</v>
      </c>
      <c r="L1702" s="2" t="s">
        <v>3702</v>
      </c>
      <c r="M1702" s="2"/>
      <c r="N1702" s="2"/>
      <c r="O1702" s="2"/>
      <c r="P1702" s="2" t="s">
        <v>3703</v>
      </c>
      <c r="Q1702" s="2" t="s">
        <v>66</v>
      </c>
      <c r="R1702" s="2" t="s">
        <v>66</v>
      </c>
      <c r="S1702" s="2">
        <v>1</v>
      </c>
      <c r="T1702" s="2" t="s">
        <v>67</v>
      </c>
      <c r="U1702" s="2" t="s">
        <v>68</v>
      </c>
      <c r="V1702" s="10" t="s">
        <v>69</v>
      </c>
      <c r="W1702" s="2"/>
      <c r="X1702" s="2">
        <v>-2625.54</v>
      </c>
      <c r="Y1702" s="26">
        <v>-0.000194362906</v>
      </c>
      <c r="Z1702" s="10" t="s">
        <v>70</v>
      </c>
      <c r="AA1702" s="2" t="s">
        <v>71</v>
      </c>
      <c r="AB1702" s="10" t="s">
        <v>143</v>
      </c>
      <c r="AC1702" s="2" t="s">
        <v>66</v>
      </c>
      <c r="AD1702" s="10" t="s">
        <v>74</v>
      </c>
      <c r="AE1702" s="10"/>
      <c r="AF1702" s="10" t="s">
        <v>66</v>
      </c>
      <c r="AG1702" s="10" t="s">
        <v>75</v>
      </c>
      <c r="AH1702" s="10"/>
      <c r="AI1702" s="10" t="s">
        <v>76</v>
      </c>
      <c r="AJ1702" s="2" t="s">
        <v>76</v>
      </c>
      <c r="AK1702" s="32">
        <v>2</v>
      </c>
      <c r="AL1702" s="2"/>
      <c r="AM1702" s="2"/>
      <c r="AN1702" s="2"/>
      <c r="AO1702" s="2">
        <v>0</v>
      </c>
      <c r="AP1702" s="2">
        <v>0</v>
      </c>
      <c r="AQ1702" s="2">
        <v>0</v>
      </c>
      <c r="AR1702" s="26">
        <v>-0</v>
      </c>
      <c r="AS1702" s="11"/>
      <c r="AT1702" s="10"/>
      <c r="AV1702" s="10"/>
      <c r="AW1702" s="10"/>
      <c r="AX1702" s="10"/>
      <c r="AY1702" s="10"/>
      <c r="AZ1702" s="10"/>
      <c r="BC1702" s="10"/>
    </row>
    <row r="1703" s="2" customFormat="1">
      <c r="A1703" s="2" t="s">
        <v>3704</v>
      </c>
      <c r="B1703" s="11">
        <v>44179</v>
      </c>
      <c r="C1703" s="2" t="s">
        <v>3696</v>
      </c>
      <c r="D1703" s="2" t="s">
        <v>3697</v>
      </c>
      <c r="E1703" s="2" t="s">
        <v>3698</v>
      </c>
      <c r="F1703" s="2" t="s">
        <v>3705</v>
      </c>
      <c r="G1703" s="2" t="s">
        <v>3706</v>
      </c>
      <c r="H1703" s="2" t="s">
        <v>3707</v>
      </c>
      <c r="I1703" s="11">
        <v>44135</v>
      </c>
      <c r="J1703" s="11">
        <v>44135</v>
      </c>
      <c r="K1703" s="2" t="s">
        <v>62</v>
      </c>
      <c r="L1703" s="2" t="s">
        <v>62</v>
      </c>
      <c r="M1703" s="2"/>
      <c r="N1703" s="2" t="s">
        <v>80</v>
      </c>
      <c r="O1703" s="2" t="s">
        <v>95</v>
      </c>
      <c r="P1703" s="2"/>
      <c r="Q1703" s="2" t="s">
        <v>65</v>
      </c>
      <c r="R1703" s="2" t="s">
        <v>81</v>
      </c>
      <c r="S1703" s="2">
        <v>840</v>
      </c>
      <c r="T1703" s="2" t="s">
        <v>82</v>
      </c>
      <c r="U1703" s="2" t="s">
        <v>83</v>
      </c>
      <c r="V1703" s="10" t="s">
        <v>69</v>
      </c>
      <c r="W1703" s="2"/>
      <c r="X1703" s="2">
        <v>8794.8</v>
      </c>
      <c r="Y1703" s="26">
        <v>8.9997441E-05</v>
      </c>
      <c r="Z1703" s="10" t="s">
        <v>84</v>
      </c>
      <c r="AA1703" s="2" t="s">
        <v>85</v>
      </c>
      <c r="AB1703" s="10" t="s">
        <v>72</v>
      </c>
      <c r="AC1703" s="2" t="s">
        <v>73</v>
      </c>
      <c r="AD1703" s="10" t="s">
        <v>74</v>
      </c>
      <c r="AE1703" s="10"/>
      <c r="AF1703" s="10" t="s">
        <v>86</v>
      </c>
      <c r="AG1703" s="10" t="s">
        <v>75</v>
      </c>
      <c r="AH1703" s="10"/>
      <c r="AI1703" s="10" t="s">
        <v>76</v>
      </c>
      <c r="AJ1703" s="2" t="s">
        <v>76</v>
      </c>
      <c r="AK1703" s="32">
        <v>1</v>
      </c>
      <c r="AL1703" s="2"/>
      <c r="AM1703" s="2"/>
      <c r="AN1703" s="2"/>
      <c r="AO1703" s="2">
        <v>0</v>
      </c>
      <c r="AP1703" s="2">
        <v>0</v>
      </c>
      <c r="AQ1703" s="2">
        <v>0</v>
      </c>
      <c r="AR1703" s="26">
        <v>0</v>
      </c>
      <c r="AS1703" s="11"/>
      <c r="AT1703" s="10"/>
      <c r="AV1703" s="10"/>
      <c r="AW1703" s="10"/>
      <c r="AX1703" s="10"/>
      <c r="AY1703" s="10"/>
      <c r="AZ1703" s="10"/>
      <c r="BC1703" s="10"/>
    </row>
    <row r="1704" s="2" customFormat="1">
      <c r="A1704" s="2" t="s">
        <v>3704</v>
      </c>
      <c r="B1704" s="11">
        <v>44179</v>
      </c>
      <c r="C1704" s="2" t="s">
        <v>3696</v>
      </c>
      <c r="D1704" s="2" t="s">
        <v>3697</v>
      </c>
      <c r="E1704" s="2" t="s">
        <v>3698</v>
      </c>
      <c r="F1704" s="2" t="s">
        <v>3705</v>
      </c>
      <c r="G1704" s="2" t="s">
        <v>3706</v>
      </c>
      <c r="H1704" s="2" t="s">
        <v>3707</v>
      </c>
      <c r="I1704" s="11">
        <v>44135</v>
      </c>
      <c r="J1704" s="11">
        <v>44135</v>
      </c>
      <c r="K1704" s="2" t="s">
        <v>66</v>
      </c>
      <c r="L1704" s="2" t="s">
        <v>62</v>
      </c>
      <c r="M1704" s="2"/>
      <c r="N1704" s="2"/>
      <c r="O1704" s="2" t="s">
        <v>3708</v>
      </c>
      <c r="P1704" s="2" t="s">
        <v>3709</v>
      </c>
      <c r="Q1704" s="2" t="s">
        <v>66</v>
      </c>
      <c r="R1704" s="2" t="s">
        <v>66</v>
      </c>
      <c r="S1704" s="2">
        <v>2</v>
      </c>
      <c r="T1704" s="2" t="s">
        <v>67</v>
      </c>
      <c r="U1704" s="2" t="s">
        <v>68</v>
      </c>
      <c r="V1704" s="10" t="s">
        <v>69</v>
      </c>
      <c r="W1704" s="2"/>
      <c r="X1704" s="2">
        <v>433</v>
      </c>
      <c r="Y1704" s="26">
        <v>4.430901E-06</v>
      </c>
      <c r="Z1704" s="10" t="s">
        <v>70</v>
      </c>
      <c r="AA1704" s="2" t="s">
        <v>71</v>
      </c>
      <c r="AB1704" s="10" t="s">
        <v>143</v>
      </c>
      <c r="AC1704" s="2" t="s">
        <v>3710</v>
      </c>
      <c r="AD1704" s="10" t="s">
        <v>74</v>
      </c>
      <c r="AE1704" s="10"/>
      <c r="AF1704" s="10" t="s">
        <v>66</v>
      </c>
      <c r="AG1704" s="10" t="s">
        <v>75</v>
      </c>
      <c r="AH1704" s="10"/>
      <c r="AI1704" s="10" t="s">
        <v>76</v>
      </c>
      <c r="AJ1704" s="2" t="s">
        <v>76</v>
      </c>
      <c r="AK1704" s="32">
        <v>2</v>
      </c>
      <c r="AL1704" s="2"/>
      <c r="AM1704" s="7">
        <f>HYPERLINK("#'S000060159_2020-03-31'!C2", "Go To Derivative")</f>
      </c>
      <c r="AN1704" s="2"/>
      <c r="AO1704" s="2">
        <v>0</v>
      </c>
      <c r="AP1704" s="2">
        <v>0</v>
      </c>
      <c r="AQ1704" s="2">
        <v>0</v>
      </c>
      <c r="AR1704" s="26">
        <v>0</v>
      </c>
      <c r="AS1704" s="11"/>
      <c r="AT1704" s="10"/>
      <c r="AV1704" s="10"/>
      <c r="AW1704" s="10"/>
      <c r="AX1704" s="10"/>
      <c r="AY1704" s="10"/>
      <c r="AZ1704" s="10"/>
      <c r="BC1704" s="10"/>
    </row>
    <row r="1705" s="2" customFormat="1">
      <c r="A1705" s="2" t="s">
        <v>3704</v>
      </c>
      <c r="B1705" s="11">
        <v>44179</v>
      </c>
      <c r="C1705" s="2" t="s">
        <v>3696</v>
      </c>
      <c r="D1705" s="2" t="s">
        <v>3697</v>
      </c>
      <c r="E1705" s="2" t="s">
        <v>3698</v>
      </c>
      <c r="F1705" s="2" t="s">
        <v>3705</v>
      </c>
      <c r="G1705" s="2" t="s">
        <v>3706</v>
      </c>
      <c r="H1705" s="2" t="s">
        <v>3707</v>
      </c>
      <c r="I1705" s="11">
        <v>44135</v>
      </c>
      <c r="J1705" s="11">
        <v>44135</v>
      </c>
      <c r="K1705" s="2" t="s">
        <v>66</v>
      </c>
      <c r="L1705" s="2" t="s">
        <v>62</v>
      </c>
      <c r="M1705" s="2"/>
      <c r="N1705" s="2"/>
      <c r="O1705" s="2" t="s">
        <v>3711</v>
      </c>
      <c r="P1705" s="2" t="s">
        <v>3712</v>
      </c>
      <c r="Q1705" s="2" t="s">
        <v>66</v>
      </c>
      <c r="R1705" s="2" t="s">
        <v>66</v>
      </c>
      <c r="S1705" s="2">
        <v>-5</v>
      </c>
      <c r="T1705" s="2" t="s">
        <v>67</v>
      </c>
      <c r="U1705" s="2" t="s">
        <v>68</v>
      </c>
      <c r="V1705" s="10" t="s">
        <v>69</v>
      </c>
      <c r="W1705" s="2"/>
      <c r="X1705" s="2">
        <v>-377.5</v>
      </c>
      <c r="Y1705" s="26">
        <v>-3.862968E-06</v>
      </c>
      <c r="Z1705" s="10" t="s">
        <v>70</v>
      </c>
      <c r="AA1705" s="2" t="s">
        <v>71</v>
      </c>
      <c r="AB1705" s="10" t="s">
        <v>143</v>
      </c>
      <c r="AC1705" s="2" t="s">
        <v>3710</v>
      </c>
      <c r="AD1705" s="10" t="s">
        <v>74</v>
      </c>
      <c r="AE1705" s="10"/>
      <c r="AF1705" s="10" t="s">
        <v>66</v>
      </c>
      <c r="AG1705" s="10" t="s">
        <v>75</v>
      </c>
      <c r="AH1705" s="10"/>
      <c r="AI1705" s="10" t="s">
        <v>76</v>
      </c>
      <c r="AJ1705" s="2" t="s">
        <v>76</v>
      </c>
      <c r="AK1705" s="32">
        <v>2</v>
      </c>
      <c r="AL1705" s="2"/>
      <c r="AM1705" s="2"/>
      <c r="AN1705" s="2"/>
      <c r="AO1705" s="2">
        <v>0</v>
      </c>
      <c r="AP1705" s="2">
        <v>0</v>
      </c>
      <c r="AQ1705" s="2">
        <v>0</v>
      </c>
      <c r="AR1705" s="26">
        <v>-0</v>
      </c>
      <c r="AS1705" s="11"/>
      <c r="AT1705" s="10"/>
      <c r="AV1705" s="10"/>
      <c r="AW1705" s="10"/>
      <c r="AX1705" s="10"/>
      <c r="AY1705" s="10"/>
      <c r="AZ1705" s="10"/>
      <c r="BC1705" s="10"/>
    </row>
    <row r="1706" s="2" customFormat="1">
      <c r="A1706" s="2" t="s">
        <v>3713</v>
      </c>
      <c r="B1706" s="11">
        <v>44286</v>
      </c>
      <c r="C1706" s="2" t="s">
        <v>3696</v>
      </c>
      <c r="D1706" s="2" t="s">
        <v>3697</v>
      </c>
      <c r="E1706" s="2" t="s">
        <v>3698</v>
      </c>
      <c r="F1706" s="2" t="s">
        <v>3705</v>
      </c>
      <c r="G1706" s="2" t="s">
        <v>3706</v>
      </c>
      <c r="H1706" s="2" t="s">
        <v>3707</v>
      </c>
      <c r="I1706" s="11">
        <v>44500</v>
      </c>
      <c r="J1706" s="11">
        <v>44227</v>
      </c>
      <c r="K1706" s="2" t="s">
        <v>62</v>
      </c>
      <c r="L1706" s="2" t="s">
        <v>62</v>
      </c>
      <c r="M1706" s="2"/>
      <c r="N1706" s="2" t="s">
        <v>80</v>
      </c>
      <c r="O1706" s="2" t="s">
        <v>95</v>
      </c>
      <c r="P1706" s="2"/>
      <c r="Q1706" s="2" t="s">
        <v>65</v>
      </c>
      <c r="R1706" s="2" t="s">
        <v>81</v>
      </c>
      <c r="S1706" s="2">
        <v>4</v>
      </c>
      <c r="T1706" s="2" t="s">
        <v>82</v>
      </c>
      <c r="U1706" s="2" t="s">
        <v>83</v>
      </c>
      <c r="V1706" s="10" t="s">
        <v>69</v>
      </c>
      <c r="W1706" s="2"/>
      <c r="X1706" s="2">
        <v>1300</v>
      </c>
      <c r="Y1706" s="26">
        <v>9.469674E-06</v>
      </c>
      <c r="Z1706" s="10" t="s">
        <v>84</v>
      </c>
      <c r="AA1706" s="2" t="s">
        <v>85</v>
      </c>
      <c r="AB1706" s="10" t="s">
        <v>72</v>
      </c>
      <c r="AC1706" s="2" t="s">
        <v>73</v>
      </c>
      <c r="AD1706" s="10" t="s">
        <v>74</v>
      </c>
      <c r="AE1706" s="10"/>
      <c r="AF1706" s="10" t="s">
        <v>86</v>
      </c>
      <c r="AG1706" s="10" t="s">
        <v>75</v>
      </c>
      <c r="AH1706" s="10"/>
      <c r="AI1706" s="10" t="s">
        <v>76</v>
      </c>
      <c r="AJ1706" s="2" t="s">
        <v>76</v>
      </c>
      <c r="AK1706" s="32">
        <v>1</v>
      </c>
      <c r="AL1706" s="2"/>
      <c r="AM1706" s="7">
        <f>HYPERLINK("#'S000051293_2020-10-31'!C2", "Go To Derivative")</f>
      </c>
      <c r="AN1706" s="2"/>
      <c r="AO1706" s="2">
        <v>0</v>
      </c>
      <c r="AP1706" s="2">
        <v>0</v>
      </c>
      <c r="AQ1706" s="2">
        <v>0</v>
      </c>
      <c r="AR1706" s="26">
        <v>0</v>
      </c>
      <c r="AS1706" s="11"/>
      <c r="AT1706" s="10"/>
      <c r="AV1706" s="10"/>
      <c r="AW1706" s="10"/>
      <c r="AX1706" s="10"/>
      <c r="AY1706" s="10"/>
      <c r="AZ1706" s="10"/>
      <c r="BC1706" s="10"/>
    </row>
    <row r="1707" s="2" customFormat="1">
      <c r="A1707" s="2" t="s">
        <v>3714</v>
      </c>
      <c r="B1707" s="11">
        <v>44364</v>
      </c>
      <c r="C1707" s="2" t="s">
        <v>3696</v>
      </c>
      <c r="D1707" s="2" t="s">
        <v>3697</v>
      </c>
      <c r="E1707" s="2" t="s">
        <v>3698</v>
      </c>
      <c r="F1707" s="2" t="s">
        <v>3705</v>
      </c>
      <c r="G1707" s="2" t="s">
        <v>3706</v>
      </c>
      <c r="H1707" s="2" t="s">
        <v>3707</v>
      </c>
      <c r="I1707" s="11">
        <v>44500</v>
      </c>
      <c r="J1707" s="11">
        <v>44316</v>
      </c>
      <c r="K1707" s="2" t="s">
        <v>62</v>
      </c>
      <c r="L1707" s="2" t="s">
        <v>62</v>
      </c>
      <c r="M1707" s="2"/>
      <c r="N1707" s="2" t="s">
        <v>80</v>
      </c>
      <c r="O1707" s="2" t="s">
        <v>95</v>
      </c>
      <c r="P1707" s="2"/>
      <c r="Q1707" s="2" t="s">
        <v>65</v>
      </c>
      <c r="R1707" s="2" t="s">
        <v>81</v>
      </c>
      <c r="S1707" s="2">
        <v>2</v>
      </c>
      <c r="T1707" s="2" t="s">
        <v>82</v>
      </c>
      <c r="U1707" s="2" t="s">
        <v>83</v>
      </c>
      <c r="V1707" s="10" t="s">
        <v>69</v>
      </c>
      <c r="W1707" s="2"/>
      <c r="X1707" s="2">
        <v>347.18</v>
      </c>
      <c r="Y1707" s="26">
        <v>1.931478E-06</v>
      </c>
      <c r="Z1707" s="10" t="s">
        <v>84</v>
      </c>
      <c r="AA1707" s="2" t="s">
        <v>85</v>
      </c>
      <c r="AB1707" s="10" t="s">
        <v>72</v>
      </c>
      <c r="AC1707" s="2" t="s">
        <v>73</v>
      </c>
      <c r="AD1707" s="10" t="s">
        <v>74</v>
      </c>
      <c r="AE1707" s="10"/>
      <c r="AF1707" s="10" t="s">
        <v>86</v>
      </c>
      <c r="AG1707" s="10" t="s">
        <v>75</v>
      </c>
      <c r="AH1707" s="10"/>
      <c r="AI1707" s="10" t="s">
        <v>76</v>
      </c>
      <c r="AJ1707" s="2" t="s">
        <v>76</v>
      </c>
      <c r="AK1707" s="32">
        <v>1</v>
      </c>
      <c r="AL1707" s="2"/>
      <c r="AM1707" s="7">
        <f>HYPERLINK("#'S000051293_2020-10-31'!C14", "Go To Derivative")</f>
      </c>
      <c r="AN1707" s="2"/>
      <c r="AO1707" s="2">
        <v>0</v>
      </c>
      <c r="AP1707" s="2">
        <v>0</v>
      </c>
      <c r="AQ1707" s="2">
        <v>0</v>
      </c>
      <c r="AR1707" s="26">
        <v>0</v>
      </c>
      <c r="AS1707" s="11"/>
      <c r="AT1707" s="10"/>
      <c r="AV1707" s="10"/>
      <c r="AW1707" s="10"/>
      <c r="AX1707" s="10"/>
      <c r="AY1707" s="10"/>
      <c r="AZ1707" s="10"/>
      <c r="BC1707" s="10"/>
    </row>
    <row r="1708" s="2" customFormat="1">
      <c r="A1708" s="2" t="s">
        <v>3715</v>
      </c>
      <c r="B1708" s="11">
        <v>44495</v>
      </c>
      <c r="C1708" s="2" t="s">
        <v>3716</v>
      </c>
      <c r="D1708" s="2" t="s">
        <v>3717</v>
      </c>
      <c r="E1708" s="2" t="s">
        <v>3718</v>
      </c>
      <c r="F1708" s="2" t="s">
        <v>3719</v>
      </c>
      <c r="G1708" s="2" t="s">
        <v>3720</v>
      </c>
      <c r="H1708" s="2" t="s">
        <v>3721</v>
      </c>
      <c r="I1708" s="11">
        <v>44439</v>
      </c>
      <c r="J1708" s="11">
        <v>44439</v>
      </c>
      <c r="K1708" s="2" t="s">
        <v>648</v>
      </c>
      <c r="L1708" s="2" t="s">
        <v>662</v>
      </c>
      <c r="M1708" s="2"/>
      <c r="N1708" s="2" t="s">
        <v>80</v>
      </c>
      <c r="O1708" s="2" t="s">
        <v>95</v>
      </c>
      <c r="P1708" s="2" t="s">
        <v>2554</v>
      </c>
      <c r="Q1708" s="2" t="s">
        <v>65</v>
      </c>
      <c r="R1708" s="2" t="s">
        <v>81</v>
      </c>
      <c r="S1708" s="2">
        <v>3077</v>
      </c>
      <c r="T1708" s="2" t="s">
        <v>82</v>
      </c>
      <c r="U1708" s="2" t="s">
        <v>83</v>
      </c>
      <c r="V1708" s="10" t="s">
        <v>69</v>
      </c>
      <c r="W1708" s="2"/>
      <c r="X1708" s="2">
        <v>671524.48</v>
      </c>
      <c r="Y1708" s="26">
        <v>0.005030449994</v>
      </c>
      <c r="Z1708" s="10" t="s">
        <v>84</v>
      </c>
      <c r="AA1708" s="2" t="s">
        <v>85</v>
      </c>
      <c r="AB1708" s="10" t="s">
        <v>72</v>
      </c>
      <c r="AC1708" s="2" t="s">
        <v>73</v>
      </c>
      <c r="AD1708" s="10" t="s">
        <v>74</v>
      </c>
      <c r="AE1708" s="10"/>
      <c r="AF1708" s="10" t="s">
        <v>86</v>
      </c>
      <c r="AG1708" s="10" t="s">
        <v>75</v>
      </c>
      <c r="AH1708" s="10"/>
      <c r="AI1708" s="10" t="s">
        <v>76</v>
      </c>
      <c r="AJ1708" s="2" t="s">
        <v>76</v>
      </c>
      <c r="AK1708" s="32">
        <v>1</v>
      </c>
      <c r="AL1708" s="2"/>
      <c r="AM1708" s="2"/>
      <c r="AN1708" s="2"/>
      <c r="AO1708" s="2">
        <v>0</v>
      </c>
      <c r="AP1708" s="2">
        <v>0</v>
      </c>
      <c r="AQ1708" s="2">
        <v>0</v>
      </c>
      <c r="AR1708" s="26">
        <v>0</v>
      </c>
      <c r="AS1708" s="11"/>
      <c r="AT1708" s="10"/>
      <c r="AV1708" s="10"/>
      <c r="AW1708" s="10"/>
      <c r="AX1708" s="10"/>
      <c r="AY1708" s="10"/>
      <c r="AZ1708" s="10"/>
      <c r="BC1708" s="10"/>
    </row>
    <row r="1709" s="2" customFormat="1">
      <c r="A1709" s="2" t="s">
        <v>3722</v>
      </c>
      <c r="B1709" s="11">
        <v>43852</v>
      </c>
      <c r="C1709" s="2" t="s">
        <v>3716</v>
      </c>
      <c r="D1709" s="2" t="s">
        <v>3717</v>
      </c>
      <c r="E1709" s="2" t="s">
        <v>3718</v>
      </c>
      <c r="F1709" s="2" t="s">
        <v>3723</v>
      </c>
      <c r="G1709" s="2" t="s">
        <v>3724</v>
      </c>
      <c r="H1709" s="2" t="s">
        <v>3725</v>
      </c>
      <c r="I1709" s="11">
        <v>44074</v>
      </c>
      <c r="J1709" s="11">
        <v>43799</v>
      </c>
      <c r="K1709" s="2" t="s">
        <v>648</v>
      </c>
      <c r="L1709" s="2" t="s">
        <v>659</v>
      </c>
      <c r="M1709" s="2"/>
      <c r="N1709" s="2" t="s">
        <v>80</v>
      </c>
      <c r="O1709" s="2" t="s">
        <v>95</v>
      </c>
      <c r="P1709" s="2" t="s">
        <v>2554</v>
      </c>
      <c r="Q1709" s="2" t="s">
        <v>65</v>
      </c>
      <c r="R1709" s="2" t="s">
        <v>81</v>
      </c>
      <c r="S1709" s="2">
        <v>8072</v>
      </c>
      <c r="T1709" s="2" t="s">
        <v>82</v>
      </c>
      <c r="U1709" s="2" t="s">
        <v>83</v>
      </c>
      <c r="V1709" s="10" t="s">
        <v>69</v>
      </c>
      <c r="W1709" s="2"/>
      <c r="X1709" s="2">
        <v>51176.48</v>
      </c>
      <c r="Y1709" s="26">
        <v>0.00078748567</v>
      </c>
      <c r="Z1709" s="10" t="s">
        <v>84</v>
      </c>
      <c r="AA1709" s="2" t="s">
        <v>85</v>
      </c>
      <c r="AB1709" s="10" t="s">
        <v>72</v>
      </c>
      <c r="AC1709" s="2" t="s">
        <v>73</v>
      </c>
      <c r="AD1709" s="10" t="s">
        <v>74</v>
      </c>
      <c r="AE1709" s="10"/>
      <c r="AF1709" s="10" t="s">
        <v>86</v>
      </c>
      <c r="AG1709" s="10" t="s">
        <v>75</v>
      </c>
      <c r="AH1709" s="10"/>
      <c r="AI1709" s="10" t="s">
        <v>76</v>
      </c>
      <c r="AJ1709" s="2" t="s">
        <v>76</v>
      </c>
      <c r="AK1709" s="32">
        <v>1</v>
      </c>
      <c r="AL1709" s="2"/>
      <c r="AM1709" s="2"/>
      <c r="AN1709" s="2"/>
      <c r="AO1709" s="2">
        <v>0</v>
      </c>
      <c r="AP1709" s="2">
        <v>0</v>
      </c>
      <c r="AQ1709" s="2">
        <v>0</v>
      </c>
      <c r="AR1709" s="26">
        <v>0</v>
      </c>
      <c r="AS1709" s="11"/>
      <c r="AT1709" s="10"/>
      <c r="AV1709" s="10"/>
      <c r="AW1709" s="10"/>
      <c r="AX1709" s="10"/>
      <c r="AY1709" s="10"/>
      <c r="AZ1709" s="10"/>
      <c r="BC1709" s="10"/>
    </row>
    <row r="1710" s="2" customFormat="1">
      <c r="A1710" s="2" t="s">
        <v>3726</v>
      </c>
      <c r="B1710" s="11">
        <v>43949</v>
      </c>
      <c r="C1710" s="2" t="s">
        <v>3716</v>
      </c>
      <c r="D1710" s="2" t="s">
        <v>3717</v>
      </c>
      <c r="E1710" s="2" t="s">
        <v>3718</v>
      </c>
      <c r="F1710" s="2" t="s">
        <v>3723</v>
      </c>
      <c r="G1710" s="2" t="s">
        <v>3724</v>
      </c>
      <c r="H1710" s="2" t="s">
        <v>3725</v>
      </c>
      <c r="I1710" s="11">
        <v>44074</v>
      </c>
      <c r="J1710" s="11">
        <v>43890</v>
      </c>
      <c r="K1710" s="2" t="s">
        <v>648</v>
      </c>
      <c r="L1710" s="2" t="s">
        <v>659</v>
      </c>
      <c r="M1710" s="2"/>
      <c r="N1710" s="2" t="s">
        <v>80</v>
      </c>
      <c r="O1710" s="2" t="s">
        <v>95</v>
      </c>
      <c r="P1710" s="2" t="s">
        <v>2554</v>
      </c>
      <c r="Q1710" s="2" t="s">
        <v>65</v>
      </c>
      <c r="R1710" s="2" t="s">
        <v>81</v>
      </c>
      <c r="S1710" s="2">
        <v>5709</v>
      </c>
      <c r="T1710" s="2" t="s">
        <v>82</v>
      </c>
      <c r="U1710" s="2" t="s">
        <v>83</v>
      </c>
      <c r="V1710" s="10" t="s">
        <v>69</v>
      </c>
      <c r="W1710" s="2"/>
      <c r="X1710" s="2">
        <v>20552.4</v>
      </c>
      <c r="Y1710" s="26">
        <v>0.000357999024</v>
      </c>
      <c r="Z1710" s="10" t="s">
        <v>84</v>
      </c>
      <c r="AA1710" s="2" t="s">
        <v>85</v>
      </c>
      <c r="AB1710" s="10" t="s">
        <v>72</v>
      </c>
      <c r="AC1710" s="2" t="s">
        <v>73</v>
      </c>
      <c r="AD1710" s="10" t="s">
        <v>74</v>
      </c>
      <c r="AE1710" s="10"/>
      <c r="AF1710" s="10" t="s">
        <v>86</v>
      </c>
      <c r="AG1710" s="10" t="s">
        <v>75</v>
      </c>
      <c r="AH1710" s="10"/>
      <c r="AI1710" s="10" t="s">
        <v>76</v>
      </c>
      <c r="AJ1710" s="2" t="s">
        <v>76</v>
      </c>
      <c r="AK1710" s="32">
        <v>1</v>
      </c>
      <c r="AL1710" s="2"/>
      <c r="AM1710" s="2"/>
      <c r="AN1710" s="2"/>
      <c r="AO1710" s="2">
        <v>0</v>
      </c>
      <c r="AP1710" s="2">
        <v>0</v>
      </c>
      <c r="AQ1710" s="2">
        <v>0</v>
      </c>
      <c r="AR1710" s="26">
        <v>0</v>
      </c>
      <c r="AS1710" s="11"/>
      <c r="AT1710" s="10"/>
      <c r="AV1710" s="10"/>
      <c r="AW1710" s="10"/>
      <c r="AX1710" s="10"/>
      <c r="AY1710" s="10"/>
      <c r="AZ1710" s="10"/>
      <c r="BC1710" s="10"/>
    </row>
    <row r="1711" s="2" customFormat="1">
      <c r="A1711" s="2" t="s">
        <v>3727</v>
      </c>
      <c r="B1711" s="11">
        <v>44039</v>
      </c>
      <c r="C1711" s="2" t="s">
        <v>3716</v>
      </c>
      <c r="D1711" s="2" t="s">
        <v>3717</v>
      </c>
      <c r="E1711" s="2" t="s">
        <v>3718</v>
      </c>
      <c r="F1711" s="2" t="s">
        <v>3723</v>
      </c>
      <c r="G1711" s="2" t="s">
        <v>3724</v>
      </c>
      <c r="H1711" s="2" t="s">
        <v>3725</v>
      </c>
      <c r="I1711" s="11">
        <v>44074</v>
      </c>
      <c r="J1711" s="11">
        <v>43982</v>
      </c>
      <c r="K1711" s="2" t="s">
        <v>648</v>
      </c>
      <c r="L1711" s="2" t="s">
        <v>659</v>
      </c>
      <c r="M1711" s="2"/>
      <c r="N1711" s="2" t="s">
        <v>80</v>
      </c>
      <c r="O1711" s="2" t="s">
        <v>95</v>
      </c>
      <c r="P1711" s="2" t="s">
        <v>2554</v>
      </c>
      <c r="Q1711" s="2" t="s">
        <v>65</v>
      </c>
      <c r="R1711" s="2" t="s">
        <v>81</v>
      </c>
      <c r="S1711" s="2">
        <v>5709</v>
      </c>
      <c r="T1711" s="2" t="s">
        <v>82</v>
      </c>
      <c r="U1711" s="2" t="s">
        <v>83</v>
      </c>
      <c r="V1711" s="10" t="s">
        <v>69</v>
      </c>
      <c r="W1711" s="2"/>
      <c r="X1711" s="2">
        <v>23178.54</v>
      </c>
      <c r="Y1711" s="26">
        <v>0.000473919876</v>
      </c>
      <c r="Z1711" s="10" t="s">
        <v>84</v>
      </c>
      <c r="AA1711" s="2" t="s">
        <v>85</v>
      </c>
      <c r="AB1711" s="10" t="s">
        <v>72</v>
      </c>
      <c r="AC1711" s="2" t="s">
        <v>73</v>
      </c>
      <c r="AD1711" s="10" t="s">
        <v>74</v>
      </c>
      <c r="AE1711" s="10"/>
      <c r="AF1711" s="10" t="s">
        <v>86</v>
      </c>
      <c r="AG1711" s="10" t="s">
        <v>75</v>
      </c>
      <c r="AH1711" s="10"/>
      <c r="AI1711" s="10" t="s">
        <v>76</v>
      </c>
      <c r="AJ1711" s="2" t="s">
        <v>76</v>
      </c>
      <c r="AK1711" s="32">
        <v>1</v>
      </c>
      <c r="AL1711" s="2"/>
      <c r="AM1711" s="2"/>
      <c r="AN1711" s="2"/>
      <c r="AO1711" s="2">
        <v>0</v>
      </c>
      <c r="AP1711" s="2">
        <v>0</v>
      </c>
      <c r="AQ1711" s="2">
        <v>0</v>
      </c>
      <c r="AR1711" s="26">
        <v>0</v>
      </c>
      <c r="AS1711" s="11"/>
      <c r="AT1711" s="10"/>
      <c r="AV1711" s="10"/>
      <c r="AW1711" s="10"/>
      <c r="AX1711" s="10"/>
      <c r="AY1711" s="10"/>
      <c r="AZ1711" s="10"/>
      <c r="BC1711" s="10"/>
    </row>
    <row r="1712" s="2" customFormat="1">
      <c r="A1712" s="2" t="s">
        <v>3728</v>
      </c>
      <c r="B1712" s="11">
        <v>44132</v>
      </c>
      <c r="C1712" s="2" t="s">
        <v>3716</v>
      </c>
      <c r="D1712" s="2" t="s">
        <v>3717</v>
      </c>
      <c r="E1712" s="2" t="s">
        <v>3718</v>
      </c>
      <c r="F1712" s="2" t="s">
        <v>3723</v>
      </c>
      <c r="G1712" s="2" t="s">
        <v>3724</v>
      </c>
      <c r="H1712" s="2" t="s">
        <v>3725</v>
      </c>
      <c r="I1712" s="11">
        <v>44074</v>
      </c>
      <c r="J1712" s="11">
        <v>44074</v>
      </c>
      <c r="K1712" s="2" t="s">
        <v>648</v>
      </c>
      <c r="L1712" s="2" t="s">
        <v>659</v>
      </c>
      <c r="M1712" s="2"/>
      <c r="N1712" s="2" t="s">
        <v>80</v>
      </c>
      <c r="O1712" s="2" t="s">
        <v>95</v>
      </c>
      <c r="P1712" s="2" t="s">
        <v>2554</v>
      </c>
      <c r="Q1712" s="2" t="s">
        <v>65</v>
      </c>
      <c r="R1712" s="2" t="s">
        <v>81</v>
      </c>
      <c r="S1712" s="2">
        <v>4721</v>
      </c>
      <c r="T1712" s="2" t="s">
        <v>82</v>
      </c>
      <c r="U1712" s="2" t="s">
        <v>83</v>
      </c>
      <c r="V1712" s="10" t="s">
        <v>69</v>
      </c>
      <c r="W1712" s="2"/>
      <c r="X1712" s="2">
        <v>31536.28</v>
      </c>
      <c r="Y1712" s="26">
        <v>0.000639265373</v>
      </c>
      <c r="Z1712" s="10" t="s">
        <v>84</v>
      </c>
      <c r="AA1712" s="2" t="s">
        <v>85</v>
      </c>
      <c r="AB1712" s="10" t="s">
        <v>72</v>
      </c>
      <c r="AC1712" s="2" t="s">
        <v>73</v>
      </c>
      <c r="AD1712" s="10" t="s">
        <v>74</v>
      </c>
      <c r="AE1712" s="10"/>
      <c r="AF1712" s="10" t="s">
        <v>86</v>
      </c>
      <c r="AG1712" s="10" t="s">
        <v>75</v>
      </c>
      <c r="AH1712" s="10"/>
      <c r="AI1712" s="10" t="s">
        <v>76</v>
      </c>
      <c r="AJ1712" s="2" t="s">
        <v>76</v>
      </c>
      <c r="AK1712" s="32">
        <v>1</v>
      </c>
      <c r="AL1712" s="2"/>
      <c r="AM1712" s="2"/>
      <c r="AN1712" s="2"/>
      <c r="AO1712" s="2">
        <v>0</v>
      </c>
      <c r="AP1712" s="2">
        <v>0</v>
      </c>
      <c r="AQ1712" s="2">
        <v>0</v>
      </c>
      <c r="AR1712" s="26">
        <v>0</v>
      </c>
      <c r="AS1712" s="11"/>
      <c r="AT1712" s="10"/>
      <c r="AV1712" s="10"/>
      <c r="AW1712" s="10"/>
      <c r="AX1712" s="10"/>
      <c r="AY1712" s="10"/>
      <c r="AZ1712" s="10"/>
      <c r="BC1712" s="10"/>
    </row>
    <row r="1713" s="2" customFormat="1">
      <c r="A1713" s="2" t="s">
        <v>3729</v>
      </c>
      <c r="B1713" s="11">
        <v>44225</v>
      </c>
      <c r="C1713" s="2" t="s">
        <v>3716</v>
      </c>
      <c r="D1713" s="2" t="s">
        <v>3717</v>
      </c>
      <c r="E1713" s="2" t="s">
        <v>3718</v>
      </c>
      <c r="F1713" s="2" t="s">
        <v>3723</v>
      </c>
      <c r="G1713" s="2" t="s">
        <v>3724</v>
      </c>
      <c r="H1713" s="2" t="s">
        <v>3725</v>
      </c>
      <c r="I1713" s="11">
        <v>44439</v>
      </c>
      <c r="J1713" s="11">
        <v>44165</v>
      </c>
      <c r="K1713" s="2" t="s">
        <v>648</v>
      </c>
      <c r="L1713" s="2" t="s">
        <v>659</v>
      </c>
      <c r="M1713" s="2"/>
      <c r="N1713" s="2" t="s">
        <v>80</v>
      </c>
      <c r="O1713" s="2" t="s">
        <v>95</v>
      </c>
      <c r="P1713" s="2" t="s">
        <v>2554</v>
      </c>
      <c r="Q1713" s="2" t="s">
        <v>65</v>
      </c>
      <c r="R1713" s="2" t="s">
        <v>81</v>
      </c>
      <c r="S1713" s="2">
        <v>3657</v>
      </c>
      <c r="T1713" s="2" t="s">
        <v>82</v>
      </c>
      <c r="U1713" s="2" t="s">
        <v>83</v>
      </c>
      <c r="V1713" s="10" t="s">
        <v>69</v>
      </c>
      <c r="W1713" s="2"/>
      <c r="X1713" s="2">
        <v>60559.92</v>
      </c>
      <c r="Y1713" s="26">
        <v>0.001157772023</v>
      </c>
      <c r="Z1713" s="10" t="s">
        <v>84</v>
      </c>
      <c r="AA1713" s="2" t="s">
        <v>85</v>
      </c>
      <c r="AB1713" s="10" t="s">
        <v>72</v>
      </c>
      <c r="AC1713" s="2" t="s">
        <v>73</v>
      </c>
      <c r="AD1713" s="10" t="s">
        <v>74</v>
      </c>
      <c r="AE1713" s="10"/>
      <c r="AF1713" s="10" t="s">
        <v>86</v>
      </c>
      <c r="AG1713" s="10" t="s">
        <v>75</v>
      </c>
      <c r="AH1713" s="10"/>
      <c r="AI1713" s="10" t="s">
        <v>76</v>
      </c>
      <c r="AJ1713" s="2" t="s">
        <v>76</v>
      </c>
      <c r="AK1713" s="32">
        <v>1</v>
      </c>
      <c r="AL1713" s="2"/>
      <c r="AM1713" s="2"/>
      <c r="AN1713" s="2"/>
      <c r="AO1713" s="2">
        <v>0</v>
      </c>
      <c r="AP1713" s="2">
        <v>0</v>
      </c>
      <c r="AQ1713" s="2">
        <v>0</v>
      </c>
      <c r="AR1713" s="26">
        <v>0</v>
      </c>
      <c r="AS1713" s="11"/>
      <c r="AT1713" s="10"/>
      <c r="AV1713" s="10"/>
      <c r="AW1713" s="10"/>
      <c r="AX1713" s="10"/>
      <c r="AY1713" s="10"/>
      <c r="AZ1713" s="10"/>
      <c r="BC1713" s="10"/>
    </row>
    <row r="1714" s="2" customFormat="1">
      <c r="A1714" s="2" t="s">
        <v>3730</v>
      </c>
      <c r="B1714" s="11">
        <v>44313</v>
      </c>
      <c r="C1714" s="2" t="s">
        <v>3716</v>
      </c>
      <c r="D1714" s="2" t="s">
        <v>3717</v>
      </c>
      <c r="E1714" s="2" t="s">
        <v>3718</v>
      </c>
      <c r="F1714" s="2" t="s">
        <v>3723</v>
      </c>
      <c r="G1714" s="2" t="s">
        <v>3724</v>
      </c>
      <c r="H1714" s="2" t="s">
        <v>3725</v>
      </c>
      <c r="I1714" s="11">
        <v>44439</v>
      </c>
      <c r="J1714" s="11">
        <v>44255</v>
      </c>
      <c r="K1714" s="2" t="s">
        <v>648</v>
      </c>
      <c r="L1714" s="2" t="s">
        <v>659</v>
      </c>
      <c r="M1714" s="2"/>
      <c r="N1714" s="2" t="s">
        <v>80</v>
      </c>
      <c r="O1714" s="2" t="s">
        <v>95</v>
      </c>
      <c r="P1714" s="2" t="s">
        <v>2554</v>
      </c>
      <c r="Q1714" s="2" t="s">
        <v>65</v>
      </c>
      <c r="R1714" s="2" t="s">
        <v>81</v>
      </c>
      <c r="S1714" s="2">
        <v>3657</v>
      </c>
      <c r="T1714" s="2" t="s">
        <v>82</v>
      </c>
      <c r="U1714" s="2" t="s">
        <v>83</v>
      </c>
      <c r="V1714" s="10" t="s">
        <v>69</v>
      </c>
      <c r="W1714" s="2"/>
      <c r="X1714" s="2">
        <v>372063.18</v>
      </c>
      <c r="Y1714" s="26">
        <v>0.005684453215</v>
      </c>
      <c r="Z1714" s="10" t="s">
        <v>84</v>
      </c>
      <c r="AA1714" s="2" t="s">
        <v>85</v>
      </c>
      <c r="AB1714" s="10" t="s">
        <v>72</v>
      </c>
      <c r="AC1714" s="2" t="s">
        <v>73</v>
      </c>
      <c r="AD1714" s="10" t="s">
        <v>74</v>
      </c>
      <c r="AE1714" s="10"/>
      <c r="AF1714" s="10" t="s">
        <v>86</v>
      </c>
      <c r="AG1714" s="10" t="s">
        <v>75</v>
      </c>
      <c r="AH1714" s="10"/>
      <c r="AI1714" s="10" t="s">
        <v>76</v>
      </c>
      <c r="AJ1714" s="2" t="s">
        <v>76</v>
      </c>
      <c r="AK1714" s="32">
        <v>1</v>
      </c>
      <c r="AL1714" s="2"/>
      <c r="AM1714" s="2"/>
      <c r="AN1714" s="2"/>
      <c r="AO1714" s="2">
        <v>0</v>
      </c>
      <c r="AP1714" s="2">
        <v>0</v>
      </c>
      <c r="AQ1714" s="2">
        <v>0</v>
      </c>
      <c r="AR1714" s="26">
        <v>0</v>
      </c>
      <c r="AS1714" s="11"/>
      <c r="AT1714" s="10"/>
      <c r="AV1714" s="10"/>
      <c r="AW1714" s="10"/>
      <c r="AX1714" s="10"/>
      <c r="AY1714" s="10"/>
      <c r="AZ1714" s="10"/>
      <c r="BC1714" s="10"/>
    </row>
    <row r="1715" s="2" customFormat="1">
      <c r="A1715" s="2" t="s">
        <v>3731</v>
      </c>
      <c r="B1715" s="11">
        <v>44407</v>
      </c>
      <c r="C1715" s="2" t="s">
        <v>3716</v>
      </c>
      <c r="D1715" s="2" t="s">
        <v>3717</v>
      </c>
      <c r="E1715" s="2" t="s">
        <v>3718</v>
      </c>
      <c r="F1715" s="2" t="s">
        <v>3723</v>
      </c>
      <c r="G1715" s="2" t="s">
        <v>3724</v>
      </c>
      <c r="H1715" s="2" t="s">
        <v>3725</v>
      </c>
      <c r="I1715" s="11">
        <v>44439</v>
      </c>
      <c r="J1715" s="11">
        <v>44347</v>
      </c>
      <c r="K1715" s="2" t="s">
        <v>648</v>
      </c>
      <c r="L1715" s="2" t="s">
        <v>662</v>
      </c>
      <c r="M1715" s="2"/>
      <c r="N1715" s="2" t="s">
        <v>80</v>
      </c>
      <c r="O1715" s="2" t="s">
        <v>95</v>
      </c>
      <c r="P1715" s="2" t="s">
        <v>2554</v>
      </c>
      <c r="Q1715" s="2" t="s">
        <v>65</v>
      </c>
      <c r="R1715" s="2" t="s">
        <v>81</v>
      </c>
      <c r="S1715" s="2">
        <v>3539</v>
      </c>
      <c r="T1715" s="2" t="s">
        <v>82</v>
      </c>
      <c r="U1715" s="2" t="s">
        <v>83</v>
      </c>
      <c r="V1715" s="10" t="s">
        <v>69</v>
      </c>
      <c r="W1715" s="2"/>
      <c r="X1715" s="2">
        <v>785658</v>
      </c>
      <c r="Y1715" s="26">
        <v>0.011381689287</v>
      </c>
      <c r="Z1715" s="10" t="s">
        <v>84</v>
      </c>
      <c r="AA1715" s="2" t="s">
        <v>85</v>
      </c>
      <c r="AB1715" s="10" t="s">
        <v>72</v>
      </c>
      <c r="AC1715" s="2" t="s">
        <v>73</v>
      </c>
      <c r="AD1715" s="10" t="s">
        <v>74</v>
      </c>
      <c r="AE1715" s="10"/>
      <c r="AF1715" s="10" t="s">
        <v>86</v>
      </c>
      <c r="AG1715" s="10" t="s">
        <v>75</v>
      </c>
      <c r="AH1715" s="10"/>
      <c r="AI1715" s="10" t="s">
        <v>76</v>
      </c>
      <c r="AJ1715" s="2" t="s">
        <v>76</v>
      </c>
      <c r="AK1715" s="32">
        <v>1</v>
      </c>
      <c r="AL1715" s="2"/>
      <c r="AM1715" s="2"/>
      <c r="AN1715" s="2"/>
      <c r="AO1715" s="2">
        <v>0</v>
      </c>
      <c r="AP1715" s="2">
        <v>0</v>
      </c>
      <c r="AQ1715" s="2">
        <v>0</v>
      </c>
      <c r="AR1715" s="26">
        <v>0</v>
      </c>
      <c r="AS1715" s="11"/>
      <c r="AT1715" s="10"/>
      <c r="AV1715" s="10"/>
      <c r="AW1715" s="10"/>
      <c r="AX1715" s="10"/>
      <c r="AY1715" s="10"/>
      <c r="AZ1715" s="10"/>
      <c r="BC1715" s="10"/>
    </row>
    <row r="1716" s="2" customFormat="1">
      <c r="A1716" s="2" t="s">
        <v>3732</v>
      </c>
      <c r="B1716" s="11">
        <v>44435</v>
      </c>
      <c r="C1716" s="2" t="s">
        <v>3733</v>
      </c>
      <c r="D1716" s="2" t="s">
        <v>3734</v>
      </c>
      <c r="E1716" s="2" t="s">
        <v>3735</v>
      </c>
      <c r="F1716" s="2" t="s">
        <v>3736</v>
      </c>
      <c r="G1716" s="2" t="s">
        <v>3737</v>
      </c>
      <c r="H1716" s="2" t="s">
        <v>3738</v>
      </c>
      <c r="I1716" s="11">
        <v>44469</v>
      </c>
      <c r="J1716" s="11">
        <v>44377</v>
      </c>
      <c r="K1716" s="2" t="s">
        <v>62</v>
      </c>
      <c r="L1716" s="2" t="s">
        <v>62</v>
      </c>
      <c r="M1716" s="2"/>
      <c r="N1716" s="2" t="s">
        <v>80</v>
      </c>
      <c r="O1716" s="2"/>
      <c r="P1716" s="2"/>
      <c r="Q1716" s="2" t="s">
        <v>65</v>
      </c>
      <c r="R1716" s="2" t="s">
        <v>81</v>
      </c>
      <c r="S1716" s="2">
        <v>312</v>
      </c>
      <c r="T1716" s="2" t="s">
        <v>82</v>
      </c>
      <c r="U1716" s="2" t="s">
        <v>83</v>
      </c>
      <c r="V1716" s="10" t="s">
        <v>69</v>
      </c>
      <c r="W1716" s="2"/>
      <c r="X1716" s="2">
        <v>66811.68</v>
      </c>
      <c r="Y1716" s="26">
        <v>0.00011369762726</v>
      </c>
      <c r="Z1716" s="10" t="s">
        <v>84</v>
      </c>
      <c r="AA1716" s="2" t="s">
        <v>85</v>
      </c>
      <c r="AB1716" s="10" t="s">
        <v>72</v>
      </c>
      <c r="AC1716" s="2" t="s">
        <v>73</v>
      </c>
      <c r="AD1716" s="10" t="s">
        <v>74</v>
      </c>
      <c r="AE1716" s="10"/>
      <c r="AF1716" s="10" t="s">
        <v>86</v>
      </c>
      <c r="AG1716" s="10" t="s">
        <v>75</v>
      </c>
      <c r="AH1716" s="10"/>
      <c r="AI1716" s="10" t="s">
        <v>76</v>
      </c>
      <c r="AJ1716" s="2" t="s">
        <v>76</v>
      </c>
      <c r="AK1716" s="32">
        <v>1</v>
      </c>
      <c r="AL1716" s="2"/>
      <c r="AM1716" s="2"/>
      <c r="AN1716" s="2"/>
      <c r="AO1716" s="2">
        <v>0</v>
      </c>
      <c r="AP1716" s="2">
        <v>0</v>
      </c>
      <c r="AQ1716" s="2">
        <v>0</v>
      </c>
      <c r="AR1716" s="26">
        <v>0</v>
      </c>
      <c r="AS1716" s="11"/>
      <c r="AT1716" s="10"/>
      <c r="AV1716" s="10"/>
      <c r="AW1716" s="10"/>
      <c r="AX1716" s="10"/>
      <c r="AY1716" s="10"/>
      <c r="AZ1716" s="10"/>
      <c r="BC1716" s="10"/>
    </row>
    <row r="1717" s="2" customFormat="1">
      <c r="A1717" s="2" t="s">
        <v>3739</v>
      </c>
      <c r="B1717" s="11">
        <v>44526</v>
      </c>
      <c r="C1717" s="2" t="s">
        <v>3733</v>
      </c>
      <c r="D1717" s="2" t="s">
        <v>3734</v>
      </c>
      <c r="E1717" s="2" t="s">
        <v>3735</v>
      </c>
      <c r="F1717" s="2" t="s">
        <v>3736</v>
      </c>
      <c r="G1717" s="2" t="s">
        <v>3737</v>
      </c>
      <c r="H1717" s="2" t="s">
        <v>3738</v>
      </c>
      <c r="I1717" s="11">
        <v>44469</v>
      </c>
      <c r="J1717" s="11">
        <v>44469</v>
      </c>
      <c r="K1717" s="2" t="s">
        <v>62</v>
      </c>
      <c r="L1717" s="2" t="s">
        <v>62</v>
      </c>
      <c r="M1717" s="2"/>
      <c r="N1717" s="2" t="s">
        <v>80</v>
      </c>
      <c r="O1717" s="2"/>
      <c r="P1717" s="2"/>
      <c r="Q1717" s="2" t="s">
        <v>65</v>
      </c>
      <c r="R1717" s="2" t="s">
        <v>81</v>
      </c>
      <c r="S1717" s="2">
        <v>294</v>
      </c>
      <c r="T1717" s="2" t="s">
        <v>82</v>
      </c>
      <c r="U1717" s="2" t="s">
        <v>83</v>
      </c>
      <c r="V1717" s="10" t="s">
        <v>69</v>
      </c>
      <c r="W1717" s="2"/>
      <c r="X1717" s="2">
        <v>51588.18</v>
      </c>
      <c r="Y1717" s="26">
        <v>9.410160867E-05</v>
      </c>
      <c r="Z1717" s="10" t="s">
        <v>84</v>
      </c>
      <c r="AA1717" s="2" t="s">
        <v>85</v>
      </c>
      <c r="AB1717" s="10" t="s">
        <v>72</v>
      </c>
      <c r="AC1717" s="2" t="s">
        <v>73</v>
      </c>
      <c r="AD1717" s="10" t="s">
        <v>74</v>
      </c>
      <c r="AE1717" s="10"/>
      <c r="AF1717" s="10" t="s">
        <v>86</v>
      </c>
      <c r="AG1717" s="10" t="s">
        <v>75</v>
      </c>
      <c r="AH1717" s="10"/>
      <c r="AI1717" s="10" t="s">
        <v>76</v>
      </c>
      <c r="AJ1717" s="2" t="s">
        <v>76</v>
      </c>
      <c r="AK1717" s="32">
        <v>1</v>
      </c>
      <c r="AL1717" s="2"/>
      <c r="AM1717" s="2"/>
      <c r="AN1717" s="2"/>
      <c r="AO1717" s="2">
        <v>0</v>
      </c>
      <c r="AP1717" s="2">
        <v>0</v>
      </c>
      <c r="AQ1717" s="2">
        <v>0</v>
      </c>
      <c r="AR1717" s="26">
        <v>0</v>
      </c>
      <c r="AS1717" s="11"/>
      <c r="AT1717" s="10"/>
      <c r="AV1717" s="10"/>
      <c r="AW1717" s="10"/>
      <c r="AX1717" s="10"/>
      <c r="AY1717" s="10"/>
      <c r="AZ1717" s="10"/>
      <c r="BC1717" s="10"/>
    </row>
    <row r="1718" s="2" customFormat="1">
      <c r="A1718" s="2" t="s">
        <v>3740</v>
      </c>
      <c r="B1718" s="11">
        <v>44518</v>
      </c>
      <c r="C1718" s="2" t="s">
        <v>3741</v>
      </c>
      <c r="D1718" s="2" t="s">
        <v>3742</v>
      </c>
      <c r="E1718" s="2" t="s">
        <v>3743</v>
      </c>
      <c r="F1718" s="2" t="s">
        <v>3744</v>
      </c>
      <c r="G1718" s="2"/>
      <c r="H1718" s="2" t="s">
        <v>3743</v>
      </c>
      <c r="I1718" s="11">
        <v>44469</v>
      </c>
      <c r="J1718" s="11">
        <v>44469</v>
      </c>
      <c r="K1718" s="2" t="s">
        <v>62</v>
      </c>
      <c r="L1718" s="2" t="s">
        <v>62</v>
      </c>
      <c r="M1718" s="2"/>
      <c r="N1718" s="2" t="s">
        <v>80</v>
      </c>
      <c r="O1718" s="2" t="s">
        <v>95</v>
      </c>
      <c r="P1718" s="2"/>
      <c r="Q1718" s="2" t="s">
        <v>65</v>
      </c>
      <c r="R1718" s="2" t="s">
        <v>81</v>
      </c>
      <c r="S1718" s="2">
        <v>543782</v>
      </c>
      <c r="T1718" s="2" t="s">
        <v>82</v>
      </c>
      <c r="U1718" s="2" t="s">
        <v>83</v>
      </c>
      <c r="V1718" s="10" t="s">
        <v>69</v>
      </c>
      <c r="W1718" s="2"/>
      <c r="X1718" s="2">
        <v>95417427.54</v>
      </c>
      <c r="Y1718" s="26">
        <v>0.00471961845715</v>
      </c>
      <c r="Z1718" s="10" t="s">
        <v>84</v>
      </c>
      <c r="AA1718" s="2" t="s">
        <v>85</v>
      </c>
      <c r="AB1718" s="10" t="s">
        <v>72</v>
      </c>
      <c r="AC1718" s="2" t="s">
        <v>73</v>
      </c>
      <c r="AD1718" s="10" t="s">
        <v>74</v>
      </c>
      <c r="AE1718" s="10"/>
      <c r="AF1718" s="10" t="s">
        <v>86</v>
      </c>
      <c r="AG1718" s="10" t="s">
        <v>75</v>
      </c>
      <c r="AH1718" s="10"/>
      <c r="AI1718" s="10" t="s">
        <v>76</v>
      </c>
      <c r="AJ1718" s="2" t="s">
        <v>76</v>
      </c>
      <c r="AK1718" s="32">
        <v>1</v>
      </c>
      <c r="AL1718" s="2"/>
      <c r="AM1718" s="2"/>
      <c r="AN1718" s="7">
        <f>HYPERLINK("#Notes!C4471", "Go To Notes")</f>
      </c>
      <c r="AO1718" s="2">
        <v>0</v>
      </c>
      <c r="AP1718" s="2">
        <v>0</v>
      </c>
      <c r="AQ1718" s="2">
        <v>0</v>
      </c>
      <c r="AR1718" s="26">
        <v>0</v>
      </c>
      <c r="AS1718" s="11"/>
      <c r="AT1718" s="10"/>
      <c r="AV1718" s="10"/>
      <c r="AW1718" s="10"/>
      <c r="AX1718" s="10"/>
      <c r="AY1718" s="10"/>
      <c r="AZ1718" s="10"/>
      <c r="BC1718" s="10"/>
    </row>
    <row r="1719" s="2" customFormat="1">
      <c r="A1719" s="2" t="s">
        <v>3745</v>
      </c>
      <c r="B1719" s="11">
        <v>43796</v>
      </c>
      <c r="C1719" s="2" t="s">
        <v>3746</v>
      </c>
      <c r="D1719" s="2" t="s">
        <v>3747</v>
      </c>
      <c r="E1719" s="2" t="s">
        <v>3748</v>
      </c>
      <c r="F1719" s="2" t="s">
        <v>3749</v>
      </c>
      <c r="G1719" s="2" t="s">
        <v>3750</v>
      </c>
      <c r="H1719" s="2" t="s">
        <v>3751</v>
      </c>
      <c r="I1719" s="11">
        <v>44012</v>
      </c>
      <c r="J1719" s="11">
        <v>43738</v>
      </c>
      <c r="K1719" s="2" t="s">
        <v>62</v>
      </c>
      <c r="L1719" s="2" t="s">
        <v>62</v>
      </c>
      <c r="M1719" s="2"/>
      <c r="N1719" s="2" t="s">
        <v>127</v>
      </c>
      <c r="O1719" s="2"/>
      <c r="P1719" s="2"/>
      <c r="Q1719" s="2" t="s">
        <v>65</v>
      </c>
      <c r="R1719" s="2" t="s">
        <v>128</v>
      </c>
      <c r="S1719" s="2">
        <v>2966000</v>
      </c>
      <c r="T1719" s="2" t="s">
        <v>129</v>
      </c>
      <c r="U1719" s="2" t="s">
        <v>130</v>
      </c>
      <c r="V1719" s="10" t="s">
        <v>69</v>
      </c>
      <c r="W1719" s="2"/>
      <c r="X1719" s="2">
        <v>2908637.56</v>
      </c>
      <c r="Y1719" s="26">
        <v>0.00088125850871</v>
      </c>
      <c r="Z1719" s="10" t="s">
        <v>131</v>
      </c>
      <c r="AA1719" s="2" t="s">
        <v>132</v>
      </c>
      <c r="AB1719" s="10" t="s">
        <v>72</v>
      </c>
      <c r="AC1719" s="2" t="s">
        <v>73</v>
      </c>
      <c r="AD1719" s="10" t="s">
        <v>74</v>
      </c>
      <c r="AE1719" s="10"/>
      <c r="AF1719" s="10" t="s">
        <v>86</v>
      </c>
      <c r="AG1719" s="10" t="s">
        <v>75</v>
      </c>
      <c r="AH1719" s="10"/>
      <c r="AI1719" s="10" t="s">
        <v>76</v>
      </c>
      <c r="AJ1719" s="2" t="s">
        <v>76</v>
      </c>
      <c r="AK1719" s="32">
        <v>2</v>
      </c>
      <c r="AL1719" s="2"/>
      <c r="AM1719" s="2"/>
      <c r="AN1719" s="7">
        <f>HYPERLINK("#Notes!C4475", "Go To Notes")</f>
      </c>
      <c r="AO1719" s="2">
        <v>0</v>
      </c>
      <c r="AP1719" s="2">
        <v>0</v>
      </c>
      <c r="AQ1719" s="2">
        <v>2703616.31</v>
      </c>
      <c r="AR1719" s="26">
        <v>0.9295129607004043</v>
      </c>
      <c r="AS1719" s="11">
        <v>44270</v>
      </c>
      <c r="AT1719" s="10" t="s">
        <v>133</v>
      </c>
      <c r="AU1719" s="2">
        <v>6.75</v>
      </c>
      <c r="AV1719" s="10" t="s">
        <v>75</v>
      </c>
      <c r="AW1719" s="10" t="s">
        <v>75</v>
      </c>
      <c r="AX1719" s="10" t="s">
        <v>75</v>
      </c>
      <c r="AY1719" s="10"/>
      <c r="AZ1719" s="10"/>
      <c r="BA1719" s="2"/>
      <c r="BC1719" s="10"/>
    </row>
    <row r="1720" s="2" customFormat="1">
      <c r="A1720" s="2" t="s">
        <v>3752</v>
      </c>
      <c r="B1720" s="11">
        <v>43888</v>
      </c>
      <c r="C1720" s="2" t="s">
        <v>3746</v>
      </c>
      <c r="D1720" s="2" t="s">
        <v>3747</v>
      </c>
      <c r="E1720" s="2" t="s">
        <v>3748</v>
      </c>
      <c r="F1720" s="2" t="s">
        <v>3749</v>
      </c>
      <c r="G1720" s="2" t="s">
        <v>3750</v>
      </c>
      <c r="H1720" s="2" t="s">
        <v>3751</v>
      </c>
      <c r="I1720" s="11">
        <v>44012</v>
      </c>
      <c r="J1720" s="11">
        <v>43830</v>
      </c>
      <c r="K1720" s="2" t="s">
        <v>62</v>
      </c>
      <c r="L1720" s="2" t="s">
        <v>62</v>
      </c>
      <c r="M1720" s="2"/>
      <c r="N1720" s="2" t="s">
        <v>127</v>
      </c>
      <c r="O1720" s="2"/>
      <c r="P1720" s="2"/>
      <c r="Q1720" s="2" t="s">
        <v>65</v>
      </c>
      <c r="R1720" s="2" t="s">
        <v>128</v>
      </c>
      <c r="S1720" s="2">
        <v>2872000</v>
      </c>
      <c r="T1720" s="2" t="s">
        <v>129</v>
      </c>
      <c r="U1720" s="2" t="s">
        <v>130</v>
      </c>
      <c r="V1720" s="10" t="s">
        <v>69</v>
      </c>
      <c r="W1720" s="2"/>
      <c r="X1720" s="2">
        <v>2839919.76</v>
      </c>
      <c r="Y1720" s="26">
        <v>0.00083331841993</v>
      </c>
      <c r="Z1720" s="10" t="s">
        <v>131</v>
      </c>
      <c r="AA1720" s="2" t="s">
        <v>132</v>
      </c>
      <c r="AB1720" s="10" t="s">
        <v>72</v>
      </c>
      <c r="AC1720" s="2" t="s">
        <v>73</v>
      </c>
      <c r="AD1720" s="10" t="s">
        <v>74</v>
      </c>
      <c r="AE1720" s="10"/>
      <c r="AF1720" s="10" t="s">
        <v>86</v>
      </c>
      <c r="AG1720" s="10" t="s">
        <v>75</v>
      </c>
      <c r="AH1720" s="10"/>
      <c r="AI1720" s="10" t="s">
        <v>76</v>
      </c>
      <c r="AJ1720" s="2" t="s">
        <v>76</v>
      </c>
      <c r="AK1720" s="32">
        <v>2</v>
      </c>
      <c r="AL1720" s="2"/>
      <c r="AM1720" s="2"/>
      <c r="AN1720" s="2"/>
      <c r="AO1720" s="2">
        <v>0</v>
      </c>
      <c r="AP1720" s="2">
        <v>0</v>
      </c>
      <c r="AQ1720" s="2">
        <v>1654610.72</v>
      </c>
      <c r="AR1720" s="26">
        <v>0.5826258696830223</v>
      </c>
      <c r="AS1720" s="11">
        <v>44270</v>
      </c>
      <c r="AT1720" s="10" t="s">
        <v>133</v>
      </c>
      <c r="AU1720" s="2">
        <v>6.75</v>
      </c>
      <c r="AV1720" s="10" t="s">
        <v>75</v>
      </c>
      <c r="AW1720" s="10" t="s">
        <v>75</v>
      </c>
      <c r="AX1720" s="10" t="s">
        <v>75</v>
      </c>
      <c r="AY1720" s="10"/>
      <c r="AZ1720" s="10"/>
      <c r="BA1720" s="2"/>
      <c r="BC1720" s="10"/>
    </row>
    <row r="1721" s="2" customFormat="1">
      <c r="A1721" s="2" t="s">
        <v>3753</v>
      </c>
      <c r="B1721" s="11">
        <v>43983</v>
      </c>
      <c r="C1721" s="2" t="s">
        <v>3746</v>
      </c>
      <c r="D1721" s="2" t="s">
        <v>3747</v>
      </c>
      <c r="E1721" s="2" t="s">
        <v>3748</v>
      </c>
      <c r="F1721" s="2" t="s">
        <v>3749</v>
      </c>
      <c r="G1721" s="2" t="s">
        <v>3750</v>
      </c>
      <c r="H1721" s="2" t="s">
        <v>3751</v>
      </c>
      <c r="I1721" s="11">
        <v>44012</v>
      </c>
      <c r="J1721" s="11">
        <v>43921</v>
      </c>
      <c r="K1721" s="2" t="s">
        <v>62</v>
      </c>
      <c r="L1721" s="2" t="s">
        <v>62</v>
      </c>
      <c r="M1721" s="2"/>
      <c r="N1721" s="2" t="s">
        <v>127</v>
      </c>
      <c r="O1721" s="2"/>
      <c r="P1721" s="2"/>
      <c r="Q1721" s="2" t="s">
        <v>65</v>
      </c>
      <c r="R1721" s="2" t="s">
        <v>128</v>
      </c>
      <c r="S1721" s="2">
        <v>2848000</v>
      </c>
      <c r="T1721" s="2" t="s">
        <v>129</v>
      </c>
      <c r="U1721" s="2" t="s">
        <v>130</v>
      </c>
      <c r="V1721" s="10" t="s">
        <v>69</v>
      </c>
      <c r="W1721" s="2"/>
      <c r="X1721" s="2">
        <v>2050560</v>
      </c>
      <c r="Y1721" s="26">
        <v>0.00079611418498</v>
      </c>
      <c r="Z1721" s="10" t="s">
        <v>131</v>
      </c>
      <c r="AA1721" s="2" t="s">
        <v>132</v>
      </c>
      <c r="AB1721" s="10" t="s">
        <v>72</v>
      </c>
      <c r="AC1721" s="2" t="s">
        <v>73</v>
      </c>
      <c r="AD1721" s="10" t="s">
        <v>74</v>
      </c>
      <c r="AE1721" s="10"/>
      <c r="AF1721" s="10" t="s">
        <v>86</v>
      </c>
      <c r="AG1721" s="10" t="s">
        <v>75</v>
      </c>
      <c r="AH1721" s="10"/>
      <c r="AI1721" s="10" t="s">
        <v>76</v>
      </c>
      <c r="AJ1721" s="2" t="s">
        <v>76</v>
      </c>
      <c r="AK1721" s="32">
        <v>2</v>
      </c>
      <c r="AL1721" s="2"/>
      <c r="AM1721" s="2"/>
      <c r="AN1721" s="7">
        <f>HYPERLINK("#Notes!C4479", "Go To Notes")</f>
      </c>
      <c r="AO1721" s="2">
        <v>0</v>
      </c>
      <c r="AP1721" s="2">
        <v>0</v>
      </c>
      <c r="AQ1721" s="2">
        <v>1734984.39</v>
      </c>
      <c r="AR1721" s="26">
        <v>0.8461027182818353</v>
      </c>
      <c r="AS1721" s="11">
        <v>44270</v>
      </c>
      <c r="AT1721" s="10" t="s">
        <v>133</v>
      </c>
      <c r="AU1721" s="2">
        <v>6.75</v>
      </c>
      <c r="AV1721" s="10" t="s">
        <v>75</v>
      </c>
      <c r="AW1721" s="10" t="s">
        <v>75</v>
      </c>
      <c r="AX1721" s="10" t="s">
        <v>75</v>
      </c>
      <c r="AY1721" s="10"/>
      <c r="AZ1721" s="10"/>
      <c r="BA1721" s="2"/>
      <c r="BC1721" s="10"/>
    </row>
    <row r="1722" s="2" customFormat="1">
      <c r="A1722" s="2" t="s">
        <v>3754</v>
      </c>
      <c r="B1722" s="11">
        <v>44070</v>
      </c>
      <c r="C1722" s="2" t="s">
        <v>3746</v>
      </c>
      <c r="D1722" s="2" t="s">
        <v>3747</v>
      </c>
      <c r="E1722" s="2" t="s">
        <v>3748</v>
      </c>
      <c r="F1722" s="2" t="s">
        <v>3749</v>
      </c>
      <c r="G1722" s="2" t="s">
        <v>3750</v>
      </c>
      <c r="H1722" s="2" t="s">
        <v>3751</v>
      </c>
      <c r="I1722" s="11">
        <v>44012</v>
      </c>
      <c r="J1722" s="11">
        <v>44012</v>
      </c>
      <c r="K1722" s="2" t="s">
        <v>62</v>
      </c>
      <c r="L1722" s="2" t="s">
        <v>62</v>
      </c>
      <c r="M1722" s="2"/>
      <c r="N1722" s="2" t="s">
        <v>127</v>
      </c>
      <c r="O1722" s="2"/>
      <c r="P1722" s="2"/>
      <c r="Q1722" s="2" t="s">
        <v>65</v>
      </c>
      <c r="R1722" s="2" t="s">
        <v>128</v>
      </c>
      <c r="S1722" s="2">
        <v>2021000</v>
      </c>
      <c r="T1722" s="2" t="s">
        <v>129</v>
      </c>
      <c r="U1722" s="2" t="s">
        <v>130</v>
      </c>
      <c r="V1722" s="10" t="s">
        <v>69</v>
      </c>
      <c r="W1722" s="2"/>
      <c r="X1722" s="2">
        <v>1618457.22</v>
      </c>
      <c r="Y1722" s="26">
        <v>0.00054183891141</v>
      </c>
      <c r="Z1722" s="10" t="s">
        <v>131</v>
      </c>
      <c r="AA1722" s="2" t="s">
        <v>132</v>
      </c>
      <c r="AB1722" s="10" t="s">
        <v>72</v>
      </c>
      <c r="AC1722" s="2" t="s">
        <v>73</v>
      </c>
      <c r="AD1722" s="10" t="s">
        <v>74</v>
      </c>
      <c r="AE1722" s="10"/>
      <c r="AF1722" s="10" t="s">
        <v>86</v>
      </c>
      <c r="AG1722" s="10" t="s">
        <v>75</v>
      </c>
      <c r="AH1722" s="10"/>
      <c r="AI1722" s="10" t="s">
        <v>76</v>
      </c>
      <c r="AJ1722" s="2" t="s">
        <v>76</v>
      </c>
      <c r="AK1722" s="32">
        <v>2</v>
      </c>
      <c r="AL1722" s="2"/>
      <c r="AM1722" s="2"/>
      <c r="AN1722" s="7">
        <f>HYPERLINK("#Notes!C4483", "Go To Notes")</f>
      </c>
      <c r="AO1722" s="2">
        <v>0</v>
      </c>
      <c r="AP1722" s="2">
        <v>0</v>
      </c>
      <c r="AQ1722" s="2">
        <v>1246471.11</v>
      </c>
      <c r="AR1722" s="26">
        <v>0.7701600602084496</v>
      </c>
      <c r="AS1722" s="11">
        <v>44270</v>
      </c>
      <c r="AT1722" s="10" t="s">
        <v>133</v>
      </c>
      <c r="AU1722" s="2">
        <v>6.75</v>
      </c>
      <c r="AV1722" s="10" t="s">
        <v>75</v>
      </c>
      <c r="AW1722" s="10" t="s">
        <v>75</v>
      </c>
      <c r="AX1722" s="10" t="s">
        <v>75</v>
      </c>
      <c r="AY1722" s="10"/>
      <c r="AZ1722" s="10"/>
      <c r="BA1722" s="2"/>
      <c r="BC1722" s="10"/>
    </row>
    <row r="1723" s="2" customFormat="1">
      <c r="A1723" s="2" t="s">
        <v>3755</v>
      </c>
      <c r="B1723" s="11">
        <v>44162</v>
      </c>
      <c r="C1723" s="2" t="s">
        <v>3746</v>
      </c>
      <c r="D1723" s="2" t="s">
        <v>3747</v>
      </c>
      <c r="E1723" s="2" t="s">
        <v>3748</v>
      </c>
      <c r="F1723" s="2" t="s">
        <v>3749</v>
      </c>
      <c r="G1723" s="2" t="s">
        <v>3750</v>
      </c>
      <c r="H1723" s="2" t="s">
        <v>3751</v>
      </c>
      <c r="I1723" s="11">
        <v>44377</v>
      </c>
      <c r="J1723" s="11">
        <v>44104</v>
      </c>
      <c r="K1723" s="2" t="s">
        <v>125</v>
      </c>
      <c r="L1723" s="2" t="s">
        <v>62</v>
      </c>
      <c r="M1723" s="2"/>
      <c r="N1723" s="2" t="s">
        <v>213</v>
      </c>
      <c r="O1723" s="2"/>
      <c r="P1723" s="2"/>
      <c r="Q1723" s="2" t="s">
        <v>65</v>
      </c>
      <c r="R1723" s="2" t="s">
        <v>214</v>
      </c>
      <c r="S1723" s="2">
        <v>1911000</v>
      </c>
      <c r="T1723" s="2" t="s">
        <v>129</v>
      </c>
      <c r="U1723" s="2" t="s">
        <v>130</v>
      </c>
      <c r="V1723" s="10" t="s">
        <v>69</v>
      </c>
      <c r="W1723" s="2"/>
      <c r="X1723" s="2">
        <v>1723855.77</v>
      </c>
      <c r="Y1723" s="26">
        <v>0.00050737716878</v>
      </c>
      <c r="Z1723" s="10" t="s">
        <v>131</v>
      </c>
      <c r="AA1723" s="2" t="s">
        <v>132</v>
      </c>
      <c r="AB1723" s="10" t="s">
        <v>72</v>
      </c>
      <c r="AC1723" s="2" t="s">
        <v>73</v>
      </c>
      <c r="AD1723" s="10" t="s">
        <v>74</v>
      </c>
      <c r="AE1723" s="10"/>
      <c r="AF1723" s="10" t="s">
        <v>86</v>
      </c>
      <c r="AG1723" s="10" t="s">
        <v>75</v>
      </c>
      <c r="AH1723" s="10"/>
      <c r="AI1723" s="10" t="s">
        <v>76</v>
      </c>
      <c r="AJ1723" s="2" t="s">
        <v>76</v>
      </c>
      <c r="AK1723" s="32">
        <v>2</v>
      </c>
      <c r="AL1723" s="2"/>
      <c r="AM1723" s="2"/>
      <c r="AN1723" s="7">
        <f>HYPERLINK("#Notes!C4487", "Go To Notes")</f>
      </c>
      <c r="AO1723" s="2">
        <v>0</v>
      </c>
      <c r="AP1723" s="2">
        <v>0</v>
      </c>
      <c r="AQ1723" s="2">
        <v>0</v>
      </c>
      <c r="AR1723" s="26">
        <v>0</v>
      </c>
      <c r="AS1723" s="11">
        <v>45000</v>
      </c>
      <c r="AT1723" s="10" t="s">
        <v>133</v>
      </c>
      <c r="AU1723" s="2">
        <v>10</v>
      </c>
      <c r="AV1723" s="10" t="s">
        <v>75</v>
      </c>
      <c r="AW1723" s="10" t="s">
        <v>75</v>
      </c>
      <c r="AX1723" s="10" t="s">
        <v>75</v>
      </c>
      <c r="AY1723" s="10"/>
      <c r="AZ1723" s="10"/>
      <c r="BA1723" s="2"/>
      <c r="BC1723" s="10"/>
    </row>
    <row r="1724" s="2" customFormat="1">
      <c r="A1724" s="2" t="s">
        <v>3756</v>
      </c>
      <c r="B1724" s="11">
        <v>43796</v>
      </c>
      <c r="C1724" s="2" t="s">
        <v>3746</v>
      </c>
      <c r="D1724" s="2" t="s">
        <v>3747</v>
      </c>
      <c r="E1724" s="2" t="s">
        <v>3748</v>
      </c>
      <c r="F1724" s="2" t="s">
        <v>3757</v>
      </c>
      <c r="G1724" s="2" t="s">
        <v>3758</v>
      </c>
      <c r="H1724" s="2" t="s">
        <v>3759</v>
      </c>
      <c r="I1724" s="11">
        <v>44012</v>
      </c>
      <c r="J1724" s="11">
        <v>43738</v>
      </c>
      <c r="K1724" s="2" t="s">
        <v>62</v>
      </c>
      <c r="L1724" s="2" t="s">
        <v>62</v>
      </c>
      <c r="M1724" s="2"/>
      <c r="N1724" s="2" t="s">
        <v>127</v>
      </c>
      <c r="O1724" s="2"/>
      <c r="P1724" s="2"/>
      <c r="Q1724" s="2" t="s">
        <v>65</v>
      </c>
      <c r="R1724" s="2" t="s">
        <v>128</v>
      </c>
      <c r="S1724" s="2">
        <v>53000</v>
      </c>
      <c r="T1724" s="2" t="s">
        <v>129</v>
      </c>
      <c r="U1724" s="2" t="s">
        <v>130</v>
      </c>
      <c r="V1724" s="10" t="s">
        <v>69</v>
      </c>
      <c r="W1724" s="2"/>
      <c r="X1724" s="2">
        <v>51974.98</v>
      </c>
      <c r="Y1724" s="26">
        <v>0.00066352038172</v>
      </c>
      <c r="Z1724" s="10" t="s">
        <v>131</v>
      </c>
      <c r="AA1724" s="2" t="s">
        <v>132</v>
      </c>
      <c r="AB1724" s="10" t="s">
        <v>72</v>
      </c>
      <c r="AC1724" s="2" t="s">
        <v>73</v>
      </c>
      <c r="AD1724" s="10" t="s">
        <v>74</v>
      </c>
      <c r="AE1724" s="10"/>
      <c r="AF1724" s="10" t="s">
        <v>86</v>
      </c>
      <c r="AG1724" s="10" t="s">
        <v>75</v>
      </c>
      <c r="AH1724" s="10"/>
      <c r="AI1724" s="10" t="s">
        <v>76</v>
      </c>
      <c r="AJ1724" s="2" t="s">
        <v>76</v>
      </c>
      <c r="AK1724" s="32">
        <v>2</v>
      </c>
      <c r="AL1724" s="2"/>
      <c r="AM1724" s="2"/>
      <c r="AN1724" s="7">
        <f>HYPERLINK("#Notes!C4491", "Go To Notes")</f>
      </c>
      <c r="AO1724" s="2">
        <v>0</v>
      </c>
      <c r="AP1724" s="2">
        <v>0</v>
      </c>
      <c r="AQ1724" s="2">
        <v>46192.16</v>
      </c>
      <c r="AR1724" s="26">
        <v>0.8887383891249213</v>
      </c>
      <c r="AS1724" s="11">
        <v>44270</v>
      </c>
      <c r="AT1724" s="10" t="s">
        <v>133</v>
      </c>
      <c r="AU1724" s="2">
        <v>6.75</v>
      </c>
      <c r="AV1724" s="10" t="s">
        <v>75</v>
      </c>
      <c r="AW1724" s="10" t="s">
        <v>75</v>
      </c>
      <c r="AX1724" s="10" t="s">
        <v>75</v>
      </c>
      <c r="AY1724" s="10"/>
      <c r="AZ1724" s="10"/>
      <c r="BA1724" s="2"/>
      <c r="BC1724" s="10"/>
    </row>
    <row r="1725" s="2" customFormat="1">
      <c r="A1725" s="2" t="s">
        <v>3760</v>
      </c>
      <c r="B1725" s="11">
        <v>43888</v>
      </c>
      <c r="C1725" s="2" t="s">
        <v>3746</v>
      </c>
      <c r="D1725" s="2" t="s">
        <v>3747</v>
      </c>
      <c r="E1725" s="2" t="s">
        <v>3748</v>
      </c>
      <c r="F1725" s="2" t="s">
        <v>3757</v>
      </c>
      <c r="G1725" s="2" t="s">
        <v>3758</v>
      </c>
      <c r="H1725" s="2" t="s">
        <v>3759</v>
      </c>
      <c r="I1725" s="11">
        <v>44012</v>
      </c>
      <c r="J1725" s="11">
        <v>43830</v>
      </c>
      <c r="K1725" s="2" t="s">
        <v>62</v>
      </c>
      <c r="L1725" s="2" t="s">
        <v>62</v>
      </c>
      <c r="M1725" s="2"/>
      <c r="N1725" s="2" t="s">
        <v>127</v>
      </c>
      <c r="O1725" s="2"/>
      <c r="P1725" s="2"/>
      <c r="Q1725" s="2" t="s">
        <v>65</v>
      </c>
      <c r="R1725" s="2" t="s">
        <v>128</v>
      </c>
      <c r="S1725" s="2">
        <v>78000</v>
      </c>
      <c r="T1725" s="2" t="s">
        <v>129</v>
      </c>
      <c r="U1725" s="2" t="s">
        <v>130</v>
      </c>
      <c r="V1725" s="10" t="s">
        <v>69</v>
      </c>
      <c r="W1725" s="2"/>
      <c r="X1725" s="2">
        <v>77128.74</v>
      </c>
      <c r="Y1725" s="26">
        <v>0.00091739439096</v>
      </c>
      <c r="Z1725" s="10" t="s">
        <v>131</v>
      </c>
      <c r="AA1725" s="2" t="s">
        <v>132</v>
      </c>
      <c r="AB1725" s="10" t="s">
        <v>72</v>
      </c>
      <c r="AC1725" s="2" t="s">
        <v>73</v>
      </c>
      <c r="AD1725" s="10" t="s">
        <v>74</v>
      </c>
      <c r="AE1725" s="10"/>
      <c r="AF1725" s="10" t="s">
        <v>86</v>
      </c>
      <c r="AG1725" s="10" t="s">
        <v>75</v>
      </c>
      <c r="AH1725" s="10"/>
      <c r="AI1725" s="10" t="s">
        <v>76</v>
      </c>
      <c r="AJ1725" s="2" t="s">
        <v>76</v>
      </c>
      <c r="AK1725" s="32">
        <v>2</v>
      </c>
      <c r="AL1725" s="2"/>
      <c r="AM1725" s="2"/>
      <c r="AN1725" s="7">
        <f>HYPERLINK("#Notes!C4495", "Go To Notes")</f>
      </c>
      <c r="AO1725" s="2">
        <v>0</v>
      </c>
      <c r="AP1725" s="2">
        <v>0</v>
      </c>
      <c r="AQ1725" s="2">
        <v>0</v>
      </c>
      <c r="AR1725" s="26">
        <v>0</v>
      </c>
      <c r="AS1725" s="11">
        <v>44270</v>
      </c>
      <c r="AT1725" s="10" t="s">
        <v>133</v>
      </c>
      <c r="AU1725" s="2">
        <v>6.75</v>
      </c>
      <c r="AV1725" s="10" t="s">
        <v>75</v>
      </c>
      <c r="AW1725" s="10" t="s">
        <v>75</v>
      </c>
      <c r="AX1725" s="10" t="s">
        <v>75</v>
      </c>
      <c r="AY1725" s="10"/>
      <c r="AZ1725" s="10"/>
      <c r="BA1725" s="2"/>
      <c r="BC1725" s="10"/>
    </row>
    <row r="1726" s="2" customFormat="1">
      <c r="A1726" s="2" t="s">
        <v>3761</v>
      </c>
      <c r="B1726" s="11">
        <v>43983</v>
      </c>
      <c r="C1726" s="2" t="s">
        <v>3746</v>
      </c>
      <c r="D1726" s="2" t="s">
        <v>3747</v>
      </c>
      <c r="E1726" s="2" t="s">
        <v>3748</v>
      </c>
      <c r="F1726" s="2" t="s">
        <v>3757</v>
      </c>
      <c r="G1726" s="2" t="s">
        <v>3758</v>
      </c>
      <c r="H1726" s="2" t="s">
        <v>3759</v>
      </c>
      <c r="I1726" s="11">
        <v>44012</v>
      </c>
      <c r="J1726" s="11">
        <v>43921</v>
      </c>
      <c r="K1726" s="2" t="s">
        <v>62</v>
      </c>
      <c r="L1726" s="2" t="s">
        <v>62</v>
      </c>
      <c r="M1726" s="2"/>
      <c r="N1726" s="2" t="s">
        <v>127</v>
      </c>
      <c r="O1726" s="2"/>
      <c r="P1726" s="2"/>
      <c r="Q1726" s="2" t="s">
        <v>65</v>
      </c>
      <c r="R1726" s="2" t="s">
        <v>128</v>
      </c>
      <c r="S1726" s="2">
        <v>78000</v>
      </c>
      <c r="T1726" s="2" t="s">
        <v>129</v>
      </c>
      <c r="U1726" s="2" t="s">
        <v>130</v>
      </c>
      <c r="V1726" s="10" t="s">
        <v>69</v>
      </c>
      <c r="W1726" s="2"/>
      <c r="X1726" s="2">
        <v>56160</v>
      </c>
      <c r="Y1726" s="26">
        <v>0.00056457707436</v>
      </c>
      <c r="Z1726" s="10" t="s">
        <v>131</v>
      </c>
      <c r="AA1726" s="2" t="s">
        <v>132</v>
      </c>
      <c r="AB1726" s="10" t="s">
        <v>72</v>
      </c>
      <c r="AC1726" s="2" t="s">
        <v>73</v>
      </c>
      <c r="AD1726" s="10" t="s">
        <v>74</v>
      </c>
      <c r="AE1726" s="10"/>
      <c r="AF1726" s="10" t="s">
        <v>86</v>
      </c>
      <c r="AG1726" s="10" t="s">
        <v>75</v>
      </c>
      <c r="AH1726" s="10"/>
      <c r="AI1726" s="10" t="s">
        <v>76</v>
      </c>
      <c r="AJ1726" s="2" t="s">
        <v>76</v>
      </c>
      <c r="AK1726" s="32">
        <v>2</v>
      </c>
      <c r="AL1726" s="2"/>
      <c r="AM1726" s="2"/>
      <c r="AN1726" s="7">
        <f>HYPERLINK("#Notes!C4499", "Go To Notes")</f>
      </c>
      <c r="AO1726" s="2">
        <v>0</v>
      </c>
      <c r="AP1726" s="2">
        <v>0</v>
      </c>
      <c r="AQ1726" s="2">
        <v>49896.84</v>
      </c>
      <c r="AR1726" s="26">
        <v>0.8884764957264958</v>
      </c>
      <c r="AS1726" s="11">
        <v>44270</v>
      </c>
      <c r="AT1726" s="10" t="s">
        <v>133</v>
      </c>
      <c r="AU1726" s="2">
        <v>6.75</v>
      </c>
      <c r="AV1726" s="10" t="s">
        <v>75</v>
      </c>
      <c r="AW1726" s="10" t="s">
        <v>75</v>
      </c>
      <c r="AX1726" s="10" t="s">
        <v>75</v>
      </c>
      <c r="AY1726" s="10"/>
      <c r="AZ1726" s="10"/>
      <c r="BA1726" s="2"/>
      <c r="BC1726" s="10"/>
    </row>
    <row r="1727" s="2" customFormat="1">
      <c r="A1727" s="2" t="s">
        <v>3762</v>
      </c>
      <c r="B1727" s="11">
        <v>43796</v>
      </c>
      <c r="C1727" s="2" t="s">
        <v>3746</v>
      </c>
      <c r="D1727" s="2" t="s">
        <v>3747</v>
      </c>
      <c r="E1727" s="2" t="s">
        <v>3748</v>
      </c>
      <c r="F1727" s="2" t="s">
        <v>3763</v>
      </c>
      <c r="G1727" s="2" t="s">
        <v>3764</v>
      </c>
      <c r="H1727" s="2" t="s">
        <v>3765</v>
      </c>
      <c r="I1727" s="11">
        <v>44012</v>
      </c>
      <c r="J1727" s="11">
        <v>43738</v>
      </c>
      <c r="K1727" s="2" t="s">
        <v>62</v>
      </c>
      <c r="L1727" s="2" t="s">
        <v>62</v>
      </c>
      <c r="M1727" s="2"/>
      <c r="N1727" s="2" t="s">
        <v>80</v>
      </c>
      <c r="O1727" s="2"/>
      <c r="P1727" s="2"/>
      <c r="Q1727" s="2" t="s">
        <v>65</v>
      </c>
      <c r="R1727" s="2" t="s">
        <v>81</v>
      </c>
      <c r="S1727" s="2">
        <v>58427</v>
      </c>
      <c r="T1727" s="2" t="s">
        <v>82</v>
      </c>
      <c r="U1727" s="2" t="s">
        <v>83</v>
      </c>
      <c r="V1727" s="10" t="s">
        <v>69</v>
      </c>
      <c r="W1727" s="2"/>
      <c r="X1727" s="2">
        <v>322517.04</v>
      </c>
      <c r="Y1727" s="26">
        <v>0.00019228640398</v>
      </c>
      <c r="Z1727" s="10" t="s">
        <v>84</v>
      </c>
      <c r="AA1727" s="2" t="s">
        <v>85</v>
      </c>
      <c r="AB1727" s="10" t="s">
        <v>72</v>
      </c>
      <c r="AC1727" s="2" t="s">
        <v>73</v>
      </c>
      <c r="AD1727" s="10" t="s">
        <v>74</v>
      </c>
      <c r="AE1727" s="10"/>
      <c r="AF1727" s="10" t="s">
        <v>86</v>
      </c>
      <c r="AG1727" s="10" t="s">
        <v>75</v>
      </c>
      <c r="AH1727" s="10"/>
      <c r="AI1727" s="10" t="s">
        <v>76</v>
      </c>
      <c r="AJ1727" s="2" t="s">
        <v>76</v>
      </c>
      <c r="AK1727" s="32">
        <v>1</v>
      </c>
      <c r="AL1727" s="2"/>
      <c r="AM1727" s="2"/>
      <c r="AN1727" s="7">
        <f>HYPERLINK("#Notes!C4503", "Go To Notes")</f>
      </c>
      <c r="AO1727" s="2">
        <v>0</v>
      </c>
      <c r="AP1727" s="2">
        <v>0</v>
      </c>
      <c r="AQ1727" s="2">
        <v>289032.72</v>
      </c>
      <c r="AR1727" s="26">
        <v>0.8961781368203057</v>
      </c>
      <c r="AS1727" s="11"/>
      <c r="AT1727" s="10"/>
      <c r="AV1727" s="10"/>
      <c r="AW1727" s="10"/>
      <c r="AX1727" s="10"/>
      <c r="AY1727" s="10"/>
      <c r="AZ1727" s="10"/>
      <c r="BC1727" s="10"/>
    </row>
    <row r="1728" s="2" customFormat="1">
      <c r="A1728" s="2" t="s">
        <v>3766</v>
      </c>
      <c r="B1728" s="11">
        <v>43888</v>
      </c>
      <c r="C1728" s="2" t="s">
        <v>3746</v>
      </c>
      <c r="D1728" s="2" t="s">
        <v>3747</v>
      </c>
      <c r="E1728" s="2" t="s">
        <v>3748</v>
      </c>
      <c r="F1728" s="2" t="s">
        <v>3763</v>
      </c>
      <c r="G1728" s="2" t="s">
        <v>3764</v>
      </c>
      <c r="H1728" s="2" t="s">
        <v>3765</v>
      </c>
      <c r="I1728" s="11">
        <v>44012</v>
      </c>
      <c r="J1728" s="11">
        <v>43830</v>
      </c>
      <c r="K1728" s="2" t="s">
        <v>62</v>
      </c>
      <c r="L1728" s="2" t="s">
        <v>62</v>
      </c>
      <c r="M1728" s="2"/>
      <c r="N1728" s="2" t="s">
        <v>80</v>
      </c>
      <c r="O1728" s="2"/>
      <c r="P1728" s="2"/>
      <c r="Q1728" s="2" t="s">
        <v>65</v>
      </c>
      <c r="R1728" s="2" t="s">
        <v>81</v>
      </c>
      <c r="S1728" s="2">
        <v>63875</v>
      </c>
      <c r="T1728" s="2" t="s">
        <v>82</v>
      </c>
      <c r="U1728" s="2" t="s">
        <v>83</v>
      </c>
      <c r="V1728" s="10" t="s">
        <v>69</v>
      </c>
      <c r="W1728" s="2"/>
      <c r="X1728" s="2">
        <v>388360</v>
      </c>
      <c r="Y1728" s="26">
        <v>0.00020405828363</v>
      </c>
      <c r="Z1728" s="10" t="s">
        <v>84</v>
      </c>
      <c r="AA1728" s="2" t="s">
        <v>85</v>
      </c>
      <c r="AB1728" s="10" t="s">
        <v>72</v>
      </c>
      <c r="AC1728" s="2" t="s">
        <v>73</v>
      </c>
      <c r="AD1728" s="10" t="s">
        <v>74</v>
      </c>
      <c r="AE1728" s="10"/>
      <c r="AF1728" s="10" t="s">
        <v>86</v>
      </c>
      <c r="AG1728" s="10" t="s">
        <v>75</v>
      </c>
      <c r="AH1728" s="10"/>
      <c r="AI1728" s="10" t="s">
        <v>76</v>
      </c>
      <c r="AJ1728" s="2" t="s">
        <v>76</v>
      </c>
      <c r="AK1728" s="32">
        <v>1</v>
      </c>
      <c r="AL1728" s="2"/>
      <c r="AM1728" s="2"/>
      <c r="AN1728" s="7">
        <f>HYPERLINK("#Notes!C4507", "Go To Notes")</f>
      </c>
      <c r="AO1728" s="2">
        <v>0</v>
      </c>
      <c r="AP1728" s="2">
        <v>0</v>
      </c>
      <c r="AQ1728" s="2">
        <v>347039.79</v>
      </c>
      <c r="AR1728" s="26">
        <v>0.893603331960037</v>
      </c>
      <c r="AS1728" s="11"/>
      <c r="AT1728" s="10"/>
      <c r="AV1728" s="10"/>
      <c r="AW1728" s="10"/>
      <c r="AX1728" s="10"/>
      <c r="AY1728" s="10"/>
      <c r="AZ1728" s="10"/>
      <c r="BC1728" s="10"/>
    </row>
    <row r="1729" s="2" customFormat="1">
      <c r="A1729" s="2" t="s">
        <v>3767</v>
      </c>
      <c r="B1729" s="11">
        <v>43796</v>
      </c>
      <c r="C1729" s="2" t="s">
        <v>3746</v>
      </c>
      <c r="D1729" s="2" t="s">
        <v>3747</v>
      </c>
      <c r="E1729" s="2" t="s">
        <v>3748</v>
      </c>
      <c r="F1729" s="2" t="s">
        <v>3768</v>
      </c>
      <c r="G1729" s="2" t="s">
        <v>3769</v>
      </c>
      <c r="H1729" s="2" t="s">
        <v>3770</v>
      </c>
      <c r="I1729" s="11">
        <v>44012</v>
      </c>
      <c r="J1729" s="11">
        <v>43738</v>
      </c>
      <c r="K1729" s="2" t="s">
        <v>62</v>
      </c>
      <c r="L1729" s="2" t="s">
        <v>62</v>
      </c>
      <c r="M1729" s="2"/>
      <c r="N1729" s="2" t="s">
        <v>80</v>
      </c>
      <c r="O1729" s="2"/>
      <c r="P1729" s="2"/>
      <c r="Q1729" s="2" t="s">
        <v>65</v>
      </c>
      <c r="R1729" s="2" t="s">
        <v>81</v>
      </c>
      <c r="S1729" s="2">
        <v>12121</v>
      </c>
      <c r="T1729" s="2" t="s">
        <v>82</v>
      </c>
      <c r="U1729" s="2" t="s">
        <v>83</v>
      </c>
      <c r="V1729" s="10" t="s">
        <v>69</v>
      </c>
      <c r="W1729" s="2"/>
      <c r="X1729" s="2">
        <v>66907.92</v>
      </c>
      <c r="Y1729" s="26">
        <v>1.791211466E-05</v>
      </c>
      <c r="Z1729" s="10" t="s">
        <v>84</v>
      </c>
      <c r="AA1729" s="2" t="s">
        <v>85</v>
      </c>
      <c r="AB1729" s="10" t="s">
        <v>72</v>
      </c>
      <c r="AC1729" s="2" t="s">
        <v>73</v>
      </c>
      <c r="AD1729" s="10" t="s">
        <v>74</v>
      </c>
      <c r="AE1729" s="10"/>
      <c r="AF1729" s="10" t="s">
        <v>86</v>
      </c>
      <c r="AG1729" s="10" t="s">
        <v>75</v>
      </c>
      <c r="AH1729" s="10"/>
      <c r="AI1729" s="10" t="s">
        <v>76</v>
      </c>
      <c r="AJ1729" s="2" t="s">
        <v>76</v>
      </c>
      <c r="AK1729" s="32">
        <v>1</v>
      </c>
      <c r="AL1729" s="2"/>
      <c r="AM1729" s="2"/>
      <c r="AN1729" s="7">
        <f>HYPERLINK("#Notes!C4511", "Go To Notes")</f>
      </c>
      <c r="AO1729" s="2">
        <v>0</v>
      </c>
      <c r="AP1729" s="2">
        <v>0</v>
      </c>
      <c r="AQ1729" s="2">
        <v>60056.28</v>
      </c>
      <c r="AR1729" s="26">
        <v>0.8975959796687746</v>
      </c>
      <c r="AS1729" s="11"/>
      <c r="AT1729" s="10"/>
      <c r="AV1729" s="10"/>
      <c r="AW1729" s="10"/>
      <c r="AX1729" s="10"/>
      <c r="AY1729" s="10"/>
      <c r="AZ1729" s="10"/>
      <c r="BC1729" s="10"/>
    </row>
    <row r="1730" s="2" customFormat="1">
      <c r="A1730" s="2" t="s">
        <v>3771</v>
      </c>
      <c r="B1730" s="11">
        <v>43888</v>
      </c>
      <c r="C1730" s="2" t="s">
        <v>3746</v>
      </c>
      <c r="D1730" s="2" t="s">
        <v>3747</v>
      </c>
      <c r="E1730" s="2" t="s">
        <v>3748</v>
      </c>
      <c r="F1730" s="2" t="s">
        <v>3768</v>
      </c>
      <c r="G1730" s="2" t="s">
        <v>3769</v>
      </c>
      <c r="H1730" s="2" t="s">
        <v>3770</v>
      </c>
      <c r="I1730" s="11">
        <v>44012</v>
      </c>
      <c r="J1730" s="11">
        <v>43830</v>
      </c>
      <c r="K1730" s="2" t="s">
        <v>62</v>
      </c>
      <c r="L1730" s="2" t="s">
        <v>62</v>
      </c>
      <c r="M1730" s="2"/>
      <c r="N1730" s="2" t="s">
        <v>80</v>
      </c>
      <c r="O1730" s="2"/>
      <c r="P1730" s="2"/>
      <c r="Q1730" s="2" t="s">
        <v>65</v>
      </c>
      <c r="R1730" s="2" t="s">
        <v>81</v>
      </c>
      <c r="S1730" s="2">
        <v>12631</v>
      </c>
      <c r="T1730" s="2" t="s">
        <v>82</v>
      </c>
      <c r="U1730" s="2" t="s">
        <v>83</v>
      </c>
      <c r="V1730" s="10" t="s">
        <v>69</v>
      </c>
      <c r="W1730" s="2"/>
      <c r="X1730" s="2">
        <v>76796.48</v>
      </c>
      <c r="Y1730" s="26">
        <v>1.834343738E-05</v>
      </c>
      <c r="Z1730" s="10" t="s">
        <v>84</v>
      </c>
      <c r="AA1730" s="2" t="s">
        <v>85</v>
      </c>
      <c r="AB1730" s="10" t="s">
        <v>72</v>
      </c>
      <c r="AC1730" s="2" t="s">
        <v>73</v>
      </c>
      <c r="AD1730" s="10" t="s">
        <v>74</v>
      </c>
      <c r="AE1730" s="10"/>
      <c r="AF1730" s="10" t="s">
        <v>86</v>
      </c>
      <c r="AG1730" s="10" t="s">
        <v>75</v>
      </c>
      <c r="AH1730" s="10"/>
      <c r="AI1730" s="10" t="s">
        <v>76</v>
      </c>
      <c r="AJ1730" s="2" t="s">
        <v>76</v>
      </c>
      <c r="AK1730" s="32">
        <v>1</v>
      </c>
      <c r="AL1730" s="2"/>
      <c r="AM1730" s="2"/>
      <c r="AN1730" s="7">
        <f>HYPERLINK("#Notes!C4515", "Go To Notes")</f>
      </c>
      <c r="AO1730" s="2">
        <v>0</v>
      </c>
      <c r="AP1730" s="2">
        <v>0</v>
      </c>
      <c r="AQ1730" s="2">
        <v>69090.54</v>
      </c>
      <c r="AR1730" s="26">
        <v>0.8996576405585256</v>
      </c>
      <c r="AS1730" s="11"/>
      <c r="AT1730" s="10"/>
      <c r="AV1730" s="10"/>
      <c r="AW1730" s="10"/>
      <c r="AX1730" s="10"/>
      <c r="AY1730" s="10"/>
      <c r="AZ1730" s="10"/>
      <c r="BC1730" s="10"/>
    </row>
    <row r="1731" s="2" customFormat="1">
      <c r="A1731" s="2" t="s">
        <v>3772</v>
      </c>
      <c r="B1731" s="11">
        <v>44431</v>
      </c>
      <c r="C1731" s="2" t="s">
        <v>3746</v>
      </c>
      <c r="D1731" s="2" t="s">
        <v>3747</v>
      </c>
      <c r="E1731" s="2" t="s">
        <v>3748</v>
      </c>
      <c r="F1731" s="2" t="s">
        <v>3773</v>
      </c>
      <c r="G1731" s="2" t="s">
        <v>3774</v>
      </c>
      <c r="H1731" s="2" t="s">
        <v>3775</v>
      </c>
      <c r="I1731" s="11">
        <v>44377</v>
      </c>
      <c r="J1731" s="11">
        <v>44377</v>
      </c>
      <c r="K1731" s="2" t="s">
        <v>62</v>
      </c>
      <c r="L1731" s="2" t="s">
        <v>62</v>
      </c>
      <c r="M1731" s="2"/>
      <c r="N1731" s="2" t="s">
        <v>80</v>
      </c>
      <c r="O1731" s="2"/>
      <c r="P1731" s="2"/>
      <c r="Q1731" s="2" t="s">
        <v>65</v>
      </c>
      <c r="R1731" s="2" t="s">
        <v>81</v>
      </c>
      <c r="S1731" s="2">
        <v>670</v>
      </c>
      <c r="T1731" s="2" t="s">
        <v>82</v>
      </c>
      <c r="U1731" s="2" t="s">
        <v>83</v>
      </c>
      <c r="V1731" s="10" t="s">
        <v>69</v>
      </c>
      <c r="W1731" s="2"/>
      <c r="X1731" s="2">
        <v>143473.8</v>
      </c>
      <c r="Y1731" s="26">
        <v>0.00045950656613</v>
      </c>
      <c r="Z1731" s="10" t="s">
        <v>84</v>
      </c>
      <c r="AA1731" s="2" t="s">
        <v>85</v>
      </c>
      <c r="AB1731" s="10" t="s">
        <v>72</v>
      </c>
      <c r="AC1731" s="2" t="s">
        <v>73</v>
      </c>
      <c r="AD1731" s="10" t="s">
        <v>74</v>
      </c>
      <c r="AE1731" s="10"/>
      <c r="AF1731" s="10" t="s">
        <v>86</v>
      </c>
      <c r="AG1731" s="10" t="s">
        <v>75</v>
      </c>
      <c r="AH1731" s="10"/>
      <c r="AI1731" s="10" t="s">
        <v>76</v>
      </c>
      <c r="AJ1731" s="2" t="s">
        <v>76</v>
      </c>
      <c r="AK1731" s="32">
        <v>1</v>
      </c>
      <c r="AL1731" s="2"/>
      <c r="AM1731" s="2"/>
      <c r="AN1731" s="7">
        <f>HYPERLINK("#Notes!C4519", "Go To Notes")</f>
      </c>
      <c r="AO1731" s="2">
        <v>0</v>
      </c>
      <c r="AP1731" s="2">
        <v>0</v>
      </c>
      <c r="AQ1731" s="2">
        <v>0</v>
      </c>
      <c r="AR1731" s="26">
        <v>0</v>
      </c>
      <c r="AS1731" s="11"/>
      <c r="AT1731" s="10"/>
      <c r="AV1731" s="10"/>
      <c r="AW1731" s="10"/>
      <c r="AX1731" s="10"/>
      <c r="AY1731" s="10"/>
      <c r="AZ1731" s="10"/>
      <c r="BC1731" s="10"/>
    </row>
    <row r="1732" s="2" customFormat="1">
      <c r="A1732" s="2" t="s">
        <v>3776</v>
      </c>
      <c r="B1732" s="11">
        <v>44526</v>
      </c>
      <c r="C1732" s="2" t="s">
        <v>3746</v>
      </c>
      <c r="D1732" s="2" t="s">
        <v>3747</v>
      </c>
      <c r="E1732" s="2" t="s">
        <v>3748</v>
      </c>
      <c r="F1732" s="2" t="s">
        <v>3773</v>
      </c>
      <c r="G1732" s="2" t="s">
        <v>3774</v>
      </c>
      <c r="H1732" s="2" t="s">
        <v>3775</v>
      </c>
      <c r="I1732" s="11">
        <v>44742</v>
      </c>
      <c r="J1732" s="11">
        <v>44469</v>
      </c>
      <c r="K1732" s="2" t="s">
        <v>62</v>
      </c>
      <c r="L1732" s="2" t="s">
        <v>62</v>
      </c>
      <c r="M1732" s="2"/>
      <c r="N1732" s="2" t="s">
        <v>80</v>
      </c>
      <c r="O1732" s="2"/>
      <c r="P1732" s="2"/>
      <c r="Q1732" s="2" t="s">
        <v>65</v>
      </c>
      <c r="R1732" s="2" t="s">
        <v>81</v>
      </c>
      <c r="S1732" s="2">
        <v>666</v>
      </c>
      <c r="T1732" s="2" t="s">
        <v>82</v>
      </c>
      <c r="U1732" s="2" t="s">
        <v>83</v>
      </c>
      <c r="V1732" s="10" t="s">
        <v>69</v>
      </c>
      <c r="W1732" s="2"/>
      <c r="X1732" s="2">
        <v>116863.02</v>
      </c>
      <c r="Y1732" s="26">
        <v>0.00037980074099</v>
      </c>
      <c r="Z1732" s="10" t="s">
        <v>84</v>
      </c>
      <c r="AA1732" s="2" t="s">
        <v>85</v>
      </c>
      <c r="AB1732" s="10" t="s">
        <v>72</v>
      </c>
      <c r="AC1732" s="2" t="s">
        <v>73</v>
      </c>
      <c r="AD1732" s="10" t="s">
        <v>74</v>
      </c>
      <c r="AE1732" s="10"/>
      <c r="AF1732" s="10" t="s">
        <v>86</v>
      </c>
      <c r="AG1732" s="10" t="s">
        <v>75</v>
      </c>
      <c r="AH1732" s="10"/>
      <c r="AI1732" s="10" t="s">
        <v>76</v>
      </c>
      <c r="AJ1732" s="2" t="s">
        <v>76</v>
      </c>
      <c r="AK1732" s="32">
        <v>1</v>
      </c>
      <c r="AL1732" s="2"/>
      <c r="AM1732" s="2"/>
      <c r="AN1732" s="7">
        <f>HYPERLINK("#Notes!C4523", "Go To Notes")</f>
      </c>
      <c r="AO1732" s="2">
        <v>0</v>
      </c>
      <c r="AP1732" s="2">
        <v>0</v>
      </c>
      <c r="AQ1732" s="2">
        <v>0</v>
      </c>
      <c r="AR1732" s="26">
        <v>0</v>
      </c>
      <c r="AS1732" s="11"/>
      <c r="AT1732" s="10"/>
      <c r="AV1732" s="10"/>
      <c r="AW1732" s="10"/>
      <c r="AX1732" s="10"/>
      <c r="AY1732" s="10"/>
      <c r="AZ1732" s="10"/>
      <c r="BC1732" s="10"/>
    </row>
    <row r="1733" s="2" customFormat="1">
      <c r="A1733" s="2" t="s">
        <v>3777</v>
      </c>
      <c r="B1733" s="11">
        <v>44253</v>
      </c>
      <c r="C1733" s="2" t="s">
        <v>3746</v>
      </c>
      <c r="D1733" s="2" t="s">
        <v>3747</v>
      </c>
      <c r="E1733" s="2" t="s">
        <v>3748</v>
      </c>
      <c r="F1733" s="2" t="s">
        <v>3778</v>
      </c>
      <c r="G1733" s="2" t="s">
        <v>3779</v>
      </c>
      <c r="H1733" s="2" t="s">
        <v>3780</v>
      </c>
      <c r="I1733" s="11">
        <v>44377</v>
      </c>
      <c r="J1733" s="11">
        <v>44196</v>
      </c>
      <c r="K1733" s="2" t="s">
        <v>62</v>
      </c>
      <c r="L1733" s="2" t="s">
        <v>62</v>
      </c>
      <c r="M1733" s="2"/>
      <c r="N1733" s="2" t="s">
        <v>80</v>
      </c>
      <c r="O1733" s="2"/>
      <c r="P1733" s="2"/>
      <c r="Q1733" s="2" t="s">
        <v>65</v>
      </c>
      <c r="R1733" s="2" t="s">
        <v>81</v>
      </c>
      <c r="S1733" s="2">
        <v>312</v>
      </c>
      <c r="T1733" s="2" t="s">
        <v>82</v>
      </c>
      <c r="U1733" s="2" t="s">
        <v>83</v>
      </c>
      <c r="V1733" s="10" t="s">
        <v>69</v>
      </c>
      <c r="W1733" s="2"/>
      <c r="X1733" s="2">
        <v>5878.08</v>
      </c>
      <c r="Y1733" s="26">
        <v>6.900630056E-05</v>
      </c>
      <c r="Z1733" s="10" t="s">
        <v>84</v>
      </c>
      <c r="AA1733" s="2" t="s">
        <v>85</v>
      </c>
      <c r="AB1733" s="10" t="s">
        <v>72</v>
      </c>
      <c r="AC1733" s="2" t="s">
        <v>73</v>
      </c>
      <c r="AD1733" s="10" t="s">
        <v>74</v>
      </c>
      <c r="AE1733" s="10"/>
      <c r="AF1733" s="10" t="s">
        <v>86</v>
      </c>
      <c r="AG1733" s="10" t="s">
        <v>75</v>
      </c>
      <c r="AH1733" s="10"/>
      <c r="AI1733" s="10" t="s">
        <v>76</v>
      </c>
      <c r="AJ1733" s="2" t="s">
        <v>76</v>
      </c>
      <c r="AK1733" s="32">
        <v>1</v>
      </c>
      <c r="AL1733" s="2"/>
      <c r="AM1733" s="2"/>
      <c r="AN1733" s="7">
        <f>HYPERLINK("#Notes!C4527", "Go To Notes")</f>
      </c>
      <c r="AO1733" s="2">
        <v>0</v>
      </c>
      <c r="AP1733" s="2">
        <v>0</v>
      </c>
      <c r="AQ1733" s="2">
        <v>5275.2</v>
      </c>
      <c r="AR1733" s="26">
        <v>0.8974358974358976</v>
      </c>
      <c r="AS1733" s="11"/>
      <c r="AT1733" s="10"/>
      <c r="AV1733" s="10"/>
      <c r="AW1733" s="10"/>
      <c r="AX1733" s="10"/>
      <c r="AY1733" s="10"/>
      <c r="AZ1733" s="10"/>
      <c r="BC1733" s="10"/>
    </row>
    <row r="1734" s="2" customFormat="1">
      <c r="A1734" s="2" t="s">
        <v>3781</v>
      </c>
      <c r="B1734" s="11">
        <v>44344</v>
      </c>
      <c r="C1734" s="2" t="s">
        <v>3746</v>
      </c>
      <c r="D1734" s="2" t="s">
        <v>3747</v>
      </c>
      <c r="E1734" s="2" t="s">
        <v>3748</v>
      </c>
      <c r="F1734" s="2" t="s">
        <v>3778</v>
      </c>
      <c r="G1734" s="2" t="s">
        <v>3779</v>
      </c>
      <c r="H1734" s="2" t="s">
        <v>3780</v>
      </c>
      <c r="I1734" s="11">
        <v>44377</v>
      </c>
      <c r="J1734" s="11">
        <v>44286</v>
      </c>
      <c r="K1734" s="2" t="s">
        <v>62</v>
      </c>
      <c r="L1734" s="2" t="s">
        <v>62</v>
      </c>
      <c r="M1734" s="2"/>
      <c r="N1734" s="2" t="s">
        <v>80</v>
      </c>
      <c r="O1734" s="2"/>
      <c r="P1734" s="2"/>
      <c r="Q1734" s="2" t="s">
        <v>65</v>
      </c>
      <c r="R1734" s="2" t="s">
        <v>81</v>
      </c>
      <c r="S1734" s="2">
        <v>235</v>
      </c>
      <c r="T1734" s="2" t="s">
        <v>82</v>
      </c>
      <c r="U1734" s="2" t="s">
        <v>83</v>
      </c>
      <c r="V1734" s="10" t="s">
        <v>69</v>
      </c>
      <c r="W1734" s="2"/>
      <c r="X1734" s="2">
        <v>44607.7</v>
      </c>
      <c r="Y1734" s="26">
        <v>0.00056543339052</v>
      </c>
      <c r="Z1734" s="10" t="s">
        <v>84</v>
      </c>
      <c r="AA1734" s="2" t="s">
        <v>85</v>
      </c>
      <c r="AB1734" s="10" t="s">
        <v>72</v>
      </c>
      <c r="AC1734" s="2" t="s">
        <v>73</v>
      </c>
      <c r="AD1734" s="10" t="s">
        <v>74</v>
      </c>
      <c r="AE1734" s="10"/>
      <c r="AF1734" s="10" t="s">
        <v>86</v>
      </c>
      <c r="AG1734" s="10" t="s">
        <v>75</v>
      </c>
      <c r="AH1734" s="10"/>
      <c r="AI1734" s="10" t="s">
        <v>76</v>
      </c>
      <c r="AJ1734" s="2" t="s">
        <v>76</v>
      </c>
      <c r="AK1734" s="32">
        <v>1</v>
      </c>
      <c r="AL1734" s="2"/>
      <c r="AM1734" s="2"/>
      <c r="AN1734" s="7">
        <f>HYPERLINK("#Notes!C4531", "Go To Notes")</f>
      </c>
      <c r="AO1734" s="2">
        <v>0</v>
      </c>
      <c r="AP1734" s="2">
        <v>0</v>
      </c>
      <c r="AQ1734" s="2">
        <v>0</v>
      </c>
      <c r="AR1734" s="26">
        <v>0</v>
      </c>
      <c r="AS1734" s="11"/>
      <c r="AT1734" s="10"/>
      <c r="AV1734" s="10"/>
      <c r="AW1734" s="10"/>
      <c r="AX1734" s="10"/>
      <c r="AY1734" s="10"/>
      <c r="AZ1734" s="10"/>
      <c r="BC1734" s="10"/>
    </row>
    <row r="1735" s="2" customFormat="1">
      <c r="A1735" s="2" t="s">
        <v>3782</v>
      </c>
      <c r="B1735" s="11">
        <v>44431</v>
      </c>
      <c r="C1735" s="2" t="s">
        <v>3746</v>
      </c>
      <c r="D1735" s="2" t="s">
        <v>3747</v>
      </c>
      <c r="E1735" s="2" t="s">
        <v>3748</v>
      </c>
      <c r="F1735" s="2" t="s">
        <v>3778</v>
      </c>
      <c r="G1735" s="2" t="s">
        <v>3779</v>
      </c>
      <c r="H1735" s="2" t="s">
        <v>3780</v>
      </c>
      <c r="I1735" s="11">
        <v>44377</v>
      </c>
      <c r="J1735" s="11">
        <v>44377</v>
      </c>
      <c r="K1735" s="2" t="s">
        <v>62</v>
      </c>
      <c r="L1735" s="2" t="s">
        <v>62</v>
      </c>
      <c r="M1735" s="2"/>
      <c r="N1735" s="2" t="s">
        <v>80</v>
      </c>
      <c r="O1735" s="2"/>
      <c r="P1735" s="2"/>
      <c r="Q1735" s="2" t="s">
        <v>65</v>
      </c>
      <c r="R1735" s="2" t="s">
        <v>81</v>
      </c>
      <c r="S1735" s="2">
        <v>230</v>
      </c>
      <c r="T1735" s="2" t="s">
        <v>82</v>
      </c>
      <c r="U1735" s="2" t="s">
        <v>83</v>
      </c>
      <c r="V1735" s="10" t="s">
        <v>69</v>
      </c>
      <c r="W1735" s="2"/>
      <c r="X1735" s="2">
        <v>49252.2</v>
      </c>
      <c r="Y1735" s="26">
        <v>0.00057077864399</v>
      </c>
      <c r="Z1735" s="10" t="s">
        <v>84</v>
      </c>
      <c r="AA1735" s="2" t="s">
        <v>85</v>
      </c>
      <c r="AB1735" s="10" t="s">
        <v>72</v>
      </c>
      <c r="AC1735" s="2" t="s">
        <v>73</v>
      </c>
      <c r="AD1735" s="10" t="s">
        <v>74</v>
      </c>
      <c r="AE1735" s="10"/>
      <c r="AF1735" s="10" t="s">
        <v>86</v>
      </c>
      <c r="AG1735" s="10" t="s">
        <v>75</v>
      </c>
      <c r="AH1735" s="10"/>
      <c r="AI1735" s="10" t="s">
        <v>76</v>
      </c>
      <c r="AJ1735" s="2" t="s">
        <v>76</v>
      </c>
      <c r="AK1735" s="32">
        <v>1</v>
      </c>
      <c r="AL1735" s="2"/>
      <c r="AM1735" s="2"/>
      <c r="AN1735" s="7">
        <f>HYPERLINK("#Notes!C4535", "Go To Notes")</f>
      </c>
      <c r="AO1735" s="2">
        <v>0</v>
      </c>
      <c r="AP1735" s="2">
        <v>0</v>
      </c>
      <c r="AQ1735" s="2">
        <v>0</v>
      </c>
      <c r="AR1735" s="26">
        <v>0</v>
      </c>
      <c r="AS1735" s="11"/>
      <c r="AT1735" s="10"/>
      <c r="AV1735" s="10"/>
      <c r="AW1735" s="10"/>
      <c r="AX1735" s="10"/>
      <c r="AY1735" s="10"/>
      <c r="AZ1735" s="10"/>
      <c r="BC1735" s="10"/>
    </row>
    <row r="1736" s="2" customFormat="1">
      <c r="A1736" s="2" t="s">
        <v>3783</v>
      </c>
      <c r="B1736" s="11">
        <v>44526</v>
      </c>
      <c r="C1736" s="2" t="s">
        <v>3746</v>
      </c>
      <c r="D1736" s="2" t="s">
        <v>3747</v>
      </c>
      <c r="E1736" s="2" t="s">
        <v>3748</v>
      </c>
      <c r="F1736" s="2" t="s">
        <v>3778</v>
      </c>
      <c r="G1736" s="2" t="s">
        <v>3779</v>
      </c>
      <c r="H1736" s="2" t="s">
        <v>3780</v>
      </c>
      <c r="I1736" s="11">
        <v>44742</v>
      </c>
      <c r="J1736" s="11">
        <v>44469</v>
      </c>
      <c r="K1736" s="2" t="s">
        <v>62</v>
      </c>
      <c r="L1736" s="2" t="s">
        <v>62</v>
      </c>
      <c r="M1736" s="2"/>
      <c r="N1736" s="2" t="s">
        <v>80</v>
      </c>
      <c r="O1736" s="2"/>
      <c r="P1736" s="2"/>
      <c r="Q1736" s="2" t="s">
        <v>65</v>
      </c>
      <c r="R1736" s="2" t="s">
        <v>81</v>
      </c>
      <c r="S1736" s="2">
        <v>265</v>
      </c>
      <c r="T1736" s="2" t="s">
        <v>82</v>
      </c>
      <c r="U1736" s="2" t="s">
        <v>83</v>
      </c>
      <c r="V1736" s="10" t="s">
        <v>69</v>
      </c>
      <c r="W1736" s="2"/>
      <c r="X1736" s="2">
        <v>46499.55</v>
      </c>
      <c r="Y1736" s="26">
        <v>0.0005355072418</v>
      </c>
      <c r="Z1736" s="10" t="s">
        <v>84</v>
      </c>
      <c r="AA1736" s="2" t="s">
        <v>85</v>
      </c>
      <c r="AB1736" s="10" t="s">
        <v>72</v>
      </c>
      <c r="AC1736" s="2" t="s">
        <v>73</v>
      </c>
      <c r="AD1736" s="10" t="s">
        <v>74</v>
      </c>
      <c r="AE1736" s="10"/>
      <c r="AF1736" s="10" t="s">
        <v>86</v>
      </c>
      <c r="AG1736" s="10" t="s">
        <v>75</v>
      </c>
      <c r="AH1736" s="10"/>
      <c r="AI1736" s="10" t="s">
        <v>76</v>
      </c>
      <c r="AJ1736" s="2" t="s">
        <v>76</v>
      </c>
      <c r="AK1736" s="32">
        <v>1</v>
      </c>
      <c r="AL1736" s="2"/>
      <c r="AM1736" s="2"/>
      <c r="AN1736" s="7">
        <f>HYPERLINK("#Notes!C4539", "Go To Notes")</f>
      </c>
      <c r="AO1736" s="2">
        <v>0</v>
      </c>
      <c r="AP1736" s="2">
        <v>0</v>
      </c>
      <c r="AQ1736" s="2">
        <v>0</v>
      </c>
      <c r="AR1736" s="26">
        <v>0</v>
      </c>
      <c r="AS1736" s="11"/>
      <c r="AT1736" s="10"/>
      <c r="AV1736" s="10"/>
      <c r="AW1736" s="10"/>
      <c r="AX1736" s="10"/>
      <c r="AY1736" s="10"/>
      <c r="AZ1736" s="10"/>
      <c r="BC1736" s="10"/>
    </row>
    <row r="1737" s="2" customFormat="1">
      <c r="A1737" s="2" t="s">
        <v>3784</v>
      </c>
      <c r="B1737" s="11">
        <v>43796</v>
      </c>
      <c r="C1737" s="2" t="s">
        <v>3746</v>
      </c>
      <c r="D1737" s="2" t="s">
        <v>3747</v>
      </c>
      <c r="E1737" s="2" t="s">
        <v>3748</v>
      </c>
      <c r="F1737" s="2" t="s">
        <v>3785</v>
      </c>
      <c r="G1737" s="2" t="s">
        <v>3786</v>
      </c>
      <c r="H1737" s="2" t="s">
        <v>3787</v>
      </c>
      <c r="I1737" s="11">
        <v>44012</v>
      </c>
      <c r="J1737" s="11">
        <v>43738</v>
      </c>
      <c r="K1737" s="2" t="s">
        <v>62</v>
      </c>
      <c r="L1737" s="2" t="s">
        <v>62</v>
      </c>
      <c r="M1737" s="2"/>
      <c r="N1737" s="2" t="s">
        <v>80</v>
      </c>
      <c r="O1737" s="2"/>
      <c r="P1737" s="2"/>
      <c r="Q1737" s="2" t="s">
        <v>65</v>
      </c>
      <c r="R1737" s="2" t="s">
        <v>81</v>
      </c>
      <c r="S1737" s="2">
        <v>286</v>
      </c>
      <c r="T1737" s="2" t="s">
        <v>82</v>
      </c>
      <c r="U1737" s="2" t="s">
        <v>83</v>
      </c>
      <c r="V1737" s="10" t="s">
        <v>69</v>
      </c>
      <c r="W1737" s="2"/>
      <c r="X1737" s="2">
        <v>1578.72</v>
      </c>
      <c r="Y1737" s="26">
        <v>8.354218761E-05</v>
      </c>
      <c r="Z1737" s="10" t="s">
        <v>84</v>
      </c>
      <c r="AA1737" s="2" t="s">
        <v>85</v>
      </c>
      <c r="AB1737" s="10" t="s">
        <v>72</v>
      </c>
      <c r="AC1737" s="2" t="s">
        <v>73</v>
      </c>
      <c r="AD1737" s="10" t="s">
        <v>74</v>
      </c>
      <c r="AE1737" s="10"/>
      <c r="AF1737" s="10" t="s">
        <v>86</v>
      </c>
      <c r="AG1737" s="10" t="s">
        <v>75</v>
      </c>
      <c r="AH1737" s="10"/>
      <c r="AI1737" s="10" t="s">
        <v>76</v>
      </c>
      <c r="AJ1737" s="2" t="s">
        <v>76</v>
      </c>
      <c r="AK1737" s="32">
        <v>1</v>
      </c>
      <c r="AL1737" s="2"/>
      <c r="AM1737" s="2"/>
      <c r="AN1737" s="7">
        <f>HYPERLINK("#Notes!C4543", "Go To Notes")</f>
      </c>
      <c r="AO1737" s="2">
        <v>0</v>
      </c>
      <c r="AP1737" s="2">
        <v>0</v>
      </c>
      <c r="AQ1737" s="2">
        <v>1418.64</v>
      </c>
      <c r="AR1737" s="26">
        <v>0.8986013986013986</v>
      </c>
      <c r="AS1737" s="11"/>
      <c r="AT1737" s="10"/>
      <c r="AV1737" s="10"/>
      <c r="AW1737" s="10"/>
      <c r="AX1737" s="10"/>
      <c r="AY1737" s="10"/>
      <c r="AZ1737" s="10"/>
      <c r="BC1737" s="10"/>
    </row>
    <row r="1738" s="2" customFormat="1">
      <c r="A1738" s="2" t="s">
        <v>3788</v>
      </c>
      <c r="B1738" s="11">
        <v>43888</v>
      </c>
      <c r="C1738" s="2" t="s">
        <v>3746</v>
      </c>
      <c r="D1738" s="2" t="s">
        <v>3747</v>
      </c>
      <c r="E1738" s="2" t="s">
        <v>3748</v>
      </c>
      <c r="F1738" s="2" t="s">
        <v>3785</v>
      </c>
      <c r="G1738" s="2" t="s">
        <v>3786</v>
      </c>
      <c r="H1738" s="2" t="s">
        <v>3787</v>
      </c>
      <c r="I1738" s="11">
        <v>44012</v>
      </c>
      <c r="J1738" s="11">
        <v>43830</v>
      </c>
      <c r="K1738" s="2" t="s">
        <v>62</v>
      </c>
      <c r="L1738" s="2" t="s">
        <v>62</v>
      </c>
      <c r="M1738" s="2"/>
      <c r="N1738" s="2" t="s">
        <v>80</v>
      </c>
      <c r="O1738" s="2"/>
      <c r="P1738" s="2"/>
      <c r="Q1738" s="2" t="s">
        <v>65</v>
      </c>
      <c r="R1738" s="2" t="s">
        <v>81</v>
      </c>
      <c r="S1738" s="2">
        <v>318</v>
      </c>
      <c r="T1738" s="2" t="s">
        <v>82</v>
      </c>
      <c r="U1738" s="2" t="s">
        <v>83</v>
      </c>
      <c r="V1738" s="10" t="s">
        <v>69</v>
      </c>
      <c r="W1738" s="2"/>
      <c r="X1738" s="2">
        <v>1933.44</v>
      </c>
      <c r="Y1738" s="26">
        <v>8.531862576E-05</v>
      </c>
      <c r="Z1738" s="10" t="s">
        <v>84</v>
      </c>
      <c r="AA1738" s="2" t="s">
        <v>85</v>
      </c>
      <c r="AB1738" s="10" t="s">
        <v>72</v>
      </c>
      <c r="AC1738" s="2" t="s">
        <v>73</v>
      </c>
      <c r="AD1738" s="10" t="s">
        <v>74</v>
      </c>
      <c r="AE1738" s="10"/>
      <c r="AF1738" s="10" t="s">
        <v>86</v>
      </c>
      <c r="AG1738" s="10" t="s">
        <v>75</v>
      </c>
      <c r="AH1738" s="10"/>
      <c r="AI1738" s="10" t="s">
        <v>76</v>
      </c>
      <c r="AJ1738" s="2" t="s">
        <v>76</v>
      </c>
      <c r="AK1738" s="32">
        <v>1</v>
      </c>
      <c r="AL1738" s="2"/>
      <c r="AM1738" s="2"/>
      <c r="AN1738" s="7">
        <f>HYPERLINK("#Notes!C4547", "Go To Notes")</f>
      </c>
      <c r="AO1738" s="2">
        <v>0</v>
      </c>
      <c r="AP1738" s="2">
        <v>0</v>
      </c>
      <c r="AQ1738" s="2">
        <v>1738.88</v>
      </c>
      <c r="AR1738" s="26">
        <v>0.89937106918239</v>
      </c>
      <c r="AS1738" s="11"/>
      <c r="AT1738" s="10"/>
      <c r="AV1738" s="10"/>
      <c r="AW1738" s="10"/>
      <c r="AX1738" s="10"/>
      <c r="AY1738" s="10"/>
      <c r="AZ1738" s="10"/>
      <c r="BC1738" s="10"/>
    </row>
    <row r="1739" s="2" customFormat="1">
      <c r="A1739" s="2" t="s">
        <v>3789</v>
      </c>
      <c r="B1739" s="11">
        <v>43983</v>
      </c>
      <c r="C1739" s="2" t="s">
        <v>3746</v>
      </c>
      <c r="D1739" s="2" t="s">
        <v>3747</v>
      </c>
      <c r="E1739" s="2" t="s">
        <v>3748</v>
      </c>
      <c r="F1739" s="2" t="s">
        <v>3785</v>
      </c>
      <c r="G1739" s="2" t="s">
        <v>3786</v>
      </c>
      <c r="H1739" s="2" t="s">
        <v>3787</v>
      </c>
      <c r="I1739" s="11">
        <v>44012</v>
      </c>
      <c r="J1739" s="11">
        <v>43921</v>
      </c>
      <c r="K1739" s="2" t="s">
        <v>62</v>
      </c>
      <c r="L1739" s="2" t="s">
        <v>62</v>
      </c>
      <c r="M1739" s="2"/>
      <c r="N1739" s="2" t="s">
        <v>80</v>
      </c>
      <c r="O1739" s="2"/>
      <c r="P1739" s="2"/>
      <c r="Q1739" s="2" t="s">
        <v>65</v>
      </c>
      <c r="R1739" s="2" t="s">
        <v>81</v>
      </c>
      <c r="S1739" s="2">
        <v>270</v>
      </c>
      <c r="T1739" s="2" t="s">
        <v>82</v>
      </c>
      <c r="U1739" s="2" t="s">
        <v>83</v>
      </c>
      <c r="V1739" s="10" t="s">
        <v>69</v>
      </c>
      <c r="W1739" s="2"/>
      <c r="X1739" s="2">
        <v>945</v>
      </c>
      <c r="Y1739" s="26">
        <v>6.754348188E-05</v>
      </c>
      <c r="Z1739" s="10" t="s">
        <v>84</v>
      </c>
      <c r="AA1739" s="2" t="s">
        <v>85</v>
      </c>
      <c r="AB1739" s="10" t="s">
        <v>72</v>
      </c>
      <c r="AC1739" s="2" t="s">
        <v>73</v>
      </c>
      <c r="AD1739" s="10" t="s">
        <v>74</v>
      </c>
      <c r="AE1739" s="10"/>
      <c r="AF1739" s="10" t="s">
        <v>86</v>
      </c>
      <c r="AG1739" s="10" t="s">
        <v>75</v>
      </c>
      <c r="AH1739" s="10"/>
      <c r="AI1739" s="10" t="s">
        <v>76</v>
      </c>
      <c r="AJ1739" s="2" t="s">
        <v>76</v>
      </c>
      <c r="AK1739" s="32">
        <v>1</v>
      </c>
      <c r="AL1739" s="2"/>
      <c r="AM1739" s="2"/>
      <c r="AN1739" s="7">
        <f>HYPERLINK("#Notes!C4551", "Go To Notes")</f>
      </c>
      <c r="AO1739" s="2">
        <v>0</v>
      </c>
      <c r="AP1739" s="2">
        <v>0</v>
      </c>
      <c r="AQ1739" s="2">
        <v>850.5</v>
      </c>
      <c r="AR1739" s="26">
        <v>0.9</v>
      </c>
      <c r="AS1739" s="11"/>
      <c r="AT1739" s="10"/>
      <c r="AV1739" s="10"/>
      <c r="AW1739" s="10"/>
      <c r="AX1739" s="10"/>
      <c r="AY1739" s="10"/>
      <c r="AZ1739" s="10"/>
      <c r="BC1739" s="10"/>
    </row>
    <row r="1740" s="2" customFormat="1">
      <c r="A1740" s="2" t="s">
        <v>3790</v>
      </c>
      <c r="B1740" s="11">
        <v>44070</v>
      </c>
      <c r="C1740" s="2" t="s">
        <v>3746</v>
      </c>
      <c r="D1740" s="2" t="s">
        <v>3747</v>
      </c>
      <c r="E1740" s="2" t="s">
        <v>3748</v>
      </c>
      <c r="F1740" s="2" t="s">
        <v>3785</v>
      </c>
      <c r="G1740" s="2" t="s">
        <v>3786</v>
      </c>
      <c r="H1740" s="2" t="s">
        <v>3787</v>
      </c>
      <c r="I1740" s="11">
        <v>44012</v>
      </c>
      <c r="J1740" s="11">
        <v>44012</v>
      </c>
      <c r="K1740" s="2" t="s">
        <v>62</v>
      </c>
      <c r="L1740" s="2" t="s">
        <v>62</v>
      </c>
      <c r="M1740" s="2"/>
      <c r="N1740" s="2" t="s">
        <v>80</v>
      </c>
      <c r="O1740" s="2"/>
      <c r="P1740" s="2"/>
      <c r="Q1740" s="2" t="s">
        <v>65</v>
      </c>
      <c r="R1740" s="2" t="s">
        <v>81</v>
      </c>
      <c r="S1740" s="2">
        <v>334</v>
      </c>
      <c r="T1740" s="2" t="s">
        <v>82</v>
      </c>
      <c r="U1740" s="2" t="s">
        <v>83</v>
      </c>
      <c r="V1740" s="10" t="s">
        <v>69</v>
      </c>
      <c r="W1740" s="2"/>
      <c r="X1740" s="2">
        <v>1449.56</v>
      </c>
      <c r="Y1740" s="26">
        <v>7.076903114E-05</v>
      </c>
      <c r="Z1740" s="10" t="s">
        <v>84</v>
      </c>
      <c r="AA1740" s="2" t="s">
        <v>85</v>
      </c>
      <c r="AB1740" s="10" t="s">
        <v>72</v>
      </c>
      <c r="AC1740" s="2" t="s">
        <v>73</v>
      </c>
      <c r="AD1740" s="10" t="s">
        <v>74</v>
      </c>
      <c r="AE1740" s="10"/>
      <c r="AF1740" s="10" t="s">
        <v>86</v>
      </c>
      <c r="AG1740" s="10" t="s">
        <v>75</v>
      </c>
      <c r="AH1740" s="10"/>
      <c r="AI1740" s="10" t="s">
        <v>76</v>
      </c>
      <c r="AJ1740" s="2" t="s">
        <v>76</v>
      </c>
      <c r="AK1740" s="32">
        <v>1</v>
      </c>
      <c r="AL1740" s="2"/>
      <c r="AM1740" s="2"/>
      <c r="AN1740" s="7">
        <f>HYPERLINK("#Notes!C4555", "Go To Notes")</f>
      </c>
      <c r="AO1740" s="2">
        <v>0</v>
      </c>
      <c r="AP1740" s="2">
        <v>0</v>
      </c>
      <c r="AQ1740" s="2">
        <v>1302</v>
      </c>
      <c r="AR1740" s="26">
        <v>0.8982035928143713</v>
      </c>
      <c r="AS1740" s="11"/>
      <c r="AT1740" s="10"/>
      <c r="AV1740" s="10"/>
      <c r="AW1740" s="10"/>
      <c r="AX1740" s="10"/>
      <c r="AY1740" s="10"/>
      <c r="AZ1740" s="10"/>
      <c r="BC1740" s="10"/>
    </row>
    <row r="1741" s="2" customFormat="1">
      <c r="A1741" s="2" t="s">
        <v>3791</v>
      </c>
      <c r="B1741" s="11">
        <v>44162</v>
      </c>
      <c r="C1741" s="2" t="s">
        <v>3746</v>
      </c>
      <c r="D1741" s="2" t="s">
        <v>3747</v>
      </c>
      <c r="E1741" s="2" t="s">
        <v>3748</v>
      </c>
      <c r="F1741" s="2" t="s">
        <v>3785</v>
      </c>
      <c r="G1741" s="2" t="s">
        <v>3786</v>
      </c>
      <c r="H1741" s="2" t="s">
        <v>3787</v>
      </c>
      <c r="I1741" s="11">
        <v>44377</v>
      </c>
      <c r="J1741" s="11">
        <v>44104</v>
      </c>
      <c r="K1741" s="2" t="s">
        <v>62</v>
      </c>
      <c r="L1741" s="2" t="s">
        <v>62</v>
      </c>
      <c r="M1741" s="2"/>
      <c r="N1741" s="2" t="s">
        <v>80</v>
      </c>
      <c r="O1741" s="2"/>
      <c r="P1741" s="2"/>
      <c r="Q1741" s="2" t="s">
        <v>65</v>
      </c>
      <c r="R1741" s="2" t="s">
        <v>81</v>
      </c>
      <c r="S1741" s="2">
        <v>169</v>
      </c>
      <c r="T1741" s="2" t="s">
        <v>82</v>
      </c>
      <c r="U1741" s="2" t="s">
        <v>83</v>
      </c>
      <c r="V1741" s="10" t="s">
        <v>69</v>
      </c>
      <c r="W1741" s="2"/>
      <c r="X1741" s="2">
        <v>1723.8</v>
      </c>
      <c r="Y1741" s="26">
        <v>8.072969218E-05</v>
      </c>
      <c r="Z1741" s="10" t="s">
        <v>84</v>
      </c>
      <c r="AA1741" s="2" t="s">
        <v>85</v>
      </c>
      <c r="AB1741" s="10" t="s">
        <v>72</v>
      </c>
      <c r="AC1741" s="2" t="s">
        <v>73</v>
      </c>
      <c r="AD1741" s="10" t="s">
        <v>74</v>
      </c>
      <c r="AE1741" s="10"/>
      <c r="AF1741" s="10" t="s">
        <v>86</v>
      </c>
      <c r="AG1741" s="10" t="s">
        <v>75</v>
      </c>
      <c r="AH1741" s="10"/>
      <c r="AI1741" s="10" t="s">
        <v>76</v>
      </c>
      <c r="AJ1741" s="2" t="s">
        <v>76</v>
      </c>
      <c r="AK1741" s="32">
        <v>1</v>
      </c>
      <c r="AL1741" s="2"/>
      <c r="AM1741" s="2"/>
      <c r="AN1741" s="7">
        <f>HYPERLINK("#Notes!C4559", "Go To Notes")</f>
      </c>
      <c r="AO1741" s="2">
        <v>0</v>
      </c>
      <c r="AP1741" s="2">
        <v>0</v>
      </c>
      <c r="AQ1741" s="2">
        <v>1550.4</v>
      </c>
      <c r="AR1741" s="26">
        <v>0.8994082840236687</v>
      </c>
      <c r="AS1741" s="11"/>
      <c r="AT1741" s="10"/>
      <c r="AV1741" s="10"/>
      <c r="AW1741" s="10"/>
      <c r="AX1741" s="10"/>
      <c r="AY1741" s="10"/>
      <c r="AZ1741" s="10"/>
      <c r="BC1741" s="10"/>
    </row>
    <row r="1742" s="2" customFormat="1">
      <c r="A1742" s="2" t="s">
        <v>3792</v>
      </c>
      <c r="B1742" s="11">
        <v>44253</v>
      </c>
      <c r="C1742" s="2" t="s">
        <v>3746</v>
      </c>
      <c r="D1742" s="2" t="s">
        <v>3747</v>
      </c>
      <c r="E1742" s="2" t="s">
        <v>3748</v>
      </c>
      <c r="F1742" s="2" t="s">
        <v>3785</v>
      </c>
      <c r="G1742" s="2" t="s">
        <v>3786</v>
      </c>
      <c r="H1742" s="2" t="s">
        <v>3787</v>
      </c>
      <c r="I1742" s="11">
        <v>44377</v>
      </c>
      <c r="J1742" s="11">
        <v>44196</v>
      </c>
      <c r="K1742" s="2" t="s">
        <v>62</v>
      </c>
      <c r="L1742" s="2" t="s">
        <v>62</v>
      </c>
      <c r="M1742" s="2"/>
      <c r="N1742" s="2" t="s">
        <v>80</v>
      </c>
      <c r="O1742" s="2"/>
      <c r="P1742" s="2"/>
      <c r="Q1742" s="2" t="s">
        <v>65</v>
      </c>
      <c r="R1742" s="2" t="s">
        <v>81</v>
      </c>
      <c r="S1742" s="2">
        <v>217</v>
      </c>
      <c r="T1742" s="2" t="s">
        <v>82</v>
      </c>
      <c r="U1742" s="2" t="s">
        <v>83</v>
      </c>
      <c r="V1742" s="10" t="s">
        <v>69</v>
      </c>
      <c r="W1742" s="2"/>
      <c r="X1742" s="2">
        <v>4088.28</v>
      </c>
      <c r="Y1742" s="26">
        <v>0.00012494241963</v>
      </c>
      <c r="Z1742" s="10" t="s">
        <v>84</v>
      </c>
      <c r="AA1742" s="2" t="s">
        <v>85</v>
      </c>
      <c r="AB1742" s="10" t="s">
        <v>72</v>
      </c>
      <c r="AC1742" s="2" t="s">
        <v>73</v>
      </c>
      <c r="AD1742" s="10" t="s">
        <v>74</v>
      </c>
      <c r="AE1742" s="10"/>
      <c r="AF1742" s="10" t="s">
        <v>86</v>
      </c>
      <c r="AG1742" s="10" t="s">
        <v>75</v>
      </c>
      <c r="AH1742" s="10"/>
      <c r="AI1742" s="10" t="s">
        <v>76</v>
      </c>
      <c r="AJ1742" s="2" t="s">
        <v>76</v>
      </c>
      <c r="AK1742" s="32">
        <v>1</v>
      </c>
      <c r="AL1742" s="2"/>
      <c r="AM1742" s="2"/>
      <c r="AN1742" s="7">
        <f>HYPERLINK("#Notes!C4563", "Go To Notes")</f>
      </c>
      <c r="AO1742" s="2">
        <v>0</v>
      </c>
      <c r="AP1742" s="2">
        <v>0</v>
      </c>
      <c r="AQ1742" s="2">
        <v>3673.8</v>
      </c>
      <c r="AR1742" s="26">
        <v>0.8986175115207373</v>
      </c>
      <c r="AS1742" s="11"/>
      <c r="AT1742" s="10"/>
      <c r="AV1742" s="10"/>
      <c r="AW1742" s="10"/>
      <c r="AX1742" s="10"/>
      <c r="AY1742" s="10"/>
      <c r="AZ1742" s="10"/>
      <c r="BC1742" s="10"/>
    </row>
    <row r="1743" s="2" customFormat="1">
      <c r="A1743" s="2" t="s">
        <v>3793</v>
      </c>
      <c r="B1743" s="11">
        <v>44344</v>
      </c>
      <c r="C1743" s="2" t="s">
        <v>3746</v>
      </c>
      <c r="D1743" s="2" t="s">
        <v>3747</v>
      </c>
      <c r="E1743" s="2" t="s">
        <v>3748</v>
      </c>
      <c r="F1743" s="2" t="s">
        <v>3785</v>
      </c>
      <c r="G1743" s="2" t="s">
        <v>3786</v>
      </c>
      <c r="H1743" s="2" t="s">
        <v>3787</v>
      </c>
      <c r="I1743" s="11">
        <v>44377</v>
      </c>
      <c r="J1743" s="11">
        <v>44286</v>
      </c>
      <c r="K1743" s="2" t="s">
        <v>62</v>
      </c>
      <c r="L1743" s="2" t="s">
        <v>62</v>
      </c>
      <c r="M1743" s="2"/>
      <c r="N1743" s="2" t="s">
        <v>80</v>
      </c>
      <c r="O1743" s="2"/>
      <c r="P1743" s="2"/>
      <c r="Q1743" s="2" t="s">
        <v>65</v>
      </c>
      <c r="R1743" s="2" t="s">
        <v>81</v>
      </c>
      <c r="S1743" s="2">
        <v>726</v>
      </c>
      <c r="T1743" s="2" t="s">
        <v>82</v>
      </c>
      <c r="U1743" s="2" t="s">
        <v>83</v>
      </c>
      <c r="V1743" s="10" t="s">
        <v>69</v>
      </c>
      <c r="W1743" s="2"/>
      <c r="X1743" s="2">
        <v>137809.32</v>
      </c>
      <c r="Y1743" s="26">
        <v>0.0012438020058</v>
      </c>
      <c r="Z1743" s="10" t="s">
        <v>84</v>
      </c>
      <c r="AA1743" s="2" t="s">
        <v>85</v>
      </c>
      <c r="AB1743" s="10" t="s">
        <v>72</v>
      </c>
      <c r="AC1743" s="2" t="s">
        <v>73</v>
      </c>
      <c r="AD1743" s="10" t="s">
        <v>74</v>
      </c>
      <c r="AE1743" s="10"/>
      <c r="AF1743" s="10" t="s">
        <v>86</v>
      </c>
      <c r="AG1743" s="10" t="s">
        <v>75</v>
      </c>
      <c r="AH1743" s="10"/>
      <c r="AI1743" s="10" t="s">
        <v>76</v>
      </c>
      <c r="AJ1743" s="2" t="s">
        <v>76</v>
      </c>
      <c r="AK1743" s="32">
        <v>1</v>
      </c>
      <c r="AL1743" s="2"/>
      <c r="AM1743" s="2"/>
      <c r="AN1743" s="7">
        <f>HYPERLINK("#Notes!C4567", "Go To Notes")</f>
      </c>
      <c r="AO1743" s="2">
        <v>0</v>
      </c>
      <c r="AP1743" s="2">
        <v>0</v>
      </c>
      <c r="AQ1743" s="2">
        <v>0</v>
      </c>
      <c r="AR1743" s="26">
        <v>0</v>
      </c>
      <c r="AS1743" s="11"/>
      <c r="AT1743" s="10"/>
      <c r="AV1743" s="10"/>
      <c r="AW1743" s="10"/>
      <c r="AX1743" s="10"/>
      <c r="AY1743" s="10"/>
      <c r="AZ1743" s="10"/>
      <c r="BC1743" s="10"/>
    </row>
    <row r="1744" s="2" customFormat="1">
      <c r="A1744" s="2" t="s">
        <v>3794</v>
      </c>
      <c r="B1744" s="11">
        <v>44431</v>
      </c>
      <c r="C1744" s="2" t="s">
        <v>3746</v>
      </c>
      <c r="D1744" s="2" t="s">
        <v>3747</v>
      </c>
      <c r="E1744" s="2" t="s">
        <v>3748</v>
      </c>
      <c r="F1744" s="2" t="s">
        <v>3785</v>
      </c>
      <c r="G1744" s="2" t="s">
        <v>3786</v>
      </c>
      <c r="H1744" s="2" t="s">
        <v>3787</v>
      </c>
      <c r="I1744" s="11">
        <v>44377</v>
      </c>
      <c r="J1744" s="11">
        <v>44377</v>
      </c>
      <c r="K1744" s="2" t="s">
        <v>62</v>
      </c>
      <c r="L1744" s="2" t="s">
        <v>62</v>
      </c>
      <c r="M1744" s="2"/>
      <c r="N1744" s="2" t="s">
        <v>80</v>
      </c>
      <c r="O1744" s="2"/>
      <c r="P1744" s="2"/>
      <c r="Q1744" s="2" t="s">
        <v>65</v>
      </c>
      <c r="R1744" s="2" t="s">
        <v>81</v>
      </c>
      <c r="S1744" s="2">
        <v>173</v>
      </c>
      <c r="T1744" s="2" t="s">
        <v>82</v>
      </c>
      <c r="U1744" s="2" t="s">
        <v>83</v>
      </c>
      <c r="V1744" s="10" t="s">
        <v>69</v>
      </c>
      <c r="W1744" s="2"/>
      <c r="X1744" s="2">
        <v>37046.22</v>
      </c>
      <c r="Y1744" s="26">
        <v>0.00017224241097</v>
      </c>
      <c r="Z1744" s="10" t="s">
        <v>84</v>
      </c>
      <c r="AA1744" s="2" t="s">
        <v>85</v>
      </c>
      <c r="AB1744" s="10" t="s">
        <v>72</v>
      </c>
      <c r="AC1744" s="2" t="s">
        <v>73</v>
      </c>
      <c r="AD1744" s="10" t="s">
        <v>74</v>
      </c>
      <c r="AE1744" s="10"/>
      <c r="AF1744" s="10" t="s">
        <v>86</v>
      </c>
      <c r="AG1744" s="10" t="s">
        <v>75</v>
      </c>
      <c r="AH1744" s="10"/>
      <c r="AI1744" s="10" t="s">
        <v>76</v>
      </c>
      <c r="AJ1744" s="2" t="s">
        <v>76</v>
      </c>
      <c r="AK1744" s="32">
        <v>1</v>
      </c>
      <c r="AL1744" s="2"/>
      <c r="AM1744" s="2"/>
      <c r="AN1744" s="7">
        <f>HYPERLINK("#Notes!C4571", "Go To Notes")</f>
      </c>
      <c r="AO1744" s="2">
        <v>0</v>
      </c>
      <c r="AP1744" s="2">
        <v>0</v>
      </c>
      <c r="AQ1744" s="2">
        <v>0</v>
      </c>
      <c r="AR1744" s="26">
        <v>0</v>
      </c>
      <c r="AS1744" s="11"/>
      <c r="AT1744" s="10"/>
      <c r="AV1744" s="10"/>
      <c r="AW1744" s="10"/>
      <c r="AX1744" s="10"/>
      <c r="AY1744" s="10"/>
      <c r="AZ1744" s="10"/>
      <c r="BC1744" s="10"/>
    </row>
    <row r="1745" s="2" customFormat="1">
      <c r="A1745" s="2" t="s">
        <v>3795</v>
      </c>
      <c r="B1745" s="11">
        <v>44526</v>
      </c>
      <c r="C1745" s="2" t="s">
        <v>3746</v>
      </c>
      <c r="D1745" s="2" t="s">
        <v>3747</v>
      </c>
      <c r="E1745" s="2" t="s">
        <v>3748</v>
      </c>
      <c r="F1745" s="2" t="s">
        <v>3785</v>
      </c>
      <c r="G1745" s="2" t="s">
        <v>3786</v>
      </c>
      <c r="H1745" s="2" t="s">
        <v>3787</v>
      </c>
      <c r="I1745" s="11">
        <v>44742</v>
      </c>
      <c r="J1745" s="11">
        <v>44469</v>
      </c>
      <c r="K1745" s="2" t="s">
        <v>62</v>
      </c>
      <c r="L1745" s="2" t="s">
        <v>62</v>
      </c>
      <c r="M1745" s="2"/>
      <c r="N1745" s="2" t="s">
        <v>80</v>
      </c>
      <c r="O1745" s="2"/>
      <c r="P1745" s="2"/>
      <c r="Q1745" s="2" t="s">
        <v>65</v>
      </c>
      <c r="R1745" s="2" t="s">
        <v>81</v>
      </c>
      <c r="S1745" s="2">
        <v>172</v>
      </c>
      <c r="T1745" s="2" t="s">
        <v>82</v>
      </c>
      <c r="U1745" s="2" t="s">
        <v>83</v>
      </c>
      <c r="V1745" s="10" t="s">
        <v>69</v>
      </c>
      <c r="W1745" s="2"/>
      <c r="X1745" s="2">
        <v>30180.84</v>
      </c>
      <c r="Y1745" s="26">
        <v>0.00014314709904</v>
      </c>
      <c r="Z1745" s="10" t="s">
        <v>84</v>
      </c>
      <c r="AA1745" s="2" t="s">
        <v>85</v>
      </c>
      <c r="AB1745" s="10" t="s">
        <v>72</v>
      </c>
      <c r="AC1745" s="2" t="s">
        <v>73</v>
      </c>
      <c r="AD1745" s="10" t="s">
        <v>74</v>
      </c>
      <c r="AE1745" s="10"/>
      <c r="AF1745" s="10" t="s">
        <v>86</v>
      </c>
      <c r="AG1745" s="10" t="s">
        <v>75</v>
      </c>
      <c r="AH1745" s="10"/>
      <c r="AI1745" s="10" t="s">
        <v>76</v>
      </c>
      <c r="AJ1745" s="2" t="s">
        <v>76</v>
      </c>
      <c r="AK1745" s="32">
        <v>1</v>
      </c>
      <c r="AL1745" s="2"/>
      <c r="AM1745" s="2"/>
      <c r="AN1745" s="7">
        <f>HYPERLINK("#Notes!C4575", "Go To Notes")</f>
      </c>
      <c r="AO1745" s="2">
        <v>0</v>
      </c>
      <c r="AP1745" s="2">
        <v>0</v>
      </c>
      <c r="AQ1745" s="2">
        <v>0</v>
      </c>
      <c r="AR1745" s="26">
        <v>0</v>
      </c>
      <c r="AS1745" s="11"/>
      <c r="AT1745" s="10"/>
      <c r="AV1745" s="10"/>
      <c r="AW1745" s="10"/>
      <c r="AX1745" s="10"/>
      <c r="AY1745" s="10"/>
      <c r="AZ1745" s="10"/>
      <c r="BC1745" s="10"/>
    </row>
    <row r="1746" s="2" customFormat="1">
      <c r="A1746" s="2" t="s">
        <v>3796</v>
      </c>
      <c r="B1746" s="11">
        <v>44526</v>
      </c>
      <c r="C1746" s="2" t="s">
        <v>3746</v>
      </c>
      <c r="D1746" s="2" t="s">
        <v>3747</v>
      </c>
      <c r="E1746" s="2" t="s">
        <v>3748</v>
      </c>
      <c r="F1746" s="2" t="s">
        <v>3797</v>
      </c>
      <c r="G1746" s="2" t="s">
        <v>3798</v>
      </c>
      <c r="H1746" s="2" t="s">
        <v>3799</v>
      </c>
      <c r="I1746" s="11">
        <v>44742</v>
      </c>
      <c r="J1746" s="11">
        <v>44469</v>
      </c>
      <c r="K1746" s="2" t="s">
        <v>62</v>
      </c>
      <c r="L1746" s="2" t="s">
        <v>62</v>
      </c>
      <c r="M1746" s="2"/>
      <c r="N1746" s="2" t="s">
        <v>80</v>
      </c>
      <c r="O1746" s="2"/>
      <c r="P1746" s="2"/>
      <c r="Q1746" s="2" t="s">
        <v>65</v>
      </c>
      <c r="R1746" s="2" t="s">
        <v>81</v>
      </c>
      <c r="S1746" s="2">
        <v>1988</v>
      </c>
      <c r="T1746" s="2" t="s">
        <v>82</v>
      </c>
      <c r="U1746" s="2" t="s">
        <v>83</v>
      </c>
      <c r="V1746" s="10" t="s">
        <v>69</v>
      </c>
      <c r="W1746" s="2"/>
      <c r="X1746" s="2">
        <v>348834.36</v>
      </c>
      <c r="Y1746" s="26">
        <v>0.00125737129076</v>
      </c>
      <c r="Z1746" s="10" t="s">
        <v>84</v>
      </c>
      <c r="AA1746" s="2" t="s">
        <v>85</v>
      </c>
      <c r="AB1746" s="10" t="s">
        <v>72</v>
      </c>
      <c r="AC1746" s="2" t="s">
        <v>73</v>
      </c>
      <c r="AD1746" s="10" t="s">
        <v>74</v>
      </c>
      <c r="AE1746" s="10"/>
      <c r="AF1746" s="10" t="s">
        <v>86</v>
      </c>
      <c r="AG1746" s="10" t="s">
        <v>75</v>
      </c>
      <c r="AH1746" s="10"/>
      <c r="AI1746" s="10" t="s">
        <v>76</v>
      </c>
      <c r="AJ1746" s="2" t="s">
        <v>76</v>
      </c>
      <c r="AK1746" s="32">
        <v>1</v>
      </c>
      <c r="AL1746" s="2"/>
      <c r="AM1746" s="2"/>
      <c r="AN1746" s="7">
        <f>HYPERLINK("#Notes!C4579", "Go To Notes")</f>
      </c>
      <c r="AO1746" s="2">
        <v>0</v>
      </c>
      <c r="AP1746" s="2">
        <v>0</v>
      </c>
      <c r="AQ1746" s="2">
        <v>0</v>
      </c>
      <c r="AR1746" s="26">
        <v>0</v>
      </c>
      <c r="AS1746" s="11"/>
      <c r="AT1746" s="10"/>
      <c r="AV1746" s="10"/>
      <c r="AW1746" s="10"/>
      <c r="AX1746" s="10"/>
      <c r="AY1746" s="10"/>
      <c r="AZ1746" s="10"/>
      <c r="BC1746" s="10"/>
    </row>
    <row r="1747" s="2" customFormat="1">
      <c r="A1747" s="2" t="s">
        <v>3800</v>
      </c>
      <c r="B1747" s="11">
        <v>43796</v>
      </c>
      <c r="C1747" s="2" t="s">
        <v>3746</v>
      </c>
      <c r="D1747" s="2" t="s">
        <v>3747</v>
      </c>
      <c r="E1747" s="2" t="s">
        <v>3748</v>
      </c>
      <c r="F1747" s="2" t="s">
        <v>3801</v>
      </c>
      <c r="G1747" s="2" t="s">
        <v>3802</v>
      </c>
      <c r="H1747" s="2" t="s">
        <v>3803</v>
      </c>
      <c r="I1747" s="11">
        <v>44012</v>
      </c>
      <c r="J1747" s="11">
        <v>43738</v>
      </c>
      <c r="K1747" s="2" t="s">
        <v>62</v>
      </c>
      <c r="L1747" s="2" t="s">
        <v>62</v>
      </c>
      <c r="M1747" s="2"/>
      <c r="N1747" s="2" t="s">
        <v>80</v>
      </c>
      <c r="O1747" s="2"/>
      <c r="P1747" s="2"/>
      <c r="Q1747" s="2" t="s">
        <v>65</v>
      </c>
      <c r="R1747" s="2" t="s">
        <v>81</v>
      </c>
      <c r="S1747" s="2">
        <v>30490</v>
      </c>
      <c r="T1747" s="2" t="s">
        <v>82</v>
      </c>
      <c r="U1747" s="2" t="s">
        <v>83</v>
      </c>
      <c r="V1747" s="10" t="s">
        <v>69</v>
      </c>
      <c r="W1747" s="2"/>
      <c r="X1747" s="2">
        <v>168304.8</v>
      </c>
      <c r="Y1747" s="26">
        <v>0.00062819702081</v>
      </c>
      <c r="Z1747" s="10" t="s">
        <v>84</v>
      </c>
      <c r="AA1747" s="2" t="s">
        <v>85</v>
      </c>
      <c r="AB1747" s="10" t="s">
        <v>72</v>
      </c>
      <c r="AC1747" s="2" t="s">
        <v>73</v>
      </c>
      <c r="AD1747" s="10" t="s">
        <v>74</v>
      </c>
      <c r="AE1747" s="10"/>
      <c r="AF1747" s="10" t="s">
        <v>86</v>
      </c>
      <c r="AG1747" s="10" t="s">
        <v>75</v>
      </c>
      <c r="AH1747" s="10"/>
      <c r="AI1747" s="10" t="s">
        <v>76</v>
      </c>
      <c r="AJ1747" s="2" t="s">
        <v>76</v>
      </c>
      <c r="AK1747" s="32">
        <v>1</v>
      </c>
      <c r="AL1747" s="2"/>
      <c r="AM1747" s="2"/>
      <c r="AN1747" s="7">
        <f>HYPERLINK("#Notes!C4583", "Go To Notes")</f>
      </c>
      <c r="AO1747" s="2">
        <v>0</v>
      </c>
      <c r="AP1747" s="2">
        <v>0</v>
      </c>
      <c r="AQ1747" s="2">
        <v>147405.42</v>
      </c>
      <c r="AR1747" s="26">
        <v>0.8758242189171075</v>
      </c>
      <c r="AS1747" s="11"/>
      <c r="AT1747" s="10"/>
      <c r="AV1747" s="10"/>
      <c r="AW1747" s="10"/>
      <c r="AX1747" s="10"/>
      <c r="AY1747" s="10"/>
      <c r="AZ1747" s="10"/>
      <c r="BC1747" s="10"/>
    </row>
    <row r="1748" s="2" customFormat="1">
      <c r="A1748" s="2" t="s">
        <v>3804</v>
      </c>
      <c r="B1748" s="11">
        <v>43888</v>
      </c>
      <c r="C1748" s="2" t="s">
        <v>3746</v>
      </c>
      <c r="D1748" s="2" t="s">
        <v>3747</v>
      </c>
      <c r="E1748" s="2" t="s">
        <v>3748</v>
      </c>
      <c r="F1748" s="2" t="s">
        <v>3801</v>
      </c>
      <c r="G1748" s="2" t="s">
        <v>3802</v>
      </c>
      <c r="H1748" s="2" t="s">
        <v>3803</v>
      </c>
      <c r="I1748" s="11">
        <v>44012</v>
      </c>
      <c r="J1748" s="11">
        <v>43830</v>
      </c>
      <c r="K1748" s="2" t="s">
        <v>62</v>
      </c>
      <c r="L1748" s="2" t="s">
        <v>62</v>
      </c>
      <c r="M1748" s="2"/>
      <c r="N1748" s="2" t="s">
        <v>80</v>
      </c>
      <c r="O1748" s="2"/>
      <c r="P1748" s="2"/>
      <c r="Q1748" s="2" t="s">
        <v>65</v>
      </c>
      <c r="R1748" s="2" t="s">
        <v>81</v>
      </c>
      <c r="S1748" s="2">
        <v>37853</v>
      </c>
      <c r="T1748" s="2" t="s">
        <v>82</v>
      </c>
      <c r="U1748" s="2" t="s">
        <v>83</v>
      </c>
      <c r="V1748" s="10" t="s">
        <v>69</v>
      </c>
      <c r="W1748" s="2"/>
      <c r="X1748" s="2">
        <v>230146.24</v>
      </c>
      <c r="Y1748" s="26">
        <v>0.00070454175312</v>
      </c>
      <c r="Z1748" s="10" t="s">
        <v>84</v>
      </c>
      <c r="AA1748" s="2" t="s">
        <v>85</v>
      </c>
      <c r="AB1748" s="10" t="s">
        <v>72</v>
      </c>
      <c r="AC1748" s="2" t="s">
        <v>73</v>
      </c>
      <c r="AD1748" s="10" t="s">
        <v>74</v>
      </c>
      <c r="AE1748" s="10"/>
      <c r="AF1748" s="10" t="s">
        <v>86</v>
      </c>
      <c r="AG1748" s="10" t="s">
        <v>75</v>
      </c>
      <c r="AH1748" s="10"/>
      <c r="AI1748" s="10" t="s">
        <v>76</v>
      </c>
      <c r="AJ1748" s="2" t="s">
        <v>76</v>
      </c>
      <c r="AK1748" s="32">
        <v>1</v>
      </c>
      <c r="AL1748" s="2"/>
      <c r="AM1748" s="2"/>
      <c r="AN1748" s="7">
        <f>HYPERLINK("#Notes!C4587", "Go To Notes")</f>
      </c>
      <c r="AO1748" s="2">
        <v>0</v>
      </c>
      <c r="AP1748" s="2">
        <v>0</v>
      </c>
      <c r="AQ1748" s="2">
        <v>206592.61</v>
      </c>
      <c r="AR1748" s="26">
        <v>0.8976579847665555</v>
      </c>
      <c r="AS1748" s="11"/>
      <c r="AT1748" s="10"/>
      <c r="AV1748" s="10"/>
      <c r="AW1748" s="10"/>
      <c r="AX1748" s="10"/>
      <c r="AY1748" s="10"/>
      <c r="AZ1748" s="10"/>
      <c r="BC1748" s="10"/>
    </row>
    <row r="1749" s="2" customFormat="1">
      <c r="A1749" s="2" t="s">
        <v>3805</v>
      </c>
      <c r="B1749" s="11">
        <v>43983</v>
      </c>
      <c r="C1749" s="2" t="s">
        <v>3746</v>
      </c>
      <c r="D1749" s="2" t="s">
        <v>3747</v>
      </c>
      <c r="E1749" s="2" t="s">
        <v>3748</v>
      </c>
      <c r="F1749" s="2" t="s">
        <v>3801</v>
      </c>
      <c r="G1749" s="2" t="s">
        <v>3802</v>
      </c>
      <c r="H1749" s="2" t="s">
        <v>3803</v>
      </c>
      <c r="I1749" s="11">
        <v>44012</v>
      </c>
      <c r="J1749" s="11">
        <v>43921</v>
      </c>
      <c r="K1749" s="2" t="s">
        <v>62</v>
      </c>
      <c r="L1749" s="2" t="s">
        <v>62</v>
      </c>
      <c r="M1749" s="2"/>
      <c r="N1749" s="2" t="s">
        <v>80</v>
      </c>
      <c r="O1749" s="2"/>
      <c r="P1749" s="2"/>
      <c r="Q1749" s="2" t="s">
        <v>65</v>
      </c>
      <c r="R1749" s="2" t="s">
        <v>81</v>
      </c>
      <c r="S1749" s="2">
        <v>40837</v>
      </c>
      <c r="T1749" s="2" t="s">
        <v>82</v>
      </c>
      <c r="U1749" s="2" t="s">
        <v>83</v>
      </c>
      <c r="V1749" s="10" t="s">
        <v>69</v>
      </c>
      <c r="W1749" s="2"/>
      <c r="X1749" s="2">
        <v>142929.5</v>
      </c>
      <c r="Y1749" s="26">
        <v>0.0006107845717</v>
      </c>
      <c r="Z1749" s="10" t="s">
        <v>84</v>
      </c>
      <c r="AA1749" s="2" t="s">
        <v>85</v>
      </c>
      <c r="AB1749" s="10" t="s">
        <v>72</v>
      </c>
      <c r="AC1749" s="2" t="s">
        <v>73</v>
      </c>
      <c r="AD1749" s="10" t="s">
        <v>74</v>
      </c>
      <c r="AE1749" s="10"/>
      <c r="AF1749" s="10" t="s">
        <v>86</v>
      </c>
      <c r="AG1749" s="10" t="s">
        <v>75</v>
      </c>
      <c r="AH1749" s="10"/>
      <c r="AI1749" s="10" t="s">
        <v>76</v>
      </c>
      <c r="AJ1749" s="2" t="s">
        <v>76</v>
      </c>
      <c r="AK1749" s="32">
        <v>1</v>
      </c>
      <c r="AL1749" s="2"/>
      <c r="AM1749" s="2"/>
      <c r="AN1749" s="7">
        <f>HYPERLINK("#Notes!C4591", "Go To Notes")</f>
      </c>
      <c r="AO1749" s="2">
        <v>0</v>
      </c>
      <c r="AP1749" s="2">
        <v>0</v>
      </c>
      <c r="AQ1749" s="2">
        <v>126098</v>
      </c>
      <c r="AR1749" s="26">
        <v>0.8822391458726155</v>
      </c>
      <c r="AS1749" s="11"/>
      <c r="AT1749" s="10"/>
      <c r="AV1749" s="10"/>
      <c r="AW1749" s="10"/>
      <c r="AX1749" s="10"/>
      <c r="AY1749" s="10"/>
      <c r="AZ1749" s="10"/>
      <c r="BC1749" s="10"/>
    </row>
    <row r="1750" s="2" customFormat="1">
      <c r="A1750" s="2" t="s">
        <v>3806</v>
      </c>
      <c r="B1750" s="11">
        <v>43983</v>
      </c>
      <c r="C1750" s="2" t="s">
        <v>3746</v>
      </c>
      <c r="D1750" s="2" t="s">
        <v>3747</v>
      </c>
      <c r="E1750" s="2" t="s">
        <v>3748</v>
      </c>
      <c r="F1750" s="2" t="s">
        <v>3807</v>
      </c>
      <c r="G1750" s="2" t="s">
        <v>3769</v>
      </c>
      <c r="H1750" s="2" t="s">
        <v>3770</v>
      </c>
      <c r="I1750" s="11">
        <v>44012</v>
      </c>
      <c r="J1750" s="11">
        <v>43921</v>
      </c>
      <c r="K1750" s="2" t="s">
        <v>62</v>
      </c>
      <c r="L1750" s="2" t="s">
        <v>62</v>
      </c>
      <c r="M1750" s="2"/>
      <c r="N1750" s="2" t="s">
        <v>80</v>
      </c>
      <c r="O1750" s="2"/>
      <c r="P1750" s="2"/>
      <c r="Q1750" s="2" t="s">
        <v>65</v>
      </c>
      <c r="R1750" s="2" t="s">
        <v>81</v>
      </c>
      <c r="S1750" s="2">
        <v>12301</v>
      </c>
      <c r="T1750" s="2" t="s">
        <v>82</v>
      </c>
      <c r="U1750" s="2" t="s">
        <v>83</v>
      </c>
      <c r="V1750" s="10" t="s">
        <v>69</v>
      </c>
      <c r="W1750" s="2"/>
      <c r="X1750" s="2">
        <v>43053.5</v>
      </c>
      <c r="Y1750" s="26">
        <v>1.5493496E-05</v>
      </c>
      <c r="Z1750" s="10" t="s">
        <v>84</v>
      </c>
      <c r="AA1750" s="2" t="s">
        <v>85</v>
      </c>
      <c r="AB1750" s="10" t="s">
        <v>72</v>
      </c>
      <c r="AC1750" s="2" t="s">
        <v>73</v>
      </c>
      <c r="AD1750" s="10" t="s">
        <v>74</v>
      </c>
      <c r="AE1750" s="10"/>
      <c r="AF1750" s="10" t="s">
        <v>86</v>
      </c>
      <c r="AG1750" s="10" t="s">
        <v>75</v>
      </c>
      <c r="AH1750" s="10"/>
      <c r="AI1750" s="10" t="s">
        <v>76</v>
      </c>
      <c r="AJ1750" s="2" t="s">
        <v>76</v>
      </c>
      <c r="AK1750" s="32">
        <v>1</v>
      </c>
      <c r="AL1750" s="2"/>
      <c r="AM1750" s="2"/>
      <c r="AN1750" s="7">
        <f>HYPERLINK("#Notes!C4595", "Go To Notes")</f>
      </c>
      <c r="AO1750" s="2">
        <v>0</v>
      </c>
      <c r="AP1750" s="2">
        <v>0</v>
      </c>
      <c r="AQ1750" s="2">
        <v>38745</v>
      </c>
      <c r="AR1750" s="26">
        <v>0.8999268352166492</v>
      </c>
      <c r="AS1750" s="11"/>
      <c r="AT1750" s="10"/>
      <c r="AV1750" s="10"/>
      <c r="AW1750" s="10"/>
      <c r="AX1750" s="10"/>
      <c r="AY1750" s="10"/>
      <c r="AZ1750" s="10"/>
      <c r="BC1750" s="10"/>
    </row>
    <row r="1751" s="2" customFormat="1">
      <c r="A1751" s="2" t="s">
        <v>3808</v>
      </c>
      <c r="B1751" s="11">
        <v>44070</v>
      </c>
      <c r="C1751" s="2" t="s">
        <v>3746</v>
      </c>
      <c r="D1751" s="2" t="s">
        <v>3747</v>
      </c>
      <c r="E1751" s="2" t="s">
        <v>3748</v>
      </c>
      <c r="F1751" s="2" t="s">
        <v>3807</v>
      </c>
      <c r="G1751" s="2" t="s">
        <v>3769</v>
      </c>
      <c r="H1751" s="2" t="s">
        <v>3770</v>
      </c>
      <c r="I1751" s="11">
        <v>44012</v>
      </c>
      <c r="J1751" s="11">
        <v>44012</v>
      </c>
      <c r="K1751" s="2" t="s">
        <v>62</v>
      </c>
      <c r="L1751" s="2" t="s">
        <v>62</v>
      </c>
      <c r="M1751" s="2"/>
      <c r="N1751" s="2" t="s">
        <v>80</v>
      </c>
      <c r="O1751" s="2"/>
      <c r="P1751" s="2"/>
      <c r="Q1751" s="2" t="s">
        <v>65</v>
      </c>
      <c r="R1751" s="2" t="s">
        <v>81</v>
      </c>
      <c r="S1751" s="2">
        <v>12397</v>
      </c>
      <c r="T1751" s="2" t="s">
        <v>82</v>
      </c>
      <c r="U1751" s="2" t="s">
        <v>83</v>
      </c>
      <c r="V1751" s="10" t="s">
        <v>69</v>
      </c>
      <c r="W1751" s="2"/>
      <c r="X1751" s="2">
        <v>53802.98</v>
      </c>
      <c r="Y1751" s="26">
        <v>1.588851267E-05</v>
      </c>
      <c r="Z1751" s="10" t="s">
        <v>84</v>
      </c>
      <c r="AA1751" s="2" t="s">
        <v>85</v>
      </c>
      <c r="AB1751" s="10" t="s">
        <v>72</v>
      </c>
      <c r="AC1751" s="2" t="s">
        <v>73</v>
      </c>
      <c r="AD1751" s="10" t="s">
        <v>74</v>
      </c>
      <c r="AE1751" s="10"/>
      <c r="AF1751" s="10" t="s">
        <v>86</v>
      </c>
      <c r="AG1751" s="10" t="s">
        <v>75</v>
      </c>
      <c r="AH1751" s="10"/>
      <c r="AI1751" s="10" t="s">
        <v>76</v>
      </c>
      <c r="AJ1751" s="2" t="s">
        <v>76</v>
      </c>
      <c r="AK1751" s="32">
        <v>1</v>
      </c>
      <c r="AL1751" s="2"/>
      <c r="AM1751" s="2"/>
      <c r="AN1751" s="7">
        <f>HYPERLINK("#Notes!C4599", "Go To Notes")</f>
      </c>
      <c r="AO1751" s="2">
        <v>0</v>
      </c>
      <c r="AP1751" s="2">
        <v>0</v>
      </c>
      <c r="AQ1751" s="2">
        <v>48421.38</v>
      </c>
      <c r="AR1751" s="26">
        <v>0.8999758005969186</v>
      </c>
      <c r="AS1751" s="11"/>
      <c r="AT1751" s="10"/>
      <c r="AV1751" s="10"/>
      <c r="AW1751" s="10"/>
      <c r="AX1751" s="10"/>
      <c r="AY1751" s="10"/>
      <c r="AZ1751" s="10"/>
      <c r="BC1751" s="10"/>
    </row>
    <row r="1752" s="2" customFormat="1">
      <c r="A1752" s="2" t="s">
        <v>3809</v>
      </c>
      <c r="B1752" s="11">
        <v>44162</v>
      </c>
      <c r="C1752" s="2" t="s">
        <v>3746</v>
      </c>
      <c r="D1752" s="2" t="s">
        <v>3747</v>
      </c>
      <c r="E1752" s="2" t="s">
        <v>3748</v>
      </c>
      <c r="F1752" s="2" t="s">
        <v>3807</v>
      </c>
      <c r="G1752" s="2" t="s">
        <v>3769</v>
      </c>
      <c r="H1752" s="2" t="s">
        <v>3770</v>
      </c>
      <c r="I1752" s="11">
        <v>44377</v>
      </c>
      <c r="J1752" s="11">
        <v>44104</v>
      </c>
      <c r="K1752" s="2" t="s">
        <v>62</v>
      </c>
      <c r="L1752" s="2" t="s">
        <v>62</v>
      </c>
      <c r="M1752" s="2"/>
      <c r="N1752" s="2" t="s">
        <v>80</v>
      </c>
      <c r="O1752" s="2"/>
      <c r="P1752" s="2"/>
      <c r="Q1752" s="2" t="s">
        <v>65</v>
      </c>
      <c r="R1752" s="2" t="s">
        <v>81</v>
      </c>
      <c r="S1752" s="2">
        <v>12321</v>
      </c>
      <c r="T1752" s="2" t="s">
        <v>82</v>
      </c>
      <c r="U1752" s="2" t="s">
        <v>83</v>
      </c>
      <c r="V1752" s="10" t="s">
        <v>69</v>
      </c>
      <c r="W1752" s="2"/>
      <c r="X1752" s="2">
        <v>125674.2</v>
      </c>
      <c r="Y1752" s="26">
        <v>3.475363562E-05</v>
      </c>
      <c r="Z1752" s="10" t="s">
        <v>84</v>
      </c>
      <c r="AA1752" s="2" t="s">
        <v>85</v>
      </c>
      <c r="AB1752" s="10" t="s">
        <v>72</v>
      </c>
      <c r="AC1752" s="2" t="s">
        <v>73</v>
      </c>
      <c r="AD1752" s="10" t="s">
        <v>74</v>
      </c>
      <c r="AE1752" s="10"/>
      <c r="AF1752" s="10" t="s">
        <v>86</v>
      </c>
      <c r="AG1752" s="10" t="s">
        <v>75</v>
      </c>
      <c r="AH1752" s="10"/>
      <c r="AI1752" s="10" t="s">
        <v>76</v>
      </c>
      <c r="AJ1752" s="2" t="s">
        <v>76</v>
      </c>
      <c r="AK1752" s="32">
        <v>1</v>
      </c>
      <c r="AL1752" s="2"/>
      <c r="AM1752" s="2"/>
      <c r="AN1752" s="7">
        <f>HYPERLINK("#Notes!C4603", "Go To Notes")</f>
      </c>
      <c r="AO1752" s="2">
        <v>0</v>
      </c>
      <c r="AP1752" s="2">
        <v>0</v>
      </c>
      <c r="AQ1752" s="2">
        <v>113097.6</v>
      </c>
      <c r="AR1752" s="26">
        <v>0.8999269539810081</v>
      </c>
      <c r="AS1752" s="11"/>
      <c r="AT1752" s="10"/>
      <c r="AV1752" s="10"/>
      <c r="AW1752" s="10"/>
      <c r="AX1752" s="10"/>
      <c r="AY1752" s="10"/>
      <c r="AZ1752" s="10"/>
      <c r="BC1752" s="10"/>
    </row>
    <row r="1753" s="2" customFormat="1">
      <c r="A1753" s="2" t="s">
        <v>3810</v>
      </c>
      <c r="B1753" s="11">
        <v>44253</v>
      </c>
      <c r="C1753" s="2" t="s">
        <v>3746</v>
      </c>
      <c r="D1753" s="2" t="s">
        <v>3747</v>
      </c>
      <c r="E1753" s="2" t="s">
        <v>3748</v>
      </c>
      <c r="F1753" s="2" t="s">
        <v>3807</v>
      </c>
      <c r="G1753" s="2" t="s">
        <v>3769</v>
      </c>
      <c r="H1753" s="2" t="s">
        <v>3770</v>
      </c>
      <c r="I1753" s="11">
        <v>44377</v>
      </c>
      <c r="J1753" s="11">
        <v>44196</v>
      </c>
      <c r="K1753" s="2" t="s">
        <v>62</v>
      </c>
      <c r="L1753" s="2" t="s">
        <v>62</v>
      </c>
      <c r="M1753" s="2"/>
      <c r="N1753" s="2" t="s">
        <v>80</v>
      </c>
      <c r="O1753" s="2"/>
      <c r="P1753" s="2"/>
      <c r="Q1753" s="2" t="s">
        <v>65</v>
      </c>
      <c r="R1753" s="2" t="s">
        <v>81</v>
      </c>
      <c r="S1753" s="2">
        <v>7079</v>
      </c>
      <c r="T1753" s="2" t="s">
        <v>82</v>
      </c>
      <c r="U1753" s="2" t="s">
        <v>83</v>
      </c>
      <c r="V1753" s="10" t="s">
        <v>69</v>
      </c>
      <c r="W1753" s="2"/>
      <c r="X1753" s="2">
        <v>133368.36</v>
      </c>
      <c r="Y1753" s="26">
        <v>3.117990295E-05</v>
      </c>
      <c r="Z1753" s="10" t="s">
        <v>84</v>
      </c>
      <c r="AA1753" s="2" t="s">
        <v>85</v>
      </c>
      <c r="AB1753" s="10" t="s">
        <v>72</v>
      </c>
      <c r="AC1753" s="2" t="s">
        <v>73</v>
      </c>
      <c r="AD1753" s="10" t="s">
        <v>74</v>
      </c>
      <c r="AE1753" s="10"/>
      <c r="AF1753" s="10" t="s">
        <v>86</v>
      </c>
      <c r="AG1753" s="10" t="s">
        <v>75</v>
      </c>
      <c r="AH1753" s="10"/>
      <c r="AI1753" s="10" t="s">
        <v>76</v>
      </c>
      <c r="AJ1753" s="2" t="s">
        <v>76</v>
      </c>
      <c r="AK1753" s="32">
        <v>1</v>
      </c>
      <c r="AL1753" s="2"/>
      <c r="AM1753" s="2"/>
      <c r="AN1753" s="7">
        <f>HYPERLINK("#Notes!C4607", "Go To Notes")</f>
      </c>
      <c r="AO1753" s="2">
        <v>0</v>
      </c>
      <c r="AP1753" s="2">
        <v>0</v>
      </c>
      <c r="AQ1753" s="2">
        <v>120029.64</v>
      </c>
      <c r="AR1753" s="26">
        <v>0.8999858737109762</v>
      </c>
      <c r="AS1753" s="11"/>
      <c r="AT1753" s="10"/>
      <c r="AV1753" s="10"/>
      <c r="AW1753" s="10"/>
      <c r="AX1753" s="10"/>
      <c r="AY1753" s="10"/>
      <c r="AZ1753" s="10"/>
      <c r="BC1753" s="10"/>
    </row>
    <row r="1754" s="2" customFormat="1">
      <c r="A1754" s="2" t="s">
        <v>3811</v>
      </c>
      <c r="B1754" s="11">
        <v>44344</v>
      </c>
      <c r="C1754" s="2" t="s">
        <v>3746</v>
      </c>
      <c r="D1754" s="2" t="s">
        <v>3747</v>
      </c>
      <c r="E1754" s="2" t="s">
        <v>3748</v>
      </c>
      <c r="F1754" s="2" t="s">
        <v>3807</v>
      </c>
      <c r="G1754" s="2" t="s">
        <v>3769</v>
      </c>
      <c r="H1754" s="2" t="s">
        <v>3770</v>
      </c>
      <c r="I1754" s="11">
        <v>44377</v>
      </c>
      <c r="J1754" s="11">
        <v>44286</v>
      </c>
      <c r="K1754" s="2" t="s">
        <v>62</v>
      </c>
      <c r="L1754" s="2" t="s">
        <v>62</v>
      </c>
      <c r="M1754" s="2"/>
      <c r="N1754" s="2" t="s">
        <v>80</v>
      </c>
      <c r="O1754" s="2"/>
      <c r="P1754" s="2"/>
      <c r="Q1754" s="2" t="s">
        <v>65</v>
      </c>
      <c r="R1754" s="2" t="s">
        <v>81</v>
      </c>
      <c r="S1754" s="2">
        <v>7251</v>
      </c>
      <c r="T1754" s="2" t="s">
        <v>82</v>
      </c>
      <c r="U1754" s="2" t="s">
        <v>83</v>
      </c>
      <c r="V1754" s="10" t="s">
        <v>69</v>
      </c>
      <c r="W1754" s="2"/>
      <c r="X1754" s="2">
        <v>1376384.82</v>
      </c>
      <c r="Y1754" s="26">
        <v>0.00029574414176</v>
      </c>
      <c r="Z1754" s="10" t="s">
        <v>84</v>
      </c>
      <c r="AA1754" s="2" t="s">
        <v>85</v>
      </c>
      <c r="AB1754" s="10" t="s">
        <v>72</v>
      </c>
      <c r="AC1754" s="2" t="s">
        <v>73</v>
      </c>
      <c r="AD1754" s="10" t="s">
        <v>74</v>
      </c>
      <c r="AE1754" s="10"/>
      <c r="AF1754" s="10" t="s">
        <v>86</v>
      </c>
      <c r="AG1754" s="10" t="s">
        <v>75</v>
      </c>
      <c r="AH1754" s="10"/>
      <c r="AI1754" s="10" t="s">
        <v>76</v>
      </c>
      <c r="AJ1754" s="2" t="s">
        <v>76</v>
      </c>
      <c r="AK1754" s="32">
        <v>1</v>
      </c>
      <c r="AL1754" s="2"/>
      <c r="AM1754" s="2"/>
      <c r="AN1754" s="7">
        <f>HYPERLINK("#Notes!C4611", "Go To Notes")</f>
      </c>
      <c r="AO1754" s="2">
        <v>0</v>
      </c>
      <c r="AP1754" s="2">
        <v>0</v>
      </c>
      <c r="AQ1754" s="2">
        <v>0</v>
      </c>
      <c r="AR1754" s="26">
        <v>0</v>
      </c>
      <c r="AS1754" s="11"/>
      <c r="AT1754" s="10"/>
      <c r="AV1754" s="10"/>
      <c r="AW1754" s="10"/>
      <c r="AX1754" s="10"/>
      <c r="AY1754" s="10"/>
      <c r="AZ1754" s="10"/>
      <c r="BC1754" s="10"/>
    </row>
    <row r="1755" s="2" customFormat="1">
      <c r="A1755" s="2" t="s">
        <v>3812</v>
      </c>
      <c r="B1755" s="11">
        <v>44431</v>
      </c>
      <c r="C1755" s="2" t="s">
        <v>3746</v>
      </c>
      <c r="D1755" s="2" t="s">
        <v>3747</v>
      </c>
      <c r="E1755" s="2" t="s">
        <v>3748</v>
      </c>
      <c r="F1755" s="2" t="s">
        <v>3807</v>
      </c>
      <c r="G1755" s="2" t="s">
        <v>3769</v>
      </c>
      <c r="H1755" s="2" t="s">
        <v>3770</v>
      </c>
      <c r="I1755" s="11">
        <v>44377</v>
      </c>
      <c r="J1755" s="11">
        <v>44377</v>
      </c>
      <c r="K1755" s="2" t="s">
        <v>62</v>
      </c>
      <c r="L1755" s="2" t="s">
        <v>62</v>
      </c>
      <c r="M1755" s="2"/>
      <c r="N1755" s="2" t="s">
        <v>80</v>
      </c>
      <c r="O1755" s="2"/>
      <c r="P1755" s="2"/>
      <c r="Q1755" s="2" t="s">
        <v>65</v>
      </c>
      <c r="R1755" s="2" t="s">
        <v>81</v>
      </c>
      <c r="S1755" s="2">
        <v>7503</v>
      </c>
      <c r="T1755" s="2" t="s">
        <v>82</v>
      </c>
      <c r="U1755" s="2" t="s">
        <v>83</v>
      </c>
      <c r="V1755" s="10" t="s">
        <v>69</v>
      </c>
      <c r="W1755" s="2"/>
      <c r="X1755" s="2">
        <v>1606692.42</v>
      </c>
      <c r="Y1755" s="26">
        <v>0.00031001185766</v>
      </c>
      <c r="Z1755" s="10" t="s">
        <v>84</v>
      </c>
      <c r="AA1755" s="2" t="s">
        <v>85</v>
      </c>
      <c r="AB1755" s="10" t="s">
        <v>72</v>
      </c>
      <c r="AC1755" s="2" t="s">
        <v>73</v>
      </c>
      <c r="AD1755" s="10" t="s">
        <v>74</v>
      </c>
      <c r="AE1755" s="10"/>
      <c r="AF1755" s="10" t="s">
        <v>86</v>
      </c>
      <c r="AG1755" s="10" t="s">
        <v>75</v>
      </c>
      <c r="AH1755" s="10"/>
      <c r="AI1755" s="10" t="s">
        <v>76</v>
      </c>
      <c r="AJ1755" s="2" t="s">
        <v>76</v>
      </c>
      <c r="AK1755" s="32">
        <v>1</v>
      </c>
      <c r="AL1755" s="2"/>
      <c r="AM1755" s="2"/>
      <c r="AN1755" s="7">
        <f>HYPERLINK("#Notes!C4615", "Go To Notes")</f>
      </c>
      <c r="AO1755" s="2">
        <v>0</v>
      </c>
      <c r="AP1755" s="2">
        <v>0</v>
      </c>
      <c r="AQ1755" s="2">
        <v>1222311.12</v>
      </c>
      <c r="AR1755" s="26">
        <v>0.7607623617219779</v>
      </c>
      <c r="AS1755" s="11"/>
      <c r="AT1755" s="10"/>
      <c r="AV1755" s="10"/>
      <c r="AW1755" s="10"/>
      <c r="AX1755" s="10"/>
      <c r="AY1755" s="10"/>
      <c r="AZ1755" s="10"/>
      <c r="BC1755" s="10"/>
    </row>
    <row r="1756" s="2" customFormat="1">
      <c r="A1756" s="2" t="s">
        <v>3813</v>
      </c>
      <c r="B1756" s="11">
        <v>44526</v>
      </c>
      <c r="C1756" s="2" t="s">
        <v>3746</v>
      </c>
      <c r="D1756" s="2" t="s">
        <v>3747</v>
      </c>
      <c r="E1756" s="2" t="s">
        <v>3748</v>
      </c>
      <c r="F1756" s="2" t="s">
        <v>3807</v>
      </c>
      <c r="G1756" s="2" t="s">
        <v>3769</v>
      </c>
      <c r="H1756" s="2" t="s">
        <v>3770</v>
      </c>
      <c r="I1756" s="11">
        <v>44742</v>
      </c>
      <c r="J1756" s="11">
        <v>44469</v>
      </c>
      <c r="K1756" s="2" t="s">
        <v>62</v>
      </c>
      <c r="L1756" s="2" t="s">
        <v>62</v>
      </c>
      <c r="M1756" s="2"/>
      <c r="N1756" s="2" t="s">
        <v>80</v>
      </c>
      <c r="O1756" s="2"/>
      <c r="P1756" s="2"/>
      <c r="Q1756" s="2" t="s">
        <v>65</v>
      </c>
      <c r="R1756" s="2" t="s">
        <v>81</v>
      </c>
      <c r="S1756" s="2">
        <v>7687</v>
      </c>
      <c r="T1756" s="2" t="s">
        <v>82</v>
      </c>
      <c r="U1756" s="2" t="s">
        <v>83</v>
      </c>
      <c r="V1756" s="10" t="s">
        <v>69</v>
      </c>
      <c r="W1756" s="2"/>
      <c r="X1756" s="2">
        <v>1348837.89</v>
      </c>
      <c r="Y1756" s="26">
        <v>0.0002532504163</v>
      </c>
      <c r="Z1756" s="10" t="s">
        <v>84</v>
      </c>
      <c r="AA1756" s="2" t="s">
        <v>85</v>
      </c>
      <c r="AB1756" s="10" t="s">
        <v>72</v>
      </c>
      <c r="AC1756" s="2" t="s">
        <v>73</v>
      </c>
      <c r="AD1756" s="10" t="s">
        <v>74</v>
      </c>
      <c r="AE1756" s="10"/>
      <c r="AF1756" s="10" t="s">
        <v>86</v>
      </c>
      <c r="AG1756" s="10" t="s">
        <v>75</v>
      </c>
      <c r="AH1756" s="10"/>
      <c r="AI1756" s="10" t="s">
        <v>76</v>
      </c>
      <c r="AJ1756" s="2" t="s">
        <v>76</v>
      </c>
      <c r="AK1756" s="32">
        <v>1</v>
      </c>
      <c r="AL1756" s="2"/>
      <c r="AM1756" s="2"/>
      <c r="AN1756" s="7">
        <f>HYPERLINK("#Notes!C4619", "Go To Notes")</f>
      </c>
      <c r="AO1756" s="2">
        <v>0</v>
      </c>
      <c r="AP1756" s="2">
        <v>0</v>
      </c>
      <c r="AQ1756" s="2">
        <v>0</v>
      </c>
      <c r="AR1756" s="26">
        <v>0</v>
      </c>
      <c r="AS1756" s="11"/>
      <c r="AT1756" s="10"/>
      <c r="AV1756" s="10"/>
      <c r="AW1756" s="10"/>
      <c r="AX1756" s="10"/>
      <c r="AY1756" s="10"/>
      <c r="AZ1756" s="10"/>
      <c r="BC1756" s="10"/>
    </row>
    <row r="1757" s="2" customFormat="1">
      <c r="A1757" s="2" t="s">
        <v>3814</v>
      </c>
      <c r="B1757" s="11">
        <v>44526</v>
      </c>
      <c r="C1757" s="2" t="s">
        <v>3746</v>
      </c>
      <c r="D1757" s="2" t="s">
        <v>3747</v>
      </c>
      <c r="E1757" s="2" t="s">
        <v>3748</v>
      </c>
      <c r="F1757" s="2" t="s">
        <v>3815</v>
      </c>
      <c r="G1757" s="2" t="s">
        <v>3764</v>
      </c>
      <c r="H1757" s="2" t="s">
        <v>3765</v>
      </c>
      <c r="I1757" s="11">
        <v>44742</v>
      </c>
      <c r="J1757" s="11">
        <v>44469</v>
      </c>
      <c r="K1757" s="2" t="s">
        <v>62</v>
      </c>
      <c r="L1757" s="2" t="s">
        <v>62</v>
      </c>
      <c r="M1757" s="2"/>
      <c r="N1757" s="2" t="s">
        <v>80</v>
      </c>
      <c r="O1757" s="2"/>
      <c r="P1757" s="2"/>
      <c r="Q1757" s="2" t="s">
        <v>65</v>
      </c>
      <c r="R1757" s="2" t="s">
        <v>81</v>
      </c>
      <c r="S1757" s="2">
        <v>123892</v>
      </c>
      <c r="T1757" s="2" t="s">
        <v>82</v>
      </c>
      <c r="U1757" s="2" t="s">
        <v>83</v>
      </c>
      <c r="V1757" s="10" t="s">
        <v>69</v>
      </c>
      <c r="W1757" s="2"/>
      <c r="X1757" s="2">
        <v>21739329.24</v>
      </c>
      <c r="Y1757" s="26">
        <v>0.00471754659608</v>
      </c>
      <c r="Z1757" s="10" t="s">
        <v>84</v>
      </c>
      <c r="AA1757" s="2" t="s">
        <v>85</v>
      </c>
      <c r="AB1757" s="10" t="s">
        <v>72</v>
      </c>
      <c r="AC1757" s="2" t="s">
        <v>73</v>
      </c>
      <c r="AD1757" s="10" t="s">
        <v>74</v>
      </c>
      <c r="AE1757" s="10"/>
      <c r="AF1757" s="10" t="s">
        <v>86</v>
      </c>
      <c r="AG1757" s="10" t="s">
        <v>75</v>
      </c>
      <c r="AH1757" s="10"/>
      <c r="AI1757" s="10" t="s">
        <v>76</v>
      </c>
      <c r="AJ1757" s="2" t="s">
        <v>76</v>
      </c>
      <c r="AK1757" s="32">
        <v>1</v>
      </c>
      <c r="AL1757" s="2"/>
      <c r="AM1757" s="2"/>
      <c r="AN1757" s="7">
        <f>HYPERLINK("#Notes!C4623", "Go To Notes")</f>
      </c>
      <c r="AO1757" s="2">
        <v>0</v>
      </c>
      <c r="AP1757" s="2">
        <v>0</v>
      </c>
      <c r="AQ1757" s="2">
        <v>0</v>
      </c>
      <c r="AR1757" s="26">
        <v>0</v>
      </c>
      <c r="AS1757" s="11"/>
      <c r="AT1757" s="10"/>
      <c r="AV1757" s="10"/>
      <c r="AW1757" s="10"/>
      <c r="AX1757" s="10"/>
      <c r="AY1757" s="10"/>
      <c r="AZ1757" s="10"/>
      <c r="BC1757" s="10"/>
    </row>
    <row r="1758" s="2" customFormat="1">
      <c r="A1758" s="2" t="s">
        <v>3816</v>
      </c>
      <c r="B1758" s="11">
        <v>43983</v>
      </c>
      <c r="C1758" s="2" t="s">
        <v>3746</v>
      </c>
      <c r="D1758" s="2" t="s">
        <v>3747</v>
      </c>
      <c r="E1758" s="2" t="s">
        <v>3748</v>
      </c>
      <c r="F1758" s="2" t="s">
        <v>3817</v>
      </c>
      <c r="G1758" s="2" t="s">
        <v>3818</v>
      </c>
      <c r="H1758" s="2" t="s">
        <v>3819</v>
      </c>
      <c r="I1758" s="11">
        <v>44012</v>
      </c>
      <c r="J1758" s="11">
        <v>43921</v>
      </c>
      <c r="K1758" s="2" t="s">
        <v>62</v>
      </c>
      <c r="L1758" s="2" t="s">
        <v>62</v>
      </c>
      <c r="M1758" s="2"/>
      <c r="N1758" s="2" t="s">
        <v>80</v>
      </c>
      <c r="O1758" s="2"/>
      <c r="P1758" s="2"/>
      <c r="Q1758" s="2" t="s">
        <v>65</v>
      </c>
      <c r="R1758" s="2" t="s">
        <v>81</v>
      </c>
      <c r="S1758" s="2">
        <v>179746</v>
      </c>
      <c r="T1758" s="2" t="s">
        <v>82</v>
      </c>
      <c r="U1758" s="2" t="s">
        <v>83</v>
      </c>
      <c r="V1758" s="10" t="s">
        <v>69</v>
      </c>
      <c r="W1758" s="2"/>
      <c r="X1758" s="2">
        <v>629111</v>
      </c>
      <c r="Y1758" s="26">
        <v>0.00044204045636</v>
      </c>
      <c r="Z1758" s="10" t="s">
        <v>84</v>
      </c>
      <c r="AA1758" s="2" t="s">
        <v>85</v>
      </c>
      <c r="AB1758" s="10" t="s">
        <v>72</v>
      </c>
      <c r="AC1758" s="2" t="s">
        <v>73</v>
      </c>
      <c r="AD1758" s="10" t="s">
        <v>74</v>
      </c>
      <c r="AE1758" s="10"/>
      <c r="AF1758" s="10" t="s">
        <v>86</v>
      </c>
      <c r="AG1758" s="10" t="s">
        <v>75</v>
      </c>
      <c r="AH1758" s="10"/>
      <c r="AI1758" s="10" t="s">
        <v>76</v>
      </c>
      <c r="AJ1758" s="2" t="s">
        <v>76</v>
      </c>
      <c r="AK1758" s="32">
        <v>1</v>
      </c>
      <c r="AL1758" s="2"/>
      <c r="AM1758" s="2"/>
      <c r="AN1758" s="7">
        <f>HYPERLINK("#Notes!C4627", "Go To Notes")</f>
      </c>
      <c r="AO1758" s="2">
        <v>0</v>
      </c>
      <c r="AP1758" s="2">
        <v>0</v>
      </c>
      <c r="AQ1758" s="2">
        <v>548037</v>
      </c>
      <c r="AR1758" s="26">
        <v>0.8711292601782515</v>
      </c>
      <c r="AS1758" s="11"/>
      <c r="AT1758" s="10"/>
      <c r="AV1758" s="10"/>
      <c r="AW1758" s="10"/>
      <c r="AX1758" s="10"/>
      <c r="AY1758" s="10"/>
      <c r="AZ1758" s="10"/>
      <c r="BC1758" s="10"/>
    </row>
    <row r="1759" s="2" customFormat="1">
      <c r="A1759" s="2" t="s">
        <v>3820</v>
      </c>
      <c r="B1759" s="11">
        <v>44070</v>
      </c>
      <c r="C1759" s="2" t="s">
        <v>3746</v>
      </c>
      <c r="D1759" s="2" t="s">
        <v>3747</v>
      </c>
      <c r="E1759" s="2" t="s">
        <v>3748</v>
      </c>
      <c r="F1759" s="2" t="s">
        <v>3817</v>
      </c>
      <c r="G1759" s="2" t="s">
        <v>3818</v>
      </c>
      <c r="H1759" s="2" t="s">
        <v>3819</v>
      </c>
      <c r="I1759" s="11">
        <v>44012</v>
      </c>
      <c r="J1759" s="11">
        <v>44012</v>
      </c>
      <c r="K1759" s="2" t="s">
        <v>62</v>
      </c>
      <c r="L1759" s="2" t="s">
        <v>62</v>
      </c>
      <c r="M1759" s="2"/>
      <c r="N1759" s="2" t="s">
        <v>80</v>
      </c>
      <c r="O1759" s="2"/>
      <c r="P1759" s="2"/>
      <c r="Q1759" s="2" t="s">
        <v>65</v>
      </c>
      <c r="R1759" s="2" t="s">
        <v>81</v>
      </c>
      <c r="S1759" s="2">
        <v>215386</v>
      </c>
      <c r="T1759" s="2" t="s">
        <v>82</v>
      </c>
      <c r="U1759" s="2" t="s">
        <v>83</v>
      </c>
      <c r="V1759" s="10" t="s">
        <v>69</v>
      </c>
      <c r="W1759" s="2"/>
      <c r="X1759" s="2">
        <v>934775.24</v>
      </c>
      <c r="Y1759" s="26">
        <v>0.00043133459781</v>
      </c>
      <c r="Z1759" s="10" t="s">
        <v>84</v>
      </c>
      <c r="AA1759" s="2" t="s">
        <v>85</v>
      </c>
      <c r="AB1759" s="10" t="s">
        <v>72</v>
      </c>
      <c r="AC1759" s="2" t="s">
        <v>73</v>
      </c>
      <c r="AD1759" s="10" t="s">
        <v>74</v>
      </c>
      <c r="AE1759" s="10"/>
      <c r="AF1759" s="10" t="s">
        <v>86</v>
      </c>
      <c r="AG1759" s="10" t="s">
        <v>75</v>
      </c>
      <c r="AH1759" s="10"/>
      <c r="AI1759" s="10" t="s">
        <v>76</v>
      </c>
      <c r="AJ1759" s="2" t="s">
        <v>76</v>
      </c>
      <c r="AK1759" s="32">
        <v>1</v>
      </c>
      <c r="AL1759" s="2"/>
      <c r="AM1759" s="2"/>
      <c r="AN1759" s="7">
        <f>HYPERLINK("#Notes!C4631", "Go To Notes")</f>
      </c>
      <c r="AO1759" s="2">
        <v>0</v>
      </c>
      <c r="AP1759" s="2">
        <v>0</v>
      </c>
      <c r="AQ1759" s="2">
        <v>460816.86</v>
      </c>
      <c r="AR1759" s="26">
        <v>0.4929707594736891</v>
      </c>
      <c r="AS1759" s="11"/>
      <c r="AT1759" s="10"/>
      <c r="AV1759" s="10"/>
      <c r="AW1759" s="10"/>
      <c r="AX1759" s="10"/>
      <c r="AY1759" s="10"/>
      <c r="AZ1759" s="10"/>
      <c r="BC1759" s="10"/>
    </row>
    <row r="1760" s="2" customFormat="1">
      <c r="A1760" s="2" t="s">
        <v>3821</v>
      </c>
      <c r="B1760" s="11">
        <v>44162</v>
      </c>
      <c r="C1760" s="2" t="s">
        <v>3746</v>
      </c>
      <c r="D1760" s="2" t="s">
        <v>3747</v>
      </c>
      <c r="E1760" s="2" t="s">
        <v>3748</v>
      </c>
      <c r="F1760" s="2" t="s">
        <v>3817</v>
      </c>
      <c r="G1760" s="2" t="s">
        <v>3818</v>
      </c>
      <c r="H1760" s="2" t="s">
        <v>3819</v>
      </c>
      <c r="I1760" s="11">
        <v>44377</v>
      </c>
      <c r="J1760" s="11">
        <v>44104</v>
      </c>
      <c r="K1760" s="2" t="s">
        <v>62</v>
      </c>
      <c r="L1760" s="2" t="s">
        <v>62</v>
      </c>
      <c r="M1760" s="2"/>
      <c r="N1760" s="2" t="s">
        <v>80</v>
      </c>
      <c r="O1760" s="2"/>
      <c r="P1760" s="2"/>
      <c r="Q1760" s="2" t="s">
        <v>65</v>
      </c>
      <c r="R1760" s="2" t="s">
        <v>81</v>
      </c>
      <c r="S1760" s="2">
        <v>191379</v>
      </c>
      <c r="T1760" s="2" t="s">
        <v>82</v>
      </c>
      <c r="U1760" s="2" t="s">
        <v>83</v>
      </c>
      <c r="V1760" s="10" t="s">
        <v>69</v>
      </c>
      <c r="W1760" s="2"/>
      <c r="X1760" s="2">
        <v>1952065.8</v>
      </c>
      <c r="Y1760" s="26">
        <v>0.00084691626135</v>
      </c>
      <c r="Z1760" s="10" t="s">
        <v>84</v>
      </c>
      <c r="AA1760" s="2" t="s">
        <v>85</v>
      </c>
      <c r="AB1760" s="10" t="s">
        <v>72</v>
      </c>
      <c r="AC1760" s="2" t="s">
        <v>73</v>
      </c>
      <c r="AD1760" s="10" t="s">
        <v>74</v>
      </c>
      <c r="AE1760" s="10"/>
      <c r="AF1760" s="10" t="s">
        <v>86</v>
      </c>
      <c r="AG1760" s="10" t="s">
        <v>75</v>
      </c>
      <c r="AH1760" s="10"/>
      <c r="AI1760" s="10" t="s">
        <v>76</v>
      </c>
      <c r="AJ1760" s="2" t="s">
        <v>76</v>
      </c>
      <c r="AK1760" s="32">
        <v>1</v>
      </c>
      <c r="AL1760" s="2"/>
      <c r="AM1760" s="2"/>
      <c r="AN1760" s="7">
        <f>HYPERLINK("#Notes!C4635", "Go To Notes")</f>
      </c>
      <c r="AO1760" s="2">
        <v>0</v>
      </c>
      <c r="AP1760" s="2">
        <v>0</v>
      </c>
      <c r="AQ1760" s="2">
        <v>1756714.95</v>
      </c>
      <c r="AR1760" s="26">
        <v>0.899926093679834</v>
      </c>
      <c r="AS1760" s="11"/>
      <c r="AT1760" s="10"/>
      <c r="AV1760" s="10"/>
      <c r="AW1760" s="10"/>
      <c r="AX1760" s="10"/>
      <c r="AY1760" s="10"/>
      <c r="AZ1760" s="10"/>
      <c r="BC1760" s="10"/>
    </row>
    <row r="1761" s="2" customFormat="1">
      <c r="A1761" s="2" t="s">
        <v>3822</v>
      </c>
      <c r="B1761" s="11">
        <v>44253</v>
      </c>
      <c r="C1761" s="2" t="s">
        <v>3746</v>
      </c>
      <c r="D1761" s="2" t="s">
        <v>3747</v>
      </c>
      <c r="E1761" s="2" t="s">
        <v>3748</v>
      </c>
      <c r="F1761" s="2" t="s">
        <v>3817</v>
      </c>
      <c r="G1761" s="2" t="s">
        <v>3818</v>
      </c>
      <c r="H1761" s="2" t="s">
        <v>3819</v>
      </c>
      <c r="I1761" s="11">
        <v>44377</v>
      </c>
      <c r="J1761" s="11">
        <v>44196</v>
      </c>
      <c r="K1761" s="2" t="s">
        <v>62</v>
      </c>
      <c r="L1761" s="2" t="s">
        <v>62</v>
      </c>
      <c r="M1761" s="2"/>
      <c r="N1761" s="2" t="s">
        <v>80</v>
      </c>
      <c r="O1761" s="2"/>
      <c r="P1761" s="2"/>
      <c r="Q1761" s="2" t="s">
        <v>65</v>
      </c>
      <c r="R1761" s="2" t="s">
        <v>81</v>
      </c>
      <c r="S1761" s="2">
        <v>205325</v>
      </c>
      <c r="T1761" s="2" t="s">
        <v>82</v>
      </c>
      <c r="U1761" s="2" t="s">
        <v>83</v>
      </c>
      <c r="V1761" s="10" t="s">
        <v>69</v>
      </c>
      <c r="W1761" s="2"/>
      <c r="X1761" s="2">
        <v>3868323</v>
      </c>
      <c r="Y1761" s="26">
        <v>0.00117947482559</v>
      </c>
      <c r="Z1761" s="10" t="s">
        <v>84</v>
      </c>
      <c r="AA1761" s="2" t="s">
        <v>85</v>
      </c>
      <c r="AB1761" s="10" t="s">
        <v>72</v>
      </c>
      <c r="AC1761" s="2" t="s">
        <v>73</v>
      </c>
      <c r="AD1761" s="10" t="s">
        <v>74</v>
      </c>
      <c r="AE1761" s="10"/>
      <c r="AF1761" s="10" t="s">
        <v>86</v>
      </c>
      <c r="AG1761" s="10" t="s">
        <v>75</v>
      </c>
      <c r="AH1761" s="10"/>
      <c r="AI1761" s="10" t="s">
        <v>76</v>
      </c>
      <c r="AJ1761" s="2" t="s">
        <v>76</v>
      </c>
      <c r="AK1761" s="32">
        <v>1</v>
      </c>
      <c r="AL1761" s="2"/>
      <c r="AM1761" s="2"/>
      <c r="AN1761" s="7">
        <f>HYPERLINK("#Notes!C4639", "Go To Notes")</f>
      </c>
      <c r="AO1761" s="2">
        <v>0</v>
      </c>
      <c r="AP1761" s="2">
        <v>0</v>
      </c>
      <c r="AQ1761" s="2">
        <v>3496985.34</v>
      </c>
      <c r="AR1761" s="26">
        <v>0.9040055186704936</v>
      </c>
      <c r="AS1761" s="11"/>
      <c r="AT1761" s="10"/>
      <c r="AV1761" s="10"/>
      <c r="AW1761" s="10"/>
      <c r="AX1761" s="10"/>
      <c r="AY1761" s="10"/>
      <c r="AZ1761" s="10"/>
      <c r="BC1761" s="10"/>
    </row>
    <row r="1762" s="2" customFormat="1">
      <c r="A1762" s="2" t="s">
        <v>3823</v>
      </c>
      <c r="B1762" s="11">
        <v>44344</v>
      </c>
      <c r="C1762" s="2" t="s">
        <v>3746</v>
      </c>
      <c r="D1762" s="2" t="s">
        <v>3747</v>
      </c>
      <c r="E1762" s="2" t="s">
        <v>3748</v>
      </c>
      <c r="F1762" s="2" t="s">
        <v>3817</v>
      </c>
      <c r="G1762" s="2" t="s">
        <v>3818</v>
      </c>
      <c r="H1762" s="2" t="s">
        <v>3819</v>
      </c>
      <c r="I1762" s="11">
        <v>44377</v>
      </c>
      <c r="J1762" s="11">
        <v>44286</v>
      </c>
      <c r="K1762" s="2" t="s">
        <v>62</v>
      </c>
      <c r="L1762" s="2" t="s">
        <v>62</v>
      </c>
      <c r="M1762" s="2"/>
      <c r="N1762" s="2" t="s">
        <v>80</v>
      </c>
      <c r="O1762" s="2"/>
      <c r="P1762" s="2"/>
      <c r="Q1762" s="2" t="s">
        <v>65</v>
      </c>
      <c r="R1762" s="2" t="s">
        <v>81</v>
      </c>
      <c r="S1762" s="2">
        <v>215696</v>
      </c>
      <c r="T1762" s="2" t="s">
        <v>82</v>
      </c>
      <c r="U1762" s="2" t="s">
        <v>83</v>
      </c>
      <c r="V1762" s="10" t="s">
        <v>69</v>
      </c>
      <c r="W1762" s="2"/>
      <c r="X1762" s="2">
        <v>40943414.72</v>
      </c>
      <c r="Y1762" s="26">
        <v>0.01017402022787</v>
      </c>
      <c r="Z1762" s="10" t="s">
        <v>84</v>
      </c>
      <c r="AA1762" s="2" t="s">
        <v>85</v>
      </c>
      <c r="AB1762" s="10" t="s">
        <v>72</v>
      </c>
      <c r="AC1762" s="2" t="s">
        <v>73</v>
      </c>
      <c r="AD1762" s="10" t="s">
        <v>74</v>
      </c>
      <c r="AE1762" s="10"/>
      <c r="AF1762" s="10" t="s">
        <v>86</v>
      </c>
      <c r="AG1762" s="10" t="s">
        <v>75</v>
      </c>
      <c r="AH1762" s="10"/>
      <c r="AI1762" s="10" t="s">
        <v>76</v>
      </c>
      <c r="AJ1762" s="2" t="s">
        <v>76</v>
      </c>
      <c r="AK1762" s="32">
        <v>1</v>
      </c>
      <c r="AL1762" s="2"/>
      <c r="AM1762" s="2"/>
      <c r="AN1762" s="7">
        <f>HYPERLINK("#Notes!C4643", "Go To Notes")</f>
      </c>
      <c r="AO1762" s="2">
        <v>0</v>
      </c>
      <c r="AP1762" s="2">
        <v>0</v>
      </c>
      <c r="AQ1762" s="2">
        <v>0</v>
      </c>
      <c r="AR1762" s="26">
        <v>0</v>
      </c>
      <c r="AS1762" s="11"/>
      <c r="AT1762" s="10"/>
      <c r="AV1762" s="10"/>
      <c r="AW1762" s="10"/>
      <c r="AX1762" s="10"/>
      <c r="AY1762" s="10"/>
      <c r="AZ1762" s="10"/>
      <c r="BC1762" s="10"/>
    </row>
    <row r="1763" s="2" customFormat="1">
      <c r="A1763" s="2" t="s">
        <v>3824</v>
      </c>
      <c r="B1763" s="11">
        <v>44431</v>
      </c>
      <c r="C1763" s="2" t="s">
        <v>3746</v>
      </c>
      <c r="D1763" s="2" t="s">
        <v>3747</v>
      </c>
      <c r="E1763" s="2" t="s">
        <v>3748</v>
      </c>
      <c r="F1763" s="2" t="s">
        <v>3817</v>
      </c>
      <c r="G1763" s="2" t="s">
        <v>3818</v>
      </c>
      <c r="H1763" s="2" t="s">
        <v>3819</v>
      </c>
      <c r="I1763" s="11">
        <v>44377</v>
      </c>
      <c r="J1763" s="11">
        <v>44377</v>
      </c>
      <c r="K1763" s="2" t="s">
        <v>62</v>
      </c>
      <c r="L1763" s="2" t="s">
        <v>62</v>
      </c>
      <c r="M1763" s="2"/>
      <c r="N1763" s="2" t="s">
        <v>80</v>
      </c>
      <c r="O1763" s="2"/>
      <c r="P1763" s="2"/>
      <c r="Q1763" s="2" t="s">
        <v>65</v>
      </c>
      <c r="R1763" s="2" t="s">
        <v>81</v>
      </c>
      <c r="S1763" s="2">
        <v>218527</v>
      </c>
      <c r="T1763" s="2" t="s">
        <v>82</v>
      </c>
      <c r="U1763" s="2" t="s">
        <v>83</v>
      </c>
      <c r="V1763" s="10" t="s">
        <v>69</v>
      </c>
      <c r="W1763" s="2"/>
      <c r="X1763" s="2">
        <v>46795371.78</v>
      </c>
      <c r="Y1763" s="26">
        <v>0.0112188915009</v>
      </c>
      <c r="Z1763" s="10" t="s">
        <v>84</v>
      </c>
      <c r="AA1763" s="2" t="s">
        <v>85</v>
      </c>
      <c r="AB1763" s="10" t="s">
        <v>72</v>
      </c>
      <c r="AC1763" s="2" t="s">
        <v>73</v>
      </c>
      <c r="AD1763" s="10" t="s">
        <v>74</v>
      </c>
      <c r="AE1763" s="10"/>
      <c r="AF1763" s="10" t="s">
        <v>86</v>
      </c>
      <c r="AG1763" s="10" t="s">
        <v>75</v>
      </c>
      <c r="AH1763" s="10"/>
      <c r="AI1763" s="10" t="s">
        <v>76</v>
      </c>
      <c r="AJ1763" s="2" t="s">
        <v>76</v>
      </c>
      <c r="AK1763" s="32">
        <v>1</v>
      </c>
      <c r="AL1763" s="2"/>
      <c r="AM1763" s="2"/>
      <c r="AN1763" s="7">
        <f>HYPERLINK("#Notes!C4647", "Go To Notes")</f>
      </c>
      <c r="AO1763" s="2">
        <v>0</v>
      </c>
      <c r="AP1763" s="2">
        <v>0</v>
      </c>
      <c r="AQ1763" s="2">
        <v>41288975.82</v>
      </c>
      <c r="AR1763" s="26">
        <v>0.8823303298905856</v>
      </c>
      <c r="AS1763" s="11"/>
      <c r="AT1763" s="10"/>
      <c r="AV1763" s="10"/>
      <c r="AW1763" s="10"/>
      <c r="AX1763" s="10"/>
      <c r="AY1763" s="10"/>
      <c r="AZ1763" s="10"/>
      <c r="BC1763" s="10"/>
    </row>
    <row r="1764" s="2" customFormat="1">
      <c r="A1764" s="2" t="s">
        <v>3825</v>
      </c>
      <c r="B1764" s="11">
        <v>43796</v>
      </c>
      <c r="C1764" s="2" t="s">
        <v>3746</v>
      </c>
      <c r="D1764" s="2" t="s">
        <v>3747</v>
      </c>
      <c r="E1764" s="2" t="s">
        <v>3748</v>
      </c>
      <c r="F1764" s="2" t="s">
        <v>3826</v>
      </c>
      <c r="G1764" s="2" t="s">
        <v>3818</v>
      </c>
      <c r="H1764" s="2" t="s">
        <v>3819</v>
      </c>
      <c r="I1764" s="11">
        <v>44012</v>
      </c>
      <c r="J1764" s="11">
        <v>43738</v>
      </c>
      <c r="K1764" s="2" t="s">
        <v>62</v>
      </c>
      <c r="L1764" s="2" t="s">
        <v>62</v>
      </c>
      <c r="M1764" s="2"/>
      <c r="N1764" s="2" t="s">
        <v>80</v>
      </c>
      <c r="O1764" s="2"/>
      <c r="P1764" s="2"/>
      <c r="Q1764" s="2" t="s">
        <v>65</v>
      </c>
      <c r="R1764" s="2" t="s">
        <v>81</v>
      </c>
      <c r="S1764" s="2">
        <v>60796</v>
      </c>
      <c r="T1764" s="2" t="s">
        <v>82</v>
      </c>
      <c r="U1764" s="2" t="s">
        <v>83</v>
      </c>
      <c r="V1764" s="10" t="s">
        <v>69</v>
      </c>
      <c r="W1764" s="2"/>
      <c r="X1764" s="2">
        <v>335593.92</v>
      </c>
      <c r="Y1764" s="26">
        <v>0.00024113597404</v>
      </c>
      <c r="Z1764" s="10" t="s">
        <v>84</v>
      </c>
      <c r="AA1764" s="2" t="s">
        <v>85</v>
      </c>
      <c r="AB1764" s="10" t="s">
        <v>72</v>
      </c>
      <c r="AC1764" s="2" t="s">
        <v>73</v>
      </c>
      <c r="AD1764" s="10" t="s">
        <v>74</v>
      </c>
      <c r="AE1764" s="10"/>
      <c r="AF1764" s="10" t="s">
        <v>86</v>
      </c>
      <c r="AG1764" s="10" t="s">
        <v>75</v>
      </c>
      <c r="AH1764" s="10"/>
      <c r="AI1764" s="10" t="s">
        <v>76</v>
      </c>
      <c r="AJ1764" s="2" t="s">
        <v>76</v>
      </c>
      <c r="AK1764" s="32">
        <v>1</v>
      </c>
      <c r="AL1764" s="2"/>
      <c r="AM1764" s="2"/>
      <c r="AN1764" s="7">
        <f>HYPERLINK("#Notes!C4651", "Go To Notes")</f>
      </c>
      <c r="AO1764" s="2">
        <v>0</v>
      </c>
      <c r="AP1764" s="2">
        <v>0</v>
      </c>
      <c r="AQ1764" s="2">
        <v>311428.8</v>
      </c>
      <c r="AR1764" s="26">
        <v>0.9279929743661626</v>
      </c>
      <c r="AS1764" s="11"/>
      <c r="AT1764" s="10"/>
      <c r="AV1764" s="10"/>
      <c r="AW1764" s="10"/>
      <c r="AX1764" s="10"/>
      <c r="AY1764" s="10"/>
      <c r="AZ1764" s="10"/>
      <c r="BC1764" s="10"/>
    </row>
    <row r="1765" s="2" customFormat="1">
      <c r="A1765" s="2" t="s">
        <v>3827</v>
      </c>
      <c r="B1765" s="11">
        <v>43888</v>
      </c>
      <c r="C1765" s="2" t="s">
        <v>3746</v>
      </c>
      <c r="D1765" s="2" t="s">
        <v>3747</v>
      </c>
      <c r="E1765" s="2" t="s">
        <v>3748</v>
      </c>
      <c r="F1765" s="2" t="s">
        <v>3826</v>
      </c>
      <c r="G1765" s="2" t="s">
        <v>3818</v>
      </c>
      <c r="H1765" s="2" t="s">
        <v>3819</v>
      </c>
      <c r="I1765" s="11">
        <v>44012</v>
      </c>
      <c r="J1765" s="11">
        <v>43830</v>
      </c>
      <c r="K1765" s="2" t="s">
        <v>62</v>
      </c>
      <c r="L1765" s="2" t="s">
        <v>62</v>
      </c>
      <c r="M1765" s="2"/>
      <c r="N1765" s="2" t="s">
        <v>80</v>
      </c>
      <c r="O1765" s="2"/>
      <c r="P1765" s="2"/>
      <c r="Q1765" s="2" t="s">
        <v>65</v>
      </c>
      <c r="R1765" s="2" t="s">
        <v>81</v>
      </c>
      <c r="S1765" s="2">
        <v>70727</v>
      </c>
      <c r="T1765" s="2" t="s">
        <v>82</v>
      </c>
      <c r="U1765" s="2" t="s">
        <v>83</v>
      </c>
      <c r="V1765" s="10" t="s">
        <v>69</v>
      </c>
      <c r="W1765" s="2"/>
      <c r="X1765" s="2">
        <v>430020.16</v>
      </c>
      <c r="Y1765" s="26">
        <v>0.00026159580971</v>
      </c>
      <c r="Z1765" s="10" t="s">
        <v>84</v>
      </c>
      <c r="AA1765" s="2" t="s">
        <v>85</v>
      </c>
      <c r="AB1765" s="10" t="s">
        <v>72</v>
      </c>
      <c r="AC1765" s="2" t="s">
        <v>73</v>
      </c>
      <c r="AD1765" s="10" t="s">
        <v>74</v>
      </c>
      <c r="AE1765" s="10"/>
      <c r="AF1765" s="10" t="s">
        <v>86</v>
      </c>
      <c r="AG1765" s="10" t="s">
        <v>75</v>
      </c>
      <c r="AH1765" s="10"/>
      <c r="AI1765" s="10" t="s">
        <v>76</v>
      </c>
      <c r="AJ1765" s="2" t="s">
        <v>76</v>
      </c>
      <c r="AK1765" s="32">
        <v>1</v>
      </c>
      <c r="AL1765" s="2"/>
      <c r="AM1765" s="2"/>
      <c r="AN1765" s="7">
        <f>HYPERLINK("#Notes!C4655", "Go To Notes")</f>
      </c>
      <c r="AO1765" s="2">
        <v>0</v>
      </c>
      <c r="AP1765" s="2">
        <v>0</v>
      </c>
      <c r="AQ1765" s="2">
        <v>387218.57</v>
      </c>
      <c r="AR1765" s="26">
        <v>0.9004660851249392</v>
      </c>
      <c r="AS1765" s="11"/>
      <c r="AT1765" s="10"/>
      <c r="AV1765" s="10"/>
      <c r="AW1765" s="10"/>
      <c r="AX1765" s="10"/>
      <c r="AY1765" s="10"/>
      <c r="AZ1765" s="10"/>
      <c r="BC1765" s="10"/>
    </row>
    <row r="1766" s="2" customFormat="1">
      <c r="A1766" s="2" t="s">
        <v>3828</v>
      </c>
      <c r="B1766" s="11">
        <v>44526</v>
      </c>
      <c r="C1766" s="2" t="s">
        <v>3746</v>
      </c>
      <c r="D1766" s="2" t="s">
        <v>3747</v>
      </c>
      <c r="E1766" s="2" t="s">
        <v>3748</v>
      </c>
      <c r="F1766" s="2" t="s">
        <v>3829</v>
      </c>
      <c r="G1766" s="2" t="s">
        <v>3830</v>
      </c>
      <c r="H1766" s="2" t="s">
        <v>3831</v>
      </c>
      <c r="I1766" s="11">
        <v>44742</v>
      </c>
      <c r="J1766" s="11">
        <v>44469</v>
      </c>
      <c r="K1766" s="2" t="s">
        <v>62</v>
      </c>
      <c r="L1766" s="2" t="s">
        <v>62</v>
      </c>
      <c r="M1766" s="2"/>
      <c r="N1766" s="2" t="s">
        <v>80</v>
      </c>
      <c r="O1766" s="2"/>
      <c r="P1766" s="2"/>
      <c r="Q1766" s="2" t="s">
        <v>65</v>
      </c>
      <c r="R1766" s="2" t="s">
        <v>81</v>
      </c>
      <c r="S1766" s="2">
        <v>45638</v>
      </c>
      <c r="T1766" s="2" t="s">
        <v>82</v>
      </c>
      <c r="U1766" s="2" t="s">
        <v>83</v>
      </c>
      <c r="V1766" s="10" t="s">
        <v>69</v>
      </c>
      <c r="W1766" s="2"/>
      <c r="X1766" s="2">
        <v>8008099.86</v>
      </c>
      <c r="Y1766" s="26">
        <v>0.00478073183014</v>
      </c>
      <c r="Z1766" s="10" t="s">
        <v>84</v>
      </c>
      <c r="AA1766" s="2" t="s">
        <v>85</v>
      </c>
      <c r="AB1766" s="10" t="s">
        <v>72</v>
      </c>
      <c r="AC1766" s="2" t="s">
        <v>73</v>
      </c>
      <c r="AD1766" s="10" t="s">
        <v>74</v>
      </c>
      <c r="AE1766" s="10"/>
      <c r="AF1766" s="10" t="s">
        <v>86</v>
      </c>
      <c r="AG1766" s="10" t="s">
        <v>75</v>
      </c>
      <c r="AH1766" s="10"/>
      <c r="AI1766" s="10" t="s">
        <v>76</v>
      </c>
      <c r="AJ1766" s="2" t="s">
        <v>76</v>
      </c>
      <c r="AK1766" s="32">
        <v>1</v>
      </c>
      <c r="AL1766" s="2"/>
      <c r="AM1766" s="2"/>
      <c r="AN1766" s="7">
        <f>HYPERLINK("#Notes!C4659", "Go To Notes")</f>
      </c>
      <c r="AO1766" s="2">
        <v>0</v>
      </c>
      <c r="AP1766" s="2">
        <v>0</v>
      </c>
      <c r="AQ1766" s="2">
        <v>0</v>
      </c>
      <c r="AR1766" s="26">
        <v>0</v>
      </c>
      <c r="AS1766" s="11"/>
      <c r="AT1766" s="10"/>
      <c r="AV1766" s="10"/>
      <c r="AW1766" s="10"/>
      <c r="AX1766" s="10"/>
      <c r="AY1766" s="10"/>
      <c r="AZ1766" s="10"/>
      <c r="BC1766" s="10"/>
    </row>
    <row r="1767" s="2" customFormat="1">
      <c r="A1767" s="2" t="s">
        <v>3832</v>
      </c>
      <c r="B1767" s="11">
        <v>44526</v>
      </c>
      <c r="C1767" s="2" t="s">
        <v>3746</v>
      </c>
      <c r="D1767" s="2" t="s">
        <v>3747</v>
      </c>
      <c r="E1767" s="2" t="s">
        <v>3748</v>
      </c>
      <c r="F1767" s="2" t="s">
        <v>3833</v>
      </c>
      <c r="G1767" s="2" t="s">
        <v>3834</v>
      </c>
      <c r="H1767" s="2" t="s">
        <v>3835</v>
      </c>
      <c r="I1767" s="11">
        <v>44742</v>
      </c>
      <c r="J1767" s="11">
        <v>44469</v>
      </c>
      <c r="K1767" s="2" t="s">
        <v>62</v>
      </c>
      <c r="L1767" s="2" t="s">
        <v>62</v>
      </c>
      <c r="M1767" s="2"/>
      <c r="N1767" s="2" t="s">
        <v>80</v>
      </c>
      <c r="O1767" s="2"/>
      <c r="P1767" s="2"/>
      <c r="Q1767" s="2" t="s">
        <v>65</v>
      </c>
      <c r="R1767" s="2" t="s">
        <v>81</v>
      </c>
      <c r="S1767" s="2">
        <v>37504</v>
      </c>
      <c r="T1767" s="2" t="s">
        <v>82</v>
      </c>
      <c r="U1767" s="2" t="s">
        <v>83</v>
      </c>
      <c r="V1767" s="10" t="s">
        <v>69</v>
      </c>
      <c r="W1767" s="2"/>
      <c r="X1767" s="2">
        <v>6580826.88</v>
      </c>
      <c r="Y1767" s="26">
        <v>0.00462348284484</v>
      </c>
      <c r="Z1767" s="10" t="s">
        <v>84</v>
      </c>
      <c r="AA1767" s="2" t="s">
        <v>85</v>
      </c>
      <c r="AB1767" s="10" t="s">
        <v>72</v>
      </c>
      <c r="AC1767" s="2" t="s">
        <v>73</v>
      </c>
      <c r="AD1767" s="10" t="s">
        <v>74</v>
      </c>
      <c r="AE1767" s="10"/>
      <c r="AF1767" s="10" t="s">
        <v>86</v>
      </c>
      <c r="AG1767" s="10" t="s">
        <v>75</v>
      </c>
      <c r="AH1767" s="10"/>
      <c r="AI1767" s="10" t="s">
        <v>76</v>
      </c>
      <c r="AJ1767" s="2" t="s">
        <v>76</v>
      </c>
      <c r="AK1767" s="32">
        <v>1</v>
      </c>
      <c r="AL1767" s="2"/>
      <c r="AM1767" s="2"/>
      <c r="AN1767" s="7">
        <f>HYPERLINK("#Notes!C4663", "Go To Notes")</f>
      </c>
      <c r="AO1767" s="2">
        <v>0</v>
      </c>
      <c r="AP1767" s="2">
        <v>0</v>
      </c>
      <c r="AQ1767" s="2">
        <v>0</v>
      </c>
      <c r="AR1767" s="26">
        <v>0</v>
      </c>
      <c r="AS1767" s="11"/>
      <c r="AT1767" s="10"/>
      <c r="AV1767" s="10"/>
      <c r="AW1767" s="10"/>
      <c r="AX1767" s="10"/>
      <c r="AY1767" s="10"/>
      <c r="AZ1767" s="10"/>
      <c r="BC1767" s="10"/>
    </row>
    <row r="1768" s="2" customFormat="1">
      <c r="A1768" s="2" t="s">
        <v>3836</v>
      </c>
      <c r="B1768" s="11">
        <v>43796</v>
      </c>
      <c r="C1768" s="2" t="s">
        <v>3746</v>
      </c>
      <c r="D1768" s="2" t="s">
        <v>3747</v>
      </c>
      <c r="E1768" s="2" t="s">
        <v>3748</v>
      </c>
      <c r="F1768" s="2" t="s">
        <v>3837</v>
      </c>
      <c r="G1768" s="2" t="s">
        <v>3838</v>
      </c>
      <c r="H1768" s="2" t="s">
        <v>3839</v>
      </c>
      <c r="I1768" s="11">
        <v>44012</v>
      </c>
      <c r="J1768" s="11">
        <v>43738</v>
      </c>
      <c r="K1768" s="2" t="s">
        <v>62</v>
      </c>
      <c r="L1768" s="2" t="s">
        <v>62</v>
      </c>
      <c r="M1768" s="2"/>
      <c r="N1768" s="2" t="s">
        <v>80</v>
      </c>
      <c r="O1768" s="2"/>
      <c r="P1768" s="2"/>
      <c r="Q1768" s="2" t="s">
        <v>65</v>
      </c>
      <c r="R1768" s="2" t="s">
        <v>81</v>
      </c>
      <c r="S1768" s="2">
        <v>155173</v>
      </c>
      <c r="T1768" s="2" t="s">
        <v>82</v>
      </c>
      <c r="U1768" s="2" t="s">
        <v>83</v>
      </c>
      <c r="V1768" s="10" t="s">
        <v>69</v>
      </c>
      <c r="W1768" s="2"/>
      <c r="X1768" s="2">
        <v>856554.96</v>
      </c>
      <c r="Y1768" s="26">
        <v>0.00067904440669</v>
      </c>
      <c r="Z1768" s="10" t="s">
        <v>84</v>
      </c>
      <c r="AA1768" s="2" t="s">
        <v>85</v>
      </c>
      <c r="AB1768" s="10" t="s">
        <v>72</v>
      </c>
      <c r="AC1768" s="2" t="s">
        <v>73</v>
      </c>
      <c r="AD1768" s="10" t="s">
        <v>74</v>
      </c>
      <c r="AE1768" s="10"/>
      <c r="AF1768" s="10" t="s">
        <v>86</v>
      </c>
      <c r="AG1768" s="10" t="s">
        <v>75</v>
      </c>
      <c r="AH1768" s="10"/>
      <c r="AI1768" s="10" t="s">
        <v>76</v>
      </c>
      <c r="AJ1768" s="2" t="s">
        <v>76</v>
      </c>
      <c r="AK1768" s="32">
        <v>1</v>
      </c>
      <c r="AL1768" s="2"/>
      <c r="AM1768" s="2"/>
      <c r="AN1768" s="7">
        <f>HYPERLINK("#Notes!C4667", "Go To Notes")</f>
      </c>
      <c r="AO1768" s="2">
        <v>0</v>
      </c>
      <c r="AP1768" s="2">
        <v>0</v>
      </c>
      <c r="AQ1768" s="2">
        <v>765041.46</v>
      </c>
      <c r="AR1768" s="26">
        <v>0.8931609712469589</v>
      </c>
      <c r="AS1768" s="11"/>
      <c r="AT1768" s="10"/>
      <c r="AV1768" s="10"/>
      <c r="AW1768" s="10"/>
      <c r="AX1768" s="10"/>
      <c r="AY1768" s="10"/>
      <c r="AZ1768" s="10"/>
      <c r="BC1768" s="10"/>
    </row>
    <row r="1769" s="2" customFormat="1">
      <c r="A1769" s="2" t="s">
        <v>3840</v>
      </c>
      <c r="B1769" s="11">
        <v>43888</v>
      </c>
      <c r="C1769" s="2" t="s">
        <v>3746</v>
      </c>
      <c r="D1769" s="2" t="s">
        <v>3747</v>
      </c>
      <c r="E1769" s="2" t="s">
        <v>3748</v>
      </c>
      <c r="F1769" s="2" t="s">
        <v>3837</v>
      </c>
      <c r="G1769" s="2" t="s">
        <v>3838</v>
      </c>
      <c r="H1769" s="2" t="s">
        <v>3839</v>
      </c>
      <c r="I1769" s="11">
        <v>44012</v>
      </c>
      <c r="J1769" s="11">
        <v>43830</v>
      </c>
      <c r="K1769" s="2" t="s">
        <v>62</v>
      </c>
      <c r="L1769" s="2" t="s">
        <v>62</v>
      </c>
      <c r="M1769" s="2"/>
      <c r="N1769" s="2" t="s">
        <v>80</v>
      </c>
      <c r="O1769" s="2"/>
      <c r="P1769" s="2"/>
      <c r="Q1769" s="2" t="s">
        <v>65</v>
      </c>
      <c r="R1769" s="2" t="s">
        <v>81</v>
      </c>
      <c r="S1769" s="2">
        <v>114793</v>
      </c>
      <c r="T1769" s="2" t="s">
        <v>82</v>
      </c>
      <c r="U1769" s="2" t="s">
        <v>83</v>
      </c>
      <c r="V1769" s="10" t="s">
        <v>69</v>
      </c>
      <c r="W1769" s="2"/>
      <c r="X1769" s="2">
        <v>697941.44</v>
      </c>
      <c r="Y1769" s="26">
        <v>0.00051160270274</v>
      </c>
      <c r="Z1769" s="10" t="s">
        <v>84</v>
      </c>
      <c r="AA1769" s="2" t="s">
        <v>85</v>
      </c>
      <c r="AB1769" s="10" t="s">
        <v>72</v>
      </c>
      <c r="AC1769" s="2" t="s">
        <v>73</v>
      </c>
      <c r="AD1769" s="10" t="s">
        <v>74</v>
      </c>
      <c r="AE1769" s="10"/>
      <c r="AF1769" s="10" t="s">
        <v>86</v>
      </c>
      <c r="AG1769" s="10" t="s">
        <v>75</v>
      </c>
      <c r="AH1769" s="10"/>
      <c r="AI1769" s="10" t="s">
        <v>76</v>
      </c>
      <c r="AJ1769" s="2" t="s">
        <v>76</v>
      </c>
      <c r="AK1769" s="32">
        <v>1</v>
      </c>
      <c r="AL1769" s="2"/>
      <c r="AM1769" s="2"/>
      <c r="AN1769" s="7">
        <f>HYPERLINK("#Notes!C4671", "Go To Notes")</f>
      </c>
      <c r="AO1769" s="2">
        <v>0</v>
      </c>
      <c r="AP1769" s="2">
        <v>0</v>
      </c>
      <c r="AQ1769" s="2">
        <v>629664.29</v>
      </c>
      <c r="AR1769" s="26">
        <v>0.9021735261915383</v>
      </c>
      <c r="AS1769" s="11"/>
      <c r="AT1769" s="10"/>
      <c r="AV1769" s="10"/>
      <c r="AW1769" s="10"/>
      <c r="AX1769" s="10"/>
      <c r="AY1769" s="10"/>
      <c r="AZ1769" s="10"/>
      <c r="BC1769" s="10"/>
    </row>
    <row r="1770" s="2" customFormat="1">
      <c r="A1770" s="2" t="s">
        <v>3841</v>
      </c>
      <c r="B1770" s="11">
        <v>43983</v>
      </c>
      <c r="C1770" s="2" t="s">
        <v>3746</v>
      </c>
      <c r="D1770" s="2" t="s">
        <v>3747</v>
      </c>
      <c r="E1770" s="2" t="s">
        <v>3748</v>
      </c>
      <c r="F1770" s="2" t="s">
        <v>3837</v>
      </c>
      <c r="G1770" s="2" t="s">
        <v>3838</v>
      </c>
      <c r="H1770" s="2" t="s">
        <v>3839</v>
      </c>
      <c r="I1770" s="11">
        <v>44012</v>
      </c>
      <c r="J1770" s="11">
        <v>43921</v>
      </c>
      <c r="K1770" s="2" t="s">
        <v>62</v>
      </c>
      <c r="L1770" s="2" t="s">
        <v>62</v>
      </c>
      <c r="M1770" s="2"/>
      <c r="N1770" s="2" t="s">
        <v>80</v>
      </c>
      <c r="O1770" s="2"/>
      <c r="P1770" s="2"/>
      <c r="Q1770" s="2" t="s">
        <v>65</v>
      </c>
      <c r="R1770" s="2" t="s">
        <v>81</v>
      </c>
      <c r="S1770" s="2">
        <v>113073</v>
      </c>
      <c r="T1770" s="2" t="s">
        <v>82</v>
      </c>
      <c r="U1770" s="2" t="s">
        <v>83</v>
      </c>
      <c r="V1770" s="10" t="s">
        <v>69</v>
      </c>
      <c r="W1770" s="2"/>
      <c r="X1770" s="2">
        <v>395755.5</v>
      </c>
      <c r="Y1770" s="26">
        <v>0.00044554130003</v>
      </c>
      <c r="Z1770" s="10" t="s">
        <v>84</v>
      </c>
      <c r="AA1770" s="2" t="s">
        <v>85</v>
      </c>
      <c r="AB1770" s="10" t="s">
        <v>72</v>
      </c>
      <c r="AC1770" s="2" t="s">
        <v>73</v>
      </c>
      <c r="AD1770" s="10" t="s">
        <v>74</v>
      </c>
      <c r="AE1770" s="10"/>
      <c r="AF1770" s="10" t="s">
        <v>86</v>
      </c>
      <c r="AG1770" s="10" t="s">
        <v>75</v>
      </c>
      <c r="AH1770" s="10"/>
      <c r="AI1770" s="10" t="s">
        <v>76</v>
      </c>
      <c r="AJ1770" s="2" t="s">
        <v>76</v>
      </c>
      <c r="AK1770" s="32">
        <v>1</v>
      </c>
      <c r="AL1770" s="2"/>
      <c r="AM1770" s="2"/>
      <c r="AN1770" s="7">
        <f>HYPERLINK("#Notes!C4675", "Go To Notes")</f>
      </c>
      <c r="AO1770" s="2">
        <v>0</v>
      </c>
      <c r="AP1770" s="2">
        <v>0</v>
      </c>
      <c r="AQ1770" s="2">
        <v>346573.5</v>
      </c>
      <c r="AR1770" s="26">
        <v>0.875726300708392</v>
      </c>
      <c r="AS1770" s="11"/>
      <c r="AT1770" s="10"/>
      <c r="AV1770" s="10"/>
      <c r="AW1770" s="10"/>
      <c r="AX1770" s="10"/>
      <c r="AY1770" s="10"/>
      <c r="AZ1770" s="10"/>
      <c r="BC1770" s="10"/>
    </row>
    <row r="1771" s="2" customFormat="1">
      <c r="A1771" s="2" t="s">
        <v>3842</v>
      </c>
      <c r="B1771" s="11">
        <v>44070</v>
      </c>
      <c r="C1771" s="2" t="s">
        <v>3746</v>
      </c>
      <c r="D1771" s="2" t="s">
        <v>3747</v>
      </c>
      <c r="E1771" s="2" t="s">
        <v>3748</v>
      </c>
      <c r="F1771" s="2" t="s">
        <v>3837</v>
      </c>
      <c r="G1771" s="2" t="s">
        <v>3838</v>
      </c>
      <c r="H1771" s="2" t="s">
        <v>3839</v>
      </c>
      <c r="I1771" s="11">
        <v>44012</v>
      </c>
      <c r="J1771" s="11">
        <v>44012</v>
      </c>
      <c r="K1771" s="2" t="s">
        <v>62</v>
      </c>
      <c r="L1771" s="2" t="s">
        <v>62</v>
      </c>
      <c r="M1771" s="2"/>
      <c r="N1771" s="2" t="s">
        <v>80</v>
      </c>
      <c r="O1771" s="2"/>
      <c r="P1771" s="2"/>
      <c r="Q1771" s="2" t="s">
        <v>65</v>
      </c>
      <c r="R1771" s="2" t="s">
        <v>81</v>
      </c>
      <c r="S1771" s="2">
        <v>102066</v>
      </c>
      <c r="T1771" s="2" t="s">
        <v>82</v>
      </c>
      <c r="U1771" s="2" t="s">
        <v>83</v>
      </c>
      <c r="V1771" s="10" t="s">
        <v>69</v>
      </c>
      <c r="W1771" s="2"/>
      <c r="X1771" s="2">
        <v>442966.44</v>
      </c>
      <c r="Y1771" s="26">
        <v>0.00044307782009</v>
      </c>
      <c r="Z1771" s="10" t="s">
        <v>84</v>
      </c>
      <c r="AA1771" s="2" t="s">
        <v>85</v>
      </c>
      <c r="AB1771" s="10" t="s">
        <v>72</v>
      </c>
      <c r="AC1771" s="2" t="s">
        <v>73</v>
      </c>
      <c r="AD1771" s="10" t="s">
        <v>74</v>
      </c>
      <c r="AE1771" s="10"/>
      <c r="AF1771" s="10" t="s">
        <v>86</v>
      </c>
      <c r="AG1771" s="10" t="s">
        <v>75</v>
      </c>
      <c r="AH1771" s="10"/>
      <c r="AI1771" s="10" t="s">
        <v>76</v>
      </c>
      <c r="AJ1771" s="2" t="s">
        <v>76</v>
      </c>
      <c r="AK1771" s="32">
        <v>1</v>
      </c>
      <c r="AL1771" s="2"/>
      <c r="AM1771" s="2"/>
      <c r="AN1771" s="7">
        <f>HYPERLINK("#Notes!C4679", "Go To Notes")</f>
      </c>
      <c r="AO1771" s="2">
        <v>0</v>
      </c>
      <c r="AP1771" s="2">
        <v>0</v>
      </c>
      <c r="AQ1771" s="2">
        <v>398668.06</v>
      </c>
      <c r="AR1771" s="26">
        <v>0.8999960809672174</v>
      </c>
      <c r="AS1771" s="11"/>
      <c r="AT1771" s="10"/>
      <c r="AV1771" s="10"/>
      <c r="AW1771" s="10"/>
      <c r="AX1771" s="10"/>
      <c r="AY1771" s="10"/>
      <c r="AZ1771" s="10"/>
      <c r="BC1771" s="10"/>
    </row>
    <row r="1772" s="2" customFormat="1">
      <c r="A1772" s="2" t="s">
        <v>3843</v>
      </c>
      <c r="B1772" s="11">
        <v>44162</v>
      </c>
      <c r="C1772" s="2" t="s">
        <v>3746</v>
      </c>
      <c r="D1772" s="2" t="s">
        <v>3747</v>
      </c>
      <c r="E1772" s="2" t="s">
        <v>3748</v>
      </c>
      <c r="F1772" s="2" t="s">
        <v>3837</v>
      </c>
      <c r="G1772" s="2" t="s">
        <v>3838</v>
      </c>
      <c r="H1772" s="2" t="s">
        <v>3839</v>
      </c>
      <c r="I1772" s="11">
        <v>44377</v>
      </c>
      <c r="J1772" s="11">
        <v>44104</v>
      </c>
      <c r="K1772" s="2" t="s">
        <v>62</v>
      </c>
      <c r="L1772" s="2" t="s">
        <v>62</v>
      </c>
      <c r="M1772" s="2"/>
      <c r="N1772" s="2" t="s">
        <v>80</v>
      </c>
      <c r="O1772" s="2"/>
      <c r="P1772" s="2"/>
      <c r="Q1772" s="2" t="s">
        <v>65</v>
      </c>
      <c r="R1772" s="2" t="s">
        <v>81</v>
      </c>
      <c r="S1772" s="2">
        <v>80407</v>
      </c>
      <c r="T1772" s="2" t="s">
        <v>82</v>
      </c>
      <c r="U1772" s="2" t="s">
        <v>83</v>
      </c>
      <c r="V1772" s="10" t="s">
        <v>69</v>
      </c>
      <c r="W1772" s="2"/>
      <c r="X1772" s="2">
        <v>820151.4</v>
      </c>
      <c r="Y1772" s="26">
        <v>0.00081817395047</v>
      </c>
      <c r="Z1772" s="10" t="s">
        <v>84</v>
      </c>
      <c r="AA1772" s="2" t="s">
        <v>85</v>
      </c>
      <c r="AB1772" s="10" t="s">
        <v>72</v>
      </c>
      <c r="AC1772" s="2" t="s">
        <v>73</v>
      </c>
      <c r="AD1772" s="10" t="s">
        <v>74</v>
      </c>
      <c r="AE1772" s="10"/>
      <c r="AF1772" s="10" t="s">
        <v>86</v>
      </c>
      <c r="AG1772" s="10" t="s">
        <v>75</v>
      </c>
      <c r="AH1772" s="10"/>
      <c r="AI1772" s="10" t="s">
        <v>76</v>
      </c>
      <c r="AJ1772" s="2" t="s">
        <v>76</v>
      </c>
      <c r="AK1772" s="32">
        <v>1</v>
      </c>
      <c r="AL1772" s="2"/>
      <c r="AM1772" s="2"/>
      <c r="AN1772" s="7">
        <f>HYPERLINK("#Notes!C4683", "Go To Notes")</f>
      </c>
      <c r="AO1772" s="2">
        <v>0</v>
      </c>
      <c r="AP1772" s="2">
        <v>0</v>
      </c>
      <c r="AQ1772" s="2">
        <v>738336.75</v>
      </c>
      <c r="AR1772" s="26">
        <v>0.9002444548652847</v>
      </c>
      <c r="AS1772" s="11"/>
      <c r="AT1772" s="10"/>
      <c r="AV1772" s="10"/>
      <c r="AW1772" s="10"/>
      <c r="AX1772" s="10"/>
      <c r="AY1772" s="10"/>
      <c r="AZ1772" s="10"/>
      <c r="BC1772" s="10"/>
    </row>
    <row r="1773" s="2" customFormat="1">
      <c r="A1773" s="2" t="s">
        <v>3844</v>
      </c>
      <c r="B1773" s="11">
        <v>44253</v>
      </c>
      <c r="C1773" s="2" t="s">
        <v>3746</v>
      </c>
      <c r="D1773" s="2" t="s">
        <v>3747</v>
      </c>
      <c r="E1773" s="2" t="s">
        <v>3748</v>
      </c>
      <c r="F1773" s="2" t="s">
        <v>3837</v>
      </c>
      <c r="G1773" s="2" t="s">
        <v>3838</v>
      </c>
      <c r="H1773" s="2" t="s">
        <v>3839</v>
      </c>
      <c r="I1773" s="11">
        <v>44377</v>
      </c>
      <c r="J1773" s="11">
        <v>44196</v>
      </c>
      <c r="K1773" s="2" t="s">
        <v>62</v>
      </c>
      <c r="L1773" s="2" t="s">
        <v>62</v>
      </c>
      <c r="M1773" s="2"/>
      <c r="N1773" s="2" t="s">
        <v>80</v>
      </c>
      <c r="O1773" s="2"/>
      <c r="P1773" s="2"/>
      <c r="Q1773" s="2" t="s">
        <v>65</v>
      </c>
      <c r="R1773" s="2" t="s">
        <v>81</v>
      </c>
      <c r="S1773" s="2">
        <v>83260</v>
      </c>
      <c r="T1773" s="2" t="s">
        <v>82</v>
      </c>
      <c r="U1773" s="2" t="s">
        <v>83</v>
      </c>
      <c r="V1773" s="10" t="s">
        <v>69</v>
      </c>
      <c r="W1773" s="2"/>
      <c r="X1773" s="2">
        <v>1568618.4</v>
      </c>
      <c r="Y1773" s="26">
        <v>0.00117755205515</v>
      </c>
      <c r="Z1773" s="10" t="s">
        <v>84</v>
      </c>
      <c r="AA1773" s="2" t="s">
        <v>85</v>
      </c>
      <c r="AB1773" s="10" t="s">
        <v>72</v>
      </c>
      <c r="AC1773" s="2" t="s">
        <v>73</v>
      </c>
      <c r="AD1773" s="10" t="s">
        <v>74</v>
      </c>
      <c r="AE1773" s="10"/>
      <c r="AF1773" s="10" t="s">
        <v>86</v>
      </c>
      <c r="AG1773" s="10" t="s">
        <v>75</v>
      </c>
      <c r="AH1773" s="10"/>
      <c r="AI1773" s="10" t="s">
        <v>76</v>
      </c>
      <c r="AJ1773" s="2" t="s">
        <v>76</v>
      </c>
      <c r="AK1773" s="32">
        <v>1</v>
      </c>
      <c r="AL1773" s="2"/>
      <c r="AM1773" s="2"/>
      <c r="AN1773" s="7">
        <f>HYPERLINK("#Notes!C4687", "Go To Notes")</f>
      </c>
      <c r="AO1773" s="2">
        <v>0</v>
      </c>
      <c r="AP1773" s="2">
        <v>0</v>
      </c>
      <c r="AQ1773" s="2">
        <v>1412365.98</v>
      </c>
      <c r="AR1773" s="26">
        <v>0.9003885074916883</v>
      </c>
      <c r="AS1773" s="11"/>
      <c r="AT1773" s="10"/>
      <c r="AV1773" s="10"/>
      <c r="AW1773" s="10"/>
      <c r="AX1773" s="10"/>
      <c r="AY1773" s="10"/>
      <c r="AZ1773" s="10"/>
      <c r="BC1773" s="10"/>
    </row>
    <row r="1774" s="2" customFormat="1">
      <c r="A1774" s="2" t="s">
        <v>3845</v>
      </c>
      <c r="B1774" s="11">
        <v>44344</v>
      </c>
      <c r="C1774" s="2" t="s">
        <v>3746</v>
      </c>
      <c r="D1774" s="2" t="s">
        <v>3747</v>
      </c>
      <c r="E1774" s="2" t="s">
        <v>3748</v>
      </c>
      <c r="F1774" s="2" t="s">
        <v>3837</v>
      </c>
      <c r="G1774" s="2" t="s">
        <v>3838</v>
      </c>
      <c r="H1774" s="2" t="s">
        <v>3839</v>
      </c>
      <c r="I1774" s="11">
        <v>44377</v>
      </c>
      <c r="J1774" s="11">
        <v>44286</v>
      </c>
      <c r="K1774" s="2" t="s">
        <v>62</v>
      </c>
      <c r="L1774" s="2" t="s">
        <v>62</v>
      </c>
      <c r="M1774" s="2"/>
      <c r="N1774" s="2" t="s">
        <v>80</v>
      </c>
      <c r="O1774" s="2"/>
      <c r="P1774" s="2"/>
      <c r="Q1774" s="2" t="s">
        <v>65</v>
      </c>
      <c r="R1774" s="2" t="s">
        <v>81</v>
      </c>
      <c r="S1774" s="2">
        <v>91579</v>
      </c>
      <c r="T1774" s="2" t="s">
        <v>82</v>
      </c>
      <c r="U1774" s="2" t="s">
        <v>83</v>
      </c>
      <c r="V1774" s="10" t="s">
        <v>69</v>
      </c>
      <c r="W1774" s="2"/>
      <c r="X1774" s="2">
        <v>17383525.78</v>
      </c>
      <c r="Y1774" s="26">
        <v>0.01017101143752</v>
      </c>
      <c r="Z1774" s="10" t="s">
        <v>84</v>
      </c>
      <c r="AA1774" s="2" t="s">
        <v>85</v>
      </c>
      <c r="AB1774" s="10" t="s">
        <v>72</v>
      </c>
      <c r="AC1774" s="2" t="s">
        <v>73</v>
      </c>
      <c r="AD1774" s="10" t="s">
        <v>74</v>
      </c>
      <c r="AE1774" s="10"/>
      <c r="AF1774" s="10" t="s">
        <v>86</v>
      </c>
      <c r="AG1774" s="10" t="s">
        <v>75</v>
      </c>
      <c r="AH1774" s="10"/>
      <c r="AI1774" s="10" t="s">
        <v>76</v>
      </c>
      <c r="AJ1774" s="2" t="s">
        <v>76</v>
      </c>
      <c r="AK1774" s="32">
        <v>1</v>
      </c>
      <c r="AL1774" s="2"/>
      <c r="AM1774" s="2"/>
      <c r="AN1774" s="7">
        <f>HYPERLINK("#Notes!C4691", "Go To Notes")</f>
      </c>
      <c r="AO1774" s="2">
        <v>0</v>
      </c>
      <c r="AP1774" s="2">
        <v>0</v>
      </c>
      <c r="AQ1774" s="2">
        <v>0</v>
      </c>
      <c r="AR1774" s="26">
        <v>0</v>
      </c>
      <c r="AS1774" s="11"/>
      <c r="AT1774" s="10"/>
      <c r="AV1774" s="10"/>
      <c r="AW1774" s="10"/>
      <c r="AX1774" s="10"/>
      <c r="AY1774" s="10"/>
      <c r="AZ1774" s="10"/>
      <c r="BC1774" s="10"/>
    </row>
    <row r="1775" s="2" customFormat="1">
      <c r="A1775" s="2" t="s">
        <v>3846</v>
      </c>
      <c r="B1775" s="11">
        <v>44431</v>
      </c>
      <c r="C1775" s="2" t="s">
        <v>3746</v>
      </c>
      <c r="D1775" s="2" t="s">
        <v>3747</v>
      </c>
      <c r="E1775" s="2" t="s">
        <v>3748</v>
      </c>
      <c r="F1775" s="2" t="s">
        <v>3837</v>
      </c>
      <c r="G1775" s="2" t="s">
        <v>3838</v>
      </c>
      <c r="H1775" s="2" t="s">
        <v>3839</v>
      </c>
      <c r="I1775" s="11">
        <v>44377</v>
      </c>
      <c r="J1775" s="11">
        <v>44377</v>
      </c>
      <c r="K1775" s="2" t="s">
        <v>62</v>
      </c>
      <c r="L1775" s="2" t="s">
        <v>62</v>
      </c>
      <c r="M1775" s="2"/>
      <c r="N1775" s="2" t="s">
        <v>80</v>
      </c>
      <c r="O1775" s="2"/>
      <c r="P1775" s="2"/>
      <c r="Q1775" s="2" t="s">
        <v>65</v>
      </c>
      <c r="R1775" s="2" t="s">
        <v>81</v>
      </c>
      <c r="S1775" s="2">
        <v>95307</v>
      </c>
      <c r="T1775" s="2" t="s">
        <v>82</v>
      </c>
      <c r="U1775" s="2" t="s">
        <v>83</v>
      </c>
      <c r="V1775" s="10" t="s">
        <v>69</v>
      </c>
      <c r="W1775" s="2"/>
      <c r="X1775" s="2">
        <v>20409040.98</v>
      </c>
      <c r="Y1775" s="26">
        <v>0.01118479546463</v>
      </c>
      <c r="Z1775" s="10" t="s">
        <v>84</v>
      </c>
      <c r="AA1775" s="2" t="s">
        <v>85</v>
      </c>
      <c r="AB1775" s="10" t="s">
        <v>72</v>
      </c>
      <c r="AC1775" s="2" t="s">
        <v>73</v>
      </c>
      <c r="AD1775" s="10" t="s">
        <v>74</v>
      </c>
      <c r="AE1775" s="10"/>
      <c r="AF1775" s="10" t="s">
        <v>86</v>
      </c>
      <c r="AG1775" s="10" t="s">
        <v>75</v>
      </c>
      <c r="AH1775" s="10"/>
      <c r="AI1775" s="10" t="s">
        <v>76</v>
      </c>
      <c r="AJ1775" s="2" t="s">
        <v>76</v>
      </c>
      <c r="AK1775" s="32">
        <v>1</v>
      </c>
      <c r="AL1775" s="2"/>
      <c r="AM1775" s="2"/>
      <c r="AN1775" s="7">
        <f>HYPERLINK("#Notes!C4695", "Go To Notes")</f>
      </c>
      <c r="AO1775" s="2">
        <v>0</v>
      </c>
      <c r="AP1775" s="2">
        <v>0</v>
      </c>
      <c r="AQ1775" s="2">
        <v>18150292.26</v>
      </c>
      <c r="AR1775" s="26">
        <v>0.8893260725864837</v>
      </c>
      <c r="AS1775" s="11"/>
      <c r="AT1775" s="10"/>
      <c r="AV1775" s="10"/>
      <c r="AW1775" s="10"/>
      <c r="AX1775" s="10"/>
      <c r="AY1775" s="10"/>
      <c r="AZ1775" s="10"/>
      <c r="BC1775" s="10"/>
    </row>
    <row r="1776" s="2" customFormat="1">
      <c r="A1776" s="2" t="s">
        <v>3847</v>
      </c>
      <c r="B1776" s="11">
        <v>44253</v>
      </c>
      <c r="C1776" s="2" t="s">
        <v>3746</v>
      </c>
      <c r="D1776" s="2" t="s">
        <v>3747</v>
      </c>
      <c r="E1776" s="2" t="s">
        <v>3748</v>
      </c>
      <c r="F1776" s="2" t="s">
        <v>3848</v>
      </c>
      <c r="G1776" s="2" t="s">
        <v>3849</v>
      </c>
      <c r="H1776" s="2" t="s">
        <v>3850</v>
      </c>
      <c r="I1776" s="11">
        <v>44377</v>
      </c>
      <c r="J1776" s="11">
        <v>44196</v>
      </c>
      <c r="K1776" s="2" t="s">
        <v>62</v>
      </c>
      <c r="L1776" s="2" t="s">
        <v>62</v>
      </c>
      <c r="M1776" s="2"/>
      <c r="N1776" s="2" t="s">
        <v>80</v>
      </c>
      <c r="O1776" s="2"/>
      <c r="P1776" s="2"/>
      <c r="Q1776" s="2" t="s">
        <v>65</v>
      </c>
      <c r="R1776" s="2" t="s">
        <v>81</v>
      </c>
      <c r="S1776" s="2">
        <v>113400</v>
      </c>
      <c r="T1776" s="2" t="s">
        <v>82</v>
      </c>
      <c r="U1776" s="2" t="s">
        <v>83</v>
      </c>
      <c r="V1776" s="10" t="s">
        <v>69</v>
      </c>
      <c r="W1776" s="2"/>
      <c r="X1776" s="2">
        <v>2136456</v>
      </c>
      <c r="Y1776" s="26">
        <v>0.00109898900836</v>
      </c>
      <c r="Z1776" s="10" t="s">
        <v>84</v>
      </c>
      <c r="AA1776" s="2" t="s">
        <v>85</v>
      </c>
      <c r="AB1776" s="10" t="s">
        <v>72</v>
      </c>
      <c r="AC1776" s="2" t="s">
        <v>73</v>
      </c>
      <c r="AD1776" s="10" t="s">
        <v>74</v>
      </c>
      <c r="AE1776" s="10"/>
      <c r="AF1776" s="10" t="s">
        <v>86</v>
      </c>
      <c r="AG1776" s="10" t="s">
        <v>75</v>
      </c>
      <c r="AH1776" s="10"/>
      <c r="AI1776" s="10" t="s">
        <v>76</v>
      </c>
      <c r="AJ1776" s="2" t="s">
        <v>76</v>
      </c>
      <c r="AK1776" s="32">
        <v>1</v>
      </c>
      <c r="AL1776" s="2"/>
      <c r="AM1776" s="2"/>
      <c r="AN1776" s="7">
        <f>HYPERLINK("#Notes!C4699", "Go To Notes")</f>
      </c>
      <c r="AO1776" s="2">
        <v>0</v>
      </c>
      <c r="AP1776" s="2">
        <v>0</v>
      </c>
      <c r="AQ1776" s="2">
        <v>19067.4</v>
      </c>
      <c r="AR1776" s="26">
        <v>0.008924780103124053</v>
      </c>
      <c r="AS1776" s="11"/>
      <c r="AT1776" s="10"/>
      <c r="AV1776" s="10"/>
      <c r="AW1776" s="10"/>
      <c r="AX1776" s="10"/>
      <c r="AY1776" s="10"/>
      <c r="AZ1776" s="10"/>
      <c r="BC1776" s="10"/>
    </row>
    <row r="1777" s="2" customFormat="1">
      <c r="A1777" s="2" t="s">
        <v>3851</v>
      </c>
      <c r="B1777" s="11">
        <v>44344</v>
      </c>
      <c r="C1777" s="2" t="s">
        <v>3746</v>
      </c>
      <c r="D1777" s="2" t="s">
        <v>3747</v>
      </c>
      <c r="E1777" s="2" t="s">
        <v>3748</v>
      </c>
      <c r="F1777" s="2" t="s">
        <v>3848</v>
      </c>
      <c r="G1777" s="2" t="s">
        <v>3849</v>
      </c>
      <c r="H1777" s="2" t="s">
        <v>3850</v>
      </c>
      <c r="I1777" s="11">
        <v>44377</v>
      </c>
      <c r="J1777" s="11">
        <v>44286</v>
      </c>
      <c r="K1777" s="2" t="s">
        <v>62</v>
      </c>
      <c r="L1777" s="2" t="s">
        <v>62</v>
      </c>
      <c r="M1777" s="2"/>
      <c r="N1777" s="2" t="s">
        <v>80</v>
      </c>
      <c r="O1777" s="2"/>
      <c r="P1777" s="2"/>
      <c r="Q1777" s="2" t="s">
        <v>65</v>
      </c>
      <c r="R1777" s="2" t="s">
        <v>81</v>
      </c>
      <c r="S1777" s="2">
        <v>118907</v>
      </c>
      <c r="T1777" s="2" t="s">
        <v>82</v>
      </c>
      <c r="U1777" s="2" t="s">
        <v>83</v>
      </c>
      <c r="V1777" s="10" t="s">
        <v>69</v>
      </c>
      <c r="W1777" s="2"/>
      <c r="X1777" s="2">
        <v>22570926.74</v>
      </c>
      <c r="Y1777" s="26">
        <v>0.01017542411867</v>
      </c>
      <c r="Z1777" s="10" t="s">
        <v>84</v>
      </c>
      <c r="AA1777" s="2" t="s">
        <v>85</v>
      </c>
      <c r="AB1777" s="10" t="s">
        <v>72</v>
      </c>
      <c r="AC1777" s="2" t="s">
        <v>73</v>
      </c>
      <c r="AD1777" s="10" t="s">
        <v>74</v>
      </c>
      <c r="AE1777" s="10"/>
      <c r="AF1777" s="10" t="s">
        <v>86</v>
      </c>
      <c r="AG1777" s="10" t="s">
        <v>75</v>
      </c>
      <c r="AH1777" s="10"/>
      <c r="AI1777" s="10" t="s">
        <v>76</v>
      </c>
      <c r="AJ1777" s="2" t="s">
        <v>76</v>
      </c>
      <c r="AK1777" s="32">
        <v>1</v>
      </c>
      <c r="AL1777" s="2"/>
      <c r="AM1777" s="2"/>
      <c r="AN1777" s="7">
        <f>HYPERLINK("#Notes!C4703", "Go To Notes")</f>
      </c>
      <c r="AO1777" s="2">
        <v>0</v>
      </c>
      <c r="AP1777" s="2">
        <v>0</v>
      </c>
      <c r="AQ1777" s="2">
        <v>14644613</v>
      </c>
      <c r="AR1777" s="26">
        <v>0.6488263937362813</v>
      </c>
      <c r="AS1777" s="11"/>
      <c r="AT1777" s="10"/>
      <c r="AV1777" s="10"/>
      <c r="AW1777" s="10"/>
      <c r="AX1777" s="10"/>
      <c r="AY1777" s="10"/>
      <c r="AZ1777" s="10"/>
      <c r="BC1777" s="10"/>
    </row>
    <row r="1778" s="2" customFormat="1">
      <c r="A1778" s="2" t="s">
        <v>3852</v>
      </c>
      <c r="B1778" s="11">
        <v>44431</v>
      </c>
      <c r="C1778" s="2" t="s">
        <v>3746</v>
      </c>
      <c r="D1778" s="2" t="s">
        <v>3747</v>
      </c>
      <c r="E1778" s="2" t="s">
        <v>3748</v>
      </c>
      <c r="F1778" s="2" t="s">
        <v>3848</v>
      </c>
      <c r="G1778" s="2" t="s">
        <v>3849</v>
      </c>
      <c r="H1778" s="2" t="s">
        <v>3850</v>
      </c>
      <c r="I1778" s="11">
        <v>44377</v>
      </c>
      <c r="J1778" s="11">
        <v>44377</v>
      </c>
      <c r="K1778" s="2" t="s">
        <v>62</v>
      </c>
      <c r="L1778" s="2" t="s">
        <v>62</v>
      </c>
      <c r="M1778" s="2"/>
      <c r="N1778" s="2" t="s">
        <v>80</v>
      </c>
      <c r="O1778" s="2"/>
      <c r="P1778" s="2"/>
      <c r="Q1778" s="2" t="s">
        <v>65</v>
      </c>
      <c r="R1778" s="2" t="s">
        <v>81</v>
      </c>
      <c r="S1778" s="2">
        <v>122118</v>
      </c>
      <c r="T1778" s="2" t="s">
        <v>82</v>
      </c>
      <c r="U1778" s="2" t="s">
        <v>83</v>
      </c>
      <c r="V1778" s="10" t="s">
        <v>69</v>
      </c>
      <c r="W1778" s="2"/>
      <c r="X1778" s="2">
        <v>26150348.52</v>
      </c>
      <c r="Y1778" s="26">
        <v>0.01140557965315</v>
      </c>
      <c r="Z1778" s="10" t="s">
        <v>84</v>
      </c>
      <c r="AA1778" s="2" t="s">
        <v>85</v>
      </c>
      <c r="AB1778" s="10" t="s">
        <v>72</v>
      </c>
      <c r="AC1778" s="2" t="s">
        <v>73</v>
      </c>
      <c r="AD1778" s="10" t="s">
        <v>74</v>
      </c>
      <c r="AE1778" s="10"/>
      <c r="AF1778" s="10" t="s">
        <v>86</v>
      </c>
      <c r="AG1778" s="10" t="s">
        <v>75</v>
      </c>
      <c r="AH1778" s="10"/>
      <c r="AI1778" s="10" t="s">
        <v>76</v>
      </c>
      <c r="AJ1778" s="2" t="s">
        <v>76</v>
      </c>
      <c r="AK1778" s="32">
        <v>1</v>
      </c>
      <c r="AL1778" s="2"/>
      <c r="AM1778" s="2"/>
      <c r="AN1778" s="7">
        <f>HYPERLINK("#Notes!C4707", "Go To Notes")</f>
      </c>
      <c r="AO1778" s="2">
        <v>0</v>
      </c>
      <c r="AP1778" s="2">
        <v>0</v>
      </c>
      <c r="AQ1778" s="2">
        <v>22801841.34</v>
      </c>
      <c r="AR1778" s="26">
        <v>0.871951718829329</v>
      </c>
      <c r="AS1778" s="11"/>
      <c r="AT1778" s="10"/>
      <c r="AV1778" s="10"/>
      <c r="AW1778" s="10"/>
      <c r="AX1778" s="10"/>
      <c r="AY1778" s="10"/>
      <c r="AZ1778" s="10"/>
      <c r="BC1778" s="10"/>
    </row>
    <row r="1779" s="2" customFormat="1">
      <c r="A1779" s="2" t="s">
        <v>3853</v>
      </c>
      <c r="B1779" s="11">
        <v>43796</v>
      </c>
      <c r="C1779" s="2" t="s">
        <v>3746</v>
      </c>
      <c r="D1779" s="2" t="s">
        <v>3747</v>
      </c>
      <c r="E1779" s="2" t="s">
        <v>3748</v>
      </c>
      <c r="F1779" s="2" t="s">
        <v>3854</v>
      </c>
      <c r="G1779" s="2" t="s">
        <v>3855</v>
      </c>
      <c r="H1779" s="2" t="s">
        <v>3856</v>
      </c>
      <c r="I1779" s="11">
        <v>44012</v>
      </c>
      <c r="J1779" s="11">
        <v>43738</v>
      </c>
      <c r="K1779" s="2" t="s">
        <v>62</v>
      </c>
      <c r="L1779" s="2" t="s">
        <v>62</v>
      </c>
      <c r="M1779" s="2"/>
      <c r="N1779" s="2" t="s">
        <v>80</v>
      </c>
      <c r="O1779" s="2"/>
      <c r="P1779" s="2"/>
      <c r="Q1779" s="2" t="s">
        <v>65</v>
      </c>
      <c r="R1779" s="2" t="s">
        <v>81</v>
      </c>
      <c r="S1779" s="2">
        <v>517370</v>
      </c>
      <c r="T1779" s="2" t="s">
        <v>82</v>
      </c>
      <c r="U1779" s="2" t="s">
        <v>83</v>
      </c>
      <c r="V1779" s="10" t="s">
        <v>69</v>
      </c>
      <c r="W1779" s="2"/>
      <c r="X1779" s="2">
        <v>2855882.4</v>
      </c>
      <c r="Y1779" s="26">
        <v>0.00130640764966</v>
      </c>
      <c r="Z1779" s="10" t="s">
        <v>84</v>
      </c>
      <c r="AA1779" s="2" t="s">
        <v>85</v>
      </c>
      <c r="AB1779" s="10" t="s">
        <v>72</v>
      </c>
      <c r="AC1779" s="2" t="s">
        <v>73</v>
      </c>
      <c r="AD1779" s="10" t="s">
        <v>74</v>
      </c>
      <c r="AE1779" s="10"/>
      <c r="AF1779" s="10" t="s">
        <v>86</v>
      </c>
      <c r="AG1779" s="10" t="s">
        <v>75</v>
      </c>
      <c r="AH1779" s="10"/>
      <c r="AI1779" s="10" t="s">
        <v>76</v>
      </c>
      <c r="AJ1779" s="2" t="s">
        <v>76</v>
      </c>
      <c r="AK1779" s="32">
        <v>1</v>
      </c>
      <c r="AL1779" s="2"/>
      <c r="AM1779" s="2"/>
      <c r="AN1779" s="7">
        <f>HYPERLINK("#Notes!C4711", "Go To Notes")</f>
      </c>
      <c r="AO1779" s="2">
        <v>0</v>
      </c>
      <c r="AP1779" s="2">
        <v>0</v>
      </c>
      <c r="AQ1779" s="2">
        <v>2559309.36</v>
      </c>
      <c r="AR1779" s="26">
        <v>0.8961536231323811</v>
      </c>
      <c r="AS1779" s="11"/>
      <c r="AT1779" s="10"/>
      <c r="AV1779" s="10"/>
      <c r="AW1779" s="10"/>
      <c r="AX1779" s="10"/>
      <c r="AY1779" s="10"/>
      <c r="AZ1779" s="10"/>
      <c r="BC1779" s="10"/>
    </row>
    <row r="1780" s="2" customFormat="1">
      <c r="A1780" s="2" t="s">
        <v>3857</v>
      </c>
      <c r="B1780" s="11">
        <v>43888</v>
      </c>
      <c r="C1780" s="2" t="s">
        <v>3746</v>
      </c>
      <c r="D1780" s="2" t="s">
        <v>3747</v>
      </c>
      <c r="E1780" s="2" t="s">
        <v>3748</v>
      </c>
      <c r="F1780" s="2" t="s">
        <v>3854</v>
      </c>
      <c r="G1780" s="2" t="s">
        <v>3855</v>
      </c>
      <c r="H1780" s="2" t="s">
        <v>3856</v>
      </c>
      <c r="I1780" s="11">
        <v>44012</v>
      </c>
      <c r="J1780" s="11">
        <v>43830</v>
      </c>
      <c r="K1780" s="2" t="s">
        <v>62</v>
      </c>
      <c r="L1780" s="2" t="s">
        <v>62</v>
      </c>
      <c r="M1780" s="2"/>
      <c r="N1780" s="2" t="s">
        <v>80</v>
      </c>
      <c r="O1780" s="2"/>
      <c r="P1780" s="2"/>
      <c r="Q1780" s="2" t="s">
        <v>65</v>
      </c>
      <c r="R1780" s="2" t="s">
        <v>81</v>
      </c>
      <c r="S1780" s="2">
        <v>427181</v>
      </c>
      <c r="T1780" s="2" t="s">
        <v>82</v>
      </c>
      <c r="U1780" s="2" t="s">
        <v>83</v>
      </c>
      <c r="V1780" s="10" t="s">
        <v>69</v>
      </c>
      <c r="W1780" s="2"/>
      <c r="X1780" s="2">
        <v>2597260.48</v>
      </c>
      <c r="Y1780" s="26">
        <v>0.0010536792238</v>
      </c>
      <c r="Z1780" s="10" t="s">
        <v>84</v>
      </c>
      <c r="AA1780" s="2" t="s">
        <v>85</v>
      </c>
      <c r="AB1780" s="10" t="s">
        <v>72</v>
      </c>
      <c r="AC1780" s="2" t="s">
        <v>73</v>
      </c>
      <c r="AD1780" s="10" t="s">
        <v>74</v>
      </c>
      <c r="AE1780" s="10"/>
      <c r="AF1780" s="10" t="s">
        <v>86</v>
      </c>
      <c r="AG1780" s="10" t="s">
        <v>75</v>
      </c>
      <c r="AH1780" s="10"/>
      <c r="AI1780" s="10" t="s">
        <v>76</v>
      </c>
      <c r="AJ1780" s="2" t="s">
        <v>76</v>
      </c>
      <c r="AK1780" s="32">
        <v>1</v>
      </c>
      <c r="AL1780" s="2"/>
      <c r="AM1780" s="2"/>
      <c r="AN1780" s="7">
        <f>HYPERLINK("#Notes!C4715", "Go To Notes")</f>
      </c>
      <c r="AO1780" s="2">
        <v>0</v>
      </c>
      <c r="AP1780" s="2">
        <v>0</v>
      </c>
      <c r="AQ1780" s="2">
        <v>2334409.92</v>
      </c>
      <c r="AR1780" s="26">
        <v>0.8987969970574534</v>
      </c>
      <c r="AS1780" s="11"/>
      <c r="AT1780" s="10"/>
      <c r="AV1780" s="10"/>
      <c r="AW1780" s="10"/>
      <c r="AX1780" s="10"/>
      <c r="AY1780" s="10"/>
      <c r="AZ1780" s="10"/>
      <c r="BC1780" s="10"/>
    </row>
    <row r="1781" s="2" customFormat="1">
      <c r="A1781" s="2" t="s">
        <v>3858</v>
      </c>
      <c r="B1781" s="11">
        <v>43983</v>
      </c>
      <c r="C1781" s="2" t="s">
        <v>3746</v>
      </c>
      <c r="D1781" s="2" t="s">
        <v>3747</v>
      </c>
      <c r="E1781" s="2" t="s">
        <v>3748</v>
      </c>
      <c r="F1781" s="2" t="s">
        <v>3854</v>
      </c>
      <c r="G1781" s="2" t="s">
        <v>3855</v>
      </c>
      <c r="H1781" s="2" t="s">
        <v>3856</v>
      </c>
      <c r="I1781" s="11">
        <v>44012</v>
      </c>
      <c r="J1781" s="11">
        <v>43921</v>
      </c>
      <c r="K1781" s="2" t="s">
        <v>62</v>
      </c>
      <c r="L1781" s="2" t="s">
        <v>62</v>
      </c>
      <c r="M1781" s="2"/>
      <c r="N1781" s="2" t="s">
        <v>80</v>
      </c>
      <c r="O1781" s="2"/>
      <c r="P1781" s="2"/>
      <c r="Q1781" s="2" t="s">
        <v>65</v>
      </c>
      <c r="R1781" s="2" t="s">
        <v>81</v>
      </c>
      <c r="S1781" s="2">
        <v>476213</v>
      </c>
      <c r="T1781" s="2" t="s">
        <v>82</v>
      </c>
      <c r="U1781" s="2" t="s">
        <v>83</v>
      </c>
      <c r="V1781" s="10" t="s">
        <v>69</v>
      </c>
      <c r="W1781" s="2"/>
      <c r="X1781" s="2">
        <v>1666745.5</v>
      </c>
      <c r="Y1781" s="26">
        <v>0.00098694738423</v>
      </c>
      <c r="Z1781" s="10" t="s">
        <v>84</v>
      </c>
      <c r="AA1781" s="2" t="s">
        <v>85</v>
      </c>
      <c r="AB1781" s="10" t="s">
        <v>72</v>
      </c>
      <c r="AC1781" s="2" t="s">
        <v>73</v>
      </c>
      <c r="AD1781" s="10" t="s">
        <v>74</v>
      </c>
      <c r="AE1781" s="10"/>
      <c r="AF1781" s="10" t="s">
        <v>86</v>
      </c>
      <c r="AG1781" s="10" t="s">
        <v>75</v>
      </c>
      <c r="AH1781" s="10"/>
      <c r="AI1781" s="10" t="s">
        <v>76</v>
      </c>
      <c r="AJ1781" s="2" t="s">
        <v>76</v>
      </c>
      <c r="AK1781" s="32">
        <v>1</v>
      </c>
      <c r="AL1781" s="2"/>
      <c r="AM1781" s="2"/>
      <c r="AN1781" s="7">
        <f>HYPERLINK("#Notes!C4719", "Go To Notes")</f>
      </c>
      <c r="AO1781" s="2">
        <v>0</v>
      </c>
      <c r="AP1781" s="2">
        <v>0</v>
      </c>
      <c r="AQ1781" s="2">
        <v>1459699.5</v>
      </c>
      <c r="AR1781" s="26">
        <v>0.8757782756875601</v>
      </c>
      <c r="AS1781" s="11"/>
      <c r="AT1781" s="10"/>
      <c r="AV1781" s="10"/>
      <c r="AW1781" s="10"/>
      <c r="AX1781" s="10"/>
      <c r="AY1781" s="10"/>
      <c r="AZ1781" s="10"/>
      <c r="BC1781" s="10"/>
    </row>
    <row r="1782" s="2" customFormat="1">
      <c r="A1782" s="2" t="s">
        <v>3859</v>
      </c>
      <c r="B1782" s="11">
        <v>44070</v>
      </c>
      <c r="C1782" s="2" t="s">
        <v>3746</v>
      </c>
      <c r="D1782" s="2" t="s">
        <v>3747</v>
      </c>
      <c r="E1782" s="2" t="s">
        <v>3748</v>
      </c>
      <c r="F1782" s="2" t="s">
        <v>3854</v>
      </c>
      <c r="G1782" s="2" t="s">
        <v>3855</v>
      </c>
      <c r="H1782" s="2" t="s">
        <v>3856</v>
      </c>
      <c r="I1782" s="11">
        <v>44012</v>
      </c>
      <c r="J1782" s="11">
        <v>44012</v>
      </c>
      <c r="K1782" s="2" t="s">
        <v>62</v>
      </c>
      <c r="L1782" s="2" t="s">
        <v>62</v>
      </c>
      <c r="M1782" s="2"/>
      <c r="N1782" s="2" t="s">
        <v>80</v>
      </c>
      <c r="O1782" s="2"/>
      <c r="P1782" s="2"/>
      <c r="Q1782" s="2" t="s">
        <v>65</v>
      </c>
      <c r="R1782" s="2" t="s">
        <v>81</v>
      </c>
      <c r="S1782" s="2">
        <v>430444</v>
      </c>
      <c r="T1782" s="2" t="s">
        <v>82</v>
      </c>
      <c r="U1782" s="2" t="s">
        <v>83</v>
      </c>
      <c r="V1782" s="10" t="s">
        <v>69</v>
      </c>
      <c r="W1782" s="2"/>
      <c r="X1782" s="2">
        <v>1868126.96</v>
      </c>
      <c r="Y1782" s="26">
        <v>0.00097586004733</v>
      </c>
      <c r="Z1782" s="10" t="s">
        <v>84</v>
      </c>
      <c r="AA1782" s="2" t="s">
        <v>85</v>
      </c>
      <c r="AB1782" s="10" t="s">
        <v>72</v>
      </c>
      <c r="AC1782" s="2" t="s">
        <v>73</v>
      </c>
      <c r="AD1782" s="10" t="s">
        <v>74</v>
      </c>
      <c r="AE1782" s="10"/>
      <c r="AF1782" s="10" t="s">
        <v>86</v>
      </c>
      <c r="AG1782" s="10" t="s">
        <v>75</v>
      </c>
      <c r="AH1782" s="10"/>
      <c r="AI1782" s="10" t="s">
        <v>76</v>
      </c>
      <c r="AJ1782" s="2" t="s">
        <v>76</v>
      </c>
      <c r="AK1782" s="32">
        <v>1</v>
      </c>
      <c r="AL1782" s="2"/>
      <c r="AM1782" s="2"/>
      <c r="AN1782" s="7">
        <f>HYPERLINK("#Notes!C4723", "Go To Notes")</f>
      </c>
      <c r="AO1782" s="2">
        <v>0</v>
      </c>
      <c r="AP1782" s="2">
        <v>0</v>
      </c>
      <c r="AQ1782" s="2">
        <v>1681307.32</v>
      </c>
      <c r="AR1782" s="26">
        <v>0.8999962829078811</v>
      </c>
      <c r="AS1782" s="11"/>
      <c r="AT1782" s="10"/>
      <c r="AV1782" s="10"/>
      <c r="AW1782" s="10"/>
      <c r="AX1782" s="10"/>
      <c r="AY1782" s="10"/>
      <c r="AZ1782" s="10"/>
      <c r="BC1782" s="10"/>
    </row>
    <row r="1783" s="2" customFormat="1">
      <c r="A1783" s="2" t="s">
        <v>3860</v>
      </c>
      <c r="B1783" s="11">
        <v>44162</v>
      </c>
      <c r="C1783" s="2" t="s">
        <v>3746</v>
      </c>
      <c r="D1783" s="2" t="s">
        <v>3747</v>
      </c>
      <c r="E1783" s="2" t="s">
        <v>3748</v>
      </c>
      <c r="F1783" s="2" t="s">
        <v>3854</v>
      </c>
      <c r="G1783" s="2" t="s">
        <v>3855</v>
      </c>
      <c r="H1783" s="2" t="s">
        <v>3856</v>
      </c>
      <c r="I1783" s="11">
        <v>44377</v>
      </c>
      <c r="J1783" s="11">
        <v>44104</v>
      </c>
      <c r="K1783" s="2" t="s">
        <v>62</v>
      </c>
      <c r="L1783" s="2" t="s">
        <v>62</v>
      </c>
      <c r="M1783" s="2"/>
      <c r="N1783" s="2" t="s">
        <v>80</v>
      </c>
      <c r="O1783" s="2"/>
      <c r="P1783" s="2"/>
      <c r="Q1783" s="2" t="s">
        <v>65</v>
      </c>
      <c r="R1783" s="2" t="s">
        <v>81</v>
      </c>
      <c r="S1783" s="2">
        <v>335752</v>
      </c>
      <c r="T1783" s="2" t="s">
        <v>82</v>
      </c>
      <c r="U1783" s="2" t="s">
        <v>83</v>
      </c>
      <c r="V1783" s="10" t="s">
        <v>69</v>
      </c>
      <c r="W1783" s="2"/>
      <c r="X1783" s="2">
        <v>3424670.4</v>
      </c>
      <c r="Y1783" s="26">
        <v>0.0017494897232</v>
      </c>
      <c r="Z1783" s="10" t="s">
        <v>84</v>
      </c>
      <c r="AA1783" s="2" t="s">
        <v>85</v>
      </c>
      <c r="AB1783" s="10" t="s">
        <v>72</v>
      </c>
      <c r="AC1783" s="2" t="s">
        <v>73</v>
      </c>
      <c r="AD1783" s="10" t="s">
        <v>74</v>
      </c>
      <c r="AE1783" s="10"/>
      <c r="AF1783" s="10" t="s">
        <v>86</v>
      </c>
      <c r="AG1783" s="10" t="s">
        <v>75</v>
      </c>
      <c r="AH1783" s="10"/>
      <c r="AI1783" s="10" t="s">
        <v>76</v>
      </c>
      <c r="AJ1783" s="2" t="s">
        <v>76</v>
      </c>
      <c r="AK1783" s="32">
        <v>1</v>
      </c>
      <c r="AL1783" s="2"/>
      <c r="AM1783" s="2"/>
      <c r="AN1783" s="7">
        <f>HYPERLINK("#Notes!C4727", "Go To Notes")</f>
      </c>
      <c r="AO1783" s="2">
        <v>0</v>
      </c>
      <c r="AP1783" s="2">
        <v>0</v>
      </c>
      <c r="AQ1783" s="2">
        <v>3082195.2</v>
      </c>
      <c r="AR1783" s="26">
        <v>0.8999976172889513</v>
      </c>
      <c r="AS1783" s="11"/>
      <c r="AT1783" s="10"/>
      <c r="AV1783" s="10"/>
      <c r="AW1783" s="10"/>
      <c r="AX1783" s="10"/>
      <c r="AY1783" s="10"/>
      <c r="AZ1783" s="10"/>
      <c r="BC1783" s="10"/>
    </row>
    <row r="1784" s="2" customFormat="1">
      <c r="A1784" s="2" t="s">
        <v>3861</v>
      </c>
      <c r="B1784" s="11">
        <v>44253</v>
      </c>
      <c r="C1784" s="2" t="s">
        <v>3746</v>
      </c>
      <c r="D1784" s="2" t="s">
        <v>3747</v>
      </c>
      <c r="E1784" s="2" t="s">
        <v>3748</v>
      </c>
      <c r="F1784" s="2" t="s">
        <v>3854</v>
      </c>
      <c r="G1784" s="2" t="s">
        <v>3855</v>
      </c>
      <c r="H1784" s="2" t="s">
        <v>3856</v>
      </c>
      <c r="I1784" s="11">
        <v>44377</v>
      </c>
      <c r="J1784" s="11">
        <v>44196</v>
      </c>
      <c r="K1784" s="2" t="s">
        <v>62</v>
      </c>
      <c r="L1784" s="2" t="s">
        <v>62</v>
      </c>
      <c r="M1784" s="2"/>
      <c r="N1784" s="2" t="s">
        <v>80</v>
      </c>
      <c r="O1784" s="2"/>
      <c r="P1784" s="2"/>
      <c r="Q1784" s="2" t="s">
        <v>65</v>
      </c>
      <c r="R1784" s="2" t="s">
        <v>81</v>
      </c>
      <c r="S1784" s="2">
        <v>185722</v>
      </c>
      <c r="T1784" s="2" t="s">
        <v>82</v>
      </c>
      <c r="U1784" s="2" t="s">
        <v>83</v>
      </c>
      <c r="V1784" s="10" t="s">
        <v>69</v>
      </c>
      <c r="W1784" s="2"/>
      <c r="X1784" s="2">
        <v>3499002.48</v>
      </c>
      <c r="Y1784" s="26">
        <v>0.00126588995729</v>
      </c>
      <c r="Z1784" s="10" t="s">
        <v>84</v>
      </c>
      <c r="AA1784" s="2" t="s">
        <v>85</v>
      </c>
      <c r="AB1784" s="10" t="s">
        <v>72</v>
      </c>
      <c r="AC1784" s="2" t="s">
        <v>73</v>
      </c>
      <c r="AD1784" s="10" t="s">
        <v>74</v>
      </c>
      <c r="AE1784" s="10"/>
      <c r="AF1784" s="10" t="s">
        <v>86</v>
      </c>
      <c r="AG1784" s="10" t="s">
        <v>75</v>
      </c>
      <c r="AH1784" s="10"/>
      <c r="AI1784" s="10" t="s">
        <v>76</v>
      </c>
      <c r="AJ1784" s="2" t="s">
        <v>76</v>
      </c>
      <c r="AK1784" s="32">
        <v>1</v>
      </c>
      <c r="AL1784" s="2"/>
      <c r="AM1784" s="2"/>
      <c r="AN1784" s="7">
        <f>HYPERLINK("#Notes!C4731", "Go To Notes")</f>
      </c>
      <c r="AO1784" s="2">
        <v>0</v>
      </c>
      <c r="AP1784" s="2">
        <v>0</v>
      </c>
      <c r="AQ1784" s="2">
        <v>3149171.58</v>
      </c>
      <c r="AR1784" s="26">
        <v>0.9000198193629174</v>
      </c>
      <c r="AS1784" s="11"/>
      <c r="AT1784" s="10"/>
      <c r="AV1784" s="10"/>
      <c r="AW1784" s="10"/>
      <c r="AX1784" s="10"/>
      <c r="AY1784" s="10"/>
      <c r="AZ1784" s="10"/>
      <c r="BC1784" s="10"/>
    </row>
    <row r="1785" s="2" customFormat="1">
      <c r="A1785" s="2" t="s">
        <v>3862</v>
      </c>
      <c r="B1785" s="11">
        <v>44344</v>
      </c>
      <c r="C1785" s="2" t="s">
        <v>3746</v>
      </c>
      <c r="D1785" s="2" t="s">
        <v>3747</v>
      </c>
      <c r="E1785" s="2" t="s">
        <v>3748</v>
      </c>
      <c r="F1785" s="2" t="s">
        <v>3854</v>
      </c>
      <c r="G1785" s="2" t="s">
        <v>3855</v>
      </c>
      <c r="H1785" s="2" t="s">
        <v>3856</v>
      </c>
      <c r="I1785" s="11">
        <v>44377</v>
      </c>
      <c r="J1785" s="11">
        <v>44286</v>
      </c>
      <c r="K1785" s="2" t="s">
        <v>62</v>
      </c>
      <c r="L1785" s="2" t="s">
        <v>62</v>
      </c>
      <c r="M1785" s="2"/>
      <c r="N1785" s="2" t="s">
        <v>80</v>
      </c>
      <c r="O1785" s="2"/>
      <c r="P1785" s="2"/>
      <c r="Q1785" s="2" t="s">
        <v>65</v>
      </c>
      <c r="R1785" s="2" t="s">
        <v>81</v>
      </c>
      <c r="S1785" s="2">
        <v>210939</v>
      </c>
      <c r="T1785" s="2" t="s">
        <v>82</v>
      </c>
      <c r="U1785" s="2" t="s">
        <v>83</v>
      </c>
      <c r="V1785" s="10" t="s">
        <v>69</v>
      </c>
      <c r="W1785" s="2"/>
      <c r="X1785" s="2">
        <v>40040440.98</v>
      </c>
      <c r="Y1785" s="26">
        <v>0.01015409179911</v>
      </c>
      <c r="Z1785" s="10" t="s">
        <v>84</v>
      </c>
      <c r="AA1785" s="2" t="s">
        <v>85</v>
      </c>
      <c r="AB1785" s="10" t="s">
        <v>72</v>
      </c>
      <c r="AC1785" s="2" t="s">
        <v>73</v>
      </c>
      <c r="AD1785" s="10" t="s">
        <v>74</v>
      </c>
      <c r="AE1785" s="10"/>
      <c r="AF1785" s="10" t="s">
        <v>86</v>
      </c>
      <c r="AG1785" s="10" t="s">
        <v>75</v>
      </c>
      <c r="AH1785" s="10"/>
      <c r="AI1785" s="10" t="s">
        <v>76</v>
      </c>
      <c r="AJ1785" s="2" t="s">
        <v>76</v>
      </c>
      <c r="AK1785" s="32">
        <v>1</v>
      </c>
      <c r="AL1785" s="2"/>
      <c r="AM1785" s="2"/>
      <c r="AN1785" s="7">
        <f>HYPERLINK("#Notes!C4735", "Go To Notes")</f>
      </c>
      <c r="AO1785" s="2">
        <v>0</v>
      </c>
      <c r="AP1785" s="2">
        <v>0</v>
      </c>
      <c r="AQ1785" s="2">
        <v>0</v>
      </c>
      <c r="AR1785" s="26">
        <v>0</v>
      </c>
      <c r="AS1785" s="11"/>
      <c r="AT1785" s="10"/>
      <c r="AV1785" s="10"/>
      <c r="AW1785" s="10"/>
      <c r="AX1785" s="10"/>
      <c r="AY1785" s="10"/>
      <c r="AZ1785" s="10"/>
      <c r="BC1785" s="10"/>
    </row>
    <row r="1786" s="2" customFormat="1">
      <c r="A1786" s="2" t="s">
        <v>3863</v>
      </c>
      <c r="B1786" s="11">
        <v>44431</v>
      </c>
      <c r="C1786" s="2" t="s">
        <v>3746</v>
      </c>
      <c r="D1786" s="2" t="s">
        <v>3747</v>
      </c>
      <c r="E1786" s="2" t="s">
        <v>3748</v>
      </c>
      <c r="F1786" s="2" t="s">
        <v>3854</v>
      </c>
      <c r="G1786" s="2" t="s">
        <v>3855</v>
      </c>
      <c r="H1786" s="2" t="s">
        <v>3856</v>
      </c>
      <c r="I1786" s="11">
        <v>44377</v>
      </c>
      <c r="J1786" s="11">
        <v>44377</v>
      </c>
      <c r="K1786" s="2" t="s">
        <v>62</v>
      </c>
      <c r="L1786" s="2" t="s">
        <v>62</v>
      </c>
      <c r="M1786" s="2"/>
      <c r="N1786" s="2" t="s">
        <v>80</v>
      </c>
      <c r="O1786" s="2"/>
      <c r="P1786" s="2"/>
      <c r="Q1786" s="2" t="s">
        <v>65</v>
      </c>
      <c r="R1786" s="2" t="s">
        <v>81</v>
      </c>
      <c r="S1786" s="2">
        <v>213706</v>
      </c>
      <c r="T1786" s="2" t="s">
        <v>82</v>
      </c>
      <c r="U1786" s="2" t="s">
        <v>83</v>
      </c>
      <c r="V1786" s="10" t="s">
        <v>69</v>
      </c>
      <c r="W1786" s="2"/>
      <c r="X1786" s="2">
        <v>45763002.84</v>
      </c>
      <c r="Y1786" s="26">
        <v>0.01108720345517</v>
      </c>
      <c r="Z1786" s="10" t="s">
        <v>84</v>
      </c>
      <c r="AA1786" s="2" t="s">
        <v>85</v>
      </c>
      <c r="AB1786" s="10" t="s">
        <v>72</v>
      </c>
      <c r="AC1786" s="2" t="s">
        <v>73</v>
      </c>
      <c r="AD1786" s="10" t="s">
        <v>74</v>
      </c>
      <c r="AE1786" s="10"/>
      <c r="AF1786" s="10" t="s">
        <v>86</v>
      </c>
      <c r="AG1786" s="10" t="s">
        <v>75</v>
      </c>
      <c r="AH1786" s="10"/>
      <c r="AI1786" s="10" t="s">
        <v>76</v>
      </c>
      <c r="AJ1786" s="2" t="s">
        <v>76</v>
      </c>
      <c r="AK1786" s="32">
        <v>1</v>
      </c>
      <c r="AL1786" s="2"/>
      <c r="AM1786" s="2"/>
      <c r="AN1786" s="7">
        <f>HYPERLINK("#Notes!C4739", "Go To Notes")</f>
      </c>
      <c r="AO1786" s="2">
        <v>0</v>
      </c>
      <c r="AP1786" s="2">
        <v>0</v>
      </c>
      <c r="AQ1786" s="2">
        <v>38873690.76</v>
      </c>
      <c r="AR1786" s="26">
        <v>0.8494567302743021</v>
      </c>
      <c r="AS1786" s="11"/>
      <c r="AT1786" s="10"/>
      <c r="AV1786" s="10"/>
      <c r="AW1786" s="10"/>
      <c r="AX1786" s="10"/>
      <c r="AY1786" s="10"/>
      <c r="AZ1786" s="10"/>
      <c r="BC1786" s="10"/>
    </row>
    <row r="1787" s="2" customFormat="1">
      <c r="A1787" s="2" t="s">
        <v>3864</v>
      </c>
      <c r="B1787" s="11">
        <v>43796</v>
      </c>
      <c r="C1787" s="2" t="s">
        <v>3746</v>
      </c>
      <c r="D1787" s="2" t="s">
        <v>3747</v>
      </c>
      <c r="E1787" s="2" t="s">
        <v>3748</v>
      </c>
      <c r="F1787" s="2" t="s">
        <v>3865</v>
      </c>
      <c r="G1787" s="2" t="s">
        <v>3866</v>
      </c>
      <c r="H1787" s="2" t="s">
        <v>3867</v>
      </c>
      <c r="I1787" s="11">
        <v>44012</v>
      </c>
      <c r="J1787" s="11">
        <v>43738</v>
      </c>
      <c r="K1787" s="2" t="s">
        <v>62</v>
      </c>
      <c r="L1787" s="2" t="s">
        <v>62</v>
      </c>
      <c r="M1787" s="2"/>
      <c r="N1787" s="2" t="s">
        <v>80</v>
      </c>
      <c r="O1787" s="2"/>
      <c r="P1787" s="2"/>
      <c r="Q1787" s="2" t="s">
        <v>65</v>
      </c>
      <c r="R1787" s="2" t="s">
        <v>81</v>
      </c>
      <c r="S1787" s="2">
        <v>802742</v>
      </c>
      <c r="T1787" s="2" t="s">
        <v>82</v>
      </c>
      <c r="U1787" s="2" t="s">
        <v>83</v>
      </c>
      <c r="V1787" s="10" t="s">
        <v>69</v>
      </c>
      <c r="W1787" s="2"/>
      <c r="X1787" s="2">
        <v>4431135.84</v>
      </c>
      <c r="Y1787" s="26">
        <v>0.01670038713803</v>
      </c>
      <c r="Z1787" s="10" t="s">
        <v>84</v>
      </c>
      <c r="AA1787" s="2" t="s">
        <v>85</v>
      </c>
      <c r="AB1787" s="10" t="s">
        <v>72</v>
      </c>
      <c r="AC1787" s="2" t="s">
        <v>73</v>
      </c>
      <c r="AD1787" s="10" t="s">
        <v>74</v>
      </c>
      <c r="AE1787" s="10"/>
      <c r="AF1787" s="10" t="s">
        <v>86</v>
      </c>
      <c r="AG1787" s="10" t="s">
        <v>75</v>
      </c>
      <c r="AH1787" s="10"/>
      <c r="AI1787" s="10" t="s">
        <v>76</v>
      </c>
      <c r="AJ1787" s="2" t="s">
        <v>76</v>
      </c>
      <c r="AK1787" s="32">
        <v>1</v>
      </c>
      <c r="AL1787" s="2"/>
      <c r="AM1787" s="2"/>
      <c r="AN1787" s="7">
        <f>HYPERLINK("#Notes!C4743", "Go To Notes")</f>
      </c>
      <c r="AO1787" s="2">
        <v>0</v>
      </c>
      <c r="AP1787" s="2">
        <v>0</v>
      </c>
      <c r="AQ1787" s="2">
        <v>2781998.58</v>
      </c>
      <c r="AR1787" s="26">
        <v>0.6278296762845348</v>
      </c>
      <c r="AS1787" s="11"/>
      <c r="AT1787" s="10"/>
      <c r="AV1787" s="10"/>
      <c r="AW1787" s="10"/>
      <c r="AX1787" s="10"/>
      <c r="AY1787" s="10"/>
      <c r="AZ1787" s="10"/>
      <c r="BC1787" s="10"/>
    </row>
    <row r="1788" s="2" customFormat="1">
      <c r="A1788" s="2" t="s">
        <v>3868</v>
      </c>
      <c r="B1788" s="11">
        <v>43888</v>
      </c>
      <c r="C1788" s="2" t="s">
        <v>3746</v>
      </c>
      <c r="D1788" s="2" t="s">
        <v>3747</v>
      </c>
      <c r="E1788" s="2" t="s">
        <v>3748</v>
      </c>
      <c r="F1788" s="2" t="s">
        <v>3865</v>
      </c>
      <c r="G1788" s="2" t="s">
        <v>3866</v>
      </c>
      <c r="H1788" s="2" t="s">
        <v>3867</v>
      </c>
      <c r="I1788" s="11">
        <v>44012</v>
      </c>
      <c r="J1788" s="11">
        <v>43830</v>
      </c>
      <c r="K1788" s="2" t="s">
        <v>62</v>
      </c>
      <c r="L1788" s="2" t="s">
        <v>62</v>
      </c>
      <c r="M1788" s="2"/>
      <c r="N1788" s="2" t="s">
        <v>80</v>
      </c>
      <c r="O1788" s="2"/>
      <c r="P1788" s="2"/>
      <c r="Q1788" s="2" t="s">
        <v>65</v>
      </c>
      <c r="R1788" s="2" t="s">
        <v>81</v>
      </c>
      <c r="S1788" s="2">
        <v>542257</v>
      </c>
      <c r="T1788" s="2" t="s">
        <v>82</v>
      </c>
      <c r="U1788" s="2" t="s">
        <v>83</v>
      </c>
      <c r="V1788" s="10" t="s">
        <v>69</v>
      </c>
      <c r="W1788" s="2"/>
      <c r="X1788" s="2">
        <v>3296922.56</v>
      </c>
      <c r="Y1788" s="26">
        <v>0.01364194562961</v>
      </c>
      <c r="Z1788" s="10" t="s">
        <v>84</v>
      </c>
      <c r="AA1788" s="2" t="s">
        <v>85</v>
      </c>
      <c r="AB1788" s="10" t="s">
        <v>72</v>
      </c>
      <c r="AC1788" s="2" t="s">
        <v>73</v>
      </c>
      <c r="AD1788" s="10" t="s">
        <v>74</v>
      </c>
      <c r="AE1788" s="10"/>
      <c r="AF1788" s="10" t="s">
        <v>86</v>
      </c>
      <c r="AG1788" s="10" t="s">
        <v>75</v>
      </c>
      <c r="AH1788" s="10"/>
      <c r="AI1788" s="10" t="s">
        <v>76</v>
      </c>
      <c r="AJ1788" s="2" t="s">
        <v>76</v>
      </c>
      <c r="AK1788" s="32">
        <v>1</v>
      </c>
      <c r="AL1788" s="2"/>
      <c r="AM1788" s="2"/>
      <c r="AN1788" s="7">
        <f>HYPERLINK("#Notes!C4747", "Go To Notes")</f>
      </c>
      <c r="AO1788" s="2">
        <v>0</v>
      </c>
      <c r="AP1788" s="2">
        <v>0</v>
      </c>
      <c r="AQ1788" s="2">
        <v>2123344.97</v>
      </c>
      <c r="AR1788" s="26">
        <v>0.6440384726537223</v>
      </c>
      <c r="AS1788" s="11"/>
      <c r="AT1788" s="10"/>
      <c r="AV1788" s="10"/>
      <c r="AW1788" s="10"/>
      <c r="AX1788" s="10"/>
      <c r="AY1788" s="10"/>
      <c r="AZ1788" s="10"/>
      <c r="BC1788" s="10"/>
    </row>
    <row r="1789" s="2" customFormat="1">
      <c r="A1789" s="2" t="s">
        <v>3869</v>
      </c>
      <c r="B1789" s="11">
        <v>43983</v>
      </c>
      <c r="C1789" s="2" t="s">
        <v>3746</v>
      </c>
      <c r="D1789" s="2" t="s">
        <v>3747</v>
      </c>
      <c r="E1789" s="2" t="s">
        <v>3748</v>
      </c>
      <c r="F1789" s="2" t="s">
        <v>3865</v>
      </c>
      <c r="G1789" s="2" t="s">
        <v>3866</v>
      </c>
      <c r="H1789" s="2" t="s">
        <v>3867</v>
      </c>
      <c r="I1789" s="11">
        <v>44012</v>
      </c>
      <c r="J1789" s="11">
        <v>43921</v>
      </c>
      <c r="K1789" s="2" t="s">
        <v>62</v>
      </c>
      <c r="L1789" s="2" t="s">
        <v>62</v>
      </c>
      <c r="M1789" s="2"/>
      <c r="N1789" s="2" t="s">
        <v>80</v>
      </c>
      <c r="O1789" s="2"/>
      <c r="P1789" s="2"/>
      <c r="Q1789" s="2" t="s">
        <v>65</v>
      </c>
      <c r="R1789" s="2" t="s">
        <v>81</v>
      </c>
      <c r="S1789" s="2">
        <v>842140</v>
      </c>
      <c r="T1789" s="2" t="s">
        <v>82</v>
      </c>
      <c r="U1789" s="2" t="s">
        <v>83</v>
      </c>
      <c r="V1789" s="10" t="s">
        <v>69</v>
      </c>
      <c r="W1789" s="2"/>
      <c r="X1789" s="2">
        <v>2947490</v>
      </c>
      <c r="Y1789" s="26">
        <v>0.01214046540759</v>
      </c>
      <c r="Z1789" s="10" t="s">
        <v>84</v>
      </c>
      <c r="AA1789" s="2" t="s">
        <v>85</v>
      </c>
      <c r="AB1789" s="10" t="s">
        <v>72</v>
      </c>
      <c r="AC1789" s="2" t="s">
        <v>73</v>
      </c>
      <c r="AD1789" s="10" t="s">
        <v>74</v>
      </c>
      <c r="AE1789" s="10"/>
      <c r="AF1789" s="10" t="s">
        <v>86</v>
      </c>
      <c r="AG1789" s="10" t="s">
        <v>75</v>
      </c>
      <c r="AH1789" s="10"/>
      <c r="AI1789" s="10" t="s">
        <v>76</v>
      </c>
      <c r="AJ1789" s="2" t="s">
        <v>76</v>
      </c>
      <c r="AK1789" s="32">
        <v>1</v>
      </c>
      <c r="AL1789" s="2"/>
      <c r="AM1789" s="2"/>
      <c r="AN1789" s="7">
        <f>HYPERLINK("#Notes!C4751", "Go To Notes")</f>
      </c>
      <c r="AO1789" s="2">
        <v>0</v>
      </c>
      <c r="AP1789" s="2">
        <v>0</v>
      </c>
      <c r="AQ1789" s="2">
        <v>2426966.5</v>
      </c>
      <c r="AR1789" s="26">
        <v>0.8234010972047404</v>
      </c>
      <c r="AS1789" s="11"/>
      <c r="AT1789" s="10"/>
      <c r="AV1789" s="10"/>
      <c r="AW1789" s="10"/>
      <c r="AX1789" s="10"/>
      <c r="AY1789" s="10"/>
      <c r="AZ1789" s="10"/>
      <c r="BC1789" s="10"/>
    </row>
    <row r="1790" s="2" customFormat="1">
      <c r="A1790" s="2" t="s">
        <v>3870</v>
      </c>
      <c r="B1790" s="11">
        <v>44162</v>
      </c>
      <c r="C1790" s="2" t="s">
        <v>3746</v>
      </c>
      <c r="D1790" s="2" t="s">
        <v>3747</v>
      </c>
      <c r="E1790" s="2" t="s">
        <v>3748</v>
      </c>
      <c r="F1790" s="2" t="s">
        <v>3865</v>
      </c>
      <c r="G1790" s="2" t="s">
        <v>3866</v>
      </c>
      <c r="H1790" s="2" t="s">
        <v>3867</v>
      </c>
      <c r="I1790" s="11">
        <v>44377</v>
      </c>
      <c r="J1790" s="11">
        <v>44104</v>
      </c>
      <c r="K1790" s="2" t="s">
        <v>62</v>
      </c>
      <c r="L1790" s="2" t="s">
        <v>62</v>
      </c>
      <c r="M1790" s="2"/>
      <c r="N1790" s="2" t="s">
        <v>80</v>
      </c>
      <c r="O1790" s="2"/>
      <c r="P1790" s="2"/>
      <c r="Q1790" s="2" t="s">
        <v>65</v>
      </c>
      <c r="R1790" s="2" t="s">
        <v>81</v>
      </c>
      <c r="S1790" s="2">
        <v>570074</v>
      </c>
      <c r="T1790" s="2" t="s">
        <v>82</v>
      </c>
      <c r="U1790" s="2" t="s">
        <v>83</v>
      </c>
      <c r="V1790" s="10" t="s">
        <v>69</v>
      </c>
      <c r="W1790" s="2"/>
      <c r="X1790" s="2">
        <v>5814754.8</v>
      </c>
      <c r="Y1790" s="26">
        <v>0.02110698119914</v>
      </c>
      <c r="Z1790" s="10" t="s">
        <v>84</v>
      </c>
      <c r="AA1790" s="2" t="s">
        <v>85</v>
      </c>
      <c r="AB1790" s="10" t="s">
        <v>72</v>
      </c>
      <c r="AC1790" s="2" t="s">
        <v>73</v>
      </c>
      <c r="AD1790" s="10" t="s">
        <v>74</v>
      </c>
      <c r="AE1790" s="10"/>
      <c r="AF1790" s="10" t="s">
        <v>86</v>
      </c>
      <c r="AG1790" s="10" t="s">
        <v>75</v>
      </c>
      <c r="AH1790" s="10"/>
      <c r="AI1790" s="10" t="s">
        <v>76</v>
      </c>
      <c r="AJ1790" s="2" t="s">
        <v>76</v>
      </c>
      <c r="AK1790" s="32">
        <v>1</v>
      </c>
      <c r="AL1790" s="2"/>
      <c r="AM1790" s="2"/>
      <c r="AN1790" s="7">
        <f>HYPERLINK("#Notes!C4755", "Go To Notes")</f>
      </c>
      <c r="AO1790" s="2">
        <v>0</v>
      </c>
      <c r="AP1790" s="2">
        <v>0</v>
      </c>
      <c r="AQ1790" s="2">
        <v>5233273.2</v>
      </c>
      <c r="AR1790" s="26">
        <v>0.8999989475050607</v>
      </c>
      <c r="AS1790" s="11"/>
      <c r="AT1790" s="10"/>
      <c r="AV1790" s="10"/>
      <c r="AW1790" s="10"/>
      <c r="AX1790" s="10"/>
      <c r="AY1790" s="10"/>
      <c r="AZ1790" s="10"/>
      <c r="BC1790" s="10"/>
    </row>
    <row r="1791" s="2" customFormat="1">
      <c r="A1791" s="2" t="s">
        <v>3871</v>
      </c>
      <c r="B1791" s="11">
        <v>44253</v>
      </c>
      <c r="C1791" s="2" t="s">
        <v>3746</v>
      </c>
      <c r="D1791" s="2" t="s">
        <v>3747</v>
      </c>
      <c r="E1791" s="2" t="s">
        <v>3748</v>
      </c>
      <c r="F1791" s="2" t="s">
        <v>3865</v>
      </c>
      <c r="G1791" s="2" t="s">
        <v>3866</v>
      </c>
      <c r="H1791" s="2" t="s">
        <v>3867</v>
      </c>
      <c r="I1791" s="11">
        <v>44377</v>
      </c>
      <c r="J1791" s="11">
        <v>44196</v>
      </c>
      <c r="K1791" s="2" t="s">
        <v>62</v>
      </c>
      <c r="L1791" s="2" t="s">
        <v>62</v>
      </c>
      <c r="M1791" s="2"/>
      <c r="N1791" s="2" t="s">
        <v>80</v>
      </c>
      <c r="O1791" s="2"/>
      <c r="P1791" s="2"/>
      <c r="Q1791" s="2" t="s">
        <v>65</v>
      </c>
      <c r="R1791" s="2" t="s">
        <v>81</v>
      </c>
      <c r="S1791" s="2">
        <v>534566</v>
      </c>
      <c r="T1791" s="2" t="s">
        <v>82</v>
      </c>
      <c r="U1791" s="2" t="s">
        <v>83</v>
      </c>
      <c r="V1791" s="10" t="s">
        <v>69</v>
      </c>
      <c r="W1791" s="2"/>
      <c r="X1791" s="2">
        <v>10071223.44</v>
      </c>
      <c r="Y1791" s="26">
        <v>0.01520650269337</v>
      </c>
      <c r="Z1791" s="10" t="s">
        <v>84</v>
      </c>
      <c r="AA1791" s="2" t="s">
        <v>85</v>
      </c>
      <c r="AB1791" s="10" t="s">
        <v>72</v>
      </c>
      <c r="AC1791" s="2" t="s">
        <v>73</v>
      </c>
      <c r="AD1791" s="10" t="s">
        <v>74</v>
      </c>
      <c r="AE1791" s="10"/>
      <c r="AF1791" s="10" t="s">
        <v>86</v>
      </c>
      <c r="AG1791" s="10" t="s">
        <v>75</v>
      </c>
      <c r="AH1791" s="10"/>
      <c r="AI1791" s="10" t="s">
        <v>76</v>
      </c>
      <c r="AJ1791" s="2" t="s">
        <v>76</v>
      </c>
      <c r="AK1791" s="32">
        <v>1</v>
      </c>
      <c r="AL1791" s="2"/>
      <c r="AM1791" s="2"/>
      <c r="AN1791" s="7">
        <f>HYPERLINK("#Notes!C4759", "Go To Notes")</f>
      </c>
      <c r="AO1791" s="2">
        <v>0</v>
      </c>
      <c r="AP1791" s="2">
        <v>0</v>
      </c>
      <c r="AQ1791" s="2">
        <v>7280360.04</v>
      </c>
      <c r="AR1791" s="26">
        <v>0.7228873516085946</v>
      </c>
      <c r="AS1791" s="11"/>
      <c r="AT1791" s="10"/>
      <c r="AV1791" s="10"/>
      <c r="AW1791" s="10"/>
      <c r="AX1791" s="10"/>
      <c r="AY1791" s="10"/>
      <c r="AZ1791" s="10"/>
      <c r="BC1791" s="10"/>
    </row>
    <row r="1792" s="2" customFormat="1">
      <c r="A1792" s="2" t="s">
        <v>3872</v>
      </c>
      <c r="B1792" s="11">
        <v>44344</v>
      </c>
      <c r="C1792" s="2" t="s">
        <v>3746</v>
      </c>
      <c r="D1792" s="2" t="s">
        <v>3747</v>
      </c>
      <c r="E1792" s="2" t="s">
        <v>3748</v>
      </c>
      <c r="F1792" s="2" t="s">
        <v>3865</v>
      </c>
      <c r="G1792" s="2" t="s">
        <v>3866</v>
      </c>
      <c r="H1792" s="2" t="s">
        <v>3867</v>
      </c>
      <c r="I1792" s="11">
        <v>44377</v>
      </c>
      <c r="J1792" s="11">
        <v>44286</v>
      </c>
      <c r="K1792" s="2" t="s">
        <v>62</v>
      </c>
      <c r="L1792" s="2" t="s">
        <v>62</v>
      </c>
      <c r="M1792" s="2"/>
      <c r="N1792" s="2" t="s">
        <v>80</v>
      </c>
      <c r="O1792" s="2"/>
      <c r="P1792" s="2"/>
      <c r="Q1792" s="2" t="s">
        <v>65</v>
      </c>
      <c r="R1792" s="2" t="s">
        <v>81</v>
      </c>
      <c r="S1792" s="2">
        <v>25171</v>
      </c>
      <c r="T1792" s="2" t="s">
        <v>82</v>
      </c>
      <c r="U1792" s="2" t="s">
        <v>83</v>
      </c>
      <c r="V1792" s="10" t="s">
        <v>69</v>
      </c>
      <c r="W1792" s="2"/>
      <c r="X1792" s="2">
        <v>4777959.22</v>
      </c>
      <c r="Y1792" s="26">
        <v>0.00772071124147</v>
      </c>
      <c r="Z1792" s="10" t="s">
        <v>84</v>
      </c>
      <c r="AA1792" s="2" t="s">
        <v>85</v>
      </c>
      <c r="AB1792" s="10" t="s">
        <v>72</v>
      </c>
      <c r="AC1792" s="2" t="s">
        <v>73</v>
      </c>
      <c r="AD1792" s="10" t="s">
        <v>74</v>
      </c>
      <c r="AE1792" s="10"/>
      <c r="AF1792" s="10" t="s">
        <v>86</v>
      </c>
      <c r="AG1792" s="10" t="s">
        <v>75</v>
      </c>
      <c r="AH1792" s="10"/>
      <c r="AI1792" s="10" t="s">
        <v>76</v>
      </c>
      <c r="AJ1792" s="2" t="s">
        <v>76</v>
      </c>
      <c r="AK1792" s="32">
        <v>1</v>
      </c>
      <c r="AL1792" s="2"/>
      <c r="AM1792" s="2"/>
      <c r="AN1792" s="7">
        <f>HYPERLINK("#Notes!C4763", "Go To Notes")</f>
      </c>
      <c r="AO1792" s="2">
        <v>0</v>
      </c>
      <c r="AP1792" s="2">
        <v>0</v>
      </c>
      <c r="AQ1792" s="2">
        <v>0</v>
      </c>
      <c r="AR1792" s="26">
        <v>0</v>
      </c>
      <c r="AS1792" s="11"/>
      <c r="AT1792" s="10"/>
      <c r="AV1792" s="10"/>
      <c r="AW1792" s="10"/>
      <c r="AX1792" s="10"/>
      <c r="AY1792" s="10"/>
      <c r="AZ1792" s="10"/>
      <c r="BC1792" s="10"/>
    </row>
    <row r="1793" s="2" customFormat="1">
      <c r="A1793" s="2" t="s">
        <v>3873</v>
      </c>
      <c r="B1793" s="11">
        <v>44431</v>
      </c>
      <c r="C1793" s="2" t="s">
        <v>3746</v>
      </c>
      <c r="D1793" s="2" t="s">
        <v>3747</v>
      </c>
      <c r="E1793" s="2" t="s">
        <v>3748</v>
      </c>
      <c r="F1793" s="2" t="s">
        <v>3865</v>
      </c>
      <c r="G1793" s="2" t="s">
        <v>3866</v>
      </c>
      <c r="H1793" s="2" t="s">
        <v>3867</v>
      </c>
      <c r="I1793" s="11">
        <v>44377</v>
      </c>
      <c r="J1793" s="11">
        <v>44377</v>
      </c>
      <c r="K1793" s="2" t="s">
        <v>62</v>
      </c>
      <c r="L1793" s="2" t="s">
        <v>62</v>
      </c>
      <c r="M1793" s="2"/>
      <c r="N1793" s="2" t="s">
        <v>80</v>
      </c>
      <c r="O1793" s="2"/>
      <c r="P1793" s="2"/>
      <c r="Q1793" s="2" t="s">
        <v>65</v>
      </c>
      <c r="R1793" s="2" t="s">
        <v>81</v>
      </c>
      <c r="S1793" s="2">
        <v>41989</v>
      </c>
      <c r="T1793" s="2" t="s">
        <v>82</v>
      </c>
      <c r="U1793" s="2" t="s">
        <v>83</v>
      </c>
      <c r="V1793" s="10" t="s">
        <v>69</v>
      </c>
      <c r="W1793" s="2"/>
      <c r="X1793" s="2">
        <v>8991524.46</v>
      </c>
      <c r="Y1793" s="26">
        <v>0.00925093747518</v>
      </c>
      <c r="Z1793" s="10" t="s">
        <v>84</v>
      </c>
      <c r="AA1793" s="2" t="s">
        <v>85</v>
      </c>
      <c r="AB1793" s="10" t="s">
        <v>72</v>
      </c>
      <c r="AC1793" s="2" t="s">
        <v>73</v>
      </c>
      <c r="AD1793" s="10" t="s">
        <v>74</v>
      </c>
      <c r="AE1793" s="10"/>
      <c r="AF1793" s="10" t="s">
        <v>86</v>
      </c>
      <c r="AG1793" s="10" t="s">
        <v>75</v>
      </c>
      <c r="AH1793" s="10"/>
      <c r="AI1793" s="10" t="s">
        <v>76</v>
      </c>
      <c r="AJ1793" s="2" t="s">
        <v>76</v>
      </c>
      <c r="AK1793" s="32">
        <v>1</v>
      </c>
      <c r="AL1793" s="2"/>
      <c r="AM1793" s="2"/>
      <c r="AN1793" s="7">
        <f>HYPERLINK("#Notes!C4767", "Go To Notes")</f>
      </c>
      <c r="AO1793" s="2">
        <v>0</v>
      </c>
      <c r="AP1793" s="2">
        <v>0</v>
      </c>
      <c r="AQ1793" s="2">
        <v>0</v>
      </c>
      <c r="AR1793" s="26">
        <v>0</v>
      </c>
      <c r="AS1793" s="11"/>
      <c r="AT1793" s="10"/>
      <c r="AV1793" s="10"/>
      <c r="AW1793" s="10"/>
      <c r="AX1793" s="10"/>
      <c r="AY1793" s="10"/>
      <c r="AZ1793" s="10"/>
      <c r="BC1793" s="10"/>
    </row>
    <row r="1794" s="2" customFormat="1">
      <c r="A1794" s="2" t="s">
        <v>3874</v>
      </c>
      <c r="B1794" s="11">
        <v>44526</v>
      </c>
      <c r="C1794" s="2" t="s">
        <v>3746</v>
      </c>
      <c r="D1794" s="2" t="s">
        <v>3747</v>
      </c>
      <c r="E1794" s="2" t="s">
        <v>3748</v>
      </c>
      <c r="F1794" s="2" t="s">
        <v>3865</v>
      </c>
      <c r="G1794" s="2" t="s">
        <v>3866</v>
      </c>
      <c r="H1794" s="2" t="s">
        <v>3867</v>
      </c>
      <c r="I1794" s="11">
        <v>44742</v>
      </c>
      <c r="J1794" s="11">
        <v>44469</v>
      </c>
      <c r="K1794" s="2" t="s">
        <v>62</v>
      </c>
      <c r="L1794" s="2" t="s">
        <v>62</v>
      </c>
      <c r="M1794" s="2"/>
      <c r="N1794" s="2" t="s">
        <v>80</v>
      </c>
      <c r="O1794" s="2"/>
      <c r="P1794" s="2"/>
      <c r="Q1794" s="2" t="s">
        <v>65</v>
      </c>
      <c r="R1794" s="2" t="s">
        <v>81</v>
      </c>
      <c r="S1794" s="2">
        <v>59135</v>
      </c>
      <c r="T1794" s="2" t="s">
        <v>82</v>
      </c>
      <c r="U1794" s="2" t="s">
        <v>83</v>
      </c>
      <c r="V1794" s="10" t="s">
        <v>69</v>
      </c>
      <c r="W1794" s="2"/>
      <c r="X1794" s="2">
        <v>10376418.45</v>
      </c>
      <c r="Y1794" s="26">
        <v>0.00945079177467</v>
      </c>
      <c r="Z1794" s="10" t="s">
        <v>84</v>
      </c>
      <c r="AA1794" s="2" t="s">
        <v>85</v>
      </c>
      <c r="AB1794" s="10" t="s">
        <v>72</v>
      </c>
      <c r="AC1794" s="2" t="s">
        <v>73</v>
      </c>
      <c r="AD1794" s="10" t="s">
        <v>74</v>
      </c>
      <c r="AE1794" s="10"/>
      <c r="AF1794" s="10" t="s">
        <v>86</v>
      </c>
      <c r="AG1794" s="10" t="s">
        <v>75</v>
      </c>
      <c r="AH1794" s="10"/>
      <c r="AI1794" s="10" t="s">
        <v>76</v>
      </c>
      <c r="AJ1794" s="2" t="s">
        <v>76</v>
      </c>
      <c r="AK1794" s="32">
        <v>1</v>
      </c>
      <c r="AL1794" s="2"/>
      <c r="AM1794" s="2"/>
      <c r="AN1794" s="7">
        <f>HYPERLINK("#Notes!C4771", "Go To Notes")</f>
      </c>
      <c r="AO1794" s="2">
        <v>0</v>
      </c>
      <c r="AP1794" s="2">
        <v>0</v>
      </c>
      <c r="AQ1794" s="2">
        <v>0</v>
      </c>
      <c r="AR1794" s="26">
        <v>0</v>
      </c>
      <c r="AS1794" s="11"/>
      <c r="AT1794" s="10"/>
      <c r="AV1794" s="10"/>
      <c r="AW1794" s="10"/>
      <c r="AX1794" s="10"/>
      <c r="AY1794" s="10"/>
      <c r="AZ1794" s="10"/>
      <c r="BC1794" s="10"/>
    </row>
    <row r="1795" s="2" customFormat="1">
      <c r="A1795" s="2" t="s">
        <v>3875</v>
      </c>
      <c r="B1795" s="11">
        <v>43796</v>
      </c>
      <c r="C1795" s="2" t="s">
        <v>3876</v>
      </c>
      <c r="D1795" s="2" t="s">
        <v>3877</v>
      </c>
      <c r="E1795" s="2" t="s">
        <v>3878</v>
      </c>
      <c r="F1795" s="2" t="s">
        <v>3879</v>
      </c>
      <c r="G1795" s="2" t="s">
        <v>3880</v>
      </c>
      <c r="H1795" s="2" t="s">
        <v>3881</v>
      </c>
      <c r="I1795" s="11">
        <v>43830</v>
      </c>
      <c r="J1795" s="11">
        <v>43738</v>
      </c>
      <c r="K1795" s="2" t="s">
        <v>62</v>
      </c>
      <c r="L1795" s="2" t="s">
        <v>62</v>
      </c>
      <c r="M1795" s="2"/>
      <c r="N1795" s="2" t="s">
        <v>80</v>
      </c>
      <c r="O1795" s="2"/>
      <c r="P1795" s="2"/>
      <c r="Q1795" s="2" t="s">
        <v>65</v>
      </c>
      <c r="R1795" s="2" t="s">
        <v>81</v>
      </c>
      <c r="S1795" s="2">
        <v>15265</v>
      </c>
      <c r="T1795" s="2" t="s">
        <v>82</v>
      </c>
      <c r="U1795" s="2" t="s">
        <v>83</v>
      </c>
      <c r="V1795" s="10" t="s">
        <v>69</v>
      </c>
      <c r="W1795" s="2"/>
      <c r="X1795" s="2">
        <v>84262.8</v>
      </c>
      <c r="Y1795" s="26">
        <v>0.00010285303543</v>
      </c>
      <c r="Z1795" s="10" t="s">
        <v>84</v>
      </c>
      <c r="AA1795" s="2" t="s">
        <v>85</v>
      </c>
      <c r="AB1795" s="10" t="s">
        <v>72</v>
      </c>
      <c r="AC1795" s="2" t="s">
        <v>73</v>
      </c>
      <c r="AD1795" s="10" t="s">
        <v>74</v>
      </c>
      <c r="AE1795" s="10"/>
      <c r="AF1795" s="10" t="s">
        <v>86</v>
      </c>
      <c r="AG1795" s="10" t="s">
        <v>75</v>
      </c>
      <c r="AH1795" s="10"/>
      <c r="AI1795" s="10" t="s">
        <v>76</v>
      </c>
      <c r="AJ1795" s="2" t="s">
        <v>76</v>
      </c>
      <c r="AK1795" s="32">
        <v>1</v>
      </c>
      <c r="AL1795" s="2"/>
      <c r="AM1795" s="2"/>
      <c r="AN1795" s="7">
        <f>HYPERLINK("#Notes!C4775", "Go To Notes")</f>
      </c>
      <c r="AO1795" s="2">
        <v>0</v>
      </c>
      <c r="AP1795" s="2">
        <v>0</v>
      </c>
      <c r="AQ1795" s="2">
        <v>75833.76</v>
      </c>
      <c r="AR1795" s="26">
        <v>0.8999672453324599</v>
      </c>
      <c r="AS1795" s="11"/>
      <c r="AT1795" s="10"/>
      <c r="AV1795" s="10"/>
      <c r="AW1795" s="10"/>
      <c r="AX1795" s="10"/>
      <c r="AY1795" s="10"/>
      <c r="AZ1795" s="10"/>
      <c r="BC1795" s="10"/>
    </row>
    <row r="1796" s="2" customFormat="1">
      <c r="A1796" s="2" t="s">
        <v>3882</v>
      </c>
      <c r="B1796" s="11">
        <v>43888</v>
      </c>
      <c r="C1796" s="2" t="s">
        <v>3876</v>
      </c>
      <c r="D1796" s="2" t="s">
        <v>3877</v>
      </c>
      <c r="E1796" s="2" t="s">
        <v>3878</v>
      </c>
      <c r="F1796" s="2" t="s">
        <v>3879</v>
      </c>
      <c r="G1796" s="2" t="s">
        <v>3880</v>
      </c>
      <c r="H1796" s="2" t="s">
        <v>3881</v>
      </c>
      <c r="I1796" s="11">
        <v>43830</v>
      </c>
      <c r="J1796" s="11">
        <v>43830</v>
      </c>
      <c r="K1796" s="2" t="s">
        <v>62</v>
      </c>
      <c r="L1796" s="2" t="s">
        <v>62</v>
      </c>
      <c r="M1796" s="2"/>
      <c r="N1796" s="2" t="s">
        <v>80</v>
      </c>
      <c r="O1796" s="2"/>
      <c r="P1796" s="2"/>
      <c r="Q1796" s="2" t="s">
        <v>65</v>
      </c>
      <c r="R1796" s="2" t="s">
        <v>81</v>
      </c>
      <c r="S1796" s="2">
        <v>15365</v>
      </c>
      <c r="T1796" s="2" t="s">
        <v>82</v>
      </c>
      <c r="U1796" s="2" t="s">
        <v>83</v>
      </c>
      <c r="V1796" s="10" t="s">
        <v>69</v>
      </c>
      <c r="W1796" s="2"/>
      <c r="X1796" s="2">
        <v>93419.2</v>
      </c>
      <c r="Y1796" s="26">
        <v>9.837557968E-05</v>
      </c>
      <c r="Z1796" s="10" t="s">
        <v>84</v>
      </c>
      <c r="AA1796" s="2" t="s">
        <v>85</v>
      </c>
      <c r="AB1796" s="10" t="s">
        <v>72</v>
      </c>
      <c r="AC1796" s="2" t="s">
        <v>73</v>
      </c>
      <c r="AD1796" s="10" t="s">
        <v>74</v>
      </c>
      <c r="AE1796" s="10"/>
      <c r="AF1796" s="10" t="s">
        <v>86</v>
      </c>
      <c r="AG1796" s="10" t="s">
        <v>75</v>
      </c>
      <c r="AH1796" s="10"/>
      <c r="AI1796" s="10" t="s">
        <v>76</v>
      </c>
      <c r="AJ1796" s="2" t="s">
        <v>76</v>
      </c>
      <c r="AK1796" s="32">
        <v>1</v>
      </c>
      <c r="AL1796" s="2"/>
      <c r="AM1796" s="2"/>
      <c r="AN1796" s="7">
        <f>HYPERLINK("#Notes!C4779", "Go To Notes")</f>
      </c>
      <c r="AO1796" s="2">
        <v>0</v>
      </c>
      <c r="AP1796" s="2">
        <v>0</v>
      </c>
      <c r="AQ1796" s="2">
        <v>84074.24</v>
      </c>
      <c r="AR1796" s="26">
        <v>0.8999674585095998</v>
      </c>
      <c r="AS1796" s="11"/>
      <c r="AT1796" s="10"/>
      <c r="AV1796" s="10"/>
      <c r="AW1796" s="10"/>
      <c r="AX1796" s="10"/>
      <c r="AY1796" s="10"/>
      <c r="AZ1796" s="10"/>
      <c r="BC1796" s="10"/>
    </row>
    <row r="1797" s="2" customFormat="1">
      <c r="A1797" s="2" t="s">
        <v>3883</v>
      </c>
      <c r="B1797" s="11">
        <v>43983</v>
      </c>
      <c r="C1797" s="2" t="s">
        <v>3876</v>
      </c>
      <c r="D1797" s="2" t="s">
        <v>3877</v>
      </c>
      <c r="E1797" s="2" t="s">
        <v>3878</v>
      </c>
      <c r="F1797" s="2" t="s">
        <v>3879</v>
      </c>
      <c r="G1797" s="2" t="s">
        <v>3880</v>
      </c>
      <c r="H1797" s="2" t="s">
        <v>3881</v>
      </c>
      <c r="I1797" s="11">
        <v>44196</v>
      </c>
      <c r="J1797" s="11">
        <v>43921</v>
      </c>
      <c r="K1797" s="2" t="s">
        <v>62</v>
      </c>
      <c r="L1797" s="2" t="s">
        <v>62</v>
      </c>
      <c r="M1797" s="2"/>
      <c r="N1797" s="2" t="s">
        <v>80</v>
      </c>
      <c r="O1797" s="2"/>
      <c r="P1797" s="2"/>
      <c r="Q1797" s="2" t="s">
        <v>65</v>
      </c>
      <c r="R1797" s="2" t="s">
        <v>81</v>
      </c>
      <c r="S1797" s="2">
        <v>10265</v>
      </c>
      <c r="T1797" s="2" t="s">
        <v>82</v>
      </c>
      <c r="U1797" s="2" t="s">
        <v>83</v>
      </c>
      <c r="V1797" s="10" t="s">
        <v>69</v>
      </c>
      <c r="W1797" s="2"/>
      <c r="X1797" s="2">
        <v>35927.5</v>
      </c>
      <c r="Y1797" s="26">
        <v>6.116010918E-05</v>
      </c>
      <c r="Z1797" s="10" t="s">
        <v>84</v>
      </c>
      <c r="AA1797" s="2" t="s">
        <v>85</v>
      </c>
      <c r="AB1797" s="10" t="s">
        <v>72</v>
      </c>
      <c r="AC1797" s="2" t="s">
        <v>73</v>
      </c>
      <c r="AD1797" s="10" t="s">
        <v>74</v>
      </c>
      <c r="AE1797" s="10"/>
      <c r="AF1797" s="10" t="s">
        <v>86</v>
      </c>
      <c r="AG1797" s="10" t="s">
        <v>75</v>
      </c>
      <c r="AH1797" s="10"/>
      <c r="AI1797" s="10" t="s">
        <v>76</v>
      </c>
      <c r="AJ1797" s="2" t="s">
        <v>76</v>
      </c>
      <c r="AK1797" s="32">
        <v>1</v>
      </c>
      <c r="AL1797" s="2"/>
      <c r="AM1797" s="2"/>
      <c r="AN1797" s="2"/>
      <c r="AO1797" s="2">
        <v>0</v>
      </c>
      <c r="AP1797" s="2">
        <v>0</v>
      </c>
      <c r="AQ1797" s="2">
        <v>36473.5</v>
      </c>
      <c r="AR1797" s="26">
        <v>1.0151972722844618</v>
      </c>
      <c r="AS1797" s="11"/>
      <c r="AT1797" s="10"/>
      <c r="AV1797" s="10"/>
      <c r="AW1797" s="10"/>
      <c r="AX1797" s="10"/>
      <c r="AY1797" s="10"/>
      <c r="AZ1797" s="10"/>
      <c r="BC1797" s="10"/>
    </row>
    <row r="1798" s="2" customFormat="1">
      <c r="A1798" s="2" t="s">
        <v>3884</v>
      </c>
      <c r="B1798" s="11">
        <v>44070</v>
      </c>
      <c r="C1798" s="2" t="s">
        <v>3876</v>
      </c>
      <c r="D1798" s="2" t="s">
        <v>3877</v>
      </c>
      <c r="E1798" s="2" t="s">
        <v>3878</v>
      </c>
      <c r="F1798" s="2" t="s">
        <v>3879</v>
      </c>
      <c r="G1798" s="2" t="s">
        <v>3880</v>
      </c>
      <c r="H1798" s="2" t="s">
        <v>3881</v>
      </c>
      <c r="I1798" s="11">
        <v>44196</v>
      </c>
      <c r="J1798" s="11">
        <v>44012</v>
      </c>
      <c r="K1798" s="2" t="s">
        <v>62</v>
      </c>
      <c r="L1798" s="2" t="s">
        <v>62</v>
      </c>
      <c r="M1798" s="2"/>
      <c r="N1798" s="2" t="s">
        <v>80</v>
      </c>
      <c r="O1798" s="2"/>
      <c r="P1798" s="2"/>
      <c r="Q1798" s="2" t="s">
        <v>65</v>
      </c>
      <c r="R1798" s="2" t="s">
        <v>81</v>
      </c>
      <c r="S1798" s="2">
        <v>10265</v>
      </c>
      <c r="T1798" s="2" t="s">
        <v>82</v>
      </c>
      <c r="U1798" s="2" t="s">
        <v>83</v>
      </c>
      <c r="V1798" s="10" t="s">
        <v>69</v>
      </c>
      <c r="W1798" s="2"/>
      <c r="X1798" s="2">
        <v>44550.1</v>
      </c>
      <c r="Y1798" s="26">
        <v>5.694922164E-05</v>
      </c>
      <c r="Z1798" s="10" t="s">
        <v>84</v>
      </c>
      <c r="AA1798" s="2" t="s">
        <v>85</v>
      </c>
      <c r="AB1798" s="10" t="s">
        <v>72</v>
      </c>
      <c r="AC1798" s="2" t="s">
        <v>73</v>
      </c>
      <c r="AD1798" s="10" t="s">
        <v>74</v>
      </c>
      <c r="AE1798" s="10"/>
      <c r="AF1798" s="10" t="s">
        <v>86</v>
      </c>
      <c r="AG1798" s="10" t="s">
        <v>75</v>
      </c>
      <c r="AH1798" s="10"/>
      <c r="AI1798" s="10" t="s">
        <v>76</v>
      </c>
      <c r="AJ1798" s="2" t="s">
        <v>76</v>
      </c>
      <c r="AK1798" s="32">
        <v>1</v>
      </c>
      <c r="AL1798" s="2"/>
      <c r="AM1798" s="2"/>
      <c r="AN1798" s="2"/>
      <c r="AO1798" s="2">
        <v>0</v>
      </c>
      <c r="AP1798" s="2">
        <v>0</v>
      </c>
      <c r="AQ1798" s="2">
        <v>40092.92</v>
      </c>
      <c r="AR1798" s="26">
        <v>0.8999512907939601</v>
      </c>
      <c r="AS1798" s="11"/>
      <c r="AT1798" s="10"/>
      <c r="AV1798" s="10"/>
      <c r="AW1798" s="10"/>
      <c r="AX1798" s="10"/>
      <c r="AY1798" s="10"/>
      <c r="AZ1798" s="10"/>
      <c r="BC1798" s="10"/>
    </row>
    <row r="1799" s="2" customFormat="1">
      <c r="A1799" s="2" t="s">
        <v>3885</v>
      </c>
      <c r="B1799" s="11">
        <v>44162</v>
      </c>
      <c r="C1799" s="2" t="s">
        <v>3876</v>
      </c>
      <c r="D1799" s="2" t="s">
        <v>3877</v>
      </c>
      <c r="E1799" s="2" t="s">
        <v>3878</v>
      </c>
      <c r="F1799" s="2" t="s">
        <v>3879</v>
      </c>
      <c r="G1799" s="2" t="s">
        <v>3880</v>
      </c>
      <c r="H1799" s="2" t="s">
        <v>3881</v>
      </c>
      <c r="I1799" s="11">
        <v>44196</v>
      </c>
      <c r="J1799" s="11">
        <v>44104</v>
      </c>
      <c r="K1799" s="2" t="s">
        <v>62</v>
      </c>
      <c r="L1799" s="2" t="s">
        <v>62</v>
      </c>
      <c r="M1799" s="2"/>
      <c r="N1799" s="2" t="s">
        <v>80</v>
      </c>
      <c r="O1799" s="2"/>
      <c r="P1799" s="2"/>
      <c r="Q1799" s="2" t="s">
        <v>65</v>
      </c>
      <c r="R1799" s="2" t="s">
        <v>81</v>
      </c>
      <c r="S1799" s="2">
        <v>10265</v>
      </c>
      <c r="T1799" s="2" t="s">
        <v>82</v>
      </c>
      <c r="U1799" s="2" t="s">
        <v>83</v>
      </c>
      <c r="V1799" s="10" t="s">
        <v>69</v>
      </c>
      <c r="W1799" s="2"/>
      <c r="X1799" s="2">
        <v>104703</v>
      </c>
      <c r="Y1799" s="26">
        <v>0.00012578587742</v>
      </c>
      <c r="Z1799" s="10" t="s">
        <v>84</v>
      </c>
      <c r="AA1799" s="2" t="s">
        <v>85</v>
      </c>
      <c r="AB1799" s="10" t="s">
        <v>72</v>
      </c>
      <c r="AC1799" s="2" t="s">
        <v>73</v>
      </c>
      <c r="AD1799" s="10" t="s">
        <v>74</v>
      </c>
      <c r="AE1799" s="10"/>
      <c r="AF1799" s="10" t="s">
        <v>86</v>
      </c>
      <c r="AG1799" s="10" t="s">
        <v>75</v>
      </c>
      <c r="AH1799" s="10"/>
      <c r="AI1799" s="10" t="s">
        <v>76</v>
      </c>
      <c r="AJ1799" s="2" t="s">
        <v>76</v>
      </c>
      <c r="AK1799" s="32">
        <v>1</v>
      </c>
      <c r="AL1799" s="2"/>
      <c r="AM1799" s="2"/>
      <c r="AN1799" s="2"/>
      <c r="AO1799" s="2">
        <v>0</v>
      </c>
      <c r="AP1799" s="2">
        <v>0</v>
      </c>
      <c r="AQ1799" s="2">
        <v>94279.8</v>
      </c>
      <c r="AR1799" s="26">
        <v>0.9004498438440159</v>
      </c>
      <c r="AS1799" s="11"/>
      <c r="AT1799" s="10"/>
      <c r="AV1799" s="10"/>
      <c r="AW1799" s="10"/>
      <c r="AX1799" s="10"/>
      <c r="AY1799" s="10"/>
      <c r="AZ1799" s="10"/>
      <c r="BC1799" s="10"/>
    </row>
    <row r="1800" s="2" customFormat="1">
      <c r="A1800" s="2" t="s">
        <v>3886</v>
      </c>
      <c r="B1800" s="11">
        <v>44253</v>
      </c>
      <c r="C1800" s="2" t="s">
        <v>3876</v>
      </c>
      <c r="D1800" s="2" t="s">
        <v>3877</v>
      </c>
      <c r="E1800" s="2" t="s">
        <v>3878</v>
      </c>
      <c r="F1800" s="2" t="s">
        <v>3879</v>
      </c>
      <c r="G1800" s="2" t="s">
        <v>3880</v>
      </c>
      <c r="H1800" s="2" t="s">
        <v>3881</v>
      </c>
      <c r="I1800" s="11">
        <v>44196</v>
      </c>
      <c r="J1800" s="11">
        <v>44196</v>
      </c>
      <c r="K1800" s="2" t="s">
        <v>62</v>
      </c>
      <c r="L1800" s="2" t="s">
        <v>62</v>
      </c>
      <c r="M1800" s="2"/>
      <c r="N1800" s="2" t="s">
        <v>80</v>
      </c>
      <c r="O1800" s="2"/>
      <c r="P1800" s="2"/>
      <c r="Q1800" s="2" t="s">
        <v>65</v>
      </c>
      <c r="R1800" s="2" t="s">
        <v>81</v>
      </c>
      <c r="S1800" s="2">
        <v>9965</v>
      </c>
      <c r="T1800" s="2" t="s">
        <v>82</v>
      </c>
      <c r="U1800" s="2" t="s">
        <v>83</v>
      </c>
      <c r="V1800" s="10" t="s">
        <v>69</v>
      </c>
      <c r="W1800" s="2"/>
      <c r="X1800" s="2">
        <v>187740.6</v>
      </c>
      <c r="Y1800" s="26">
        <v>0.00015965703749</v>
      </c>
      <c r="Z1800" s="10" t="s">
        <v>84</v>
      </c>
      <c r="AA1800" s="2" t="s">
        <v>85</v>
      </c>
      <c r="AB1800" s="10" t="s">
        <v>72</v>
      </c>
      <c r="AC1800" s="2" t="s">
        <v>73</v>
      </c>
      <c r="AD1800" s="10" t="s">
        <v>74</v>
      </c>
      <c r="AE1800" s="10"/>
      <c r="AF1800" s="10" t="s">
        <v>86</v>
      </c>
      <c r="AG1800" s="10" t="s">
        <v>75</v>
      </c>
      <c r="AH1800" s="10"/>
      <c r="AI1800" s="10" t="s">
        <v>76</v>
      </c>
      <c r="AJ1800" s="2" t="s">
        <v>76</v>
      </c>
      <c r="AK1800" s="32">
        <v>1</v>
      </c>
      <c r="AL1800" s="2"/>
      <c r="AM1800" s="2"/>
      <c r="AN1800" s="2"/>
      <c r="AO1800" s="2">
        <v>0</v>
      </c>
      <c r="AP1800" s="2">
        <v>0</v>
      </c>
      <c r="AQ1800" s="2">
        <v>169372.92</v>
      </c>
      <c r="AR1800" s="26">
        <v>0.9021645824078542</v>
      </c>
      <c r="AS1800" s="11"/>
      <c r="AT1800" s="10"/>
      <c r="AV1800" s="10"/>
      <c r="AW1800" s="10"/>
      <c r="AX1800" s="10"/>
      <c r="AY1800" s="10"/>
      <c r="AZ1800" s="10"/>
      <c r="BC1800" s="10"/>
    </row>
    <row r="1801" s="2" customFormat="1">
      <c r="A1801" s="2" t="s">
        <v>3887</v>
      </c>
      <c r="B1801" s="11">
        <v>44344</v>
      </c>
      <c r="C1801" s="2" t="s">
        <v>3876</v>
      </c>
      <c r="D1801" s="2" t="s">
        <v>3877</v>
      </c>
      <c r="E1801" s="2" t="s">
        <v>3878</v>
      </c>
      <c r="F1801" s="2" t="s">
        <v>3879</v>
      </c>
      <c r="G1801" s="2" t="s">
        <v>3880</v>
      </c>
      <c r="H1801" s="2" t="s">
        <v>3881</v>
      </c>
      <c r="I1801" s="11">
        <v>44561</v>
      </c>
      <c r="J1801" s="11">
        <v>44286</v>
      </c>
      <c r="K1801" s="2" t="s">
        <v>62</v>
      </c>
      <c r="L1801" s="2" t="s">
        <v>62</v>
      </c>
      <c r="M1801" s="2"/>
      <c r="N1801" s="2" t="s">
        <v>80</v>
      </c>
      <c r="O1801" s="2"/>
      <c r="P1801" s="2"/>
      <c r="Q1801" s="2" t="s">
        <v>65</v>
      </c>
      <c r="R1801" s="2" t="s">
        <v>81</v>
      </c>
      <c r="S1801" s="2">
        <v>10683</v>
      </c>
      <c r="T1801" s="2" t="s">
        <v>82</v>
      </c>
      <c r="U1801" s="2" t="s">
        <v>83</v>
      </c>
      <c r="V1801" s="10" t="s">
        <v>69</v>
      </c>
      <c r="W1801" s="2"/>
      <c r="X1801" s="2">
        <v>2027847.06</v>
      </c>
      <c r="Y1801" s="26">
        <v>0.00150655092024</v>
      </c>
      <c r="Z1801" s="10" t="s">
        <v>84</v>
      </c>
      <c r="AA1801" s="2" t="s">
        <v>85</v>
      </c>
      <c r="AB1801" s="10" t="s">
        <v>72</v>
      </c>
      <c r="AC1801" s="2" t="s">
        <v>73</v>
      </c>
      <c r="AD1801" s="10" t="s">
        <v>74</v>
      </c>
      <c r="AE1801" s="10"/>
      <c r="AF1801" s="10" t="s">
        <v>86</v>
      </c>
      <c r="AG1801" s="10" t="s">
        <v>75</v>
      </c>
      <c r="AH1801" s="10"/>
      <c r="AI1801" s="10" t="s">
        <v>76</v>
      </c>
      <c r="AJ1801" s="2" t="s">
        <v>76</v>
      </c>
      <c r="AK1801" s="32">
        <v>1</v>
      </c>
      <c r="AL1801" s="2"/>
      <c r="AM1801" s="2"/>
      <c r="AN1801" s="2"/>
      <c r="AO1801" s="2">
        <v>0</v>
      </c>
      <c r="AP1801" s="2">
        <v>0</v>
      </c>
      <c r="AQ1801" s="2">
        <v>0</v>
      </c>
      <c r="AR1801" s="26">
        <v>0</v>
      </c>
      <c r="AS1801" s="11"/>
      <c r="AT1801" s="10"/>
      <c r="AV1801" s="10"/>
      <c r="AW1801" s="10"/>
      <c r="AX1801" s="10"/>
      <c r="AY1801" s="10"/>
      <c r="AZ1801" s="10"/>
      <c r="BC1801" s="10"/>
    </row>
    <row r="1802" s="2" customFormat="1">
      <c r="A1802" s="2" t="s">
        <v>3888</v>
      </c>
      <c r="B1802" s="11">
        <v>44431</v>
      </c>
      <c r="C1802" s="2" t="s">
        <v>3876</v>
      </c>
      <c r="D1802" s="2" t="s">
        <v>3877</v>
      </c>
      <c r="E1802" s="2" t="s">
        <v>3878</v>
      </c>
      <c r="F1802" s="2" t="s">
        <v>3879</v>
      </c>
      <c r="G1802" s="2" t="s">
        <v>3880</v>
      </c>
      <c r="H1802" s="2" t="s">
        <v>3881</v>
      </c>
      <c r="I1802" s="11">
        <v>44561</v>
      </c>
      <c r="J1802" s="11">
        <v>44377</v>
      </c>
      <c r="K1802" s="2" t="s">
        <v>62</v>
      </c>
      <c r="L1802" s="2" t="s">
        <v>62</v>
      </c>
      <c r="M1802" s="2"/>
      <c r="N1802" s="2" t="s">
        <v>80</v>
      </c>
      <c r="O1802" s="2"/>
      <c r="P1802" s="2"/>
      <c r="Q1802" s="2" t="s">
        <v>65</v>
      </c>
      <c r="R1802" s="2" t="s">
        <v>81</v>
      </c>
      <c r="S1802" s="2">
        <v>10467</v>
      </c>
      <c r="T1802" s="2" t="s">
        <v>82</v>
      </c>
      <c r="U1802" s="2" t="s">
        <v>83</v>
      </c>
      <c r="V1802" s="10" t="s">
        <v>69</v>
      </c>
      <c r="W1802" s="2"/>
      <c r="X1802" s="2">
        <v>2241403.38</v>
      </c>
      <c r="Y1802" s="26">
        <v>0.00153975459497</v>
      </c>
      <c r="Z1802" s="10" t="s">
        <v>84</v>
      </c>
      <c r="AA1802" s="2" t="s">
        <v>85</v>
      </c>
      <c r="AB1802" s="10" t="s">
        <v>72</v>
      </c>
      <c r="AC1802" s="2" t="s">
        <v>73</v>
      </c>
      <c r="AD1802" s="10" t="s">
        <v>74</v>
      </c>
      <c r="AE1802" s="10"/>
      <c r="AF1802" s="10" t="s">
        <v>86</v>
      </c>
      <c r="AG1802" s="10" t="s">
        <v>75</v>
      </c>
      <c r="AH1802" s="10"/>
      <c r="AI1802" s="10" t="s">
        <v>76</v>
      </c>
      <c r="AJ1802" s="2" t="s">
        <v>76</v>
      </c>
      <c r="AK1802" s="32">
        <v>1</v>
      </c>
      <c r="AL1802" s="2"/>
      <c r="AM1802" s="2"/>
      <c r="AN1802" s="2"/>
      <c r="AO1802" s="2">
        <v>0</v>
      </c>
      <c r="AP1802" s="2">
        <v>0</v>
      </c>
      <c r="AQ1802" s="2">
        <v>0</v>
      </c>
      <c r="AR1802" s="26">
        <v>0</v>
      </c>
      <c r="AS1802" s="11"/>
      <c r="AT1802" s="10"/>
      <c r="AV1802" s="10"/>
      <c r="AW1802" s="10"/>
      <c r="AX1802" s="10"/>
      <c r="AY1802" s="10"/>
      <c r="AZ1802" s="10"/>
      <c r="BC1802" s="10"/>
    </row>
    <row r="1803" s="2" customFormat="1">
      <c r="A1803" s="2" t="s">
        <v>3889</v>
      </c>
      <c r="B1803" s="11">
        <v>44526</v>
      </c>
      <c r="C1803" s="2" t="s">
        <v>3876</v>
      </c>
      <c r="D1803" s="2" t="s">
        <v>3877</v>
      </c>
      <c r="E1803" s="2" t="s">
        <v>3878</v>
      </c>
      <c r="F1803" s="2" t="s">
        <v>3879</v>
      </c>
      <c r="G1803" s="2" t="s">
        <v>3880</v>
      </c>
      <c r="H1803" s="2" t="s">
        <v>3881</v>
      </c>
      <c r="I1803" s="11">
        <v>44561</v>
      </c>
      <c r="J1803" s="11">
        <v>44469</v>
      </c>
      <c r="K1803" s="2" t="s">
        <v>62</v>
      </c>
      <c r="L1803" s="2" t="s">
        <v>62</v>
      </c>
      <c r="M1803" s="2"/>
      <c r="N1803" s="2" t="s">
        <v>80</v>
      </c>
      <c r="O1803" s="2"/>
      <c r="P1803" s="2"/>
      <c r="Q1803" s="2" t="s">
        <v>65</v>
      </c>
      <c r="R1803" s="2" t="s">
        <v>81</v>
      </c>
      <c r="S1803" s="2">
        <v>11706</v>
      </c>
      <c r="T1803" s="2" t="s">
        <v>82</v>
      </c>
      <c r="U1803" s="2" t="s">
        <v>83</v>
      </c>
      <c r="V1803" s="10" t="s">
        <v>69</v>
      </c>
      <c r="W1803" s="2"/>
      <c r="X1803" s="2">
        <v>2054051.82</v>
      </c>
      <c r="Y1803" s="26">
        <v>0.00142483256066</v>
      </c>
      <c r="Z1803" s="10" t="s">
        <v>84</v>
      </c>
      <c r="AA1803" s="2" t="s">
        <v>85</v>
      </c>
      <c r="AB1803" s="10" t="s">
        <v>72</v>
      </c>
      <c r="AC1803" s="2" t="s">
        <v>73</v>
      </c>
      <c r="AD1803" s="10" t="s">
        <v>74</v>
      </c>
      <c r="AE1803" s="10"/>
      <c r="AF1803" s="10" t="s">
        <v>86</v>
      </c>
      <c r="AG1803" s="10" t="s">
        <v>75</v>
      </c>
      <c r="AH1803" s="10"/>
      <c r="AI1803" s="10" t="s">
        <v>76</v>
      </c>
      <c r="AJ1803" s="2" t="s">
        <v>76</v>
      </c>
      <c r="AK1803" s="32">
        <v>1</v>
      </c>
      <c r="AL1803" s="2"/>
      <c r="AM1803" s="2"/>
      <c r="AN1803" s="2"/>
      <c r="AO1803" s="2">
        <v>0</v>
      </c>
      <c r="AP1803" s="2">
        <v>0</v>
      </c>
      <c r="AQ1803" s="2">
        <v>0</v>
      </c>
      <c r="AR1803" s="26">
        <v>0</v>
      </c>
      <c r="AS1803" s="11"/>
      <c r="AT1803" s="10"/>
      <c r="AV1803" s="10"/>
      <c r="AW1803" s="10"/>
      <c r="AX1803" s="10"/>
      <c r="AY1803" s="10"/>
      <c r="AZ1803" s="10"/>
      <c r="BC1803" s="10"/>
    </row>
    <row r="1804" s="2" customFormat="1">
      <c r="A1804" s="2" t="s">
        <v>3890</v>
      </c>
      <c r="B1804" s="11">
        <v>43796</v>
      </c>
      <c r="C1804" s="2" t="s">
        <v>3891</v>
      </c>
      <c r="D1804" s="2" t="s">
        <v>3892</v>
      </c>
      <c r="E1804" s="2" t="s">
        <v>3893</v>
      </c>
      <c r="F1804" s="2" t="s">
        <v>3894</v>
      </c>
      <c r="G1804" s="2" t="s">
        <v>3895</v>
      </c>
      <c r="H1804" s="2" t="s">
        <v>3896</v>
      </c>
      <c r="I1804" s="11">
        <v>43830</v>
      </c>
      <c r="J1804" s="11">
        <v>43738</v>
      </c>
      <c r="K1804" s="2" t="s">
        <v>62</v>
      </c>
      <c r="L1804" s="2" t="s">
        <v>62</v>
      </c>
      <c r="M1804" s="2"/>
      <c r="N1804" s="2" t="s">
        <v>80</v>
      </c>
      <c r="O1804" s="2"/>
      <c r="P1804" s="2"/>
      <c r="Q1804" s="2" t="s">
        <v>65</v>
      </c>
      <c r="R1804" s="2" t="s">
        <v>81</v>
      </c>
      <c r="S1804" s="2">
        <v>12200</v>
      </c>
      <c r="T1804" s="2" t="s">
        <v>82</v>
      </c>
      <c r="U1804" s="2" t="s">
        <v>83</v>
      </c>
      <c r="V1804" s="10" t="s">
        <v>69</v>
      </c>
      <c r="W1804" s="2"/>
      <c r="X1804" s="2">
        <v>67344</v>
      </c>
      <c r="Y1804" s="26">
        <v>3.510056307E-05</v>
      </c>
      <c r="Z1804" s="10" t="s">
        <v>84</v>
      </c>
      <c r="AA1804" s="2" t="s">
        <v>85</v>
      </c>
      <c r="AB1804" s="10" t="s">
        <v>72</v>
      </c>
      <c r="AC1804" s="2" t="s">
        <v>73</v>
      </c>
      <c r="AD1804" s="10" t="s">
        <v>74</v>
      </c>
      <c r="AE1804" s="10"/>
      <c r="AF1804" s="10" t="s">
        <v>86</v>
      </c>
      <c r="AG1804" s="10" t="s">
        <v>75</v>
      </c>
      <c r="AH1804" s="10"/>
      <c r="AI1804" s="10" t="s">
        <v>76</v>
      </c>
      <c r="AJ1804" s="2" t="s">
        <v>76</v>
      </c>
      <c r="AK1804" s="32">
        <v>1</v>
      </c>
      <c r="AL1804" s="2"/>
      <c r="AM1804" s="2"/>
      <c r="AN1804" s="2"/>
      <c r="AO1804" s="2">
        <v>0</v>
      </c>
      <c r="AP1804" s="2">
        <v>0</v>
      </c>
      <c r="AQ1804" s="2">
        <v>0</v>
      </c>
      <c r="AR1804" s="26">
        <v>0</v>
      </c>
      <c r="AS1804" s="11"/>
      <c r="AT1804" s="10"/>
      <c r="AV1804" s="10"/>
      <c r="AW1804" s="10"/>
      <c r="AX1804" s="10"/>
      <c r="AY1804" s="10"/>
      <c r="AZ1804" s="10"/>
      <c r="BC1804" s="10"/>
    </row>
    <row r="1805" s="2" customFormat="1">
      <c r="A1805" s="2" t="s">
        <v>3897</v>
      </c>
      <c r="B1805" s="11">
        <v>43888</v>
      </c>
      <c r="C1805" s="2" t="s">
        <v>3891</v>
      </c>
      <c r="D1805" s="2" t="s">
        <v>3892</v>
      </c>
      <c r="E1805" s="2" t="s">
        <v>3893</v>
      </c>
      <c r="F1805" s="2" t="s">
        <v>3894</v>
      </c>
      <c r="G1805" s="2" t="s">
        <v>3895</v>
      </c>
      <c r="H1805" s="2" t="s">
        <v>3896</v>
      </c>
      <c r="I1805" s="11">
        <v>43830</v>
      </c>
      <c r="J1805" s="11">
        <v>43830</v>
      </c>
      <c r="K1805" s="2" t="s">
        <v>62</v>
      </c>
      <c r="L1805" s="2" t="s">
        <v>62</v>
      </c>
      <c r="M1805" s="2"/>
      <c r="N1805" s="2" t="s">
        <v>80</v>
      </c>
      <c r="O1805" s="2"/>
      <c r="P1805" s="2"/>
      <c r="Q1805" s="2" t="s">
        <v>65</v>
      </c>
      <c r="R1805" s="2" t="s">
        <v>81</v>
      </c>
      <c r="S1805" s="2">
        <v>12200</v>
      </c>
      <c r="T1805" s="2" t="s">
        <v>82</v>
      </c>
      <c r="U1805" s="2" t="s">
        <v>83</v>
      </c>
      <c r="V1805" s="10" t="s">
        <v>69</v>
      </c>
      <c r="W1805" s="2"/>
      <c r="X1805" s="2">
        <v>74176</v>
      </c>
      <c r="Y1805" s="26">
        <v>3.860319027E-05</v>
      </c>
      <c r="Z1805" s="10" t="s">
        <v>84</v>
      </c>
      <c r="AA1805" s="2" t="s">
        <v>85</v>
      </c>
      <c r="AB1805" s="10" t="s">
        <v>72</v>
      </c>
      <c r="AC1805" s="2" t="s">
        <v>73</v>
      </c>
      <c r="AD1805" s="10" t="s">
        <v>74</v>
      </c>
      <c r="AE1805" s="10"/>
      <c r="AF1805" s="10" t="s">
        <v>86</v>
      </c>
      <c r="AG1805" s="10" t="s">
        <v>75</v>
      </c>
      <c r="AH1805" s="10"/>
      <c r="AI1805" s="10" t="s">
        <v>76</v>
      </c>
      <c r="AJ1805" s="2" t="s">
        <v>76</v>
      </c>
      <c r="AK1805" s="32">
        <v>1</v>
      </c>
      <c r="AL1805" s="2"/>
      <c r="AM1805" s="2"/>
      <c r="AN1805" s="2"/>
      <c r="AO1805" s="2">
        <v>0</v>
      </c>
      <c r="AP1805" s="2">
        <v>0</v>
      </c>
      <c r="AQ1805" s="2">
        <v>0</v>
      </c>
      <c r="AR1805" s="26">
        <v>0</v>
      </c>
      <c r="AS1805" s="11"/>
      <c r="AT1805" s="10"/>
      <c r="AV1805" s="10"/>
      <c r="AW1805" s="10"/>
      <c r="AX1805" s="10"/>
      <c r="AY1805" s="10"/>
      <c r="AZ1805" s="10"/>
      <c r="BC1805" s="10"/>
    </row>
    <row r="1806" s="2" customFormat="1">
      <c r="A1806" s="2" t="s">
        <v>3898</v>
      </c>
      <c r="B1806" s="11">
        <v>44253</v>
      </c>
      <c r="C1806" s="2" t="s">
        <v>3891</v>
      </c>
      <c r="D1806" s="2" t="s">
        <v>3892</v>
      </c>
      <c r="E1806" s="2" t="s">
        <v>3893</v>
      </c>
      <c r="F1806" s="2" t="s">
        <v>3894</v>
      </c>
      <c r="G1806" s="2" t="s">
        <v>3895</v>
      </c>
      <c r="H1806" s="2" t="s">
        <v>3896</v>
      </c>
      <c r="I1806" s="11">
        <v>44196</v>
      </c>
      <c r="J1806" s="11">
        <v>44196</v>
      </c>
      <c r="K1806" s="2" t="s">
        <v>62</v>
      </c>
      <c r="L1806" s="2" t="s">
        <v>62</v>
      </c>
      <c r="M1806" s="2"/>
      <c r="N1806" s="2" t="s">
        <v>80</v>
      </c>
      <c r="O1806" s="2"/>
      <c r="P1806" s="2"/>
      <c r="Q1806" s="2" t="s">
        <v>65</v>
      </c>
      <c r="R1806" s="2" t="s">
        <v>81</v>
      </c>
      <c r="S1806" s="2">
        <v>25300</v>
      </c>
      <c r="T1806" s="2" t="s">
        <v>82</v>
      </c>
      <c r="U1806" s="2" t="s">
        <v>83</v>
      </c>
      <c r="V1806" s="10" t="s">
        <v>69</v>
      </c>
      <c r="W1806" s="2"/>
      <c r="X1806" s="2">
        <v>476652</v>
      </c>
      <c r="Y1806" s="26">
        <v>0.00026357747925</v>
      </c>
      <c r="Z1806" s="10" t="s">
        <v>84</v>
      </c>
      <c r="AA1806" s="2" t="s">
        <v>85</v>
      </c>
      <c r="AB1806" s="10" t="s">
        <v>72</v>
      </c>
      <c r="AC1806" s="2" t="s">
        <v>73</v>
      </c>
      <c r="AD1806" s="10" t="s">
        <v>74</v>
      </c>
      <c r="AE1806" s="10"/>
      <c r="AF1806" s="10" t="s">
        <v>86</v>
      </c>
      <c r="AG1806" s="10" t="s">
        <v>75</v>
      </c>
      <c r="AH1806" s="10"/>
      <c r="AI1806" s="10" t="s">
        <v>76</v>
      </c>
      <c r="AJ1806" s="2" t="s">
        <v>76</v>
      </c>
      <c r="AK1806" s="32">
        <v>1</v>
      </c>
      <c r="AL1806" s="2"/>
      <c r="AM1806" s="2"/>
      <c r="AN1806" s="2"/>
      <c r="AO1806" s="2">
        <v>0</v>
      </c>
      <c r="AP1806" s="2">
        <v>0</v>
      </c>
      <c r="AQ1806" s="2">
        <v>0</v>
      </c>
      <c r="AR1806" s="26">
        <v>0</v>
      </c>
      <c r="AS1806" s="11"/>
      <c r="AT1806" s="10"/>
      <c r="AV1806" s="10"/>
      <c r="AW1806" s="10"/>
      <c r="AX1806" s="10"/>
      <c r="AY1806" s="10"/>
      <c r="AZ1806" s="10"/>
      <c r="BC1806" s="10"/>
    </row>
    <row r="1807" s="2" customFormat="1">
      <c r="A1807" s="2" t="s">
        <v>3899</v>
      </c>
      <c r="B1807" s="11">
        <v>44344</v>
      </c>
      <c r="C1807" s="2" t="s">
        <v>3891</v>
      </c>
      <c r="D1807" s="2" t="s">
        <v>3892</v>
      </c>
      <c r="E1807" s="2" t="s">
        <v>3893</v>
      </c>
      <c r="F1807" s="2" t="s">
        <v>3894</v>
      </c>
      <c r="G1807" s="2" t="s">
        <v>3895</v>
      </c>
      <c r="H1807" s="2" t="s">
        <v>3896</v>
      </c>
      <c r="I1807" s="11">
        <v>44561</v>
      </c>
      <c r="J1807" s="11">
        <v>44286</v>
      </c>
      <c r="K1807" s="2" t="s">
        <v>62</v>
      </c>
      <c r="L1807" s="2" t="s">
        <v>62</v>
      </c>
      <c r="M1807" s="2"/>
      <c r="N1807" s="2" t="s">
        <v>80</v>
      </c>
      <c r="O1807" s="2"/>
      <c r="P1807" s="2"/>
      <c r="Q1807" s="2" t="s">
        <v>65</v>
      </c>
      <c r="R1807" s="2" t="s">
        <v>81</v>
      </c>
      <c r="S1807" s="2">
        <v>28100</v>
      </c>
      <c r="T1807" s="2" t="s">
        <v>82</v>
      </c>
      <c r="U1807" s="2" t="s">
        <v>83</v>
      </c>
      <c r="V1807" s="10" t="s">
        <v>69</v>
      </c>
      <c r="W1807" s="2"/>
      <c r="X1807" s="2">
        <v>5333942</v>
      </c>
      <c r="Y1807" s="26">
        <v>0.00293811091981</v>
      </c>
      <c r="Z1807" s="10" t="s">
        <v>84</v>
      </c>
      <c r="AA1807" s="2" t="s">
        <v>85</v>
      </c>
      <c r="AB1807" s="10" t="s">
        <v>72</v>
      </c>
      <c r="AC1807" s="2" t="s">
        <v>73</v>
      </c>
      <c r="AD1807" s="10" t="s">
        <v>74</v>
      </c>
      <c r="AE1807" s="10"/>
      <c r="AF1807" s="10" t="s">
        <v>86</v>
      </c>
      <c r="AG1807" s="10" t="s">
        <v>75</v>
      </c>
      <c r="AH1807" s="10"/>
      <c r="AI1807" s="10" t="s">
        <v>76</v>
      </c>
      <c r="AJ1807" s="2" t="s">
        <v>76</v>
      </c>
      <c r="AK1807" s="32">
        <v>1</v>
      </c>
      <c r="AL1807" s="2"/>
      <c r="AM1807" s="2"/>
      <c r="AN1807" s="2"/>
      <c r="AO1807" s="2">
        <v>0</v>
      </c>
      <c r="AP1807" s="2">
        <v>0</v>
      </c>
      <c r="AQ1807" s="2">
        <v>0</v>
      </c>
      <c r="AR1807" s="26">
        <v>0</v>
      </c>
      <c r="AS1807" s="11"/>
      <c r="AT1807" s="10"/>
      <c r="AV1807" s="10"/>
      <c r="AW1807" s="10"/>
      <c r="AX1807" s="10"/>
      <c r="AY1807" s="10"/>
      <c r="AZ1807" s="10"/>
      <c r="BC1807" s="10"/>
    </row>
    <row r="1808" s="2" customFormat="1">
      <c r="A1808" s="2" t="s">
        <v>3900</v>
      </c>
      <c r="B1808" s="11">
        <v>44067</v>
      </c>
      <c r="C1808" s="2" t="s">
        <v>3901</v>
      </c>
      <c r="D1808" s="2" t="s">
        <v>3902</v>
      </c>
      <c r="E1808" s="2" t="s">
        <v>3903</v>
      </c>
      <c r="F1808" s="2" t="s">
        <v>3904</v>
      </c>
      <c r="G1808" s="2" t="s">
        <v>3905</v>
      </c>
      <c r="H1808" s="2" t="s">
        <v>3906</v>
      </c>
      <c r="I1808" s="11">
        <v>44104</v>
      </c>
      <c r="J1808" s="11">
        <v>44012</v>
      </c>
      <c r="K1808" s="2" t="s">
        <v>62</v>
      </c>
      <c r="L1808" s="2" t="s">
        <v>62</v>
      </c>
      <c r="M1808" s="2"/>
      <c r="N1808" s="2" t="s">
        <v>80</v>
      </c>
      <c r="O1808" s="2" t="s">
        <v>95</v>
      </c>
      <c r="P1808" s="2"/>
      <c r="Q1808" s="2" t="s">
        <v>65</v>
      </c>
      <c r="R1808" s="2" t="s">
        <v>81</v>
      </c>
      <c r="S1808" s="2">
        <v>58921</v>
      </c>
      <c r="T1808" s="2" t="s">
        <v>82</v>
      </c>
      <c r="U1808" s="2" t="s">
        <v>83</v>
      </c>
      <c r="V1808" s="10" t="s">
        <v>69</v>
      </c>
      <c r="W1808" s="2"/>
      <c r="X1808" s="2">
        <v>255717.14</v>
      </c>
      <c r="Y1808" s="26">
        <v>0.00313472914538</v>
      </c>
      <c r="Z1808" s="10" t="s">
        <v>84</v>
      </c>
      <c r="AA1808" s="2" t="s">
        <v>85</v>
      </c>
      <c r="AB1808" s="10" t="s">
        <v>72</v>
      </c>
      <c r="AC1808" s="2" t="s">
        <v>73</v>
      </c>
      <c r="AD1808" s="10" t="s">
        <v>74</v>
      </c>
      <c r="AE1808" s="10"/>
      <c r="AF1808" s="10" t="s">
        <v>86</v>
      </c>
      <c r="AG1808" s="10" t="s">
        <v>75</v>
      </c>
      <c r="AH1808" s="10"/>
      <c r="AI1808" s="10" t="s">
        <v>76</v>
      </c>
      <c r="AJ1808" s="2" t="s">
        <v>76</v>
      </c>
      <c r="AK1808" s="32">
        <v>1</v>
      </c>
      <c r="AL1808" s="2"/>
      <c r="AM1808" s="2"/>
      <c r="AN1808" s="2"/>
      <c r="AO1808" s="2">
        <v>0</v>
      </c>
      <c r="AP1808" s="2">
        <v>0</v>
      </c>
      <c r="AQ1808" s="2">
        <v>0</v>
      </c>
      <c r="AR1808" s="26">
        <v>0</v>
      </c>
      <c r="AS1808" s="11"/>
      <c r="AT1808" s="10"/>
      <c r="AV1808" s="10"/>
      <c r="AW1808" s="10"/>
      <c r="AX1808" s="10"/>
      <c r="AY1808" s="10"/>
      <c r="AZ1808" s="10"/>
      <c r="BC1808" s="10"/>
    </row>
    <row r="1809" s="2" customFormat="1">
      <c r="A1809" s="2" t="s">
        <v>3907</v>
      </c>
      <c r="B1809" s="11">
        <v>44158</v>
      </c>
      <c r="C1809" s="2" t="s">
        <v>3901</v>
      </c>
      <c r="D1809" s="2" t="s">
        <v>3902</v>
      </c>
      <c r="E1809" s="2" t="s">
        <v>3903</v>
      </c>
      <c r="F1809" s="2" t="s">
        <v>3904</v>
      </c>
      <c r="G1809" s="2" t="s">
        <v>3905</v>
      </c>
      <c r="H1809" s="2" t="s">
        <v>3906</v>
      </c>
      <c r="I1809" s="11">
        <v>44104</v>
      </c>
      <c r="J1809" s="11">
        <v>44104</v>
      </c>
      <c r="K1809" s="2" t="s">
        <v>62</v>
      </c>
      <c r="L1809" s="2" t="s">
        <v>62</v>
      </c>
      <c r="M1809" s="2"/>
      <c r="N1809" s="2" t="s">
        <v>80</v>
      </c>
      <c r="O1809" s="2" t="s">
        <v>95</v>
      </c>
      <c r="P1809" s="2"/>
      <c r="Q1809" s="2" t="s">
        <v>65</v>
      </c>
      <c r="R1809" s="2" t="s">
        <v>81</v>
      </c>
      <c r="S1809" s="2">
        <v>58921</v>
      </c>
      <c r="T1809" s="2" t="s">
        <v>82</v>
      </c>
      <c r="U1809" s="2" t="s">
        <v>83</v>
      </c>
      <c r="V1809" s="10" t="s">
        <v>69</v>
      </c>
      <c r="W1809" s="2"/>
      <c r="X1809" s="2">
        <v>600994.2</v>
      </c>
      <c r="Y1809" s="26">
        <v>0.00728784903493</v>
      </c>
      <c r="Z1809" s="10" t="s">
        <v>84</v>
      </c>
      <c r="AA1809" s="2" t="s">
        <v>85</v>
      </c>
      <c r="AB1809" s="10" t="s">
        <v>72</v>
      </c>
      <c r="AC1809" s="2" t="s">
        <v>73</v>
      </c>
      <c r="AD1809" s="10" t="s">
        <v>74</v>
      </c>
      <c r="AE1809" s="10"/>
      <c r="AF1809" s="10" t="s">
        <v>86</v>
      </c>
      <c r="AG1809" s="10" t="s">
        <v>75</v>
      </c>
      <c r="AH1809" s="10"/>
      <c r="AI1809" s="10" t="s">
        <v>76</v>
      </c>
      <c r="AJ1809" s="2" t="s">
        <v>76</v>
      </c>
      <c r="AK1809" s="32">
        <v>1</v>
      </c>
      <c r="AL1809" s="2"/>
      <c r="AM1809" s="2"/>
      <c r="AN1809" s="2"/>
      <c r="AO1809" s="2">
        <v>0</v>
      </c>
      <c r="AP1809" s="2">
        <v>0</v>
      </c>
      <c r="AQ1809" s="2">
        <v>0</v>
      </c>
      <c r="AR1809" s="26">
        <v>0</v>
      </c>
      <c r="AS1809" s="11"/>
      <c r="AT1809" s="10"/>
      <c r="AV1809" s="10"/>
      <c r="AW1809" s="10"/>
      <c r="AX1809" s="10"/>
      <c r="AY1809" s="10"/>
      <c r="AZ1809" s="10"/>
      <c r="BC1809" s="10"/>
    </row>
    <row r="1810" s="2" customFormat="1">
      <c r="A1810" s="2" t="s">
        <v>3908</v>
      </c>
      <c r="B1810" s="11">
        <v>43819</v>
      </c>
      <c r="C1810" s="2" t="s">
        <v>3909</v>
      </c>
      <c r="D1810" s="2" t="s">
        <v>3910</v>
      </c>
      <c r="E1810" s="2" t="s">
        <v>3911</v>
      </c>
      <c r="F1810" s="2" t="s">
        <v>3912</v>
      </c>
      <c r="G1810" s="2" t="s">
        <v>3913</v>
      </c>
      <c r="H1810" s="2" t="s">
        <v>3914</v>
      </c>
      <c r="I1810" s="11">
        <v>43951</v>
      </c>
      <c r="J1810" s="11">
        <v>43769</v>
      </c>
      <c r="K1810" s="2" t="s">
        <v>648</v>
      </c>
      <c r="L1810" s="2" t="s">
        <v>659</v>
      </c>
      <c r="M1810" s="2"/>
      <c r="N1810" s="2" t="s">
        <v>80</v>
      </c>
      <c r="O1810" s="2" t="s">
        <v>95</v>
      </c>
      <c r="P1810" s="2"/>
      <c r="Q1810" s="2" t="s">
        <v>65</v>
      </c>
      <c r="R1810" s="2" t="s">
        <v>81</v>
      </c>
      <c r="S1810" s="2">
        <v>13810</v>
      </c>
      <c r="T1810" s="2" t="s">
        <v>82</v>
      </c>
      <c r="U1810" s="2" t="s">
        <v>83</v>
      </c>
      <c r="V1810" s="10" t="s">
        <v>69</v>
      </c>
      <c r="W1810" s="2"/>
      <c r="X1810" s="2">
        <v>75126.4</v>
      </c>
      <c r="Y1810" s="26">
        <v>0.000338473028</v>
      </c>
      <c r="Z1810" s="10" t="s">
        <v>84</v>
      </c>
      <c r="AA1810" s="2" t="s">
        <v>85</v>
      </c>
      <c r="AB1810" s="10" t="s">
        <v>72</v>
      </c>
      <c r="AC1810" s="2" t="s">
        <v>73</v>
      </c>
      <c r="AD1810" s="10" t="s">
        <v>74</v>
      </c>
      <c r="AE1810" s="10"/>
      <c r="AF1810" s="10" t="s">
        <v>86</v>
      </c>
      <c r="AG1810" s="10" t="s">
        <v>75</v>
      </c>
      <c r="AH1810" s="10"/>
      <c r="AI1810" s="10" t="s">
        <v>76</v>
      </c>
      <c r="AJ1810" s="2" t="s">
        <v>76</v>
      </c>
      <c r="AK1810" s="32">
        <v>1</v>
      </c>
      <c r="AL1810" s="2"/>
      <c r="AM1810" s="2"/>
      <c r="AN1810" s="7">
        <f>HYPERLINK("#Notes!C4783", "Go To Notes")</f>
      </c>
      <c r="AO1810" s="2">
        <v>0</v>
      </c>
      <c r="AP1810" s="2">
        <v>0</v>
      </c>
      <c r="AQ1810" s="2">
        <v>0</v>
      </c>
      <c r="AR1810" s="26">
        <v>0</v>
      </c>
      <c r="AS1810" s="11"/>
      <c r="AT1810" s="10"/>
      <c r="AV1810" s="10"/>
      <c r="AW1810" s="10"/>
      <c r="AX1810" s="10"/>
      <c r="AY1810" s="10"/>
      <c r="AZ1810" s="10"/>
      <c r="BC1810" s="10"/>
    </row>
    <row r="1811" s="2" customFormat="1">
      <c r="A1811" s="2" t="s">
        <v>3915</v>
      </c>
      <c r="B1811" s="11">
        <v>43913</v>
      </c>
      <c r="C1811" s="2" t="s">
        <v>3909</v>
      </c>
      <c r="D1811" s="2" t="s">
        <v>3910</v>
      </c>
      <c r="E1811" s="2" t="s">
        <v>3911</v>
      </c>
      <c r="F1811" s="2" t="s">
        <v>3912</v>
      </c>
      <c r="G1811" s="2" t="s">
        <v>3913</v>
      </c>
      <c r="H1811" s="2" t="s">
        <v>3914</v>
      </c>
      <c r="I1811" s="11">
        <v>43951</v>
      </c>
      <c r="J1811" s="11">
        <v>43861</v>
      </c>
      <c r="K1811" s="2" t="s">
        <v>648</v>
      </c>
      <c r="L1811" s="2" t="s">
        <v>659</v>
      </c>
      <c r="M1811" s="2"/>
      <c r="N1811" s="2" t="s">
        <v>80</v>
      </c>
      <c r="O1811" s="2" t="s">
        <v>95</v>
      </c>
      <c r="P1811" s="2"/>
      <c r="Q1811" s="2" t="s">
        <v>65</v>
      </c>
      <c r="R1811" s="2" t="s">
        <v>81</v>
      </c>
      <c r="S1811" s="2">
        <v>20470</v>
      </c>
      <c r="T1811" s="2" t="s">
        <v>82</v>
      </c>
      <c r="U1811" s="2" t="s">
        <v>83</v>
      </c>
      <c r="V1811" s="10" t="s">
        <v>69</v>
      </c>
      <c r="W1811" s="2"/>
      <c r="X1811" s="2">
        <v>78604.8</v>
      </c>
      <c r="Y1811" s="26">
        <v>0.000362005648</v>
      </c>
      <c r="Z1811" s="10" t="s">
        <v>84</v>
      </c>
      <c r="AA1811" s="2" t="s">
        <v>85</v>
      </c>
      <c r="AB1811" s="10" t="s">
        <v>72</v>
      </c>
      <c r="AC1811" s="2" t="s">
        <v>73</v>
      </c>
      <c r="AD1811" s="10" t="s">
        <v>74</v>
      </c>
      <c r="AE1811" s="10"/>
      <c r="AF1811" s="10" t="s">
        <v>86</v>
      </c>
      <c r="AG1811" s="10" t="s">
        <v>75</v>
      </c>
      <c r="AH1811" s="10"/>
      <c r="AI1811" s="10" t="s">
        <v>76</v>
      </c>
      <c r="AJ1811" s="2" t="s">
        <v>76</v>
      </c>
      <c r="AK1811" s="32">
        <v>1</v>
      </c>
      <c r="AL1811" s="2"/>
      <c r="AM1811" s="2"/>
      <c r="AN1811" s="7">
        <f>HYPERLINK("#Notes!C4788", "Go To Notes")</f>
      </c>
      <c r="AO1811" s="2">
        <v>0</v>
      </c>
      <c r="AP1811" s="2">
        <v>0</v>
      </c>
      <c r="AQ1811" s="2">
        <v>0</v>
      </c>
      <c r="AR1811" s="26">
        <v>0</v>
      </c>
      <c r="AS1811" s="11"/>
      <c r="AT1811" s="10"/>
      <c r="AV1811" s="10"/>
      <c r="AW1811" s="10"/>
      <c r="AX1811" s="10"/>
      <c r="AY1811" s="10"/>
      <c r="AZ1811" s="10"/>
      <c r="BC1811" s="10"/>
    </row>
    <row r="1812" s="2" customFormat="1">
      <c r="A1812" s="2" t="s">
        <v>3916</v>
      </c>
      <c r="B1812" s="11">
        <v>44006</v>
      </c>
      <c r="C1812" s="2" t="s">
        <v>3909</v>
      </c>
      <c r="D1812" s="2" t="s">
        <v>3910</v>
      </c>
      <c r="E1812" s="2" t="s">
        <v>3911</v>
      </c>
      <c r="F1812" s="2" t="s">
        <v>3912</v>
      </c>
      <c r="G1812" s="2" t="s">
        <v>3913</v>
      </c>
      <c r="H1812" s="2" t="s">
        <v>3914</v>
      </c>
      <c r="I1812" s="11">
        <v>43951</v>
      </c>
      <c r="J1812" s="11">
        <v>43951</v>
      </c>
      <c r="K1812" s="2" t="s">
        <v>648</v>
      </c>
      <c r="L1812" s="2" t="s">
        <v>659</v>
      </c>
      <c r="M1812" s="2"/>
      <c r="N1812" s="2" t="s">
        <v>80</v>
      </c>
      <c r="O1812" s="2" t="s">
        <v>95</v>
      </c>
      <c r="P1812" s="2"/>
      <c r="Q1812" s="2" t="s">
        <v>65</v>
      </c>
      <c r="R1812" s="2" t="s">
        <v>81</v>
      </c>
      <c r="S1812" s="2">
        <v>30610</v>
      </c>
      <c r="T1812" s="2" t="s">
        <v>82</v>
      </c>
      <c r="U1812" s="2" t="s">
        <v>83</v>
      </c>
      <c r="V1812" s="10" t="s">
        <v>69</v>
      </c>
      <c r="W1812" s="2"/>
      <c r="X1812" s="2">
        <v>175395.3</v>
      </c>
      <c r="Y1812" s="26">
        <v>0.000915342213</v>
      </c>
      <c r="Z1812" s="10" t="s">
        <v>84</v>
      </c>
      <c r="AA1812" s="2" t="s">
        <v>85</v>
      </c>
      <c r="AB1812" s="10" t="s">
        <v>72</v>
      </c>
      <c r="AC1812" s="2" t="s">
        <v>73</v>
      </c>
      <c r="AD1812" s="10" t="s">
        <v>74</v>
      </c>
      <c r="AE1812" s="10"/>
      <c r="AF1812" s="10" t="s">
        <v>86</v>
      </c>
      <c r="AG1812" s="10" t="s">
        <v>75</v>
      </c>
      <c r="AH1812" s="10"/>
      <c r="AI1812" s="10" t="s">
        <v>76</v>
      </c>
      <c r="AJ1812" s="2" t="s">
        <v>76</v>
      </c>
      <c r="AK1812" s="32">
        <v>1</v>
      </c>
      <c r="AL1812" s="2"/>
      <c r="AM1812" s="2"/>
      <c r="AN1812" s="2"/>
      <c r="AO1812" s="2">
        <v>0</v>
      </c>
      <c r="AP1812" s="2">
        <v>0</v>
      </c>
      <c r="AQ1812" s="2">
        <v>0</v>
      </c>
      <c r="AR1812" s="26">
        <v>0</v>
      </c>
      <c r="AS1812" s="11"/>
      <c r="AT1812" s="10"/>
      <c r="AV1812" s="10"/>
      <c r="AW1812" s="10"/>
      <c r="AX1812" s="10"/>
      <c r="AY1812" s="10"/>
      <c r="AZ1812" s="10"/>
      <c r="BC1812" s="10"/>
    </row>
    <row r="1813" s="2" customFormat="1">
      <c r="A1813" s="2" t="s">
        <v>3917</v>
      </c>
      <c r="B1813" s="11">
        <v>44096</v>
      </c>
      <c r="C1813" s="2" t="s">
        <v>3909</v>
      </c>
      <c r="D1813" s="2" t="s">
        <v>3910</v>
      </c>
      <c r="E1813" s="2" t="s">
        <v>3911</v>
      </c>
      <c r="F1813" s="2" t="s">
        <v>3912</v>
      </c>
      <c r="G1813" s="2" t="s">
        <v>3913</v>
      </c>
      <c r="H1813" s="2" t="s">
        <v>3914</v>
      </c>
      <c r="I1813" s="11">
        <v>44316</v>
      </c>
      <c r="J1813" s="11">
        <v>44043</v>
      </c>
      <c r="K1813" s="2" t="s">
        <v>648</v>
      </c>
      <c r="L1813" s="2" t="s">
        <v>659</v>
      </c>
      <c r="M1813" s="2"/>
      <c r="N1813" s="2" t="s">
        <v>80</v>
      </c>
      <c r="O1813" s="2" t="s">
        <v>95</v>
      </c>
      <c r="P1813" s="2"/>
      <c r="Q1813" s="2" t="s">
        <v>65</v>
      </c>
      <c r="R1813" s="2" t="s">
        <v>81</v>
      </c>
      <c r="S1813" s="2">
        <v>30610</v>
      </c>
      <c r="T1813" s="2" t="s">
        <v>82</v>
      </c>
      <c r="U1813" s="2" t="s">
        <v>83</v>
      </c>
      <c r="V1813" s="10" t="s">
        <v>69</v>
      </c>
      <c r="W1813" s="2"/>
      <c r="X1813" s="2">
        <v>122746.1</v>
      </c>
      <c r="Y1813" s="26">
        <v>0.000577447888</v>
      </c>
      <c r="Z1813" s="10" t="s">
        <v>84</v>
      </c>
      <c r="AA1813" s="2" t="s">
        <v>85</v>
      </c>
      <c r="AB1813" s="10" t="s">
        <v>72</v>
      </c>
      <c r="AC1813" s="2" t="s">
        <v>73</v>
      </c>
      <c r="AD1813" s="10" t="s">
        <v>74</v>
      </c>
      <c r="AE1813" s="10"/>
      <c r="AF1813" s="10" t="s">
        <v>86</v>
      </c>
      <c r="AG1813" s="10" t="s">
        <v>75</v>
      </c>
      <c r="AH1813" s="10"/>
      <c r="AI1813" s="10" t="s">
        <v>76</v>
      </c>
      <c r="AJ1813" s="2" t="s">
        <v>76</v>
      </c>
      <c r="AK1813" s="32">
        <v>1</v>
      </c>
      <c r="AL1813" s="2"/>
      <c r="AM1813" s="2"/>
      <c r="AN1813" s="2"/>
      <c r="AO1813" s="2">
        <v>0</v>
      </c>
      <c r="AP1813" s="2">
        <v>0</v>
      </c>
      <c r="AQ1813" s="2">
        <v>0</v>
      </c>
      <c r="AR1813" s="26">
        <v>0</v>
      </c>
      <c r="AS1813" s="11"/>
      <c r="AT1813" s="10"/>
      <c r="AV1813" s="10"/>
      <c r="AW1813" s="10"/>
      <c r="AX1813" s="10"/>
      <c r="AY1813" s="10"/>
      <c r="AZ1813" s="10"/>
      <c r="BC1813" s="10"/>
    </row>
    <row r="1814" s="2" customFormat="1">
      <c r="A1814" s="2" t="s">
        <v>3918</v>
      </c>
      <c r="B1814" s="11">
        <v>44179</v>
      </c>
      <c r="C1814" s="2" t="s">
        <v>3909</v>
      </c>
      <c r="D1814" s="2" t="s">
        <v>3910</v>
      </c>
      <c r="E1814" s="2" t="s">
        <v>3911</v>
      </c>
      <c r="F1814" s="2" t="s">
        <v>3912</v>
      </c>
      <c r="G1814" s="2" t="s">
        <v>3913</v>
      </c>
      <c r="H1814" s="2" t="s">
        <v>3914</v>
      </c>
      <c r="I1814" s="11">
        <v>44316</v>
      </c>
      <c r="J1814" s="11">
        <v>44134</v>
      </c>
      <c r="K1814" s="2" t="s">
        <v>648</v>
      </c>
      <c r="L1814" s="2" t="s">
        <v>659</v>
      </c>
      <c r="M1814" s="2"/>
      <c r="N1814" s="2" t="s">
        <v>80</v>
      </c>
      <c r="O1814" s="2" t="s">
        <v>95</v>
      </c>
      <c r="P1814" s="2"/>
      <c r="Q1814" s="2" t="s">
        <v>65</v>
      </c>
      <c r="R1814" s="2" t="s">
        <v>81</v>
      </c>
      <c r="S1814" s="2">
        <v>14550</v>
      </c>
      <c r="T1814" s="2" t="s">
        <v>82</v>
      </c>
      <c r="U1814" s="2" t="s">
        <v>83</v>
      </c>
      <c r="V1814" s="10" t="s">
        <v>69</v>
      </c>
      <c r="W1814" s="2"/>
      <c r="X1814" s="2">
        <v>152338.5</v>
      </c>
      <c r="Y1814" s="26">
        <v>0.000752204403</v>
      </c>
      <c r="Z1814" s="10" t="s">
        <v>84</v>
      </c>
      <c r="AA1814" s="2" t="s">
        <v>85</v>
      </c>
      <c r="AB1814" s="10" t="s">
        <v>72</v>
      </c>
      <c r="AC1814" s="2" t="s">
        <v>73</v>
      </c>
      <c r="AD1814" s="10" t="s">
        <v>74</v>
      </c>
      <c r="AE1814" s="10"/>
      <c r="AF1814" s="10" t="s">
        <v>86</v>
      </c>
      <c r="AG1814" s="10" t="s">
        <v>75</v>
      </c>
      <c r="AH1814" s="10"/>
      <c r="AI1814" s="10" t="s">
        <v>76</v>
      </c>
      <c r="AJ1814" s="2" t="s">
        <v>76</v>
      </c>
      <c r="AK1814" s="32">
        <v>1</v>
      </c>
      <c r="AL1814" s="2"/>
      <c r="AM1814" s="2"/>
      <c r="AN1814" s="2"/>
      <c r="AO1814" s="2">
        <v>0</v>
      </c>
      <c r="AP1814" s="2">
        <v>0</v>
      </c>
      <c r="AQ1814" s="2">
        <v>0</v>
      </c>
      <c r="AR1814" s="26">
        <v>0</v>
      </c>
      <c r="AS1814" s="11"/>
      <c r="AT1814" s="10"/>
      <c r="AV1814" s="10"/>
      <c r="AW1814" s="10"/>
      <c r="AX1814" s="10"/>
      <c r="AY1814" s="10"/>
      <c r="AZ1814" s="10"/>
      <c r="BC1814" s="10"/>
    </row>
    <row r="1815" s="2" customFormat="1">
      <c r="A1815" s="2" t="s">
        <v>3919</v>
      </c>
      <c r="B1815" s="11">
        <v>44278</v>
      </c>
      <c r="C1815" s="2" t="s">
        <v>3909</v>
      </c>
      <c r="D1815" s="2" t="s">
        <v>3910</v>
      </c>
      <c r="E1815" s="2" t="s">
        <v>3911</v>
      </c>
      <c r="F1815" s="2" t="s">
        <v>3912</v>
      </c>
      <c r="G1815" s="2" t="s">
        <v>3913</v>
      </c>
      <c r="H1815" s="2" t="s">
        <v>3914</v>
      </c>
      <c r="I1815" s="11">
        <v>44316</v>
      </c>
      <c r="J1815" s="11">
        <v>44225</v>
      </c>
      <c r="K1815" s="2" t="s">
        <v>648</v>
      </c>
      <c r="L1815" s="2" t="s">
        <v>659</v>
      </c>
      <c r="M1815" s="2"/>
      <c r="N1815" s="2" t="s">
        <v>80</v>
      </c>
      <c r="O1815" s="2" t="s">
        <v>95</v>
      </c>
      <c r="P1815" s="2"/>
      <c r="Q1815" s="2" t="s">
        <v>65</v>
      </c>
      <c r="R1815" s="2" t="s">
        <v>81</v>
      </c>
      <c r="S1815" s="2">
        <v>2940</v>
      </c>
      <c r="T1815" s="2" t="s">
        <v>82</v>
      </c>
      <c r="U1815" s="2" t="s">
        <v>83</v>
      </c>
      <c r="V1815" s="10" t="s">
        <v>69</v>
      </c>
      <c r="W1815" s="2"/>
      <c r="X1815" s="2">
        <v>955500</v>
      </c>
      <c r="Y1815" s="26">
        <v>0.003784143081</v>
      </c>
      <c r="Z1815" s="10" t="s">
        <v>84</v>
      </c>
      <c r="AA1815" s="2" t="s">
        <v>85</v>
      </c>
      <c r="AB1815" s="10" t="s">
        <v>72</v>
      </c>
      <c r="AC1815" s="2" t="s">
        <v>73</v>
      </c>
      <c r="AD1815" s="10" t="s">
        <v>74</v>
      </c>
      <c r="AE1815" s="10"/>
      <c r="AF1815" s="10" t="s">
        <v>86</v>
      </c>
      <c r="AG1815" s="10" t="s">
        <v>75</v>
      </c>
      <c r="AH1815" s="10"/>
      <c r="AI1815" s="10" t="s">
        <v>76</v>
      </c>
      <c r="AJ1815" s="2" t="s">
        <v>76</v>
      </c>
      <c r="AK1815" s="32">
        <v>1</v>
      </c>
      <c r="AL1815" s="2"/>
      <c r="AM1815" s="2"/>
      <c r="AN1815" s="2"/>
      <c r="AO1815" s="2">
        <v>0</v>
      </c>
      <c r="AP1815" s="2">
        <v>0</v>
      </c>
      <c r="AQ1815" s="2">
        <v>0</v>
      </c>
      <c r="AR1815" s="26">
        <v>0</v>
      </c>
      <c r="AS1815" s="11"/>
      <c r="AT1815" s="10"/>
      <c r="AV1815" s="10"/>
      <c r="AW1815" s="10"/>
      <c r="AX1815" s="10"/>
      <c r="AY1815" s="10"/>
      <c r="AZ1815" s="10"/>
      <c r="BC1815" s="10"/>
    </row>
    <row r="1816" s="2" customFormat="1">
      <c r="A1816" s="2" t="s">
        <v>3920</v>
      </c>
      <c r="B1816" s="11">
        <v>43859</v>
      </c>
      <c r="C1816" s="2" t="s">
        <v>3921</v>
      </c>
      <c r="D1816" s="2" t="s">
        <v>3922</v>
      </c>
      <c r="E1816" s="2" t="s">
        <v>3923</v>
      </c>
      <c r="F1816" s="2" t="s">
        <v>3924</v>
      </c>
      <c r="G1816" s="2" t="s">
        <v>3925</v>
      </c>
      <c r="H1816" s="2" t="s">
        <v>3926</v>
      </c>
      <c r="I1816" s="11">
        <v>43982</v>
      </c>
      <c r="J1816" s="11">
        <v>43799</v>
      </c>
      <c r="K1816" s="2" t="s">
        <v>62</v>
      </c>
      <c r="L1816" s="2" t="s">
        <v>62</v>
      </c>
      <c r="M1816" s="2"/>
      <c r="N1816" s="2" t="s">
        <v>80</v>
      </c>
      <c r="O1816" s="2" t="s">
        <v>95</v>
      </c>
      <c r="P1816" s="2"/>
      <c r="Q1816" s="2" t="s">
        <v>65</v>
      </c>
      <c r="R1816" s="2" t="s">
        <v>81</v>
      </c>
      <c r="S1816" s="2">
        <v>7306</v>
      </c>
      <c r="T1816" s="2" t="s">
        <v>82</v>
      </c>
      <c r="U1816" s="2" t="s">
        <v>83</v>
      </c>
      <c r="V1816" s="10" t="s">
        <v>69</v>
      </c>
      <c r="W1816" s="2"/>
      <c r="X1816" s="2">
        <v>46320.04</v>
      </c>
      <c r="Y1816" s="26">
        <v>0.000136537131</v>
      </c>
      <c r="Z1816" s="10" t="s">
        <v>84</v>
      </c>
      <c r="AA1816" s="2" t="s">
        <v>85</v>
      </c>
      <c r="AB1816" s="10" t="s">
        <v>72</v>
      </c>
      <c r="AC1816" s="2" t="s">
        <v>73</v>
      </c>
      <c r="AD1816" s="10" t="s">
        <v>74</v>
      </c>
      <c r="AE1816" s="10"/>
      <c r="AF1816" s="10" t="s">
        <v>86</v>
      </c>
      <c r="AG1816" s="10" t="s">
        <v>75</v>
      </c>
      <c r="AH1816" s="10"/>
      <c r="AI1816" s="10" t="s">
        <v>76</v>
      </c>
      <c r="AJ1816" s="2" t="s">
        <v>76</v>
      </c>
      <c r="AK1816" s="32">
        <v>1</v>
      </c>
      <c r="AL1816" s="2"/>
      <c r="AM1816" s="2"/>
      <c r="AN1816" s="2"/>
      <c r="AO1816" s="2">
        <v>0</v>
      </c>
      <c r="AP1816" s="2">
        <v>0</v>
      </c>
      <c r="AQ1816" s="2">
        <v>46355</v>
      </c>
      <c r="AR1816" s="26">
        <v>1.0007547489164517</v>
      </c>
      <c r="AS1816" s="11"/>
      <c r="AT1816" s="10"/>
      <c r="AV1816" s="10"/>
      <c r="AW1816" s="10"/>
      <c r="AX1816" s="10"/>
      <c r="AY1816" s="10"/>
      <c r="AZ1816" s="10"/>
      <c r="BC1816" s="10"/>
    </row>
    <row r="1817" s="4" customFormat="1">
      <c r="A1817" s="4" t="s">
        <v>3927</v>
      </c>
      <c r="B1817" s="17">
        <v>43951</v>
      </c>
      <c r="C1817" s="4" t="s">
        <v>3921</v>
      </c>
      <c r="D1817" s="4" t="s">
        <v>3922</v>
      </c>
      <c r="E1817" s="4" t="s">
        <v>3923</v>
      </c>
      <c r="F1817" s="4" t="s">
        <v>3924</v>
      </c>
      <c r="G1817" s="4" t="s">
        <v>3925</v>
      </c>
      <c r="H1817" s="4" t="s">
        <v>3926</v>
      </c>
      <c r="I1817" s="17">
        <v>43982</v>
      </c>
      <c r="J1817" s="17">
        <v>43890</v>
      </c>
      <c r="K1817" s="4" t="s">
        <v>62</v>
      </c>
      <c r="L1817" s="4" t="s">
        <v>62</v>
      </c>
      <c r="M1817" s="4"/>
      <c r="N1817" s="4" t="s">
        <v>80</v>
      </c>
      <c r="O1817" s="4" t="s">
        <v>95</v>
      </c>
      <c r="P1817" s="4"/>
      <c r="Q1817" s="4" t="s">
        <v>65</v>
      </c>
      <c r="R1817" s="4" t="s">
        <v>81</v>
      </c>
      <c r="S1817" s="4">
        <v>4706</v>
      </c>
      <c r="T1817" s="4" t="s">
        <v>82</v>
      </c>
      <c r="U1817" s="4" t="s">
        <v>83</v>
      </c>
      <c r="V1817" s="22" t="s">
        <v>69</v>
      </c>
      <c r="W1817" s="4"/>
      <c r="X1817" s="4">
        <v>16941.6</v>
      </c>
      <c r="Y1817" s="28">
        <v>6.3727791E-05</v>
      </c>
      <c r="Z1817" s="22" t="s">
        <v>84</v>
      </c>
      <c r="AA1817" s="4" t="s">
        <v>85</v>
      </c>
      <c r="AB1817" s="22" t="s">
        <v>72</v>
      </c>
      <c r="AC1817" s="4" t="s">
        <v>73</v>
      </c>
      <c r="AD1817" s="22" t="s">
        <v>74</v>
      </c>
      <c r="AE1817" s="22"/>
      <c r="AF1817" s="22" t="s">
        <v>86</v>
      </c>
      <c r="AG1817" s="22" t="s">
        <v>75</v>
      </c>
      <c r="AH1817" s="22"/>
      <c r="AI1817" s="22" t="s">
        <v>76</v>
      </c>
      <c r="AJ1817" s="4" t="s">
        <v>76</v>
      </c>
      <c r="AK1817" s="34">
        <v>1</v>
      </c>
      <c r="AL1817" s="4"/>
      <c r="AM1817" s="4"/>
      <c r="AN1817" s="4"/>
      <c r="AO1817" s="4">
        <v>0</v>
      </c>
      <c r="AP1817" s="4">
        <v>0</v>
      </c>
      <c r="AQ1817" s="4">
        <v>16309</v>
      </c>
      <c r="AR1817" s="28">
        <v>0.9626599612787459</v>
      </c>
      <c r="AS1817" s="17"/>
      <c r="AT1817" s="22"/>
      <c r="AV1817" s="22"/>
      <c r="AW1817" s="22"/>
      <c r="AX1817" s="22"/>
      <c r="AY1817" s="22"/>
      <c r="AZ1817" s="22"/>
      <c r="BC1817" s="22"/>
    </row>
    <row r="1818" s="2" customFormat="1">
      <c r="A1818" s="2" t="s">
        <v>3928</v>
      </c>
      <c r="B1818" s="11">
        <v>44559</v>
      </c>
      <c r="C1818" s="2" t="s">
        <v>3929</v>
      </c>
      <c r="D1818" s="2" t="s">
        <v>3930</v>
      </c>
      <c r="E1818" s="2" t="s">
        <v>3931</v>
      </c>
      <c r="F1818" s="2" t="s">
        <v>3932</v>
      </c>
      <c r="G1818" s="2" t="s">
        <v>3933</v>
      </c>
      <c r="H1818" s="2" t="s">
        <v>3934</v>
      </c>
      <c r="I1818" s="11">
        <v>44592</v>
      </c>
      <c r="J1818" s="11">
        <v>44500</v>
      </c>
      <c r="K1818" s="2" t="s">
        <v>62</v>
      </c>
      <c r="L1818" s="2" t="s">
        <v>62</v>
      </c>
      <c r="M1818" s="2"/>
      <c r="N1818" s="2" t="s">
        <v>80</v>
      </c>
      <c r="O1818" s="2"/>
      <c r="P1818" s="2"/>
      <c r="Q1818" s="2" t="s">
        <v>65</v>
      </c>
      <c r="R1818" s="2" t="s">
        <v>81</v>
      </c>
      <c r="S1818" s="2">
        <v>11293</v>
      </c>
      <c r="T1818" s="2" t="s">
        <v>82</v>
      </c>
      <c r="U1818" s="2" t="s">
        <v>83</v>
      </c>
      <c r="V1818" s="10" t="s">
        <v>69</v>
      </c>
      <c r="W1818" s="2"/>
      <c r="X1818" s="2">
        <v>2072378.43</v>
      </c>
      <c r="Y1818" s="26">
        <v>0.004513080337</v>
      </c>
      <c r="Z1818" s="10" t="s">
        <v>84</v>
      </c>
      <c r="AA1818" s="2" t="s">
        <v>85</v>
      </c>
      <c r="AB1818" s="10" t="s">
        <v>72</v>
      </c>
      <c r="AC1818" s="2" t="s">
        <v>73</v>
      </c>
      <c r="AD1818" s="10" t="s">
        <v>74</v>
      </c>
      <c r="AE1818" s="10"/>
      <c r="AF1818" s="10" t="s">
        <v>86</v>
      </c>
      <c r="AG1818" s="10" t="s">
        <v>75</v>
      </c>
      <c r="AH1818" s="10"/>
      <c r="AI1818" s="10" t="s">
        <v>76</v>
      </c>
      <c r="AJ1818" s="2" t="s">
        <v>76</v>
      </c>
      <c r="AK1818" s="32">
        <v>1</v>
      </c>
      <c r="AL1818" s="2"/>
      <c r="AM1818" s="2"/>
      <c r="AN1818" s="2"/>
      <c r="AO1818" s="2">
        <v>0</v>
      </c>
      <c r="AP1818" s="2">
        <v>0</v>
      </c>
      <c r="AQ1818" s="2">
        <v>0</v>
      </c>
      <c r="AR1818" s="26">
        <v>0</v>
      </c>
      <c r="AS1818" s="11"/>
      <c r="AT1818" s="10"/>
      <c r="AV1818" s="10"/>
      <c r="AW1818" s="10"/>
      <c r="AX1818" s="10"/>
      <c r="AY1818" s="10"/>
      <c r="AZ1818" s="10"/>
      <c r="BC1818" s="10"/>
    </row>
    <row r="1819" s="2" customFormat="1">
      <c r="A1819" s="2" t="s">
        <v>3935</v>
      </c>
      <c r="B1819" s="11">
        <v>43826</v>
      </c>
      <c r="C1819" s="2" t="s">
        <v>3929</v>
      </c>
      <c r="D1819" s="2" t="s">
        <v>3930</v>
      </c>
      <c r="E1819" s="2" t="s">
        <v>3931</v>
      </c>
      <c r="F1819" s="2" t="s">
        <v>3936</v>
      </c>
      <c r="G1819" s="2" t="s">
        <v>3937</v>
      </c>
      <c r="H1819" s="2" t="s">
        <v>3938</v>
      </c>
      <c r="I1819" s="11">
        <v>43861</v>
      </c>
      <c r="J1819" s="11">
        <v>43769</v>
      </c>
      <c r="K1819" s="2" t="s">
        <v>62</v>
      </c>
      <c r="L1819" s="2" t="s">
        <v>62</v>
      </c>
      <c r="M1819" s="2"/>
      <c r="N1819" s="2" t="s">
        <v>80</v>
      </c>
      <c r="O1819" s="2"/>
      <c r="P1819" s="2"/>
      <c r="Q1819" s="2" t="s">
        <v>65</v>
      </c>
      <c r="R1819" s="2" t="s">
        <v>81</v>
      </c>
      <c r="S1819" s="2">
        <v>9314</v>
      </c>
      <c r="T1819" s="2" t="s">
        <v>82</v>
      </c>
      <c r="U1819" s="2" t="s">
        <v>83</v>
      </c>
      <c r="V1819" s="10" t="s">
        <v>69</v>
      </c>
      <c r="W1819" s="2"/>
      <c r="X1819" s="2">
        <v>50668.16</v>
      </c>
      <c r="Y1819" s="26">
        <v>0.00023932677124</v>
      </c>
      <c r="Z1819" s="10" t="s">
        <v>84</v>
      </c>
      <c r="AA1819" s="2" t="s">
        <v>85</v>
      </c>
      <c r="AB1819" s="10" t="s">
        <v>72</v>
      </c>
      <c r="AC1819" s="2" t="s">
        <v>73</v>
      </c>
      <c r="AD1819" s="10" t="s">
        <v>74</v>
      </c>
      <c r="AE1819" s="10"/>
      <c r="AF1819" s="10" t="s">
        <v>86</v>
      </c>
      <c r="AG1819" s="10" t="s">
        <v>75</v>
      </c>
      <c r="AH1819" s="10"/>
      <c r="AI1819" s="10" t="s">
        <v>76</v>
      </c>
      <c r="AJ1819" s="2" t="s">
        <v>76</v>
      </c>
      <c r="AK1819" s="32">
        <v>1</v>
      </c>
      <c r="AL1819" s="2"/>
      <c r="AM1819" s="2"/>
      <c r="AN1819" s="2"/>
      <c r="AO1819" s="2">
        <v>0</v>
      </c>
      <c r="AP1819" s="2">
        <v>0</v>
      </c>
      <c r="AQ1819" s="2">
        <v>0</v>
      </c>
      <c r="AR1819" s="26">
        <v>0</v>
      </c>
      <c r="AS1819" s="11"/>
      <c r="AT1819" s="10"/>
      <c r="AV1819" s="10"/>
      <c r="AW1819" s="10"/>
      <c r="AX1819" s="10"/>
      <c r="AY1819" s="10"/>
      <c r="AZ1819" s="10"/>
      <c r="BC1819" s="10"/>
    </row>
    <row r="1820" s="2" customFormat="1">
      <c r="A1820" s="2" t="s">
        <v>3939</v>
      </c>
      <c r="B1820" s="11">
        <v>43915</v>
      </c>
      <c r="C1820" s="2" t="s">
        <v>3929</v>
      </c>
      <c r="D1820" s="2" t="s">
        <v>3930</v>
      </c>
      <c r="E1820" s="2" t="s">
        <v>3931</v>
      </c>
      <c r="F1820" s="2" t="s">
        <v>3936</v>
      </c>
      <c r="G1820" s="2" t="s">
        <v>3937</v>
      </c>
      <c r="H1820" s="2" t="s">
        <v>3938</v>
      </c>
      <c r="I1820" s="11">
        <v>43861</v>
      </c>
      <c r="J1820" s="11">
        <v>43861</v>
      </c>
      <c r="K1820" s="2" t="s">
        <v>62</v>
      </c>
      <c r="L1820" s="2" t="s">
        <v>62</v>
      </c>
      <c r="M1820" s="2"/>
      <c r="N1820" s="2" t="s">
        <v>80</v>
      </c>
      <c r="O1820" s="2"/>
      <c r="P1820" s="2"/>
      <c r="Q1820" s="2" t="s">
        <v>65</v>
      </c>
      <c r="R1820" s="2" t="s">
        <v>81</v>
      </c>
      <c r="S1820" s="2">
        <v>9247</v>
      </c>
      <c r="T1820" s="2" t="s">
        <v>82</v>
      </c>
      <c r="U1820" s="2" t="s">
        <v>83</v>
      </c>
      <c r="V1820" s="10" t="s">
        <v>69</v>
      </c>
      <c r="W1820" s="2"/>
      <c r="X1820" s="2">
        <v>35508.48</v>
      </c>
      <c r="Y1820" s="26">
        <v>0.00015543789613</v>
      </c>
      <c r="Z1820" s="10" t="s">
        <v>84</v>
      </c>
      <c r="AA1820" s="2" t="s">
        <v>85</v>
      </c>
      <c r="AB1820" s="10" t="s">
        <v>72</v>
      </c>
      <c r="AC1820" s="2" t="s">
        <v>73</v>
      </c>
      <c r="AD1820" s="10" t="s">
        <v>74</v>
      </c>
      <c r="AE1820" s="10"/>
      <c r="AF1820" s="10" t="s">
        <v>86</v>
      </c>
      <c r="AG1820" s="10" t="s">
        <v>75</v>
      </c>
      <c r="AH1820" s="10"/>
      <c r="AI1820" s="10" t="s">
        <v>76</v>
      </c>
      <c r="AJ1820" s="2" t="s">
        <v>76</v>
      </c>
      <c r="AK1820" s="32">
        <v>1</v>
      </c>
      <c r="AL1820" s="2"/>
      <c r="AM1820" s="2"/>
      <c r="AN1820" s="7">
        <f>HYPERLINK("#Notes!C4793", "Go To Notes")</f>
      </c>
      <c r="AO1820" s="2">
        <v>0</v>
      </c>
      <c r="AP1820" s="2">
        <v>0</v>
      </c>
      <c r="AQ1820" s="2">
        <v>0</v>
      </c>
      <c r="AR1820" s="26">
        <v>0</v>
      </c>
      <c r="AS1820" s="11"/>
      <c r="AT1820" s="10"/>
      <c r="AV1820" s="10"/>
      <c r="AW1820" s="10"/>
      <c r="AX1820" s="10"/>
      <c r="AY1820" s="10"/>
      <c r="AZ1820" s="10"/>
      <c r="BC1820" s="10"/>
    </row>
    <row r="1821" s="4" customFormat="1">
      <c r="A1821" s="4" t="s">
        <v>3940</v>
      </c>
      <c r="B1821" s="17">
        <v>44012</v>
      </c>
      <c r="C1821" s="4" t="s">
        <v>3929</v>
      </c>
      <c r="D1821" s="4" t="s">
        <v>3930</v>
      </c>
      <c r="E1821" s="4" t="s">
        <v>3931</v>
      </c>
      <c r="F1821" s="4" t="s">
        <v>3936</v>
      </c>
      <c r="G1821" s="4" t="s">
        <v>3937</v>
      </c>
      <c r="H1821" s="4" t="s">
        <v>3938</v>
      </c>
      <c r="I1821" s="17">
        <v>44227</v>
      </c>
      <c r="J1821" s="17">
        <v>43951</v>
      </c>
      <c r="K1821" s="4" t="s">
        <v>62</v>
      </c>
      <c r="L1821" s="4" t="s">
        <v>62</v>
      </c>
      <c r="M1821" s="4"/>
      <c r="N1821" s="4" t="s">
        <v>80</v>
      </c>
      <c r="O1821" s="4"/>
      <c r="P1821" s="4"/>
      <c r="Q1821" s="4" t="s">
        <v>65</v>
      </c>
      <c r="R1821" s="4" t="s">
        <v>81</v>
      </c>
      <c r="S1821" s="4">
        <v>7387</v>
      </c>
      <c r="T1821" s="4" t="s">
        <v>82</v>
      </c>
      <c r="U1821" s="4" t="s">
        <v>83</v>
      </c>
      <c r="V1821" s="22" t="s">
        <v>69</v>
      </c>
      <c r="W1821" s="4"/>
      <c r="X1821" s="4">
        <v>42327.51</v>
      </c>
      <c r="Y1821" s="28">
        <v>0.00021661401966</v>
      </c>
      <c r="Z1821" s="22" t="s">
        <v>84</v>
      </c>
      <c r="AA1821" s="4" t="s">
        <v>85</v>
      </c>
      <c r="AB1821" s="22" t="s">
        <v>72</v>
      </c>
      <c r="AC1821" s="4" t="s">
        <v>73</v>
      </c>
      <c r="AD1821" s="22" t="s">
        <v>74</v>
      </c>
      <c r="AE1821" s="22"/>
      <c r="AF1821" s="22" t="s">
        <v>86</v>
      </c>
      <c r="AG1821" s="22" t="s">
        <v>75</v>
      </c>
      <c r="AH1821" s="22"/>
      <c r="AI1821" s="22" t="s">
        <v>76</v>
      </c>
      <c r="AJ1821" s="4" t="s">
        <v>76</v>
      </c>
      <c r="AK1821" s="34">
        <v>1</v>
      </c>
      <c r="AL1821" s="4"/>
      <c r="AM1821" s="4"/>
      <c r="AN1821" s="7">
        <f>HYPERLINK("#Notes!C4798", "Go To Notes")</f>
      </c>
      <c r="AO1821" s="4">
        <v>0</v>
      </c>
      <c r="AP1821" s="4">
        <v>0</v>
      </c>
      <c r="AQ1821" s="4">
        <v>0</v>
      </c>
      <c r="AR1821" s="28">
        <v>0</v>
      </c>
      <c r="AS1821" s="17"/>
      <c r="AT1821" s="22"/>
      <c r="AV1821" s="22"/>
      <c r="AW1821" s="22"/>
      <c r="AX1821" s="22"/>
      <c r="AY1821" s="22"/>
      <c r="AZ1821" s="22"/>
      <c r="BC1821" s="22"/>
    </row>
    <row r="1822" s="2" customFormat="1">
      <c r="A1822" s="2" t="s">
        <v>3941</v>
      </c>
      <c r="B1822" s="11">
        <v>44099</v>
      </c>
      <c r="C1822" s="2" t="s">
        <v>3929</v>
      </c>
      <c r="D1822" s="2" t="s">
        <v>3930</v>
      </c>
      <c r="E1822" s="2" t="s">
        <v>3931</v>
      </c>
      <c r="F1822" s="2" t="s">
        <v>3936</v>
      </c>
      <c r="G1822" s="2" t="s">
        <v>3937</v>
      </c>
      <c r="H1822" s="2" t="s">
        <v>3938</v>
      </c>
      <c r="I1822" s="11">
        <v>44227</v>
      </c>
      <c r="J1822" s="11">
        <v>44043</v>
      </c>
      <c r="K1822" s="2" t="s">
        <v>62</v>
      </c>
      <c r="L1822" s="2" t="s">
        <v>62</v>
      </c>
      <c r="M1822" s="2"/>
      <c r="N1822" s="2" t="s">
        <v>80</v>
      </c>
      <c r="O1822" s="2"/>
      <c r="P1822" s="2"/>
      <c r="Q1822" s="2" t="s">
        <v>65</v>
      </c>
      <c r="R1822" s="2" t="s">
        <v>81</v>
      </c>
      <c r="S1822" s="2">
        <v>6533</v>
      </c>
      <c r="T1822" s="2" t="s">
        <v>82</v>
      </c>
      <c r="U1822" s="2" t="s">
        <v>83</v>
      </c>
      <c r="V1822" s="10" t="s">
        <v>69</v>
      </c>
      <c r="W1822" s="2"/>
      <c r="X1822" s="2">
        <v>26197.33</v>
      </c>
      <c r="Y1822" s="26">
        <v>0.00011787193086</v>
      </c>
      <c r="Z1822" s="10" t="s">
        <v>84</v>
      </c>
      <c r="AA1822" s="2" t="s">
        <v>85</v>
      </c>
      <c r="AB1822" s="10" t="s">
        <v>72</v>
      </c>
      <c r="AC1822" s="2" t="s">
        <v>73</v>
      </c>
      <c r="AD1822" s="10" t="s">
        <v>74</v>
      </c>
      <c r="AE1822" s="10"/>
      <c r="AF1822" s="10" t="s">
        <v>86</v>
      </c>
      <c r="AG1822" s="10" t="s">
        <v>75</v>
      </c>
      <c r="AH1822" s="10"/>
      <c r="AI1822" s="10" t="s">
        <v>76</v>
      </c>
      <c r="AJ1822" s="2" t="s">
        <v>76</v>
      </c>
      <c r="AK1822" s="32">
        <v>1</v>
      </c>
      <c r="AL1822" s="2"/>
      <c r="AM1822" s="2"/>
      <c r="AN1822" s="7">
        <f>HYPERLINK("#Notes!C4805", "Go To Notes")</f>
      </c>
      <c r="AO1822" s="2">
        <v>0</v>
      </c>
      <c r="AP1822" s="2">
        <v>0</v>
      </c>
      <c r="AQ1822" s="2">
        <v>0</v>
      </c>
      <c r="AR1822" s="26">
        <v>0</v>
      </c>
      <c r="AS1822" s="11"/>
      <c r="AT1822" s="10"/>
      <c r="AV1822" s="10"/>
      <c r="AW1822" s="10"/>
      <c r="AX1822" s="10"/>
      <c r="AY1822" s="10"/>
      <c r="AZ1822" s="10"/>
      <c r="BC1822" s="10"/>
    </row>
    <row r="1823" s="2" customFormat="1">
      <c r="A1823" s="2" t="s">
        <v>3942</v>
      </c>
      <c r="B1823" s="11">
        <v>44194</v>
      </c>
      <c r="C1823" s="2" t="s">
        <v>3929</v>
      </c>
      <c r="D1823" s="2" t="s">
        <v>3930</v>
      </c>
      <c r="E1823" s="2" t="s">
        <v>3931</v>
      </c>
      <c r="F1823" s="2" t="s">
        <v>3936</v>
      </c>
      <c r="G1823" s="2" t="s">
        <v>3937</v>
      </c>
      <c r="H1823" s="2" t="s">
        <v>3938</v>
      </c>
      <c r="I1823" s="11">
        <v>44227</v>
      </c>
      <c r="J1823" s="11">
        <v>44135</v>
      </c>
      <c r="K1823" s="2" t="s">
        <v>62</v>
      </c>
      <c r="L1823" s="2" t="s">
        <v>62</v>
      </c>
      <c r="M1823" s="2"/>
      <c r="N1823" s="2" t="s">
        <v>80</v>
      </c>
      <c r="O1823" s="2"/>
      <c r="P1823" s="2"/>
      <c r="Q1823" s="2" t="s">
        <v>65</v>
      </c>
      <c r="R1823" s="2" t="s">
        <v>81</v>
      </c>
      <c r="S1823" s="2">
        <v>6388</v>
      </c>
      <c r="T1823" s="2" t="s">
        <v>82</v>
      </c>
      <c r="U1823" s="2" t="s">
        <v>83</v>
      </c>
      <c r="V1823" s="10" t="s">
        <v>69</v>
      </c>
      <c r="W1823" s="2"/>
      <c r="X1823" s="2">
        <v>66882.36</v>
      </c>
      <c r="Y1823" s="26">
        <v>0.00028105644392</v>
      </c>
      <c r="Z1823" s="10" t="s">
        <v>84</v>
      </c>
      <c r="AA1823" s="2" t="s">
        <v>85</v>
      </c>
      <c r="AB1823" s="10" t="s">
        <v>72</v>
      </c>
      <c r="AC1823" s="2" t="s">
        <v>73</v>
      </c>
      <c r="AD1823" s="10" t="s">
        <v>74</v>
      </c>
      <c r="AE1823" s="10"/>
      <c r="AF1823" s="10" t="s">
        <v>86</v>
      </c>
      <c r="AG1823" s="10" t="s">
        <v>75</v>
      </c>
      <c r="AH1823" s="10"/>
      <c r="AI1823" s="10" t="s">
        <v>76</v>
      </c>
      <c r="AJ1823" s="2" t="s">
        <v>76</v>
      </c>
      <c r="AK1823" s="32">
        <v>1</v>
      </c>
      <c r="AL1823" s="2"/>
      <c r="AM1823" s="2"/>
      <c r="AN1823" s="7">
        <f>HYPERLINK("#Notes!C4810", "Go To Notes")</f>
      </c>
      <c r="AO1823" s="2">
        <v>0</v>
      </c>
      <c r="AP1823" s="2">
        <v>0</v>
      </c>
      <c r="AQ1823" s="2">
        <v>0</v>
      </c>
      <c r="AR1823" s="26">
        <v>0</v>
      </c>
      <c r="AS1823" s="11"/>
      <c r="AT1823" s="10"/>
      <c r="AV1823" s="10"/>
      <c r="AW1823" s="10"/>
      <c r="AX1823" s="10"/>
      <c r="AY1823" s="10"/>
      <c r="AZ1823" s="10"/>
      <c r="BC1823" s="10"/>
    </row>
    <row r="1824" s="2" customFormat="1">
      <c r="A1824" s="2" t="s">
        <v>3943</v>
      </c>
      <c r="B1824" s="11">
        <v>44279</v>
      </c>
      <c r="C1824" s="2" t="s">
        <v>3929</v>
      </c>
      <c r="D1824" s="2" t="s">
        <v>3930</v>
      </c>
      <c r="E1824" s="2" t="s">
        <v>3931</v>
      </c>
      <c r="F1824" s="2" t="s">
        <v>3936</v>
      </c>
      <c r="G1824" s="2" t="s">
        <v>3937</v>
      </c>
      <c r="H1824" s="2" t="s">
        <v>3938</v>
      </c>
      <c r="I1824" s="11">
        <v>44227</v>
      </c>
      <c r="J1824" s="11">
        <v>44227</v>
      </c>
      <c r="K1824" s="2" t="s">
        <v>62</v>
      </c>
      <c r="L1824" s="2" t="s">
        <v>62</v>
      </c>
      <c r="M1824" s="2"/>
      <c r="N1824" s="2" t="s">
        <v>80</v>
      </c>
      <c r="O1824" s="2"/>
      <c r="P1824" s="2"/>
      <c r="Q1824" s="2" t="s">
        <v>65</v>
      </c>
      <c r="R1824" s="2" t="s">
        <v>81</v>
      </c>
      <c r="S1824" s="2">
        <v>6297</v>
      </c>
      <c r="T1824" s="2" t="s">
        <v>82</v>
      </c>
      <c r="U1824" s="2" t="s">
        <v>83</v>
      </c>
      <c r="V1824" s="10" t="s">
        <v>69</v>
      </c>
      <c r="W1824" s="2"/>
      <c r="X1824" s="2">
        <v>2046525</v>
      </c>
      <c r="Y1824" s="26">
        <v>0.00650243190416</v>
      </c>
      <c r="Z1824" s="10" t="s">
        <v>84</v>
      </c>
      <c r="AA1824" s="2" t="s">
        <v>85</v>
      </c>
      <c r="AB1824" s="10" t="s">
        <v>72</v>
      </c>
      <c r="AC1824" s="2" t="s">
        <v>73</v>
      </c>
      <c r="AD1824" s="10" t="s">
        <v>74</v>
      </c>
      <c r="AE1824" s="10"/>
      <c r="AF1824" s="10" t="s">
        <v>86</v>
      </c>
      <c r="AG1824" s="10" t="s">
        <v>75</v>
      </c>
      <c r="AH1824" s="10"/>
      <c r="AI1824" s="10" t="s">
        <v>76</v>
      </c>
      <c r="AJ1824" s="2" t="s">
        <v>76</v>
      </c>
      <c r="AK1824" s="32">
        <v>1</v>
      </c>
      <c r="AL1824" s="2"/>
      <c r="AM1824" s="2"/>
      <c r="AN1824" s="7">
        <f>HYPERLINK("#Notes!C4815", "Go To Notes")</f>
      </c>
      <c r="AO1824" s="2">
        <v>0</v>
      </c>
      <c r="AP1824" s="2">
        <v>0</v>
      </c>
      <c r="AQ1824" s="2">
        <v>0</v>
      </c>
      <c r="AR1824" s="26">
        <v>0</v>
      </c>
      <c r="AS1824" s="11"/>
      <c r="AT1824" s="10"/>
      <c r="AV1824" s="10"/>
      <c r="AW1824" s="10"/>
      <c r="AX1824" s="10"/>
      <c r="AY1824" s="10"/>
      <c r="AZ1824" s="10"/>
      <c r="BC1824" s="10"/>
    </row>
    <row r="1825" s="2" customFormat="1">
      <c r="A1825" s="2" t="s">
        <v>3944</v>
      </c>
      <c r="B1825" s="11">
        <v>44376</v>
      </c>
      <c r="C1825" s="2" t="s">
        <v>3929</v>
      </c>
      <c r="D1825" s="2" t="s">
        <v>3930</v>
      </c>
      <c r="E1825" s="2" t="s">
        <v>3931</v>
      </c>
      <c r="F1825" s="2" t="s">
        <v>3936</v>
      </c>
      <c r="G1825" s="2" t="s">
        <v>3937</v>
      </c>
      <c r="H1825" s="2" t="s">
        <v>3938</v>
      </c>
      <c r="I1825" s="11">
        <v>44592</v>
      </c>
      <c r="J1825" s="11">
        <v>44316</v>
      </c>
      <c r="K1825" s="2" t="s">
        <v>62</v>
      </c>
      <c r="L1825" s="2" t="s">
        <v>62</v>
      </c>
      <c r="M1825" s="2"/>
      <c r="N1825" s="2" t="s">
        <v>80</v>
      </c>
      <c r="O1825" s="2"/>
      <c r="P1825" s="2"/>
      <c r="Q1825" s="2" t="s">
        <v>65</v>
      </c>
      <c r="R1825" s="2" t="s">
        <v>81</v>
      </c>
      <c r="S1825" s="2">
        <v>6186</v>
      </c>
      <c r="T1825" s="2" t="s">
        <v>82</v>
      </c>
      <c r="U1825" s="2" t="s">
        <v>83</v>
      </c>
      <c r="V1825" s="10" t="s">
        <v>69</v>
      </c>
      <c r="W1825" s="2"/>
      <c r="X1825" s="2">
        <v>1073827.74</v>
      </c>
      <c r="Y1825" s="26">
        <v>0.0033553546245</v>
      </c>
      <c r="Z1825" s="10" t="s">
        <v>84</v>
      </c>
      <c r="AA1825" s="2" t="s">
        <v>85</v>
      </c>
      <c r="AB1825" s="10" t="s">
        <v>72</v>
      </c>
      <c r="AC1825" s="2" t="s">
        <v>73</v>
      </c>
      <c r="AD1825" s="10" t="s">
        <v>74</v>
      </c>
      <c r="AE1825" s="10"/>
      <c r="AF1825" s="10" t="s">
        <v>86</v>
      </c>
      <c r="AG1825" s="10" t="s">
        <v>75</v>
      </c>
      <c r="AH1825" s="10"/>
      <c r="AI1825" s="10" t="s">
        <v>76</v>
      </c>
      <c r="AJ1825" s="2" t="s">
        <v>76</v>
      </c>
      <c r="AK1825" s="32">
        <v>1</v>
      </c>
      <c r="AL1825" s="2"/>
      <c r="AM1825" s="2"/>
      <c r="AN1825" s="7">
        <f>HYPERLINK("#Notes!C4820", "Go To Notes")</f>
      </c>
      <c r="AO1825" s="2">
        <v>0</v>
      </c>
      <c r="AP1825" s="2">
        <v>0</v>
      </c>
      <c r="AQ1825" s="2">
        <v>0</v>
      </c>
      <c r="AR1825" s="26">
        <v>0</v>
      </c>
      <c r="AS1825" s="11"/>
      <c r="AT1825" s="10"/>
      <c r="AV1825" s="10"/>
      <c r="AW1825" s="10"/>
      <c r="AX1825" s="10"/>
      <c r="AY1825" s="10"/>
      <c r="AZ1825" s="10"/>
      <c r="BC1825" s="10"/>
    </row>
    <row r="1826" s="2" customFormat="1">
      <c r="A1826" s="2" t="s">
        <v>3945</v>
      </c>
      <c r="B1826" s="11">
        <v>44279</v>
      </c>
      <c r="C1826" s="2" t="s">
        <v>3929</v>
      </c>
      <c r="D1826" s="2" t="s">
        <v>3930</v>
      </c>
      <c r="E1826" s="2" t="s">
        <v>3931</v>
      </c>
      <c r="F1826" s="2" t="s">
        <v>3946</v>
      </c>
      <c r="G1826" s="2" t="s">
        <v>3947</v>
      </c>
      <c r="H1826" s="2" t="s">
        <v>3948</v>
      </c>
      <c r="I1826" s="11">
        <v>44227</v>
      </c>
      <c r="J1826" s="11">
        <v>44227</v>
      </c>
      <c r="K1826" s="2" t="s">
        <v>62</v>
      </c>
      <c r="L1826" s="2" t="s">
        <v>62</v>
      </c>
      <c r="M1826" s="2"/>
      <c r="N1826" s="2" t="s">
        <v>80</v>
      </c>
      <c r="O1826" s="2"/>
      <c r="P1826" s="2"/>
      <c r="Q1826" s="2" t="s">
        <v>65</v>
      </c>
      <c r="R1826" s="2" t="s">
        <v>81</v>
      </c>
      <c r="S1826" s="2">
        <v>172</v>
      </c>
      <c r="T1826" s="2" t="s">
        <v>82</v>
      </c>
      <c r="U1826" s="2" t="s">
        <v>83</v>
      </c>
      <c r="V1826" s="10" t="s">
        <v>69</v>
      </c>
      <c r="W1826" s="2"/>
      <c r="X1826" s="2">
        <v>55900</v>
      </c>
      <c r="Y1826" s="26">
        <v>0.00013880704654</v>
      </c>
      <c r="Z1826" s="10" t="s">
        <v>84</v>
      </c>
      <c r="AA1826" s="2" t="s">
        <v>85</v>
      </c>
      <c r="AB1826" s="10" t="s">
        <v>72</v>
      </c>
      <c r="AC1826" s="2" t="s">
        <v>73</v>
      </c>
      <c r="AD1826" s="10" t="s">
        <v>74</v>
      </c>
      <c r="AE1826" s="10"/>
      <c r="AF1826" s="10" t="s">
        <v>86</v>
      </c>
      <c r="AG1826" s="10" t="s">
        <v>75</v>
      </c>
      <c r="AH1826" s="10"/>
      <c r="AI1826" s="10" t="s">
        <v>76</v>
      </c>
      <c r="AJ1826" s="2" t="s">
        <v>76</v>
      </c>
      <c r="AK1826" s="32">
        <v>1</v>
      </c>
      <c r="AL1826" s="2"/>
      <c r="AM1826" s="2"/>
      <c r="AN1826" s="7">
        <f>HYPERLINK("#Notes!C4825", "Go To Notes")</f>
      </c>
      <c r="AO1826" s="2">
        <v>0</v>
      </c>
      <c r="AP1826" s="2">
        <v>0</v>
      </c>
      <c r="AQ1826" s="2">
        <v>0</v>
      </c>
      <c r="AR1826" s="26">
        <v>0</v>
      </c>
      <c r="AS1826" s="11"/>
      <c r="AT1826" s="10"/>
      <c r="AV1826" s="10"/>
      <c r="AW1826" s="10"/>
      <c r="AX1826" s="10"/>
      <c r="AY1826" s="10"/>
      <c r="AZ1826" s="10"/>
      <c r="BC1826" s="10"/>
    </row>
    <row r="1827" s="2" customFormat="1">
      <c r="A1827" s="2" t="s">
        <v>3949</v>
      </c>
      <c r="B1827" s="11">
        <v>44376</v>
      </c>
      <c r="C1827" s="2" t="s">
        <v>3929</v>
      </c>
      <c r="D1827" s="2" t="s">
        <v>3930</v>
      </c>
      <c r="E1827" s="2" t="s">
        <v>3931</v>
      </c>
      <c r="F1827" s="2" t="s">
        <v>3946</v>
      </c>
      <c r="G1827" s="2" t="s">
        <v>3947</v>
      </c>
      <c r="H1827" s="2" t="s">
        <v>3948</v>
      </c>
      <c r="I1827" s="11">
        <v>44592</v>
      </c>
      <c r="J1827" s="11">
        <v>44316</v>
      </c>
      <c r="K1827" s="2" t="s">
        <v>62</v>
      </c>
      <c r="L1827" s="2" t="s">
        <v>62</v>
      </c>
      <c r="M1827" s="2"/>
      <c r="N1827" s="2" t="s">
        <v>80</v>
      </c>
      <c r="O1827" s="2"/>
      <c r="P1827" s="2"/>
      <c r="Q1827" s="2" t="s">
        <v>65</v>
      </c>
      <c r="R1827" s="2" t="s">
        <v>81</v>
      </c>
      <c r="S1827" s="2">
        <v>192</v>
      </c>
      <c r="T1827" s="2" t="s">
        <v>82</v>
      </c>
      <c r="U1827" s="2" t="s">
        <v>83</v>
      </c>
      <c r="V1827" s="10" t="s">
        <v>69</v>
      </c>
      <c r="W1827" s="2"/>
      <c r="X1827" s="2">
        <v>33329.28</v>
      </c>
      <c r="Y1827" s="26">
        <v>6.63645164E-05</v>
      </c>
      <c r="Z1827" s="10" t="s">
        <v>84</v>
      </c>
      <c r="AA1827" s="2" t="s">
        <v>85</v>
      </c>
      <c r="AB1827" s="10" t="s">
        <v>72</v>
      </c>
      <c r="AC1827" s="2" t="s">
        <v>73</v>
      </c>
      <c r="AD1827" s="10" t="s">
        <v>74</v>
      </c>
      <c r="AE1827" s="10"/>
      <c r="AF1827" s="10" t="s">
        <v>86</v>
      </c>
      <c r="AG1827" s="10" t="s">
        <v>75</v>
      </c>
      <c r="AH1827" s="10"/>
      <c r="AI1827" s="10" t="s">
        <v>76</v>
      </c>
      <c r="AJ1827" s="2" t="s">
        <v>76</v>
      </c>
      <c r="AK1827" s="32">
        <v>1</v>
      </c>
      <c r="AL1827" s="2"/>
      <c r="AM1827" s="2"/>
      <c r="AN1827" s="7">
        <f>HYPERLINK("#Notes!C4830", "Go To Notes")</f>
      </c>
      <c r="AO1827" s="2">
        <v>0</v>
      </c>
      <c r="AP1827" s="2">
        <v>0</v>
      </c>
      <c r="AQ1827" s="2">
        <v>0</v>
      </c>
      <c r="AR1827" s="26">
        <v>0</v>
      </c>
      <c r="AS1827" s="11"/>
      <c r="AT1827" s="10"/>
      <c r="AV1827" s="10"/>
      <c r="AW1827" s="10"/>
      <c r="AX1827" s="10"/>
      <c r="AY1827" s="10"/>
      <c r="AZ1827" s="10"/>
      <c r="BC1827" s="10"/>
    </row>
    <row r="1828" s="2" customFormat="1">
      <c r="A1828" s="2" t="s">
        <v>3950</v>
      </c>
      <c r="B1828" s="11">
        <v>44467</v>
      </c>
      <c r="C1828" s="2" t="s">
        <v>3929</v>
      </c>
      <c r="D1828" s="2" t="s">
        <v>3930</v>
      </c>
      <c r="E1828" s="2" t="s">
        <v>3931</v>
      </c>
      <c r="F1828" s="2" t="s">
        <v>3946</v>
      </c>
      <c r="G1828" s="2" t="s">
        <v>3947</v>
      </c>
      <c r="H1828" s="2" t="s">
        <v>3948</v>
      </c>
      <c r="I1828" s="11">
        <v>44592</v>
      </c>
      <c r="J1828" s="11">
        <v>44408</v>
      </c>
      <c r="K1828" s="2" t="s">
        <v>62</v>
      </c>
      <c r="L1828" s="2" t="s">
        <v>62</v>
      </c>
      <c r="M1828" s="2"/>
      <c r="N1828" s="2" t="s">
        <v>80</v>
      </c>
      <c r="O1828" s="2"/>
      <c r="P1828" s="2"/>
      <c r="Q1828" s="2" t="s">
        <v>65</v>
      </c>
      <c r="R1828" s="2" t="s">
        <v>81</v>
      </c>
      <c r="S1828" s="2">
        <v>192</v>
      </c>
      <c r="T1828" s="2" t="s">
        <v>82</v>
      </c>
      <c r="U1828" s="2" t="s">
        <v>83</v>
      </c>
      <c r="V1828" s="10" t="s">
        <v>69</v>
      </c>
      <c r="W1828" s="2"/>
      <c r="X1828" s="2">
        <v>30935.04</v>
      </c>
      <c r="Y1828" s="26">
        <v>5.458664503E-05</v>
      </c>
      <c r="Z1828" s="10" t="s">
        <v>84</v>
      </c>
      <c r="AA1828" s="2" t="s">
        <v>85</v>
      </c>
      <c r="AB1828" s="10" t="s">
        <v>72</v>
      </c>
      <c r="AC1828" s="2" t="s">
        <v>73</v>
      </c>
      <c r="AD1828" s="10" t="s">
        <v>74</v>
      </c>
      <c r="AE1828" s="10"/>
      <c r="AF1828" s="10" t="s">
        <v>86</v>
      </c>
      <c r="AG1828" s="10" t="s">
        <v>75</v>
      </c>
      <c r="AH1828" s="10"/>
      <c r="AI1828" s="10" t="s">
        <v>76</v>
      </c>
      <c r="AJ1828" s="2" t="s">
        <v>76</v>
      </c>
      <c r="AK1828" s="32">
        <v>1</v>
      </c>
      <c r="AL1828" s="2"/>
      <c r="AM1828" s="2"/>
      <c r="AN1828" s="7">
        <f>HYPERLINK("#Notes!C4835", "Go To Notes")</f>
      </c>
      <c r="AO1828" s="2">
        <v>0</v>
      </c>
      <c r="AP1828" s="2">
        <v>0</v>
      </c>
      <c r="AQ1828" s="2">
        <v>0</v>
      </c>
      <c r="AR1828" s="26">
        <v>0</v>
      </c>
      <c r="AS1828" s="11"/>
      <c r="AT1828" s="10"/>
      <c r="AV1828" s="10"/>
      <c r="AW1828" s="10"/>
      <c r="AX1828" s="10"/>
      <c r="AY1828" s="10"/>
      <c r="AZ1828" s="10"/>
      <c r="BC1828" s="10"/>
    </row>
    <row r="1829" s="2" customFormat="1">
      <c r="A1829" s="2" t="s">
        <v>3951</v>
      </c>
      <c r="B1829" s="11">
        <v>44559</v>
      </c>
      <c r="C1829" s="2" t="s">
        <v>3929</v>
      </c>
      <c r="D1829" s="2" t="s">
        <v>3930</v>
      </c>
      <c r="E1829" s="2" t="s">
        <v>3931</v>
      </c>
      <c r="F1829" s="2" t="s">
        <v>3946</v>
      </c>
      <c r="G1829" s="2" t="s">
        <v>3947</v>
      </c>
      <c r="H1829" s="2" t="s">
        <v>3948</v>
      </c>
      <c r="I1829" s="11">
        <v>44592</v>
      </c>
      <c r="J1829" s="11">
        <v>44500</v>
      </c>
      <c r="K1829" s="2" t="s">
        <v>62</v>
      </c>
      <c r="L1829" s="2" t="s">
        <v>62</v>
      </c>
      <c r="M1829" s="2"/>
      <c r="N1829" s="2" t="s">
        <v>80</v>
      </c>
      <c r="O1829" s="2"/>
      <c r="P1829" s="2"/>
      <c r="Q1829" s="2" t="s">
        <v>65</v>
      </c>
      <c r="R1829" s="2" t="s">
        <v>81</v>
      </c>
      <c r="S1829" s="2">
        <v>322</v>
      </c>
      <c r="T1829" s="2" t="s">
        <v>82</v>
      </c>
      <c r="U1829" s="2" t="s">
        <v>83</v>
      </c>
      <c r="V1829" s="10" t="s">
        <v>69</v>
      </c>
      <c r="W1829" s="2"/>
      <c r="X1829" s="2">
        <v>59090.22</v>
      </c>
      <c r="Y1829" s="26">
        <v>9.466560645E-05</v>
      </c>
      <c r="Z1829" s="10" t="s">
        <v>84</v>
      </c>
      <c r="AA1829" s="2" t="s">
        <v>85</v>
      </c>
      <c r="AB1829" s="10" t="s">
        <v>72</v>
      </c>
      <c r="AC1829" s="2" t="s">
        <v>73</v>
      </c>
      <c r="AD1829" s="10" t="s">
        <v>74</v>
      </c>
      <c r="AE1829" s="10"/>
      <c r="AF1829" s="10" t="s">
        <v>86</v>
      </c>
      <c r="AG1829" s="10" t="s">
        <v>75</v>
      </c>
      <c r="AH1829" s="10"/>
      <c r="AI1829" s="10" t="s">
        <v>76</v>
      </c>
      <c r="AJ1829" s="2" t="s">
        <v>76</v>
      </c>
      <c r="AK1829" s="32">
        <v>1</v>
      </c>
      <c r="AL1829" s="2"/>
      <c r="AM1829" s="2"/>
      <c r="AN1829" s="7">
        <f>HYPERLINK("#Notes!C4840", "Go To Notes")</f>
      </c>
      <c r="AO1829" s="2">
        <v>0</v>
      </c>
      <c r="AP1829" s="2">
        <v>0</v>
      </c>
      <c r="AQ1829" s="2">
        <v>0</v>
      </c>
      <c r="AR1829" s="26">
        <v>0</v>
      </c>
      <c r="AS1829" s="11"/>
      <c r="AT1829" s="10"/>
      <c r="AV1829" s="10"/>
      <c r="AW1829" s="10"/>
      <c r="AX1829" s="10"/>
      <c r="AY1829" s="10"/>
      <c r="AZ1829" s="10"/>
      <c r="BC1829" s="10"/>
    </row>
    <row r="1830" s="2" customFormat="1">
      <c r="A1830" s="2" t="s">
        <v>3952</v>
      </c>
      <c r="B1830" s="11">
        <v>43823</v>
      </c>
      <c r="C1830" s="2" t="s">
        <v>3953</v>
      </c>
      <c r="D1830" s="2" t="s">
        <v>3954</v>
      </c>
      <c r="E1830" s="2" t="s">
        <v>3955</v>
      </c>
      <c r="F1830" s="2" t="s">
        <v>3956</v>
      </c>
      <c r="G1830" s="2" t="s">
        <v>3957</v>
      </c>
      <c r="H1830" s="2" t="s">
        <v>3958</v>
      </c>
      <c r="I1830" s="11">
        <v>43769</v>
      </c>
      <c r="J1830" s="11">
        <v>43769</v>
      </c>
      <c r="K1830" s="2" t="s">
        <v>62</v>
      </c>
      <c r="L1830" s="2" t="s">
        <v>62</v>
      </c>
      <c r="M1830" s="2"/>
      <c r="N1830" s="2" t="s">
        <v>80</v>
      </c>
      <c r="O1830" s="2"/>
      <c r="P1830" s="2"/>
      <c r="Q1830" s="2" t="s">
        <v>65</v>
      </c>
      <c r="R1830" s="2" t="s">
        <v>81</v>
      </c>
      <c r="S1830" s="2">
        <v>43200</v>
      </c>
      <c r="T1830" s="2" t="s">
        <v>82</v>
      </c>
      <c r="U1830" s="2" t="s">
        <v>83</v>
      </c>
      <c r="V1830" s="10" t="s">
        <v>69</v>
      </c>
      <c r="W1830" s="2"/>
      <c r="X1830" s="2">
        <v>235008</v>
      </c>
      <c r="Y1830" s="26">
        <v>0.00117447838105</v>
      </c>
      <c r="Z1830" s="10" t="s">
        <v>84</v>
      </c>
      <c r="AA1830" s="2" t="s">
        <v>85</v>
      </c>
      <c r="AB1830" s="10" t="s">
        <v>72</v>
      </c>
      <c r="AC1830" s="2" t="s">
        <v>73</v>
      </c>
      <c r="AD1830" s="10" t="s">
        <v>74</v>
      </c>
      <c r="AE1830" s="10"/>
      <c r="AF1830" s="10" t="s">
        <v>86</v>
      </c>
      <c r="AG1830" s="10" t="s">
        <v>75</v>
      </c>
      <c r="AH1830" s="10"/>
      <c r="AI1830" s="10" t="s">
        <v>76</v>
      </c>
      <c r="AJ1830" s="2" t="s">
        <v>76</v>
      </c>
      <c r="AK1830" s="32">
        <v>1</v>
      </c>
      <c r="AL1830" s="2"/>
      <c r="AM1830" s="2"/>
      <c r="AN1830" s="7">
        <f>HYPERLINK("#Notes!C4845", "Go To Notes")</f>
      </c>
      <c r="AO1830" s="2">
        <v>0</v>
      </c>
      <c r="AP1830" s="2">
        <v>0</v>
      </c>
      <c r="AQ1830" s="2">
        <v>0</v>
      </c>
      <c r="AR1830" s="26">
        <v>0</v>
      </c>
      <c r="AS1830" s="11"/>
      <c r="AT1830" s="10"/>
      <c r="AV1830" s="10"/>
      <c r="AW1830" s="10"/>
      <c r="AX1830" s="10"/>
      <c r="AY1830" s="10"/>
      <c r="AZ1830" s="10"/>
      <c r="BC1830" s="10"/>
    </row>
    <row r="1831" s="2" customFormat="1">
      <c r="A1831" s="2" t="s">
        <v>3959</v>
      </c>
      <c r="B1831" s="11">
        <v>43917</v>
      </c>
      <c r="C1831" s="2" t="s">
        <v>3953</v>
      </c>
      <c r="D1831" s="2" t="s">
        <v>3954</v>
      </c>
      <c r="E1831" s="2" t="s">
        <v>3955</v>
      </c>
      <c r="F1831" s="2" t="s">
        <v>3956</v>
      </c>
      <c r="G1831" s="2" t="s">
        <v>3957</v>
      </c>
      <c r="H1831" s="2" t="s">
        <v>3958</v>
      </c>
      <c r="I1831" s="11">
        <v>44135</v>
      </c>
      <c r="J1831" s="11">
        <v>43861</v>
      </c>
      <c r="K1831" s="2" t="s">
        <v>62</v>
      </c>
      <c r="L1831" s="2" t="s">
        <v>62</v>
      </c>
      <c r="M1831" s="2"/>
      <c r="N1831" s="2" t="s">
        <v>80</v>
      </c>
      <c r="O1831" s="2"/>
      <c r="P1831" s="2"/>
      <c r="Q1831" s="2" t="s">
        <v>65</v>
      </c>
      <c r="R1831" s="2" t="s">
        <v>81</v>
      </c>
      <c r="S1831" s="2">
        <v>42027</v>
      </c>
      <c r="T1831" s="2" t="s">
        <v>82</v>
      </c>
      <c r="U1831" s="2" t="s">
        <v>83</v>
      </c>
      <c r="V1831" s="10" t="s">
        <v>69</v>
      </c>
      <c r="W1831" s="2"/>
      <c r="X1831" s="2">
        <v>161383.68</v>
      </c>
      <c r="Y1831" s="26">
        <v>0.00081049434253</v>
      </c>
      <c r="Z1831" s="10" t="s">
        <v>84</v>
      </c>
      <c r="AA1831" s="2" t="s">
        <v>85</v>
      </c>
      <c r="AB1831" s="10" t="s">
        <v>72</v>
      </c>
      <c r="AC1831" s="2" t="s">
        <v>73</v>
      </c>
      <c r="AD1831" s="10" t="s">
        <v>74</v>
      </c>
      <c r="AE1831" s="10"/>
      <c r="AF1831" s="10" t="s">
        <v>86</v>
      </c>
      <c r="AG1831" s="10" t="s">
        <v>75</v>
      </c>
      <c r="AH1831" s="10"/>
      <c r="AI1831" s="10" t="s">
        <v>76</v>
      </c>
      <c r="AJ1831" s="2" t="s">
        <v>76</v>
      </c>
      <c r="AK1831" s="32">
        <v>1</v>
      </c>
      <c r="AL1831" s="2"/>
      <c r="AM1831" s="2"/>
      <c r="AN1831" s="7">
        <f>HYPERLINK("#Notes!C4850", "Go To Notes")</f>
      </c>
      <c r="AO1831" s="2">
        <v>0</v>
      </c>
      <c r="AP1831" s="2">
        <v>0</v>
      </c>
      <c r="AQ1831" s="2">
        <v>0</v>
      </c>
      <c r="AR1831" s="26">
        <v>0</v>
      </c>
      <c r="AS1831" s="11"/>
      <c r="AT1831" s="10"/>
      <c r="AV1831" s="10"/>
      <c r="AW1831" s="10"/>
      <c r="AX1831" s="10"/>
      <c r="AY1831" s="10"/>
      <c r="AZ1831" s="10"/>
      <c r="BC1831" s="10"/>
    </row>
    <row r="1832" s="2" customFormat="1">
      <c r="A1832" s="2" t="s">
        <v>3960</v>
      </c>
      <c r="B1832" s="11">
        <v>43823</v>
      </c>
      <c r="C1832" s="2" t="s">
        <v>3961</v>
      </c>
      <c r="D1832" s="2" t="s">
        <v>3962</v>
      </c>
      <c r="E1832" s="2" t="s">
        <v>3963</v>
      </c>
      <c r="F1832" s="2" t="s">
        <v>3964</v>
      </c>
      <c r="G1832" s="2" t="s">
        <v>3965</v>
      </c>
      <c r="H1832" s="2" t="s">
        <v>3966</v>
      </c>
      <c r="I1832" s="11">
        <v>43769</v>
      </c>
      <c r="J1832" s="11">
        <v>43769</v>
      </c>
      <c r="K1832" s="2" t="s">
        <v>62</v>
      </c>
      <c r="L1832" s="2" t="s">
        <v>62</v>
      </c>
      <c r="M1832" s="2"/>
      <c r="N1832" s="2" t="s">
        <v>80</v>
      </c>
      <c r="O1832" s="2"/>
      <c r="P1832" s="2"/>
      <c r="Q1832" s="2" t="s">
        <v>65</v>
      </c>
      <c r="R1832" s="2" t="s">
        <v>81</v>
      </c>
      <c r="S1832" s="2">
        <v>874</v>
      </c>
      <c r="T1832" s="2" t="s">
        <v>82</v>
      </c>
      <c r="U1832" s="2" t="s">
        <v>83</v>
      </c>
      <c r="V1832" s="10" t="s">
        <v>69</v>
      </c>
      <c r="W1832" s="2"/>
      <c r="X1832" s="2">
        <v>4754.56</v>
      </c>
      <c r="Y1832" s="26">
        <v>0.00010437706995</v>
      </c>
      <c r="Z1832" s="10" t="s">
        <v>84</v>
      </c>
      <c r="AA1832" s="2" t="s">
        <v>85</v>
      </c>
      <c r="AB1832" s="10" t="s">
        <v>72</v>
      </c>
      <c r="AC1832" s="2" t="s">
        <v>73</v>
      </c>
      <c r="AD1832" s="10" t="s">
        <v>74</v>
      </c>
      <c r="AE1832" s="10"/>
      <c r="AF1832" s="10" t="s">
        <v>86</v>
      </c>
      <c r="AG1832" s="10" t="s">
        <v>75</v>
      </c>
      <c r="AH1832" s="10"/>
      <c r="AI1832" s="10" t="s">
        <v>76</v>
      </c>
      <c r="AJ1832" s="2" t="s">
        <v>76</v>
      </c>
      <c r="AK1832" s="32">
        <v>1</v>
      </c>
      <c r="AL1832" s="2"/>
      <c r="AM1832" s="2"/>
      <c r="AN1832" s="7">
        <f>HYPERLINK("#Notes!C4855", "Go To Notes")</f>
      </c>
      <c r="AO1832" s="2">
        <v>0</v>
      </c>
      <c r="AP1832" s="2">
        <v>0</v>
      </c>
      <c r="AQ1832" s="2">
        <v>0</v>
      </c>
      <c r="AR1832" s="26">
        <v>0</v>
      </c>
      <c r="AS1832" s="11"/>
      <c r="AT1832" s="10"/>
      <c r="AV1832" s="10"/>
      <c r="AW1832" s="10"/>
      <c r="AX1832" s="10"/>
      <c r="AY1832" s="10"/>
      <c r="AZ1832" s="10"/>
      <c r="BC1832" s="10"/>
    </row>
    <row r="1833" s="2" customFormat="1">
      <c r="A1833" s="2" t="s">
        <v>3967</v>
      </c>
      <c r="B1833" s="11">
        <v>43917</v>
      </c>
      <c r="C1833" s="2" t="s">
        <v>3961</v>
      </c>
      <c r="D1833" s="2" t="s">
        <v>3962</v>
      </c>
      <c r="E1833" s="2" t="s">
        <v>3963</v>
      </c>
      <c r="F1833" s="2" t="s">
        <v>3964</v>
      </c>
      <c r="G1833" s="2" t="s">
        <v>3965</v>
      </c>
      <c r="H1833" s="2" t="s">
        <v>3966</v>
      </c>
      <c r="I1833" s="11">
        <v>44135</v>
      </c>
      <c r="J1833" s="11">
        <v>43861</v>
      </c>
      <c r="K1833" s="2" t="s">
        <v>62</v>
      </c>
      <c r="L1833" s="2" t="s">
        <v>62</v>
      </c>
      <c r="M1833" s="2"/>
      <c r="N1833" s="2" t="s">
        <v>80</v>
      </c>
      <c r="O1833" s="2"/>
      <c r="P1833" s="2"/>
      <c r="Q1833" s="2" t="s">
        <v>65</v>
      </c>
      <c r="R1833" s="2" t="s">
        <v>81</v>
      </c>
      <c r="S1833" s="2">
        <v>803</v>
      </c>
      <c r="T1833" s="2" t="s">
        <v>82</v>
      </c>
      <c r="U1833" s="2" t="s">
        <v>83</v>
      </c>
      <c r="V1833" s="10" t="s">
        <v>69</v>
      </c>
      <c r="W1833" s="2"/>
      <c r="X1833" s="2">
        <v>3083.52</v>
      </c>
      <c r="Y1833" s="26">
        <v>7.098782996E-05</v>
      </c>
      <c r="Z1833" s="10" t="s">
        <v>84</v>
      </c>
      <c r="AA1833" s="2" t="s">
        <v>85</v>
      </c>
      <c r="AB1833" s="10" t="s">
        <v>72</v>
      </c>
      <c r="AC1833" s="2" t="s">
        <v>73</v>
      </c>
      <c r="AD1833" s="10" t="s">
        <v>74</v>
      </c>
      <c r="AE1833" s="10"/>
      <c r="AF1833" s="10" t="s">
        <v>86</v>
      </c>
      <c r="AG1833" s="10" t="s">
        <v>75</v>
      </c>
      <c r="AH1833" s="10"/>
      <c r="AI1833" s="10" t="s">
        <v>76</v>
      </c>
      <c r="AJ1833" s="2" t="s">
        <v>76</v>
      </c>
      <c r="AK1833" s="32">
        <v>1</v>
      </c>
      <c r="AL1833" s="2"/>
      <c r="AM1833" s="2"/>
      <c r="AN1833" s="7">
        <f>HYPERLINK("#Notes!C4860", "Go To Notes")</f>
      </c>
      <c r="AO1833" s="2">
        <v>0</v>
      </c>
      <c r="AP1833" s="2">
        <v>0</v>
      </c>
      <c r="AQ1833" s="2">
        <v>0</v>
      </c>
      <c r="AR1833" s="26">
        <v>0</v>
      </c>
      <c r="AS1833" s="11"/>
      <c r="AT1833" s="10"/>
      <c r="AV1833" s="10"/>
      <c r="AW1833" s="10"/>
      <c r="AX1833" s="10"/>
      <c r="AY1833" s="10"/>
      <c r="AZ1833" s="10"/>
      <c r="BC1833" s="10"/>
    </row>
    <row r="1834" s="2" customFormat="1">
      <c r="A1834" s="2" t="s">
        <v>3968</v>
      </c>
      <c r="B1834" s="11">
        <v>44004</v>
      </c>
      <c r="C1834" s="2" t="s">
        <v>3961</v>
      </c>
      <c r="D1834" s="2" t="s">
        <v>3962</v>
      </c>
      <c r="E1834" s="2" t="s">
        <v>3963</v>
      </c>
      <c r="F1834" s="2" t="s">
        <v>3964</v>
      </c>
      <c r="G1834" s="2" t="s">
        <v>3965</v>
      </c>
      <c r="H1834" s="2" t="s">
        <v>3966</v>
      </c>
      <c r="I1834" s="11">
        <v>44135</v>
      </c>
      <c r="J1834" s="11">
        <v>43951</v>
      </c>
      <c r="K1834" s="2" t="s">
        <v>62</v>
      </c>
      <c r="L1834" s="2" t="s">
        <v>62</v>
      </c>
      <c r="M1834" s="2"/>
      <c r="N1834" s="2" t="s">
        <v>80</v>
      </c>
      <c r="O1834" s="2"/>
      <c r="P1834" s="2"/>
      <c r="Q1834" s="2" t="s">
        <v>65</v>
      </c>
      <c r="R1834" s="2" t="s">
        <v>81</v>
      </c>
      <c r="S1834" s="2">
        <v>545</v>
      </c>
      <c r="T1834" s="2" t="s">
        <v>82</v>
      </c>
      <c r="U1834" s="2" t="s">
        <v>83</v>
      </c>
      <c r="V1834" s="10" t="s">
        <v>69</v>
      </c>
      <c r="W1834" s="2"/>
      <c r="X1834" s="2">
        <v>3122.85</v>
      </c>
      <c r="Y1834" s="26">
        <v>9.620980988E-05</v>
      </c>
      <c r="Z1834" s="10" t="s">
        <v>84</v>
      </c>
      <c r="AA1834" s="2" t="s">
        <v>85</v>
      </c>
      <c r="AB1834" s="10" t="s">
        <v>72</v>
      </c>
      <c r="AC1834" s="2" t="s">
        <v>73</v>
      </c>
      <c r="AD1834" s="10" t="s">
        <v>74</v>
      </c>
      <c r="AE1834" s="10"/>
      <c r="AF1834" s="10" t="s">
        <v>86</v>
      </c>
      <c r="AG1834" s="10" t="s">
        <v>75</v>
      </c>
      <c r="AH1834" s="10"/>
      <c r="AI1834" s="10" t="s">
        <v>76</v>
      </c>
      <c r="AJ1834" s="2" t="s">
        <v>76</v>
      </c>
      <c r="AK1834" s="32">
        <v>1</v>
      </c>
      <c r="AL1834" s="2"/>
      <c r="AM1834" s="2"/>
      <c r="AN1834" s="7">
        <f>HYPERLINK("#Notes!C4865", "Go To Notes")</f>
      </c>
      <c r="AO1834" s="2">
        <v>0</v>
      </c>
      <c r="AP1834" s="2">
        <v>0</v>
      </c>
      <c r="AQ1834" s="2">
        <v>0</v>
      </c>
      <c r="AR1834" s="26">
        <v>0</v>
      </c>
      <c r="AS1834" s="11"/>
      <c r="AT1834" s="10"/>
      <c r="AV1834" s="10"/>
      <c r="AW1834" s="10"/>
      <c r="AX1834" s="10"/>
      <c r="AY1834" s="10"/>
      <c r="AZ1834" s="10"/>
      <c r="BC1834" s="10"/>
    </row>
    <row r="1835" s="2" customFormat="1">
      <c r="A1835" s="2" t="s">
        <v>3969</v>
      </c>
      <c r="B1835" s="11">
        <v>44099</v>
      </c>
      <c r="C1835" s="2" t="s">
        <v>3961</v>
      </c>
      <c r="D1835" s="2" t="s">
        <v>3962</v>
      </c>
      <c r="E1835" s="2" t="s">
        <v>3963</v>
      </c>
      <c r="F1835" s="2" t="s">
        <v>3964</v>
      </c>
      <c r="G1835" s="2" t="s">
        <v>3965</v>
      </c>
      <c r="H1835" s="2" t="s">
        <v>3966</v>
      </c>
      <c r="I1835" s="11">
        <v>44135</v>
      </c>
      <c r="J1835" s="11">
        <v>44043</v>
      </c>
      <c r="K1835" s="2" t="s">
        <v>62</v>
      </c>
      <c r="L1835" s="2" t="s">
        <v>62</v>
      </c>
      <c r="M1835" s="2"/>
      <c r="N1835" s="2" t="s">
        <v>80</v>
      </c>
      <c r="O1835" s="2"/>
      <c r="P1835" s="2"/>
      <c r="Q1835" s="2" t="s">
        <v>65</v>
      </c>
      <c r="R1835" s="2" t="s">
        <v>81</v>
      </c>
      <c r="S1835" s="2">
        <v>482</v>
      </c>
      <c r="T1835" s="2" t="s">
        <v>82</v>
      </c>
      <c r="U1835" s="2" t="s">
        <v>83</v>
      </c>
      <c r="V1835" s="10" t="s">
        <v>69</v>
      </c>
      <c r="W1835" s="2"/>
      <c r="X1835" s="2">
        <v>1932.82</v>
      </c>
      <c r="Y1835" s="26">
        <v>5.348360192E-05</v>
      </c>
      <c r="Z1835" s="10" t="s">
        <v>84</v>
      </c>
      <c r="AA1835" s="2" t="s">
        <v>85</v>
      </c>
      <c r="AB1835" s="10" t="s">
        <v>72</v>
      </c>
      <c r="AC1835" s="2" t="s">
        <v>73</v>
      </c>
      <c r="AD1835" s="10" t="s">
        <v>74</v>
      </c>
      <c r="AE1835" s="10"/>
      <c r="AF1835" s="10" t="s">
        <v>86</v>
      </c>
      <c r="AG1835" s="10" t="s">
        <v>75</v>
      </c>
      <c r="AH1835" s="10"/>
      <c r="AI1835" s="10" t="s">
        <v>76</v>
      </c>
      <c r="AJ1835" s="2" t="s">
        <v>76</v>
      </c>
      <c r="AK1835" s="32">
        <v>1</v>
      </c>
      <c r="AL1835" s="2"/>
      <c r="AM1835" s="2"/>
      <c r="AN1835" s="7">
        <f>HYPERLINK("#Notes!C4872", "Go To Notes")</f>
      </c>
      <c r="AO1835" s="2">
        <v>0</v>
      </c>
      <c r="AP1835" s="2">
        <v>0</v>
      </c>
      <c r="AQ1835" s="2">
        <v>0</v>
      </c>
      <c r="AR1835" s="26">
        <v>0</v>
      </c>
      <c r="AS1835" s="11"/>
      <c r="AT1835" s="10"/>
      <c r="AV1835" s="10"/>
      <c r="AW1835" s="10"/>
      <c r="AX1835" s="10"/>
      <c r="AY1835" s="10"/>
      <c r="AZ1835" s="10"/>
      <c r="BC1835" s="10"/>
    </row>
    <row r="1836" s="2" customFormat="1">
      <c r="A1836" s="2" t="s">
        <v>3970</v>
      </c>
      <c r="B1836" s="11">
        <v>44187</v>
      </c>
      <c r="C1836" s="2" t="s">
        <v>3961</v>
      </c>
      <c r="D1836" s="2" t="s">
        <v>3962</v>
      </c>
      <c r="E1836" s="2" t="s">
        <v>3963</v>
      </c>
      <c r="F1836" s="2" t="s">
        <v>3964</v>
      </c>
      <c r="G1836" s="2" t="s">
        <v>3965</v>
      </c>
      <c r="H1836" s="2" t="s">
        <v>3966</v>
      </c>
      <c r="I1836" s="11">
        <v>44135</v>
      </c>
      <c r="J1836" s="11">
        <v>44135</v>
      </c>
      <c r="K1836" s="2" t="s">
        <v>62</v>
      </c>
      <c r="L1836" s="2" t="s">
        <v>62</v>
      </c>
      <c r="M1836" s="2"/>
      <c r="N1836" s="2" t="s">
        <v>80</v>
      </c>
      <c r="O1836" s="2"/>
      <c r="P1836" s="2"/>
      <c r="Q1836" s="2" t="s">
        <v>65</v>
      </c>
      <c r="R1836" s="2" t="s">
        <v>81</v>
      </c>
      <c r="S1836" s="2">
        <v>472</v>
      </c>
      <c r="T1836" s="2" t="s">
        <v>82</v>
      </c>
      <c r="U1836" s="2" t="s">
        <v>83</v>
      </c>
      <c r="V1836" s="10" t="s">
        <v>69</v>
      </c>
      <c r="W1836" s="2"/>
      <c r="X1836" s="2">
        <v>4941.84</v>
      </c>
      <c r="Y1836" s="26">
        <v>0.00014087132972</v>
      </c>
      <c r="Z1836" s="10" t="s">
        <v>84</v>
      </c>
      <c r="AA1836" s="2" t="s">
        <v>85</v>
      </c>
      <c r="AB1836" s="10" t="s">
        <v>72</v>
      </c>
      <c r="AC1836" s="2" t="s">
        <v>73</v>
      </c>
      <c r="AD1836" s="10" t="s">
        <v>74</v>
      </c>
      <c r="AE1836" s="10"/>
      <c r="AF1836" s="10" t="s">
        <v>86</v>
      </c>
      <c r="AG1836" s="10" t="s">
        <v>75</v>
      </c>
      <c r="AH1836" s="10"/>
      <c r="AI1836" s="10" t="s">
        <v>76</v>
      </c>
      <c r="AJ1836" s="2" t="s">
        <v>76</v>
      </c>
      <c r="AK1836" s="32">
        <v>1</v>
      </c>
      <c r="AL1836" s="2"/>
      <c r="AM1836" s="2"/>
      <c r="AN1836" s="7">
        <f>HYPERLINK("#Notes!C4877", "Go To Notes")</f>
      </c>
      <c r="AO1836" s="2">
        <v>0</v>
      </c>
      <c r="AP1836" s="2">
        <v>0</v>
      </c>
      <c r="AQ1836" s="2">
        <v>0</v>
      </c>
      <c r="AR1836" s="26">
        <v>0</v>
      </c>
      <c r="AS1836" s="11"/>
      <c r="AT1836" s="10"/>
      <c r="AV1836" s="10"/>
      <c r="AW1836" s="10"/>
      <c r="AX1836" s="10"/>
      <c r="AY1836" s="10"/>
      <c r="AZ1836" s="10"/>
      <c r="BC1836" s="10"/>
    </row>
    <row r="1837" s="2" customFormat="1">
      <c r="A1837" s="2" t="s">
        <v>3971</v>
      </c>
      <c r="B1837" s="11">
        <v>44524</v>
      </c>
      <c r="C1837" s="2" t="s">
        <v>3972</v>
      </c>
      <c r="D1837" s="2" t="s">
        <v>3973</v>
      </c>
      <c r="E1837" s="2" t="s">
        <v>3974</v>
      </c>
      <c r="F1837" s="2" t="s">
        <v>3975</v>
      </c>
      <c r="G1837" s="2" t="s">
        <v>3976</v>
      </c>
      <c r="H1837" s="2" t="s">
        <v>3977</v>
      </c>
      <c r="I1837" s="11">
        <v>44561</v>
      </c>
      <c r="J1837" s="11">
        <v>44469</v>
      </c>
      <c r="K1837" s="2" t="s">
        <v>62</v>
      </c>
      <c r="L1837" s="2" t="s">
        <v>62</v>
      </c>
      <c r="M1837" s="2"/>
      <c r="N1837" s="2" t="s">
        <v>80</v>
      </c>
      <c r="O1837" s="2"/>
      <c r="P1837" s="2"/>
      <c r="Q1837" s="2" t="s">
        <v>65</v>
      </c>
      <c r="R1837" s="2" t="s">
        <v>81</v>
      </c>
      <c r="S1837" s="2">
        <v>208</v>
      </c>
      <c r="T1837" s="2" t="s">
        <v>82</v>
      </c>
      <c r="U1837" s="2" t="s">
        <v>83</v>
      </c>
      <c r="V1837" s="10" t="s">
        <v>69</v>
      </c>
      <c r="W1837" s="2"/>
      <c r="X1837" s="2">
        <v>36497.76</v>
      </c>
      <c r="Y1837" s="26">
        <v>0.00372435345544</v>
      </c>
      <c r="Z1837" s="10" t="s">
        <v>84</v>
      </c>
      <c r="AA1837" s="2" t="s">
        <v>85</v>
      </c>
      <c r="AB1837" s="10" t="s">
        <v>72</v>
      </c>
      <c r="AC1837" s="2" t="s">
        <v>73</v>
      </c>
      <c r="AD1837" s="10" t="s">
        <v>74</v>
      </c>
      <c r="AE1837" s="10"/>
      <c r="AF1837" s="10" t="s">
        <v>86</v>
      </c>
      <c r="AG1837" s="10" t="s">
        <v>75</v>
      </c>
      <c r="AH1837" s="10"/>
      <c r="AI1837" s="10" t="s">
        <v>76</v>
      </c>
      <c r="AJ1837" s="2" t="s">
        <v>76</v>
      </c>
      <c r="AK1837" s="32">
        <v>1</v>
      </c>
      <c r="AL1837" s="2"/>
      <c r="AM1837" s="2"/>
      <c r="AN1837" s="7">
        <f>HYPERLINK("#Notes!C4882", "Go To Notes")</f>
      </c>
      <c r="AO1837" s="2">
        <v>0</v>
      </c>
      <c r="AP1837" s="2">
        <v>0</v>
      </c>
      <c r="AQ1837" s="2">
        <v>0</v>
      </c>
      <c r="AR1837" s="26">
        <v>0</v>
      </c>
      <c r="AS1837" s="11"/>
      <c r="AT1837" s="10"/>
      <c r="AV1837" s="10"/>
      <c r="AW1837" s="10"/>
      <c r="AX1837" s="10"/>
      <c r="AY1837" s="10"/>
      <c r="AZ1837" s="10"/>
      <c r="BC1837" s="10"/>
    </row>
    <row r="1838" s="2" customFormat="1">
      <c r="A1838" s="2" t="s">
        <v>3978</v>
      </c>
      <c r="B1838" s="11">
        <v>44049</v>
      </c>
      <c r="C1838" s="2" t="s">
        <v>3972</v>
      </c>
      <c r="D1838" s="2" t="s">
        <v>3973</v>
      </c>
      <c r="E1838" s="2" t="s">
        <v>3974</v>
      </c>
      <c r="F1838" s="2" t="s">
        <v>3979</v>
      </c>
      <c r="G1838" s="2" t="s">
        <v>3980</v>
      </c>
      <c r="H1838" s="2" t="s">
        <v>3981</v>
      </c>
      <c r="I1838" s="11">
        <v>44196</v>
      </c>
      <c r="J1838" s="11">
        <v>44012</v>
      </c>
      <c r="K1838" s="2" t="s">
        <v>62</v>
      </c>
      <c r="L1838" s="2" t="s">
        <v>62</v>
      </c>
      <c r="M1838" s="2"/>
      <c r="N1838" s="2" t="s">
        <v>80</v>
      </c>
      <c r="O1838" s="2"/>
      <c r="P1838" s="2"/>
      <c r="Q1838" s="2" t="s">
        <v>65</v>
      </c>
      <c r="R1838" s="2" t="s">
        <v>81</v>
      </c>
      <c r="S1838" s="2">
        <v>6147</v>
      </c>
      <c r="T1838" s="2" t="s">
        <v>82</v>
      </c>
      <c r="U1838" s="2" t="s">
        <v>83</v>
      </c>
      <c r="V1838" s="10" t="s">
        <v>69</v>
      </c>
      <c r="W1838" s="2"/>
      <c r="X1838" s="2">
        <v>26677.98</v>
      </c>
      <c r="Y1838" s="26">
        <v>0.0021269989803</v>
      </c>
      <c r="Z1838" s="10" t="s">
        <v>84</v>
      </c>
      <c r="AA1838" s="2" t="s">
        <v>85</v>
      </c>
      <c r="AB1838" s="10" t="s">
        <v>72</v>
      </c>
      <c r="AC1838" s="2" t="s">
        <v>73</v>
      </c>
      <c r="AD1838" s="10" t="s">
        <v>74</v>
      </c>
      <c r="AE1838" s="10"/>
      <c r="AF1838" s="10" t="s">
        <v>86</v>
      </c>
      <c r="AG1838" s="10" t="s">
        <v>75</v>
      </c>
      <c r="AH1838" s="10"/>
      <c r="AI1838" s="10" t="s">
        <v>76</v>
      </c>
      <c r="AJ1838" s="2" t="s">
        <v>76</v>
      </c>
      <c r="AK1838" s="32">
        <v>1</v>
      </c>
      <c r="AL1838" s="2"/>
      <c r="AM1838" s="2"/>
      <c r="AN1838" s="7">
        <f>HYPERLINK("#Notes!C4887", "Go To Notes")</f>
      </c>
      <c r="AO1838" s="2">
        <v>0</v>
      </c>
      <c r="AP1838" s="2">
        <v>0</v>
      </c>
      <c r="AQ1838" s="2">
        <v>0</v>
      </c>
      <c r="AR1838" s="26">
        <v>0</v>
      </c>
      <c r="AS1838" s="11"/>
      <c r="AT1838" s="10"/>
      <c r="AV1838" s="10"/>
      <c r="AW1838" s="10"/>
      <c r="AX1838" s="10"/>
      <c r="AY1838" s="10"/>
      <c r="AZ1838" s="10"/>
      <c r="BC1838" s="10"/>
    </row>
    <row r="1839" s="2" customFormat="1">
      <c r="A1839" s="2" t="s">
        <v>3982</v>
      </c>
      <c r="B1839" s="11">
        <v>44158</v>
      </c>
      <c r="C1839" s="2" t="s">
        <v>3972</v>
      </c>
      <c r="D1839" s="2" t="s">
        <v>3973</v>
      </c>
      <c r="E1839" s="2" t="s">
        <v>3974</v>
      </c>
      <c r="F1839" s="2" t="s">
        <v>3979</v>
      </c>
      <c r="G1839" s="2" t="s">
        <v>3980</v>
      </c>
      <c r="H1839" s="2" t="s">
        <v>3981</v>
      </c>
      <c r="I1839" s="11">
        <v>44196</v>
      </c>
      <c r="J1839" s="11">
        <v>44104</v>
      </c>
      <c r="K1839" s="2" t="s">
        <v>62</v>
      </c>
      <c r="L1839" s="2" t="s">
        <v>62</v>
      </c>
      <c r="M1839" s="2"/>
      <c r="N1839" s="2" t="s">
        <v>80</v>
      </c>
      <c r="O1839" s="2"/>
      <c r="P1839" s="2"/>
      <c r="Q1839" s="2" t="s">
        <v>65</v>
      </c>
      <c r="R1839" s="2" t="s">
        <v>81</v>
      </c>
      <c r="S1839" s="2">
        <v>5177</v>
      </c>
      <c r="T1839" s="2" t="s">
        <v>82</v>
      </c>
      <c r="U1839" s="2" t="s">
        <v>83</v>
      </c>
      <c r="V1839" s="10" t="s">
        <v>69</v>
      </c>
      <c r="W1839" s="2"/>
      <c r="X1839" s="2">
        <v>52805.4</v>
      </c>
      <c r="Y1839" s="26">
        <v>0.00400426692604</v>
      </c>
      <c r="Z1839" s="10" t="s">
        <v>84</v>
      </c>
      <c r="AA1839" s="2" t="s">
        <v>85</v>
      </c>
      <c r="AB1839" s="10" t="s">
        <v>72</v>
      </c>
      <c r="AC1839" s="2" t="s">
        <v>73</v>
      </c>
      <c r="AD1839" s="10" t="s">
        <v>74</v>
      </c>
      <c r="AE1839" s="10"/>
      <c r="AF1839" s="10" t="s">
        <v>86</v>
      </c>
      <c r="AG1839" s="10" t="s">
        <v>75</v>
      </c>
      <c r="AH1839" s="10"/>
      <c r="AI1839" s="10" t="s">
        <v>76</v>
      </c>
      <c r="AJ1839" s="2" t="s">
        <v>76</v>
      </c>
      <c r="AK1839" s="32">
        <v>1</v>
      </c>
      <c r="AL1839" s="2"/>
      <c r="AM1839" s="2"/>
      <c r="AN1839" s="7">
        <f>HYPERLINK("#Notes!C4892", "Go To Notes")</f>
      </c>
      <c r="AO1839" s="2">
        <v>0</v>
      </c>
      <c r="AP1839" s="2">
        <v>0</v>
      </c>
      <c r="AQ1839" s="2">
        <v>0</v>
      </c>
      <c r="AR1839" s="26">
        <v>0</v>
      </c>
      <c r="AS1839" s="11"/>
      <c r="AT1839" s="10"/>
      <c r="AV1839" s="10"/>
      <c r="AW1839" s="10"/>
      <c r="AX1839" s="10"/>
      <c r="AY1839" s="10"/>
      <c r="AZ1839" s="10"/>
      <c r="BC1839" s="10"/>
    </row>
    <row r="1840" s="2" customFormat="1">
      <c r="A1840" s="2" t="s">
        <v>3983</v>
      </c>
      <c r="B1840" s="11">
        <v>44249</v>
      </c>
      <c r="C1840" s="2" t="s">
        <v>3972</v>
      </c>
      <c r="D1840" s="2" t="s">
        <v>3973</v>
      </c>
      <c r="E1840" s="2" t="s">
        <v>3974</v>
      </c>
      <c r="F1840" s="2" t="s">
        <v>3979</v>
      </c>
      <c r="G1840" s="2" t="s">
        <v>3980</v>
      </c>
      <c r="H1840" s="2" t="s">
        <v>3981</v>
      </c>
      <c r="I1840" s="11">
        <v>44196</v>
      </c>
      <c r="J1840" s="11">
        <v>44196</v>
      </c>
      <c r="K1840" s="2" t="s">
        <v>62</v>
      </c>
      <c r="L1840" s="2" t="s">
        <v>62</v>
      </c>
      <c r="M1840" s="2"/>
      <c r="N1840" s="2" t="s">
        <v>80</v>
      </c>
      <c r="O1840" s="2"/>
      <c r="P1840" s="2"/>
      <c r="Q1840" s="2" t="s">
        <v>65</v>
      </c>
      <c r="R1840" s="2" t="s">
        <v>81</v>
      </c>
      <c r="S1840" s="2">
        <v>2482</v>
      </c>
      <c r="T1840" s="2" t="s">
        <v>82</v>
      </c>
      <c r="U1840" s="2" t="s">
        <v>83</v>
      </c>
      <c r="V1840" s="10" t="s">
        <v>69</v>
      </c>
      <c r="W1840" s="2"/>
      <c r="X1840" s="2">
        <v>46760.88</v>
      </c>
      <c r="Y1840" s="26">
        <v>0.00271453577204</v>
      </c>
      <c r="Z1840" s="10" t="s">
        <v>84</v>
      </c>
      <c r="AA1840" s="2" t="s">
        <v>85</v>
      </c>
      <c r="AB1840" s="10" t="s">
        <v>72</v>
      </c>
      <c r="AC1840" s="2" t="s">
        <v>73</v>
      </c>
      <c r="AD1840" s="10" t="s">
        <v>74</v>
      </c>
      <c r="AE1840" s="10"/>
      <c r="AF1840" s="10" t="s">
        <v>86</v>
      </c>
      <c r="AG1840" s="10" t="s">
        <v>75</v>
      </c>
      <c r="AH1840" s="10"/>
      <c r="AI1840" s="10" t="s">
        <v>76</v>
      </c>
      <c r="AJ1840" s="2" t="s">
        <v>76</v>
      </c>
      <c r="AK1840" s="32">
        <v>1</v>
      </c>
      <c r="AL1840" s="2"/>
      <c r="AM1840" s="2"/>
      <c r="AN1840" s="7">
        <f>HYPERLINK("#Notes!C4897", "Go To Notes")</f>
      </c>
      <c r="AO1840" s="2">
        <v>0</v>
      </c>
      <c r="AP1840" s="2">
        <v>0</v>
      </c>
      <c r="AQ1840" s="2">
        <v>0</v>
      </c>
      <c r="AR1840" s="26">
        <v>0</v>
      </c>
      <c r="AS1840" s="11"/>
      <c r="AT1840" s="10"/>
      <c r="AV1840" s="10"/>
      <c r="AW1840" s="10"/>
      <c r="AX1840" s="10"/>
      <c r="AY1840" s="10"/>
      <c r="AZ1840" s="10"/>
      <c r="BC1840" s="10"/>
    </row>
    <row r="1841" s="2" customFormat="1">
      <c r="A1841" s="2" t="s">
        <v>3984</v>
      </c>
      <c r="B1841" s="11">
        <v>44344</v>
      </c>
      <c r="C1841" s="2" t="s">
        <v>3972</v>
      </c>
      <c r="D1841" s="2" t="s">
        <v>3973</v>
      </c>
      <c r="E1841" s="2" t="s">
        <v>3974</v>
      </c>
      <c r="F1841" s="2" t="s">
        <v>3979</v>
      </c>
      <c r="G1841" s="2" t="s">
        <v>3980</v>
      </c>
      <c r="H1841" s="2" t="s">
        <v>3981</v>
      </c>
      <c r="I1841" s="11">
        <v>44561</v>
      </c>
      <c r="J1841" s="11">
        <v>44286</v>
      </c>
      <c r="K1841" s="2" t="s">
        <v>62</v>
      </c>
      <c r="L1841" s="2" t="s">
        <v>62</v>
      </c>
      <c r="M1841" s="2"/>
      <c r="N1841" s="2" t="s">
        <v>80</v>
      </c>
      <c r="O1841" s="2"/>
      <c r="P1841" s="2"/>
      <c r="Q1841" s="2" t="s">
        <v>65</v>
      </c>
      <c r="R1841" s="2" t="s">
        <v>81</v>
      </c>
      <c r="S1841" s="2">
        <v>160</v>
      </c>
      <c r="T1841" s="2" t="s">
        <v>82</v>
      </c>
      <c r="U1841" s="2" t="s">
        <v>83</v>
      </c>
      <c r="V1841" s="10" t="s">
        <v>69</v>
      </c>
      <c r="W1841" s="2"/>
      <c r="X1841" s="2">
        <v>30371.2</v>
      </c>
      <c r="Y1841" s="26">
        <v>0.0014706192749</v>
      </c>
      <c r="Z1841" s="10" t="s">
        <v>84</v>
      </c>
      <c r="AA1841" s="2" t="s">
        <v>85</v>
      </c>
      <c r="AB1841" s="10" t="s">
        <v>72</v>
      </c>
      <c r="AC1841" s="2" t="s">
        <v>73</v>
      </c>
      <c r="AD1841" s="10" t="s">
        <v>74</v>
      </c>
      <c r="AE1841" s="10"/>
      <c r="AF1841" s="10" t="s">
        <v>86</v>
      </c>
      <c r="AG1841" s="10" t="s">
        <v>75</v>
      </c>
      <c r="AH1841" s="10"/>
      <c r="AI1841" s="10" t="s">
        <v>76</v>
      </c>
      <c r="AJ1841" s="2" t="s">
        <v>76</v>
      </c>
      <c r="AK1841" s="32">
        <v>1</v>
      </c>
      <c r="AL1841" s="2"/>
      <c r="AM1841" s="2"/>
      <c r="AN1841" s="7">
        <f>HYPERLINK("#Notes!C4902", "Go To Notes")</f>
      </c>
      <c r="AO1841" s="2">
        <v>0</v>
      </c>
      <c r="AP1841" s="2">
        <v>0</v>
      </c>
      <c r="AQ1841" s="2">
        <v>0</v>
      </c>
      <c r="AR1841" s="26">
        <v>0</v>
      </c>
      <c r="AS1841" s="11"/>
      <c r="AT1841" s="10"/>
      <c r="AV1841" s="10"/>
      <c r="AW1841" s="10"/>
      <c r="AX1841" s="10"/>
      <c r="AY1841" s="10"/>
      <c r="AZ1841" s="10"/>
      <c r="BC1841" s="10"/>
    </row>
    <row r="1842" s="2" customFormat="1">
      <c r="A1842" s="2" t="s">
        <v>3985</v>
      </c>
      <c r="B1842" s="11">
        <v>44432</v>
      </c>
      <c r="C1842" s="2" t="s">
        <v>3972</v>
      </c>
      <c r="D1842" s="2" t="s">
        <v>3973</v>
      </c>
      <c r="E1842" s="2" t="s">
        <v>3974</v>
      </c>
      <c r="F1842" s="2" t="s">
        <v>3979</v>
      </c>
      <c r="G1842" s="2" t="s">
        <v>3980</v>
      </c>
      <c r="H1842" s="2" t="s">
        <v>3981</v>
      </c>
      <c r="I1842" s="11">
        <v>44561</v>
      </c>
      <c r="J1842" s="11">
        <v>44377</v>
      </c>
      <c r="K1842" s="2" t="s">
        <v>62</v>
      </c>
      <c r="L1842" s="2" t="s">
        <v>62</v>
      </c>
      <c r="M1842" s="2"/>
      <c r="N1842" s="2" t="s">
        <v>80</v>
      </c>
      <c r="O1842" s="2"/>
      <c r="P1842" s="2"/>
      <c r="Q1842" s="2" t="s">
        <v>65</v>
      </c>
      <c r="R1842" s="2" t="s">
        <v>81</v>
      </c>
      <c r="S1842" s="2">
        <v>239</v>
      </c>
      <c r="T1842" s="2" t="s">
        <v>82</v>
      </c>
      <c r="U1842" s="2" t="s">
        <v>83</v>
      </c>
      <c r="V1842" s="10" t="s">
        <v>69</v>
      </c>
      <c r="W1842" s="2"/>
      <c r="X1842" s="2">
        <v>51179.46</v>
      </c>
      <c r="Y1842" s="26">
        <v>0.00222715481925</v>
      </c>
      <c r="Z1842" s="10" t="s">
        <v>84</v>
      </c>
      <c r="AA1842" s="2" t="s">
        <v>85</v>
      </c>
      <c r="AB1842" s="10" t="s">
        <v>72</v>
      </c>
      <c r="AC1842" s="2" t="s">
        <v>73</v>
      </c>
      <c r="AD1842" s="10" t="s">
        <v>74</v>
      </c>
      <c r="AE1842" s="10"/>
      <c r="AF1842" s="10" t="s">
        <v>86</v>
      </c>
      <c r="AG1842" s="10" t="s">
        <v>75</v>
      </c>
      <c r="AH1842" s="10"/>
      <c r="AI1842" s="10" t="s">
        <v>76</v>
      </c>
      <c r="AJ1842" s="2" t="s">
        <v>76</v>
      </c>
      <c r="AK1842" s="32">
        <v>1</v>
      </c>
      <c r="AL1842" s="2"/>
      <c r="AM1842" s="2"/>
      <c r="AN1842" s="7">
        <f>HYPERLINK("#Notes!C4907", "Go To Notes")</f>
      </c>
      <c r="AO1842" s="2">
        <v>0</v>
      </c>
      <c r="AP1842" s="2">
        <v>0</v>
      </c>
      <c r="AQ1842" s="2">
        <v>0</v>
      </c>
      <c r="AR1842" s="26">
        <v>0</v>
      </c>
      <c r="AS1842" s="11"/>
      <c r="AT1842" s="10"/>
      <c r="AV1842" s="10"/>
      <c r="AW1842" s="10"/>
      <c r="AX1842" s="10"/>
      <c r="AY1842" s="10"/>
      <c r="AZ1842" s="10"/>
      <c r="BC1842" s="10"/>
    </row>
    <row r="1843" s="2" customFormat="1">
      <c r="A1843" s="2" t="s">
        <v>3986</v>
      </c>
      <c r="B1843" s="11">
        <v>43796</v>
      </c>
      <c r="C1843" s="2" t="s">
        <v>3987</v>
      </c>
      <c r="D1843" s="2" t="s">
        <v>3988</v>
      </c>
      <c r="E1843" s="2" t="s">
        <v>3989</v>
      </c>
      <c r="F1843" s="2" t="s">
        <v>3990</v>
      </c>
      <c r="G1843" s="2" t="s">
        <v>3991</v>
      </c>
      <c r="H1843" s="2" t="s">
        <v>3992</v>
      </c>
      <c r="I1843" s="11">
        <v>43830</v>
      </c>
      <c r="J1843" s="11">
        <v>43738</v>
      </c>
      <c r="K1843" s="2" t="s">
        <v>62</v>
      </c>
      <c r="L1843" s="2" t="s">
        <v>62</v>
      </c>
      <c r="M1843" s="2"/>
      <c r="N1843" s="2" t="s">
        <v>80</v>
      </c>
      <c r="O1843" s="2" t="s">
        <v>95</v>
      </c>
      <c r="P1843" s="2"/>
      <c r="Q1843" s="2" t="s">
        <v>65</v>
      </c>
      <c r="R1843" s="2" t="s">
        <v>81</v>
      </c>
      <c r="S1843" s="2">
        <v>10600</v>
      </c>
      <c r="T1843" s="2" t="s">
        <v>82</v>
      </c>
      <c r="U1843" s="2" t="s">
        <v>83</v>
      </c>
      <c r="V1843" s="10" t="s">
        <v>69</v>
      </c>
      <c r="W1843" s="2"/>
      <c r="X1843" s="2">
        <v>58512</v>
      </c>
      <c r="Y1843" s="26">
        <v>6.654890083E-05</v>
      </c>
      <c r="Z1843" s="10" t="s">
        <v>84</v>
      </c>
      <c r="AA1843" s="2" t="s">
        <v>85</v>
      </c>
      <c r="AB1843" s="10" t="s">
        <v>72</v>
      </c>
      <c r="AC1843" s="2" t="s">
        <v>73</v>
      </c>
      <c r="AD1843" s="10" t="s">
        <v>74</v>
      </c>
      <c r="AE1843" s="10"/>
      <c r="AF1843" s="10" t="s">
        <v>86</v>
      </c>
      <c r="AG1843" s="10" t="s">
        <v>75</v>
      </c>
      <c r="AH1843" s="10"/>
      <c r="AI1843" s="10" t="s">
        <v>76</v>
      </c>
      <c r="AJ1843" s="2" t="s">
        <v>76</v>
      </c>
      <c r="AK1843" s="32">
        <v>1</v>
      </c>
      <c r="AL1843" s="2"/>
      <c r="AM1843" s="2"/>
      <c r="AN1843" s="7">
        <f>HYPERLINK("#Notes!C4912", "Go To Notes")</f>
      </c>
      <c r="AO1843" s="2">
        <v>0</v>
      </c>
      <c r="AP1843" s="2">
        <v>0</v>
      </c>
      <c r="AQ1843" s="2">
        <v>52660.8</v>
      </c>
      <c r="AR1843" s="26">
        <v>0.9</v>
      </c>
      <c r="AS1843" s="11"/>
      <c r="AT1843" s="10"/>
      <c r="AV1843" s="10"/>
      <c r="AW1843" s="10"/>
      <c r="AX1843" s="10"/>
      <c r="AY1843" s="10"/>
      <c r="AZ1843" s="10"/>
      <c r="BC1843" s="10"/>
    </row>
    <row r="1844" s="2" customFormat="1">
      <c r="A1844" s="2" t="s">
        <v>3993</v>
      </c>
      <c r="B1844" s="11">
        <v>43886</v>
      </c>
      <c r="C1844" s="2" t="s">
        <v>3987</v>
      </c>
      <c r="D1844" s="2" t="s">
        <v>3988</v>
      </c>
      <c r="E1844" s="2" t="s">
        <v>3989</v>
      </c>
      <c r="F1844" s="2" t="s">
        <v>3990</v>
      </c>
      <c r="G1844" s="2" t="s">
        <v>3991</v>
      </c>
      <c r="H1844" s="2" t="s">
        <v>3992</v>
      </c>
      <c r="I1844" s="11">
        <v>43830</v>
      </c>
      <c r="J1844" s="11">
        <v>43830</v>
      </c>
      <c r="K1844" s="2" t="s">
        <v>62</v>
      </c>
      <c r="L1844" s="2" t="s">
        <v>62</v>
      </c>
      <c r="M1844" s="2"/>
      <c r="N1844" s="2" t="s">
        <v>80</v>
      </c>
      <c r="O1844" s="2" t="s">
        <v>95</v>
      </c>
      <c r="P1844" s="2"/>
      <c r="Q1844" s="2" t="s">
        <v>65</v>
      </c>
      <c r="R1844" s="2" t="s">
        <v>81</v>
      </c>
      <c r="S1844" s="2">
        <v>51600</v>
      </c>
      <c r="T1844" s="2" t="s">
        <v>82</v>
      </c>
      <c r="U1844" s="2" t="s">
        <v>83</v>
      </c>
      <c r="V1844" s="10" t="s">
        <v>69</v>
      </c>
      <c r="W1844" s="2"/>
      <c r="X1844" s="2">
        <v>313728</v>
      </c>
      <c r="Y1844" s="26">
        <v>0.00033407433533</v>
      </c>
      <c r="Z1844" s="10" t="s">
        <v>84</v>
      </c>
      <c r="AA1844" s="2" t="s">
        <v>85</v>
      </c>
      <c r="AB1844" s="10" t="s">
        <v>72</v>
      </c>
      <c r="AC1844" s="2" t="s">
        <v>73</v>
      </c>
      <c r="AD1844" s="10" t="s">
        <v>74</v>
      </c>
      <c r="AE1844" s="10"/>
      <c r="AF1844" s="10" t="s">
        <v>86</v>
      </c>
      <c r="AG1844" s="10" t="s">
        <v>75</v>
      </c>
      <c r="AH1844" s="10"/>
      <c r="AI1844" s="10" t="s">
        <v>76</v>
      </c>
      <c r="AJ1844" s="2" t="s">
        <v>76</v>
      </c>
      <c r="AK1844" s="32">
        <v>1</v>
      </c>
      <c r="AL1844" s="2"/>
      <c r="AM1844" s="2"/>
      <c r="AN1844" s="7">
        <f>HYPERLINK("#Notes!C4917", "Go To Notes")</f>
      </c>
      <c r="AO1844" s="2">
        <v>0</v>
      </c>
      <c r="AP1844" s="2">
        <v>0</v>
      </c>
      <c r="AQ1844" s="2">
        <v>279090.24</v>
      </c>
      <c r="AR1844" s="26">
        <v>0.8895930232558139</v>
      </c>
      <c r="AS1844" s="11"/>
      <c r="AT1844" s="10"/>
      <c r="AV1844" s="10"/>
      <c r="AW1844" s="10"/>
      <c r="AX1844" s="10"/>
      <c r="AY1844" s="10"/>
      <c r="AZ1844" s="10"/>
      <c r="BC1844" s="10"/>
    </row>
    <row r="1845" s="2" customFormat="1">
      <c r="A1845" s="2" t="s">
        <v>3994</v>
      </c>
      <c r="B1845" s="11">
        <v>43978</v>
      </c>
      <c r="C1845" s="2" t="s">
        <v>3987</v>
      </c>
      <c r="D1845" s="2" t="s">
        <v>3988</v>
      </c>
      <c r="E1845" s="2" t="s">
        <v>3989</v>
      </c>
      <c r="F1845" s="2" t="s">
        <v>3990</v>
      </c>
      <c r="G1845" s="2" t="s">
        <v>3991</v>
      </c>
      <c r="H1845" s="2" t="s">
        <v>3992</v>
      </c>
      <c r="I1845" s="11">
        <v>44196</v>
      </c>
      <c r="J1845" s="11">
        <v>43921</v>
      </c>
      <c r="K1845" s="2" t="s">
        <v>62</v>
      </c>
      <c r="L1845" s="2" t="s">
        <v>62</v>
      </c>
      <c r="M1845" s="2"/>
      <c r="N1845" s="2" t="s">
        <v>80</v>
      </c>
      <c r="O1845" s="2" t="s">
        <v>95</v>
      </c>
      <c r="P1845" s="2"/>
      <c r="Q1845" s="2" t="s">
        <v>65</v>
      </c>
      <c r="R1845" s="2" t="s">
        <v>81</v>
      </c>
      <c r="S1845" s="2">
        <v>51600</v>
      </c>
      <c r="T1845" s="2" t="s">
        <v>82</v>
      </c>
      <c r="U1845" s="2" t="s">
        <v>83</v>
      </c>
      <c r="V1845" s="10" t="s">
        <v>69</v>
      </c>
      <c r="W1845" s="2"/>
      <c r="X1845" s="2">
        <v>180600</v>
      </c>
      <c r="Y1845" s="26">
        <v>0.00026932490838</v>
      </c>
      <c r="Z1845" s="10" t="s">
        <v>84</v>
      </c>
      <c r="AA1845" s="2" t="s">
        <v>85</v>
      </c>
      <c r="AB1845" s="10" t="s">
        <v>72</v>
      </c>
      <c r="AC1845" s="2" t="s">
        <v>73</v>
      </c>
      <c r="AD1845" s="10" t="s">
        <v>74</v>
      </c>
      <c r="AE1845" s="10"/>
      <c r="AF1845" s="10" t="s">
        <v>86</v>
      </c>
      <c r="AG1845" s="10" t="s">
        <v>75</v>
      </c>
      <c r="AH1845" s="10"/>
      <c r="AI1845" s="10" t="s">
        <v>76</v>
      </c>
      <c r="AJ1845" s="2" t="s">
        <v>76</v>
      </c>
      <c r="AK1845" s="32">
        <v>1</v>
      </c>
      <c r="AL1845" s="2"/>
      <c r="AM1845" s="2"/>
      <c r="AN1845" s="7">
        <f>HYPERLINK("#Notes!C4922", "Go To Notes")</f>
      </c>
      <c r="AO1845" s="2">
        <v>0</v>
      </c>
      <c r="AP1845" s="2">
        <v>0</v>
      </c>
      <c r="AQ1845" s="2">
        <v>162540</v>
      </c>
      <c r="AR1845" s="26">
        <v>0.9</v>
      </c>
      <c r="AS1845" s="11"/>
      <c r="AT1845" s="10"/>
      <c r="AV1845" s="10"/>
      <c r="AW1845" s="10"/>
      <c r="AX1845" s="10"/>
      <c r="AY1845" s="10"/>
      <c r="AZ1845" s="10"/>
      <c r="BC1845" s="10"/>
    </row>
    <row r="1846" s="2" customFormat="1">
      <c r="A1846" s="2" t="s">
        <v>3995</v>
      </c>
      <c r="B1846" s="11">
        <v>44067</v>
      </c>
      <c r="C1846" s="2" t="s">
        <v>3987</v>
      </c>
      <c r="D1846" s="2" t="s">
        <v>3988</v>
      </c>
      <c r="E1846" s="2" t="s">
        <v>3989</v>
      </c>
      <c r="F1846" s="2" t="s">
        <v>3990</v>
      </c>
      <c r="G1846" s="2" t="s">
        <v>3991</v>
      </c>
      <c r="H1846" s="2" t="s">
        <v>3992</v>
      </c>
      <c r="I1846" s="11">
        <v>44196</v>
      </c>
      <c r="J1846" s="11">
        <v>44012</v>
      </c>
      <c r="K1846" s="2" t="s">
        <v>62</v>
      </c>
      <c r="L1846" s="2" t="s">
        <v>62</v>
      </c>
      <c r="M1846" s="2"/>
      <c r="N1846" s="2" t="s">
        <v>80</v>
      </c>
      <c r="O1846" s="2" t="s">
        <v>95</v>
      </c>
      <c r="P1846" s="2"/>
      <c r="Q1846" s="2" t="s">
        <v>65</v>
      </c>
      <c r="R1846" s="2" t="s">
        <v>81</v>
      </c>
      <c r="S1846" s="2">
        <v>41600</v>
      </c>
      <c r="T1846" s="2" t="s">
        <v>82</v>
      </c>
      <c r="U1846" s="2" t="s">
        <v>83</v>
      </c>
      <c r="V1846" s="10" t="s">
        <v>69</v>
      </c>
      <c r="W1846" s="2"/>
      <c r="X1846" s="2">
        <v>180544</v>
      </c>
      <c r="Y1846" s="26">
        <v>0.0002113777536</v>
      </c>
      <c r="Z1846" s="10" t="s">
        <v>84</v>
      </c>
      <c r="AA1846" s="2" t="s">
        <v>85</v>
      </c>
      <c r="AB1846" s="10" t="s">
        <v>72</v>
      </c>
      <c r="AC1846" s="2" t="s">
        <v>73</v>
      </c>
      <c r="AD1846" s="10" t="s">
        <v>74</v>
      </c>
      <c r="AE1846" s="10"/>
      <c r="AF1846" s="10" t="s">
        <v>86</v>
      </c>
      <c r="AG1846" s="10" t="s">
        <v>75</v>
      </c>
      <c r="AH1846" s="10"/>
      <c r="AI1846" s="10" t="s">
        <v>76</v>
      </c>
      <c r="AJ1846" s="2" t="s">
        <v>76</v>
      </c>
      <c r="AK1846" s="32">
        <v>1</v>
      </c>
      <c r="AL1846" s="2"/>
      <c r="AM1846" s="2"/>
      <c r="AN1846" s="7">
        <f>HYPERLINK("#Notes!C4927", "Go To Notes")</f>
      </c>
      <c r="AO1846" s="2">
        <v>0</v>
      </c>
      <c r="AP1846" s="2">
        <v>0</v>
      </c>
      <c r="AQ1846" s="2">
        <v>29164.8</v>
      </c>
      <c r="AR1846" s="26">
        <v>0.16153846153846155</v>
      </c>
      <c r="AS1846" s="11"/>
      <c r="AT1846" s="10"/>
      <c r="AV1846" s="10"/>
      <c r="AW1846" s="10"/>
      <c r="AX1846" s="10"/>
      <c r="AY1846" s="10"/>
      <c r="AZ1846" s="10"/>
      <c r="BC1846" s="10"/>
    </row>
    <row r="1847" s="2" customFormat="1">
      <c r="A1847" s="2" t="s">
        <v>3996</v>
      </c>
      <c r="B1847" s="11">
        <v>44160</v>
      </c>
      <c r="C1847" s="2" t="s">
        <v>3987</v>
      </c>
      <c r="D1847" s="2" t="s">
        <v>3988</v>
      </c>
      <c r="E1847" s="2" t="s">
        <v>3989</v>
      </c>
      <c r="F1847" s="2" t="s">
        <v>3990</v>
      </c>
      <c r="G1847" s="2" t="s">
        <v>3991</v>
      </c>
      <c r="H1847" s="2" t="s">
        <v>3992</v>
      </c>
      <c r="I1847" s="11">
        <v>44196</v>
      </c>
      <c r="J1847" s="11">
        <v>44104</v>
      </c>
      <c r="K1847" s="2" t="s">
        <v>62</v>
      </c>
      <c r="L1847" s="2" t="s">
        <v>62</v>
      </c>
      <c r="M1847" s="2"/>
      <c r="N1847" s="2" t="s">
        <v>80</v>
      </c>
      <c r="O1847" s="2" t="s">
        <v>95</v>
      </c>
      <c r="P1847" s="2"/>
      <c r="Q1847" s="2" t="s">
        <v>65</v>
      </c>
      <c r="R1847" s="2" t="s">
        <v>81</v>
      </c>
      <c r="S1847" s="2">
        <v>18600</v>
      </c>
      <c r="T1847" s="2" t="s">
        <v>82</v>
      </c>
      <c r="U1847" s="2" t="s">
        <v>83</v>
      </c>
      <c r="V1847" s="10" t="s">
        <v>69</v>
      </c>
      <c r="W1847" s="2"/>
      <c r="X1847" s="2">
        <v>189720</v>
      </c>
      <c r="Y1847" s="26">
        <v>0.00020751938797</v>
      </c>
      <c r="Z1847" s="10" t="s">
        <v>84</v>
      </c>
      <c r="AA1847" s="2" t="s">
        <v>85</v>
      </c>
      <c r="AB1847" s="10" t="s">
        <v>72</v>
      </c>
      <c r="AC1847" s="2" t="s">
        <v>73</v>
      </c>
      <c r="AD1847" s="10" t="s">
        <v>74</v>
      </c>
      <c r="AE1847" s="10"/>
      <c r="AF1847" s="10" t="s">
        <v>86</v>
      </c>
      <c r="AG1847" s="10" t="s">
        <v>75</v>
      </c>
      <c r="AH1847" s="10"/>
      <c r="AI1847" s="10" t="s">
        <v>76</v>
      </c>
      <c r="AJ1847" s="2" t="s">
        <v>76</v>
      </c>
      <c r="AK1847" s="32">
        <v>1</v>
      </c>
      <c r="AL1847" s="2"/>
      <c r="AM1847" s="2"/>
      <c r="AN1847" s="7">
        <f>HYPERLINK("#Notes!C4932", "Go To Notes")</f>
      </c>
      <c r="AO1847" s="2">
        <v>0</v>
      </c>
      <c r="AP1847" s="2">
        <v>0</v>
      </c>
      <c r="AQ1847" s="2">
        <v>170748</v>
      </c>
      <c r="AR1847" s="26">
        <v>0.9</v>
      </c>
      <c r="AS1847" s="11"/>
      <c r="AT1847" s="10"/>
      <c r="AV1847" s="10"/>
      <c r="AW1847" s="10"/>
      <c r="AX1847" s="10"/>
      <c r="AY1847" s="10"/>
      <c r="AZ1847" s="10"/>
      <c r="BC1847" s="10"/>
    </row>
    <row r="1848" s="2" customFormat="1">
      <c r="A1848" s="2" t="s">
        <v>3997</v>
      </c>
      <c r="B1848" s="11">
        <v>44251</v>
      </c>
      <c r="C1848" s="2" t="s">
        <v>3987</v>
      </c>
      <c r="D1848" s="2" t="s">
        <v>3988</v>
      </c>
      <c r="E1848" s="2" t="s">
        <v>3989</v>
      </c>
      <c r="F1848" s="2" t="s">
        <v>3990</v>
      </c>
      <c r="G1848" s="2" t="s">
        <v>3991</v>
      </c>
      <c r="H1848" s="2" t="s">
        <v>3992</v>
      </c>
      <c r="I1848" s="11">
        <v>44196</v>
      </c>
      <c r="J1848" s="11">
        <v>44196</v>
      </c>
      <c r="K1848" s="2" t="s">
        <v>62</v>
      </c>
      <c r="L1848" s="2" t="s">
        <v>62</v>
      </c>
      <c r="M1848" s="2"/>
      <c r="N1848" s="2" t="s">
        <v>80</v>
      </c>
      <c r="O1848" s="2" t="s">
        <v>95</v>
      </c>
      <c r="P1848" s="2"/>
      <c r="Q1848" s="2" t="s">
        <v>65</v>
      </c>
      <c r="R1848" s="2" t="s">
        <v>81</v>
      </c>
      <c r="S1848" s="2">
        <v>18600</v>
      </c>
      <c r="T1848" s="2" t="s">
        <v>82</v>
      </c>
      <c r="U1848" s="2" t="s">
        <v>83</v>
      </c>
      <c r="V1848" s="10" t="s">
        <v>69</v>
      </c>
      <c r="W1848" s="2"/>
      <c r="X1848" s="2">
        <v>350424</v>
      </c>
      <c r="Y1848" s="26">
        <v>0.00030079356177</v>
      </c>
      <c r="Z1848" s="10" t="s">
        <v>84</v>
      </c>
      <c r="AA1848" s="2" t="s">
        <v>85</v>
      </c>
      <c r="AB1848" s="10" t="s">
        <v>72</v>
      </c>
      <c r="AC1848" s="2" t="s">
        <v>73</v>
      </c>
      <c r="AD1848" s="10" t="s">
        <v>74</v>
      </c>
      <c r="AE1848" s="10"/>
      <c r="AF1848" s="10" t="s">
        <v>86</v>
      </c>
      <c r="AG1848" s="10" t="s">
        <v>75</v>
      </c>
      <c r="AH1848" s="10"/>
      <c r="AI1848" s="10" t="s">
        <v>76</v>
      </c>
      <c r="AJ1848" s="2" t="s">
        <v>76</v>
      </c>
      <c r="AK1848" s="32">
        <v>1</v>
      </c>
      <c r="AL1848" s="2"/>
      <c r="AM1848" s="2"/>
      <c r="AN1848" s="7">
        <f>HYPERLINK("#Notes!C4937", "Go To Notes")</f>
      </c>
      <c r="AO1848" s="2">
        <v>0</v>
      </c>
      <c r="AP1848" s="2">
        <v>0</v>
      </c>
      <c r="AQ1848" s="2">
        <v>315381.6</v>
      </c>
      <c r="AR1848" s="26">
        <v>0.9</v>
      </c>
      <c r="AS1848" s="11"/>
      <c r="AT1848" s="10"/>
      <c r="AV1848" s="10"/>
      <c r="AW1848" s="10"/>
      <c r="AX1848" s="10"/>
      <c r="AY1848" s="10"/>
      <c r="AZ1848" s="10"/>
      <c r="BC1848" s="10"/>
    </row>
    <row r="1849" s="2" customFormat="1">
      <c r="A1849" s="2" t="s">
        <v>3998</v>
      </c>
      <c r="B1849" s="11">
        <v>44342</v>
      </c>
      <c r="C1849" s="2" t="s">
        <v>3987</v>
      </c>
      <c r="D1849" s="2" t="s">
        <v>3988</v>
      </c>
      <c r="E1849" s="2" t="s">
        <v>3989</v>
      </c>
      <c r="F1849" s="2" t="s">
        <v>3990</v>
      </c>
      <c r="G1849" s="2" t="s">
        <v>3991</v>
      </c>
      <c r="H1849" s="2" t="s">
        <v>3992</v>
      </c>
      <c r="I1849" s="11">
        <v>44561</v>
      </c>
      <c r="J1849" s="11">
        <v>44286</v>
      </c>
      <c r="K1849" s="2" t="s">
        <v>62</v>
      </c>
      <c r="L1849" s="2" t="s">
        <v>62</v>
      </c>
      <c r="M1849" s="2"/>
      <c r="N1849" s="2" t="s">
        <v>80</v>
      </c>
      <c r="O1849" s="2" t="s">
        <v>95</v>
      </c>
      <c r="P1849" s="2"/>
      <c r="Q1849" s="2" t="s">
        <v>65</v>
      </c>
      <c r="R1849" s="2" t="s">
        <v>81</v>
      </c>
      <c r="S1849" s="2">
        <v>8801</v>
      </c>
      <c r="T1849" s="2" t="s">
        <v>82</v>
      </c>
      <c r="U1849" s="2" t="s">
        <v>83</v>
      </c>
      <c r="V1849" s="10" t="s">
        <v>69</v>
      </c>
      <c r="W1849" s="2"/>
      <c r="X1849" s="2">
        <v>1670605.82</v>
      </c>
      <c r="Y1849" s="26">
        <v>0.0011402857454</v>
      </c>
      <c r="Z1849" s="10" t="s">
        <v>84</v>
      </c>
      <c r="AA1849" s="2" t="s">
        <v>85</v>
      </c>
      <c r="AB1849" s="10" t="s">
        <v>72</v>
      </c>
      <c r="AC1849" s="2" t="s">
        <v>73</v>
      </c>
      <c r="AD1849" s="10" t="s">
        <v>74</v>
      </c>
      <c r="AE1849" s="10"/>
      <c r="AF1849" s="10" t="s">
        <v>86</v>
      </c>
      <c r="AG1849" s="10" t="s">
        <v>75</v>
      </c>
      <c r="AH1849" s="10"/>
      <c r="AI1849" s="10" t="s">
        <v>76</v>
      </c>
      <c r="AJ1849" s="2" t="s">
        <v>76</v>
      </c>
      <c r="AK1849" s="32">
        <v>1</v>
      </c>
      <c r="AL1849" s="2"/>
      <c r="AM1849" s="2"/>
      <c r="AN1849" s="7">
        <f>HYPERLINK("#Notes!C4942", "Go To Notes")</f>
      </c>
      <c r="AO1849" s="2">
        <v>0</v>
      </c>
      <c r="AP1849" s="2">
        <v>0</v>
      </c>
      <c r="AQ1849" s="2">
        <v>0</v>
      </c>
      <c r="AR1849" s="26">
        <v>0</v>
      </c>
      <c r="AS1849" s="11"/>
      <c r="AT1849" s="10"/>
      <c r="AV1849" s="10"/>
      <c r="AW1849" s="10"/>
      <c r="AX1849" s="10"/>
      <c r="AY1849" s="10"/>
      <c r="AZ1849" s="10"/>
      <c r="BC1849" s="10"/>
    </row>
    <row r="1850" s="2" customFormat="1">
      <c r="A1850" s="2" t="s">
        <v>3999</v>
      </c>
      <c r="B1850" s="11">
        <v>44433</v>
      </c>
      <c r="C1850" s="2" t="s">
        <v>3987</v>
      </c>
      <c r="D1850" s="2" t="s">
        <v>3988</v>
      </c>
      <c r="E1850" s="2" t="s">
        <v>3989</v>
      </c>
      <c r="F1850" s="2" t="s">
        <v>3990</v>
      </c>
      <c r="G1850" s="2" t="s">
        <v>3991</v>
      </c>
      <c r="H1850" s="2" t="s">
        <v>3992</v>
      </c>
      <c r="I1850" s="11">
        <v>44561</v>
      </c>
      <c r="J1850" s="11">
        <v>44377</v>
      </c>
      <c r="K1850" s="2" t="s">
        <v>62</v>
      </c>
      <c r="L1850" s="2" t="s">
        <v>62</v>
      </c>
      <c r="M1850" s="2"/>
      <c r="N1850" s="2" t="s">
        <v>80</v>
      </c>
      <c r="O1850" s="2" t="s">
        <v>95</v>
      </c>
      <c r="P1850" s="2"/>
      <c r="Q1850" s="2" t="s">
        <v>65</v>
      </c>
      <c r="R1850" s="2" t="s">
        <v>81</v>
      </c>
      <c r="S1850" s="2">
        <v>8801</v>
      </c>
      <c r="T1850" s="2" t="s">
        <v>82</v>
      </c>
      <c r="U1850" s="2" t="s">
        <v>83</v>
      </c>
      <c r="V1850" s="10" t="s">
        <v>69</v>
      </c>
      <c r="W1850" s="2"/>
      <c r="X1850" s="2">
        <v>1884646.14</v>
      </c>
      <c r="Y1850" s="26">
        <v>0.0013523544021</v>
      </c>
      <c r="Z1850" s="10" t="s">
        <v>84</v>
      </c>
      <c r="AA1850" s="2" t="s">
        <v>85</v>
      </c>
      <c r="AB1850" s="10" t="s">
        <v>72</v>
      </c>
      <c r="AC1850" s="2" t="s">
        <v>73</v>
      </c>
      <c r="AD1850" s="10" t="s">
        <v>74</v>
      </c>
      <c r="AE1850" s="10"/>
      <c r="AF1850" s="10" t="s">
        <v>86</v>
      </c>
      <c r="AG1850" s="10" t="s">
        <v>75</v>
      </c>
      <c r="AH1850" s="10"/>
      <c r="AI1850" s="10" t="s">
        <v>76</v>
      </c>
      <c r="AJ1850" s="2" t="s">
        <v>76</v>
      </c>
      <c r="AK1850" s="32">
        <v>1</v>
      </c>
      <c r="AL1850" s="2"/>
      <c r="AM1850" s="2"/>
      <c r="AN1850" s="7">
        <f>HYPERLINK("#Notes!C4947", "Go To Notes")</f>
      </c>
      <c r="AO1850" s="2">
        <v>0</v>
      </c>
      <c r="AP1850" s="2">
        <v>0</v>
      </c>
      <c r="AQ1850" s="2">
        <v>1695988.8</v>
      </c>
      <c r="AR1850" s="26">
        <v>0.8998977388933076</v>
      </c>
      <c r="AS1850" s="11"/>
      <c r="AT1850" s="10"/>
      <c r="AV1850" s="10"/>
      <c r="AW1850" s="10"/>
      <c r="AX1850" s="10"/>
      <c r="AY1850" s="10"/>
      <c r="AZ1850" s="10"/>
      <c r="BC1850" s="10"/>
      <c r="BD1850" s="2" t="s">
        <v>278</v>
      </c>
    </row>
    <row r="1851" s="2" customFormat="1">
      <c r="A1851" s="2" t="s">
        <v>4000</v>
      </c>
      <c r="B1851" s="11">
        <v>44524</v>
      </c>
      <c r="C1851" s="2" t="s">
        <v>3987</v>
      </c>
      <c r="D1851" s="2" t="s">
        <v>3988</v>
      </c>
      <c r="E1851" s="2" t="s">
        <v>3989</v>
      </c>
      <c r="F1851" s="2" t="s">
        <v>3990</v>
      </c>
      <c r="G1851" s="2" t="s">
        <v>3991</v>
      </c>
      <c r="H1851" s="2" t="s">
        <v>3992</v>
      </c>
      <c r="I1851" s="11">
        <v>44561</v>
      </c>
      <c r="J1851" s="11">
        <v>44469</v>
      </c>
      <c r="K1851" s="2" t="s">
        <v>62</v>
      </c>
      <c r="L1851" s="2" t="s">
        <v>62</v>
      </c>
      <c r="M1851" s="2"/>
      <c r="N1851" s="2" t="s">
        <v>80</v>
      </c>
      <c r="O1851" s="2" t="s">
        <v>95</v>
      </c>
      <c r="P1851" s="2"/>
      <c r="Q1851" s="2" t="s">
        <v>65</v>
      </c>
      <c r="R1851" s="2" t="s">
        <v>81</v>
      </c>
      <c r="S1851" s="2">
        <v>8801</v>
      </c>
      <c r="T1851" s="2" t="s">
        <v>82</v>
      </c>
      <c r="U1851" s="2" t="s">
        <v>83</v>
      </c>
      <c r="V1851" s="10" t="s">
        <v>69</v>
      </c>
      <c r="W1851" s="2"/>
      <c r="X1851" s="2">
        <v>1544311.47</v>
      </c>
      <c r="Y1851" s="26">
        <v>0.00116971115127</v>
      </c>
      <c r="Z1851" s="10" t="s">
        <v>84</v>
      </c>
      <c r="AA1851" s="2" t="s">
        <v>85</v>
      </c>
      <c r="AB1851" s="10" t="s">
        <v>72</v>
      </c>
      <c r="AC1851" s="2" t="s">
        <v>73</v>
      </c>
      <c r="AD1851" s="10" t="s">
        <v>74</v>
      </c>
      <c r="AE1851" s="10"/>
      <c r="AF1851" s="10" t="s">
        <v>86</v>
      </c>
      <c r="AG1851" s="10" t="s">
        <v>75</v>
      </c>
      <c r="AH1851" s="10"/>
      <c r="AI1851" s="10" t="s">
        <v>76</v>
      </c>
      <c r="AJ1851" s="2" t="s">
        <v>76</v>
      </c>
      <c r="AK1851" s="32">
        <v>1</v>
      </c>
      <c r="AL1851" s="2"/>
      <c r="AM1851" s="2"/>
      <c r="AN1851" s="7">
        <f>HYPERLINK("#Notes!C4952", "Go To Notes")</f>
      </c>
      <c r="AO1851" s="2">
        <v>0</v>
      </c>
      <c r="AP1851" s="2">
        <v>0</v>
      </c>
      <c r="AQ1851" s="2">
        <v>0</v>
      </c>
      <c r="AR1851" s="26">
        <v>0</v>
      </c>
      <c r="AS1851" s="11"/>
      <c r="AT1851" s="10"/>
      <c r="AV1851" s="10"/>
      <c r="AW1851" s="10"/>
      <c r="AX1851" s="10"/>
      <c r="AY1851" s="10"/>
      <c r="AZ1851" s="10"/>
      <c r="BC1851" s="10"/>
    </row>
    <row r="1852" s="2" customFormat="1">
      <c r="A1852" s="2" t="s">
        <v>4001</v>
      </c>
      <c r="B1852" s="11">
        <v>44433</v>
      </c>
      <c r="C1852" s="2" t="s">
        <v>3987</v>
      </c>
      <c r="D1852" s="2" t="s">
        <v>3988</v>
      </c>
      <c r="E1852" s="2" t="s">
        <v>3989</v>
      </c>
      <c r="F1852" s="2" t="s">
        <v>4002</v>
      </c>
      <c r="G1852" s="2" t="s">
        <v>4003</v>
      </c>
      <c r="H1852" s="2" t="s">
        <v>4004</v>
      </c>
      <c r="I1852" s="11">
        <v>44561</v>
      </c>
      <c r="J1852" s="11">
        <v>44377</v>
      </c>
      <c r="K1852" s="2" t="s">
        <v>62</v>
      </c>
      <c r="L1852" s="2" t="s">
        <v>62</v>
      </c>
      <c r="M1852" s="2"/>
      <c r="N1852" s="2" t="s">
        <v>80</v>
      </c>
      <c r="O1852" s="2" t="s">
        <v>95</v>
      </c>
      <c r="P1852" s="2"/>
      <c r="Q1852" s="2" t="s">
        <v>65</v>
      </c>
      <c r="R1852" s="2" t="s">
        <v>81</v>
      </c>
      <c r="S1852" s="2">
        <v>999</v>
      </c>
      <c r="T1852" s="2" t="s">
        <v>82</v>
      </c>
      <c r="U1852" s="2" t="s">
        <v>83</v>
      </c>
      <c r="V1852" s="10" t="s">
        <v>69</v>
      </c>
      <c r="W1852" s="2"/>
      <c r="X1852" s="2">
        <v>213925.86</v>
      </c>
      <c r="Y1852" s="26">
        <v>0.00247281837644</v>
      </c>
      <c r="Z1852" s="10" t="s">
        <v>84</v>
      </c>
      <c r="AA1852" s="2" t="s">
        <v>85</v>
      </c>
      <c r="AB1852" s="10" t="s">
        <v>72</v>
      </c>
      <c r="AC1852" s="2" t="s">
        <v>73</v>
      </c>
      <c r="AD1852" s="10" t="s">
        <v>74</v>
      </c>
      <c r="AE1852" s="10"/>
      <c r="AF1852" s="10" t="s">
        <v>86</v>
      </c>
      <c r="AG1852" s="10" t="s">
        <v>75</v>
      </c>
      <c r="AH1852" s="10"/>
      <c r="AI1852" s="10" t="s">
        <v>76</v>
      </c>
      <c r="AJ1852" s="2" t="s">
        <v>76</v>
      </c>
      <c r="AK1852" s="32">
        <v>1</v>
      </c>
      <c r="AL1852" s="2"/>
      <c r="AM1852" s="2"/>
      <c r="AN1852" s="7">
        <f>HYPERLINK("#Notes!C4957", "Go To Notes")</f>
      </c>
      <c r="AO1852" s="2">
        <v>0</v>
      </c>
      <c r="AP1852" s="2">
        <v>0</v>
      </c>
      <c r="AQ1852" s="2">
        <v>0</v>
      </c>
      <c r="AR1852" s="26">
        <v>0</v>
      </c>
      <c r="AS1852" s="11"/>
      <c r="AT1852" s="10"/>
      <c r="AV1852" s="10"/>
      <c r="AW1852" s="10"/>
      <c r="AX1852" s="10"/>
      <c r="AY1852" s="10"/>
      <c r="AZ1852" s="10"/>
      <c r="BC1852" s="10"/>
    </row>
    <row r="1853" s="2" customFormat="1">
      <c r="A1853" s="2" t="s">
        <v>4005</v>
      </c>
      <c r="B1853" s="11">
        <v>44524</v>
      </c>
      <c r="C1853" s="2" t="s">
        <v>3987</v>
      </c>
      <c r="D1853" s="2" t="s">
        <v>3988</v>
      </c>
      <c r="E1853" s="2" t="s">
        <v>3989</v>
      </c>
      <c r="F1853" s="2" t="s">
        <v>4002</v>
      </c>
      <c r="G1853" s="2" t="s">
        <v>4003</v>
      </c>
      <c r="H1853" s="2" t="s">
        <v>4004</v>
      </c>
      <c r="I1853" s="11">
        <v>44561</v>
      </c>
      <c r="J1853" s="11">
        <v>44469</v>
      </c>
      <c r="K1853" s="2" t="s">
        <v>62</v>
      </c>
      <c r="L1853" s="2" t="s">
        <v>62</v>
      </c>
      <c r="M1853" s="2"/>
      <c r="N1853" s="2" t="s">
        <v>80</v>
      </c>
      <c r="O1853" s="2" t="s">
        <v>95</v>
      </c>
      <c r="P1853" s="2"/>
      <c r="Q1853" s="2" t="s">
        <v>65</v>
      </c>
      <c r="R1853" s="2" t="s">
        <v>81</v>
      </c>
      <c r="S1853" s="2">
        <v>1120</v>
      </c>
      <c r="T1853" s="2" t="s">
        <v>82</v>
      </c>
      <c r="U1853" s="2" t="s">
        <v>83</v>
      </c>
      <c r="V1853" s="10" t="s">
        <v>69</v>
      </c>
      <c r="W1853" s="2"/>
      <c r="X1853" s="2">
        <v>196526.4</v>
      </c>
      <c r="Y1853" s="26">
        <v>0.00230830453418</v>
      </c>
      <c r="Z1853" s="10" t="s">
        <v>84</v>
      </c>
      <c r="AA1853" s="2" t="s">
        <v>85</v>
      </c>
      <c r="AB1853" s="10" t="s">
        <v>72</v>
      </c>
      <c r="AC1853" s="2" t="s">
        <v>73</v>
      </c>
      <c r="AD1853" s="10" t="s">
        <v>74</v>
      </c>
      <c r="AE1853" s="10"/>
      <c r="AF1853" s="10" t="s">
        <v>86</v>
      </c>
      <c r="AG1853" s="10" t="s">
        <v>75</v>
      </c>
      <c r="AH1853" s="10"/>
      <c r="AI1853" s="10" t="s">
        <v>76</v>
      </c>
      <c r="AJ1853" s="2" t="s">
        <v>76</v>
      </c>
      <c r="AK1853" s="32">
        <v>1</v>
      </c>
      <c r="AL1853" s="2"/>
      <c r="AM1853" s="2"/>
      <c r="AN1853" s="7">
        <f>HYPERLINK("#Notes!C4962", "Go To Notes")</f>
      </c>
      <c r="AO1853" s="2">
        <v>0</v>
      </c>
      <c r="AP1853" s="2">
        <v>0</v>
      </c>
      <c r="AQ1853" s="2">
        <v>0</v>
      </c>
      <c r="AR1853" s="26">
        <v>0</v>
      </c>
      <c r="AS1853" s="11"/>
      <c r="AT1853" s="10"/>
      <c r="AV1853" s="10"/>
      <c r="AW1853" s="10"/>
      <c r="AX1853" s="10"/>
      <c r="AY1853" s="10"/>
      <c r="AZ1853" s="10"/>
      <c r="BC1853" s="10"/>
    </row>
    <row r="1854" s="2" customFormat="1">
      <c r="A1854" s="2" t="s">
        <v>4006</v>
      </c>
      <c r="B1854" s="11">
        <v>43794</v>
      </c>
      <c r="C1854" s="2" t="s">
        <v>3987</v>
      </c>
      <c r="D1854" s="2" t="s">
        <v>3988</v>
      </c>
      <c r="E1854" s="2" t="s">
        <v>3989</v>
      </c>
      <c r="F1854" s="2" t="s">
        <v>4007</v>
      </c>
      <c r="G1854" s="2" t="s">
        <v>4008</v>
      </c>
      <c r="H1854" s="2" t="s">
        <v>4009</v>
      </c>
      <c r="I1854" s="11">
        <v>43830</v>
      </c>
      <c r="J1854" s="11">
        <v>43738</v>
      </c>
      <c r="K1854" s="2" t="s">
        <v>62</v>
      </c>
      <c r="L1854" s="2" t="s">
        <v>62</v>
      </c>
      <c r="M1854" s="2"/>
      <c r="N1854" s="2" t="s">
        <v>80</v>
      </c>
      <c r="O1854" s="2" t="s">
        <v>95</v>
      </c>
      <c r="P1854" s="2"/>
      <c r="Q1854" s="2" t="s">
        <v>65</v>
      </c>
      <c r="R1854" s="2" t="s">
        <v>81</v>
      </c>
      <c r="S1854" s="2">
        <v>257</v>
      </c>
      <c r="T1854" s="2" t="s">
        <v>82</v>
      </c>
      <c r="U1854" s="2" t="s">
        <v>83</v>
      </c>
      <c r="V1854" s="10" t="s">
        <v>69</v>
      </c>
      <c r="W1854" s="2"/>
      <c r="X1854" s="2">
        <v>1418.64</v>
      </c>
      <c r="Y1854" s="26">
        <v>0.00024418795983</v>
      </c>
      <c r="Z1854" s="10" t="s">
        <v>84</v>
      </c>
      <c r="AA1854" s="2" t="s">
        <v>85</v>
      </c>
      <c r="AB1854" s="10" t="s">
        <v>72</v>
      </c>
      <c r="AC1854" s="2" t="s">
        <v>73</v>
      </c>
      <c r="AD1854" s="10" t="s">
        <v>74</v>
      </c>
      <c r="AE1854" s="10"/>
      <c r="AF1854" s="10" t="s">
        <v>86</v>
      </c>
      <c r="AG1854" s="10" t="s">
        <v>75</v>
      </c>
      <c r="AH1854" s="10"/>
      <c r="AI1854" s="10" t="s">
        <v>76</v>
      </c>
      <c r="AJ1854" s="2" t="s">
        <v>76</v>
      </c>
      <c r="AK1854" s="32">
        <v>1</v>
      </c>
      <c r="AL1854" s="2"/>
      <c r="AM1854" s="2"/>
      <c r="AN1854" s="7">
        <f>HYPERLINK("#Notes!C4967", "Go To Notes")</f>
      </c>
      <c r="AO1854" s="2">
        <v>0</v>
      </c>
      <c r="AP1854" s="2">
        <v>0</v>
      </c>
      <c r="AQ1854" s="2">
        <v>1275.12</v>
      </c>
      <c r="AR1854" s="26">
        <v>0.8988326848249028</v>
      </c>
      <c r="AS1854" s="11"/>
      <c r="AT1854" s="10"/>
      <c r="AV1854" s="10"/>
      <c r="AW1854" s="10"/>
      <c r="AX1854" s="10"/>
      <c r="AY1854" s="10"/>
      <c r="AZ1854" s="10"/>
      <c r="BC1854" s="10"/>
    </row>
    <row r="1855" s="2" customFormat="1">
      <c r="A1855" s="2" t="s">
        <v>4010</v>
      </c>
      <c r="B1855" s="11">
        <v>43886</v>
      </c>
      <c r="C1855" s="2" t="s">
        <v>3987</v>
      </c>
      <c r="D1855" s="2" t="s">
        <v>3988</v>
      </c>
      <c r="E1855" s="2" t="s">
        <v>3989</v>
      </c>
      <c r="F1855" s="2" t="s">
        <v>4007</v>
      </c>
      <c r="G1855" s="2" t="s">
        <v>4008</v>
      </c>
      <c r="H1855" s="2" t="s">
        <v>4009</v>
      </c>
      <c r="I1855" s="11">
        <v>43830</v>
      </c>
      <c r="J1855" s="11">
        <v>43830</v>
      </c>
      <c r="K1855" s="2" t="s">
        <v>62</v>
      </c>
      <c r="L1855" s="2" t="s">
        <v>62</v>
      </c>
      <c r="M1855" s="2"/>
      <c r="N1855" s="2" t="s">
        <v>80</v>
      </c>
      <c r="O1855" s="2" t="s">
        <v>95</v>
      </c>
      <c r="P1855" s="2"/>
      <c r="Q1855" s="2" t="s">
        <v>65</v>
      </c>
      <c r="R1855" s="2" t="s">
        <v>81</v>
      </c>
      <c r="S1855" s="2">
        <v>257</v>
      </c>
      <c r="T1855" s="2" t="s">
        <v>82</v>
      </c>
      <c r="U1855" s="2" t="s">
        <v>83</v>
      </c>
      <c r="V1855" s="10" t="s">
        <v>69</v>
      </c>
      <c r="W1855" s="2"/>
      <c r="X1855" s="2">
        <v>1562.56</v>
      </c>
      <c r="Y1855" s="26">
        <v>0.0002561524291</v>
      </c>
      <c r="Z1855" s="10" t="s">
        <v>84</v>
      </c>
      <c r="AA1855" s="2" t="s">
        <v>85</v>
      </c>
      <c r="AB1855" s="10" t="s">
        <v>72</v>
      </c>
      <c r="AC1855" s="2" t="s">
        <v>73</v>
      </c>
      <c r="AD1855" s="10" t="s">
        <v>74</v>
      </c>
      <c r="AE1855" s="10"/>
      <c r="AF1855" s="10" t="s">
        <v>86</v>
      </c>
      <c r="AG1855" s="10" t="s">
        <v>75</v>
      </c>
      <c r="AH1855" s="10"/>
      <c r="AI1855" s="10" t="s">
        <v>76</v>
      </c>
      <c r="AJ1855" s="2" t="s">
        <v>76</v>
      </c>
      <c r="AK1855" s="32">
        <v>1</v>
      </c>
      <c r="AL1855" s="2"/>
      <c r="AM1855" s="2"/>
      <c r="AN1855" s="7">
        <f>HYPERLINK("#Notes!C4972", "Go To Notes")</f>
      </c>
      <c r="AO1855" s="2">
        <v>0</v>
      </c>
      <c r="AP1855" s="2">
        <v>0</v>
      </c>
      <c r="AQ1855" s="2">
        <v>1404.48</v>
      </c>
      <c r="AR1855" s="26">
        <v>0.8988326848249028</v>
      </c>
      <c r="AS1855" s="11"/>
      <c r="AT1855" s="10"/>
      <c r="AV1855" s="10"/>
      <c r="AW1855" s="10"/>
      <c r="AX1855" s="10"/>
      <c r="AY1855" s="10"/>
      <c r="AZ1855" s="10"/>
      <c r="BC1855" s="10"/>
    </row>
    <row r="1856" s="2" customFormat="1">
      <c r="A1856" s="2" t="s">
        <v>4011</v>
      </c>
      <c r="B1856" s="11">
        <v>43977</v>
      </c>
      <c r="C1856" s="2" t="s">
        <v>3987</v>
      </c>
      <c r="D1856" s="2" t="s">
        <v>3988</v>
      </c>
      <c r="E1856" s="2" t="s">
        <v>3989</v>
      </c>
      <c r="F1856" s="2" t="s">
        <v>4007</v>
      </c>
      <c r="G1856" s="2" t="s">
        <v>4008</v>
      </c>
      <c r="H1856" s="2" t="s">
        <v>4009</v>
      </c>
      <c r="I1856" s="11">
        <v>44196</v>
      </c>
      <c r="J1856" s="11">
        <v>43921</v>
      </c>
      <c r="K1856" s="2" t="s">
        <v>62</v>
      </c>
      <c r="L1856" s="2" t="s">
        <v>62</v>
      </c>
      <c r="M1856" s="2"/>
      <c r="N1856" s="2" t="s">
        <v>80</v>
      </c>
      <c r="O1856" s="2" t="s">
        <v>95</v>
      </c>
      <c r="P1856" s="2"/>
      <c r="Q1856" s="2" t="s">
        <v>65</v>
      </c>
      <c r="R1856" s="2" t="s">
        <v>81</v>
      </c>
      <c r="S1856" s="2">
        <v>179</v>
      </c>
      <c r="T1856" s="2" t="s">
        <v>82</v>
      </c>
      <c r="U1856" s="2" t="s">
        <v>83</v>
      </c>
      <c r="V1856" s="10" t="s">
        <v>69</v>
      </c>
      <c r="W1856" s="2"/>
      <c r="X1856" s="2">
        <v>626.5</v>
      </c>
      <c r="Y1856" s="26">
        <v>0.00014436131534</v>
      </c>
      <c r="Z1856" s="10" t="s">
        <v>84</v>
      </c>
      <c r="AA1856" s="2" t="s">
        <v>85</v>
      </c>
      <c r="AB1856" s="10" t="s">
        <v>72</v>
      </c>
      <c r="AC1856" s="2" t="s">
        <v>73</v>
      </c>
      <c r="AD1856" s="10" t="s">
        <v>74</v>
      </c>
      <c r="AE1856" s="10"/>
      <c r="AF1856" s="10" t="s">
        <v>86</v>
      </c>
      <c r="AG1856" s="10" t="s">
        <v>75</v>
      </c>
      <c r="AH1856" s="10"/>
      <c r="AI1856" s="10" t="s">
        <v>76</v>
      </c>
      <c r="AJ1856" s="2" t="s">
        <v>76</v>
      </c>
      <c r="AK1856" s="32">
        <v>1</v>
      </c>
      <c r="AL1856" s="2"/>
      <c r="AM1856" s="2"/>
      <c r="AN1856" s="7">
        <f>HYPERLINK("#Notes!C4977", "Go To Notes")</f>
      </c>
      <c r="AO1856" s="2">
        <v>0</v>
      </c>
      <c r="AP1856" s="2">
        <v>0</v>
      </c>
      <c r="AQ1856" s="2">
        <v>563.5</v>
      </c>
      <c r="AR1856" s="26">
        <v>0.8994413407821229</v>
      </c>
      <c r="AS1856" s="11"/>
      <c r="AT1856" s="10"/>
      <c r="AV1856" s="10"/>
      <c r="AW1856" s="10"/>
      <c r="AX1856" s="10"/>
      <c r="AY1856" s="10"/>
      <c r="AZ1856" s="10"/>
      <c r="BC1856" s="10"/>
    </row>
    <row r="1857" s="2" customFormat="1">
      <c r="A1857" s="2" t="s">
        <v>4012</v>
      </c>
      <c r="B1857" s="11">
        <v>44067</v>
      </c>
      <c r="C1857" s="2" t="s">
        <v>3987</v>
      </c>
      <c r="D1857" s="2" t="s">
        <v>3988</v>
      </c>
      <c r="E1857" s="2" t="s">
        <v>3989</v>
      </c>
      <c r="F1857" s="2" t="s">
        <v>4007</v>
      </c>
      <c r="G1857" s="2" t="s">
        <v>4008</v>
      </c>
      <c r="H1857" s="2" t="s">
        <v>4009</v>
      </c>
      <c r="I1857" s="11">
        <v>44196</v>
      </c>
      <c r="J1857" s="11">
        <v>44012</v>
      </c>
      <c r="K1857" s="2" t="s">
        <v>62</v>
      </c>
      <c r="L1857" s="2" t="s">
        <v>62</v>
      </c>
      <c r="M1857" s="2"/>
      <c r="N1857" s="2" t="s">
        <v>80</v>
      </c>
      <c r="O1857" s="2" t="s">
        <v>95</v>
      </c>
      <c r="P1857" s="2"/>
      <c r="Q1857" s="2" t="s">
        <v>65</v>
      </c>
      <c r="R1857" s="2" t="s">
        <v>81</v>
      </c>
      <c r="S1857" s="2">
        <v>161</v>
      </c>
      <c r="T1857" s="2" t="s">
        <v>82</v>
      </c>
      <c r="U1857" s="2" t="s">
        <v>83</v>
      </c>
      <c r="V1857" s="10" t="s">
        <v>69</v>
      </c>
      <c r="W1857" s="2"/>
      <c r="X1857" s="2">
        <v>698.74</v>
      </c>
      <c r="Y1857" s="26">
        <v>0.00012833900581</v>
      </c>
      <c r="Z1857" s="10" t="s">
        <v>84</v>
      </c>
      <c r="AA1857" s="2" t="s">
        <v>85</v>
      </c>
      <c r="AB1857" s="10" t="s">
        <v>72</v>
      </c>
      <c r="AC1857" s="2" t="s">
        <v>73</v>
      </c>
      <c r="AD1857" s="10" t="s">
        <v>74</v>
      </c>
      <c r="AE1857" s="10"/>
      <c r="AF1857" s="10" t="s">
        <v>86</v>
      </c>
      <c r="AG1857" s="10" t="s">
        <v>75</v>
      </c>
      <c r="AH1857" s="10"/>
      <c r="AI1857" s="10" t="s">
        <v>76</v>
      </c>
      <c r="AJ1857" s="2" t="s">
        <v>76</v>
      </c>
      <c r="AK1857" s="32">
        <v>1</v>
      </c>
      <c r="AL1857" s="2"/>
      <c r="AM1857" s="2"/>
      <c r="AN1857" s="7">
        <f>HYPERLINK("#Notes!C4982", "Go To Notes")</f>
      </c>
      <c r="AO1857" s="2">
        <v>0</v>
      </c>
      <c r="AP1857" s="2">
        <v>0</v>
      </c>
      <c r="AQ1857" s="2">
        <v>585.9</v>
      </c>
      <c r="AR1857" s="26">
        <v>0.8385093167701864</v>
      </c>
      <c r="AS1857" s="11"/>
      <c r="AT1857" s="10"/>
      <c r="AV1857" s="10"/>
      <c r="AW1857" s="10"/>
      <c r="AX1857" s="10"/>
      <c r="AY1857" s="10"/>
      <c r="AZ1857" s="10"/>
      <c r="BC1857" s="10"/>
    </row>
    <row r="1858" s="2" customFormat="1">
      <c r="A1858" s="2" t="s">
        <v>4013</v>
      </c>
      <c r="B1858" s="11">
        <v>44160</v>
      </c>
      <c r="C1858" s="2" t="s">
        <v>3987</v>
      </c>
      <c r="D1858" s="2" t="s">
        <v>3988</v>
      </c>
      <c r="E1858" s="2" t="s">
        <v>3989</v>
      </c>
      <c r="F1858" s="2" t="s">
        <v>4007</v>
      </c>
      <c r="G1858" s="2" t="s">
        <v>4008</v>
      </c>
      <c r="H1858" s="2" t="s">
        <v>4009</v>
      </c>
      <c r="I1858" s="11">
        <v>44196</v>
      </c>
      <c r="J1858" s="11">
        <v>44104</v>
      </c>
      <c r="K1858" s="2" t="s">
        <v>62</v>
      </c>
      <c r="L1858" s="2" t="s">
        <v>62</v>
      </c>
      <c r="M1858" s="2"/>
      <c r="N1858" s="2" t="s">
        <v>80</v>
      </c>
      <c r="O1858" s="2" t="s">
        <v>95</v>
      </c>
      <c r="P1858" s="2"/>
      <c r="Q1858" s="2" t="s">
        <v>65</v>
      </c>
      <c r="R1858" s="2" t="s">
        <v>81</v>
      </c>
      <c r="S1858" s="2">
        <v>161</v>
      </c>
      <c r="T1858" s="2" t="s">
        <v>82</v>
      </c>
      <c r="U1858" s="2" t="s">
        <v>83</v>
      </c>
      <c r="V1858" s="10" t="s">
        <v>69</v>
      </c>
      <c r="W1858" s="2"/>
      <c r="X1858" s="2">
        <v>1642.2</v>
      </c>
      <c r="Y1858" s="26">
        <v>0.00028750018119</v>
      </c>
      <c r="Z1858" s="10" t="s">
        <v>84</v>
      </c>
      <c r="AA1858" s="2" t="s">
        <v>85</v>
      </c>
      <c r="AB1858" s="10" t="s">
        <v>72</v>
      </c>
      <c r="AC1858" s="2" t="s">
        <v>73</v>
      </c>
      <c r="AD1858" s="10" t="s">
        <v>74</v>
      </c>
      <c r="AE1858" s="10"/>
      <c r="AF1858" s="10" t="s">
        <v>86</v>
      </c>
      <c r="AG1858" s="10" t="s">
        <v>75</v>
      </c>
      <c r="AH1858" s="10"/>
      <c r="AI1858" s="10" t="s">
        <v>76</v>
      </c>
      <c r="AJ1858" s="2" t="s">
        <v>76</v>
      </c>
      <c r="AK1858" s="32">
        <v>1</v>
      </c>
      <c r="AL1858" s="2"/>
      <c r="AM1858" s="2"/>
      <c r="AN1858" s="7">
        <f>HYPERLINK("#Notes!C4987", "Go To Notes")</f>
      </c>
      <c r="AO1858" s="2">
        <v>0</v>
      </c>
      <c r="AP1858" s="2">
        <v>0</v>
      </c>
      <c r="AQ1858" s="2">
        <v>1468.8</v>
      </c>
      <c r="AR1858" s="26">
        <v>0.8944099378881988</v>
      </c>
      <c r="AS1858" s="11"/>
      <c r="AT1858" s="10"/>
      <c r="AV1858" s="10"/>
      <c r="AW1858" s="10"/>
      <c r="AX1858" s="10"/>
      <c r="AY1858" s="10"/>
      <c r="AZ1858" s="10"/>
      <c r="BC1858" s="10"/>
    </row>
    <row r="1859" s="2" customFormat="1">
      <c r="A1859" s="2" t="s">
        <v>4014</v>
      </c>
      <c r="B1859" s="11">
        <v>44251</v>
      </c>
      <c r="C1859" s="2" t="s">
        <v>3987</v>
      </c>
      <c r="D1859" s="2" t="s">
        <v>3988</v>
      </c>
      <c r="E1859" s="2" t="s">
        <v>3989</v>
      </c>
      <c r="F1859" s="2" t="s">
        <v>4007</v>
      </c>
      <c r="G1859" s="2" t="s">
        <v>4008</v>
      </c>
      <c r="H1859" s="2" t="s">
        <v>4009</v>
      </c>
      <c r="I1859" s="11">
        <v>44196</v>
      </c>
      <c r="J1859" s="11">
        <v>44196</v>
      </c>
      <c r="K1859" s="2" t="s">
        <v>62</v>
      </c>
      <c r="L1859" s="2" t="s">
        <v>62</v>
      </c>
      <c r="M1859" s="2"/>
      <c r="N1859" s="2" t="s">
        <v>80</v>
      </c>
      <c r="O1859" s="2" t="s">
        <v>95</v>
      </c>
      <c r="P1859" s="2"/>
      <c r="Q1859" s="2" t="s">
        <v>65</v>
      </c>
      <c r="R1859" s="2" t="s">
        <v>81</v>
      </c>
      <c r="S1859" s="2">
        <v>161</v>
      </c>
      <c r="T1859" s="2" t="s">
        <v>82</v>
      </c>
      <c r="U1859" s="2" t="s">
        <v>83</v>
      </c>
      <c r="V1859" s="10" t="s">
        <v>69</v>
      </c>
      <c r="W1859" s="2"/>
      <c r="X1859" s="2">
        <v>3033.24</v>
      </c>
      <c r="Y1859" s="26">
        <v>0.00041733791746</v>
      </c>
      <c r="Z1859" s="10" t="s">
        <v>84</v>
      </c>
      <c r="AA1859" s="2" t="s">
        <v>85</v>
      </c>
      <c r="AB1859" s="10" t="s">
        <v>72</v>
      </c>
      <c r="AC1859" s="2" t="s">
        <v>73</v>
      </c>
      <c r="AD1859" s="10" t="s">
        <v>74</v>
      </c>
      <c r="AE1859" s="10"/>
      <c r="AF1859" s="10" t="s">
        <v>86</v>
      </c>
      <c r="AG1859" s="10" t="s">
        <v>75</v>
      </c>
      <c r="AH1859" s="10"/>
      <c r="AI1859" s="10" t="s">
        <v>76</v>
      </c>
      <c r="AJ1859" s="2" t="s">
        <v>76</v>
      </c>
      <c r="AK1859" s="32">
        <v>1</v>
      </c>
      <c r="AL1859" s="2"/>
      <c r="AM1859" s="2"/>
      <c r="AN1859" s="7">
        <f>HYPERLINK("#Notes!C4992", "Go To Notes")</f>
      </c>
      <c r="AO1859" s="2">
        <v>0</v>
      </c>
      <c r="AP1859" s="2">
        <v>0</v>
      </c>
      <c r="AQ1859" s="2">
        <v>2712.96</v>
      </c>
      <c r="AR1859" s="26">
        <v>0.8944099378881988</v>
      </c>
      <c r="AS1859" s="11"/>
      <c r="AT1859" s="10"/>
      <c r="AV1859" s="10"/>
      <c r="AW1859" s="10"/>
      <c r="AX1859" s="10"/>
      <c r="AY1859" s="10"/>
      <c r="AZ1859" s="10"/>
      <c r="BC1859" s="10"/>
    </row>
    <row r="1860" s="2" customFormat="1">
      <c r="A1860" s="2" t="s">
        <v>4015</v>
      </c>
      <c r="B1860" s="11">
        <v>44342</v>
      </c>
      <c r="C1860" s="2" t="s">
        <v>3987</v>
      </c>
      <c r="D1860" s="2" t="s">
        <v>3988</v>
      </c>
      <c r="E1860" s="2" t="s">
        <v>3989</v>
      </c>
      <c r="F1860" s="2" t="s">
        <v>4007</v>
      </c>
      <c r="G1860" s="2" t="s">
        <v>4008</v>
      </c>
      <c r="H1860" s="2" t="s">
        <v>4009</v>
      </c>
      <c r="I1860" s="11">
        <v>44561</v>
      </c>
      <c r="J1860" s="11">
        <v>44286</v>
      </c>
      <c r="K1860" s="2" t="s">
        <v>62</v>
      </c>
      <c r="L1860" s="2" t="s">
        <v>62</v>
      </c>
      <c r="M1860" s="2"/>
      <c r="N1860" s="2" t="s">
        <v>80</v>
      </c>
      <c r="O1860" s="2" t="s">
        <v>95</v>
      </c>
      <c r="P1860" s="2"/>
      <c r="Q1860" s="2" t="s">
        <v>65</v>
      </c>
      <c r="R1860" s="2" t="s">
        <v>81</v>
      </c>
      <c r="S1860" s="2">
        <v>564</v>
      </c>
      <c r="T1860" s="2" t="s">
        <v>82</v>
      </c>
      <c r="U1860" s="2" t="s">
        <v>83</v>
      </c>
      <c r="V1860" s="10" t="s">
        <v>69</v>
      </c>
      <c r="W1860" s="2"/>
      <c r="X1860" s="2">
        <v>107058.48</v>
      </c>
      <c r="Y1860" s="26">
        <v>0.00382498384794</v>
      </c>
      <c r="Z1860" s="10" t="s">
        <v>84</v>
      </c>
      <c r="AA1860" s="2" t="s">
        <v>85</v>
      </c>
      <c r="AB1860" s="10" t="s">
        <v>72</v>
      </c>
      <c r="AC1860" s="2" t="s">
        <v>73</v>
      </c>
      <c r="AD1860" s="10" t="s">
        <v>74</v>
      </c>
      <c r="AE1860" s="10"/>
      <c r="AF1860" s="10" t="s">
        <v>86</v>
      </c>
      <c r="AG1860" s="10" t="s">
        <v>75</v>
      </c>
      <c r="AH1860" s="10"/>
      <c r="AI1860" s="10" t="s">
        <v>76</v>
      </c>
      <c r="AJ1860" s="2" t="s">
        <v>76</v>
      </c>
      <c r="AK1860" s="32">
        <v>1</v>
      </c>
      <c r="AL1860" s="2"/>
      <c r="AM1860" s="2"/>
      <c r="AN1860" s="7">
        <f>HYPERLINK("#Notes!C4997", "Go To Notes")</f>
      </c>
      <c r="AO1860" s="2">
        <v>0</v>
      </c>
      <c r="AP1860" s="2">
        <v>0</v>
      </c>
      <c r="AQ1860" s="2">
        <v>0</v>
      </c>
      <c r="AR1860" s="26">
        <v>0</v>
      </c>
      <c r="AS1860" s="11"/>
      <c r="AT1860" s="10"/>
      <c r="AV1860" s="10"/>
      <c r="AW1860" s="10"/>
      <c r="AX1860" s="10"/>
      <c r="AY1860" s="10"/>
      <c r="AZ1860" s="10"/>
      <c r="BC1860" s="10"/>
    </row>
    <row r="1861" s="2" customFormat="1">
      <c r="A1861" s="2" t="s">
        <v>4016</v>
      </c>
      <c r="B1861" s="11">
        <v>44524</v>
      </c>
      <c r="C1861" s="2" t="s">
        <v>3987</v>
      </c>
      <c r="D1861" s="2" t="s">
        <v>3988</v>
      </c>
      <c r="E1861" s="2" t="s">
        <v>3989</v>
      </c>
      <c r="F1861" s="2" t="s">
        <v>4017</v>
      </c>
      <c r="G1861" s="2" t="s">
        <v>4018</v>
      </c>
      <c r="H1861" s="2" t="s">
        <v>4019</v>
      </c>
      <c r="I1861" s="11">
        <v>44561</v>
      </c>
      <c r="J1861" s="11">
        <v>44469</v>
      </c>
      <c r="K1861" s="2" t="s">
        <v>62</v>
      </c>
      <c r="L1861" s="2" t="s">
        <v>62</v>
      </c>
      <c r="M1861" s="2"/>
      <c r="N1861" s="2" t="s">
        <v>80</v>
      </c>
      <c r="O1861" s="2" t="s">
        <v>95</v>
      </c>
      <c r="P1861" s="2"/>
      <c r="Q1861" s="2" t="s">
        <v>65</v>
      </c>
      <c r="R1861" s="2" t="s">
        <v>81</v>
      </c>
      <c r="S1861" s="2">
        <v>2200</v>
      </c>
      <c r="T1861" s="2" t="s">
        <v>82</v>
      </c>
      <c r="U1861" s="2" t="s">
        <v>83</v>
      </c>
      <c r="V1861" s="10" t="s">
        <v>69</v>
      </c>
      <c r="W1861" s="2"/>
      <c r="X1861" s="2">
        <v>386034</v>
      </c>
      <c r="Y1861" s="26">
        <v>0.00015787488168</v>
      </c>
      <c r="Z1861" s="10" t="s">
        <v>84</v>
      </c>
      <c r="AA1861" s="2" t="s">
        <v>85</v>
      </c>
      <c r="AB1861" s="10" t="s">
        <v>72</v>
      </c>
      <c r="AC1861" s="2" t="s">
        <v>73</v>
      </c>
      <c r="AD1861" s="10" t="s">
        <v>74</v>
      </c>
      <c r="AE1861" s="10"/>
      <c r="AF1861" s="10" t="s">
        <v>86</v>
      </c>
      <c r="AG1861" s="10" t="s">
        <v>75</v>
      </c>
      <c r="AH1861" s="10"/>
      <c r="AI1861" s="10" t="s">
        <v>76</v>
      </c>
      <c r="AJ1861" s="2" t="s">
        <v>76</v>
      </c>
      <c r="AK1861" s="32">
        <v>1</v>
      </c>
      <c r="AL1861" s="2"/>
      <c r="AM1861" s="2"/>
      <c r="AN1861" s="7">
        <f>HYPERLINK("#Notes!C5002", "Go To Notes")</f>
      </c>
      <c r="AO1861" s="2">
        <v>0</v>
      </c>
      <c r="AP1861" s="2">
        <v>0</v>
      </c>
      <c r="AQ1861" s="2">
        <v>0</v>
      </c>
      <c r="AR1861" s="26">
        <v>0</v>
      </c>
      <c r="AS1861" s="11"/>
      <c r="AT1861" s="10"/>
      <c r="AV1861" s="10"/>
      <c r="AW1861" s="10"/>
      <c r="AX1861" s="10"/>
      <c r="AY1861" s="10"/>
      <c r="AZ1861" s="10"/>
      <c r="BC1861" s="10"/>
    </row>
    <row r="1862" s="2" customFormat="1">
      <c r="A1862" s="2" t="s">
        <v>4020</v>
      </c>
      <c r="B1862" s="11">
        <v>43818</v>
      </c>
      <c r="C1862" s="2" t="s">
        <v>4021</v>
      </c>
      <c r="D1862" s="2" t="s">
        <v>149</v>
      </c>
      <c r="E1862" s="2" t="s">
        <v>150</v>
      </c>
      <c r="F1862" s="2" t="s">
        <v>151</v>
      </c>
      <c r="G1862" s="2" t="s">
        <v>152</v>
      </c>
      <c r="H1862" s="2" t="s">
        <v>153</v>
      </c>
      <c r="I1862" s="11">
        <v>43769</v>
      </c>
      <c r="J1862" s="11">
        <v>43769</v>
      </c>
      <c r="K1862" s="2" t="s">
        <v>141</v>
      </c>
      <c r="L1862" s="2" t="s">
        <v>142</v>
      </c>
      <c r="M1862" s="2"/>
      <c r="N1862" s="2" t="s">
        <v>80</v>
      </c>
      <c r="O1862" s="2"/>
      <c r="P1862" s="2"/>
      <c r="Q1862" s="2" t="s">
        <v>65</v>
      </c>
      <c r="R1862" s="2" t="s">
        <v>81</v>
      </c>
      <c r="S1862" s="2">
        <v>74587</v>
      </c>
      <c r="T1862" s="2" t="s">
        <v>82</v>
      </c>
      <c r="U1862" s="2" t="s">
        <v>83</v>
      </c>
      <c r="V1862" s="10" t="s">
        <v>69</v>
      </c>
      <c r="W1862" s="2"/>
      <c r="X1862" s="2">
        <v>405753.28</v>
      </c>
      <c r="Y1862" s="26">
        <v>0.00013040231002</v>
      </c>
      <c r="Z1862" s="10" t="s">
        <v>84</v>
      </c>
      <c r="AA1862" s="2" t="s">
        <v>85</v>
      </c>
      <c r="AB1862" s="10" t="s">
        <v>143</v>
      </c>
      <c r="AC1862" s="2" t="s">
        <v>66</v>
      </c>
      <c r="AD1862" s="10" t="s">
        <v>74</v>
      </c>
      <c r="AE1862" s="10"/>
      <c r="AF1862" s="10" t="s">
        <v>86</v>
      </c>
      <c r="AG1862" s="10" t="s">
        <v>75</v>
      </c>
      <c r="AH1862" s="10"/>
      <c r="AI1862" s="10" t="s">
        <v>76</v>
      </c>
      <c r="AJ1862" s="2" t="s">
        <v>76</v>
      </c>
      <c r="AK1862" s="32">
        <v>1</v>
      </c>
      <c r="AL1862" s="2"/>
      <c r="AM1862" s="2"/>
      <c r="AN1862" s="7">
        <f>HYPERLINK("#Notes!C5007", "Go To Notes")</f>
      </c>
      <c r="AO1862" s="2">
        <v>0</v>
      </c>
      <c r="AP1862" s="2">
        <v>0</v>
      </c>
      <c r="AQ1862" s="2">
        <v>0</v>
      </c>
      <c r="AR1862" s="26">
        <v>0</v>
      </c>
      <c r="AS1862" s="11"/>
      <c r="AT1862" s="10"/>
      <c r="AV1862" s="10"/>
      <c r="AW1862" s="10"/>
      <c r="AX1862" s="10"/>
      <c r="AY1862" s="10"/>
      <c r="AZ1862" s="10"/>
      <c r="BC1862" s="10"/>
    </row>
    <row r="1863" s="2" customFormat="1">
      <c r="A1863" s="2" t="s">
        <v>4022</v>
      </c>
      <c r="B1863" s="11">
        <v>43825</v>
      </c>
      <c r="C1863" s="2" t="s">
        <v>4023</v>
      </c>
      <c r="D1863" s="2" t="s">
        <v>4024</v>
      </c>
      <c r="E1863" s="2" t="s">
        <v>4025</v>
      </c>
      <c r="F1863" s="2" t="s">
        <v>4026</v>
      </c>
      <c r="G1863" s="2" t="s">
        <v>4027</v>
      </c>
      <c r="H1863" s="2" t="s">
        <v>4028</v>
      </c>
      <c r="I1863" s="11">
        <v>44043</v>
      </c>
      <c r="J1863" s="11">
        <v>43769</v>
      </c>
      <c r="K1863" s="2" t="s">
        <v>62</v>
      </c>
      <c r="L1863" s="2" t="s">
        <v>62</v>
      </c>
      <c r="M1863" s="2"/>
      <c r="N1863" s="2" t="s">
        <v>80</v>
      </c>
      <c r="O1863" s="2" t="s">
        <v>95</v>
      </c>
      <c r="P1863" s="2"/>
      <c r="Q1863" s="2" t="s">
        <v>65</v>
      </c>
      <c r="R1863" s="2" t="s">
        <v>81</v>
      </c>
      <c r="S1863" s="2">
        <v>128400</v>
      </c>
      <c r="T1863" s="2" t="s">
        <v>82</v>
      </c>
      <c r="U1863" s="2" t="s">
        <v>83</v>
      </c>
      <c r="V1863" s="10" t="s">
        <v>69</v>
      </c>
      <c r="W1863" s="2"/>
      <c r="X1863" s="2">
        <v>698496</v>
      </c>
      <c r="Y1863" s="26">
        <v>0.00071445601931</v>
      </c>
      <c r="Z1863" s="10" t="s">
        <v>84</v>
      </c>
      <c r="AA1863" s="2" t="s">
        <v>85</v>
      </c>
      <c r="AB1863" s="10" t="s">
        <v>72</v>
      </c>
      <c r="AC1863" s="2" t="s">
        <v>73</v>
      </c>
      <c r="AD1863" s="10" t="s">
        <v>74</v>
      </c>
      <c r="AE1863" s="10"/>
      <c r="AF1863" s="10" t="s">
        <v>86</v>
      </c>
      <c r="AG1863" s="10" t="s">
        <v>75</v>
      </c>
      <c r="AH1863" s="10"/>
      <c r="AI1863" s="10" t="s">
        <v>76</v>
      </c>
      <c r="AJ1863" s="2" t="s">
        <v>76</v>
      </c>
      <c r="AK1863" s="32">
        <v>1</v>
      </c>
      <c r="AL1863" s="2"/>
      <c r="AM1863" s="2"/>
      <c r="AN1863" s="7">
        <f>HYPERLINK("#Notes!C5012", "Go To Notes")</f>
      </c>
      <c r="AO1863" s="2">
        <v>0</v>
      </c>
      <c r="AP1863" s="2">
        <v>0</v>
      </c>
      <c r="AQ1863" s="2">
        <v>697952</v>
      </c>
      <c r="AR1863" s="26">
        <v>0.9992211838006231</v>
      </c>
      <c r="AS1863" s="11"/>
      <c r="AT1863" s="10"/>
      <c r="AV1863" s="10"/>
      <c r="AW1863" s="10"/>
      <c r="AX1863" s="10"/>
      <c r="AY1863" s="10"/>
      <c r="AZ1863" s="10"/>
      <c r="BC1863" s="10"/>
    </row>
    <row r="1864" s="2" customFormat="1">
      <c r="A1864" s="2" t="s">
        <v>4029</v>
      </c>
      <c r="B1864" s="11">
        <v>44008</v>
      </c>
      <c r="C1864" s="2" t="s">
        <v>4030</v>
      </c>
      <c r="D1864" s="2" t="s">
        <v>4031</v>
      </c>
      <c r="E1864" s="2" t="s">
        <v>4032</v>
      </c>
      <c r="F1864" s="2" t="s">
        <v>4033</v>
      </c>
      <c r="G1864" s="2" t="s">
        <v>4034</v>
      </c>
      <c r="H1864" s="2" t="s">
        <v>4035</v>
      </c>
      <c r="I1864" s="11">
        <v>44135</v>
      </c>
      <c r="J1864" s="11">
        <v>43951</v>
      </c>
      <c r="K1864" s="2" t="s">
        <v>126</v>
      </c>
      <c r="L1864" s="2" t="s">
        <v>306</v>
      </c>
      <c r="M1864" s="2"/>
      <c r="N1864" s="2" t="s">
        <v>80</v>
      </c>
      <c r="O1864" s="2"/>
      <c r="P1864" s="2"/>
      <c r="Q1864" s="2" t="s">
        <v>65</v>
      </c>
      <c r="R1864" s="2" t="s">
        <v>81</v>
      </c>
      <c r="S1864" s="2">
        <v>14745</v>
      </c>
      <c r="T1864" s="2" t="s">
        <v>82</v>
      </c>
      <c r="U1864" s="2" t="s">
        <v>83</v>
      </c>
      <c r="V1864" s="10" t="s">
        <v>69</v>
      </c>
      <c r="W1864" s="2"/>
      <c r="X1864" s="2">
        <v>84488.85</v>
      </c>
      <c r="Y1864" s="26">
        <v>6.339990725E-05</v>
      </c>
      <c r="Z1864" s="10" t="s">
        <v>84</v>
      </c>
      <c r="AA1864" s="2" t="s">
        <v>85</v>
      </c>
      <c r="AB1864" s="10" t="s">
        <v>72</v>
      </c>
      <c r="AC1864" s="2" t="s">
        <v>73</v>
      </c>
      <c r="AD1864" s="10" t="s">
        <v>74</v>
      </c>
      <c r="AE1864" s="10"/>
      <c r="AF1864" s="10" t="s">
        <v>86</v>
      </c>
      <c r="AG1864" s="10" t="s">
        <v>75</v>
      </c>
      <c r="AH1864" s="10"/>
      <c r="AI1864" s="10" t="s">
        <v>76</v>
      </c>
      <c r="AJ1864" s="2" t="s">
        <v>76</v>
      </c>
      <c r="AK1864" s="32">
        <v>1</v>
      </c>
      <c r="AL1864" s="2"/>
      <c r="AM1864" s="2"/>
      <c r="AN1864" s="7">
        <f>HYPERLINK("#Notes!C5017", "Go To Notes")</f>
      </c>
      <c r="AO1864" s="2">
        <v>0</v>
      </c>
      <c r="AP1864" s="2">
        <v>0</v>
      </c>
      <c r="AQ1864" s="2">
        <v>80220</v>
      </c>
      <c r="AR1864" s="26">
        <v>0.9494743981010513</v>
      </c>
      <c r="AS1864" s="11"/>
      <c r="AT1864" s="10"/>
      <c r="AV1864" s="10"/>
      <c r="AW1864" s="10"/>
      <c r="AX1864" s="10"/>
      <c r="AY1864" s="10"/>
      <c r="AZ1864" s="10"/>
      <c r="BC1864" s="10"/>
    </row>
    <row r="1865" s="2" customFormat="1">
      <c r="A1865" s="2" t="s">
        <v>4036</v>
      </c>
      <c r="B1865" s="11">
        <v>44103</v>
      </c>
      <c r="C1865" s="2" t="s">
        <v>4030</v>
      </c>
      <c r="D1865" s="2" t="s">
        <v>4031</v>
      </c>
      <c r="E1865" s="2" t="s">
        <v>4032</v>
      </c>
      <c r="F1865" s="2" t="s">
        <v>4033</v>
      </c>
      <c r="G1865" s="2" t="s">
        <v>4034</v>
      </c>
      <c r="H1865" s="2" t="s">
        <v>4035</v>
      </c>
      <c r="I1865" s="11">
        <v>44135</v>
      </c>
      <c r="J1865" s="11">
        <v>44043</v>
      </c>
      <c r="K1865" s="2" t="s">
        <v>126</v>
      </c>
      <c r="L1865" s="2" t="s">
        <v>306</v>
      </c>
      <c r="M1865" s="2"/>
      <c r="N1865" s="2" t="s">
        <v>80</v>
      </c>
      <c r="O1865" s="2"/>
      <c r="P1865" s="2"/>
      <c r="Q1865" s="2" t="s">
        <v>65</v>
      </c>
      <c r="R1865" s="2" t="s">
        <v>81</v>
      </c>
      <c r="S1865" s="2">
        <v>4227</v>
      </c>
      <c r="T1865" s="2" t="s">
        <v>82</v>
      </c>
      <c r="U1865" s="2" t="s">
        <v>83</v>
      </c>
      <c r="V1865" s="10" t="s">
        <v>69</v>
      </c>
      <c r="W1865" s="2"/>
      <c r="X1865" s="2">
        <v>16950.27</v>
      </c>
      <c r="Y1865" s="26">
        <v>1.130582926E-05</v>
      </c>
      <c r="Z1865" s="10" t="s">
        <v>84</v>
      </c>
      <c r="AA1865" s="2" t="s">
        <v>85</v>
      </c>
      <c r="AB1865" s="10" t="s">
        <v>72</v>
      </c>
      <c r="AC1865" s="2" t="s">
        <v>73</v>
      </c>
      <c r="AD1865" s="10" t="s">
        <v>74</v>
      </c>
      <c r="AE1865" s="10"/>
      <c r="AF1865" s="10" t="s">
        <v>86</v>
      </c>
      <c r="AG1865" s="10" t="s">
        <v>75</v>
      </c>
      <c r="AH1865" s="10"/>
      <c r="AI1865" s="10" t="s">
        <v>76</v>
      </c>
      <c r="AJ1865" s="2" t="s">
        <v>76</v>
      </c>
      <c r="AK1865" s="32">
        <v>1</v>
      </c>
      <c r="AL1865" s="2"/>
      <c r="AM1865" s="2"/>
      <c r="AN1865" s="7">
        <f>HYPERLINK("#Notes!C5022", "Go To Notes")</f>
      </c>
      <c r="AO1865" s="2">
        <v>0</v>
      </c>
      <c r="AP1865" s="2">
        <v>0</v>
      </c>
      <c r="AQ1865" s="2">
        <v>0</v>
      </c>
      <c r="AR1865" s="26">
        <v>0</v>
      </c>
      <c r="AS1865" s="11"/>
      <c r="AT1865" s="10"/>
      <c r="AV1865" s="10"/>
      <c r="AW1865" s="10"/>
      <c r="AX1865" s="10"/>
      <c r="AY1865" s="10"/>
      <c r="AZ1865" s="10"/>
      <c r="BC1865" s="10"/>
    </row>
    <row r="1866" s="2" customFormat="1">
      <c r="A1866" s="2" t="s">
        <v>4037</v>
      </c>
      <c r="B1866" s="11">
        <v>44008</v>
      </c>
      <c r="C1866" s="2" t="s">
        <v>4030</v>
      </c>
      <c r="D1866" s="2" t="s">
        <v>4031</v>
      </c>
      <c r="E1866" s="2" t="s">
        <v>4032</v>
      </c>
      <c r="F1866" s="2" t="s">
        <v>4038</v>
      </c>
      <c r="G1866" s="2" t="s">
        <v>4039</v>
      </c>
      <c r="H1866" s="2" t="s">
        <v>4040</v>
      </c>
      <c r="I1866" s="11">
        <v>44135</v>
      </c>
      <c r="J1866" s="11">
        <v>43951</v>
      </c>
      <c r="K1866" s="2" t="s">
        <v>126</v>
      </c>
      <c r="L1866" s="2" t="s">
        <v>306</v>
      </c>
      <c r="M1866" s="2"/>
      <c r="N1866" s="2" t="s">
        <v>80</v>
      </c>
      <c r="O1866" s="2"/>
      <c r="P1866" s="2"/>
      <c r="Q1866" s="2" t="s">
        <v>65</v>
      </c>
      <c r="R1866" s="2" t="s">
        <v>81</v>
      </c>
      <c r="S1866" s="2">
        <v>22839</v>
      </c>
      <c r="T1866" s="2" t="s">
        <v>82</v>
      </c>
      <c r="U1866" s="2" t="s">
        <v>83</v>
      </c>
      <c r="V1866" s="10" t="s">
        <v>69</v>
      </c>
      <c r="W1866" s="2"/>
      <c r="X1866" s="2">
        <v>130867.47</v>
      </c>
      <c r="Y1866" s="26">
        <v>8.464727374E-05</v>
      </c>
      <c r="Z1866" s="10" t="s">
        <v>84</v>
      </c>
      <c r="AA1866" s="2" t="s">
        <v>85</v>
      </c>
      <c r="AB1866" s="10" t="s">
        <v>72</v>
      </c>
      <c r="AC1866" s="2" t="s">
        <v>73</v>
      </c>
      <c r="AD1866" s="10" t="s">
        <v>74</v>
      </c>
      <c r="AE1866" s="10"/>
      <c r="AF1866" s="10" t="s">
        <v>86</v>
      </c>
      <c r="AG1866" s="10" t="s">
        <v>75</v>
      </c>
      <c r="AH1866" s="10"/>
      <c r="AI1866" s="10" t="s">
        <v>76</v>
      </c>
      <c r="AJ1866" s="2" t="s">
        <v>76</v>
      </c>
      <c r="AK1866" s="32">
        <v>1</v>
      </c>
      <c r="AL1866" s="2"/>
      <c r="AM1866" s="2"/>
      <c r="AN1866" s="7">
        <f>HYPERLINK("#Notes!C5029", "Go To Notes")</f>
      </c>
      <c r="AO1866" s="2">
        <v>0</v>
      </c>
      <c r="AP1866" s="2">
        <v>0</v>
      </c>
      <c r="AQ1866" s="2">
        <v>0</v>
      </c>
      <c r="AR1866" s="26">
        <v>0</v>
      </c>
      <c r="AS1866" s="11"/>
      <c r="AT1866" s="10"/>
      <c r="AV1866" s="10"/>
      <c r="AW1866" s="10"/>
      <c r="AX1866" s="10"/>
      <c r="AY1866" s="10"/>
      <c r="AZ1866" s="10"/>
      <c r="BC1866" s="10"/>
    </row>
    <row r="1867" s="2" customFormat="1">
      <c r="A1867" s="2" t="s">
        <v>4041</v>
      </c>
      <c r="B1867" s="11">
        <v>44103</v>
      </c>
      <c r="C1867" s="2" t="s">
        <v>4030</v>
      </c>
      <c r="D1867" s="2" t="s">
        <v>4031</v>
      </c>
      <c r="E1867" s="2" t="s">
        <v>4032</v>
      </c>
      <c r="F1867" s="2" t="s">
        <v>4038</v>
      </c>
      <c r="G1867" s="2" t="s">
        <v>4039</v>
      </c>
      <c r="H1867" s="2" t="s">
        <v>4040</v>
      </c>
      <c r="I1867" s="11">
        <v>44135</v>
      </c>
      <c r="J1867" s="11">
        <v>44043</v>
      </c>
      <c r="K1867" s="2" t="s">
        <v>126</v>
      </c>
      <c r="L1867" s="2" t="s">
        <v>306</v>
      </c>
      <c r="M1867" s="2"/>
      <c r="N1867" s="2" t="s">
        <v>80</v>
      </c>
      <c r="O1867" s="2"/>
      <c r="P1867" s="2"/>
      <c r="Q1867" s="2" t="s">
        <v>65</v>
      </c>
      <c r="R1867" s="2" t="s">
        <v>81</v>
      </c>
      <c r="S1867" s="2">
        <v>8017</v>
      </c>
      <c r="T1867" s="2" t="s">
        <v>82</v>
      </c>
      <c r="U1867" s="2" t="s">
        <v>83</v>
      </c>
      <c r="V1867" s="10" t="s">
        <v>69</v>
      </c>
      <c r="W1867" s="2"/>
      <c r="X1867" s="2">
        <v>32148.17</v>
      </c>
      <c r="Y1867" s="26">
        <v>1.861485321E-05</v>
      </c>
      <c r="Z1867" s="10" t="s">
        <v>84</v>
      </c>
      <c r="AA1867" s="2" t="s">
        <v>85</v>
      </c>
      <c r="AB1867" s="10" t="s">
        <v>72</v>
      </c>
      <c r="AC1867" s="2" t="s">
        <v>73</v>
      </c>
      <c r="AD1867" s="10" t="s">
        <v>74</v>
      </c>
      <c r="AE1867" s="10"/>
      <c r="AF1867" s="10" t="s">
        <v>86</v>
      </c>
      <c r="AG1867" s="10" t="s">
        <v>75</v>
      </c>
      <c r="AH1867" s="10"/>
      <c r="AI1867" s="10" t="s">
        <v>76</v>
      </c>
      <c r="AJ1867" s="2" t="s">
        <v>76</v>
      </c>
      <c r="AK1867" s="32">
        <v>1</v>
      </c>
      <c r="AL1867" s="2"/>
      <c r="AM1867" s="2"/>
      <c r="AN1867" s="7">
        <f>HYPERLINK("#Notes!C5036", "Go To Notes")</f>
      </c>
      <c r="AO1867" s="2">
        <v>0</v>
      </c>
      <c r="AP1867" s="2">
        <v>0</v>
      </c>
      <c r="AQ1867" s="2">
        <v>0</v>
      </c>
      <c r="AR1867" s="26">
        <v>0</v>
      </c>
      <c r="AS1867" s="11"/>
      <c r="AT1867" s="10"/>
      <c r="AV1867" s="10"/>
      <c r="AW1867" s="10"/>
      <c r="AX1867" s="10"/>
      <c r="AY1867" s="10"/>
      <c r="AZ1867" s="10"/>
      <c r="BC1867" s="10"/>
    </row>
    <row r="1868" s="2" customFormat="1">
      <c r="A1868" s="2" t="s">
        <v>4042</v>
      </c>
      <c r="B1868" s="11">
        <v>44008</v>
      </c>
      <c r="C1868" s="2" t="s">
        <v>4030</v>
      </c>
      <c r="D1868" s="2" t="s">
        <v>4031</v>
      </c>
      <c r="E1868" s="2" t="s">
        <v>4032</v>
      </c>
      <c r="F1868" s="2" t="s">
        <v>4043</v>
      </c>
      <c r="G1868" s="2" t="s">
        <v>4044</v>
      </c>
      <c r="H1868" s="2" t="s">
        <v>4045</v>
      </c>
      <c r="I1868" s="11">
        <v>44135</v>
      </c>
      <c r="J1868" s="11">
        <v>43951</v>
      </c>
      <c r="K1868" s="2" t="s">
        <v>126</v>
      </c>
      <c r="L1868" s="2" t="s">
        <v>306</v>
      </c>
      <c r="M1868" s="2"/>
      <c r="N1868" s="2" t="s">
        <v>80</v>
      </c>
      <c r="O1868" s="2"/>
      <c r="P1868" s="2"/>
      <c r="Q1868" s="2" t="s">
        <v>65</v>
      </c>
      <c r="R1868" s="2" t="s">
        <v>81</v>
      </c>
      <c r="S1868" s="2">
        <v>24776</v>
      </c>
      <c r="T1868" s="2" t="s">
        <v>82</v>
      </c>
      <c r="U1868" s="2" t="s">
        <v>83</v>
      </c>
      <c r="V1868" s="10" t="s">
        <v>69</v>
      </c>
      <c r="W1868" s="2"/>
      <c r="X1868" s="2">
        <v>141966.48</v>
      </c>
      <c r="Y1868" s="26">
        <v>5.400778697E-05</v>
      </c>
      <c r="Z1868" s="10" t="s">
        <v>84</v>
      </c>
      <c r="AA1868" s="2" t="s">
        <v>85</v>
      </c>
      <c r="AB1868" s="10" t="s">
        <v>72</v>
      </c>
      <c r="AC1868" s="2" t="s">
        <v>73</v>
      </c>
      <c r="AD1868" s="10" t="s">
        <v>74</v>
      </c>
      <c r="AE1868" s="10"/>
      <c r="AF1868" s="10" t="s">
        <v>86</v>
      </c>
      <c r="AG1868" s="10" t="s">
        <v>75</v>
      </c>
      <c r="AH1868" s="10"/>
      <c r="AI1868" s="10" t="s">
        <v>76</v>
      </c>
      <c r="AJ1868" s="2" t="s">
        <v>76</v>
      </c>
      <c r="AK1868" s="32">
        <v>1</v>
      </c>
      <c r="AL1868" s="2"/>
      <c r="AM1868" s="2"/>
      <c r="AN1868" s="7">
        <f>HYPERLINK("#Notes!C5043", "Go To Notes")</f>
      </c>
      <c r="AO1868" s="2">
        <v>0</v>
      </c>
      <c r="AP1868" s="2">
        <v>0</v>
      </c>
      <c r="AQ1868" s="2">
        <v>134655</v>
      </c>
      <c r="AR1868" s="26">
        <v>0.9484985469809494</v>
      </c>
      <c r="AS1868" s="11"/>
      <c r="AT1868" s="10"/>
      <c r="AV1868" s="10"/>
      <c r="AW1868" s="10"/>
      <c r="AX1868" s="10"/>
      <c r="AY1868" s="10"/>
      <c r="AZ1868" s="10"/>
      <c r="BC1868" s="10"/>
    </row>
    <row r="1869" s="2" customFormat="1">
      <c r="A1869" s="2" t="s">
        <v>4046</v>
      </c>
      <c r="B1869" s="11">
        <v>44103</v>
      </c>
      <c r="C1869" s="2" t="s">
        <v>4030</v>
      </c>
      <c r="D1869" s="2" t="s">
        <v>4031</v>
      </c>
      <c r="E1869" s="2" t="s">
        <v>4032</v>
      </c>
      <c r="F1869" s="2" t="s">
        <v>4043</v>
      </c>
      <c r="G1869" s="2" t="s">
        <v>4044</v>
      </c>
      <c r="H1869" s="2" t="s">
        <v>4045</v>
      </c>
      <c r="I1869" s="11">
        <v>44135</v>
      </c>
      <c r="J1869" s="11">
        <v>44043</v>
      </c>
      <c r="K1869" s="2" t="s">
        <v>126</v>
      </c>
      <c r="L1869" s="2" t="s">
        <v>306</v>
      </c>
      <c r="M1869" s="2"/>
      <c r="N1869" s="2" t="s">
        <v>80</v>
      </c>
      <c r="O1869" s="2"/>
      <c r="P1869" s="2"/>
      <c r="Q1869" s="2" t="s">
        <v>65</v>
      </c>
      <c r="R1869" s="2" t="s">
        <v>81</v>
      </c>
      <c r="S1869" s="2">
        <v>13560</v>
      </c>
      <c r="T1869" s="2" t="s">
        <v>82</v>
      </c>
      <c r="U1869" s="2" t="s">
        <v>83</v>
      </c>
      <c r="V1869" s="10" t="s">
        <v>69</v>
      </c>
      <c r="W1869" s="2"/>
      <c r="X1869" s="2">
        <v>54375.6</v>
      </c>
      <c r="Y1869" s="26">
        <v>1.889949249E-05</v>
      </c>
      <c r="Z1869" s="10" t="s">
        <v>84</v>
      </c>
      <c r="AA1869" s="2" t="s">
        <v>85</v>
      </c>
      <c r="AB1869" s="10" t="s">
        <v>72</v>
      </c>
      <c r="AC1869" s="2" t="s">
        <v>73</v>
      </c>
      <c r="AD1869" s="10" t="s">
        <v>74</v>
      </c>
      <c r="AE1869" s="10"/>
      <c r="AF1869" s="10" t="s">
        <v>86</v>
      </c>
      <c r="AG1869" s="10" t="s">
        <v>75</v>
      </c>
      <c r="AH1869" s="10"/>
      <c r="AI1869" s="10" t="s">
        <v>76</v>
      </c>
      <c r="AJ1869" s="2" t="s">
        <v>76</v>
      </c>
      <c r="AK1869" s="32">
        <v>1</v>
      </c>
      <c r="AL1869" s="2"/>
      <c r="AM1869" s="2"/>
      <c r="AN1869" s="7">
        <f>HYPERLINK("#Notes!C5050", "Go To Notes")</f>
      </c>
      <c r="AO1869" s="2">
        <v>0</v>
      </c>
      <c r="AP1869" s="2">
        <v>0</v>
      </c>
      <c r="AQ1869" s="2">
        <v>0</v>
      </c>
      <c r="AR1869" s="26">
        <v>0</v>
      </c>
      <c r="AS1869" s="11"/>
      <c r="AT1869" s="10"/>
      <c r="AV1869" s="10"/>
      <c r="AW1869" s="10"/>
      <c r="AX1869" s="10"/>
      <c r="AY1869" s="10"/>
      <c r="AZ1869" s="10"/>
      <c r="BC1869" s="10"/>
    </row>
    <row r="1870" s="2" customFormat="1">
      <c r="A1870" s="2" t="s">
        <v>4047</v>
      </c>
      <c r="B1870" s="11">
        <v>44008</v>
      </c>
      <c r="C1870" s="2" t="s">
        <v>4030</v>
      </c>
      <c r="D1870" s="2" t="s">
        <v>4031</v>
      </c>
      <c r="E1870" s="2" t="s">
        <v>4032</v>
      </c>
      <c r="F1870" s="2" t="s">
        <v>4048</v>
      </c>
      <c r="G1870" s="2" t="s">
        <v>4049</v>
      </c>
      <c r="H1870" s="2" t="s">
        <v>4050</v>
      </c>
      <c r="I1870" s="11">
        <v>44135</v>
      </c>
      <c r="J1870" s="11">
        <v>43951</v>
      </c>
      <c r="K1870" s="2" t="s">
        <v>126</v>
      </c>
      <c r="L1870" s="2" t="s">
        <v>306</v>
      </c>
      <c r="M1870" s="2"/>
      <c r="N1870" s="2" t="s">
        <v>80</v>
      </c>
      <c r="O1870" s="2"/>
      <c r="P1870" s="2"/>
      <c r="Q1870" s="2" t="s">
        <v>65</v>
      </c>
      <c r="R1870" s="2" t="s">
        <v>81</v>
      </c>
      <c r="S1870" s="2">
        <v>33526</v>
      </c>
      <c r="T1870" s="2" t="s">
        <v>82</v>
      </c>
      <c r="U1870" s="2" t="s">
        <v>83</v>
      </c>
      <c r="V1870" s="10" t="s">
        <v>69</v>
      </c>
      <c r="W1870" s="2"/>
      <c r="X1870" s="2">
        <v>192103.98</v>
      </c>
      <c r="Y1870" s="26">
        <v>6.631090512E-05</v>
      </c>
      <c r="Z1870" s="10" t="s">
        <v>84</v>
      </c>
      <c r="AA1870" s="2" t="s">
        <v>85</v>
      </c>
      <c r="AB1870" s="10" t="s">
        <v>72</v>
      </c>
      <c r="AC1870" s="2" t="s">
        <v>73</v>
      </c>
      <c r="AD1870" s="10" t="s">
        <v>74</v>
      </c>
      <c r="AE1870" s="10"/>
      <c r="AF1870" s="10" t="s">
        <v>86</v>
      </c>
      <c r="AG1870" s="10" t="s">
        <v>75</v>
      </c>
      <c r="AH1870" s="10"/>
      <c r="AI1870" s="10" t="s">
        <v>76</v>
      </c>
      <c r="AJ1870" s="2" t="s">
        <v>76</v>
      </c>
      <c r="AK1870" s="32">
        <v>1</v>
      </c>
      <c r="AL1870" s="2"/>
      <c r="AM1870" s="2"/>
      <c r="AN1870" s="7">
        <f>HYPERLINK("#Notes!C5057", "Go To Notes")</f>
      </c>
      <c r="AO1870" s="2">
        <v>0</v>
      </c>
      <c r="AP1870" s="2">
        <v>0</v>
      </c>
      <c r="AQ1870" s="2">
        <v>182214</v>
      </c>
      <c r="AR1870" s="26">
        <v>0.9485175684543339</v>
      </c>
      <c r="AS1870" s="11"/>
      <c r="AT1870" s="10"/>
      <c r="AV1870" s="10"/>
      <c r="AW1870" s="10"/>
      <c r="AX1870" s="10"/>
      <c r="AY1870" s="10"/>
      <c r="AZ1870" s="10"/>
      <c r="BC1870" s="10"/>
    </row>
    <row r="1871" s="2" customFormat="1">
      <c r="A1871" s="2" t="s">
        <v>4051</v>
      </c>
      <c r="B1871" s="11">
        <v>44103</v>
      </c>
      <c r="C1871" s="2" t="s">
        <v>4030</v>
      </c>
      <c r="D1871" s="2" t="s">
        <v>4031</v>
      </c>
      <c r="E1871" s="2" t="s">
        <v>4032</v>
      </c>
      <c r="F1871" s="2" t="s">
        <v>4048</v>
      </c>
      <c r="G1871" s="2" t="s">
        <v>4049</v>
      </c>
      <c r="H1871" s="2" t="s">
        <v>4050</v>
      </c>
      <c r="I1871" s="11">
        <v>44135</v>
      </c>
      <c r="J1871" s="11">
        <v>44043</v>
      </c>
      <c r="K1871" s="2" t="s">
        <v>126</v>
      </c>
      <c r="L1871" s="2" t="s">
        <v>306</v>
      </c>
      <c r="M1871" s="2"/>
      <c r="N1871" s="2" t="s">
        <v>80</v>
      </c>
      <c r="O1871" s="2"/>
      <c r="P1871" s="2"/>
      <c r="Q1871" s="2" t="s">
        <v>65</v>
      </c>
      <c r="R1871" s="2" t="s">
        <v>81</v>
      </c>
      <c r="S1871" s="2">
        <v>16056</v>
      </c>
      <c r="T1871" s="2" t="s">
        <v>82</v>
      </c>
      <c r="U1871" s="2" t="s">
        <v>83</v>
      </c>
      <c r="V1871" s="10" t="s">
        <v>69</v>
      </c>
      <c r="W1871" s="2"/>
      <c r="X1871" s="2">
        <v>64384.56</v>
      </c>
      <c r="Y1871" s="26">
        <v>2.017161127E-05</v>
      </c>
      <c r="Z1871" s="10" t="s">
        <v>84</v>
      </c>
      <c r="AA1871" s="2" t="s">
        <v>85</v>
      </c>
      <c r="AB1871" s="10" t="s">
        <v>72</v>
      </c>
      <c r="AC1871" s="2" t="s">
        <v>73</v>
      </c>
      <c r="AD1871" s="10" t="s">
        <v>74</v>
      </c>
      <c r="AE1871" s="10"/>
      <c r="AF1871" s="10" t="s">
        <v>86</v>
      </c>
      <c r="AG1871" s="10" t="s">
        <v>75</v>
      </c>
      <c r="AH1871" s="10"/>
      <c r="AI1871" s="10" t="s">
        <v>76</v>
      </c>
      <c r="AJ1871" s="2" t="s">
        <v>76</v>
      </c>
      <c r="AK1871" s="32">
        <v>1</v>
      </c>
      <c r="AL1871" s="2"/>
      <c r="AM1871" s="2"/>
      <c r="AN1871" s="7">
        <f>HYPERLINK("#Notes!C5064", "Go To Notes")</f>
      </c>
      <c r="AO1871" s="2">
        <v>0</v>
      </c>
      <c r="AP1871" s="2">
        <v>0</v>
      </c>
      <c r="AQ1871" s="2">
        <v>0</v>
      </c>
      <c r="AR1871" s="26">
        <v>0</v>
      </c>
      <c r="AS1871" s="11"/>
      <c r="AT1871" s="10"/>
      <c r="AV1871" s="10"/>
      <c r="AW1871" s="10"/>
      <c r="AX1871" s="10"/>
      <c r="AY1871" s="10"/>
      <c r="AZ1871" s="10"/>
      <c r="BC1871" s="10"/>
    </row>
    <row r="1872" s="2" customFormat="1">
      <c r="A1872" s="2" t="s">
        <v>4052</v>
      </c>
      <c r="B1872" s="11">
        <v>44008</v>
      </c>
      <c r="C1872" s="2" t="s">
        <v>4030</v>
      </c>
      <c r="D1872" s="2" t="s">
        <v>4031</v>
      </c>
      <c r="E1872" s="2" t="s">
        <v>4032</v>
      </c>
      <c r="F1872" s="2" t="s">
        <v>4053</v>
      </c>
      <c r="G1872" s="2" t="s">
        <v>4054</v>
      </c>
      <c r="H1872" s="2" t="s">
        <v>4055</v>
      </c>
      <c r="I1872" s="11">
        <v>44135</v>
      </c>
      <c r="J1872" s="11">
        <v>43951</v>
      </c>
      <c r="K1872" s="2" t="s">
        <v>126</v>
      </c>
      <c r="L1872" s="2" t="s">
        <v>306</v>
      </c>
      <c r="M1872" s="2"/>
      <c r="N1872" s="2" t="s">
        <v>80</v>
      </c>
      <c r="O1872" s="2"/>
      <c r="P1872" s="2"/>
      <c r="Q1872" s="2" t="s">
        <v>65</v>
      </c>
      <c r="R1872" s="2" t="s">
        <v>81</v>
      </c>
      <c r="S1872" s="2">
        <v>5009</v>
      </c>
      <c r="T1872" s="2" t="s">
        <v>82</v>
      </c>
      <c r="U1872" s="2" t="s">
        <v>83</v>
      </c>
      <c r="V1872" s="10" t="s">
        <v>69</v>
      </c>
      <c r="W1872" s="2"/>
      <c r="X1872" s="2">
        <v>28701.57</v>
      </c>
      <c r="Y1872" s="26">
        <v>2.971236863E-05</v>
      </c>
      <c r="Z1872" s="10" t="s">
        <v>84</v>
      </c>
      <c r="AA1872" s="2" t="s">
        <v>85</v>
      </c>
      <c r="AB1872" s="10" t="s">
        <v>72</v>
      </c>
      <c r="AC1872" s="2" t="s">
        <v>73</v>
      </c>
      <c r="AD1872" s="10" t="s">
        <v>74</v>
      </c>
      <c r="AE1872" s="10"/>
      <c r="AF1872" s="10" t="s">
        <v>86</v>
      </c>
      <c r="AG1872" s="10" t="s">
        <v>75</v>
      </c>
      <c r="AH1872" s="10"/>
      <c r="AI1872" s="10" t="s">
        <v>76</v>
      </c>
      <c r="AJ1872" s="2" t="s">
        <v>76</v>
      </c>
      <c r="AK1872" s="32">
        <v>1</v>
      </c>
      <c r="AL1872" s="2"/>
      <c r="AM1872" s="2"/>
      <c r="AN1872" s="7">
        <f>HYPERLINK("#Notes!C5071", "Go To Notes")</f>
      </c>
      <c r="AO1872" s="2">
        <v>0</v>
      </c>
      <c r="AP1872" s="2">
        <v>0</v>
      </c>
      <c r="AQ1872" s="2">
        <v>0</v>
      </c>
      <c r="AR1872" s="26">
        <v>0</v>
      </c>
      <c r="AS1872" s="11"/>
      <c r="AT1872" s="10"/>
      <c r="AV1872" s="10"/>
      <c r="AW1872" s="10"/>
      <c r="AX1872" s="10"/>
      <c r="AY1872" s="10"/>
      <c r="AZ1872" s="10"/>
      <c r="BC1872" s="10"/>
    </row>
    <row r="1873" s="2" customFormat="1">
      <c r="A1873" s="2" t="s">
        <v>4056</v>
      </c>
      <c r="B1873" s="11">
        <v>44103</v>
      </c>
      <c r="C1873" s="2" t="s">
        <v>4030</v>
      </c>
      <c r="D1873" s="2" t="s">
        <v>4031</v>
      </c>
      <c r="E1873" s="2" t="s">
        <v>4032</v>
      </c>
      <c r="F1873" s="2" t="s">
        <v>4053</v>
      </c>
      <c r="G1873" s="2" t="s">
        <v>4054</v>
      </c>
      <c r="H1873" s="2" t="s">
        <v>4055</v>
      </c>
      <c r="I1873" s="11">
        <v>44135</v>
      </c>
      <c r="J1873" s="11">
        <v>44043</v>
      </c>
      <c r="K1873" s="2" t="s">
        <v>126</v>
      </c>
      <c r="L1873" s="2" t="s">
        <v>306</v>
      </c>
      <c r="M1873" s="2"/>
      <c r="N1873" s="2" t="s">
        <v>80</v>
      </c>
      <c r="O1873" s="2"/>
      <c r="P1873" s="2"/>
      <c r="Q1873" s="2" t="s">
        <v>65</v>
      </c>
      <c r="R1873" s="2" t="s">
        <v>81</v>
      </c>
      <c r="S1873" s="2">
        <v>2416</v>
      </c>
      <c r="T1873" s="2" t="s">
        <v>82</v>
      </c>
      <c r="U1873" s="2" t="s">
        <v>83</v>
      </c>
      <c r="V1873" s="10" t="s">
        <v>69</v>
      </c>
      <c r="W1873" s="2"/>
      <c r="X1873" s="2">
        <v>9688.16</v>
      </c>
      <c r="Y1873" s="26">
        <v>9.24234012E-06</v>
      </c>
      <c r="Z1873" s="10" t="s">
        <v>84</v>
      </c>
      <c r="AA1873" s="2" t="s">
        <v>85</v>
      </c>
      <c r="AB1873" s="10" t="s">
        <v>72</v>
      </c>
      <c r="AC1873" s="2" t="s">
        <v>73</v>
      </c>
      <c r="AD1873" s="10" t="s">
        <v>74</v>
      </c>
      <c r="AE1873" s="10"/>
      <c r="AF1873" s="10" t="s">
        <v>86</v>
      </c>
      <c r="AG1873" s="10" t="s">
        <v>75</v>
      </c>
      <c r="AH1873" s="10"/>
      <c r="AI1873" s="10" t="s">
        <v>76</v>
      </c>
      <c r="AJ1873" s="2" t="s">
        <v>76</v>
      </c>
      <c r="AK1873" s="32">
        <v>1</v>
      </c>
      <c r="AL1873" s="2"/>
      <c r="AM1873" s="2"/>
      <c r="AN1873" s="7">
        <f>HYPERLINK("#Notes!C5078", "Go To Notes")</f>
      </c>
      <c r="AO1873" s="2">
        <v>0</v>
      </c>
      <c r="AP1873" s="2">
        <v>0</v>
      </c>
      <c r="AQ1873" s="2">
        <v>0</v>
      </c>
      <c r="AR1873" s="26">
        <v>0</v>
      </c>
      <c r="AS1873" s="11"/>
      <c r="AT1873" s="10"/>
      <c r="AV1873" s="10"/>
      <c r="AW1873" s="10"/>
      <c r="AX1873" s="10"/>
      <c r="AY1873" s="10"/>
      <c r="AZ1873" s="10"/>
      <c r="BC1873" s="10"/>
    </row>
    <row r="1874" s="2" customFormat="1">
      <c r="A1874" s="2" t="s">
        <v>4057</v>
      </c>
      <c r="B1874" s="11">
        <v>43979</v>
      </c>
      <c r="C1874" s="2" t="s">
        <v>4058</v>
      </c>
      <c r="D1874" s="2" t="s">
        <v>4059</v>
      </c>
      <c r="E1874" s="2" t="s">
        <v>4060</v>
      </c>
      <c r="F1874" s="2" t="s">
        <v>4061</v>
      </c>
      <c r="G1874" s="2" t="s">
        <v>4062</v>
      </c>
      <c r="H1874" s="2" t="s">
        <v>4063</v>
      </c>
      <c r="I1874" s="11">
        <v>44196</v>
      </c>
      <c r="J1874" s="11">
        <v>43921</v>
      </c>
      <c r="K1874" s="2" t="s">
        <v>126</v>
      </c>
      <c r="L1874" s="2" t="s">
        <v>306</v>
      </c>
      <c r="M1874" s="2"/>
      <c r="N1874" s="2" t="s">
        <v>80</v>
      </c>
      <c r="O1874" s="2"/>
      <c r="P1874" s="2"/>
      <c r="Q1874" s="2" t="s">
        <v>65</v>
      </c>
      <c r="R1874" s="2" t="s">
        <v>81</v>
      </c>
      <c r="S1874" s="2">
        <v>15346</v>
      </c>
      <c r="T1874" s="2" t="s">
        <v>82</v>
      </c>
      <c r="U1874" s="2" t="s">
        <v>83</v>
      </c>
      <c r="V1874" s="10" t="s">
        <v>69</v>
      </c>
      <c r="W1874" s="2"/>
      <c r="X1874" s="2">
        <v>53711</v>
      </c>
      <c r="Y1874" s="26">
        <v>4.405874056E-05</v>
      </c>
      <c r="Z1874" s="10" t="s">
        <v>84</v>
      </c>
      <c r="AA1874" s="2" t="s">
        <v>85</v>
      </c>
      <c r="AB1874" s="10" t="s">
        <v>72</v>
      </c>
      <c r="AC1874" s="2" t="s">
        <v>73</v>
      </c>
      <c r="AD1874" s="10" t="s">
        <v>74</v>
      </c>
      <c r="AE1874" s="10"/>
      <c r="AF1874" s="10" t="s">
        <v>86</v>
      </c>
      <c r="AG1874" s="10" t="s">
        <v>75</v>
      </c>
      <c r="AH1874" s="10"/>
      <c r="AI1874" s="10" t="s">
        <v>76</v>
      </c>
      <c r="AJ1874" s="2" t="s">
        <v>76</v>
      </c>
      <c r="AK1874" s="32">
        <v>1</v>
      </c>
      <c r="AL1874" s="2"/>
      <c r="AM1874" s="2"/>
      <c r="AN1874" s="7">
        <f>HYPERLINK("#Notes!C5085", "Go To Notes")</f>
      </c>
      <c r="AO1874" s="2">
        <v>0</v>
      </c>
      <c r="AP1874" s="2">
        <v>0</v>
      </c>
      <c r="AQ1874" s="2">
        <v>0</v>
      </c>
      <c r="AR1874" s="26">
        <v>0</v>
      </c>
      <c r="AS1874" s="11"/>
      <c r="AT1874" s="10"/>
      <c r="AV1874" s="10"/>
      <c r="AW1874" s="10"/>
      <c r="AX1874" s="10"/>
      <c r="AY1874" s="10"/>
      <c r="AZ1874" s="10"/>
      <c r="BC1874" s="10"/>
    </row>
    <row r="1875" s="2" customFormat="1">
      <c r="A1875" s="2" t="s">
        <v>4064</v>
      </c>
      <c r="B1875" s="11">
        <v>44071</v>
      </c>
      <c r="C1875" s="2" t="s">
        <v>4058</v>
      </c>
      <c r="D1875" s="2" t="s">
        <v>4059</v>
      </c>
      <c r="E1875" s="2" t="s">
        <v>4060</v>
      </c>
      <c r="F1875" s="2" t="s">
        <v>4061</v>
      </c>
      <c r="G1875" s="2" t="s">
        <v>4062</v>
      </c>
      <c r="H1875" s="2" t="s">
        <v>4063</v>
      </c>
      <c r="I1875" s="11">
        <v>44196</v>
      </c>
      <c r="J1875" s="11">
        <v>44012</v>
      </c>
      <c r="K1875" s="2" t="s">
        <v>126</v>
      </c>
      <c r="L1875" s="2" t="s">
        <v>306</v>
      </c>
      <c r="M1875" s="2"/>
      <c r="N1875" s="2" t="s">
        <v>80</v>
      </c>
      <c r="O1875" s="2"/>
      <c r="P1875" s="2"/>
      <c r="Q1875" s="2" t="s">
        <v>65</v>
      </c>
      <c r="R1875" s="2" t="s">
        <v>81</v>
      </c>
      <c r="S1875" s="2">
        <v>14249</v>
      </c>
      <c r="T1875" s="2" t="s">
        <v>82</v>
      </c>
      <c r="U1875" s="2" t="s">
        <v>83</v>
      </c>
      <c r="V1875" s="10" t="s">
        <v>69</v>
      </c>
      <c r="W1875" s="2"/>
      <c r="X1875" s="2">
        <v>61840.66</v>
      </c>
      <c r="Y1875" s="26">
        <v>4.216071862E-05</v>
      </c>
      <c r="Z1875" s="10" t="s">
        <v>84</v>
      </c>
      <c r="AA1875" s="2" t="s">
        <v>85</v>
      </c>
      <c r="AB1875" s="10" t="s">
        <v>72</v>
      </c>
      <c r="AC1875" s="2" t="s">
        <v>73</v>
      </c>
      <c r="AD1875" s="10" t="s">
        <v>74</v>
      </c>
      <c r="AE1875" s="10"/>
      <c r="AF1875" s="10" t="s">
        <v>86</v>
      </c>
      <c r="AG1875" s="10" t="s">
        <v>75</v>
      </c>
      <c r="AH1875" s="10"/>
      <c r="AI1875" s="10" t="s">
        <v>76</v>
      </c>
      <c r="AJ1875" s="2" t="s">
        <v>76</v>
      </c>
      <c r="AK1875" s="32">
        <v>1</v>
      </c>
      <c r="AL1875" s="2"/>
      <c r="AM1875" s="2"/>
      <c r="AN1875" s="7">
        <f>HYPERLINK("#Notes!C5092", "Go To Notes")</f>
      </c>
      <c r="AO1875" s="2">
        <v>0</v>
      </c>
      <c r="AP1875" s="2">
        <v>0</v>
      </c>
      <c r="AQ1875" s="2">
        <v>0</v>
      </c>
      <c r="AR1875" s="26">
        <v>0</v>
      </c>
      <c r="AS1875" s="11"/>
      <c r="AT1875" s="10"/>
      <c r="AV1875" s="10"/>
      <c r="AW1875" s="10"/>
      <c r="AX1875" s="10"/>
      <c r="AY1875" s="10"/>
      <c r="AZ1875" s="10"/>
      <c r="BC1875" s="10"/>
    </row>
    <row r="1876" s="2" customFormat="1">
      <c r="A1876" s="2" t="s">
        <v>4065</v>
      </c>
      <c r="B1876" s="11">
        <v>44071</v>
      </c>
      <c r="C1876" s="2" t="s">
        <v>4058</v>
      </c>
      <c r="D1876" s="2" t="s">
        <v>4059</v>
      </c>
      <c r="E1876" s="2" t="s">
        <v>4060</v>
      </c>
      <c r="F1876" s="2" t="s">
        <v>4066</v>
      </c>
      <c r="G1876" s="2" t="s">
        <v>4067</v>
      </c>
      <c r="H1876" s="2" t="s">
        <v>4068</v>
      </c>
      <c r="I1876" s="11">
        <v>44196</v>
      </c>
      <c r="J1876" s="11">
        <v>44012</v>
      </c>
      <c r="K1876" s="2" t="s">
        <v>126</v>
      </c>
      <c r="L1876" s="2" t="s">
        <v>306</v>
      </c>
      <c r="M1876" s="2"/>
      <c r="N1876" s="2" t="s">
        <v>80</v>
      </c>
      <c r="O1876" s="2"/>
      <c r="P1876" s="2"/>
      <c r="Q1876" s="2" t="s">
        <v>65</v>
      </c>
      <c r="R1876" s="2" t="s">
        <v>81</v>
      </c>
      <c r="S1876" s="2">
        <v>34</v>
      </c>
      <c r="T1876" s="2" t="s">
        <v>82</v>
      </c>
      <c r="U1876" s="2" t="s">
        <v>83</v>
      </c>
      <c r="V1876" s="10" t="s">
        <v>69</v>
      </c>
      <c r="W1876" s="2"/>
      <c r="X1876" s="2">
        <v>147.56</v>
      </c>
      <c r="Y1876" s="26">
        <v>2.230828806E-05</v>
      </c>
      <c r="Z1876" s="10" t="s">
        <v>84</v>
      </c>
      <c r="AA1876" s="2" t="s">
        <v>85</v>
      </c>
      <c r="AB1876" s="10" t="s">
        <v>72</v>
      </c>
      <c r="AC1876" s="2" t="s">
        <v>73</v>
      </c>
      <c r="AD1876" s="10" t="s">
        <v>74</v>
      </c>
      <c r="AE1876" s="10"/>
      <c r="AF1876" s="10" t="s">
        <v>86</v>
      </c>
      <c r="AG1876" s="10" t="s">
        <v>75</v>
      </c>
      <c r="AH1876" s="10"/>
      <c r="AI1876" s="10" t="s">
        <v>76</v>
      </c>
      <c r="AJ1876" s="2" t="s">
        <v>76</v>
      </c>
      <c r="AK1876" s="32">
        <v>1</v>
      </c>
      <c r="AL1876" s="2"/>
      <c r="AM1876" s="2"/>
      <c r="AN1876" s="7">
        <f>HYPERLINK("#Notes!C5099", "Go To Notes")</f>
      </c>
      <c r="AO1876" s="2">
        <v>0</v>
      </c>
      <c r="AP1876" s="2">
        <v>0</v>
      </c>
      <c r="AQ1876" s="2">
        <v>0</v>
      </c>
      <c r="AR1876" s="26">
        <v>0</v>
      </c>
      <c r="AS1876" s="11"/>
      <c r="AT1876" s="10"/>
      <c r="AV1876" s="10"/>
      <c r="AW1876" s="10"/>
      <c r="AX1876" s="10"/>
      <c r="AY1876" s="10"/>
      <c r="AZ1876" s="10"/>
      <c r="BC1876" s="10"/>
    </row>
    <row r="1877" s="2" customFormat="1">
      <c r="A1877" s="2" t="s">
        <v>4069</v>
      </c>
      <c r="B1877" s="11">
        <v>44160</v>
      </c>
      <c r="C1877" s="2" t="s">
        <v>4058</v>
      </c>
      <c r="D1877" s="2" t="s">
        <v>4059</v>
      </c>
      <c r="E1877" s="2" t="s">
        <v>4060</v>
      </c>
      <c r="F1877" s="2" t="s">
        <v>4066</v>
      </c>
      <c r="G1877" s="2" t="s">
        <v>4067</v>
      </c>
      <c r="H1877" s="2" t="s">
        <v>4068</v>
      </c>
      <c r="I1877" s="11">
        <v>44196</v>
      </c>
      <c r="J1877" s="11">
        <v>44104</v>
      </c>
      <c r="K1877" s="2" t="s">
        <v>126</v>
      </c>
      <c r="L1877" s="2" t="s">
        <v>306</v>
      </c>
      <c r="M1877" s="2"/>
      <c r="N1877" s="2" t="s">
        <v>80</v>
      </c>
      <c r="O1877" s="2"/>
      <c r="P1877" s="2"/>
      <c r="Q1877" s="2" t="s">
        <v>65</v>
      </c>
      <c r="R1877" s="2" t="s">
        <v>81</v>
      </c>
      <c r="S1877" s="2">
        <v>34</v>
      </c>
      <c r="T1877" s="2" t="s">
        <v>82</v>
      </c>
      <c r="U1877" s="2" t="s">
        <v>83</v>
      </c>
      <c r="V1877" s="10" t="s">
        <v>69</v>
      </c>
      <c r="W1877" s="2"/>
      <c r="X1877" s="2">
        <v>346.8</v>
      </c>
      <c r="Y1877" s="26">
        <v>4.10534411E-05</v>
      </c>
      <c r="Z1877" s="10" t="s">
        <v>84</v>
      </c>
      <c r="AA1877" s="2" t="s">
        <v>85</v>
      </c>
      <c r="AB1877" s="10" t="s">
        <v>72</v>
      </c>
      <c r="AC1877" s="2" t="s">
        <v>73</v>
      </c>
      <c r="AD1877" s="10" t="s">
        <v>74</v>
      </c>
      <c r="AE1877" s="10"/>
      <c r="AF1877" s="10" t="s">
        <v>86</v>
      </c>
      <c r="AG1877" s="10" t="s">
        <v>75</v>
      </c>
      <c r="AH1877" s="10"/>
      <c r="AI1877" s="10" t="s">
        <v>76</v>
      </c>
      <c r="AJ1877" s="2" t="s">
        <v>76</v>
      </c>
      <c r="AK1877" s="32">
        <v>1</v>
      </c>
      <c r="AL1877" s="2"/>
      <c r="AM1877" s="2"/>
      <c r="AN1877" s="7">
        <f>HYPERLINK("#Notes!C5106", "Go To Notes")</f>
      </c>
      <c r="AO1877" s="2">
        <v>0</v>
      </c>
      <c r="AP1877" s="2">
        <v>0</v>
      </c>
      <c r="AQ1877" s="2">
        <v>0</v>
      </c>
      <c r="AR1877" s="26">
        <v>0</v>
      </c>
      <c r="AS1877" s="11"/>
      <c r="AT1877" s="10"/>
      <c r="AV1877" s="10"/>
      <c r="AW1877" s="10"/>
      <c r="AX1877" s="10"/>
      <c r="AY1877" s="10"/>
      <c r="AZ1877" s="10"/>
      <c r="BC1877" s="10"/>
    </row>
    <row r="1878" s="2" customFormat="1">
      <c r="A1878" s="2" t="s">
        <v>4070</v>
      </c>
      <c r="B1878" s="11">
        <v>44253</v>
      </c>
      <c r="C1878" s="2" t="s">
        <v>4058</v>
      </c>
      <c r="D1878" s="2" t="s">
        <v>4059</v>
      </c>
      <c r="E1878" s="2" t="s">
        <v>4060</v>
      </c>
      <c r="F1878" s="2" t="s">
        <v>4066</v>
      </c>
      <c r="G1878" s="2" t="s">
        <v>4067</v>
      </c>
      <c r="H1878" s="2" t="s">
        <v>4068</v>
      </c>
      <c r="I1878" s="11">
        <v>44196</v>
      </c>
      <c r="J1878" s="11">
        <v>44196</v>
      </c>
      <c r="K1878" s="2" t="s">
        <v>126</v>
      </c>
      <c r="L1878" s="2" t="s">
        <v>306</v>
      </c>
      <c r="M1878" s="2"/>
      <c r="N1878" s="2" t="s">
        <v>80</v>
      </c>
      <c r="O1878" s="2"/>
      <c r="P1878" s="2"/>
      <c r="Q1878" s="2" t="s">
        <v>65</v>
      </c>
      <c r="R1878" s="2" t="s">
        <v>81</v>
      </c>
      <c r="S1878" s="2">
        <v>22</v>
      </c>
      <c r="T1878" s="2" t="s">
        <v>82</v>
      </c>
      <c r="U1878" s="2" t="s">
        <v>83</v>
      </c>
      <c r="V1878" s="10" t="s">
        <v>69</v>
      </c>
      <c r="W1878" s="2"/>
      <c r="X1878" s="2">
        <v>414.48</v>
      </c>
      <c r="Y1878" s="26">
        <v>5.647808668E-05</v>
      </c>
      <c r="Z1878" s="10" t="s">
        <v>84</v>
      </c>
      <c r="AA1878" s="2" t="s">
        <v>85</v>
      </c>
      <c r="AB1878" s="10" t="s">
        <v>72</v>
      </c>
      <c r="AC1878" s="2" t="s">
        <v>73</v>
      </c>
      <c r="AD1878" s="10" t="s">
        <v>74</v>
      </c>
      <c r="AE1878" s="10"/>
      <c r="AF1878" s="10" t="s">
        <v>86</v>
      </c>
      <c r="AG1878" s="10" t="s">
        <v>75</v>
      </c>
      <c r="AH1878" s="10"/>
      <c r="AI1878" s="10" t="s">
        <v>76</v>
      </c>
      <c r="AJ1878" s="2" t="s">
        <v>76</v>
      </c>
      <c r="AK1878" s="32">
        <v>1</v>
      </c>
      <c r="AL1878" s="2"/>
      <c r="AM1878" s="2"/>
      <c r="AN1878" s="7">
        <f>HYPERLINK("#Notes!C5113", "Go To Notes")</f>
      </c>
      <c r="AO1878" s="2">
        <v>0</v>
      </c>
      <c r="AP1878" s="2">
        <v>0</v>
      </c>
      <c r="AQ1878" s="2">
        <v>0</v>
      </c>
      <c r="AR1878" s="26">
        <v>0</v>
      </c>
      <c r="AS1878" s="11"/>
      <c r="AT1878" s="10"/>
      <c r="AV1878" s="10"/>
      <c r="AW1878" s="10"/>
      <c r="AX1878" s="10"/>
      <c r="AY1878" s="10"/>
      <c r="AZ1878" s="10"/>
      <c r="BC1878" s="10"/>
    </row>
    <row r="1879" s="2" customFormat="1">
      <c r="A1879" s="2" t="s">
        <v>4071</v>
      </c>
      <c r="B1879" s="11">
        <v>44343</v>
      </c>
      <c r="C1879" s="2" t="s">
        <v>4058</v>
      </c>
      <c r="D1879" s="2" t="s">
        <v>4059</v>
      </c>
      <c r="E1879" s="2" t="s">
        <v>4060</v>
      </c>
      <c r="F1879" s="2" t="s">
        <v>4066</v>
      </c>
      <c r="G1879" s="2" t="s">
        <v>4067</v>
      </c>
      <c r="H1879" s="2" t="s">
        <v>4068</v>
      </c>
      <c r="I1879" s="11">
        <v>44561</v>
      </c>
      <c r="J1879" s="11">
        <v>44286</v>
      </c>
      <c r="K1879" s="2" t="s">
        <v>126</v>
      </c>
      <c r="L1879" s="2" t="s">
        <v>306</v>
      </c>
      <c r="M1879" s="2"/>
      <c r="N1879" s="2" t="s">
        <v>80</v>
      </c>
      <c r="O1879" s="2"/>
      <c r="P1879" s="2"/>
      <c r="Q1879" s="2" t="s">
        <v>65</v>
      </c>
      <c r="R1879" s="2" t="s">
        <v>81</v>
      </c>
      <c r="S1879" s="2">
        <v>39</v>
      </c>
      <c r="T1879" s="2" t="s">
        <v>82</v>
      </c>
      <c r="U1879" s="2" t="s">
        <v>83</v>
      </c>
      <c r="V1879" s="10" t="s">
        <v>69</v>
      </c>
      <c r="W1879" s="2"/>
      <c r="X1879" s="2">
        <v>7402.98</v>
      </c>
      <c r="Y1879" s="26">
        <v>0.00055398224074</v>
      </c>
      <c r="Z1879" s="10" t="s">
        <v>84</v>
      </c>
      <c r="AA1879" s="2" t="s">
        <v>85</v>
      </c>
      <c r="AB1879" s="10" t="s">
        <v>72</v>
      </c>
      <c r="AC1879" s="2" t="s">
        <v>73</v>
      </c>
      <c r="AD1879" s="10" t="s">
        <v>74</v>
      </c>
      <c r="AE1879" s="10"/>
      <c r="AF1879" s="10" t="s">
        <v>86</v>
      </c>
      <c r="AG1879" s="10" t="s">
        <v>75</v>
      </c>
      <c r="AH1879" s="10"/>
      <c r="AI1879" s="10" t="s">
        <v>76</v>
      </c>
      <c r="AJ1879" s="2" t="s">
        <v>76</v>
      </c>
      <c r="AK1879" s="32">
        <v>1</v>
      </c>
      <c r="AL1879" s="2"/>
      <c r="AM1879" s="2"/>
      <c r="AN1879" s="7">
        <f>HYPERLINK("#Notes!C5120", "Go To Notes")</f>
      </c>
      <c r="AO1879" s="2">
        <v>0</v>
      </c>
      <c r="AP1879" s="2">
        <v>0</v>
      </c>
      <c r="AQ1879" s="2">
        <v>0</v>
      </c>
      <c r="AR1879" s="26">
        <v>0</v>
      </c>
      <c r="AS1879" s="11"/>
      <c r="AT1879" s="10"/>
      <c r="AV1879" s="10"/>
      <c r="AW1879" s="10"/>
      <c r="AX1879" s="10"/>
      <c r="AY1879" s="10"/>
      <c r="AZ1879" s="10"/>
      <c r="BC1879" s="10"/>
    </row>
    <row r="1880" s="2" customFormat="1">
      <c r="A1880" s="2" t="s">
        <v>4072</v>
      </c>
      <c r="B1880" s="11">
        <v>44434</v>
      </c>
      <c r="C1880" s="2" t="s">
        <v>4058</v>
      </c>
      <c r="D1880" s="2" t="s">
        <v>4059</v>
      </c>
      <c r="E1880" s="2" t="s">
        <v>4060</v>
      </c>
      <c r="F1880" s="2" t="s">
        <v>4066</v>
      </c>
      <c r="G1880" s="2" t="s">
        <v>4067</v>
      </c>
      <c r="H1880" s="2" t="s">
        <v>4068</v>
      </c>
      <c r="I1880" s="11">
        <v>44561</v>
      </c>
      <c r="J1880" s="11">
        <v>44377</v>
      </c>
      <c r="K1880" s="2" t="s">
        <v>126</v>
      </c>
      <c r="L1880" s="2" t="s">
        <v>306</v>
      </c>
      <c r="M1880" s="2"/>
      <c r="N1880" s="2" t="s">
        <v>80</v>
      </c>
      <c r="O1880" s="2"/>
      <c r="P1880" s="2"/>
      <c r="Q1880" s="2" t="s">
        <v>65</v>
      </c>
      <c r="R1880" s="2" t="s">
        <v>81</v>
      </c>
      <c r="S1880" s="2">
        <v>46</v>
      </c>
      <c r="T1880" s="2" t="s">
        <v>82</v>
      </c>
      <c r="U1880" s="2" t="s">
        <v>83</v>
      </c>
      <c r="V1880" s="10" t="s">
        <v>69</v>
      </c>
      <c r="W1880" s="2"/>
      <c r="X1880" s="2">
        <v>9850.44</v>
      </c>
      <c r="Y1880" s="26">
        <v>0.00050481051969</v>
      </c>
      <c r="Z1880" s="10" t="s">
        <v>84</v>
      </c>
      <c r="AA1880" s="2" t="s">
        <v>85</v>
      </c>
      <c r="AB1880" s="10" t="s">
        <v>72</v>
      </c>
      <c r="AC1880" s="2" t="s">
        <v>73</v>
      </c>
      <c r="AD1880" s="10" t="s">
        <v>74</v>
      </c>
      <c r="AE1880" s="10"/>
      <c r="AF1880" s="10" t="s">
        <v>86</v>
      </c>
      <c r="AG1880" s="10" t="s">
        <v>75</v>
      </c>
      <c r="AH1880" s="10"/>
      <c r="AI1880" s="10" t="s">
        <v>76</v>
      </c>
      <c r="AJ1880" s="2" t="s">
        <v>76</v>
      </c>
      <c r="AK1880" s="32">
        <v>1</v>
      </c>
      <c r="AL1880" s="2"/>
      <c r="AM1880" s="2"/>
      <c r="AN1880" s="7">
        <f>HYPERLINK("#Notes!C5127", "Go To Notes")</f>
      </c>
      <c r="AO1880" s="2">
        <v>0</v>
      </c>
      <c r="AP1880" s="2">
        <v>0</v>
      </c>
      <c r="AQ1880" s="2">
        <v>0</v>
      </c>
      <c r="AR1880" s="26">
        <v>0</v>
      </c>
      <c r="AS1880" s="11"/>
      <c r="AT1880" s="10"/>
      <c r="AV1880" s="10"/>
      <c r="AW1880" s="10"/>
      <c r="AX1880" s="10"/>
      <c r="AY1880" s="10"/>
      <c r="AZ1880" s="10"/>
      <c r="BC1880" s="10"/>
    </row>
    <row r="1881" s="2" customFormat="1">
      <c r="A1881" s="2" t="s">
        <v>4073</v>
      </c>
      <c r="B1881" s="11">
        <v>44524</v>
      </c>
      <c r="C1881" s="2" t="s">
        <v>4058</v>
      </c>
      <c r="D1881" s="2" t="s">
        <v>4059</v>
      </c>
      <c r="E1881" s="2" t="s">
        <v>4060</v>
      </c>
      <c r="F1881" s="2" t="s">
        <v>4066</v>
      </c>
      <c r="G1881" s="2" t="s">
        <v>4067</v>
      </c>
      <c r="H1881" s="2" t="s">
        <v>4068</v>
      </c>
      <c r="I1881" s="11">
        <v>44561</v>
      </c>
      <c r="J1881" s="11">
        <v>44469</v>
      </c>
      <c r="K1881" s="2" t="s">
        <v>126</v>
      </c>
      <c r="L1881" s="2" t="s">
        <v>306</v>
      </c>
      <c r="M1881" s="2"/>
      <c r="N1881" s="2" t="s">
        <v>80</v>
      </c>
      <c r="O1881" s="2"/>
      <c r="P1881" s="2"/>
      <c r="Q1881" s="2" t="s">
        <v>65</v>
      </c>
      <c r="R1881" s="2" t="s">
        <v>81</v>
      </c>
      <c r="S1881" s="2">
        <v>67</v>
      </c>
      <c r="T1881" s="2" t="s">
        <v>82</v>
      </c>
      <c r="U1881" s="2" t="s">
        <v>83</v>
      </c>
      <c r="V1881" s="10" t="s">
        <v>69</v>
      </c>
      <c r="W1881" s="2"/>
      <c r="X1881" s="2">
        <v>11756.49</v>
      </c>
      <c r="Y1881" s="26">
        <v>0.00048688167837</v>
      </c>
      <c r="Z1881" s="10" t="s">
        <v>84</v>
      </c>
      <c r="AA1881" s="2" t="s">
        <v>85</v>
      </c>
      <c r="AB1881" s="10" t="s">
        <v>72</v>
      </c>
      <c r="AC1881" s="2" t="s">
        <v>73</v>
      </c>
      <c r="AD1881" s="10" t="s">
        <v>74</v>
      </c>
      <c r="AE1881" s="10"/>
      <c r="AF1881" s="10" t="s">
        <v>86</v>
      </c>
      <c r="AG1881" s="10" t="s">
        <v>75</v>
      </c>
      <c r="AH1881" s="10"/>
      <c r="AI1881" s="10" t="s">
        <v>76</v>
      </c>
      <c r="AJ1881" s="2" t="s">
        <v>76</v>
      </c>
      <c r="AK1881" s="32">
        <v>1</v>
      </c>
      <c r="AL1881" s="2"/>
      <c r="AM1881" s="2"/>
      <c r="AN1881" s="7">
        <f>HYPERLINK("#Notes!C5134", "Go To Notes")</f>
      </c>
      <c r="AO1881" s="2">
        <v>0</v>
      </c>
      <c r="AP1881" s="2">
        <v>0</v>
      </c>
      <c r="AQ1881" s="2">
        <v>0</v>
      </c>
      <c r="AR1881" s="26">
        <v>0</v>
      </c>
      <c r="AS1881" s="11"/>
      <c r="AT1881" s="10"/>
      <c r="AV1881" s="10"/>
      <c r="AW1881" s="10"/>
      <c r="AX1881" s="10"/>
      <c r="AY1881" s="10"/>
      <c r="AZ1881" s="10"/>
      <c r="BC1881" s="10"/>
    </row>
    <row r="1882" s="2" customFormat="1">
      <c r="A1882" s="2" t="s">
        <v>4074</v>
      </c>
      <c r="B1882" s="11">
        <v>43979</v>
      </c>
      <c r="C1882" s="2" t="s">
        <v>4058</v>
      </c>
      <c r="D1882" s="2" t="s">
        <v>4059</v>
      </c>
      <c r="E1882" s="2" t="s">
        <v>4060</v>
      </c>
      <c r="F1882" s="2" t="s">
        <v>4075</v>
      </c>
      <c r="G1882" s="2" t="s">
        <v>4076</v>
      </c>
      <c r="H1882" s="2" t="s">
        <v>4077</v>
      </c>
      <c r="I1882" s="11">
        <v>44196</v>
      </c>
      <c r="J1882" s="11">
        <v>43921</v>
      </c>
      <c r="K1882" s="2" t="s">
        <v>126</v>
      </c>
      <c r="L1882" s="2" t="s">
        <v>306</v>
      </c>
      <c r="M1882" s="2"/>
      <c r="N1882" s="2" t="s">
        <v>80</v>
      </c>
      <c r="O1882" s="2"/>
      <c r="P1882" s="2"/>
      <c r="Q1882" s="2" t="s">
        <v>65</v>
      </c>
      <c r="R1882" s="2" t="s">
        <v>81</v>
      </c>
      <c r="S1882" s="2">
        <v>14286</v>
      </c>
      <c r="T1882" s="2" t="s">
        <v>82</v>
      </c>
      <c r="U1882" s="2" t="s">
        <v>83</v>
      </c>
      <c r="V1882" s="10" t="s">
        <v>69</v>
      </c>
      <c r="W1882" s="2"/>
      <c r="X1882" s="2">
        <v>50001</v>
      </c>
      <c r="Y1882" s="26">
        <v>5.511655308E-05</v>
      </c>
      <c r="Z1882" s="10" t="s">
        <v>84</v>
      </c>
      <c r="AA1882" s="2" t="s">
        <v>85</v>
      </c>
      <c r="AB1882" s="10" t="s">
        <v>72</v>
      </c>
      <c r="AC1882" s="2" t="s">
        <v>73</v>
      </c>
      <c r="AD1882" s="10" t="s">
        <v>74</v>
      </c>
      <c r="AE1882" s="10"/>
      <c r="AF1882" s="10" t="s">
        <v>86</v>
      </c>
      <c r="AG1882" s="10" t="s">
        <v>75</v>
      </c>
      <c r="AH1882" s="10"/>
      <c r="AI1882" s="10" t="s">
        <v>76</v>
      </c>
      <c r="AJ1882" s="2" t="s">
        <v>76</v>
      </c>
      <c r="AK1882" s="32">
        <v>1</v>
      </c>
      <c r="AL1882" s="2"/>
      <c r="AM1882" s="2"/>
      <c r="AN1882" s="7">
        <f>HYPERLINK("#Notes!C5141", "Go To Notes")</f>
      </c>
      <c r="AO1882" s="2">
        <v>0</v>
      </c>
      <c r="AP1882" s="2">
        <v>0</v>
      </c>
      <c r="AQ1882" s="2">
        <v>0</v>
      </c>
      <c r="AR1882" s="26">
        <v>0</v>
      </c>
      <c r="AS1882" s="11"/>
      <c r="AT1882" s="10"/>
      <c r="AV1882" s="10"/>
      <c r="AW1882" s="10"/>
      <c r="AX1882" s="10"/>
      <c r="AY1882" s="10"/>
      <c r="AZ1882" s="10"/>
      <c r="BC1882" s="10"/>
    </row>
    <row r="1883" s="2" customFormat="1">
      <c r="A1883" s="2" t="s">
        <v>4078</v>
      </c>
      <c r="B1883" s="11">
        <v>44071</v>
      </c>
      <c r="C1883" s="2" t="s">
        <v>4058</v>
      </c>
      <c r="D1883" s="2" t="s">
        <v>4059</v>
      </c>
      <c r="E1883" s="2" t="s">
        <v>4060</v>
      </c>
      <c r="F1883" s="2" t="s">
        <v>4075</v>
      </c>
      <c r="G1883" s="2" t="s">
        <v>4076</v>
      </c>
      <c r="H1883" s="2" t="s">
        <v>4077</v>
      </c>
      <c r="I1883" s="11">
        <v>44196</v>
      </c>
      <c r="J1883" s="11">
        <v>44012</v>
      </c>
      <c r="K1883" s="2" t="s">
        <v>126</v>
      </c>
      <c r="L1883" s="2" t="s">
        <v>306</v>
      </c>
      <c r="M1883" s="2"/>
      <c r="N1883" s="2" t="s">
        <v>80</v>
      </c>
      <c r="O1883" s="2"/>
      <c r="P1883" s="2"/>
      <c r="Q1883" s="2" t="s">
        <v>65</v>
      </c>
      <c r="R1883" s="2" t="s">
        <v>81</v>
      </c>
      <c r="S1883" s="2">
        <v>12954</v>
      </c>
      <c r="T1883" s="2" t="s">
        <v>82</v>
      </c>
      <c r="U1883" s="2" t="s">
        <v>83</v>
      </c>
      <c r="V1883" s="10" t="s">
        <v>69</v>
      </c>
      <c r="W1883" s="2"/>
      <c r="X1883" s="2">
        <v>56220.36</v>
      </c>
      <c r="Y1883" s="26">
        <v>5.15667784E-05</v>
      </c>
      <c r="Z1883" s="10" t="s">
        <v>84</v>
      </c>
      <c r="AA1883" s="2" t="s">
        <v>85</v>
      </c>
      <c r="AB1883" s="10" t="s">
        <v>72</v>
      </c>
      <c r="AC1883" s="2" t="s">
        <v>73</v>
      </c>
      <c r="AD1883" s="10" t="s">
        <v>74</v>
      </c>
      <c r="AE1883" s="10"/>
      <c r="AF1883" s="10" t="s">
        <v>86</v>
      </c>
      <c r="AG1883" s="10" t="s">
        <v>75</v>
      </c>
      <c r="AH1883" s="10"/>
      <c r="AI1883" s="10" t="s">
        <v>76</v>
      </c>
      <c r="AJ1883" s="2" t="s">
        <v>76</v>
      </c>
      <c r="AK1883" s="32">
        <v>1</v>
      </c>
      <c r="AL1883" s="2"/>
      <c r="AM1883" s="2"/>
      <c r="AN1883" s="7">
        <f>HYPERLINK("#Notes!C5148", "Go To Notes")</f>
      </c>
      <c r="AO1883" s="2">
        <v>0</v>
      </c>
      <c r="AP1883" s="2">
        <v>0</v>
      </c>
      <c r="AQ1883" s="2">
        <v>0</v>
      </c>
      <c r="AR1883" s="26">
        <v>0</v>
      </c>
      <c r="AS1883" s="11"/>
      <c r="AT1883" s="10"/>
      <c r="AV1883" s="10"/>
      <c r="AW1883" s="10"/>
      <c r="AX1883" s="10"/>
      <c r="AY1883" s="10"/>
      <c r="AZ1883" s="10"/>
      <c r="BC1883" s="10"/>
    </row>
    <row r="1884" s="2" customFormat="1">
      <c r="A1884" s="2" t="s">
        <v>4079</v>
      </c>
      <c r="B1884" s="11">
        <v>44524</v>
      </c>
      <c r="C1884" s="2" t="s">
        <v>4058</v>
      </c>
      <c r="D1884" s="2" t="s">
        <v>4059</v>
      </c>
      <c r="E1884" s="2" t="s">
        <v>4060</v>
      </c>
      <c r="F1884" s="2" t="s">
        <v>4080</v>
      </c>
      <c r="G1884" s="2" t="s">
        <v>4081</v>
      </c>
      <c r="H1884" s="2" t="s">
        <v>4082</v>
      </c>
      <c r="I1884" s="11">
        <v>44561</v>
      </c>
      <c r="J1884" s="11">
        <v>44469</v>
      </c>
      <c r="K1884" s="2" t="s">
        <v>126</v>
      </c>
      <c r="L1884" s="2" t="s">
        <v>306</v>
      </c>
      <c r="M1884" s="2"/>
      <c r="N1884" s="2" t="s">
        <v>80</v>
      </c>
      <c r="O1884" s="2"/>
      <c r="P1884" s="2"/>
      <c r="Q1884" s="2" t="s">
        <v>65</v>
      </c>
      <c r="R1884" s="2" t="s">
        <v>81</v>
      </c>
      <c r="S1884" s="2">
        <v>16264</v>
      </c>
      <c r="T1884" s="2" t="s">
        <v>82</v>
      </c>
      <c r="U1884" s="2" t="s">
        <v>83</v>
      </c>
      <c r="V1884" s="10" t="s">
        <v>69</v>
      </c>
      <c r="W1884" s="2"/>
      <c r="X1884" s="2">
        <v>2853844.08</v>
      </c>
      <c r="Y1884" s="26">
        <v>0.00467990376905</v>
      </c>
      <c r="Z1884" s="10" t="s">
        <v>84</v>
      </c>
      <c r="AA1884" s="2" t="s">
        <v>85</v>
      </c>
      <c r="AB1884" s="10" t="s">
        <v>72</v>
      </c>
      <c r="AC1884" s="2" t="s">
        <v>73</v>
      </c>
      <c r="AD1884" s="10" t="s">
        <v>74</v>
      </c>
      <c r="AE1884" s="10"/>
      <c r="AF1884" s="10" t="s">
        <v>86</v>
      </c>
      <c r="AG1884" s="10" t="s">
        <v>75</v>
      </c>
      <c r="AH1884" s="10"/>
      <c r="AI1884" s="10" t="s">
        <v>76</v>
      </c>
      <c r="AJ1884" s="2" t="s">
        <v>76</v>
      </c>
      <c r="AK1884" s="32">
        <v>1</v>
      </c>
      <c r="AL1884" s="2"/>
      <c r="AM1884" s="2"/>
      <c r="AN1884" s="7">
        <f>HYPERLINK("#Notes!C5155", "Go To Notes")</f>
      </c>
      <c r="AO1884" s="2">
        <v>0</v>
      </c>
      <c r="AP1884" s="2">
        <v>0</v>
      </c>
      <c r="AQ1884" s="2">
        <v>2702238</v>
      </c>
      <c r="AR1884" s="26">
        <v>0.9468765371372356</v>
      </c>
      <c r="AS1884" s="11"/>
      <c r="AT1884" s="10"/>
      <c r="AV1884" s="10"/>
      <c r="AW1884" s="10"/>
      <c r="AX1884" s="10"/>
      <c r="AY1884" s="10"/>
      <c r="AZ1884" s="10"/>
      <c r="BC1884" s="10"/>
    </row>
    <row r="1885" s="2" customFormat="1">
      <c r="A1885" s="2" t="s">
        <v>4083</v>
      </c>
      <c r="B1885" s="11">
        <v>43979</v>
      </c>
      <c r="C1885" s="2" t="s">
        <v>4058</v>
      </c>
      <c r="D1885" s="2" t="s">
        <v>4059</v>
      </c>
      <c r="E1885" s="2" t="s">
        <v>4060</v>
      </c>
      <c r="F1885" s="2" t="s">
        <v>4084</v>
      </c>
      <c r="G1885" s="2" t="s">
        <v>4085</v>
      </c>
      <c r="H1885" s="2" t="s">
        <v>4086</v>
      </c>
      <c r="I1885" s="11">
        <v>44196</v>
      </c>
      <c r="J1885" s="11">
        <v>43921</v>
      </c>
      <c r="K1885" s="2" t="s">
        <v>126</v>
      </c>
      <c r="L1885" s="2" t="s">
        <v>306</v>
      </c>
      <c r="M1885" s="2"/>
      <c r="N1885" s="2" t="s">
        <v>80</v>
      </c>
      <c r="O1885" s="2"/>
      <c r="P1885" s="2"/>
      <c r="Q1885" s="2" t="s">
        <v>65</v>
      </c>
      <c r="R1885" s="2" t="s">
        <v>81</v>
      </c>
      <c r="S1885" s="2">
        <v>94864</v>
      </c>
      <c r="T1885" s="2" t="s">
        <v>82</v>
      </c>
      <c r="U1885" s="2" t="s">
        <v>83</v>
      </c>
      <c r="V1885" s="10" t="s">
        <v>69</v>
      </c>
      <c r="W1885" s="2"/>
      <c r="X1885" s="2">
        <v>332024</v>
      </c>
      <c r="Y1885" s="26">
        <v>3.717129204E-05</v>
      </c>
      <c r="Z1885" s="10" t="s">
        <v>84</v>
      </c>
      <c r="AA1885" s="2" t="s">
        <v>85</v>
      </c>
      <c r="AB1885" s="10" t="s">
        <v>72</v>
      </c>
      <c r="AC1885" s="2" t="s">
        <v>73</v>
      </c>
      <c r="AD1885" s="10" t="s">
        <v>74</v>
      </c>
      <c r="AE1885" s="10"/>
      <c r="AF1885" s="10" t="s">
        <v>86</v>
      </c>
      <c r="AG1885" s="10" t="s">
        <v>75</v>
      </c>
      <c r="AH1885" s="10"/>
      <c r="AI1885" s="10" t="s">
        <v>76</v>
      </c>
      <c r="AJ1885" s="2" t="s">
        <v>76</v>
      </c>
      <c r="AK1885" s="32">
        <v>1</v>
      </c>
      <c r="AL1885" s="2"/>
      <c r="AM1885" s="2"/>
      <c r="AN1885" s="7">
        <f>HYPERLINK("#Notes!C5162", "Go To Notes")</f>
      </c>
      <c r="AO1885" s="2">
        <v>0</v>
      </c>
      <c r="AP1885" s="2">
        <v>0</v>
      </c>
      <c r="AQ1885" s="2">
        <v>161350</v>
      </c>
      <c r="AR1885" s="26">
        <v>0.48595884634845676</v>
      </c>
      <c r="AS1885" s="11"/>
      <c r="AT1885" s="10"/>
      <c r="AV1885" s="10"/>
      <c r="AW1885" s="10"/>
      <c r="AX1885" s="10"/>
      <c r="AY1885" s="10"/>
      <c r="AZ1885" s="10"/>
      <c r="BC1885" s="10"/>
    </row>
    <row r="1886" s="3" customFormat="1">
      <c r="A1886" s="3" t="s">
        <v>4087</v>
      </c>
      <c r="B1886" s="16">
        <v>44084</v>
      </c>
      <c r="C1886" s="3" t="s">
        <v>4058</v>
      </c>
      <c r="D1886" s="3" t="s">
        <v>4059</v>
      </c>
      <c r="E1886" s="3" t="s">
        <v>4060</v>
      </c>
      <c r="F1886" s="3" t="s">
        <v>4084</v>
      </c>
      <c r="G1886" s="3" t="s">
        <v>4085</v>
      </c>
      <c r="H1886" s="3" t="s">
        <v>4086</v>
      </c>
      <c r="I1886" s="16">
        <v>44196</v>
      </c>
      <c r="J1886" s="16">
        <v>43921</v>
      </c>
      <c r="K1886" s="3" t="s">
        <v>126</v>
      </c>
      <c r="L1886" s="3" t="s">
        <v>306</v>
      </c>
      <c r="M1886" s="3"/>
      <c r="N1886" s="3" t="s">
        <v>80</v>
      </c>
      <c r="O1886" s="3"/>
      <c r="P1886" s="3"/>
      <c r="Q1886" s="3" t="s">
        <v>65</v>
      </c>
      <c r="R1886" s="3" t="s">
        <v>81</v>
      </c>
      <c r="S1886" s="3">
        <v>94864</v>
      </c>
      <c r="T1886" s="3" t="s">
        <v>82</v>
      </c>
      <c r="U1886" s="3" t="s">
        <v>83</v>
      </c>
      <c r="V1886" s="21" t="s">
        <v>69</v>
      </c>
      <c r="W1886" s="3"/>
      <c r="X1886" s="3">
        <v>332024</v>
      </c>
      <c r="Y1886" s="27">
        <v>3.717129204E-05</v>
      </c>
      <c r="Z1886" s="21" t="s">
        <v>84</v>
      </c>
      <c r="AA1886" s="3" t="s">
        <v>85</v>
      </c>
      <c r="AB1886" s="21" t="s">
        <v>72</v>
      </c>
      <c r="AC1886" s="3" t="s">
        <v>73</v>
      </c>
      <c r="AD1886" s="21" t="s">
        <v>74</v>
      </c>
      <c r="AE1886" s="21"/>
      <c r="AF1886" s="21" t="s">
        <v>86</v>
      </c>
      <c r="AG1886" s="21" t="s">
        <v>75</v>
      </c>
      <c r="AH1886" s="21"/>
      <c r="AI1886" s="21" t="s">
        <v>76</v>
      </c>
      <c r="AJ1886" s="3" t="s">
        <v>76</v>
      </c>
      <c r="AK1886" s="33">
        <v>1</v>
      </c>
      <c r="AL1886" s="3"/>
      <c r="AM1886" s="3"/>
      <c r="AN1886" s="7">
        <f>HYPERLINK("#Notes!C5169", "Go To Notes")</f>
      </c>
      <c r="AO1886" s="3">
        <v>0</v>
      </c>
      <c r="AP1886" s="3">
        <v>0</v>
      </c>
      <c r="AQ1886" s="3">
        <v>161350</v>
      </c>
      <c r="AR1886" s="27">
        <v>0.48595884634845676</v>
      </c>
      <c r="AS1886" s="16"/>
      <c r="AT1886" s="21"/>
      <c r="AV1886" s="21"/>
      <c r="AW1886" s="21"/>
      <c r="AX1886" s="21"/>
      <c r="AY1886" s="21"/>
      <c r="AZ1886" s="21"/>
      <c r="BC1886" s="21"/>
    </row>
    <row r="1887" s="2" customFormat="1">
      <c r="A1887" s="2" t="s">
        <v>4088</v>
      </c>
      <c r="B1887" s="11">
        <v>44071</v>
      </c>
      <c r="C1887" s="2" t="s">
        <v>4058</v>
      </c>
      <c r="D1887" s="2" t="s">
        <v>4059</v>
      </c>
      <c r="E1887" s="2" t="s">
        <v>4060</v>
      </c>
      <c r="F1887" s="2" t="s">
        <v>4084</v>
      </c>
      <c r="G1887" s="2" t="s">
        <v>4085</v>
      </c>
      <c r="H1887" s="2" t="s">
        <v>4086</v>
      </c>
      <c r="I1887" s="11">
        <v>44196</v>
      </c>
      <c r="J1887" s="11">
        <v>44012</v>
      </c>
      <c r="K1887" s="2" t="s">
        <v>126</v>
      </c>
      <c r="L1887" s="2" t="s">
        <v>306</v>
      </c>
      <c r="M1887" s="2"/>
      <c r="N1887" s="2" t="s">
        <v>80</v>
      </c>
      <c r="O1887" s="2"/>
      <c r="P1887" s="2"/>
      <c r="Q1887" s="2" t="s">
        <v>65</v>
      </c>
      <c r="R1887" s="2" t="s">
        <v>81</v>
      </c>
      <c r="S1887" s="2">
        <v>82674</v>
      </c>
      <c r="T1887" s="2" t="s">
        <v>82</v>
      </c>
      <c r="U1887" s="2" t="s">
        <v>83</v>
      </c>
      <c r="V1887" s="10" t="s">
        <v>69</v>
      </c>
      <c r="W1887" s="2"/>
      <c r="X1887" s="2">
        <v>358805.16</v>
      </c>
      <c r="Y1887" s="26">
        <v>3.592729568E-05</v>
      </c>
      <c r="Z1887" s="10" t="s">
        <v>84</v>
      </c>
      <c r="AA1887" s="2" t="s">
        <v>85</v>
      </c>
      <c r="AB1887" s="10" t="s">
        <v>72</v>
      </c>
      <c r="AC1887" s="2" t="s">
        <v>73</v>
      </c>
      <c r="AD1887" s="10" t="s">
        <v>74</v>
      </c>
      <c r="AE1887" s="10"/>
      <c r="AF1887" s="10" t="s">
        <v>86</v>
      </c>
      <c r="AG1887" s="10" t="s">
        <v>75</v>
      </c>
      <c r="AH1887" s="10"/>
      <c r="AI1887" s="10" t="s">
        <v>76</v>
      </c>
      <c r="AJ1887" s="2" t="s">
        <v>76</v>
      </c>
      <c r="AK1887" s="32">
        <v>1</v>
      </c>
      <c r="AL1887" s="2"/>
      <c r="AM1887" s="2"/>
      <c r="AN1887" s="7">
        <f>HYPERLINK("#Notes!C5176", "Go To Notes")</f>
      </c>
      <c r="AO1887" s="2">
        <v>0</v>
      </c>
      <c r="AP1887" s="2">
        <v>0</v>
      </c>
      <c r="AQ1887" s="2">
        <v>0</v>
      </c>
      <c r="AR1887" s="26">
        <v>0</v>
      </c>
      <c r="AS1887" s="11"/>
      <c r="AT1887" s="10"/>
      <c r="AV1887" s="10"/>
      <c r="AW1887" s="10"/>
      <c r="AX1887" s="10"/>
      <c r="AY1887" s="10"/>
      <c r="AZ1887" s="10"/>
      <c r="BC1887" s="10"/>
    </row>
    <row r="1888" s="2" customFormat="1">
      <c r="A1888" s="2" t="s">
        <v>4089</v>
      </c>
      <c r="B1888" s="11">
        <v>43979</v>
      </c>
      <c r="C1888" s="2" t="s">
        <v>4058</v>
      </c>
      <c r="D1888" s="2" t="s">
        <v>4059</v>
      </c>
      <c r="E1888" s="2" t="s">
        <v>4060</v>
      </c>
      <c r="F1888" s="2" t="s">
        <v>4090</v>
      </c>
      <c r="G1888" s="2" t="s">
        <v>4091</v>
      </c>
      <c r="H1888" s="2" t="s">
        <v>4092</v>
      </c>
      <c r="I1888" s="11">
        <v>44196</v>
      </c>
      <c r="J1888" s="11">
        <v>43921</v>
      </c>
      <c r="K1888" s="2" t="s">
        <v>126</v>
      </c>
      <c r="L1888" s="2" t="s">
        <v>306</v>
      </c>
      <c r="M1888" s="2"/>
      <c r="N1888" s="2" t="s">
        <v>80</v>
      </c>
      <c r="O1888" s="2"/>
      <c r="P1888" s="2"/>
      <c r="Q1888" s="2" t="s">
        <v>65</v>
      </c>
      <c r="R1888" s="2" t="s">
        <v>81</v>
      </c>
      <c r="S1888" s="2">
        <v>70358</v>
      </c>
      <c r="T1888" s="2" t="s">
        <v>82</v>
      </c>
      <c r="U1888" s="2" t="s">
        <v>83</v>
      </c>
      <c r="V1888" s="10" t="s">
        <v>69</v>
      </c>
      <c r="W1888" s="2"/>
      <c r="X1888" s="2">
        <v>246253</v>
      </c>
      <c r="Y1888" s="26">
        <v>4.451761578E-05</v>
      </c>
      <c r="Z1888" s="10" t="s">
        <v>84</v>
      </c>
      <c r="AA1888" s="2" t="s">
        <v>85</v>
      </c>
      <c r="AB1888" s="10" t="s">
        <v>72</v>
      </c>
      <c r="AC1888" s="2" t="s">
        <v>73</v>
      </c>
      <c r="AD1888" s="10" t="s">
        <v>74</v>
      </c>
      <c r="AE1888" s="10"/>
      <c r="AF1888" s="10" t="s">
        <v>86</v>
      </c>
      <c r="AG1888" s="10" t="s">
        <v>75</v>
      </c>
      <c r="AH1888" s="10"/>
      <c r="AI1888" s="10" t="s">
        <v>76</v>
      </c>
      <c r="AJ1888" s="2" t="s">
        <v>76</v>
      </c>
      <c r="AK1888" s="32">
        <v>1</v>
      </c>
      <c r="AL1888" s="2"/>
      <c r="AM1888" s="2"/>
      <c r="AN1888" s="7">
        <f>HYPERLINK("#Notes!C5183", "Go To Notes")</f>
      </c>
      <c r="AO1888" s="2">
        <v>0</v>
      </c>
      <c r="AP1888" s="2">
        <v>0</v>
      </c>
      <c r="AQ1888" s="2">
        <v>233800</v>
      </c>
      <c r="AR1888" s="26">
        <v>0.9494300577048809</v>
      </c>
      <c r="AS1888" s="11"/>
      <c r="AT1888" s="10"/>
      <c r="AV1888" s="10"/>
      <c r="AW1888" s="10"/>
      <c r="AX1888" s="10"/>
      <c r="AY1888" s="10"/>
      <c r="AZ1888" s="10"/>
      <c r="BC1888" s="10"/>
    </row>
    <row r="1889" s="3" customFormat="1">
      <c r="A1889" s="3" t="s">
        <v>4093</v>
      </c>
      <c r="B1889" s="16">
        <v>44084</v>
      </c>
      <c r="C1889" s="3" t="s">
        <v>4058</v>
      </c>
      <c r="D1889" s="3" t="s">
        <v>4059</v>
      </c>
      <c r="E1889" s="3" t="s">
        <v>4060</v>
      </c>
      <c r="F1889" s="3" t="s">
        <v>4090</v>
      </c>
      <c r="G1889" s="3" t="s">
        <v>4091</v>
      </c>
      <c r="H1889" s="3" t="s">
        <v>4092</v>
      </c>
      <c r="I1889" s="16">
        <v>44196</v>
      </c>
      <c r="J1889" s="16">
        <v>43921</v>
      </c>
      <c r="K1889" s="3" t="s">
        <v>126</v>
      </c>
      <c r="L1889" s="3" t="s">
        <v>306</v>
      </c>
      <c r="M1889" s="3"/>
      <c r="N1889" s="3" t="s">
        <v>80</v>
      </c>
      <c r="O1889" s="3"/>
      <c r="P1889" s="3"/>
      <c r="Q1889" s="3" t="s">
        <v>65</v>
      </c>
      <c r="R1889" s="3" t="s">
        <v>81</v>
      </c>
      <c r="S1889" s="3">
        <v>70358</v>
      </c>
      <c r="T1889" s="3" t="s">
        <v>82</v>
      </c>
      <c r="U1889" s="3" t="s">
        <v>83</v>
      </c>
      <c r="V1889" s="21" t="s">
        <v>69</v>
      </c>
      <c r="W1889" s="3"/>
      <c r="X1889" s="3">
        <v>246253</v>
      </c>
      <c r="Y1889" s="27">
        <v>4.451761578E-05</v>
      </c>
      <c r="Z1889" s="21" t="s">
        <v>84</v>
      </c>
      <c r="AA1889" s="3" t="s">
        <v>85</v>
      </c>
      <c r="AB1889" s="21" t="s">
        <v>72</v>
      </c>
      <c r="AC1889" s="3" t="s">
        <v>73</v>
      </c>
      <c r="AD1889" s="21" t="s">
        <v>74</v>
      </c>
      <c r="AE1889" s="21"/>
      <c r="AF1889" s="21" t="s">
        <v>86</v>
      </c>
      <c r="AG1889" s="21" t="s">
        <v>75</v>
      </c>
      <c r="AH1889" s="21"/>
      <c r="AI1889" s="21" t="s">
        <v>76</v>
      </c>
      <c r="AJ1889" s="3" t="s">
        <v>76</v>
      </c>
      <c r="AK1889" s="33">
        <v>1</v>
      </c>
      <c r="AL1889" s="3"/>
      <c r="AM1889" s="3"/>
      <c r="AN1889" s="7">
        <f>HYPERLINK("#Notes!C5190", "Go To Notes")</f>
      </c>
      <c r="AO1889" s="3">
        <v>0</v>
      </c>
      <c r="AP1889" s="3">
        <v>0</v>
      </c>
      <c r="AQ1889" s="3">
        <v>233800</v>
      </c>
      <c r="AR1889" s="27">
        <v>0.9494300577048809</v>
      </c>
      <c r="AS1889" s="16"/>
      <c r="AT1889" s="21"/>
      <c r="AV1889" s="21"/>
      <c r="AW1889" s="21"/>
      <c r="AX1889" s="21"/>
      <c r="AY1889" s="21"/>
      <c r="AZ1889" s="21"/>
      <c r="BC1889" s="21"/>
    </row>
    <row r="1890" s="2" customFormat="1">
      <c r="A1890" s="2" t="s">
        <v>4094</v>
      </c>
      <c r="B1890" s="11">
        <v>44071</v>
      </c>
      <c r="C1890" s="2" t="s">
        <v>4058</v>
      </c>
      <c r="D1890" s="2" t="s">
        <v>4059</v>
      </c>
      <c r="E1890" s="2" t="s">
        <v>4060</v>
      </c>
      <c r="F1890" s="2" t="s">
        <v>4090</v>
      </c>
      <c r="G1890" s="2" t="s">
        <v>4091</v>
      </c>
      <c r="H1890" s="2" t="s">
        <v>4092</v>
      </c>
      <c r="I1890" s="11">
        <v>44196</v>
      </c>
      <c r="J1890" s="11">
        <v>44012</v>
      </c>
      <c r="K1890" s="2" t="s">
        <v>126</v>
      </c>
      <c r="L1890" s="2" t="s">
        <v>306</v>
      </c>
      <c r="M1890" s="2"/>
      <c r="N1890" s="2" t="s">
        <v>80</v>
      </c>
      <c r="O1890" s="2"/>
      <c r="P1890" s="2"/>
      <c r="Q1890" s="2" t="s">
        <v>65</v>
      </c>
      <c r="R1890" s="2" t="s">
        <v>81</v>
      </c>
      <c r="S1890" s="2">
        <v>62540</v>
      </c>
      <c r="T1890" s="2" t="s">
        <v>82</v>
      </c>
      <c r="U1890" s="2" t="s">
        <v>83</v>
      </c>
      <c r="V1890" s="10" t="s">
        <v>69</v>
      </c>
      <c r="W1890" s="2"/>
      <c r="X1890" s="2">
        <v>271423.6</v>
      </c>
      <c r="Y1890" s="26">
        <v>4.277225411E-05</v>
      </c>
      <c r="Z1890" s="10" t="s">
        <v>84</v>
      </c>
      <c r="AA1890" s="2" t="s">
        <v>85</v>
      </c>
      <c r="AB1890" s="10" t="s">
        <v>72</v>
      </c>
      <c r="AC1890" s="2" t="s">
        <v>73</v>
      </c>
      <c r="AD1890" s="10" t="s">
        <v>74</v>
      </c>
      <c r="AE1890" s="10"/>
      <c r="AF1890" s="10" t="s">
        <v>86</v>
      </c>
      <c r="AG1890" s="10" t="s">
        <v>75</v>
      </c>
      <c r="AH1890" s="10"/>
      <c r="AI1890" s="10" t="s">
        <v>76</v>
      </c>
      <c r="AJ1890" s="2" t="s">
        <v>76</v>
      </c>
      <c r="AK1890" s="32">
        <v>1</v>
      </c>
      <c r="AL1890" s="2"/>
      <c r="AM1890" s="2"/>
      <c r="AN1890" s="7">
        <f>HYPERLINK("#Notes!C5197", "Go To Notes")</f>
      </c>
      <c r="AO1890" s="2">
        <v>0</v>
      </c>
      <c r="AP1890" s="2">
        <v>0</v>
      </c>
      <c r="AQ1890" s="2">
        <v>0</v>
      </c>
      <c r="AR1890" s="26">
        <v>0</v>
      </c>
      <c r="AS1890" s="11"/>
      <c r="AT1890" s="10"/>
      <c r="AV1890" s="10"/>
      <c r="AW1890" s="10"/>
      <c r="AX1890" s="10"/>
      <c r="AY1890" s="10"/>
      <c r="AZ1890" s="10"/>
      <c r="BC1890" s="10"/>
    </row>
    <row r="1891" s="2" customFormat="1">
      <c r="A1891" s="2" t="s">
        <v>4095</v>
      </c>
      <c r="B1891" s="11">
        <v>43979</v>
      </c>
      <c r="C1891" s="2" t="s">
        <v>4058</v>
      </c>
      <c r="D1891" s="2" t="s">
        <v>4059</v>
      </c>
      <c r="E1891" s="2" t="s">
        <v>4060</v>
      </c>
      <c r="F1891" s="2" t="s">
        <v>4096</v>
      </c>
      <c r="G1891" s="2" t="s">
        <v>4097</v>
      </c>
      <c r="H1891" s="2" t="s">
        <v>4098</v>
      </c>
      <c r="I1891" s="11">
        <v>44196</v>
      </c>
      <c r="J1891" s="11">
        <v>43921</v>
      </c>
      <c r="K1891" s="2" t="s">
        <v>126</v>
      </c>
      <c r="L1891" s="2" t="s">
        <v>306</v>
      </c>
      <c r="M1891" s="2"/>
      <c r="N1891" s="2" t="s">
        <v>80</v>
      </c>
      <c r="O1891" s="2"/>
      <c r="P1891" s="2"/>
      <c r="Q1891" s="2" t="s">
        <v>65</v>
      </c>
      <c r="R1891" s="2" t="s">
        <v>81</v>
      </c>
      <c r="S1891" s="2">
        <v>28387</v>
      </c>
      <c r="T1891" s="2" t="s">
        <v>82</v>
      </c>
      <c r="U1891" s="2" t="s">
        <v>83</v>
      </c>
      <c r="V1891" s="10" t="s">
        <v>69</v>
      </c>
      <c r="W1891" s="2"/>
      <c r="X1891" s="2">
        <v>99354.5</v>
      </c>
      <c r="Y1891" s="26">
        <v>2.061460684E-05</v>
      </c>
      <c r="Z1891" s="10" t="s">
        <v>84</v>
      </c>
      <c r="AA1891" s="2" t="s">
        <v>85</v>
      </c>
      <c r="AB1891" s="10" t="s">
        <v>72</v>
      </c>
      <c r="AC1891" s="2" t="s">
        <v>73</v>
      </c>
      <c r="AD1891" s="10" t="s">
        <v>74</v>
      </c>
      <c r="AE1891" s="10"/>
      <c r="AF1891" s="10" t="s">
        <v>86</v>
      </c>
      <c r="AG1891" s="10" t="s">
        <v>75</v>
      </c>
      <c r="AH1891" s="10"/>
      <c r="AI1891" s="10" t="s">
        <v>76</v>
      </c>
      <c r="AJ1891" s="2" t="s">
        <v>76</v>
      </c>
      <c r="AK1891" s="32">
        <v>1</v>
      </c>
      <c r="AL1891" s="2"/>
      <c r="AM1891" s="2"/>
      <c r="AN1891" s="7">
        <f>HYPERLINK("#Notes!C5204", "Go To Notes")</f>
      </c>
      <c r="AO1891" s="2">
        <v>0</v>
      </c>
      <c r="AP1891" s="2">
        <v>0</v>
      </c>
      <c r="AQ1891" s="2">
        <v>56000</v>
      </c>
      <c r="AR1891" s="26">
        <v>0.5636382851305175</v>
      </c>
      <c r="AS1891" s="11"/>
      <c r="AT1891" s="10"/>
      <c r="AV1891" s="10"/>
      <c r="AW1891" s="10"/>
      <c r="AX1891" s="10"/>
      <c r="AY1891" s="10"/>
      <c r="AZ1891" s="10"/>
      <c r="BC1891" s="10"/>
    </row>
    <row r="1892" s="3" customFormat="1">
      <c r="A1892" s="3" t="s">
        <v>4099</v>
      </c>
      <c r="B1892" s="16">
        <v>44084</v>
      </c>
      <c r="C1892" s="3" t="s">
        <v>4058</v>
      </c>
      <c r="D1892" s="3" t="s">
        <v>4059</v>
      </c>
      <c r="E1892" s="3" t="s">
        <v>4060</v>
      </c>
      <c r="F1892" s="3" t="s">
        <v>4096</v>
      </c>
      <c r="G1892" s="3" t="s">
        <v>4097</v>
      </c>
      <c r="H1892" s="3" t="s">
        <v>4098</v>
      </c>
      <c r="I1892" s="16">
        <v>44196</v>
      </c>
      <c r="J1892" s="16">
        <v>43921</v>
      </c>
      <c r="K1892" s="3" t="s">
        <v>126</v>
      </c>
      <c r="L1892" s="3" t="s">
        <v>306</v>
      </c>
      <c r="M1892" s="3"/>
      <c r="N1892" s="3" t="s">
        <v>80</v>
      </c>
      <c r="O1892" s="3"/>
      <c r="P1892" s="3"/>
      <c r="Q1892" s="3" t="s">
        <v>65</v>
      </c>
      <c r="R1892" s="3" t="s">
        <v>81</v>
      </c>
      <c r="S1892" s="3">
        <v>28387</v>
      </c>
      <c r="T1892" s="3" t="s">
        <v>82</v>
      </c>
      <c r="U1892" s="3" t="s">
        <v>83</v>
      </c>
      <c r="V1892" s="21" t="s">
        <v>69</v>
      </c>
      <c r="W1892" s="3"/>
      <c r="X1892" s="3">
        <v>99354.5</v>
      </c>
      <c r="Y1892" s="27">
        <v>2.061460684E-05</v>
      </c>
      <c r="Z1892" s="21" t="s">
        <v>84</v>
      </c>
      <c r="AA1892" s="3" t="s">
        <v>85</v>
      </c>
      <c r="AB1892" s="21" t="s">
        <v>72</v>
      </c>
      <c r="AC1892" s="3" t="s">
        <v>73</v>
      </c>
      <c r="AD1892" s="21" t="s">
        <v>74</v>
      </c>
      <c r="AE1892" s="21"/>
      <c r="AF1892" s="21" t="s">
        <v>86</v>
      </c>
      <c r="AG1892" s="21" t="s">
        <v>75</v>
      </c>
      <c r="AH1892" s="21"/>
      <c r="AI1892" s="21" t="s">
        <v>76</v>
      </c>
      <c r="AJ1892" s="3" t="s">
        <v>76</v>
      </c>
      <c r="AK1892" s="33">
        <v>1</v>
      </c>
      <c r="AL1892" s="3"/>
      <c r="AM1892" s="3"/>
      <c r="AN1892" s="7">
        <f>HYPERLINK("#Notes!C5211", "Go To Notes")</f>
      </c>
      <c r="AO1892" s="3">
        <v>0</v>
      </c>
      <c r="AP1892" s="3">
        <v>0</v>
      </c>
      <c r="AQ1892" s="3">
        <v>56000</v>
      </c>
      <c r="AR1892" s="27">
        <v>0.5636382851305175</v>
      </c>
      <c r="AS1892" s="16"/>
      <c r="AT1892" s="21"/>
      <c r="AV1892" s="21"/>
      <c r="AW1892" s="21"/>
      <c r="AX1892" s="21"/>
      <c r="AY1892" s="21"/>
      <c r="AZ1892" s="21"/>
      <c r="BC1892" s="21"/>
    </row>
    <row r="1893" s="2" customFormat="1">
      <c r="A1893" s="2" t="s">
        <v>4100</v>
      </c>
      <c r="B1893" s="11">
        <v>44071</v>
      </c>
      <c r="C1893" s="2" t="s">
        <v>4058</v>
      </c>
      <c r="D1893" s="2" t="s">
        <v>4059</v>
      </c>
      <c r="E1893" s="2" t="s">
        <v>4060</v>
      </c>
      <c r="F1893" s="2" t="s">
        <v>4096</v>
      </c>
      <c r="G1893" s="2" t="s">
        <v>4097</v>
      </c>
      <c r="H1893" s="2" t="s">
        <v>4098</v>
      </c>
      <c r="I1893" s="11">
        <v>44196</v>
      </c>
      <c r="J1893" s="11">
        <v>44012</v>
      </c>
      <c r="K1893" s="2" t="s">
        <v>126</v>
      </c>
      <c r="L1893" s="2" t="s">
        <v>306</v>
      </c>
      <c r="M1893" s="2"/>
      <c r="N1893" s="2" t="s">
        <v>80</v>
      </c>
      <c r="O1893" s="2"/>
      <c r="P1893" s="2"/>
      <c r="Q1893" s="2" t="s">
        <v>65</v>
      </c>
      <c r="R1893" s="2" t="s">
        <v>81</v>
      </c>
      <c r="S1893" s="2">
        <v>25177</v>
      </c>
      <c r="T1893" s="2" t="s">
        <v>82</v>
      </c>
      <c r="U1893" s="2" t="s">
        <v>83</v>
      </c>
      <c r="V1893" s="10" t="s">
        <v>69</v>
      </c>
      <c r="W1893" s="2"/>
      <c r="X1893" s="2">
        <v>109268.18</v>
      </c>
      <c r="Y1893" s="26">
        <v>2.086970379E-05</v>
      </c>
      <c r="Z1893" s="10" t="s">
        <v>84</v>
      </c>
      <c r="AA1893" s="2" t="s">
        <v>85</v>
      </c>
      <c r="AB1893" s="10" t="s">
        <v>72</v>
      </c>
      <c r="AC1893" s="2" t="s">
        <v>73</v>
      </c>
      <c r="AD1893" s="10" t="s">
        <v>74</v>
      </c>
      <c r="AE1893" s="10"/>
      <c r="AF1893" s="10" t="s">
        <v>86</v>
      </c>
      <c r="AG1893" s="10" t="s">
        <v>75</v>
      </c>
      <c r="AH1893" s="10"/>
      <c r="AI1893" s="10" t="s">
        <v>76</v>
      </c>
      <c r="AJ1893" s="2" t="s">
        <v>76</v>
      </c>
      <c r="AK1893" s="32">
        <v>1</v>
      </c>
      <c r="AL1893" s="2"/>
      <c r="AM1893" s="2"/>
      <c r="AN1893" s="7">
        <f>HYPERLINK("#Notes!C5218", "Go To Notes")</f>
      </c>
      <c r="AO1893" s="2">
        <v>0</v>
      </c>
      <c r="AP1893" s="2">
        <v>0</v>
      </c>
      <c r="AQ1893" s="2">
        <v>0</v>
      </c>
      <c r="AR1893" s="26">
        <v>0</v>
      </c>
      <c r="AS1893" s="11"/>
      <c r="AT1893" s="10"/>
      <c r="AV1893" s="10"/>
      <c r="AW1893" s="10"/>
      <c r="AX1893" s="10"/>
      <c r="AY1893" s="10"/>
      <c r="AZ1893" s="10"/>
      <c r="BC1893" s="10"/>
    </row>
    <row r="1894" s="2" customFormat="1">
      <c r="A1894" s="2" t="s">
        <v>4101</v>
      </c>
      <c r="B1894" s="11">
        <v>43791</v>
      </c>
      <c r="C1894" s="2" t="s">
        <v>4058</v>
      </c>
      <c r="D1894" s="2" t="s">
        <v>4059</v>
      </c>
      <c r="E1894" s="2" t="s">
        <v>4060</v>
      </c>
      <c r="F1894" s="2" t="s">
        <v>4102</v>
      </c>
      <c r="G1894" s="2" t="s">
        <v>4103</v>
      </c>
      <c r="H1894" s="2" t="s">
        <v>4104</v>
      </c>
      <c r="I1894" s="11">
        <v>43830</v>
      </c>
      <c r="J1894" s="11">
        <v>43738</v>
      </c>
      <c r="K1894" s="2" t="s">
        <v>126</v>
      </c>
      <c r="L1894" s="2" t="s">
        <v>306</v>
      </c>
      <c r="M1894" s="2"/>
      <c r="N1894" s="2" t="s">
        <v>80</v>
      </c>
      <c r="O1894" s="2"/>
      <c r="P1894" s="2"/>
      <c r="Q1894" s="2" t="s">
        <v>65</v>
      </c>
      <c r="R1894" s="2" t="s">
        <v>81</v>
      </c>
      <c r="S1894" s="2">
        <v>72243</v>
      </c>
      <c r="T1894" s="2" t="s">
        <v>82</v>
      </c>
      <c r="U1894" s="2" t="s">
        <v>83</v>
      </c>
      <c r="V1894" s="10" t="s">
        <v>69</v>
      </c>
      <c r="W1894" s="2"/>
      <c r="X1894" s="2">
        <v>398781.36</v>
      </c>
      <c r="Y1894" s="26">
        <v>0.00067170771191</v>
      </c>
      <c r="Z1894" s="10" t="s">
        <v>84</v>
      </c>
      <c r="AA1894" s="2" t="s">
        <v>85</v>
      </c>
      <c r="AB1894" s="10" t="s">
        <v>72</v>
      </c>
      <c r="AC1894" s="2" t="s">
        <v>73</v>
      </c>
      <c r="AD1894" s="10" t="s">
        <v>74</v>
      </c>
      <c r="AE1894" s="10"/>
      <c r="AF1894" s="10" t="s">
        <v>86</v>
      </c>
      <c r="AG1894" s="10" t="s">
        <v>75</v>
      </c>
      <c r="AH1894" s="10"/>
      <c r="AI1894" s="10" t="s">
        <v>76</v>
      </c>
      <c r="AJ1894" s="2" t="s">
        <v>76</v>
      </c>
      <c r="AK1894" s="32">
        <v>1</v>
      </c>
      <c r="AL1894" s="2"/>
      <c r="AM1894" s="2"/>
      <c r="AN1894" s="7">
        <f>HYPERLINK("#Notes!C5225", "Go To Notes")</f>
      </c>
      <c r="AO1894" s="2">
        <v>0</v>
      </c>
      <c r="AP1894" s="2">
        <v>0</v>
      </c>
      <c r="AQ1894" s="2">
        <v>378672</v>
      </c>
      <c r="AR1894" s="26">
        <v>0.949572969007378</v>
      </c>
      <c r="AS1894" s="11"/>
      <c r="AT1894" s="10"/>
      <c r="AV1894" s="10"/>
      <c r="AW1894" s="10"/>
      <c r="AX1894" s="10"/>
      <c r="AY1894" s="10"/>
      <c r="AZ1894" s="10"/>
      <c r="BC1894" s="10"/>
    </row>
    <row r="1895" s="2" customFormat="1">
      <c r="A1895" s="2" t="s">
        <v>4105</v>
      </c>
      <c r="B1895" s="11">
        <v>43889</v>
      </c>
      <c r="C1895" s="2" t="s">
        <v>4058</v>
      </c>
      <c r="D1895" s="2" t="s">
        <v>4059</v>
      </c>
      <c r="E1895" s="2" t="s">
        <v>4060</v>
      </c>
      <c r="F1895" s="2" t="s">
        <v>4102</v>
      </c>
      <c r="G1895" s="2" t="s">
        <v>4103</v>
      </c>
      <c r="H1895" s="2" t="s">
        <v>4104</v>
      </c>
      <c r="I1895" s="11">
        <v>43830</v>
      </c>
      <c r="J1895" s="11">
        <v>43830</v>
      </c>
      <c r="K1895" s="2" t="s">
        <v>126</v>
      </c>
      <c r="L1895" s="2" t="s">
        <v>306</v>
      </c>
      <c r="M1895" s="2"/>
      <c r="N1895" s="2" t="s">
        <v>80</v>
      </c>
      <c r="O1895" s="2"/>
      <c r="P1895" s="2"/>
      <c r="Q1895" s="2" t="s">
        <v>65</v>
      </c>
      <c r="R1895" s="2" t="s">
        <v>81</v>
      </c>
      <c r="S1895" s="2">
        <v>52492</v>
      </c>
      <c r="T1895" s="2" t="s">
        <v>82</v>
      </c>
      <c r="U1895" s="2" t="s">
        <v>83</v>
      </c>
      <c r="V1895" s="10" t="s">
        <v>69</v>
      </c>
      <c r="W1895" s="2"/>
      <c r="X1895" s="2">
        <v>319151.36</v>
      </c>
      <c r="Y1895" s="26">
        <v>0.00049822776201</v>
      </c>
      <c r="Z1895" s="10" t="s">
        <v>84</v>
      </c>
      <c r="AA1895" s="2" t="s">
        <v>85</v>
      </c>
      <c r="AB1895" s="10" t="s">
        <v>72</v>
      </c>
      <c r="AC1895" s="2" t="s">
        <v>73</v>
      </c>
      <c r="AD1895" s="10" t="s">
        <v>74</v>
      </c>
      <c r="AE1895" s="10"/>
      <c r="AF1895" s="10" t="s">
        <v>86</v>
      </c>
      <c r="AG1895" s="10" t="s">
        <v>75</v>
      </c>
      <c r="AH1895" s="10"/>
      <c r="AI1895" s="10" t="s">
        <v>76</v>
      </c>
      <c r="AJ1895" s="2" t="s">
        <v>76</v>
      </c>
      <c r="AK1895" s="32">
        <v>1</v>
      </c>
      <c r="AL1895" s="2"/>
      <c r="AM1895" s="2"/>
      <c r="AN1895" s="7">
        <f>HYPERLINK("#Notes!C5232", "Go To Notes")</f>
      </c>
      <c r="AO1895" s="2">
        <v>0</v>
      </c>
      <c r="AP1895" s="2">
        <v>0</v>
      </c>
      <c r="AQ1895" s="2">
        <v>302784</v>
      </c>
      <c r="AR1895" s="26">
        <v>0.9487159948182581</v>
      </c>
      <c r="AS1895" s="11"/>
      <c r="AT1895" s="10"/>
      <c r="AV1895" s="10"/>
      <c r="AW1895" s="10"/>
      <c r="AX1895" s="10"/>
      <c r="AY1895" s="10"/>
      <c r="AZ1895" s="10"/>
      <c r="BC1895" s="10"/>
    </row>
    <row r="1896" s="2" customFormat="1">
      <c r="A1896" s="2" t="s">
        <v>4106</v>
      </c>
      <c r="B1896" s="11">
        <v>43979</v>
      </c>
      <c r="C1896" s="2" t="s">
        <v>4058</v>
      </c>
      <c r="D1896" s="2" t="s">
        <v>4059</v>
      </c>
      <c r="E1896" s="2" t="s">
        <v>4060</v>
      </c>
      <c r="F1896" s="2" t="s">
        <v>4102</v>
      </c>
      <c r="G1896" s="2" t="s">
        <v>4103</v>
      </c>
      <c r="H1896" s="2" t="s">
        <v>4104</v>
      </c>
      <c r="I1896" s="11">
        <v>44196</v>
      </c>
      <c r="J1896" s="11">
        <v>43921</v>
      </c>
      <c r="K1896" s="2" t="s">
        <v>126</v>
      </c>
      <c r="L1896" s="2" t="s">
        <v>306</v>
      </c>
      <c r="M1896" s="2"/>
      <c r="N1896" s="2" t="s">
        <v>80</v>
      </c>
      <c r="O1896" s="2"/>
      <c r="P1896" s="2"/>
      <c r="Q1896" s="2" t="s">
        <v>65</v>
      </c>
      <c r="R1896" s="2" t="s">
        <v>81</v>
      </c>
      <c r="S1896" s="2">
        <v>55248</v>
      </c>
      <c r="T1896" s="2" t="s">
        <v>82</v>
      </c>
      <c r="U1896" s="2" t="s">
        <v>83</v>
      </c>
      <c r="V1896" s="10" t="s">
        <v>69</v>
      </c>
      <c r="W1896" s="2"/>
      <c r="X1896" s="2">
        <v>193368</v>
      </c>
      <c r="Y1896" s="26">
        <v>0.00042934037707</v>
      </c>
      <c r="Z1896" s="10" t="s">
        <v>84</v>
      </c>
      <c r="AA1896" s="2" t="s">
        <v>85</v>
      </c>
      <c r="AB1896" s="10" t="s">
        <v>72</v>
      </c>
      <c r="AC1896" s="2" t="s">
        <v>73</v>
      </c>
      <c r="AD1896" s="10" t="s">
        <v>74</v>
      </c>
      <c r="AE1896" s="10"/>
      <c r="AF1896" s="10" t="s">
        <v>86</v>
      </c>
      <c r="AG1896" s="10" t="s">
        <v>75</v>
      </c>
      <c r="AH1896" s="10"/>
      <c r="AI1896" s="10" t="s">
        <v>76</v>
      </c>
      <c r="AJ1896" s="2" t="s">
        <v>76</v>
      </c>
      <c r="AK1896" s="32">
        <v>1</v>
      </c>
      <c r="AL1896" s="2"/>
      <c r="AM1896" s="2"/>
      <c r="AN1896" s="7">
        <f>HYPERLINK("#Notes!C5239", "Go To Notes")</f>
      </c>
      <c r="AO1896" s="2">
        <v>0</v>
      </c>
      <c r="AP1896" s="2">
        <v>0</v>
      </c>
      <c r="AQ1896" s="2">
        <v>183400</v>
      </c>
      <c r="AR1896" s="26">
        <v>0.9484506226469737</v>
      </c>
      <c r="AS1896" s="11"/>
      <c r="AT1896" s="10"/>
      <c r="AV1896" s="10"/>
      <c r="AW1896" s="10"/>
      <c r="AX1896" s="10"/>
      <c r="AY1896" s="10"/>
      <c r="AZ1896" s="10"/>
      <c r="BC1896" s="10"/>
    </row>
    <row r="1897" s="2" customFormat="1">
      <c r="A1897" s="2" t="s">
        <v>4107</v>
      </c>
      <c r="B1897" s="11">
        <v>44071</v>
      </c>
      <c r="C1897" s="2" t="s">
        <v>4058</v>
      </c>
      <c r="D1897" s="2" t="s">
        <v>4059</v>
      </c>
      <c r="E1897" s="2" t="s">
        <v>4060</v>
      </c>
      <c r="F1897" s="2" t="s">
        <v>4102</v>
      </c>
      <c r="G1897" s="2" t="s">
        <v>4103</v>
      </c>
      <c r="H1897" s="2" t="s">
        <v>4104</v>
      </c>
      <c r="I1897" s="11">
        <v>44196</v>
      </c>
      <c r="J1897" s="11">
        <v>44012</v>
      </c>
      <c r="K1897" s="2" t="s">
        <v>126</v>
      </c>
      <c r="L1897" s="2" t="s">
        <v>306</v>
      </c>
      <c r="M1897" s="2"/>
      <c r="N1897" s="2" t="s">
        <v>80</v>
      </c>
      <c r="O1897" s="2"/>
      <c r="P1897" s="2"/>
      <c r="Q1897" s="2" t="s">
        <v>65</v>
      </c>
      <c r="R1897" s="2" t="s">
        <v>81</v>
      </c>
      <c r="S1897" s="2">
        <v>54204</v>
      </c>
      <c r="T1897" s="2" t="s">
        <v>82</v>
      </c>
      <c r="U1897" s="2" t="s">
        <v>83</v>
      </c>
      <c r="V1897" s="10" t="s">
        <v>69</v>
      </c>
      <c r="W1897" s="2"/>
      <c r="X1897" s="2">
        <v>235245.36</v>
      </c>
      <c r="Y1897" s="26">
        <v>0.00042211508873</v>
      </c>
      <c r="Z1897" s="10" t="s">
        <v>84</v>
      </c>
      <c r="AA1897" s="2" t="s">
        <v>85</v>
      </c>
      <c r="AB1897" s="10" t="s">
        <v>72</v>
      </c>
      <c r="AC1897" s="2" t="s">
        <v>73</v>
      </c>
      <c r="AD1897" s="10" t="s">
        <v>74</v>
      </c>
      <c r="AE1897" s="10"/>
      <c r="AF1897" s="10" t="s">
        <v>86</v>
      </c>
      <c r="AG1897" s="10" t="s">
        <v>75</v>
      </c>
      <c r="AH1897" s="10"/>
      <c r="AI1897" s="10" t="s">
        <v>76</v>
      </c>
      <c r="AJ1897" s="2" t="s">
        <v>76</v>
      </c>
      <c r="AK1897" s="32">
        <v>1</v>
      </c>
      <c r="AL1897" s="2"/>
      <c r="AM1897" s="2"/>
      <c r="AN1897" s="7">
        <f>HYPERLINK("#Notes!C5246", "Go To Notes")</f>
      </c>
      <c r="AO1897" s="2">
        <v>0</v>
      </c>
      <c r="AP1897" s="2">
        <v>0</v>
      </c>
      <c r="AQ1897" s="2">
        <v>223076</v>
      </c>
      <c r="AR1897" s="26">
        <v>0.9482695004058741</v>
      </c>
      <c r="AS1897" s="11"/>
      <c r="AT1897" s="10"/>
      <c r="AV1897" s="10"/>
      <c r="AW1897" s="10"/>
      <c r="AX1897" s="10"/>
      <c r="AY1897" s="10"/>
      <c r="AZ1897" s="10"/>
      <c r="BC1897" s="10"/>
    </row>
    <row r="1898" s="2" customFormat="1">
      <c r="A1898" s="2" t="s">
        <v>4108</v>
      </c>
      <c r="B1898" s="11">
        <v>44160</v>
      </c>
      <c r="C1898" s="2" t="s">
        <v>4058</v>
      </c>
      <c r="D1898" s="2" t="s">
        <v>4059</v>
      </c>
      <c r="E1898" s="2" t="s">
        <v>4060</v>
      </c>
      <c r="F1898" s="2" t="s">
        <v>4102</v>
      </c>
      <c r="G1898" s="2" t="s">
        <v>4103</v>
      </c>
      <c r="H1898" s="2" t="s">
        <v>4104</v>
      </c>
      <c r="I1898" s="11">
        <v>44196</v>
      </c>
      <c r="J1898" s="11">
        <v>44104</v>
      </c>
      <c r="K1898" s="2" t="s">
        <v>126</v>
      </c>
      <c r="L1898" s="2" t="s">
        <v>306</v>
      </c>
      <c r="M1898" s="2"/>
      <c r="N1898" s="2" t="s">
        <v>80</v>
      </c>
      <c r="O1898" s="2"/>
      <c r="P1898" s="2"/>
      <c r="Q1898" s="2" t="s">
        <v>65</v>
      </c>
      <c r="R1898" s="2" t="s">
        <v>81</v>
      </c>
      <c r="S1898" s="2">
        <v>45106</v>
      </c>
      <c r="T1898" s="2" t="s">
        <v>82</v>
      </c>
      <c r="U1898" s="2" t="s">
        <v>83</v>
      </c>
      <c r="V1898" s="10" t="s">
        <v>69</v>
      </c>
      <c r="W1898" s="2"/>
      <c r="X1898" s="2">
        <v>460081.2</v>
      </c>
      <c r="Y1898" s="26">
        <v>0.00081475847586</v>
      </c>
      <c r="Z1898" s="10" t="s">
        <v>84</v>
      </c>
      <c r="AA1898" s="2" t="s">
        <v>85</v>
      </c>
      <c r="AB1898" s="10" t="s">
        <v>72</v>
      </c>
      <c r="AC1898" s="2" t="s">
        <v>73</v>
      </c>
      <c r="AD1898" s="10" t="s">
        <v>74</v>
      </c>
      <c r="AE1898" s="10"/>
      <c r="AF1898" s="10" t="s">
        <v>86</v>
      </c>
      <c r="AG1898" s="10" t="s">
        <v>75</v>
      </c>
      <c r="AH1898" s="10"/>
      <c r="AI1898" s="10" t="s">
        <v>76</v>
      </c>
      <c r="AJ1898" s="2" t="s">
        <v>76</v>
      </c>
      <c r="AK1898" s="32">
        <v>1</v>
      </c>
      <c r="AL1898" s="2"/>
      <c r="AM1898" s="2"/>
      <c r="AN1898" s="7">
        <f>HYPERLINK("#Notes!C5253", "Go To Notes")</f>
      </c>
      <c r="AO1898" s="2">
        <v>0</v>
      </c>
      <c r="AP1898" s="2">
        <v>0</v>
      </c>
      <c r="AQ1898" s="2">
        <v>437080.2</v>
      </c>
      <c r="AR1898" s="26">
        <v>0.950006650999867</v>
      </c>
      <c r="AS1898" s="11"/>
      <c r="AT1898" s="10"/>
      <c r="AV1898" s="10"/>
      <c r="AW1898" s="10"/>
      <c r="AX1898" s="10"/>
      <c r="AY1898" s="10"/>
      <c r="AZ1898" s="10"/>
      <c r="BC1898" s="10"/>
    </row>
    <row r="1899" s="2" customFormat="1">
      <c r="A1899" s="2" t="s">
        <v>4109</v>
      </c>
      <c r="B1899" s="11">
        <v>44253</v>
      </c>
      <c r="C1899" s="2" t="s">
        <v>4058</v>
      </c>
      <c r="D1899" s="2" t="s">
        <v>4059</v>
      </c>
      <c r="E1899" s="2" t="s">
        <v>4060</v>
      </c>
      <c r="F1899" s="2" t="s">
        <v>4102</v>
      </c>
      <c r="G1899" s="2" t="s">
        <v>4103</v>
      </c>
      <c r="H1899" s="2" t="s">
        <v>4104</v>
      </c>
      <c r="I1899" s="11">
        <v>44196</v>
      </c>
      <c r="J1899" s="11">
        <v>44196</v>
      </c>
      <c r="K1899" s="2" t="s">
        <v>126</v>
      </c>
      <c r="L1899" s="2" t="s">
        <v>306</v>
      </c>
      <c r="M1899" s="2"/>
      <c r="N1899" s="2" t="s">
        <v>80</v>
      </c>
      <c r="O1899" s="2"/>
      <c r="P1899" s="2"/>
      <c r="Q1899" s="2" t="s">
        <v>65</v>
      </c>
      <c r="R1899" s="2" t="s">
        <v>81</v>
      </c>
      <c r="S1899" s="2">
        <v>45306</v>
      </c>
      <c r="T1899" s="2" t="s">
        <v>82</v>
      </c>
      <c r="U1899" s="2" t="s">
        <v>83</v>
      </c>
      <c r="V1899" s="10" t="s">
        <v>69</v>
      </c>
      <c r="W1899" s="2"/>
      <c r="X1899" s="2">
        <v>853565.04</v>
      </c>
      <c r="Y1899" s="26">
        <v>0.00116885577706</v>
      </c>
      <c r="Z1899" s="10" t="s">
        <v>84</v>
      </c>
      <c r="AA1899" s="2" t="s">
        <v>85</v>
      </c>
      <c r="AB1899" s="10" t="s">
        <v>72</v>
      </c>
      <c r="AC1899" s="2" t="s">
        <v>73</v>
      </c>
      <c r="AD1899" s="10" t="s">
        <v>74</v>
      </c>
      <c r="AE1899" s="10"/>
      <c r="AF1899" s="10" t="s">
        <v>86</v>
      </c>
      <c r="AG1899" s="10" t="s">
        <v>75</v>
      </c>
      <c r="AH1899" s="10"/>
      <c r="AI1899" s="10" t="s">
        <v>76</v>
      </c>
      <c r="AJ1899" s="2" t="s">
        <v>76</v>
      </c>
      <c r="AK1899" s="32">
        <v>1</v>
      </c>
      <c r="AL1899" s="2"/>
      <c r="AM1899" s="2"/>
      <c r="AN1899" s="7">
        <f>HYPERLINK("#Notes!C5260", "Go To Notes")</f>
      </c>
      <c r="AO1899" s="2">
        <v>0</v>
      </c>
      <c r="AP1899" s="2">
        <v>0</v>
      </c>
      <c r="AQ1899" s="2">
        <v>806352</v>
      </c>
      <c r="AR1899" s="26">
        <v>0.9446872378934358</v>
      </c>
      <c r="AS1899" s="11"/>
      <c r="AT1899" s="10"/>
      <c r="AV1899" s="10"/>
      <c r="AW1899" s="10"/>
      <c r="AX1899" s="10"/>
      <c r="AY1899" s="10"/>
      <c r="AZ1899" s="10"/>
      <c r="BC1899" s="10"/>
    </row>
    <row r="1900" s="2" customFormat="1">
      <c r="A1900" s="2" t="s">
        <v>4110</v>
      </c>
      <c r="B1900" s="11">
        <v>44343</v>
      </c>
      <c r="C1900" s="2" t="s">
        <v>4058</v>
      </c>
      <c r="D1900" s="2" t="s">
        <v>4059</v>
      </c>
      <c r="E1900" s="2" t="s">
        <v>4060</v>
      </c>
      <c r="F1900" s="2" t="s">
        <v>4102</v>
      </c>
      <c r="G1900" s="2" t="s">
        <v>4103</v>
      </c>
      <c r="H1900" s="2" t="s">
        <v>4104</v>
      </c>
      <c r="I1900" s="11">
        <v>44561</v>
      </c>
      <c r="J1900" s="11">
        <v>44286</v>
      </c>
      <c r="K1900" s="2" t="s">
        <v>126</v>
      </c>
      <c r="L1900" s="2" t="s">
        <v>306</v>
      </c>
      <c r="M1900" s="2"/>
      <c r="N1900" s="2" t="s">
        <v>80</v>
      </c>
      <c r="O1900" s="2"/>
      <c r="P1900" s="2"/>
      <c r="Q1900" s="2" t="s">
        <v>65</v>
      </c>
      <c r="R1900" s="2" t="s">
        <v>81</v>
      </c>
      <c r="S1900" s="2">
        <v>44954</v>
      </c>
      <c r="T1900" s="2" t="s">
        <v>82</v>
      </c>
      <c r="U1900" s="2" t="s">
        <v>83</v>
      </c>
      <c r="V1900" s="10" t="s">
        <v>69</v>
      </c>
      <c r="W1900" s="2"/>
      <c r="X1900" s="2">
        <v>8533168.28</v>
      </c>
      <c r="Y1900" s="26">
        <v>0.01002951490746</v>
      </c>
      <c r="Z1900" s="10" t="s">
        <v>84</v>
      </c>
      <c r="AA1900" s="2" t="s">
        <v>85</v>
      </c>
      <c r="AB1900" s="10" t="s">
        <v>72</v>
      </c>
      <c r="AC1900" s="2" t="s">
        <v>73</v>
      </c>
      <c r="AD1900" s="10" t="s">
        <v>74</v>
      </c>
      <c r="AE1900" s="10"/>
      <c r="AF1900" s="10" t="s">
        <v>86</v>
      </c>
      <c r="AG1900" s="10" t="s">
        <v>75</v>
      </c>
      <c r="AH1900" s="10"/>
      <c r="AI1900" s="10" t="s">
        <v>76</v>
      </c>
      <c r="AJ1900" s="2" t="s">
        <v>76</v>
      </c>
      <c r="AK1900" s="32">
        <v>1</v>
      </c>
      <c r="AL1900" s="2"/>
      <c r="AM1900" s="2"/>
      <c r="AN1900" s="7">
        <f>HYPERLINK("#Notes!C5267", "Go To Notes")</f>
      </c>
      <c r="AO1900" s="2">
        <v>0</v>
      </c>
      <c r="AP1900" s="2">
        <v>0</v>
      </c>
      <c r="AQ1900" s="2">
        <v>8162260</v>
      </c>
      <c r="AR1900" s="26">
        <v>0.9565333451973128</v>
      </c>
      <c r="AS1900" s="11"/>
      <c r="AT1900" s="10"/>
      <c r="AV1900" s="10"/>
      <c r="AW1900" s="10"/>
      <c r="AX1900" s="10"/>
      <c r="AY1900" s="10"/>
      <c r="AZ1900" s="10"/>
      <c r="BC1900" s="10"/>
    </row>
    <row r="1901" s="2" customFormat="1">
      <c r="A1901" s="2" t="s">
        <v>4111</v>
      </c>
      <c r="B1901" s="11">
        <v>44434</v>
      </c>
      <c r="C1901" s="2" t="s">
        <v>4058</v>
      </c>
      <c r="D1901" s="2" t="s">
        <v>4059</v>
      </c>
      <c r="E1901" s="2" t="s">
        <v>4060</v>
      </c>
      <c r="F1901" s="2" t="s">
        <v>4102</v>
      </c>
      <c r="G1901" s="2" t="s">
        <v>4103</v>
      </c>
      <c r="H1901" s="2" t="s">
        <v>4104</v>
      </c>
      <c r="I1901" s="11">
        <v>44561</v>
      </c>
      <c r="J1901" s="11">
        <v>44377</v>
      </c>
      <c r="K1901" s="2" t="s">
        <v>126</v>
      </c>
      <c r="L1901" s="2" t="s">
        <v>306</v>
      </c>
      <c r="M1901" s="2"/>
      <c r="N1901" s="2" t="s">
        <v>80</v>
      </c>
      <c r="O1901" s="2"/>
      <c r="P1901" s="2"/>
      <c r="Q1901" s="2" t="s">
        <v>65</v>
      </c>
      <c r="R1901" s="2" t="s">
        <v>81</v>
      </c>
      <c r="S1901" s="2">
        <v>45380</v>
      </c>
      <c r="T1901" s="2" t="s">
        <v>82</v>
      </c>
      <c r="U1901" s="2" t="s">
        <v>83</v>
      </c>
      <c r="V1901" s="10" t="s">
        <v>69</v>
      </c>
      <c r="W1901" s="2"/>
      <c r="X1901" s="2">
        <v>9717673.2</v>
      </c>
      <c r="Y1901" s="26">
        <v>0.01099286381168</v>
      </c>
      <c r="Z1901" s="10" t="s">
        <v>84</v>
      </c>
      <c r="AA1901" s="2" t="s">
        <v>85</v>
      </c>
      <c r="AB1901" s="10" t="s">
        <v>72</v>
      </c>
      <c r="AC1901" s="2" t="s">
        <v>73</v>
      </c>
      <c r="AD1901" s="10" t="s">
        <v>74</v>
      </c>
      <c r="AE1901" s="10"/>
      <c r="AF1901" s="10" t="s">
        <v>86</v>
      </c>
      <c r="AG1901" s="10" t="s">
        <v>75</v>
      </c>
      <c r="AH1901" s="10"/>
      <c r="AI1901" s="10" t="s">
        <v>76</v>
      </c>
      <c r="AJ1901" s="2" t="s">
        <v>76</v>
      </c>
      <c r="AK1901" s="32">
        <v>1</v>
      </c>
      <c r="AL1901" s="2"/>
      <c r="AM1901" s="2"/>
      <c r="AN1901" s="7">
        <f>HYPERLINK("#Notes!C5274", "Go To Notes")</f>
      </c>
      <c r="AO1901" s="2">
        <v>0</v>
      </c>
      <c r="AP1901" s="2">
        <v>0</v>
      </c>
      <c r="AQ1901" s="2">
        <v>0</v>
      </c>
      <c r="AR1901" s="26">
        <v>0</v>
      </c>
      <c r="AS1901" s="11"/>
      <c r="AT1901" s="10"/>
      <c r="AV1901" s="10"/>
      <c r="AW1901" s="10"/>
      <c r="AX1901" s="10"/>
      <c r="AY1901" s="10"/>
      <c r="AZ1901" s="10"/>
      <c r="BC1901" s="10"/>
    </row>
    <row r="1902" s="2" customFormat="1">
      <c r="A1902" s="2" t="s">
        <v>4112</v>
      </c>
      <c r="B1902" s="11">
        <v>43795</v>
      </c>
      <c r="C1902" s="2" t="s">
        <v>4113</v>
      </c>
      <c r="D1902" s="2" t="s">
        <v>4114</v>
      </c>
      <c r="E1902" s="2" t="s">
        <v>4115</v>
      </c>
      <c r="F1902" s="2" t="s">
        <v>4116</v>
      </c>
      <c r="G1902" s="2" t="s">
        <v>4117</v>
      </c>
      <c r="H1902" s="2" t="s">
        <v>4115</v>
      </c>
      <c r="I1902" s="11">
        <v>43830</v>
      </c>
      <c r="J1902" s="11">
        <v>43738</v>
      </c>
      <c r="K1902" s="2" t="s">
        <v>62</v>
      </c>
      <c r="L1902" s="2" t="s">
        <v>696</v>
      </c>
      <c r="M1902" s="2"/>
      <c r="N1902" s="2" t="s">
        <v>80</v>
      </c>
      <c r="O1902" s="2"/>
      <c r="P1902" s="2"/>
      <c r="Q1902" s="2" t="s">
        <v>65</v>
      </c>
      <c r="R1902" s="2" t="s">
        <v>81</v>
      </c>
      <c r="S1902" s="2">
        <v>3029</v>
      </c>
      <c r="T1902" s="2" t="s">
        <v>82</v>
      </c>
      <c r="U1902" s="2" t="s">
        <v>83</v>
      </c>
      <c r="V1902" s="10" t="s">
        <v>69</v>
      </c>
      <c r="W1902" s="2"/>
      <c r="X1902" s="2">
        <v>16720.08</v>
      </c>
      <c r="Y1902" s="26">
        <v>1.610340296E-05</v>
      </c>
      <c r="Z1902" s="10" t="s">
        <v>84</v>
      </c>
      <c r="AA1902" s="2" t="s">
        <v>85</v>
      </c>
      <c r="AB1902" s="10" t="s">
        <v>72</v>
      </c>
      <c r="AC1902" s="2" t="s">
        <v>73</v>
      </c>
      <c r="AD1902" s="10" t="s">
        <v>74</v>
      </c>
      <c r="AE1902" s="10"/>
      <c r="AF1902" s="10" t="s">
        <v>86</v>
      </c>
      <c r="AG1902" s="10" t="s">
        <v>75</v>
      </c>
      <c r="AH1902" s="10"/>
      <c r="AI1902" s="10" t="s">
        <v>76</v>
      </c>
      <c r="AJ1902" s="2" t="s">
        <v>76</v>
      </c>
      <c r="AK1902" s="32">
        <v>1</v>
      </c>
      <c r="AL1902" s="2"/>
      <c r="AM1902" s="2"/>
      <c r="AN1902" s="7">
        <f>HYPERLINK("#Notes!C5281", "Go To Notes")</f>
      </c>
      <c r="AO1902" s="2">
        <v>0</v>
      </c>
      <c r="AP1902" s="2">
        <v>0</v>
      </c>
      <c r="AQ1902" s="2">
        <v>16548.96</v>
      </c>
      <c r="AR1902" s="26">
        <v>0.9897655992076593</v>
      </c>
      <c r="AS1902" s="11"/>
      <c r="AT1902" s="10"/>
      <c r="AV1902" s="10"/>
      <c r="AW1902" s="10"/>
      <c r="AX1902" s="10"/>
      <c r="AY1902" s="10"/>
      <c r="AZ1902" s="10"/>
      <c r="BC1902" s="10"/>
    </row>
    <row r="1903" s="2" customFormat="1">
      <c r="A1903" s="2" t="s">
        <v>4118</v>
      </c>
      <c r="B1903" s="11">
        <v>43887</v>
      </c>
      <c r="C1903" s="2" t="s">
        <v>4113</v>
      </c>
      <c r="D1903" s="2" t="s">
        <v>4114</v>
      </c>
      <c r="E1903" s="2" t="s">
        <v>4115</v>
      </c>
      <c r="F1903" s="2" t="s">
        <v>4116</v>
      </c>
      <c r="G1903" s="2" t="s">
        <v>4117</v>
      </c>
      <c r="H1903" s="2" t="s">
        <v>4115</v>
      </c>
      <c r="I1903" s="11">
        <v>43830</v>
      </c>
      <c r="J1903" s="11">
        <v>43830</v>
      </c>
      <c r="K1903" s="2" t="s">
        <v>62</v>
      </c>
      <c r="L1903" s="2" t="s">
        <v>696</v>
      </c>
      <c r="M1903" s="2"/>
      <c r="N1903" s="2" t="s">
        <v>80</v>
      </c>
      <c r="O1903" s="2"/>
      <c r="P1903" s="2"/>
      <c r="Q1903" s="2" t="s">
        <v>65</v>
      </c>
      <c r="R1903" s="2" t="s">
        <v>81</v>
      </c>
      <c r="S1903" s="2">
        <v>3029</v>
      </c>
      <c r="T1903" s="2" t="s">
        <v>82</v>
      </c>
      <c r="U1903" s="2" t="s">
        <v>83</v>
      </c>
      <c r="V1903" s="10" t="s">
        <v>69</v>
      </c>
      <c r="W1903" s="2"/>
      <c r="X1903" s="2">
        <v>18416.32</v>
      </c>
      <c r="Y1903" s="26">
        <v>1.665420849E-05</v>
      </c>
      <c r="Z1903" s="10" t="s">
        <v>84</v>
      </c>
      <c r="AA1903" s="2" t="s">
        <v>85</v>
      </c>
      <c r="AB1903" s="10" t="s">
        <v>72</v>
      </c>
      <c r="AC1903" s="2" t="s">
        <v>73</v>
      </c>
      <c r="AD1903" s="10" t="s">
        <v>74</v>
      </c>
      <c r="AE1903" s="10"/>
      <c r="AF1903" s="10" t="s">
        <v>86</v>
      </c>
      <c r="AG1903" s="10" t="s">
        <v>75</v>
      </c>
      <c r="AH1903" s="10"/>
      <c r="AI1903" s="10" t="s">
        <v>76</v>
      </c>
      <c r="AJ1903" s="2" t="s">
        <v>76</v>
      </c>
      <c r="AK1903" s="32">
        <v>1</v>
      </c>
      <c r="AL1903" s="2"/>
      <c r="AM1903" s="2"/>
      <c r="AN1903" s="2"/>
      <c r="AO1903" s="2">
        <v>0</v>
      </c>
      <c r="AP1903" s="2">
        <v>0</v>
      </c>
      <c r="AQ1903" s="2">
        <v>18227.84</v>
      </c>
      <c r="AR1903" s="26">
        <v>0.9897655992076593</v>
      </c>
      <c r="AS1903" s="11"/>
      <c r="AT1903" s="10"/>
      <c r="AV1903" s="10"/>
      <c r="AW1903" s="10"/>
      <c r="AX1903" s="10"/>
      <c r="AY1903" s="10"/>
      <c r="AZ1903" s="10"/>
      <c r="BC1903" s="10"/>
    </row>
    <row r="1904" s="2" customFormat="1">
      <c r="A1904" s="2" t="s">
        <v>4119</v>
      </c>
      <c r="B1904" s="11">
        <v>43978</v>
      </c>
      <c r="C1904" s="2" t="s">
        <v>4113</v>
      </c>
      <c r="D1904" s="2" t="s">
        <v>4114</v>
      </c>
      <c r="E1904" s="2" t="s">
        <v>4115</v>
      </c>
      <c r="F1904" s="2" t="s">
        <v>4116</v>
      </c>
      <c r="G1904" s="2" t="s">
        <v>4117</v>
      </c>
      <c r="H1904" s="2" t="s">
        <v>4115</v>
      </c>
      <c r="I1904" s="11">
        <v>44196</v>
      </c>
      <c r="J1904" s="11">
        <v>43921</v>
      </c>
      <c r="K1904" s="2" t="s">
        <v>62</v>
      </c>
      <c r="L1904" s="2" t="s">
        <v>696</v>
      </c>
      <c r="M1904" s="2"/>
      <c r="N1904" s="2" t="s">
        <v>80</v>
      </c>
      <c r="O1904" s="2"/>
      <c r="P1904" s="2"/>
      <c r="Q1904" s="2" t="s">
        <v>65</v>
      </c>
      <c r="R1904" s="2" t="s">
        <v>81</v>
      </c>
      <c r="S1904" s="2">
        <v>3029</v>
      </c>
      <c r="T1904" s="2" t="s">
        <v>82</v>
      </c>
      <c r="U1904" s="2" t="s">
        <v>83</v>
      </c>
      <c r="V1904" s="10" t="s">
        <v>69</v>
      </c>
      <c r="W1904" s="2"/>
      <c r="X1904" s="2">
        <v>10601.5</v>
      </c>
      <c r="Y1904" s="26">
        <v>1.246154599E-05</v>
      </c>
      <c r="Z1904" s="10" t="s">
        <v>84</v>
      </c>
      <c r="AA1904" s="2" t="s">
        <v>85</v>
      </c>
      <c r="AB1904" s="10" t="s">
        <v>72</v>
      </c>
      <c r="AC1904" s="2" t="s">
        <v>73</v>
      </c>
      <c r="AD1904" s="10" t="s">
        <v>74</v>
      </c>
      <c r="AE1904" s="10"/>
      <c r="AF1904" s="10" t="s">
        <v>86</v>
      </c>
      <c r="AG1904" s="10" t="s">
        <v>75</v>
      </c>
      <c r="AH1904" s="10"/>
      <c r="AI1904" s="10" t="s">
        <v>76</v>
      </c>
      <c r="AJ1904" s="2" t="s">
        <v>76</v>
      </c>
      <c r="AK1904" s="32">
        <v>1</v>
      </c>
      <c r="AL1904" s="2"/>
      <c r="AM1904" s="2"/>
      <c r="AN1904" s="2"/>
      <c r="AO1904" s="2">
        <v>0</v>
      </c>
      <c r="AP1904" s="2">
        <v>0</v>
      </c>
      <c r="AQ1904" s="2">
        <v>10493</v>
      </c>
      <c r="AR1904" s="26">
        <v>0.9897655992076593</v>
      </c>
      <c r="AS1904" s="11"/>
      <c r="AT1904" s="10"/>
      <c r="AV1904" s="10"/>
      <c r="AW1904" s="10"/>
      <c r="AX1904" s="10"/>
      <c r="AY1904" s="10"/>
      <c r="AZ1904" s="10"/>
      <c r="BC1904" s="10"/>
    </row>
    <row r="1905" s="2" customFormat="1">
      <c r="A1905" s="2" t="s">
        <v>4120</v>
      </c>
      <c r="B1905" s="11">
        <v>44069</v>
      </c>
      <c r="C1905" s="2" t="s">
        <v>4113</v>
      </c>
      <c r="D1905" s="2" t="s">
        <v>4114</v>
      </c>
      <c r="E1905" s="2" t="s">
        <v>4115</v>
      </c>
      <c r="F1905" s="2" t="s">
        <v>4116</v>
      </c>
      <c r="G1905" s="2" t="s">
        <v>4117</v>
      </c>
      <c r="H1905" s="2" t="s">
        <v>4115</v>
      </c>
      <c r="I1905" s="11">
        <v>44196</v>
      </c>
      <c r="J1905" s="11">
        <v>44012</v>
      </c>
      <c r="K1905" s="2" t="s">
        <v>62</v>
      </c>
      <c r="L1905" s="2" t="s">
        <v>696</v>
      </c>
      <c r="M1905" s="2"/>
      <c r="N1905" s="2" t="s">
        <v>80</v>
      </c>
      <c r="O1905" s="2"/>
      <c r="P1905" s="2"/>
      <c r="Q1905" s="2" t="s">
        <v>65</v>
      </c>
      <c r="R1905" s="2" t="s">
        <v>81</v>
      </c>
      <c r="S1905" s="2">
        <v>3029</v>
      </c>
      <c r="T1905" s="2" t="s">
        <v>82</v>
      </c>
      <c r="U1905" s="2" t="s">
        <v>83</v>
      </c>
      <c r="V1905" s="10" t="s">
        <v>69</v>
      </c>
      <c r="W1905" s="2"/>
      <c r="X1905" s="2">
        <v>13145.86</v>
      </c>
      <c r="Y1905" s="26">
        <v>1.290308464E-05</v>
      </c>
      <c r="Z1905" s="10" t="s">
        <v>84</v>
      </c>
      <c r="AA1905" s="2" t="s">
        <v>85</v>
      </c>
      <c r="AB1905" s="10" t="s">
        <v>72</v>
      </c>
      <c r="AC1905" s="2" t="s">
        <v>73</v>
      </c>
      <c r="AD1905" s="10" t="s">
        <v>74</v>
      </c>
      <c r="AE1905" s="10"/>
      <c r="AF1905" s="10" t="s">
        <v>86</v>
      </c>
      <c r="AG1905" s="10" t="s">
        <v>75</v>
      </c>
      <c r="AH1905" s="10"/>
      <c r="AI1905" s="10" t="s">
        <v>76</v>
      </c>
      <c r="AJ1905" s="2" t="s">
        <v>76</v>
      </c>
      <c r="AK1905" s="32">
        <v>1</v>
      </c>
      <c r="AL1905" s="2"/>
      <c r="AM1905" s="2"/>
      <c r="AN1905" s="2"/>
      <c r="AO1905" s="2">
        <v>0</v>
      </c>
      <c r="AP1905" s="2">
        <v>0</v>
      </c>
      <c r="AQ1905" s="2">
        <v>13011.32</v>
      </c>
      <c r="AR1905" s="26">
        <v>0.9897655992076593</v>
      </c>
      <c r="AS1905" s="11"/>
      <c r="AT1905" s="10"/>
      <c r="AV1905" s="10"/>
      <c r="AW1905" s="10"/>
      <c r="AX1905" s="10"/>
      <c r="AY1905" s="10"/>
      <c r="AZ1905" s="10"/>
      <c r="BC1905" s="10"/>
    </row>
    <row r="1906" s="2" customFormat="1">
      <c r="A1906" s="2" t="s">
        <v>4121</v>
      </c>
      <c r="B1906" s="11">
        <v>44158</v>
      </c>
      <c r="C1906" s="2" t="s">
        <v>4113</v>
      </c>
      <c r="D1906" s="2" t="s">
        <v>4114</v>
      </c>
      <c r="E1906" s="2" t="s">
        <v>4115</v>
      </c>
      <c r="F1906" s="2" t="s">
        <v>4116</v>
      </c>
      <c r="G1906" s="2" t="s">
        <v>4117</v>
      </c>
      <c r="H1906" s="2" t="s">
        <v>4115</v>
      </c>
      <c r="I1906" s="11">
        <v>44196</v>
      </c>
      <c r="J1906" s="11">
        <v>44104</v>
      </c>
      <c r="K1906" s="2" t="s">
        <v>62</v>
      </c>
      <c r="L1906" s="2" t="s">
        <v>696</v>
      </c>
      <c r="M1906" s="2"/>
      <c r="N1906" s="2" t="s">
        <v>80</v>
      </c>
      <c r="O1906" s="2"/>
      <c r="P1906" s="2"/>
      <c r="Q1906" s="2" t="s">
        <v>65</v>
      </c>
      <c r="R1906" s="2" t="s">
        <v>81</v>
      </c>
      <c r="S1906" s="2">
        <v>3029</v>
      </c>
      <c r="T1906" s="2" t="s">
        <v>82</v>
      </c>
      <c r="U1906" s="2" t="s">
        <v>83</v>
      </c>
      <c r="V1906" s="10" t="s">
        <v>69</v>
      </c>
      <c r="W1906" s="2"/>
      <c r="X1906" s="2">
        <v>30895.8</v>
      </c>
      <c r="Y1906" s="26">
        <v>2.851029169E-05</v>
      </c>
      <c r="Z1906" s="10" t="s">
        <v>84</v>
      </c>
      <c r="AA1906" s="2" t="s">
        <v>85</v>
      </c>
      <c r="AB1906" s="10" t="s">
        <v>72</v>
      </c>
      <c r="AC1906" s="2" t="s">
        <v>73</v>
      </c>
      <c r="AD1906" s="10" t="s">
        <v>74</v>
      </c>
      <c r="AE1906" s="10"/>
      <c r="AF1906" s="10" t="s">
        <v>86</v>
      </c>
      <c r="AG1906" s="10" t="s">
        <v>75</v>
      </c>
      <c r="AH1906" s="10"/>
      <c r="AI1906" s="10" t="s">
        <v>76</v>
      </c>
      <c r="AJ1906" s="2" t="s">
        <v>76</v>
      </c>
      <c r="AK1906" s="32">
        <v>1</v>
      </c>
      <c r="AL1906" s="2"/>
      <c r="AM1906" s="2"/>
      <c r="AN1906" s="2"/>
      <c r="AO1906" s="2">
        <v>0</v>
      </c>
      <c r="AP1906" s="2">
        <v>0</v>
      </c>
      <c r="AQ1906" s="2">
        <v>30579.6</v>
      </c>
      <c r="AR1906" s="26">
        <v>0.9897655992076593</v>
      </c>
      <c r="AS1906" s="11"/>
      <c r="AT1906" s="10"/>
      <c r="AV1906" s="10"/>
      <c r="AW1906" s="10"/>
      <c r="AX1906" s="10"/>
      <c r="AY1906" s="10"/>
      <c r="AZ1906" s="10"/>
      <c r="BC1906" s="10"/>
    </row>
    <row r="1907" s="2" customFormat="1">
      <c r="A1907" s="2" t="s">
        <v>4122</v>
      </c>
      <c r="B1907" s="11">
        <v>44251</v>
      </c>
      <c r="C1907" s="2" t="s">
        <v>4113</v>
      </c>
      <c r="D1907" s="2" t="s">
        <v>4114</v>
      </c>
      <c r="E1907" s="2" t="s">
        <v>4115</v>
      </c>
      <c r="F1907" s="2" t="s">
        <v>4116</v>
      </c>
      <c r="G1907" s="2" t="s">
        <v>4117</v>
      </c>
      <c r="H1907" s="2" t="s">
        <v>4115</v>
      </c>
      <c r="I1907" s="11">
        <v>44196</v>
      </c>
      <c r="J1907" s="11">
        <v>44196</v>
      </c>
      <c r="K1907" s="2" t="s">
        <v>62</v>
      </c>
      <c r="L1907" s="2" t="s">
        <v>696</v>
      </c>
      <c r="M1907" s="2"/>
      <c r="N1907" s="2" t="s">
        <v>80</v>
      </c>
      <c r="O1907" s="2"/>
      <c r="P1907" s="2"/>
      <c r="Q1907" s="2" t="s">
        <v>65</v>
      </c>
      <c r="R1907" s="2" t="s">
        <v>81</v>
      </c>
      <c r="S1907" s="2">
        <v>280</v>
      </c>
      <c r="T1907" s="2" t="s">
        <v>82</v>
      </c>
      <c r="U1907" s="2" t="s">
        <v>83</v>
      </c>
      <c r="V1907" s="10" t="s">
        <v>69</v>
      </c>
      <c r="W1907" s="2"/>
      <c r="X1907" s="2">
        <v>5275.2</v>
      </c>
      <c r="Y1907" s="26">
        <v>4.34592826E-06</v>
      </c>
      <c r="Z1907" s="10" t="s">
        <v>84</v>
      </c>
      <c r="AA1907" s="2" t="s">
        <v>85</v>
      </c>
      <c r="AB1907" s="10" t="s">
        <v>72</v>
      </c>
      <c r="AC1907" s="2" t="s">
        <v>73</v>
      </c>
      <c r="AD1907" s="10" t="s">
        <v>74</v>
      </c>
      <c r="AE1907" s="10"/>
      <c r="AF1907" s="10" t="s">
        <v>86</v>
      </c>
      <c r="AG1907" s="10" t="s">
        <v>75</v>
      </c>
      <c r="AH1907" s="10"/>
      <c r="AI1907" s="10" t="s">
        <v>76</v>
      </c>
      <c r="AJ1907" s="2" t="s">
        <v>76</v>
      </c>
      <c r="AK1907" s="32">
        <v>1</v>
      </c>
      <c r="AL1907" s="2"/>
      <c r="AM1907" s="2"/>
      <c r="AN1907" s="2"/>
      <c r="AO1907" s="2">
        <v>0</v>
      </c>
      <c r="AP1907" s="2">
        <v>0</v>
      </c>
      <c r="AQ1907" s="2">
        <v>5218.68</v>
      </c>
      <c r="AR1907" s="26">
        <v>0.9892857142857143</v>
      </c>
      <c r="AS1907" s="11"/>
      <c r="AT1907" s="10"/>
      <c r="AV1907" s="10"/>
      <c r="AW1907" s="10"/>
      <c r="AX1907" s="10"/>
      <c r="AY1907" s="10"/>
      <c r="AZ1907" s="10"/>
      <c r="BC1907" s="10"/>
    </row>
    <row r="1908" s="2" customFormat="1">
      <c r="A1908" s="2" t="s">
        <v>4123</v>
      </c>
      <c r="B1908" s="11">
        <v>44341</v>
      </c>
      <c r="C1908" s="2" t="s">
        <v>4113</v>
      </c>
      <c r="D1908" s="2" t="s">
        <v>4114</v>
      </c>
      <c r="E1908" s="2" t="s">
        <v>4115</v>
      </c>
      <c r="F1908" s="2" t="s">
        <v>4116</v>
      </c>
      <c r="G1908" s="2" t="s">
        <v>4117</v>
      </c>
      <c r="H1908" s="2" t="s">
        <v>4115</v>
      </c>
      <c r="I1908" s="11">
        <v>44561</v>
      </c>
      <c r="J1908" s="11">
        <v>44286</v>
      </c>
      <c r="K1908" s="2" t="s">
        <v>62</v>
      </c>
      <c r="L1908" s="2" t="s">
        <v>696</v>
      </c>
      <c r="M1908" s="2"/>
      <c r="N1908" s="2" t="s">
        <v>80</v>
      </c>
      <c r="O1908" s="2"/>
      <c r="P1908" s="2"/>
      <c r="Q1908" s="2" t="s">
        <v>65</v>
      </c>
      <c r="R1908" s="2" t="s">
        <v>81</v>
      </c>
      <c r="S1908" s="2">
        <v>1656</v>
      </c>
      <c r="T1908" s="2" t="s">
        <v>82</v>
      </c>
      <c r="U1908" s="2" t="s">
        <v>83</v>
      </c>
      <c r="V1908" s="10" t="s">
        <v>69</v>
      </c>
      <c r="W1908" s="2"/>
      <c r="X1908" s="2">
        <v>314341.92</v>
      </c>
      <c r="Y1908" s="26">
        <v>0.00024754634785</v>
      </c>
      <c r="Z1908" s="10" t="s">
        <v>84</v>
      </c>
      <c r="AA1908" s="2" t="s">
        <v>85</v>
      </c>
      <c r="AB1908" s="10" t="s">
        <v>72</v>
      </c>
      <c r="AC1908" s="2" t="s">
        <v>73</v>
      </c>
      <c r="AD1908" s="10" t="s">
        <v>74</v>
      </c>
      <c r="AE1908" s="10"/>
      <c r="AF1908" s="10" t="s">
        <v>86</v>
      </c>
      <c r="AG1908" s="10" t="s">
        <v>75</v>
      </c>
      <c r="AH1908" s="10"/>
      <c r="AI1908" s="10" t="s">
        <v>76</v>
      </c>
      <c r="AJ1908" s="2" t="s">
        <v>76</v>
      </c>
      <c r="AK1908" s="32">
        <v>1</v>
      </c>
      <c r="AL1908" s="2"/>
      <c r="AM1908" s="2"/>
      <c r="AN1908" s="2"/>
      <c r="AO1908" s="2">
        <v>0</v>
      </c>
      <c r="AP1908" s="2">
        <v>0</v>
      </c>
      <c r="AQ1908" s="2">
        <v>0</v>
      </c>
      <c r="AR1908" s="26">
        <v>0</v>
      </c>
      <c r="AS1908" s="11"/>
      <c r="AT1908" s="10"/>
      <c r="AV1908" s="10"/>
      <c r="AW1908" s="10"/>
      <c r="AX1908" s="10"/>
      <c r="AY1908" s="10"/>
      <c r="AZ1908" s="10"/>
      <c r="BC1908" s="10"/>
    </row>
    <row r="1909" s="2" customFormat="1">
      <c r="A1909" s="2" t="s">
        <v>4124</v>
      </c>
      <c r="B1909" s="11">
        <v>44433</v>
      </c>
      <c r="C1909" s="2" t="s">
        <v>4113</v>
      </c>
      <c r="D1909" s="2" t="s">
        <v>4114</v>
      </c>
      <c r="E1909" s="2" t="s">
        <v>4115</v>
      </c>
      <c r="F1909" s="2" t="s">
        <v>4116</v>
      </c>
      <c r="G1909" s="2" t="s">
        <v>4117</v>
      </c>
      <c r="H1909" s="2" t="s">
        <v>4115</v>
      </c>
      <c r="I1909" s="11">
        <v>44561</v>
      </c>
      <c r="J1909" s="11">
        <v>44377</v>
      </c>
      <c r="K1909" s="2" t="s">
        <v>62</v>
      </c>
      <c r="L1909" s="2" t="s">
        <v>696</v>
      </c>
      <c r="M1909" s="2"/>
      <c r="N1909" s="2" t="s">
        <v>80</v>
      </c>
      <c r="O1909" s="2"/>
      <c r="P1909" s="2"/>
      <c r="Q1909" s="2" t="s">
        <v>65</v>
      </c>
      <c r="R1909" s="2" t="s">
        <v>81</v>
      </c>
      <c r="S1909" s="2">
        <v>1787</v>
      </c>
      <c r="T1909" s="2" t="s">
        <v>82</v>
      </c>
      <c r="U1909" s="2" t="s">
        <v>83</v>
      </c>
      <c r="V1909" s="10" t="s">
        <v>69</v>
      </c>
      <c r="W1909" s="2"/>
      <c r="X1909" s="2">
        <v>382668.18</v>
      </c>
      <c r="Y1909" s="26">
        <v>0.00028326227193</v>
      </c>
      <c r="Z1909" s="10" t="s">
        <v>84</v>
      </c>
      <c r="AA1909" s="2" t="s">
        <v>85</v>
      </c>
      <c r="AB1909" s="10" t="s">
        <v>72</v>
      </c>
      <c r="AC1909" s="2" t="s">
        <v>73</v>
      </c>
      <c r="AD1909" s="10" t="s">
        <v>74</v>
      </c>
      <c r="AE1909" s="10"/>
      <c r="AF1909" s="10" t="s">
        <v>86</v>
      </c>
      <c r="AG1909" s="10" t="s">
        <v>75</v>
      </c>
      <c r="AH1909" s="10"/>
      <c r="AI1909" s="10" t="s">
        <v>76</v>
      </c>
      <c r="AJ1909" s="2" t="s">
        <v>76</v>
      </c>
      <c r="AK1909" s="32">
        <v>1</v>
      </c>
      <c r="AL1909" s="2"/>
      <c r="AM1909" s="2"/>
      <c r="AN1909" s="2"/>
      <c r="AO1909" s="2">
        <v>0</v>
      </c>
      <c r="AP1909" s="2">
        <v>0</v>
      </c>
      <c r="AQ1909" s="2">
        <v>350975.46</v>
      </c>
      <c r="AR1909" s="26">
        <v>0.9171796306659206</v>
      </c>
      <c r="AS1909" s="11"/>
      <c r="AT1909" s="10"/>
      <c r="AV1909" s="10"/>
      <c r="AW1909" s="10"/>
      <c r="AX1909" s="10"/>
      <c r="AY1909" s="10"/>
      <c r="AZ1909" s="10"/>
      <c r="BC1909" s="10"/>
    </row>
    <row r="1910" s="2" customFormat="1">
      <c r="A1910" s="2" t="s">
        <v>4125</v>
      </c>
      <c r="B1910" s="11">
        <v>44529</v>
      </c>
      <c r="C1910" s="2" t="s">
        <v>4113</v>
      </c>
      <c r="D1910" s="2" t="s">
        <v>4114</v>
      </c>
      <c r="E1910" s="2" t="s">
        <v>4115</v>
      </c>
      <c r="F1910" s="2" t="s">
        <v>4116</v>
      </c>
      <c r="G1910" s="2" t="s">
        <v>4117</v>
      </c>
      <c r="H1910" s="2" t="s">
        <v>4115</v>
      </c>
      <c r="I1910" s="11">
        <v>44561</v>
      </c>
      <c r="J1910" s="11">
        <v>44469</v>
      </c>
      <c r="K1910" s="2" t="s">
        <v>62</v>
      </c>
      <c r="L1910" s="2" t="s">
        <v>696</v>
      </c>
      <c r="M1910" s="2"/>
      <c r="N1910" s="2" t="s">
        <v>80</v>
      </c>
      <c r="O1910" s="2"/>
      <c r="P1910" s="2"/>
      <c r="Q1910" s="2" t="s">
        <v>65</v>
      </c>
      <c r="R1910" s="2" t="s">
        <v>81</v>
      </c>
      <c r="S1910" s="2">
        <v>1889</v>
      </c>
      <c r="T1910" s="2" t="s">
        <v>82</v>
      </c>
      <c r="U1910" s="2" t="s">
        <v>83</v>
      </c>
      <c r="V1910" s="10" t="s">
        <v>69</v>
      </c>
      <c r="W1910" s="2"/>
      <c r="X1910" s="2">
        <v>331462.83</v>
      </c>
      <c r="Y1910" s="26">
        <v>0.00025220861787</v>
      </c>
      <c r="Z1910" s="10" t="s">
        <v>84</v>
      </c>
      <c r="AA1910" s="2" t="s">
        <v>85</v>
      </c>
      <c r="AB1910" s="10" t="s">
        <v>72</v>
      </c>
      <c r="AC1910" s="2" t="s">
        <v>73</v>
      </c>
      <c r="AD1910" s="10" t="s">
        <v>74</v>
      </c>
      <c r="AE1910" s="10"/>
      <c r="AF1910" s="10" t="s">
        <v>86</v>
      </c>
      <c r="AG1910" s="10" t="s">
        <v>75</v>
      </c>
      <c r="AH1910" s="10"/>
      <c r="AI1910" s="10" t="s">
        <v>76</v>
      </c>
      <c r="AJ1910" s="2" t="s">
        <v>76</v>
      </c>
      <c r="AK1910" s="32">
        <v>1</v>
      </c>
      <c r="AL1910" s="2"/>
      <c r="AM1910" s="2"/>
      <c r="AN1910" s="2"/>
      <c r="AO1910" s="2">
        <v>0</v>
      </c>
      <c r="AP1910" s="2">
        <v>0</v>
      </c>
      <c r="AQ1910" s="2">
        <v>0</v>
      </c>
      <c r="AR1910" s="26">
        <v>0</v>
      </c>
      <c r="AS1910" s="11"/>
      <c r="AT1910" s="10"/>
      <c r="AV1910" s="10"/>
      <c r="AW1910" s="10"/>
      <c r="AX1910" s="10"/>
      <c r="AY1910" s="10"/>
      <c r="AZ1910" s="10"/>
      <c r="BC1910" s="10"/>
    </row>
    <row r="1911" s="2" customFormat="1">
      <c r="A1911" s="2" t="s">
        <v>4126</v>
      </c>
      <c r="B1911" s="11">
        <v>43826</v>
      </c>
      <c r="C1911" s="2" t="s">
        <v>4127</v>
      </c>
      <c r="D1911" s="2" t="s">
        <v>4128</v>
      </c>
      <c r="E1911" s="2" t="s">
        <v>4129</v>
      </c>
      <c r="F1911" s="2" t="s">
        <v>4130</v>
      </c>
      <c r="G1911" s="2" t="s">
        <v>4131</v>
      </c>
      <c r="H1911" s="2" t="s">
        <v>4132</v>
      </c>
      <c r="I1911" s="11">
        <v>43769</v>
      </c>
      <c r="J1911" s="11">
        <v>43769</v>
      </c>
      <c r="K1911" s="2" t="s">
        <v>62</v>
      </c>
      <c r="L1911" s="2" t="s">
        <v>696</v>
      </c>
      <c r="M1911" s="2"/>
      <c r="N1911" s="2" t="s">
        <v>80</v>
      </c>
      <c r="O1911" s="2"/>
      <c r="P1911" s="2"/>
      <c r="Q1911" s="2" t="s">
        <v>65</v>
      </c>
      <c r="R1911" s="2" t="s">
        <v>81</v>
      </c>
      <c r="S1911" s="2">
        <v>141525</v>
      </c>
      <c r="T1911" s="2" t="s">
        <v>82</v>
      </c>
      <c r="U1911" s="2" t="s">
        <v>83</v>
      </c>
      <c r="V1911" s="10" t="s">
        <v>69</v>
      </c>
      <c r="W1911" s="2"/>
      <c r="X1911" s="2">
        <v>769896</v>
      </c>
      <c r="Y1911" s="26">
        <v>3.432334027E-05</v>
      </c>
      <c r="Z1911" s="10" t="s">
        <v>84</v>
      </c>
      <c r="AA1911" s="2" t="s">
        <v>85</v>
      </c>
      <c r="AB1911" s="10" t="s">
        <v>72</v>
      </c>
      <c r="AC1911" s="2" t="s">
        <v>73</v>
      </c>
      <c r="AD1911" s="10" t="s">
        <v>74</v>
      </c>
      <c r="AE1911" s="10"/>
      <c r="AF1911" s="10" t="s">
        <v>86</v>
      </c>
      <c r="AG1911" s="10" t="s">
        <v>75</v>
      </c>
      <c r="AH1911" s="10"/>
      <c r="AI1911" s="10" t="s">
        <v>76</v>
      </c>
      <c r="AJ1911" s="2" t="s">
        <v>76</v>
      </c>
      <c r="AK1911" s="32">
        <v>1</v>
      </c>
      <c r="AL1911" s="2"/>
      <c r="AM1911" s="2"/>
      <c r="AN1911" s="2"/>
      <c r="AO1911" s="2">
        <v>0</v>
      </c>
      <c r="AP1911" s="2">
        <v>0</v>
      </c>
      <c r="AQ1911" s="2">
        <v>762192.96</v>
      </c>
      <c r="AR1911" s="26">
        <v>0.9899947005829359</v>
      </c>
      <c r="AS1911" s="11"/>
      <c r="AT1911" s="10"/>
      <c r="AV1911" s="10"/>
      <c r="AW1911" s="10"/>
      <c r="AX1911" s="10"/>
      <c r="AY1911" s="10"/>
      <c r="AZ1911" s="10"/>
      <c r="BC1911" s="10"/>
    </row>
    <row r="1912" s="2" customFormat="1">
      <c r="A1912" s="2" t="s">
        <v>4133</v>
      </c>
      <c r="B1912" s="11">
        <v>43914</v>
      </c>
      <c r="C1912" s="2" t="s">
        <v>4127</v>
      </c>
      <c r="D1912" s="2" t="s">
        <v>4128</v>
      </c>
      <c r="E1912" s="2" t="s">
        <v>4129</v>
      </c>
      <c r="F1912" s="2" t="s">
        <v>4130</v>
      </c>
      <c r="G1912" s="2" t="s">
        <v>4131</v>
      </c>
      <c r="H1912" s="2" t="s">
        <v>4132</v>
      </c>
      <c r="I1912" s="11">
        <v>44135</v>
      </c>
      <c r="J1912" s="11">
        <v>43861</v>
      </c>
      <c r="K1912" s="2" t="s">
        <v>62</v>
      </c>
      <c r="L1912" s="2" t="s">
        <v>696</v>
      </c>
      <c r="M1912" s="2"/>
      <c r="N1912" s="2" t="s">
        <v>80</v>
      </c>
      <c r="O1912" s="2"/>
      <c r="P1912" s="2"/>
      <c r="Q1912" s="2" t="s">
        <v>65</v>
      </c>
      <c r="R1912" s="2" t="s">
        <v>81</v>
      </c>
      <c r="S1912" s="2">
        <v>141525</v>
      </c>
      <c r="T1912" s="2" t="s">
        <v>82</v>
      </c>
      <c r="U1912" s="2" t="s">
        <v>83</v>
      </c>
      <c r="V1912" s="10" t="s">
        <v>69</v>
      </c>
      <c r="W1912" s="2"/>
      <c r="X1912" s="2">
        <v>543456</v>
      </c>
      <c r="Y1912" s="26">
        <v>2.222017802E-05</v>
      </c>
      <c r="Z1912" s="10" t="s">
        <v>84</v>
      </c>
      <c r="AA1912" s="2" t="s">
        <v>85</v>
      </c>
      <c r="AB1912" s="10" t="s">
        <v>72</v>
      </c>
      <c r="AC1912" s="2" t="s">
        <v>73</v>
      </c>
      <c r="AD1912" s="10" t="s">
        <v>74</v>
      </c>
      <c r="AE1912" s="10"/>
      <c r="AF1912" s="10" t="s">
        <v>86</v>
      </c>
      <c r="AG1912" s="10" t="s">
        <v>75</v>
      </c>
      <c r="AH1912" s="10"/>
      <c r="AI1912" s="10" t="s">
        <v>76</v>
      </c>
      <c r="AJ1912" s="2" t="s">
        <v>76</v>
      </c>
      <c r="AK1912" s="32">
        <v>1</v>
      </c>
      <c r="AL1912" s="2"/>
      <c r="AM1912" s="2"/>
      <c r="AN1912" s="2"/>
      <c r="AO1912" s="2">
        <v>0</v>
      </c>
      <c r="AP1912" s="2">
        <v>0</v>
      </c>
      <c r="AQ1912" s="2">
        <v>538018.56</v>
      </c>
      <c r="AR1912" s="26">
        <v>0.9899947005829359</v>
      </c>
      <c r="AS1912" s="11"/>
      <c r="AT1912" s="10"/>
      <c r="AV1912" s="10"/>
      <c r="AW1912" s="10"/>
      <c r="AX1912" s="10"/>
      <c r="AY1912" s="10"/>
      <c r="AZ1912" s="10"/>
      <c r="BC1912" s="10"/>
    </row>
    <row r="1913" s="2" customFormat="1">
      <c r="A1913" s="2" t="s">
        <v>4134</v>
      </c>
      <c r="B1913" s="11">
        <v>44008</v>
      </c>
      <c r="C1913" s="2" t="s">
        <v>4127</v>
      </c>
      <c r="D1913" s="2" t="s">
        <v>4128</v>
      </c>
      <c r="E1913" s="2" t="s">
        <v>4129</v>
      </c>
      <c r="F1913" s="2" t="s">
        <v>4130</v>
      </c>
      <c r="G1913" s="2" t="s">
        <v>4131</v>
      </c>
      <c r="H1913" s="2" t="s">
        <v>4132</v>
      </c>
      <c r="I1913" s="11">
        <v>44135</v>
      </c>
      <c r="J1913" s="11">
        <v>43951</v>
      </c>
      <c r="K1913" s="2" t="s">
        <v>62</v>
      </c>
      <c r="L1913" s="2" t="s">
        <v>696</v>
      </c>
      <c r="M1913" s="2"/>
      <c r="N1913" s="2" t="s">
        <v>80</v>
      </c>
      <c r="O1913" s="2"/>
      <c r="P1913" s="2"/>
      <c r="Q1913" s="2" t="s">
        <v>65</v>
      </c>
      <c r="R1913" s="2" t="s">
        <v>81</v>
      </c>
      <c r="S1913" s="2">
        <v>141525</v>
      </c>
      <c r="T1913" s="2" t="s">
        <v>82</v>
      </c>
      <c r="U1913" s="2" t="s">
        <v>83</v>
      </c>
      <c r="V1913" s="10" t="s">
        <v>69</v>
      </c>
      <c r="W1913" s="2"/>
      <c r="X1913" s="2">
        <v>810938.25</v>
      </c>
      <c r="Y1913" s="26">
        <v>3.520064551E-05</v>
      </c>
      <c r="Z1913" s="10" t="s">
        <v>84</v>
      </c>
      <c r="AA1913" s="2" t="s">
        <v>85</v>
      </c>
      <c r="AB1913" s="10" t="s">
        <v>72</v>
      </c>
      <c r="AC1913" s="2" t="s">
        <v>73</v>
      </c>
      <c r="AD1913" s="10" t="s">
        <v>74</v>
      </c>
      <c r="AE1913" s="10"/>
      <c r="AF1913" s="10" t="s">
        <v>86</v>
      </c>
      <c r="AG1913" s="10" t="s">
        <v>75</v>
      </c>
      <c r="AH1913" s="10"/>
      <c r="AI1913" s="10" t="s">
        <v>76</v>
      </c>
      <c r="AJ1913" s="2" t="s">
        <v>76</v>
      </c>
      <c r="AK1913" s="32">
        <v>1</v>
      </c>
      <c r="AL1913" s="2"/>
      <c r="AM1913" s="2"/>
      <c r="AN1913" s="2"/>
      <c r="AO1913" s="2">
        <v>0</v>
      </c>
      <c r="AP1913" s="2">
        <v>0</v>
      </c>
      <c r="AQ1913" s="2">
        <v>802824.57</v>
      </c>
      <c r="AR1913" s="26">
        <v>0.9899947005829359</v>
      </c>
      <c r="AS1913" s="11"/>
      <c r="AT1913" s="10"/>
      <c r="AV1913" s="10"/>
      <c r="AW1913" s="10"/>
      <c r="AX1913" s="10"/>
      <c r="AY1913" s="10"/>
      <c r="AZ1913" s="10"/>
      <c r="BC1913" s="10"/>
    </row>
    <row r="1914" s="2" customFormat="1">
      <c r="A1914" s="2" t="s">
        <v>4135</v>
      </c>
      <c r="B1914" s="11">
        <v>44097</v>
      </c>
      <c r="C1914" s="2" t="s">
        <v>4127</v>
      </c>
      <c r="D1914" s="2" t="s">
        <v>4128</v>
      </c>
      <c r="E1914" s="2" t="s">
        <v>4129</v>
      </c>
      <c r="F1914" s="2" t="s">
        <v>4130</v>
      </c>
      <c r="G1914" s="2" t="s">
        <v>4131</v>
      </c>
      <c r="H1914" s="2" t="s">
        <v>4132</v>
      </c>
      <c r="I1914" s="11">
        <v>44135</v>
      </c>
      <c r="J1914" s="11">
        <v>44043</v>
      </c>
      <c r="K1914" s="2" t="s">
        <v>62</v>
      </c>
      <c r="L1914" s="2" t="s">
        <v>696</v>
      </c>
      <c r="M1914" s="2"/>
      <c r="N1914" s="2" t="s">
        <v>80</v>
      </c>
      <c r="O1914" s="2"/>
      <c r="P1914" s="2"/>
      <c r="Q1914" s="2" t="s">
        <v>65</v>
      </c>
      <c r="R1914" s="2" t="s">
        <v>81</v>
      </c>
      <c r="S1914" s="2">
        <v>69714</v>
      </c>
      <c r="T1914" s="2" t="s">
        <v>82</v>
      </c>
      <c r="U1914" s="2" t="s">
        <v>83</v>
      </c>
      <c r="V1914" s="10" t="s">
        <v>69</v>
      </c>
      <c r="W1914" s="2"/>
      <c r="X1914" s="2">
        <v>279553.14</v>
      </c>
      <c r="Y1914" s="26">
        <v>1.05030921E-05</v>
      </c>
      <c r="Z1914" s="10" t="s">
        <v>84</v>
      </c>
      <c r="AA1914" s="2" t="s">
        <v>85</v>
      </c>
      <c r="AB1914" s="10" t="s">
        <v>72</v>
      </c>
      <c r="AC1914" s="2" t="s">
        <v>73</v>
      </c>
      <c r="AD1914" s="10" t="s">
        <v>74</v>
      </c>
      <c r="AE1914" s="10"/>
      <c r="AF1914" s="10" t="s">
        <v>86</v>
      </c>
      <c r="AG1914" s="10" t="s">
        <v>75</v>
      </c>
      <c r="AH1914" s="10"/>
      <c r="AI1914" s="10" t="s">
        <v>76</v>
      </c>
      <c r="AJ1914" s="2" t="s">
        <v>76</v>
      </c>
      <c r="AK1914" s="32">
        <v>1</v>
      </c>
      <c r="AL1914" s="2"/>
      <c r="AM1914" s="2"/>
      <c r="AN1914" s="2"/>
      <c r="AO1914" s="2">
        <v>0</v>
      </c>
      <c r="AP1914" s="2">
        <v>0</v>
      </c>
      <c r="AQ1914" s="2">
        <v>276754.16</v>
      </c>
      <c r="AR1914" s="26">
        <v>0.9899876638838683</v>
      </c>
      <c r="AS1914" s="11"/>
      <c r="AT1914" s="10"/>
      <c r="AV1914" s="10"/>
      <c r="AW1914" s="10"/>
      <c r="AX1914" s="10"/>
      <c r="AY1914" s="10"/>
      <c r="AZ1914" s="10"/>
      <c r="BC1914" s="10"/>
    </row>
    <row r="1915" s="2" customFormat="1">
      <c r="A1915" s="2" t="s">
        <v>4136</v>
      </c>
      <c r="B1915" s="11">
        <v>44193</v>
      </c>
      <c r="C1915" s="2" t="s">
        <v>4127</v>
      </c>
      <c r="D1915" s="2" t="s">
        <v>4128</v>
      </c>
      <c r="E1915" s="2" t="s">
        <v>4129</v>
      </c>
      <c r="F1915" s="2" t="s">
        <v>4130</v>
      </c>
      <c r="G1915" s="2" t="s">
        <v>4131</v>
      </c>
      <c r="H1915" s="2" t="s">
        <v>4132</v>
      </c>
      <c r="I1915" s="11">
        <v>44135</v>
      </c>
      <c r="J1915" s="11">
        <v>44135</v>
      </c>
      <c r="K1915" s="2" t="s">
        <v>62</v>
      </c>
      <c r="L1915" s="2" t="s">
        <v>696</v>
      </c>
      <c r="M1915" s="2"/>
      <c r="N1915" s="2" t="s">
        <v>80</v>
      </c>
      <c r="O1915" s="2"/>
      <c r="P1915" s="2"/>
      <c r="Q1915" s="2" t="s">
        <v>65</v>
      </c>
      <c r="R1915" s="2" t="s">
        <v>81</v>
      </c>
      <c r="S1915" s="2">
        <v>45895</v>
      </c>
      <c r="T1915" s="2" t="s">
        <v>82</v>
      </c>
      <c r="U1915" s="2" t="s">
        <v>83</v>
      </c>
      <c r="V1915" s="10" t="s">
        <v>69</v>
      </c>
      <c r="W1915" s="2"/>
      <c r="X1915" s="2">
        <v>480520.65</v>
      </c>
      <c r="Y1915" s="26">
        <v>1.830525062E-05</v>
      </c>
      <c r="Z1915" s="10" t="s">
        <v>84</v>
      </c>
      <c r="AA1915" s="2" t="s">
        <v>85</v>
      </c>
      <c r="AB1915" s="10" t="s">
        <v>72</v>
      </c>
      <c r="AC1915" s="2" t="s">
        <v>73</v>
      </c>
      <c r="AD1915" s="10" t="s">
        <v>74</v>
      </c>
      <c r="AE1915" s="10"/>
      <c r="AF1915" s="10" t="s">
        <v>86</v>
      </c>
      <c r="AG1915" s="10" t="s">
        <v>75</v>
      </c>
      <c r="AH1915" s="10"/>
      <c r="AI1915" s="10" t="s">
        <v>76</v>
      </c>
      <c r="AJ1915" s="2" t="s">
        <v>76</v>
      </c>
      <c r="AK1915" s="32">
        <v>1</v>
      </c>
      <c r="AL1915" s="2"/>
      <c r="AM1915" s="2"/>
      <c r="AN1915" s="2"/>
      <c r="AO1915" s="2">
        <v>0</v>
      </c>
      <c r="AP1915" s="2">
        <v>0</v>
      </c>
      <c r="AQ1915" s="2">
        <v>141072.78</v>
      </c>
      <c r="AR1915" s="26">
        <v>0.29358317899553327</v>
      </c>
      <c r="AS1915" s="11"/>
      <c r="AT1915" s="10"/>
      <c r="AV1915" s="10"/>
      <c r="AW1915" s="10"/>
      <c r="AX1915" s="10"/>
      <c r="AY1915" s="10"/>
      <c r="AZ1915" s="10"/>
      <c r="BC1915" s="10"/>
    </row>
    <row r="1916" s="2" customFormat="1">
      <c r="A1916" s="2" t="s">
        <v>4137</v>
      </c>
      <c r="B1916" s="11">
        <v>44280</v>
      </c>
      <c r="C1916" s="2" t="s">
        <v>4127</v>
      </c>
      <c r="D1916" s="2" t="s">
        <v>4128</v>
      </c>
      <c r="E1916" s="2" t="s">
        <v>4129</v>
      </c>
      <c r="F1916" s="2" t="s">
        <v>4130</v>
      </c>
      <c r="G1916" s="2" t="s">
        <v>4131</v>
      </c>
      <c r="H1916" s="2" t="s">
        <v>4132</v>
      </c>
      <c r="I1916" s="11">
        <v>44500</v>
      </c>
      <c r="J1916" s="11">
        <v>44227</v>
      </c>
      <c r="K1916" s="2" t="s">
        <v>62</v>
      </c>
      <c r="L1916" s="2" t="s">
        <v>696</v>
      </c>
      <c r="M1916" s="2"/>
      <c r="N1916" s="2" t="s">
        <v>80</v>
      </c>
      <c r="O1916" s="2"/>
      <c r="P1916" s="2"/>
      <c r="Q1916" s="2" t="s">
        <v>65</v>
      </c>
      <c r="R1916" s="2" t="s">
        <v>81</v>
      </c>
      <c r="S1916" s="2">
        <v>45895</v>
      </c>
      <c r="T1916" s="2" t="s">
        <v>82</v>
      </c>
      <c r="U1916" s="2" t="s">
        <v>83</v>
      </c>
      <c r="V1916" s="10" t="s">
        <v>69</v>
      </c>
      <c r="W1916" s="2"/>
      <c r="X1916" s="2">
        <v>14915875</v>
      </c>
      <c r="Y1916" s="26">
        <v>0.00048895189829</v>
      </c>
      <c r="Z1916" s="10" t="s">
        <v>84</v>
      </c>
      <c r="AA1916" s="2" t="s">
        <v>85</v>
      </c>
      <c r="AB1916" s="10" t="s">
        <v>72</v>
      </c>
      <c r="AC1916" s="2" t="s">
        <v>73</v>
      </c>
      <c r="AD1916" s="10" t="s">
        <v>74</v>
      </c>
      <c r="AE1916" s="10"/>
      <c r="AF1916" s="10" t="s">
        <v>86</v>
      </c>
      <c r="AG1916" s="10" t="s">
        <v>75</v>
      </c>
      <c r="AH1916" s="10"/>
      <c r="AI1916" s="10" t="s">
        <v>76</v>
      </c>
      <c r="AJ1916" s="2" t="s">
        <v>76</v>
      </c>
      <c r="AK1916" s="32">
        <v>1</v>
      </c>
      <c r="AL1916" s="2"/>
      <c r="AM1916" s="2"/>
      <c r="AN1916" s="2"/>
      <c r="AO1916" s="2">
        <v>0</v>
      </c>
      <c r="AP1916" s="2">
        <v>0</v>
      </c>
      <c r="AQ1916" s="2">
        <v>0</v>
      </c>
      <c r="AR1916" s="26">
        <v>0</v>
      </c>
      <c r="AS1916" s="11"/>
      <c r="AT1916" s="10"/>
      <c r="AV1916" s="10"/>
      <c r="AW1916" s="10"/>
      <c r="AX1916" s="10"/>
      <c r="AY1916" s="10"/>
      <c r="AZ1916" s="10"/>
      <c r="BC1916" s="10"/>
    </row>
    <row r="1917" s="2" customFormat="1">
      <c r="A1917" s="2" t="s">
        <v>4138</v>
      </c>
      <c r="B1917" s="11">
        <v>44372</v>
      </c>
      <c r="C1917" s="2" t="s">
        <v>4127</v>
      </c>
      <c r="D1917" s="2" t="s">
        <v>4128</v>
      </c>
      <c r="E1917" s="2" t="s">
        <v>4129</v>
      </c>
      <c r="F1917" s="2" t="s">
        <v>4130</v>
      </c>
      <c r="G1917" s="2" t="s">
        <v>4131</v>
      </c>
      <c r="H1917" s="2" t="s">
        <v>4132</v>
      </c>
      <c r="I1917" s="11">
        <v>44500</v>
      </c>
      <c r="J1917" s="11">
        <v>44316</v>
      </c>
      <c r="K1917" s="2" t="s">
        <v>62</v>
      </c>
      <c r="L1917" s="2" t="s">
        <v>696</v>
      </c>
      <c r="M1917" s="2"/>
      <c r="N1917" s="2" t="s">
        <v>80</v>
      </c>
      <c r="O1917" s="2"/>
      <c r="P1917" s="2"/>
      <c r="Q1917" s="2" t="s">
        <v>65</v>
      </c>
      <c r="R1917" s="2" t="s">
        <v>81</v>
      </c>
      <c r="S1917" s="2">
        <v>42930</v>
      </c>
      <c r="T1917" s="2" t="s">
        <v>82</v>
      </c>
      <c r="U1917" s="2" t="s">
        <v>83</v>
      </c>
      <c r="V1917" s="10" t="s">
        <v>69</v>
      </c>
      <c r="W1917" s="2"/>
      <c r="X1917" s="2">
        <v>7452218.7</v>
      </c>
      <c r="Y1917" s="26">
        <v>0.00022596536595</v>
      </c>
      <c r="Z1917" s="10" t="s">
        <v>84</v>
      </c>
      <c r="AA1917" s="2" t="s">
        <v>85</v>
      </c>
      <c r="AB1917" s="10" t="s">
        <v>72</v>
      </c>
      <c r="AC1917" s="2" t="s">
        <v>73</v>
      </c>
      <c r="AD1917" s="10" t="s">
        <v>74</v>
      </c>
      <c r="AE1917" s="10"/>
      <c r="AF1917" s="10" t="s">
        <v>86</v>
      </c>
      <c r="AG1917" s="10" t="s">
        <v>75</v>
      </c>
      <c r="AH1917" s="10"/>
      <c r="AI1917" s="10" t="s">
        <v>76</v>
      </c>
      <c r="AJ1917" s="2" t="s">
        <v>76</v>
      </c>
      <c r="AK1917" s="32">
        <v>1</v>
      </c>
      <c r="AL1917" s="2"/>
      <c r="AM1917" s="2"/>
      <c r="AN1917" s="2"/>
      <c r="AO1917" s="2">
        <v>0</v>
      </c>
      <c r="AP1917" s="2">
        <v>0</v>
      </c>
      <c r="AQ1917" s="2">
        <v>7377575</v>
      </c>
      <c r="AR1917" s="26">
        <v>0.9899836943862101</v>
      </c>
      <c r="AS1917" s="11"/>
      <c r="AT1917" s="10"/>
      <c r="AV1917" s="10"/>
      <c r="AW1917" s="10"/>
      <c r="AX1917" s="10"/>
      <c r="AY1917" s="10"/>
      <c r="AZ1917" s="10"/>
      <c r="BC1917" s="10"/>
    </row>
    <row r="1918" s="2" customFormat="1">
      <c r="A1918" s="2" t="s">
        <v>4139</v>
      </c>
      <c r="B1918" s="11">
        <v>44463</v>
      </c>
      <c r="C1918" s="2" t="s">
        <v>4127</v>
      </c>
      <c r="D1918" s="2" t="s">
        <v>4128</v>
      </c>
      <c r="E1918" s="2" t="s">
        <v>4129</v>
      </c>
      <c r="F1918" s="2" t="s">
        <v>4130</v>
      </c>
      <c r="G1918" s="2" t="s">
        <v>4131</v>
      </c>
      <c r="H1918" s="2" t="s">
        <v>4132</v>
      </c>
      <c r="I1918" s="11">
        <v>44500</v>
      </c>
      <c r="J1918" s="11">
        <v>44408</v>
      </c>
      <c r="K1918" s="2" t="s">
        <v>62</v>
      </c>
      <c r="L1918" s="2" t="s">
        <v>696</v>
      </c>
      <c r="M1918" s="2"/>
      <c r="N1918" s="2" t="s">
        <v>80</v>
      </c>
      <c r="O1918" s="2"/>
      <c r="P1918" s="2"/>
      <c r="Q1918" s="2" t="s">
        <v>65</v>
      </c>
      <c r="R1918" s="2" t="s">
        <v>81</v>
      </c>
      <c r="S1918" s="2">
        <v>45603</v>
      </c>
      <c r="T1918" s="2" t="s">
        <v>82</v>
      </c>
      <c r="U1918" s="2" t="s">
        <v>83</v>
      </c>
      <c r="V1918" s="10" t="s">
        <v>69</v>
      </c>
      <c r="W1918" s="2"/>
      <c r="X1918" s="2">
        <v>7347555.36</v>
      </c>
      <c r="Y1918" s="26">
        <v>0.00021054241426</v>
      </c>
      <c r="Z1918" s="10" t="s">
        <v>84</v>
      </c>
      <c r="AA1918" s="2" t="s">
        <v>85</v>
      </c>
      <c r="AB1918" s="10" t="s">
        <v>72</v>
      </c>
      <c r="AC1918" s="2" t="s">
        <v>73</v>
      </c>
      <c r="AD1918" s="10" t="s">
        <v>74</v>
      </c>
      <c r="AE1918" s="10"/>
      <c r="AF1918" s="10" t="s">
        <v>86</v>
      </c>
      <c r="AG1918" s="10" t="s">
        <v>75</v>
      </c>
      <c r="AH1918" s="10"/>
      <c r="AI1918" s="10" t="s">
        <v>76</v>
      </c>
      <c r="AJ1918" s="2" t="s">
        <v>76</v>
      </c>
      <c r="AK1918" s="32">
        <v>1</v>
      </c>
      <c r="AL1918" s="2"/>
      <c r="AM1918" s="2"/>
      <c r="AN1918" s="2"/>
      <c r="AO1918" s="2">
        <v>0</v>
      </c>
      <c r="AP1918" s="2">
        <v>0</v>
      </c>
      <c r="AQ1918" s="2">
        <v>0</v>
      </c>
      <c r="AR1918" s="26">
        <v>0</v>
      </c>
      <c r="AS1918" s="11"/>
      <c r="AT1918" s="10"/>
      <c r="AV1918" s="10"/>
      <c r="AW1918" s="10"/>
      <c r="AX1918" s="10"/>
      <c r="AY1918" s="10"/>
      <c r="AZ1918" s="10"/>
      <c r="BC1918" s="10"/>
    </row>
    <row r="1919" s="2" customFormat="1">
      <c r="A1919" s="2" t="s">
        <v>4140</v>
      </c>
      <c r="B1919" s="11">
        <v>44551</v>
      </c>
      <c r="C1919" s="2" t="s">
        <v>4127</v>
      </c>
      <c r="D1919" s="2" t="s">
        <v>4128</v>
      </c>
      <c r="E1919" s="2" t="s">
        <v>4129</v>
      </c>
      <c r="F1919" s="2" t="s">
        <v>4130</v>
      </c>
      <c r="G1919" s="2" t="s">
        <v>4131</v>
      </c>
      <c r="H1919" s="2" t="s">
        <v>4132</v>
      </c>
      <c r="I1919" s="11">
        <v>44500</v>
      </c>
      <c r="J1919" s="11">
        <v>44500</v>
      </c>
      <c r="K1919" s="2" t="s">
        <v>62</v>
      </c>
      <c r="L1919" s="2" t="s">
        <v>696</v>
      </c>
      <c r="M1919" s="2"/>
      <c r="N1919" s="2" t="s">
        <v>80</v>
      </c>
      <c r="O1919" s="2"/>
      <c r="P1919" s="2"/>
      <c r="Q1919" s="2" t="s">
        <v>65</v>
      </c>
      <c r="R1919" s="2" t="s">
        <v>81</v>
      </c>
      <c r="S1919" s="2">
        <v>48010</v>
      </c>
      <c r="T1919" s="2" t="s">
        <v>82</v>
      </c>
      <c r="U1919" s="2" t="s">
        <v>83</v>
      </c>
      <c r="V1919" s="10" t="s">
        <v>69</v>
      </c>
      <c r="W1919" s="2"/>
      <c r="X1919" s="2">
        <v>8810315.1</v>
      </c>
      <c r="Y1919" s="26">
        <v>0.00024888086093</v>
      </c>
      <c r="Z1919" s="10" t="s">
        <v>84</v>
      </c>
      <c r="AA1919" s="2" t="s">
        <v>85</v>
      </c>
      <c r="AB1919" s="10" t="s">
        <v>72</v>
      </c>
      <c r="AC1919" s="2" t="s">
        <v>73</v>
      </c>
      <c r="AD1919" s="10" t="s">
        <v>74</v>
      </c>
      <c r="AE1919" s="10"/>
      <c r="AF1919" s="10" t="s">
        <v>86</v>
      </c>
      <c r="AG1919" s="10" t="s">
        <v>75</v>
      </c>
      <c r="AH1919" s="10"/>
      <c r="AI1919" s="10" t="s">
        <v>76</v>
      </c>
      <c r="AJ1919" s="2" t="s">
        <v>76</v>
      </c>
      <c r="AK1919" s="32">
        <v>1</v>
      </c>
      <c r="AL1919" s="2"/>
      <c r="AM1919" s="2"/>
      <c r="AN1919" s="2"/>
      <c r="AO1919" s="2">
        <v>0</v>
      </c>
      <c r="AP1919" s="2">
        <v>0</v>
      </c>
      <c r="AQ1919" s="2">
        <v>8722046.79</v>
      </c>
      <c r="AR1919" s="26">
        <v>0.9899812539054365</v>
      </c>
      <c r="AS1919" s="11"/>
      <c r="AT1919" s="10"/>
      <c r="AV1919" s="10"/>
      <c r="AW1919" s="10"/>
      <c r="AX1919" s="10"/>
      <c r="AY1919" s="10"/>
      <c r="AZ1919" s="10"/>
      <c r="BC1919" s="10"/>
    </row>
    <row r="1920" s="2" customFormat="1">
      <c r="A1920" s="2" t="s">
        <v>4141</v>
      </c>
      <c r="B1920" s="11">
        <v>44463</v>
      </c>
      <c r="C1920" s="2" t="s">
        <v>4127</v>
      </c>
      <c r="D1920" s="2" t="s">
        <v>4128</v>
      </c>
      <c r="E1920" s="2" t="s">
        <v>4129</v>
      </c>
      <c r="F1920" s="2" t="s">
        <v>4142</v>
      </c>
      <c r="G1920" s="2" t="s">
        <v>4143</v>
      </c>
      <c r="H1920" s="2" t="s">
        <v>4144</v>
      </c>
      <c r="I1920" s="11">
        <v>44500</v>
      </c>
      <c r="J1920" s="11">
        <v>44408</v>
      </c>
      <c r="K1920" s="2" t="s">
        <v>62</v>
      </c>
      <c r="L1920" s="2" t="s">
        <v>696</v>
      </c>
      <c r="M1920" s="2"/>
      <c r="N1920" s="2" t="s">
        <v>80</v>
      </c>
      <c r="O1920" s="2"/>
      <c r="P1920" s="2"/>
      <c r="Q1920" s="2" t="s">
        <v>65</v>
      </c>
      <c r="R1920" s="2" t="s">
        <v>81</v>
      </c>
      <c r="S1920" s="2">
        <v>38971</v>
      </c>
      <c r="T1920" s="2" t="s">
        <v>82</v>
      </c>
      <c r="U1920" s="2" t="s">
        <v>83</v>
      </c>
      <c r="V1920" s="10" t="s">
        <v>69</v>
      </c>
      <c r="W1920" s="2"/>
      <c r="X1920" s="2">
        <v>6279007.52</v>
      </c>
      <c r="Y1920" s="26">
        <v>0.00043825550011</v>
      </c>
      <c r="Z1920" s="10" t="s">
        <v>84</v>
      </c>
      <c r="AA1920" s="2" t="s">
        <v>85</v>
      </c>
      <c r="AB1920" s="10" t="s">
        <v>72</v>
      </c>
      <c r="AC1920" s="2" t="s">
        <v>73</v>
      </c>
      <c r="AD1920" s="10" t="s">
        <v>74</v>
      </c>
      <c r="AE1920" s="10"/>
      <c r="AF1920" s="10" t="s">
        <v>86</v>
      </c>
      <c r="AG1920" s="10" t="s">
        <v>75</v>
      </c>
      <c r="AH1920" s="10"/>
      <c r="AI1920" s="10" t="s">
        <v>76</v>
      </c>
      <c r="AJ1920" s="2" t="s">
        <v>76</v>
      </c>
      <c r="AK1920" s="32">
        <v>1</v>
      </c>
      <c r="AL1920" s="2"/>
      <c r="AM1920" s="2"/>
      <c r="AN1920" s="2"/>
      <c r="AO1920" s="2">
        <v>0</v>
      </c>
      <c r="AP1920" s="2">
        <v>0</v>
      </c>
      <c r="AQ1920" s="2">
        <v>4231977.92</v>
      </c>
      <c r="AR1920" s="26">
        <v>0.6739883503117703</v>
      </c>
      <c r="AS1920" s="11"/>
      <c r="AT1920" s="10"/>
      <c r="AV1920" s="10"/>
      <c r="AW1920" s="10"/>
      <c r="AX1920" s="10"/>
      <c r="AY1920" s="10"/>
      <c r="AZ1920" s="10"/>
      <c r="BC1920" s="10"/>
    </row>
    <row r="1921" s="2" customFormat="1">
      <c r="A1921" s="2" t="s">
        <v>4145</v>
      </c>
      <c r="B1921" s="11">
        <v>44551</v>
      </c>
      <c r="C1921" s="2" t="s">
        <v>4127</v>
      </c>
      <c r="D1921" s="2" t="s">
        <v>4128</v>
      </c>
      <c r="E1921" s="2" t="s">
        <v>4129</v>
      </c>
      <c r="F1921" s="2" t="s">
        <v>4142</v>
      </c>
      <c r="G1921" s="2" t="s">
        <v>4143</v>
      </c>
      <c r="H1921" s="2" t="s">
        <v>4144</v>
      </c>
      <c r="I1921" s="11">
        <v>44500</v>
      </c>
      <c r="J1921" s="11">
        <v>44500</v>
      </c>
      <c r="K1921" s="2" t="s">
        <v>62</v>
      </c>
      <c r="L1921" s="2" t="s">
        <v>696</v>
      </c>
      <c r="M1921" s="2"/>
      <c r="N1921" s="2" t="s">
        <v>80</v>
      </c>
      <c r="O1921" s="2"/>
      <c r="P1921" s="2"/>
      <c r="Q1921" s="2" t="s">
        <v>65</v>
      </c>
      <c r="R1921" s="2" t="s">
        <v>81</v>
      </c>
      <c r="S1921" s="2">
        <v>35560</v>
      </c>
      <c r="T1921" s="2" t="s">
        <v>82</v>
      </c>
      <c r="U1921" s="2" t="s">
        <v>83</v>
      </c>
      <c r="V1921" s="10" t="s">
        <v>69</v>
      </c>
      <c r="W1921" s="2"/>
      <c r="X1921" s="2">
        <v>6525615.6</v>
      </c>
      <c r="Y1921" s="26">
        <v>0.00050062335905</v>
      </c>
      <c r="Z1921" s="10" t="s">
        <v>84</v>
      </c>
      <c r="AA1921" s="2" t="s">
        <v>85</v>
      </c>
      <c r="AB1921" s="10" t="s">
        <v>72</v>
      </c>
      <c r="AC1921" s="2" t="s">
        <v>73</v>
      </c>
      <c r="AD1921" s="10" t="s">
        <v>74</v>
      </c>
      <c r="AE1921" s="10"/>
      <c r="AF1921" s="10" t="s">
        <v>86</v>
      </c>
      <c r="AG1921" s="10" t="s">
        <v>75</v>
      </c>
      <c r="AH1921" s="10"/>
      <c r="AI1921" s="10" t="s">
        <v>76</v>
      </c>
      <c r="AJ1921" s="2" t="s">
        <v>76</v>
      </c>
      <c r="AK1921" s="32">
        <v>1</v>
      </c>
      <c r="AL1921" s="2"/>
      <c r="AM1921" s="2"/>
      <c r="AN1921" s="2"/>
      <c r="AO1921" s="2">
        <v>0</v>
      </c>
      <c r="AP1921" s="2">
        <v>0</v>
      </c>
      <c r="AQ1921" s="2">
        <v>6460286.04</v>
      </c>
      <c r="AR1921" s="26">
        <v>0.9899887514060743</v>
      </c>
      <c r="AS1921" s="11"/>
      <c r="AT1921" s="10"/>
      <c r="AV1921" s="10"/>
      <c r="AW1921" s="10"/>
      <c r="AX1921" s="10"/>
      <c r="AY1921" s="10"/>
      <c r="AZ1921" s="10"/>
      <c r="BC1921" s="10"/>
    </row>
    <row r="1922" s="2" customFormat="1">
      <c r="A1922" s="2" t="s">
        <v>4146</v>
      </c>
      <c r="B1922" s="11">
        <v>44097</v>
      </c>
      <c r="C1922" s="2" t="s">
        <v>4127</v>
      </c>
      <c r="D1922" s="2" t="s">
        <v>4128</v>
      </c>
      <c r="E1922" s="2" t="s">
        <v>4129</v>
      </c>
      <c r="F1922" s="2" t="s">
        <v>4147</v>
      </c>
      <c r="G1922" s="2" t="s">
        <v>4148</v>
      </c>
      <c r="H1922" s="2" t="s">
        <v>4149</v>
      </c>
      <c r="I1922" s="11">
        <v>44135</v>
      </c>
      <c r="J1922" s="11">
        <v>44043</v>
      </c>
      <c r="K1922" s="2" t="s">
        <v>62</v>
      </c>
      <c r="L1922" s="2" t="s">
        <v>696</v>
      </c>
      <c r="M1922" s="2"/>
      <c r="N1922" s="2" t="s">
        <v>80</v>
      </c>
      <c r="O1922" s="2"/>
      <c r="P1922" s="2"/>
      <c r="Q1922" s="2" t="s">
        <v>65</v>
      </c>
      <c r="R1922" s="2" t="s">
        <v>81</v>
      </c>
      <c r="S1922" s="2">
        <v>217640</v>
      </c>
      <c r="T1922" s="2" t="s">
        <v>82</v>
      </c>
      <c r="U1922" s="2" t="s">
        <v>83</v>
      </c>
      <c r="V1922" s="10" t="s">
        <v>69</v>
      </c>
      <c r="W1922" s="2"/>
      <c r="X1922" s="2">
        <v>872736.4</v>
      </c>
      <c r="Y1922" s="26">
        <v>0.00136502386033</v>
      </c>
      <c r="Z1922" s="10" t="s">
        <v>84</v>
      </c>
      <c r="AA1922" s="2" t="s">
        <v>85</v>
      </c>
      <c r="AB1922" s="10" t="s">
        <v>72</v>
      </c>
      <c r="AC1922" s="2" t="s">
        <v>73</v>
      </c>
      <c r="AD1922" s="10" t="s">
        <v>74</v>
      </c>
      <c r="AE1922" s="10"/>
      <c r="AF1922" s="10" t="s">
        <v>86</v>
      </c>
      <c r="AG1922" s="10" t="s">
        <v>75</v>
      </c>
      <c r="AH1922" s="10"/>
      <c r="AI1922" s="10" t="s">
        <v>76</v>
      </c>
      <c r="AJ1922" s="2" t="s">
        <v>76</v>
      </c>
      <c r="AK1922" s="32">
        <v>1</v>
      </c>
      <c r="AL1922" s="2"/>
      <c r="AM1922" s="2"/>
      <c r="AN1922" s="2"/>
      <c r="AO1922" s="2">
        <v>0</v>
      </c>
      <c r="AP1922" s="2">
        <v>0</v>
      </c>
      <c r="AQ1922" s="2">
        <v>864006.63</v>
      </c>
      <c r="AR1922" s="26">
        <v>0.9899972431538321</v>
      </c>
      <c r="AS1922" s="11"/>
      <c r="AT1922" s="10"/>
      <c r="AV1922" s="10"/>
      <c r="AW1922" s="10"/>
      <c r="AX1922" s="10"/>
      <c r="AY1922" s="10"/>
      <c r="AZ1922" s="10"/>
      <c r="BC1922" s="10"/>
    </row>
    <row r="1923" s="2" customFormat="1">
      <c r="A1923" s="2" t="s">
        <v>4150</v>
      </c>
      <c r="B1923" s="11">
        <v>44193</v>
      </c>
      <c r="C1923" s="2" t="s">
        <v>4127</v>
      </c>
      <c r="D1923" s="2" t="s">
        <v>4128</v>
      </c>
      <c r="E1923" s="2" t="s">
        <v>4129</v>
      </c>
      <c r="F1923" s="2" t="s">
        <v>4147</v>
      </c>
      <c r="G1923" s="2" t="s">
        <v>4148</v>
      </c>
      <c r="H1923" s="2" t="s">
        <v>4149</v>
      </c>
      <c r="I1923" s="11">
        <v>44135</v>
      </c>
      <c r="J1923" s="11">
        <v>44135</v>
      </c>
      <c r="K1923" s="2" t="s">
        <v>62</v>
      </c>
      <c r="L1923" s="2" t="s">
        <v>696</v>
      </c>
      <c r="M1923" s="2"/>
      <c r="N1923" s="2" t="s">
        <v>80</v>
      </c>
      <c r="O1923" s="2"/>
      <c r="P1923" s="2"/>
      <c r="Q1923" s="2" t="s">
        <v>65</v>
      </c>
      <c r="R1923" s="2" t="s">
        <v>81</v>
      </c>
      <c r="S1923" s="2">
        <v>257250</v>
      </c>
      <c r="T1923" s="2" t="s">
        <v>82</v>
      </c>
      <c r="U1923" s="2" t="s">
        <v>83</v>
      </c>
      <c r="V1923" s="10" t="s">
        <v>69</v>
      </c>
      <c r="W1923" s="2"/>
      <c r="X1923" s="2">
        <v>2693407.5</v>
      </c>
      <c r="Y1923" s="26">
        <v>0.00362019670261</v>
      </c>
      <c r="Z1923" s="10" t="s">
        <v>84</v>
      </c>
      <c r="AA1923" s="2" t="s">
        <v>85</v>
      </c>
      <c r="AB1923" s="10" t="s">
        <v>72</v>
      </c>
      <c r="AC1923" s="2" t="s">
        <v>73</v>
      </c>
      <c r="AD1923" s="10" t="s">
        <v>74</v>
      </c>
      <c r="AE1923" s="10"/>
      <c r="AF1923" s="10" t="s">
        <v>86</v>
      </c>
      <c r="AG1923" s="10" t="s">
        <v>75</v>
      </c>
      <c r="AH1923" s="10"/>
      <c r="AI1923" s="10" t="s">
        <v>76</v>
      </c>
      <c r="AJ1923" s="2" t="s">
        <v>76</v>
      </c>
      <c r="AK1923" s="32">
        <v>1</v>
      </c>
      <c r="AL1923" s="2"/>
      <c r="AM1923" s="2"/>
      <c r="AN1923" s="2"/>
      <c r="AO1923" s="2">
        <v>0</v>
      </c>
      <c r="AP1923" s="2">
        <v>0</v>
      </c>
      <c r="AQ1923" s="2">
        <v>2557423.14</v>
      </c>
      <c r="AR1923" s="26">
        <v>0.9495121477162294</v>
      </c>
      <c r="AS1923" s="11"/>
      <c r="AT1923" s="10"/>
      <c r="AV1923" s="10"/>
      <c r="AW1923" s="10"/>
      <c r="AX1923" s="10"/>
      <c r="AY1923" s="10"/>
      <c r="AZ1923" s="10"/>
      <c r="BC1923" s="10"/>
    </row>
    <row r="1924" s="2" customFormat="1">
      <c r="A1924" s="2" t="s">
        <v>4151</v>
      </c>
      <c r="B1924" s="11">
        <v>44280</v>
      </c>
      <c r="C1924" s="2" t="s">
        <v>4127</v>
      </c>
      <c r="D1924" s="2" t="s">
        <v>4128</v>
      </c>
      <c r="E1924" s="2" t="s">
        <v>4129</v>
      </c>
      <c r="F1924" s="2" t="s">
        <v>4147</v>
      </c>
      <c r="G1924" s="2" t="s">
        <v>4148</v>
      </c>
      <c r="H1924" s="2" t="s">
        <v>4149</v>
      </c>
      <c r="I1924" s="11">
        <v>44500</v>
      </c>
      <c r="J1924" s="11">
        <v>44227</v>
      </c>
      <c r="K1924" s="2" t="s">
        <v>62</v>
      </c>
      <c r="L1924" s="2" t="s">
        <v>696</v>
      </c>
      <c r="M1924" s="2"/>
      <c r="N1924" s="2" t="s">
        <v>80</v>
      </c>
      <c r="O1924" s="2"/>
      <c r="P1924" s="2"/>
      <c r="Q1924" s="2" t="s">
        <v>65</v>
      </c>
      <c r="R1924" s="2" t="s">
        <v>81</v>
      </c>
      <c r="S1924" s="2">
        <v>11600</v>
      </c>
      <c r="T1924" s="2" t="s">
        <v>82</v>
      </c>
      <c r="U1924" s="2" t="s">
        <v>83</v>
      </c>
      <c r="V1924" s="10" t="s">
        <v>69</v>
      </c>
      <c r="W1924" s="2"/>
      <c r="X1924" s="2">
        <v>3770000</v>
      </c>
      <c r="Y1924" s="26">
        <v>0.00347728126357</v>
      </c>
      <c r="Z1924" s="10" t="s">
        <v>84</v>
      </c>
      <c r="AA1924" s="2" t="s">
        <v>85</v>
      </c>
      <c r="AB1924" s="10" t="s">
        <v>72</v>
      </c>
      <c r="AC1924" s="2" t="s">
        <v>73</v>
      </c>
      <c r="AD1924" s="10" t="s">
        <v>74</v>
      </c>
      <c r="AE1924" s="10"/>
      <c r="AF1924" s="10" t="s">
        <v>86</v>
      </c>
      <c r="AG1924" s="10" t="s">
        <v>75</v>
      </c>
      <c r="AH1924" s="10"/>
      <c r="AI1924" s="10" t="s">
        <v>76</v>
      </c>
      <c r="AJ1924" s="2" t="s">
        <v>76</v>
      </c>
      <c r="AK1924" s="32">
        <v>1</v>
      </c>
      <c r="AL1924" s="2"/>
      <c r="AM1924" s="2"/>
      <c r="AN1924" s="2"/>
      <c r="AO1924" s="2">
        <v>0</v>
      </c>
      <c r="AP1924" s="2">
        <v>0</v>
      </c>
      <c r="AQ1924" s="2">
        <v>0</v>
      </c>
      <c r="AR1924" s="26">
        <v>0</v>
      </c>
      <c r="AS1924" s="11"/>
      <c r="AT1924" s="10"/>
      <c r="AV1924" s="10"/>
      <c r="AW1924" s="10"/>
      <c r="AX1924" s="10"/>
      <c r="AY1924" s="10"/>
      <c r="AZ1924" s="10"/>
      <c r="BC1924" s="10"/>
    </row>
    <row r="1925" s="2" customFormat="1">
      <c r="A1925" s="2" t="s">
        <v>4152</v>
      </c>
      <c r="B1925" s="11">
        <v>44372</v>
      </c>
      <c r="C1925" s="2" t="s">
        <v>4127</v>
      </c>
      <c r="D1925" s="2" t="s">
        <v>4128</v>
      </c>
      <c r="E1925" s="2" t="s">
        <v>4129</v>
      </c>
      <c r="F1925" s="2" t="s">
        <v>4147</v>
      </c>
      <c r="G1925" s="2" t="s">
        <v>4148</v>
      </c>
      <c r="H1925" s="2" t="s">
        <v>4149</v>
      </c>
      <c r="I1925" s="11">
        <v>44500</v>
      </c>
      <c r="J1925" s="11">
        <v>44316</v>
      </c>
      <c r="K1925" s="2" t="s">
        <v>62</v>
      </c>
      <c r="L1925" s="2" t="s">
        <v>696</v>
      </c>
      <c r="M1925" s="2"/>
      <c r="N1925" s="2" t="s">
        <v>80</v>
      </c>
      <c r="O1925" s="2"/>
      <c r="P1925" s="2"/>
      <c r="Q1925" s="2" t="s">
        <v>65</v>
      </c>
      <c r="R1925" s="2" t="s">
        <v>81</v>
      </c>
      <c r="S1925" s="2">
        <v>4910</v>
      </c>
      <c r="T1925" s="2" t="s">
        <v>82</v>
      </c>
      <c r="U1925" s="2" t="s">
        <v>83</v>
      </c>
      <c r="V1925" s="10" t="s">
        <v>69</v>
      </c>
      <c r="W1925" s="2"/>
      <c r="X1925" s="2">
        <v>852326.9</v>
      </c>
      <c r="Y1925" s="26">
        <v>0.00071308873388</v>
      </c>
      <c r="Z1925" s="10" t="s">
        <v>84</v>
      </c>
      <c r="AA1925" s="2" t="s">
        <v>85</v>
      </c>
      <c r="AB1925" s="10" t="s">
        <v>72</v>
      </c>
      <c r="AC1925" s="2" t="s">
        <v>73</v>
      </c>
      <c r="AD1925" s="10" t="s">
        <v>74</v>
      </c>
      <c r="AE1925" s="10"/>
      <c r="AF1925" s="10" t="s">
        <v>86</v>
      </c>
      <c r="AG1925" s="10" t="s">
        <v>75</v>
      </c>
      <c r="AH1925" s="10"/>
      <c r="AI1925" s="10" t="s">
        <v>76</v>
      </c>
      <c r="AJ1925" s="2" t="s">
        <v>76</v>
      </c>
      <c r="AK1925" s="32">
        <v>1</v>
      </c>
      <c r="AL1925" s="2"/>
      <c r="AM1925" s="2"/>
      <c r="AN1925" s="2"/>
      <c r="AO1925" s="2">
        <v>0</v>
      </c>
      <c r="AP1925" s="2">
        <v>0</v>
      </c>
      <c r="AQ1925" s="2">
        <v>0</v>
      </c>
      <c r="AR1925" s="26">
        <v>0</v>
      </c>
      <c r="AS1925" s="11"/>
      <c r="AT1925" s="10"/>
      <c r="AV1925" s="10"/>
      <c r="AW1925" s="10"/>
      <c r="AX1925" s="10"/>
      <c r="AY1925" s="10"/>
      <c r="AZ1925" s="10"/>
      <c r="BC1925" s="10"/>
    </row>
    <row r="1926" s="2" customFormat="1">
      <c r="A1926" s="2" t="s">
        <v>4153</v>
      </c>
      <c r="B1926" s="11">
        <v>44463</v>
      </c>
      <c r="C1926" s="2" t="s">
        <v>4127</v>
      </c>
      <c r="D1926" s="2" t="s">
        <v>4128</v>
      </c>
      <c r="E1926" s="2" t="s">
        <v>4129</v>
      </c>
      <c r="F1926" s="2" t="s">
        <v>4147</v>
      </c>
      <c r="G1926" s="2" t="s">
        <v>4148</v>
      </c>
      <c r="H1926" s="2" t="s">
        <v>4149</v>
      </c>
      <c r="I1926" s="11">
        <v>44500</v>
      </c>
      <c r="J1926" s="11">
        <v>44408</v>
      </c>
      <c r="K1926" s="2" t="s">
        <v>62</v>
      </c>
      <c r="L1926" s="2" t="s">
        <v>696</v>
      </c>
      <c r="M1926" s="2"/>
      <c r="N1926" s="2" t="s">
        <v>80</v>
      </c>
      <c r="O1926" s="2"/>
      <c r="P1926" s="2"/>
      <c r="Q1926" s="2" t="s">
        <v>65</v>
      </c>
      <c r="R1926" s="2" t="s">
        <v>81</v>
      </c>
      <c r="S1926" s="2">
        <v>4910</v>
      </c>
      <c r="T1926" s="2" t="s">
        <v>82</v>
      </c>
      <c r="U1926" s="2" t="s">
        <v>83</v>
      </c>
      <c r="V1926" s="10" t="s">
        <v>69</v>
      </c>
      <c r="W1926" s="2"/>
      <c r="X1926" s="2">
        <v>791099.2</v>
      </c>
      <c r="Y1926" s="26">
        <v>0.0006612140753</v>
      </c>
      <c r="Z1926" s="10" t="s">
        <v>84</v>
      </c>
      <c r="AA1926" s="2" t="s">
        <v>85</v>
      </c>
      <c r="AB1926" s="10" t="s">
        <v>72</v>
      </c>
      <c r="AC1926" s="2" t="s">
        <v>73</v>
      </c>
      <c r="AD1926" s="10" t="s">
        <v>74</v>
      </c>
      <c r="AE1926" s="10"/>
      <c r="AF1926" s="10" t="s">
        <v>86</v>
      </c>
      <c r="AG1926" s="10" t="s">
        <v>75</v>
      </c>
      <c r="AH1926" s="10"/>
      <c r="AI1926" s="10" t="s">
        <v>76</v>
      </c>
      <c r="AJ1926" s="2" t="s">
        <v>76</v>
      </c>
      <c r="AK1926" s="32">
        <v>1</v>
      </c>
      <c r="AL1926" s="2"/>
      <c r="AM1926" s="2"/>
      <c r="AN1926" s="2"/>
      <c r="AO1926" s="2">
        <v>0</v>
      </c>
      <c r="AP1926" s="2">
        <v>0</v>
      </c>
      <c r="AQ1926" s="2">
        <v>0</v>
      </c>
      <c r="AR1926" s="26">
        <v>0</v>
      </c>
      <c r="AS1926" s="11"/>
      <c r="AT1926" s="10"/>
      <c r="AV1926" s="10"/>
      <c r="AW1926" s="10"/>
      <c r="AX1926" s="10"/>
      <c r="AY1926" s="10"/>
      <c r="AZ1926" s="10"/>
      <c r="BC1926" s="10"/>
    </row>
    <row r="1927" s="2" customFormat="1">
      <c r="A1927" s="2" t="s">
        <v>4154</v>
      </c>
      <c r="B1927" s="11">
        <v>44551</v>
      </c>
      <c r="C1927" s="2" t="s">
        <v>4127</v>
      </c>
      <c r="D1927" s="2" t="s">
        <v>4128</v>
      </c>
      <c r="E1927" s="2" t="s">
        <v>4129</v>
      </c>
      <c r="F1927" s="2" t="s">
        <v>4147</v>
      </c>
      <c r="G1927" s="2" t="s">
        <v>4148</v>
      </c>
      <c r="H1927" s="2" t="s">
        <v>4149</v>
      </c>
      <c r="I1927" s="11">
        <v>44500</v>
      </c>
      <c r="J1927" s="11">
        <v>44500</v>
      </c>
      <c r="K1927" s="2" t="s">
        <v>62</v>
      </c>
      <c r="L1927" s="2" t="s">
        <v>696</v>
      </c>
      <c r="M1927" s="2"/>
      <c r="N1927" s="2" t="s">
        <v>80</v>
      </c>
      <c r="O1927" s="2"/>
      <c r="P1927" s="2"/>
      <c r="Q1927" s="2" t="s">
        <v>65</v>
      </c>
      <c r="R1927" s="2" t="s">
        <v>81</v>
      </c>
      <c r="S1927" s="2">
        <v>4500</v>
      </c>
      <c r="T1927" s="2" t="s">
        <v>82</v>
      </c>
      <c r="U1927" s="2" t="s">
        <v>83</v>
      </c>
      <c r="V1927" s="10" t="s">
        <v>69</v>
      </c>
      <c r="W1927" s="2"/>
      <c r="X1927" s="2">
        <v>825795</v>
      </c>
      <c r="Y1927" s="26">
        <v>0.00070494380717</v>
      </c>
      <c r="Z1927" s="10" t="s">
        <v>84</v>
      </c>
      <c r="AA1927" s="2" t="s">
        <v>85</v>
      </c>
      <c r="AB1927" s="10" t="s">
        <v>72</v>
      </c>
      <c r="AC1927" s="2" t="s">
        <v>73</v>
      </c>
      <c r="AD1927" s="10" t="s">
        <v>74</v>
      </c>
      <c r="AE1927" s="10"/>
      <c r="AF1927" s="10" t="s">
        <v>86</v>
      </c>
      <c r="AG1927" s="10" t="s">
        <v>75</v>
      </c>
      <c r="AH1927" s="10"/>
      <c r="AI1927" s="10" t="s">
        <v>76</v>
      </c>
      <c r="AJ1927" s="2" t="s">
        <v>76</v>
      </c>
      <c r="AK1927" s="32">
        <v>1</v>
      </c>
      <c r="AL1927" s="2"/>
      <c r="AM1927" s="2"/>
      <c r="AN1927" s="2"/>
      <c r="AO1927" s="2">
        <v>0</v>
      </c>
      <c r="AP1927" s="2">
        <v>0</v>
      </c>
      <c r="AQ1927" s="2">
        <v>0</v>
      </c>
      <c r="AR1927" s="26">
        <v>0</v>
      </c>
      <c r="AS1927" s="11"/>
      <c r="AT1927" s="10"/>
      <c r="AV1927" s="10"/>
      <c r="AW1927" s="10"/>
      <c r="AX1927" s="10"/>
      <c r="AY1927" s="10"/>
      <c r="AZ1927" s="10"/>
      <c r="BC1927" s="10"/>
    </row>
    <row r="1928" s="2" customFormat="1">
      <c r="A1928" s="2" t="s">
        <v>4155</v>
      </c>
      <c r="B1928" s="11">
        <v>43826</v>
      </c>
      <c r="C1928" s="2" t="s">
        <v>4127</v>
      </c>
      <c r="D1928" s="2" t="s">
        <v>4128</v>
      </c>
      <c r="E1928" s="2" t="s">
        <v>4129</v>
      </c>
      <c r="F1928" s="2" t="s">
        <v>4156</v>
      </c>
      <c r="G1928" s="2" t="s">
        <v>4157</v>
      </c>
      <c r="H1928" s="2" t="s">
        <v>4158</v>
      </c>
      <c r="I1928" s="11">
        <v>43769</v>
      </c>
      <c r="J1928" s="11">
        <v>43769</v>
      </c>
      <c r="K1928" s="2" t="s">
        <v>62</v>
      </c>
      <c r="L1928" s="2" t="s">
        <v>696</v>
      </c>
      <c r="M1928" s="2"/>
      <c r="N1928" s="2" t="s">
        <v>80</v>
      </c>
      <c r="O1928" s="2"/>
      <c r="P1928" s="2"/>
      <c r="Q1928" s="2" t="s">
        <v>65</v>
      </c>
      <c r="R1928" s="2" t="s">
        <v>81</v>
      </c>
      <c r="S1928" s="2">
        <v>139214</v>
      </c>
      <c r="T1928" s="2" t="s">
        <v>82</v>
      </c>
      <c r="U1928" s="2" t="s">
        <v>83</v>
      </c>
      <c r="V1928" s="10" t="s">
        <v>69</v>
      </c>
      <c r="W1928" s="2"/>
      <c r="X1928" s="2">
        <v>757324.16</v>
      </c>
      <c r="Y1928" s="26">
        <v>0.00024388983321</v>
      </c>
      <c r="Z1928" s="10" t="s">
        <v>84</v>
      </c>
      <c r="AA1928" s="2" t="s">
        <v>85</v>
      </c>
      <c r="AB1928" s="10" t="s">
        <v>72</v>
      </c>
      <c r="AC1928" s="2" t="s">
        <v>73</v>
      </c>
      <c r="AD1928" s="10" t="s">
        <v>74</v>
      </c>
      <c r="AE1928" s="10"/>
      <c r="AF1928" s="10" t="s">
        <v>86</v>
      </c>
      <c r="AG1928" s="10" t="s">
        <v>75</v>
      </c>
      <c r="AH1928" s="10"/>
      <c r="AI1928" s="10" t="s">
        <v>76</v>
      </c>
      <c r="AJ1928" s="2" t="s">
        <v>76</v>
      </c>
      <c r="AK1928" s="32">
        <v>1</v>
      </c>
      <c r="AL1928" s="2"/>
      <c r="AM1928" s="2"/>
      <c r="AN1928" s="2"/>
      <c r="AO1928" s="2">
        <v>0</v>
      </c>
      <c r="AP1928" s="2">
        <v>0</v>
      </c>
      <c r="AQ1928" s="2">
        <v>749746.24</v>
      </c>
      <c r="AR1928" s="26">
        <v>0.9899938224603848</v>
      </c>
      <c r="AS1928" s="11"/>
      <c r="AT1928" s="10"/>
      <c r="AV1928" s="10"/>
      <c r="AW1928" s="10"/>
      <c r="AX1928" s="10"/>
      <c r="AY1928" s="10"/>
      <c r="AZ1928" s="10"/>
      <c r="BC1928" s="10"/>
    </row>
    <row r="1929" s="2" customFormat="1">
      <c r="A1929" s="2" t="s">
        <v>4159</v>
      </c>
      <c r="B1929" s="11">
        <v>43914</v>
      </c>
      <c r="C1929" s="2" t="s">
        <v>4127</v>
      </c>
      <c r="D1929" s="2" t="s">
        <v>4128</v>
      </c>
      <c r="E1929" s="2" t="s">
        <v>4129</v>
      </c>
      <c r="F1929" s="2" t="s">
        <v>4156</v>
      </c>
      <c r="G1929" s="2" t="s">
        <v>4157</v>
      </c>
      <c r="H1929" s="2" t="s">
        <v>4158</v>
      </c>
      <c r="I1929" s="11">
        <v>44135</v>
      </c>
      <c r="J1929" s="11">
        <v>43861</v>
      </c>
      <c r="K1929" s="2" t="s">
        <v>62</v>
      </c>
      <c r="L1929" s="2" t="s">
        <v>696</v>
      </c>
      <c r="M1929" s="2"/>
      <c r="N1929" s="2" t="s">
        <v>80</v>
      </c>
      <c r="O1929" s="2"/>
      <c r="P1929" s="2"/>
      <c r="Q1929" s="2" t="s">
        <v>65</v>
      </c>
      <c r="R1929" s="2" t="s">
        <v>81</v>
      </c>
      <c r="S1929" s="2">
        <v>139214</v>
      </c>
      <c r="T1929" s="2" t="s">
        <v>82</v>
      </c>
      <c r="U1929" s="2" t="s">
        <v>83</v>
      </c>
      <c r="V1929" s="10" t="s">
        <v>69</v>
      </c>
      <c r="W1929" s="2"/>
      <c r="X1929" s="2">
        <v>534581.76</v>
      </c>
      <c r="Y1929" s="26">
        <v>0.00016632288038</v>
      </c>
      <c r="Z1929" s="10" t="s">
        <v>84</v>
      </c>
      <c r="AA1929" s="2" t="s">
        <v>85</v>
      </c>
      <c r="AB1929" s="10" t="s">
        <v>72</v>
      </c>
      <c r="AC1929" s="2" t="s">
        <v>73</v>
      </c>
      <c r="AD1929" s="10" t="s">
        <v>74</v>
      </c>
      <c r="AE1929" s="10"/>
      <c r="AF1929" s="10" t="s">
        <v>86</v>
      </c>
      <c r="AG1929" s="10" t="s">
        <v>75</v>
      </c>
      <c r="AH1929" s="10"/>
      <c r="AI1929" s="10" t="s">
        <v>76</v>
      </c>
      <c r="AJ1929" s="2" t="s">
        <v>76</v>
      </c>
      <c r="AK1929" s="32">
        <v>1</v>
      </c>
      <c r="AL1929" s="2"/>
      <c r="AM1929" s="2"/>
      <c r="AN1929" s="2"/>
      <c r="AO1929" s="2">
        <v>0</v>
      </c>
      <c r="AP1929" s="2">
        <v>0</v>
      </c>
      <c r="AQ1929" s="2">
        <v>529232.64</v>
      </c>
      <c r="AR1929" s="26">
        <v>0.9899938224603848</v>
      </c>
      <c r="AS1929" s="11"/>
      <c r="AT1929" s="10"/>
      <c r="AV1929" s="10"/>
      <c r="AW1929" s="10"/>
      <c r="AX1929" s="10"/>
      <c r="AY1929" s="10"/>
      <c r="AZ1929" s="10"/>
      <c r="BC1929" s="10"/>
    </row>
    <row r="1930" s="2" customFormat="1">
      <c r="A1930" s="2" t="s">
        <v>4160</v>
      </c>
      <c r="B1930" s="11">
        <v>44008</v>
      </c>
      <c r="C1930" s="2" t="s">
        <v>4127</v>
      </c>
      <c r="D1930" s="2" t="s">
        <v>4128</v>
      </c>
      <c r="E1930" s="2" t="s">
        <v>4129</v>
      </c>
      <c r="F1930" s="2" t="s">
        <v>4156</v>
      </c>
      <c r="G1930" s="2" t="s">
        <v>4157</v>
      </c>
      <c r="H1930" s="2" t="s">
        <v>4158</v>
      </c>
      <c r="I1930" s="11">
        <v>44135</v>
      </c>
      <c r="J1930" s="11">
        <v>43951</v>
      </c>
      <c r="K1930" s="2" t="s">
        <v>62</v>
      </c>
      <c r="L1930" s="2" t="s">
        <v>696</v>
      </c>
      <c r="M1930" s="2"/>
      <c r="N1930" s="2" t="s">
        <v>80</v>
      </c>
      <c r="O1930" s="2"/>
      <c r="P1930" s="2"/>
      <c r="Q1930" s="2" t="s">
        <v>65</v>
      </c>
      <c r="R1930" s="2" t="s">
        <v>81</v>
      </c>
      <c r="S1930" s="2">
        <v>103824</v>
      </c>
      <c r="T1930" s="2" t="s">
        <v>82</v>
      </c>
      <c r="U1930" s="2" t="s">
        <v>83</v>
      </c>
      <c r="V1930" s="10" t="s">
        <v>69</v>
      </c>
      <c r="W1930" s="2"/>
      <c r="X1930" s="2">
        <v>594911.52</v>
      </c>
      <c r="Y1930" s="26">
        <v>0.0002239582295</v>
      </c>
      <c r="Z1930" s="10" t="s">
        <v>84</v>
      </c>
      <c r="AA1930" s="2" t="s">
        <v>85</v>
      </c>
      <c r="AB1930" s="10" t="s">
        <v>72</v>
      </c>
      <c r="AC1930" s="2" t="s">
        <v>73</v>
      </c>
      <c r="AD1930" s="10" t="s">
        <v>74</v>
      </c>
      <c r="AE1930" s="10"/>
      <c r="AF1930" s="10" t="s">
        <v>86</v>
      </c>
      <c r="AG1930" s="10" t="s">
        <v>75</v>
      </c>
      <c r="AH1930" s="10"/>
      <c r="AI1930" s="10" t="s">
        <v>76</v>
      </c>
      <c r="AJ1930" s="2" t="s">
        <v>76</v>
      </c>
      <c r="AK1930" s="32">
        <v>1</v>
      </c>
      <c r="AL1930" s="2"/>
      <c r="AM1930" s="2"/>
      <c r="AN1930" s="2"/>
      <c r="AO1930" s="2">
        <v>0</v>
      </c>
      <c r="AP1930" s="2">
        <v>0</v>
      </c>
      <c r="AQ1930" s="2">
        <v>588958.05</v>
      </c>
      <c r="AR1930" s="26">
        <v>0.9899926799198645</v>
      </c>
      <c r="AS1930" s="11"/>
      <c r="AT1930" s="10"/>
      <c r="AV1930" s="10"/>
      <c r="AW1930" s="10"/>
      <c r="AX1930" s="10"/>
      <c r="AY1930" s="10"/>
      <c r="AZ1930" s="10"/>
      <c r="BC1930" s="10"/>
    </row>
    <row r="1931" s="2" customFormat="1">
      <c r="A1931" s="2" t="s">
        <v>4161</v>
      </c>
      <c r="B1931" s="11">
        <v>44097</v>
      </c>
      <c r="C1931" s="2" t="s">
        <v>4127</v>
      </c>
      <c r="D1931" s="2" t="s">
        <v>4128</v>
      </c>
      <c r="E1931" s="2" t="s">
        <v>4129</v>
      </c>
      <c r="F1931" s="2" t="s">
        <v>4156</v>
      </c>
      <c r="G1931" s="2" t="s">
        <v>4157</v>
      </c>
      <c r="H1931" s="2" t="s">
        <v>4158</v>
      </c>
      <c r="I1931" s="11">
        <v>44135</v>
      </c>
      <c r="J1931" s="11">
        <v>44043</v>
      </c>
      <c r="K1931" s="2" t="s">
        <v>62</v>
      </c>
      <c r="L1931" s="2" t="s">
        <v>696</v>
      </c>
      <c r="M1931" s="2"/>
      <c r="N1931" s="2" t="s">
        <v>80</v>
      </c>
      <c r="O1931" s="2"/>
      <c r="P1931" s="2"/>
      <c r="Q1931" s="2" t="s">
        <v>65</v>
      </c>
      <c r="R1931" s="2" t="s">
        <v>81</v>
      </c>
      <c r="S1931" s="2">
        <v>101442</v>
      </c>
      <c r="T1931" s="2" t="s">
        <v>82</v>
      </c>
      <c r="U1931" s="2" t="s">
        <v>83</v>
      </c>
      <c r="V1931" s="10" t="s">
        <v>69</v>
      </c>
      <c r="W1931" s="2"/>
      <c r="X1931" s="2">
        <v>406782.42</v>
      </c>
      <c r="Y1931" s="26">
        <v>0.00013864384507</v>
      </c>
      <c r="Z1931" s="10" t="s">
        <v>84</v>
      </c>
      <c r="AA1931" s="2" t="s">
        <v>85</v>
      </c>
      <c r="AB1931" s="10" t="s">
        <v>72</v>
      </c>
      <c r="AC1931" s="2" t="s">
        <v>73</v>
      </c>
      <c r="AD1931" s="10" t="s">
        <v>74</v>
      </c>
      <c r="AE1931" s="10"/>
      <c r="AF1931" s="10" t="s">
        <v>86</v>
      </c>
      <c r="AG1931" s="10" t="s">
        <v>75</v>
      </c>
      <c r="AH1931" s="10"/>
      <c r="AI1931" s="10" t="s">
        <v>76</v>
      </c>
      <c r="AJ1931" s="2" t="s">
        <v>76</v>
      </c>
      <c r="AK1931" s="32">
        <v>1</v>
      </c>
      <c r="AL1931" s="2"/>
      <c r="AM1931" s="2"/>
      <c r="AN1931" s="2"/>
      <c r="AO1931" s="2">
        <v>0</v>
      </c>
      <c r="AP1931" s="2">
        <v>0</v>
      </c>
      <c r="AQ1931" s="2">
        <v>402712.27</v>
      </c>
      <c r="AR1931" s="26">
        <v>0.9899942824471127</v>
      </c>
      <c r="AS1931" s="11"/>
      <c r="AT1931" s="10"/>
      <c r="AV1931" s="10"/>
      <c r="AW1931" s="10"/>
      <c r="AX1931" s="10"/>
      <c r="AY1931" s="10"/>
      <c r="AZ1931" s="10"/>
      <c r="BC1931" s="10"/>
    </row>
    <row r="1932" s="2" customFormat="1">
      <c r="A1932" s="2" t="s">
        <v>4162</v>
      </c>
      <c r="B1932" s="11">
        <v>44193</v>
      </c>
      <c r="C1932" s="2" t="s">
        <v>4127</v>
      </c>
      <c r="D1932" s="2" t="s">
        <v>4128</v>
      </c>
      <c r="E1932" s="2" t="s">
        <v>4129</v>
      </c>
      <c r="F1932" s="2" t="s">
        <v>4156</v>
      </c>
      <c r="G1932" s="2" t="s">
        <v>4157</v>
      </c>
      <c r="H1932" s="2" t="s">
        <v>4158</v>
      </c>
      <c r="I1932" s="11">
        <v>44135</v>
      </c>
      <c r="J1932" s="11">
        <v>44135</v>
      </c>
      <c r="K1932" s="2" t="s">
        <v>62</v>
      </c>
      <c r="L1932" s="2" t="s">
        <v>696</v>
      </c>
      <c r="M1932" s="2"/>
      <c r="N1932" s="2" t="s">
        <v>80</v>
      </c>
      <c r="O1932" s="2"/>
      <c r="P1932" s="2"/>
      <c r="Q1932" s="2" t="s">
        <v>65</v>
      </c>
      <c r="R1932" s="2" t="s">
        <v>81</v>
      </c>
      <c r="S1932" s="2">
        <v>92405</v>
      </c>
      <c r="T1932" s="2" t="s">
        <v>82</v>
      </c>
      <c r="U1932" s="2" t="s">
        <v>83</v>
      </c>
      <c r="V1932" s="10" t="s">
        <v>69</v>
      </c>
      <c r="W1932" s="2"/>
      <c r="X1932" s="2">
        <v>967480.35</v>
      </c>
      <c r="Y1932" s="26">
        <v>0.00031125611907</v>
      </c>
      <c r="Z1932" s="10" t="s">
        <v>84</v>
      </c>
      <c r="AA1932" s="2" t="s">
        <v>85</v>
      </c>
      <c r="AB1932" s="10" t="s">
        <v>72</v>
      </c>
      <c r="AC1932" s="2" t="s">
        <v>73</v>
      </c>
      <c r="AD1932" s="10" t="s">
        <v>74</v>
      </c>
      <c r="AE1932" s="10"/>
      <c r="AF1932" s="10" t="s">
        <v>86</v>
      </c>
      <c r="AG1932" s="10" t="s">
        <v>75</v>
      </c>
      <c r="AH1932" s="10"/>
      <c r="AI1932" s="10" t="s">
        <v>76</v>
      </c>
      <c r="AJ1932" s="2" t="s">
        <v>76</v>
      </c>
      <c r="AK1932" s="32">
        <v>1</v>
      </c>
      <c r="AL1932" s="2"/>
      <c r="AM1932" s="2"/>
      <c r="AN1932" s="2"/>
      <c r="AO1932" s="2">
        <v>0</v>
      </c>
      <c r="AP1932" s="2">
        <v>0</v>
      </c>
      <c r="AQ1932" s="2">
        <v>668813.13</v>
      </c>
      <c r="AR1932" s="26">
        <v>0.6912937611601104</v>
      </c>
      <c r="AS1932" s="11"/>
      <c r="AT1932" s="10"/>
      <c r="AV1932" s="10"/>
      <c r="AW1932" s="10"/>
      <c r="AX1932" s="10"/>
      <c r="AY1932" s="10"/>
      <c r="AZ1932" s="10"/>
      <c r="BC1932" s="10"/>
    </row>
    <row r="1933" s="2" customFormat="1">
      <c r="A1933" s="2" t="s">
        <v>4163</v>
      </c>
      <c r="B1933" s="11">
        <v>44280</v>
      </c>
      <c r="C1933" s="2" t="s">
        <v>4127</v>
      </c>
      <c r="D1933" s="2" t="s">
        <v>4128</v>
      </c>
      <c r="E1933" s="2" t="s">
        <v>4129</v>
      </c>
      <c r="F1933" s="2" t="s">
        <v>4156</v>
      </c>
      <c r="G1933" s="2" t="s">
        <v>4157</v>
      </c>
      <c r="H1933" s="2" t="s">
        <v>4158</v>
      </c>
      <c r="I1933" s="11">
        <v>44500</v>
      </c>
      <c r="J1933" s="11">
        <v>44227</v>
      </c>
      <c r="K1933" s="2" t="s">
        <v>62</v>
      </c>
      <c r="L1933" s="2" t="s">
        <v>696</v>
      </c>
      <c r="M1933" s="2"/>
      <c r="N1933" s="2" t="s">
        <v>80</v>
      </c>
      <c r="O1933" s="2"/>
      <c r="P1933" s="2"/>
      <c r="Q1933" s="2" t="s">
        <v>65</v>
      </c>
      <c r="R1933" s="2" t="s">
        <v>81</v>
      </c>
      <c r="S1933" s="2">
        <v>92405</v>
      </c>
      <c r="T1933" s="2" t="s">
        <v>82</v>
      </c>
      <c r="U1933" s="2" t="s">
        <v>83</v>
      </c>
      <c r="V1933" s="10" t="s">
        <v>69</v>
      </c>
      <c r="W1933" s="2"/>
      <c r="X1933" s="2">
        <v>30031625</v>
      </c>
      <c r="Y1933" s="26">
        <v>0.00704474974676</v>
      </c>
      <c r="Z1933" s="10" t="s">
        <v>84</v>
      </c>
      <c r="AA1933" s="2" t="s">
        <v>85</v>
      </c>
      <c r="AB1933" s="10" t="s">
        <v>72</v>
      </c>
      <c r="AC1933" s="2" t="s">
        <v>73</v>
      </c>
      <c r="AD1933" s="10" t="s">
        <v>74</v>
      </c>
      <c r="AE1933" s="10"/>
      <c r="AF1933" s="10" t="s">
        <v>86</v>
      </c>
      <c r="AG1933" s="10" t="s">
        <v>75</v>
      </c>
      <c r="AH1933" s="10"/>
      <c r="AI1933" s="10" t="s">
        <v>76</v>
      </c>
      <c r="AJ1933" s="2" t="s">
        <v>76</v>
      </c>
      <c r="AK1933" s="32">
        <v>1</v>
      </c>
      <c r="AL1933" s="2"/>
      <c r="AM1933" s="2"/>
      <c r="AN1933" s="2"/>
      <c r="AO1933" s="2">
        <v>0</v>
      </c>
      <c r="AP1933" s="2">
        <v>0</v>
      </c>
      <c r="AQ1933" s="2">
        <v>0</v>
      </c>
      <c r="AR1933" s="26">
        <v>0</v>
      </c>
      <c r="AS1933" s="11"/>
      <c r="AT1933" s="10"/>
      <c r="AV1933" s="10"/>
      <c r="AW1933" s="10"/>
      <c r="AX1933" s="10"/>
      <c r="AY1933" s="10"/>
      <c r="AZ1933" s="10"/>
      <c r="BC1933" s="10"/>
    </row>
    <row r="1934" s="2" customFormat="1">
      <c r="A1934" s="2" t="s">
        <v>4164</v>
      </c>
      <c r="B1934" s="11">
        <v>44372</v>
      </c>
      <c r="C1934" s="2" t="s">
        <v>4127</v>
      </c>
      <c r="D1934" s="2" t="s">
        <v>4128</v>
      </c>
      <c r="E1934" s="2" t="s">
        <v>4129</v>
      </c>
      <c r="F1934" s="2" t="s">
        <v>4156</v>
      </c>
      <c r="G1934" s="2" t="s">
        <v>4157</v>
      </c>
      <c r="H1934" s="2" t="s">
        <v>4158</v>
      </c>
      <c r="I1934" s="11">
        <v>44500</v>
      </c>
      <c r="J1934" s="11">
        <v>44316</v>
      </c>
      <c r="K1934" s="2" t="s">
        <v>62</v>
      </c>
      <c r="L1934" s="2" t="s">
        <v>696</v>
      </c>
      <c r="M1934" s="2"/>
      <c r="N1934" s="2" t="s">
        <v>80</v>
      </c>
      <c r="O1934" s="2"/>
      <c r="P1934" s="2"/>
      <c r="Q1934" s="2" t="s">
        <v>65</v>
      </c>
      <c r="R1934" s="2" t="s">
        <v>81</v>
      </c>
      <c r="S1934" s="2">
        <v>93299</v>
      </c>
      <c r="T1934" s="2" t="s">
        <v>82</v>
      </c>
      <c r="U1934" s="2" t="s">
        <v>83</v>
      </c>
      <c r="V1934" s="10" t="s">
        <v>69</v>
      </c>
      <c r="W1934" s="2"/>
      <c r="X1934" s="2">
        <v>16195773.41</v>
      </c>
      <c r="Y1934" s="26">
        <v>0.00343766393047</v>
      </c>
      <c r="Z1934" s="10" t="s">
        <v>84</v>
      </c>
      <c r="AA1934" s="2" t="s">
        <v>85</v>
      </c>
      <c r="AB1934" s="10" t="s">
        <v>72</v>
      </c>
      <c r="AC1934" s="2" t="s">
        <v>73</v>
      </c>
      <c r="AD1934" s="10" t="s">
        <v>74</v>
      </c>
      <c r="AE1934" s="10"/>
      <c r="AF1934" s="10" t="s">
        <v>86</v>
      </c>
      <c r="AG1934" s="10" t="s">
        <v>75</v>
      </c>
      <c r="AH1934" s="10"/>
      <c r="AI1934" s="10" t="s">
        <v>76</v>
      </c>
      <c r="AJ1934" s="2" t="s">
        <v>76</v>
      </c>
      <c r="AK1934" s="32">
        <v>1</v>
      </c>
      <c r="AL1934" s="2"/>
      <c r="AM1934" s="2"/>
      <c r="AN1934" s="2"/>
      <c r="AO1934" s="2">
        <v>0</v>
      </c>
      <c r="AP1934" s="2">
        <v>0</v>
      </c>
      <c r="AQ1934" s="2">
        <v>4441994.51</v>
      </c>
      <c r="AR1934" s="26">
        <v>0.27426874886118824</v>
      </c>
      <c r="AS1934" s="11"/>
      <c r="AT1934" s="10"/>
      <c r="AV1934" s="10"/>
      <c r="AW1934" s="10"/>
      <c r="AX1934" s="10"/>
      <c r="AY1934" s="10"/>
      <c r="AZ1934" s="10"/>
      <c r="BC1934" s="10"/>
    </row>
    <row r="1935" s="2" customFormat="1">
      <c r="A1935" s="2" t="s">
        <v>4165</v>
      </c>
      <c r="B1935" s="11">
        <v>44008</v>
      </c>
      <c r="C1935" s="2" t="s">
        <v>4127</v>
      </c>
      <c r="D1935" s="2" t="s">
        <v>4128</v>
      </c>
      <c r="E1935" s="2" t="s">
        <v>4129</v>
      </c>
      <c r="F1935" s="2" t="s">
        <v>4166</v>
      </c>
      <c r="G1935" s="2" t="s">
        <v>4167</v>
      </c>
      <c r="H1935" s="2" t="s">
        <v>4168</v>
      </c>
      <c r="I1935" s="11">
        <v>44135</v>
      </c>
      <c r="J1935" s="11">
        <v>43951</v>
      </c>
      <c r="K1935" s="2" t="s">
        <v>62</v>
      </c>
      <c r="L1935" s="2" t="s">
        <v>696</v>
      </c>
      <c r="M1935" s="2"/>
      <c r="N1935" s="2" t="s">
        <v>80</v>
      </c>
      <c r="O1935" s="2"/>
      <c r="P1935" s="2"/>
      <c r="Q1935" s="2" t="s">
        <v>65</v>
      </c>
      <c r="R1935" s="2" t="s">
        <v>81</v>
      </c>
      <c r="S1935" s="2">
        <v>112613</v>
      </c>
      <c r="T1935" s="2" t="s">
        <v>82</v>
      </c>
      <c r="U1935" s="2" t="s">
        <v>83</v>
      </c>
      <c r="V1935" s="10" t="s">
        <v>69</v>
      </c>
      <c r="W1935" s="2"/>
      <c r="X1935" s="2">
        <v>645272.49</v>
      </c>
      <c r="Y1935" s="26">
        <v>0.00014487198192</v>
      </c>
      <c r="Z1935" s="10" t="s">
        <v>84</v>
      </c>
      <c r="AA1935" s="2" t="s">
        <v>85</v>
      </c>
      <c r="AB1935" s="10" t="s">
        <v>72</v>
      </c>
      <c r="AC1935" s="2" t="s">
        <v>73</v>
      </c>
      <c r="AD1935" s="10" t="s">
        <v>74</v>
      </c>
      <c r="AE1935" s="10"/>
      <c r="AF1935" s="10" t="s">
        <v>86</v>
      </c>
      <c r="AG1935" s="10" t="s">
        <v>75</v>
      </c>
      <c r="AH1935" s="10"/>
      <c r="AI1935" s="10" t="s">
        <v>76</v>
      </c>
      <c r="AJ1935" s="2" t="s">
        <v>76</v>
      </c>
      <c r="AK1935" s="32">
        <v>1</v>
      </c>
      <c r="AL1935" s="2"/>
      <c r="AM1935" s="2"/>
      <c r="AN1935" s="2"/>
      <c r="AO1935" s="2">
        <v>0</v>
      </c>
      <c r="AP1935" s="2">
        <v>0</v>
      </c>
      <c r="AQ1935" s="2">
        <v>638814.78</v>
      </c>
      <c r="AR1935" s="26">
        <v>0.989992274426576</v>
      </c>
      <c r="AS1935" s="11"/>
      <c r="AT1935" s="10"/>
      <c r="AV1935" s="10"/>
      <c r="AW1935" s="10"/>
      <c r="AX1935" s="10"/>
      <c r="AY1935" s="10"/>
      <c r="AZ1935" s="10"/>
      <c r="BC1935" s="10"/>
    </row>
    <row r="1936" s="2" customFormat="1">
      <c r="A1936" s="2" t="s">
        <v>4169</v>
      </c>
      <c r="B1936" s="11">
        <v>44097</v>
      </c>
      <c r="C1936" s="2" t="s">
        <v>4127</v>
      </c>
      <c r="D1936" s="2" t="s">
        <v>4128</v>
      </c>
      <c r="E1936" s="2" t="s">
        <v>4129</v>
      </c>
      <c r="F1936" s="2" t="s">
        <v>4166</v>
      </c>
      <c r="G1936" s="2" t="s">
        <v>4167</v>
      </c>
      <c r="H1936" s="2" t="s">
        <v>4168</v>
      </c>
      <c r="I1936" s="11">
        <v>44135</v>
      </c>
      <c r="J1936" s="11">
        <v>44043</v>
      </c>
      <c r="K1936" s="2" t="s">
        <v>62</v>
      </c>
      <c r="L1936" s="2" t="s">
        <v>696</v>
      </c>
      <c r="M1936" s="2"/>
      <c r="N1936" s="2" t="s">
        <v>80</v>
      </c>
      <c r="O1936" s="2"/>
      <c r="P1936" s="2"/>
      <c r="Q1936" s="2" t="s">
        <v>65</v>
      </c>
      <c r="R1936" s="2" t="s">
        <v>81</v>
      </c>
      <c r="S1936" s="2">
        <v>112613</v>
      </c>
      <c r="T1936" s="2" t="s">
        <v>82</v>
      </c>
      <c r="U1936" s="2" t="s">
        <v>83</v>
      </c>
      <c r="V1936" s="10" t="s">
        <v>69</v>
      </c>
      <c r="W1936" s="2"/>
      <c r="X1936" s="2">
        <v>451578.13</v>
      </c>
      <c r="Y1936" s="26">
        <v>8.821885831E-05</v>
      </c>
      <c r="Z1936" s="10" t="s">
        <v>84</v>
      </c>
      <c r="AA1936" s="2" t="s">
        <v>85</v>
      </c>
      <c r="AB1936" s="10" t="s">
        <v>72</v>
      </c>
      <c r="AC1936" s="2" t="s">
        <v>73</v>
      </c>
      <c r="AD1936" s="10" t="s">
        <v>74</v>
      </c>
      <c r="AE1936" s="10"/>
      <c r="AF1936" s="10" t="s">
        <v>86</v>
      </c>
      <c r="AG1936" s="10" t="s">
        <v>75</v>
      </c>
      <c r="AH1936" s="10"/>
      <c r="AI1936" s="10" t="s">
        <v>76</v>
      </c>
      <c r="AJ1936" s="2" t="s">
        <v>76</v>
      </c>
      <c r="AK1936" s="32">
        <v>1</v>
      </c>
      <c r="AL1936" s="2"/>
      <c r="AM1936" s="2"/>
      <c r="AN1936" s="2"/>
      <c r="AO1936" s="2">
        <v>0</v>
      </c>
      <c r="AP1936" s="2">
        <v>0</v>
      </c>
      <c r="AQ1936" s="2">
        <v>447058.86</v>
      </c>
      <c r="AR1936" s="26">
        <v>0.989992274426576</v>
      </c>
      <c r="AS1936" s="11"/>
      <c r="AT1936" s="10"/>
      <c r="AV1936" s="10"/>
      <c r="AW1936" s="10"/>
      <c r="AX1936" s="10"/>
      <c r="AY1936" s="10"/>
      <c r="AZ1936" s="10"/>
      <c r="BC1936" s="10"/>
    </row>
    <row r="1937" s="2" customFormat="1">
      <c r="A1937" s="2" t="s">
        <v>4170</v>
      </c>
      <c r="B1937" s="11">
        <v>44193</v>
      </c>
      <c r="C1937" s="2" t="s">
        <v>4127</v>
      </c>
      <c r="D1937" s="2" t="s">
        <v>4128</v>
      </c>
      <c r="E1937" s="2" t="s">
        <v>4129</v>
      </c>
      <c r="F1937" s="2" t="s">
        <v>4166</v>
      </c>
      <c r="G1937" s="2" t="s">
        <v>4167</v>
      </c>
      <c r="H1937" s="2" t="s">
        <v>4168</v>
      </c>
      <c r="I1937" s="11">
        <v>44135</v>
      </c>
      <c r="J1937" s="11">
        <v>44135</v>
      </c>
      <c r="K1937" s="2" t="s">
        <v>62</v>
      </c>
      <c r="L1937" s="2" t="s">
        <v>696</v>
      </c>
      <c r="M1937" s="2"/>
      <c r="N1937" s="2" t="s">
        <v>80</v>
      </c>
      <c r="O1937" s="2"/>
      <c r="P1937" s="2"/>
      <c r="Q1937" s="2" t="s">
        <v>65</v>
      </c>
      <c r="R1937" s="2" t="s">
        <v>81</v>
      </c>
      <c r="S1937" s="2">
        <v>112613</v>
      </c>
      <c r="T1937" s="2" t="s">
        <v>82</v>
      </c>
      <c r="U1937" s="2" t="s">
        <v>83</v>
      </c>
      <c r="V1937" s="10" t="s">
        <v>69</v>
      </c>
      <c r="W1937" s="2"/>
      <c r="X1937" s="2">
        <v>1179058.11</v>
      </c>
      <c r="Y1937" s="26">
        <v>0.0002216050658</v>
      </c>
      <c r="Z1937" s="10" t="s">
        <v>84</v>
      </c>
      <c r="AA1937" s="2" t="s">
        <v>85</v>
      </c>
      <c r="AB1937" s="10" t="s">
        <v>72</v>
      </c>
      <c r="AC1937" s="2" t="s">
        <v>73</v>
      </c>
      <c r="AD1937" s="10" t="s">
        <v>74</v>
      </c>
      <c r="AE1937" s="10"/>
      <c r="AF1937" s="10" t="s">
        <v>86</v>
      </c>
      <c r="AG1937" s="10" t="s">
        <v>75</v>
      </c>
      <c r="AH1937" s="10"/>
      <c r="AI1937" s="10" t="s">
        <v>76</v>
      </c>
      <c r="AJ1937" s="2" t="s">
        <v>76</v>
      </c>
      <c r="AK1937" s="32">
        <v>1</v>
      </c>
      <c r="AL1937" s="2"/>
      <c r="AM1937" s="2"/>
      <c r="AN1937" s="2"/>
      <c r="AO1937" s="2">
        <v>0</v>
      </c>
      <c r="AP1937" s="2">
        <v>0</v>
      </c>
      <c r="AQ1937" s="2">
        <v>1167258.42</v>
      </c>
      <c r="AR1937" s="26">
        <v>0.989992274426576</v>
      </c>
      <c r="AS1937" s="11"/>
      <c r="AT1937" s="10"/>
      <c r="AV1937" s="10"/>
      <c r="AW1937" s="10"/>
      <c r="AX1937" s="10"/>
      <c r="AY1937" s="10"/>
      <c r="AZ1937" s="10"/>
      <c r="BC1937" s="10"/>
    </row>
    <row r="1938" s="2" customFormat="1">
      <c r="A1938" s="2" t="s">
        <v>4171</v>
      </c>
      <c r="B1938" s="11">
        <v>44097</v>
      </c>
      <c r="C1938" s="2" t="s">
        <v>4127</v>
      </c>
      <c r="D1938" s="2" t="s">
        <v>4128</v>
      </c>
      <c r="E1938" s="2" t="s">
        <v>4129</v>
      </c>
      <c r="F1938" s="2" t="s">
        <v>4172</v>
      </c>
      <c r="G1938" s="2" t="s">
        <v>4173</v>
      </c>
      <c r="H1938" s="2" t="s">
        <v>4174</v>
      </c>
      <c r="I1938" s="11">
        <v>44135</v>
      </c>
      <c r="J1938" s="11">
        <v>44043</v>
      </c>
      <c r="K1938" s="2" t="s">
        <v>62</v>
      </c>
      <c r="L1938" s="2" t="s">
        <v>696</v>
      </c>
      <c r="M1938" s="2"/>
      <c r="N1938" s="2" t="s">
        <v>80</v>
      </c>
      <c r="O1938" s="2"/>
      <c r="P1938" s="2"/>
      <c r="Q1938" s="2" t="s">
        <v>65</v>
      </c>
      <c r="R1938" s="2" t="s">
        <v>81</v>
      </c>
      <c r="S1938" s="2">
        <v>6931</v>
      </c>
      <c r="T1938" s="2" t="s">
        <v>82</v>
      </c>
      <c r="U1938" s="2" t="s">
        <v>83</v>
      </c>
      <c r="V1938" s="10" t="s">
        <v>69</v>
      </c>
      <c r="W1938" s="2"/>
      <c r="X1938" s="2">
        <v>27793.31</v>
      </c>
      <c r="Y1938" s="26">
        <v>7.353061727E-05</v>
      </c>
      <c r="Z1938" s="10" t="s">
        <v>84</v>
      </c>
      <c r="AA1938" s="2" t="s">
        <v>85</v>
      </c>
      <c r="AB1938" s="10" t="s">
        <v>72</v>
      </c>
      <c r="AC1938" s="2" t="s">
        <v>73</v>
      </c>
      <c r="AD1938" s="10" t="s">
        <v>74</v>
      </c>
      <c r="AE1938" s="10"/>
      <c r="AF1938" s="10" t="s">
        <v>86</v>
      </c>
      <c r="AG1938" s="10" t="s">
        <v>75</v>
      </c>
      <c r="AH1938" s="10"/>
      <c r="AI1938" s="10" t="s">
        <v>76</v>
      </c>
      <c r="AJ1938" s="2" t="s">
        <v>76</v>
      </c>
      <c r="AK1938" s="32">
        <v>1</v>
      </c>
      <c r="AL1938" s="2"/>
      <c r="AM1938" s="2"/>
      <c r="AN1938" s="2"/>
      <c r="AO1938" s="2">
        <v>0</v>
      </c>
      <c r="AP1938" s="2">
        <v>0</v>
      </c>
      <c r="AQ1938" s="2">
        <v>27793.31</v>
      </c>
      <c r="AR1938" s="26">
        <v>1</v>
      </c>
      <c r="AS1938" s="11"/>
      <c r="AT1938" s="10"/>
      <c r="AV1938" s="10"/>
      <c r="AW1938" s="10"/>
      <c r="AX1938" s="10"/>
      <c r="AY1938" s="10"/>
      <c r="AZ1938" s="10"/>
      <c r="BC1938" s="10"/>
    </row>
    <row r="1939" s="2" customFormat="1">
      <c r="A1939" s="2" t="s">
        <v>4175</v>
      </c>
      <c r="B1939" s="11">
        <v>44193</v>
      </c>
      <c r="C1939" s="2" t="s">
        <v>4127</v>
      </c>
      <c r="D1939" s="2" t="s">
        <v>4128</v>
      </c>
      <c r="E1939" s="2" t="s">
        <v>4129</v>
      </c>
      <c r="F1939" s="2" t="s">
        <v>4172</v>
      </c>
      <c r="G1939" s="2" t="s">
        <v>4173</v>
      </c>
      <c r="H1939" s="2" t="s">
        <v>4174</v>
      </c>
      <c r="I1939" s="11">
        <v>44135</v>
      </c>
      <c r="J1939" s="11">
        <v>44135</v>
      </c>
      <c r="K1939" s="2" t="s">
        <v>62</v>
      </c>
      <c r="L1939" s="2" t="s">
        <v>696</v>
      </c>
      <c r="M1939" s="2"/>
      <c r="N1939" s="2" t="s">
        <v>80</v>
      </c>
      <c r="O1939" s="2"/>
      <c r="P1939" s="2"/>
      <c r="Q1939" s="2" t="s">
        <v>65</v>
      </c>
      <c r="R1939" s="2" t="s">
        <v>81</v>
      </c>
      <c r="S1939" s="2">
        <v>6931</v>
      </c>
      <c r="T1939" s="2" t="s">
        <v>82</v>
      </c>
      <c r="U1939" s="2" t="s">
        <v>83</v>
      </c>
      <c r="V1939" s="10" t="s">
        <v>69</v>
      </c>
      <c r="W1939" s="2"/>
      <c r="X1939" s="2">
        <v>72567.57</v>
      </c>
      <c r="Y1939" s="26">
        <v>0.00016495059792</v>
      </c>
      <c r="Z1939" s="10" t="s">
        <v>84</v>
      </c>
      <c r="AA1939" s="2" t="s">
        <v>85</v>
      </c>
      <c r="AB1939" s="10" t="s">
        <v>72</v>
      </c>
      <c r="AC1939" s="2" t="s">
        <v>73</v>
      </c>
      <c r="AD1939" s="10" t="s">
        <v>74</v>
      </c>
      <c r="AE1939" s="10"/>
      <c r="AF1939" s="10" t="s">
        <v>86</v>
      </c>
      <c r="AG1939" s="10" t="s">
        <v>75</v>
      </c>
      <c r="AH1939" s="10"/>
      <c r="AI1939" s="10" t="s">
        <v>76</v>
      </c>
      <c r="AJ1939" s="2" t="s">
        <v>76</v>
      </c>
      <c r="AK1939" s="32">
        <v>1</v>
      </c>
      <c r="AL1939" s="2"/>
      <c r="AM1939" s="2"/>
      <c r="AN1939" s="2"/>
      <c r="AO1939" s="2">
        <v>0</v>
      </c>
      <c r="AP1939" s="2">
        <v>0</v>
      </c>
      <c r="AQ1939" s="2">
        <v>72567.57</v>
      </c>
      <c r="AR1939" s="26">
        <v>1</v>
      </c>
      <c r="AS1939" s="11"/>
      <c r="AT1939" s="10"/>
      <c r="AV1939" s="10"/>
      <c r="AW1939" s="10"/>
      <c r="AX1939" s="10"/>
      <c r="AY1939" s="10"/>
      <c r="AZ1939" s="10"/>
      <c r="BC1939" s="10"/>
    </row>
    <row r="1940" s="2" customFormat="1">
      <c r="A1940" s="2" t="s">
        <v>4176</v>
      </c>
      <c r="B1940" s="11">
        <v>44280</v>
      </c>
      <c r="C1940" s="2" t="s">
        <v>4127</v>
      </c>
      <c r="D1940" s="2" t="s">
        <v>4128</v>
      </c>
      <c r="E1940" s="2" t="s">
        <v>4129</v>
      </c>
      <c r="F1940" s="2" t="s">
        <v>4172</v>
      </c>
      <c r="G1940" s="2" t="s">
        <v>4173</v>
      </c>
      <c r="H1940" s="2" t="s">
        <v>4174</v>
      </c>
      <c r="I1940" s="11">
        <v>44500</v>
      </c>
      <c r="J1940" s="11">
        <v>44227</v>
      </c>
      <c r="K1940" s="2" t="s">
        <v>62</v>
      </c>
      <c r="L1940" s="2" t="s">
        <v>696</v>
      </c>
      <c r="M1940" s="2"/>
      <c r="N1940" s="2" t="s">
        <v>80</v>
      </c>
      <c r="O1940" s="2"/>
      <c r="P1940" s="2"/>
      <c r="Q1940" s="2" t="s">
        <v>65</v>
      </c>
      <c r="R1940" s="2" t="s">
        <v>81</v>
      </c>
      <c r="S1940" s="2">
        <v>797</v>
      </c>
      <c r="T1940" s="2" t="s">
        <v>82</v>
      </c>
      <c r="U1940" s="2" t="s">
        <v>83</v>
      </c>
      <c r="V1940" s="10" t="s">
        <v>69</v>
      </c>
      <c r="W1940" s="2"/>
      <c r="X1940" s="2">
        <v>259025</v>
      </c>
      <c r="Y1940" s="26">
        <v>0.00044349193017</v>
      </c>
      <c r="Z1940" s="10" t="s">
        <v>84</v>
      </c>
      <c r="AA1940" s="2" t="s">
        <v>85</v>
      </c>
      <c r="AB1940" s="10" t="s">
        <v>72</v>
      </c>
      <c r="AC1940" s="2" t="s">
        <v>73</v>
      </c>
      <c r="AD1940" s="10" t="s">
        <v>74</v>
      </c>
      <c r="AE1940" s="10"/>
      <c r="AF1940" s="10" t="s">
        <v>86</v>
      </c>
      <c r="AG1940" s="10" t="s">
        <v>75</v>
      </c>
      <c r="AH1940" s="10"/>
      <c r="AI1940" s="10" t="s">
        <v>76</v>
      </c>
      <c r="AJ1940" s="2" t="s">
        <v>76</v>
      </c>
      <c r="AK1940" s="32">
        <v>1</v>
      </c>
      <c r="AL1940" s="2"/>
      <c r="AM1940" s="2"/>
      <c r="AN1940" s="2"/>
      <c r="AO1940" s="2">
        <v>0</v>
      </c>
      <c r="AP1940" s="2">
        <v>0</v>
      </c>
      <c r="AQ1940" s="2">
        <v>0</v>
      </c>
      <c r="AR1940" s="26">
        <v>0</v>
      </c>
      <c r="AS1940" s="11"/>
      <c r="AT1940" s="10"/>
      <c r="AV1940" s="10"/>
      <c r="AW1940" s="10"/>
      <c r="AX1940" s="10"/>
      <c r="AY1940" s="10"/>
      <c r="AZ1940" s="10"/>
      <c r="BC1940" s="10"/>
    </row>
    <row r="1941" s="2" customFormat="1">
      <c r="A1941" s="2" t="s">
        <v>4177</v>
      </c>
      <c r="B1941" s="11">
        <v>44551</v>
      </c>
      <c r="C1941" s="2" t="s">
        <v>4127</v>
      </c>
      <c r="D1941" s="2" t="s">
        <v>4128</v>
      </c>
      <c r="E1941" s="2" t="s">
        <v>4129</v>
      </c>
      <c r="F1941" s="2" t="s">
        <v>4172</v>
      </c>
      <c r="G1941" s="2" t="s">
        <v>4173</v>
      </c>
      <c r="H1941" s="2" t="s">
        <v>4174</v>
      </c>
      <c r="I1941" s="11">
        <v>44500</v>
      </c>
      <c r="J1941" s="11">
        <v>44500</v>
      </c>
      <c r="K1941" s="2" t="s">
        <v>62</v>
      </c>
      <c r="L1941" s="2" t="s">
        <v>696</v>
      </c>
      <c r="M1941" s="2"/>
      <c r="N1941" s="2" t="s">
        <v>80</v>
      </c>
      <c r="O1941" s="2"/>
      <c r="P1941" s="2"/>
      <c r="Q1941" s="2" t="s">
        <v>65</v>
      </c>
      <c r="R1941" s="2" t="s">
        <v>81</v>
      </c>
      <c r="S1941" s="2">
        <v>929</v>
      </c>
      <c r="T1941" s="2" t="s">
        <v>82</v>
      </c>
      <c r="U1941" s="2" t="s">
        <v>83</v>
      </c>
      <c r="V1941" s="10" t="s">
        <v>69</v>
      </c>
      <c r="W1941" s="2"/>
      <c r="X1941" s="2">
        <v>170480.79</v>
      </c>
      <c r="Y1941" s="26">
        <v>0.00016123652276</v>
      </c>
      <c r="Z1941" s="10" t="s">
        <v>84</v>
      </c>
      <c r="AA1941" s="2" t="s">
        <v>85</v>
      </c>
      <c r="AB1941" s="10" t="s">
        <v>72</v>
      </c>
      <c r="AC1941" s="2" t="s">
        <v>73</v>
      </c>
      <c r="AD1941" s="10" t="s">
        <v>74</v>
      </c>
      <c r="AE1941" s="10"/>
      <c r="AF1941" s="10" t="s">
        <v>86</v>
      </c>
      <c r="AG1941" s="10" t="s">
        <v>75</v>
      </c>
      <c r="AH1941" s="10"/>
      <c r="AI1941" s="10" t="s">
        <v>76</v>
      </c>
      <c r="AJ1941" s="2" t="s">
        <v>76</v>
      </c>
      <c r="AK1941" s="32">
        <v>1</v>
      </c>
      <c r="AL1941" s="2"/>
      <c r="AM1941" s="2"/>
      <c r="AN1941" s="2"/>
      <c r="AO1941" s="2">
        <v>0</v>
      </c>
      <c r="AP1941" s="2">
        <v>0</v>
      </c>
      <c r="AQ1941" s="2">
        <v>0</v>
      </c>
      <c r="AR1941" s="26">
        <v>0</v>
      </c>
      <c r="AS1941" s="11"/>
      <c r="AT1941" s="10"/>
      <c r="AV1941" s="10"/>
      <c r="AW1941" s="10"/>
      <c r="AX1941" s="10"/>
      <c r="AY1941" s="10"/>
      <c r="AZ1941" s="10"/>
      <c r="BC1941" s="10"/>
    </row>
    <row r="1942" s="2" customFormat="1">
      <c r="A1942" s="2" t="s">
        <v>4178</v>
      </c>
      <c r="B1942" s="11">
        <v>43978</v>
      </c>
      <c r="C1942" s="2" t="s">
        <v>4179</v>
      </c>
      <c r="D1942" s="2" t="s">
        <v>4180</v>
      </c>
      <c r="E1942" s="2" t="s">
        <v>4181</v>
      </c>
      <c r="F1942" s="2" t="s">
        <v>4182</v>
      </c>
      <c r="G1942" s="2" t="s">
        <v>4183</v>
      </c>
      <c r="H1942" s="2" t="s">
        <v>4184</v>
      </c>
      <c r="I1942" s="11">
        <v>44196</v>
      </c>
      <c r="J1942" s="11">
        <v>43921</v>
      </c>
      <c r="K1942" s="2" t="s">
        <v>62</v>
      </c>
      <c r="L1942" s="2" t="s">
        <v>696</v>
      </c>
      <c r="M1942" s="2"/>
      <c r="N1942" s="2" t="s">
        <v>80</v>
      </c>
      <c r="O1942" s="2"/>
      <c r="P1942" s="2"/>
      <c r="Q1942" s="2" t="s">
        <v>65</v>
      </c>
      <c r="R1942" s="2" t="s">
        <v>81</v>
      </c>
      <c r="S1942" s="2">
        <v>343</v>
      </c>
      <c r="T1942" s="2" t="s">
        <v>82</v>
      </c>
      <c r="U1942" s="2" t="s">
        <v>83</v>
      </c>
      <c r="V1942" s="10" t="s">
        <v>69</v>
      </c>
      <c r="W1942" s="2"/>
      <c r="X1942" s="2">
        <v>1200.5</v>
      </c>
      <c r="Y1942" s="26">
        <v>2.197013774E-05</v>
      </c>
      <c r="Z1942" s="10" t="s">
        <v>84</v>
      </c>
      <c r="AA1942" s="2" t="s">
        <v>85</v>
      </c>
      <c r="AB1942" s="10" t="s">
        <v>72</v>
      </c>
      <c r="AC1942" s="2" t="s">
        <v>73</v>
      </c>
      <c r="AD1942" s="10" t="s">
        <v>74</v>
      </c>
      <c r="AE1942" s="10"/>
      <c r="AF1942" s="10" t="s">
        <v>86</v>
      </c>
      <c r="AG1942" s="10" t="s">
        <v>75</v>
      </c>
      <c r="AH1942" s="10"/>
      <c r="AI1942" s="10" t="s">
        <v>76</v>
      </c>
      <c r="AJ1942" s="2" t="s">
        <v>76</v>
      </c>
      <c r="AK1942" s="32">
        <v>1</v>
      </c>
      <c r="AL1942" s="2"/>
      <c r="AM1942" s="2"/>
      <c r="AN1942" s="2"/>
      <c r="AO1942" s="2">
        <v>0</v>
      </c>
      <c r="AP1942" s="2">
        <v>0</v>
      </c>
      <c r="AQ1942" s="2">
        <v>1186.5</v>
      </c>
      <c r="AR1942" s="26">
        <v>0.9883381924198251</v>
      </c>
      <c r="AS1942" s="11"/>
      <c r="AT1942" s="10"/>
      <c r="AV1942" s="10"/>
      <c r="AW1942" s="10"/>
      <c r="AX1942" s="10"/>
      <c r="AY1942" s="10"/>
      <c r="AZ1942" s="10"/>
      <c r="BC1942" s="10"/>
    </row>
    <row r="1943" s="2" customFormat="1">
      <c r="A1943" s="2" t="s">
        <v>4185</v>
      </c>
      <c r="B1943" s="11">
        <v>44069</v>
      </c>
      <c r="C1943" s="2" t="s">
        <v>4179</v>
      </c>
      <c r="D1943" s="2" t="s">
        <v>4180</v>
      </c>
      <c r="E1943" s="2" t="s">
        <v>4181</v>
      </c>
      <c r="F1943" s="2" t="s">
        <v>4182</v>
      </c>
      <c r="G1943" s="2" t="s">
        <v>4183</v>
      </c>
      <c r="H1943" s="2" t="s">
        <v>4184</v>
      </c>
      <c r="I1943" s="11">
        <v>44196</v>
      </c>
      <c r="J1943" s="11">
        <v>44012</v>
      </c>
      <c r="K1943" s="2" t="s">
        <v>62</v>
      </c>
      <c r="L1943" s="2" t="s">
        <v>696</v>
      </c>
      <c r="M1943" s="2"/>
      <c r="N1943" s="2" t="s">
        <v>80</v>
      </c>
      <c r="O1943" s="2"/>
      <c r="P1943" s="2"/>
      <c r="Q1943" s="2" t="s">
        <v>65</v>
      </c>
      <c r="R1943" s="2" t="s">
        <v>81</v>
      </c>
      <c r="S1943" s="2">
        <v>1470</v>
      </c>
      <c r="T1943" s="2" t="s">
        <v>82</v>
      </c>
      <c r="U1943" s="2" t="s">
        <v>83</v>
      </c>
      <c r="V1943" s="10" t="s">
        <v>69</v>
      </c>
      <c r="W1943" s="2"/>
      <c r="X1943" s="2">
        <v>6379.8</v>
      </c>
      <c r="Y1943" s="26">
        <v>9.524704012E-05</v>
      </c>
      <c r="Z1943" s="10" t="s">
        <v>84</v>
      </c>
      <c r="AA1943" s="2" t="s">
        <v>85</v>
      </c>
      <c r="AB1943" s="10" t="s">
        <v>72</v>
      </c>
      <c r="AC1943" s="2" t="s">
        <v>73</v>
      </c>
      <c r="AD1943" s="10" t="s">
        <v>74</v>
      </c>
      <c r="AE1943" s="10"/>
      <c r="AF1943" s="10" t="s">
        <v>86</v>
      </c>
      <c r="AG1943" s="10" t="s">
        <v>75</v>
      </c>
      <c r="AH1943" s="10"/>
      <c r="AI1943" s="10" t="s">
        <v>76</v>
      </c>
      <c r="AJ1943" s="2" t="s">
        <v>76</v>
      </c>
      <c r="AK1943" s="32">
        <v>1</v>
      </c>
      <c r="AL1943" s="2"/>
      <c r="AM1943" s="2"/>
      <c r="AN1943" s="2"/>
      <c r="AO1943" s="2">
        <v>0</v>
      </c>
      <c r="AP1943" s="2">
        <v>0</v>
      </c>
      <c r="AQ1943" s="2">
        <v>6314.7</v>
      </c>
      <c r="AR1943" s="26">
        <v>0.9897959183673469</v>
      </c>
      <c r="AS1943" s="11"/>
      <c r="AT1943" s="10"/>
      <c r="AV1943" s="10"/>
      <c r="AW1943" s="10"/>
      <c r="AX1943" s="10"/>
      <c r="AY1943" s="10"/>
      <c r="AZ1943" s="10"/>
      <c r="BC1943" s="10"/>
    </row>
    <row r="1944" s="2" customFormat="1">
      <c r="A1944" s="2" t="s">
        <v>4186</v>
      </c>
      <c r="B1944" s="11">
        <v>44158</v>
      </c>
      <c r="C1944" s="2" t="s">
        <v>4179</v>
      </c>
      <c r="D1944" s="2" t="s">
        <v>4180</v>
      </c>
      <c r="E1944" s="2" t="s">
        <v>4181</v>
      </c>
      <c r="F1944" s="2" t="s">
        <v>4182</v>
      </c>
      <c r="G1944" s="2" t="s">
        <v>4183</v>
      </c>
      <c r="H1944" s="2" t="s">
        <v>4184</v>
      </c>
      <c r="I1944" s="11">
        <v>44196</v>
      </c>
      <c r="J1944" s="11">
        <v>44104</v>
      </c>
      <c r="K1944" s="2" t="s">
        <v>62</v>
      </c>
      <c r="L1944" s="2" t="s">
        <v>696</v>
      </c>
      <c r="M1944" s="2"/>
      <c r="N1944" s="2" t="s">
        <v>80</v>
      </c>
      <c r="O1944" s="2"/>
      <c r="P1944" s="2"/>
      <c r="Q1944" s="2" t="s">
        <v>65</v>
      </c>
      <c r="R1944" s="2" t="s">
        <v>81</v>
      </c>
      <c r="S1944" s="2">
        <v>1470</v>
      </c>
      <c r="T1944" s="2" t="s">
        <v>82</v>
      </c>
      <c r="U1944" s="2" t="s">
        <v>83</v>
      </c>
      <c r="V1944" s="10" t="s">
        <v>69</v>
      </c>
      <c r="W1944" s="2"/>
      <c r="X1944" s="2">
        <v>14994</v>
      </c>
      <c r="Y1944" s="26">
        <v>0.00020857826452</v>
      </c>
      <c r="Z1944" s="10" t="s">
        <v>84</v>
      </c>
      <c r="AA1944" s="2" t="s">
        <v>85</v>
      </c>
      <c r="AB1944" s="10" t="s">
        <v>72</v>
      </c>
      <c r="AC1944" s="2" t="s">
        <v>73</v>
      </c>
      <c r="AD1944" s="10" t="s">
        <v>74</v>
      </c>
      <c r="AE1944" s="10"/>
      <c r="AF1944" s="10" t="s">
        <v>86</v>
      </c>
      <c r="AG1944" s="10" t="s">
        <v>75</v>
      </c>
      <c r="AH1944" s="10"/>
      <c r="AI1944" s="10" t="s">
        <v>76</v>
      </c>
      <c r="AJ1944" s="2" t="s">
        <v>76</v>
      </c>
      <c r="AK1944" s="32">
        <v>1</v>
      </c>
      <c r="AL1944" s="2"/>
      <c r="AM1944" s="2"/>
      <c r="AN1944" s="2"/>
      <c r="AO1944" s="2">
        <v>0</v>
      </c>
      <c r="AP1944" s="2">
        <v>0</v>
      </c>
      <c r="AQ1944" s="2">
        <v>14841</v>
      </c>
      <c r="AR1944" s="26">
        <v>0.9897959183673469</v>
      </c>
      <c r="AS1944" s="11"/>
      <c r="AT1944" s="10"/>
      <c r="AV1944" s="10"/>
      <c r="AW1944" s="10"/>
      <c r="AX1944" s="10"/>
      <c r="AY1944" s="10"/>
      <c r="AZ1944" s="10"/>
      <c r="BC1944" s="10"/>
    </row>
    <row r="1945" s="2" customFormat="1">
      <c r="A1945" s="2" t="s">
        <v>4187</v>
      </c>
      <c r="B1945" s="11">
        <v>43795</v>
      </c>
      <c r="C1945" s="2" t="s">
        <v>4179</v>
      </c>
      <c r="D1945" s="2" t="s">
        <v>4180</v>
      </c>
      <c r="E1945" s="2" t="s">
        <v>4181</v>
      </c>
      <c r="F1945" s="2" t="s">
        <v>4188</v>
      </c>
      <c r="G1945" s="2" t="s">
        <v>4189</v>
      </c>
      <c r="H1945" s="2" t="s">
        <v>4190</v>
      </c>
      <c r="I1945" s="11">
        <v>43830</v>
      </c>
      <c r="J1945" s="11">
        <v>43738</v>
      </c>
      <c r="K1945" s="2" t="s">
        <v>62</v>
      </c>
      <c r="L1945" s="2" t="s">
        <v>696</v>
      </c>
      <c r="M1945" s="2"/>
      <c r="N1945" s="2" t="s">
        <v>80</v>
      </c>
      <c r="O1945" s="2"/>
      <c r="P1945" s="2"/>
      <c r="Q1945" s="2" t="s">
        <v>65</v>
      </c>
      <c r="R1945" s="2" t="s">
        <v>81</v>
      </c>
      <c r="S1945" s="2">
        <v>3508</v>
      </c>
      <c r="T1945" s="2" t="s">
        <v>82</v>
      </c>
      <c r="U1945" s="2" t="s">
        <v>83</v>
      </c>
      <c r="V1945" s="10" t="s">
        <v>69</v>
      </c>
      <c r="W1945" s="2"/>
      <c r="X1945" s="2">
        <v>19364.16</v>
      </c>
      <c r="Y1945" s="26">
        <v>3.631378873E-05</v>
      </c>
      <c r="Z1945" s="10" t="s">
        <v>84</v>
      </c>
      <c r="AA1945" s="2" t="s">
        <v>85</v>
      </c>
      <c r="AB1945" s="10" t="s">
        <v>72</v>
      </c>
      <c r="AC1945" s="2" t="s">
        <v>73</v>
      </c>
      <c r="AD1945" s="10" t="s">
        <v>74</v>
      </c>
      <c r="AE1945" s="10"/>
      <c r="AF1945" s="10" t="s">
        <v>86</v>
      </c>
      <c r="AG1945" s="10" t="s">
        <v>75</v>
      </c>
      <c r="AH1945" s="10"/>
      <c r="AI1945" s="10" t="s">
        <v>76</v>
      </c>
      <c r="AJ1945" s="2" t="s">
        <v>76</v>
      </c>
      <c r="AK1945" s="32">
        <v>1</v>
      </c>
      <c r="AL1945" s="2"/>
      <c r="AM1945" s="2"/>
      <c r="AN1945" s="2"/>
      <c r="AO1945" s="2">
        <v>0</v>
      </c>
      <c r="AP1945" s="2">
        <v>0</v>
      </c>
      <c r="AQ1945" s="2">
        <v>19165.44</v>
      </c>
      <c r="AR1945" s="26">
        <v>0.9897377423033066</v>
      </c>
      <c r="AS1945" s="11"/>
      <c r="AT1945" s="10"/>
      <c r="AV1945" s="10"/>
      <c r="AW1945" s="10"/>
      <c r="AX1945" s="10"/>
      <c r="AY1945" s="10"/>
      <c r="AZ1945" s="10"/>
      <c r="BC1945" s="10"/>
    </row>
    <row r="1946" s="2" customFormat="1">
      <c r="A1946" s="2" t="s">
        <v>4191</v>
      </c>
      <c r="B1946" s="11">
        <v>43887</v>
      </c>
      <c r="C1946" s="2" t="s">
        <v>4179</v>
      </c>
      <c r="D1946" s="2" t="s">
        <v>4180</v>
      </c>
      <c r="E1946" s="2" t="s">
        <v>4181</v>
      </c>
      <c r="F1946" s="2" t="s">
        <v>4188</v>
      </c>
      <c r="G1946" s="2" t="s">
        <v>4189</v>
      </c>
      <c r="H1946" s="2" t="s">
        <v>4190</v>
      </c>
      <c r="I1946" s="11">
        <v>43830</v>
      </c>
      <c r="J1946" s="11">
        <v>43830</v>
      </c>
      <c r="K1946" s="2" t="s">
        <v>62</v>
      </c>
      <c r="L1946" s="2" t="s">
        <v>696</v>
      </c>
      <c r="M1946" s="2"/>
      <c r="N1946" s="2" t="s">
        <v>80</v>
      </c>
      <c r="O1946" s="2"/>
      <c r="P1946" s="2"/>
      <c r="Q1946" s="2" t="s">
        <v>65</v>
      </c>
      <c r="R1946" s="2" t="s">
        <v>81</v>
      </c>
      <c r="S1946" s="2">
        <v>622</v>
      </c>
      <c r="T1946" s="2" t="s">
        <v>82</v>
      </c>
      <c r="U1946" s="2" t="s">
        <v>83</v>
      </c>
      <c r="V1946" s="10" t="s">
        <v>69</v>
      </c>
      <c r="W1946" s="2"/>
      <c r="X1946" s="2">
        <v>3781.76</v>
      </c>
      <c r="Y1946" s="26">
        <v>6.46705191E-06</v>
      </c>
      <c r="Z1946" s="10" t="s">
        <v>84</v>
      </c>
      <c r="AA1946" s="2" t="s">
        <v>85</v>
      </c>
      <c r="AB1946" s="10" t="s">
        <v>72</v>
      </c>
      <c r="AC1946" s="2" t="s">
        <v>73</v>
      </c>
      <c r="AD1946" s="10" t="s">
        <v>74</v>
      </c>
      <c r="AE1946" s="10"/>
      <c r="AF1946" s="10" t="s">
        <v>86</v>
      </c>
      <c r="AG1946" s="10" t="s">
        <v>75</v>
      </c>
      <c r="AH1946" s="10"/>
      <c r="AI1946" s="10" t="s">
        <v>76</v>
      </c>
      <c r="AJ1946" s="2" t="s">
        <v>76</v>
      </c>
      <c r="AK1946" s="32">
        <v>1</v>
      </c>
      <c r="AL1946" s="2"/>
      <c r="AM1946" s="2"/>
      <c r="AN1946" s="2"/>
      <c r="AO1946" s="2">
        <v>0</v>
      </c>
      <c r="AP1946" s="2">
        <v>0</v>
      </c>
      <c r="AQ1946" s="2">
        <v>3739.2</v>
      </c>
      <c r="AR1946" s="26">
        <v>0.9887459807073955</v>
      </c>
      <c r="AS1946" s="11"/>
      <c r="AT1946" s="10"/>
      <c r="AV1946" s="10"/>
      <c r="AW1946" s="10"/>
      <c r="AX1946" s="10"/>
      <c r="AY1946" s="10"/>
      <c r="AZ1946" s="10"/>
      <c r="BC1946" s="10"/>
    </row>
    <row r="1947" s="2" customFormat="1">
      <c r="A1947" s="2" t="s">
        <v>4192</v>
      </c>
      <c r="B1947" s="11">
        <v>43978</v>
      </c>
      <c r="C1947" s="2" t="s">
        <v>4179</v>
      </c>
      <c r="D1947" s="2" t="s">
        <v>4180</v>
      </c>
      <c r="E1947" s="2" t="s">
        <v>4181</v>
      </c>
      <c r="F1947" s="2" t="s">
        <v>4188</v>
      </c>
      <c r="G1947" s="2" t="s">
        <v>4189</v>
      </c>
      <c r="H1947" s="2" t="s">
        <v>4190</v>
      </c>
      <c r="I1947" s="11">
        <v>44196</v>
      </c>
      <c r="J1947" s="11">
        <v>43921</v>
      </c>
      <c r="K1947" s="2" t="s">
        <v>62</v>
      </c>
      <c r="L1947" s="2" t="s">
        <v>696</v>
      </c>
      <c r="M1947" s="2"/>
      <c r="N1947" s="2" t="s">
        <v>80</v>
      </c>
      <c r="O1947" s="2"/>
      <c r="P1947" s="2"/>
      <c r="Q1947" s="2" t="s">
        <v>65</v>
      </c>
      <c r="R1947" s="2" t="s">
        <v>81</v>
      </c>
      <c r="S1947" s="2">
        <v>622</v>
      </c>
      <c r="T1947" s="2" t="s">
        <v>82</v>
      </c>
      <c r="U1947" s="2" t="s">
        <v>83</v>
      </c>
      <c r="V1947" s="10" t="s">
        <v>69</v>
      </c>
      <c r="W1947" s="2"/>
      <c r="X1947" s="2">
        <v>2177</v>
      </c>
      <c r="Y1947" s="26">
        <v>4.7479494E-06</v>
      </c>
      <c r="Z1947" s="10" t="s">
        <v>84</v>
      </c>
      <c r="AA1947" s="2" t="s">
        <v>85</v>
      </c>
      <c r="AB1947" s="10" t="s">
        <v>72</v>
      </c>
      <c r="AC1947" s="2" t="s">
        <v>73</v>
      </c>
      <c r="AD1947" s="10" t="s">
        <v>74</v>
      </c>
      <c r="AE1947" s="10"/>
      <c r="AF1947" s="10" t="s">
        <v>86</v>
      </c>
      <c r="AG1947" s="10" t="s">
        <v>75</v>
      </c>
      <c r="AH1947" s="10"/>
      <c r="AI1947" s="10" t="s">
        <v>76</v>
      </c>
      <c r="AJ1947" s="2" t="s">
        <v>76</v>
      </c>
      <c r="AK1947" s="32">
        <v>1</v>
      </c>
      <c r="AL1947" s="2"/>
      <c r="AM1947" s="2"/>
      <c r="AN1947" s="2"/>
      <c r="AO1947" s="2">
        <v>0</v>
      </c>
      <c r="AP1947" s="2">
        <v>0</v>
      </c>
      <c r="AQ1947" s="2">
        <v>2152.5</v>
      </c>
      <c r="AR1947" s="26">
        <v>0.9887459807073955</v>
      </c>
      <c r="AS1947" s="11"/>
      <c r="AT1947" s="10"/>
      <c r="AV1947" s="10"/>
      <c r="AW1947" s="10"/>
      <c r="AX1947" s="10"/>
      <c r="AY1947" s="10"/>
      <c r="AZ1947" s="10"/>
      <c r="BC1947" s="10"/>
    </row>
    <row r="1948" s="2" customFormat="1">
      <c r="A1948" s="2" t="s">
        <v>4193</v>
      </c>
      <c r="B1948" s="11">
        <v>44069</v>
      </c>
      <c r="C1948" s="2" t="s">
        <v>4179</v>
      </c>
      <c r="D1948" s="2" t="s">
        <v>4180</v>
      </c>
      <c r="E1948" s="2" t="s">
        <v>4181</v>
      </c>
      <c r="F1948" s="2" t="s">
        <v>4188</v>
      </c>
      <c r="G1948" s="2" t="s">
        <v>4189</v>
      </c>
      <c r="H1948" s="2" t="s">
        <v>4190</v>
      </c>
      <c r="I1948" s="11">
        <v>44196</v>
      </c>
      <c r="J1948" s="11">
        <v>44012</v>
      </c>
      <c r="K1948" s="2" t="s">
        <v>62</v>
      </c>
      <c r="L1948" s="2" t="s">
        <v>696</v>
      </c>
      <c r="M1948" s="2"/>
      <c r="N1948" s="2" t="s">
        <v>80</v>
      </c>
      <c r="O1948" s="2"/>
      <c r="P1948" s="2"/>
      <c r="Q1948" s="2" t="s">
        <v>65</v>
      </c>
      <c r="R1948" s="2" t="s">
        <v>81</v>
      </c>
      <c r="S1948" s="2">
        <v>622</v>
      </c>
      <c r="T1948" s="2" t="s">
        <v>82</v>
      </c>
      <c r="U1948" s="2" t="s">
        <v>83</v>
      </c>
      <c r="V1948" s="10" t="s">
        <v>69</v>
      </c>
      <c r="W1948" s="2"/>
      <c r="X1948" s="2">
        <v>2699.48</v>
      </c>
      <c r="Y1948" s="26">
        <v>4.85450555E-06</v>
      </c>
      <c r="Z1948" s="10" t="s">
        <v>84</v>
      </c>
      <c r="AA1948" s="2" t="s">
        <v>85</v>
      </c>
      <c r="AB1948" s="10" t="s">
        <v>72</v>
      </c>
      <c r="AC1948" s="2" t="s">
        <v>73</v>
      </c>
      <c r="AD1948" s="10" t="s">
        <v>74</v>
      </c>
      <c r="AE1948" s="10"/>
      <c r="AF1948" s="10" t="s">
        <v>86</v>
      </c>
      <c r="AG1948" s="10" t="s">
        <v>75</v>
      </c>
      <c r="AH1948" s="10"/>
      <c r="AI1948" s="10" t="s">
        <v>76</v>
      </c>
      <c r="AJ1948" s="2" t="s">
        <v>76</v>
      </c>
      <c r="AK1948" s="32">
        <v>1</v>
      </c>
      <c r="AL1948" s="2"/>
      <c r="AM1948" s="2"/>
      <c r="AN1948" s="2"/>
      <c r="AO1948" s="2">
        <v>0</v>
      </c>
      <c r="AP1948" s="2">
        <v>0</v>
      </c>
      <c r="AQ1948" s="2">
        <v>2669.1</v>
      </c>
      <c r="AR1948" s="26">
        <v>0.9887459807073955</v>
      </c>
      <c r="AS1948" s="11"/>
      <c r="AT1948" s="10"/>
      <c r="AV1948" s="10"/>
      <c r="AW1948" s="10"/>
      <c r="AX1948" s="10"/>
      <c r="AY1948" s="10"/>
      <c r="AZ1948" s="10"/>
      <c r="BC1948" s="10"/>
    </row>
    <row r="1949" s="2" customFormat="1">
      <c r="A1949" s="2" t="s">
        <v>4194</v>
      </c>
      <c r="B1949" s="11">
        <v>44158</v>
      </c>
      <c r="C1949" s="2" t="s">
        <v>4179</v>
      </c>
      <c r="D1949" s="2" t="s">
        <v>4180</v>
      </c>
      <c r="E1949" s="2" t="s">
        <v>4181</v>
      </c>
      <c r="F1949" s="2" t="s">
        <v>4188</v>
      </c>
      <c r="G1949" s="2" t="s">
        <v>4189</v>
      </c>
      <c r="H1949" s="2" t="s">
        <v>4190</v>
      </c>
      <c r="I1949" s="11">
        <v>44196</v>
      </c>
      <c r="J1949" s="11">
        <v>44104</v>
      </c>
      <c r="K1949" s="2" t="s">
        <v>62</v>
      </c>
      <c r="L1949" s="2" t="s">
        <v>696</v>
      </c>
      <c r="M1949" s="2"/>
      <c r="N1949" s="2" t="s">
        <v>80</v>
      </c>
      <c r="O1949" s="2"/>
      <c r="P1949" s="2"/>
      <c r="Q1949" s="2" t="s">
        <v>65</v>
      </c>
      <c r="R1949" s="2" t="s">
        <v>81</v>
      </c>
      <c r="S1949" s="2">
        <v>622</v>
      </c>
      <c r="T1949" s="2" t="s">
        <v>82</v>
      </c>
      <c r="U1949" s="2" t="s">
        <v>83</v>
      </c>
      <c r="V1949" s="10" t="s">
        <v>69</v>
      </c>
      <c r="W1949" s="2"/>
      <c r="X1949" s="2">
        <v>6344.4</v>
      </c>
      <c r="Y1949" s="26">
        <v>1.060230408E-05</v>
      </c>
      <c r="Z1949" s="10" t="s">
        <v>84</v>
      </c>
      <c r="AA1949" s="2" t="s">
        <v>85</v>
      </c>
      <c r="AB1949" s="10" t="s">
        <v>72</v>
      </c>
      <c r="AC1949" s="2" t="s">
        <v>73</v>
      </c>
      <c r="AD1949" s="10" t="s">
        <v>74</v>
      </c>
      <c r="AE1949" s="10"/>
      <c r="AF1949" s="10" t="s">
        <v>86</v>
      </c>
      <c r="AG1949" s="10" t="s">
        <v>75</v>
      </c>
      <c r="AH1949" s="10"/>
      <c r="AI1949" s="10" t="s">
        <v>76</v>
      </c>
      <c r="AJ1949" s="2" t="s">
        <v>76</v>
      </c>
      <c r="AK1949" s="32">
        <v>1</v>
      </c>
      <c r="AL1949" s="2"/>
      <c r="AM1949" s="2"/>
      <c r="AN1949" s="2"/>
      <c r="AO1949" s="2">
        <v>0</v>
      </c>
      <c r="AP1949" s="2">
        <v>0</v>
      </c>
      <c r="AQ1949" s="2">
        <v>6273</v>
      </c>
      <c r="AR1949" s="26">
        <v>0.9887459807073955</v>
      </c>
      <c r="AS1949" s="11"/>
      <c r="AT1949" s="10"/>
      <c r="AV1949" s="10"/>
      <c r="AW1949" s="10"/>
      <c r="AX1949" s="10"/>
      <c r="AY1949" s="10"/>
      <c r="AZ1949" s="10"/>
      <c r="BC1949" s="10"/>
    </row>
    <row r="1950" s="2" customFormat="1">
      <c r="A1950" s="2" t="s">
        <v>4195</v>
      </c>
      <c r="B1950" s="11">
        <v>44251</v>
      </c>
      <c r="C1950" s="2" t="s">
        <v>4179</v>
      </c>
      <c r="D1950" s="2" t="s">
        <v>4180</v>
      </c>
      <c r="E1950" s="2" t="s">
        <v>4181</v>
      </c>
      <c r="F1950" s="2" t="s">
        <v>4188</v>
      </c>
      <c r="G1950" s="2" t="s">
        <v>4189</v>
      </c>
      <c r="H1950" s="2" t="s">
        <v>4190</v>
      </c>
      <c r="I1950" s="11">
        <v>44196</v>
      </c>
      <c r="J1950" s="11">
        <v>44196</v>
      </c>
      <c r="K1950" s="2" t="s">
        <v>62</v>
      </c>
      <c r="L1950" s="2" t="s">
        <v>696</v>
      </c>
      <c r="M1950" s="2"/>
      <c r="N1950" s="2" t="s">
        <v>80</v>
      </c>
      <c r="O1950" s="2"/>
      <c r="P1950" s="2"/>
      <c r="Q1950" s="2" t="s">
        <v>65</v>
      </c>
      <c r="R1950" s="2" t="s">
        <v>81</v>
      </c>
      <c r="S1950" s="2">
        <v>622</v>
      </c>
      <c r="T1950" s="2" t="s">
        <v>82</v>
      </c>
      <c r="U1950" s="2" t="s">
        <v>83</v>
      </c>
      <c r="V1950" s="10" t="s">
        <v>69</v>
      </c>
      <c r="W1950" s="2"/>
      <c r="X1950" s="2">
        <v>11718.48</v>
      </c>
      <c r="Y1950" s="26">
        <v>1.725719018E-05</v>
      </c>
      <c r="Z1950" s="10" t="s">
        <v>84</v>
      </c>
      <c r="AA1950" s="2" t="s">
        <v>85</v>
      </c>
      <c r="AB1950" s="10" t="s">
        <v>72</v>
      </c>
      <c r="AC1950" s="2" t="s">
        <v>73</v>
      </c>
      <c r="AD1950" s="10" t="s">
        <v>74</v>
      </c>
      <c r="AE1950" s="10"/>
      <c r="AF1950" s="10" t="s">
        <v>86</v>
      </c>
      <c r="AG1950" s="10" t="s">
        <v>75</v>
      </c>
      <c r="AH1950" s="10"/>
      <c r="AI1950" s="10" t="s">
        <v>76</v>
      </c>
      <c r="AJ1950" s="2" t="s">
        <v>76</v>
      </c>
      <c r="AK1950" s="32">
        <v>1</v>
      </c>
      <c r="AL1950" s="2"/>
      <c r="AM1950" s="2"/>
      <c r="AN1950" s="2"/>
      <c r="AO1950" s="2">
        <v>0</v>
      </c>
      <c r="AP1950" s="2">
        <v>0</v>
      </c>
      <c r="AQ1950" s="2">
        <v>11586.6</v>
      </c>
      <c r="AR1950" s="26">
        <v>0.9887459807073955</v>
      </c>
      <c r="AS1950" s="11"/>
      <c r="AT1950" s="10"/>
      <c r="AV1950" s="10"/>
      <c r="AW1950" s="10"/>
      <c r="AX1950" s="10"/>
      <c r="AY1950" s="10"/>
      <c r="AZ1950" s="10"/>
      <c r="BC1950" s="10"/>
    </row>
    <row r="1951" s="2" customFormat="1">
      <c r="A1951" s="2" t="s">
        <v>4196</v>
      </c>
      <c r="B1951" s="11">
        <v>44341</v>
      </c>
      <c r="C1951" s="2" t="s">
        <v>4179</v>
      </c>
      <c r="D1951" s="2" t="s">
        <v>4180</v>
      </c>
      <c r="E1951" s="2" t="s">
        <v>4181</v>
      </c>
      <c r="F1951" s="2" t="s">
        <v>4188</v>
      </c>
      <c r="G1951" s="2" t="s">
        <v>4189</v>
      </c>
      <c r="H1951" s="2" t="s">
        <v>4190</v>
      </c>
      <c r="I1951" s="11">
        <v>44561</v>
      </c>
      <c r="J1951" s="11">
        <v>44286</v>
      </c>
      <c r="K1951" s="2" t="s">
        <v>62</v>
      </c>
      <c r="L1951" s="2" t="s">
        <v>696</v>
      </c>
      <c r="M1951" s="2"/>
      <c r="N1951" s="2" t="s">
        <v>80</v>
      </c>
      <c r="O1951" s="2"/>
      <c r="P1951" s="2"/>
      <c r="Q1951" s="2" t="s">
        <v>65</v>
      </c>
      <c r="R1951" s="2" t="s">
        <v>81</v>
      </c>
      <c r="S1951" s="2">
        <v>932</v>
      </c>
      <c r="T1951" s="2" t="s">
        <v>82</v>
      </c>
      <c r="U1951" s="2" t="s">
        <v>83</v>
      </c>
      <c r="V1951" s="10" t="s">
        <v>69</v>
      </c>
      <c r="W1951" s="2"/>
      <c r="X1951" s="2">
        <v>176912.24</v>
      </c>
      <c r="Y1951" s="26">
        <v>0.00024668411373</v>
      </c>
      <c r="Z1951" s="10" t="s">
        <v>84</v>
      </c>
      <c r="AA1951" s="2" t="s">
        <v>85</v>
      </c>
      <c r="AB1951" s="10" t="s">
        <v>72</v>
      </c>
      <c r="AC1951" s="2" t="s">
        <v>73</v>
      </c>
      <c r="AD1951" s="10" t="s">
        <v>74</v>
      </c>
      <c r="AE1951" s="10"/>
      <c r="AF1951" s="10" t="s">
        <v>86</v>
      </c>
      <c r="AG1951" s="10" t="s">
        <v>75</v>
      </c>
      <c r="AH1951" s="10"/>
      <c r="AI1951" s="10" t="s">
        <v>76</v>
      </c>
      <c r="AJ1951" s="2" t="s">
        <v>76</v>
      </c>
      <c r="AK1951" s="32">
        <v>1</v>
      </c>
      <c r="AL1951" s="2"/>
      <c r="AM1951" s="2"/>
      <c r="AN1951" s="2"/>
      <c r="AO1951" s="2">
        <v>0</v>
      </c>
      <c r="AP1951" s="2">
        <v>0</v>
      </c>
      <c r="AQ1951" s="2">
        <v>0</v>
      </c>
      <c r="AR1951" s="26">
        <v>0</v>
      </c>
      <c r="AS1951" s="11"/>
      <c r="AT1951" s="10"/>
      <c r="AV1951" s="10"/>
      <c r="AW1951" s="10"/>
      <c r="AX1951" s="10"/>
      <c r="AY1951" s="10"/>
      <c r="AZ1951" s="10"/>
      <c r="BC1951" s="10"/>
    </row>
    <row r="1952" s="2" customFormat="1">
      <c r="A1952" s="2" t="s">
        <v>4197</v>
      </c>
      <c r="B1952" s="11">
        <v>44433</v>
      </c>
      <c r="C1952" s="2" t="s">
        <v>4179</v>
      </c>
      <c r="D1952" s="2" t="s">
        <v>4180</v>
      </c>
      <c r="E1952" s="2" t="s">
        <v>4181</v>
      </c>
      <c r="F1952" s="2" t="s">
        <v>4188</v>
      </c>
      <c r="G1952" s="2" t="s">
        <v>4189</v>
      </c>
      <c r="H1952" s="2" t="s">
        <v>4190</v>
      </c>
      <c r="I1952" s="11">
        <v>44561</v>
      </c>
      <c r="J1952" s="11">
        <v>44377</v>
      </c>
      <c r="K1952" s="2" t="s">
        <v>62</v>
      </c>
      <c r="L1952" s="2" t="s">
        <v>696</v>
      </c>
      <c r="M1952" s="2"/>
      <c r="N1952" s="2" t="s">
        <v>80</v>
      </c>
      <c r="O1952" s="2"/>
      <c r="P1952" s="2"/>
      <c r="Q1952" s="2" t="s">
        <v>65</v>
      </c>
      <c r="R1952" s="2" t="s">
        <v>81</v>
      </c>
      <c r="S1952" s="2">
        <v>1020</v>
      </c>
      <c r="T1952" s="2" t="s">
        <v>82</v>
      </c>
      <c r="U1952" s="2" t="s">
        <v>83</v>
      </c>
      <c r="V1952" s="10" t="s">
        <v>69</v>
      </c>
      <c r="W1952" s="2"/>
      <c r="X1952" s="2">
        <v>218422.8</v>
      </c>
      <c r="Y1952" s="26">
        <v>0.00028247343501</v>
      </c>
      <c r="Z1952" s="10" t="s">
        <v>84</v>
      </c>
      <c r="AA1952" s="2" t="s">
        <v>85</v>
      </c>
      <c r="AB1952" s="10" t="s">
        <v>72</v>
      </c>
      <c r="AC1952" s="2" t="s">
        <v>73</v>
      </c>
      <c r="AD1952" s="10" t="s">
        <v>74</v>
      </c>
      <c r="AE1952" s="10"/>
      <c r="AF1952" s="10" t="s">
        <v>86</v>
      </c>
      <c r="AG1952" s="10" t="s">
        <v>75</v>
      </c>
      <c r="AH1952" s="10"/>
      <c r="AI1952" s="10" t="s">
        <v>76</v>
      </c>
      <c r="AJ1952" s="2" t="s">
        <v>76</v>
      </c>
      <c r="AK1952" s="32">
        <v>1</v>
      </c>
      <c r="AL1952" s="2"/>
      <c r="AM1952" s="2"/>
      <c r="AN1952" s="2"/>
      <c r="AO1952" s="2">
        <v>0</v>
      </c>
      <c r="AP1952" s="2">
        <v>0</v>
      </c>
      <c r="AQ1952" s="2">
        <v>85441.86</v>
      </c>
      <c r="AR1952" s="26">
        <v>0.3911764705882353</v>
      </c>
      <c r="AS1952" s="11"/>
      <c r="AT1952" s="10"/>
      <c r="AV1952" s="10"/>
      <c r="AW1952" s="10"/>
      <c r="AX1952" s="10"/>
      <c r="AY1952" s="10"/>
      <c r="AZ1952" s="10"/>
      <c r="BC1952" s="10"/>
    </row>
    <row r="1953" s="2" customFormat="1">
      <c r="A1953" s="2" t="s">
        <v>4198</v>
      </c>
      <c r="B1953" s="11">
        <v>44529</v>
      </c>
      <c r="C1953" s="2" t="s">
        <v>4179</v>
      </c>
      <c r="D1953" s="2" t="s">
        <v>4180</v>
      </c>
      <c r="E1953" s="2" t="s">
        <v>4181</v>
      </c>
      <c r="F1953" s="2" t="s">
        <v>4188</v>
      </c>
      <c r="G1953" s="2" t="s">
        <v>4189</v>
      </c>
      <c r="H1953" s="2" t="s">
        <v>4190</v>
      </c>
      <c r="I1953" s="11">
        <v>44561</v>
      </c>
      <c r="J1953" s="11">
        <v>44469</v>
      </c>
      <c r="K1953" s="2" t="s">
        <v>62</v>
      </c>
      <c r="L1953" s="2" t="s">
        <v>696</v>
      </c>
      <c r="M1953" s="2"/>
      <c r="N1953" s="2" t="s">
        <v>80</v>
      </c>
      <c r="O1953" s="2"/>
      <c r="P1953" s="2"/>
      <c r="Q1953" s="2" t="s">
        <v>65</v>
      </c>
      <c r="R1953" s="2" t="s">
        <v>81</v>
      </c>
      <c r="S1953" s="2">
        <v>1105</v>
      </c>
      <c r="T1953" s="2" t="s">
        <v>82</v>
      </c>
      <c r="U1953" s="2" t="s">
        <v>83</v>
      </c>
      <c r="V1953" s="10" t="s">
        <v>69</v>
      </c>
      <c r="W1953" s="2"/>
      <c r="X1953" s="2">
        <v>193894.35</v>
      </c>
      <c r="Y1953" s="26">
        <v>0.00025268907488</v>
      </c>
      <c r="Z1953" s="10" t="s">
        <v>84</v>
      </c>
      <c r="AA1953" s="2" t="s">
        <v>85</v>
      </c>
      <c r="AB1953" s="10" t="s">
        <v>72</v>
      </c>
      <c r="AC1953" s="2" t="s">
        <v>73</v>
      </c>
      <c r="AD1953" s="10" t="s">
        <v>74</v>
      </c>
      <c r="AE1953" s="10"/>
      <c r="AF1953" s="10" t="s">
        <v>86</v>
      </c>
      <c r="AG1953" s="10" t="s">
        <v>75</v>
      </c>
      <c r="AH1953" s="10"/>
      <c r="AI1953" s="10" t="s">
        <v>76</v>
      </c>
      <c r="AJ1953" s="2" t="s">
        <v>76</v>
      </c>
      <c r="AK1953" s="32">
        <v>1</v>
      </c>
      <c r="AL1953" s="2"/>
      <c r="AM1953" s="2"/>
      <c r="AN1953" s="2"/>
      <c r="AO1953" s="2">
        <v>0</v>
      </c>
      <c r="AP1953" s="2">
        <v>0</v>
      </c>
      <c r="AQ1953" s="2">
        <v>0</v>
      </c>
      <c r="AR1953" s="26">
        <v>0</v>
      </c>
      <c r="AS1953" s="11"/>
      <c r="AT1953" s="10"/>
      <c r="AV1953" s="10"/>
      <c r="AW1953" s="10"/>
      <c r="AX1953" s="10"/>
      <c r="AY1953" s="10"/>
      <c r="AZ1953" s="10"/>
      <c r="BC1953" s="10"/>
    </row>
    <row r="1954" s="2" customFormat="1">
      <c r="A1954" s="2" t="s">
        <v>4199</v>
      </c>
      <c r="B1954" s="11">
        <v>44406</v>
      </c>
      <c r="C1954" s="2" t="s">
        <v>4200</v>
      </c>
      <c r="D1954" s="2" t="s">
        <v>4201</v>
      </c>
      <c r="E1954" s="2" t="s">
        <v>4202</v>
      </c>
      <c r="F1954" s="2" t="s">
        <v>4203</v>
      </c>
      <c r="G1954" s="2" t="s">
        <v>4204</v>
      </c>
      <c r="H1954" s="2" t="s">
        <v>4205</v>
      </c>
      <c r="I1954" s="11">
        <v>44620</v>
      </c>
      <c r="J1954" s="11">
        <v>44347</v>
      </c>
      <c r="K1954" s="2" t="s">
        <v>62</v>
      </c>
      <c r="L1954" s="2" t="s">
        <v>62</v>
      </c>
      <c r="M1954" s="2"/>
      <c r="N1954" s="2" t="s">
        <v>80</v>
      </c>
      <c r="O1954" s="2"/>
      <c r="P1954" s="2"/>
      <c r="Q1954" s="2" t="s">
        <v>65</v>
      </c>
      <c r="R1954" s="2" t="s">
        <v>81</v>
      </c>
      <c r="S1954" s="2">
        <v>426</v>
      </c>
      <c r="T1954" s="2" t="s">
        <v>82</v>
      </c>
      <c r="U1954" s="2" t="s">
        <v>83</v>
      </c>
      <c r="V1954" s="10" t="s">
        <v>69</v>
      </c>
      <c r="W1954" s="2"/>
      <c r="X1954" s="2">
        <v>94572</v>
      </c>
      <c r="Y1954" s="26">
        <v>0.0029</v>
      </c>
      <c r="Z1954" s="10" t="s">
        <v>84</v>
      </c>
      <c r="AA1954" s="2" t="s">
        <v>85</v>
      </c>
      <c r="AB1954" s="10" t="s">
        <v>72</v>
      </c>
      <c r="AC1954" s="2" t="s">
        <v>73</v>
      </c>
      <c r="AD1954" s="10" t="s">
        <v>74</v>
      </c>
      <c r="AE1954" s="10"/>
      <c r="AF1954" s="10" t="s">
        <v>86</v>
      </c>
      <c r="AG1954" s="10" t="s">
        <v>75</v>
      </c>
      <c r="AH1954" s="10"/>
      <c r="AI1954" s="10" t="s">
        <v>76</v>
      </c>
      <c r="AJ1954" s="2" t="s">
        <v>76</v>
      </c>
      <c r="AK1954" s="32">
        <v>1</v>
      </c>
      <c r="AL1954" s="2"/>
      <c r="AM1954" s="2"/>
      <c r="AN1954" s="2"/>
      <c r="AO1954" s="2">
        <v>0</v>
      </c>
      <c r="AP1954" s="2">
        <v>0</v>
      </c>
      <c r="AQ1954" s="2">
        <v>88578</v>
      </c>
      <c r="AR1954" s="26">
        <v>0.9366197183098592</v>
      </c>
      <c r="AS1954" s="11"/>
      <c r="AT1954" s="10"/>
      <c r="AV1954" s="10"/>
      <c r="AW1954" s="10"/>
      <c r="AX1954" s="10"/>
      <c r="AY1954" s="10"/>
      <c r="AZ1954" s="10"/>
      <c r="BC1954" s="10"/>
    </row>
    <row r="1955" s="2" customFormat="1">
      <c r="A1955" s="2" t="s">
        <v>4206</v>
      </c>
      <c r="B1955" s="11">
        <v>44496</v>
      </c>
      <c r="C1955" s="2" t="s">
        <v>4200</v>
      </c>
      <c r="D1955" s="2" t="s">
        <v>4201</v>
      </c>
      <c r="E1955" s="2" t="s">
        <v>4202</v>
      </c>
      <c r="F1955" s="2" t="s">
        <v>4203</v>
      </c>
      <c r="G1955" s="2" t="s">
        <v>4204</v>
      </c>
      <c r="H1955" s="2" t="s">
        <v>4205</v>
      </c>
      <c r="I1955" s="11">
        <v>44620</v>
      </c>
      <c r="J1955" s="11">
        <v>44439</v>
      </c>
      <c r="K1955" s="2" t="s">
        <v>62</v>
      </c>
      <c r="L1955" s="2" t="s">
        <v>62</v>
      </c>
      <c r="M1955" s="2"/>
      <c r="N1955" s="2" t="s">
        <v>80</v>
      </c>
      <c r="O1955" s="2"/>
      <c r="P1955" s="2"/>
      <c r="Q1955" s="2" t="s">
        <v>65</v>
      </c>
      <c r="R1955" s="2" t="s">
        <v>81</v>
      </c>
      <c r="S1955" s="2">
        <v>496</v>
      </c>
      <c r="T1955" s="2" t="s">
        <v>82</v>
      </c>
      <c r="U1955" s="2" t="s">
        <v>83</v>
      </c>
      <c r="V1955" s="10" t="s">
        <v>69</v>
      </c>
      <c r="W1955" s="2"/>
      <c r="X1955" s="2">
        <v>108247.04</v>
      </c>
      <c r="Y1955" s="26">
        <v>0.0027</v>
      </c>
      <c r="Z1955" s="10" t="s">
        <v>84</v>
      </c>
      <c r="AA1955" s="2" t="s">
        <v>85</v>
      </c>
      <c r="AB1955" s="10" t="s">
        <v>72</v>
      </c>
      <c r="AC1955" s="2" t="s">
        <v>73</v>
      </c>
      <c r="AD1955" s="10" t="s">
        <v>74</v>
      </c>
      <c r="AE1955" s="10"/>
      <c r="AF1955" s="10" t="s">
        <v>86</v>
      </c>
      <c r="AG1955" s="10" t="s">
        <v>75</v>
      </c>
      <c r="AH1955" s="10"/>
      <c r="AI1955" s="10" t="s">
        <v>76</v>
      </c>
      <c r="AJ1955" s="2" t="s">
        <v>76</v>
      </c>
      <c r="AK1955" s="32">
        <v>1</v>
      </c>
      <c r="AL1955" s="2"/>
      <c r="AM1955" s="2"/>
      <c r="AN1955" s="2"/>
      <c r="AO1955" s="2">
        <v>0</v>
      </c>
      <c r="AP1955" s="2">
        <v>0</v>
      </c>
      <c r="AQ1955" s="2">
        <v>0</v>
      </c>
      <c r="AR1955" s="26">
        <v>0</v>
      </c>
      <c r="AS1955" s="11"/>
      <c r="AT1955" s="10"/>
      <c r="AV1955" s="10"/>
      <c r="AW1955" s="10"/>
      <c r="AX1955" s="10"/>
      <c r="AY1955" s="10"/>
      <c r="AZ1955" s="10"/>
      <c r="BC1955" s="10"/>
    </row>
    <row r="1956" s="2" customFormat="1">
      <c r="A1956" s="2" t="s">
        <v>4207</v>
      </c>
      <c r="B1956" s="11">
        <v>44307</v>
      </c>
      <c r="C1956" s="2" t="s">
        <v>4200</v>
      </c>
      <c r="D1956" s="2" t="s">
        <v>4201</v>
      </c>
      <c r="E1956" s="2" t="s">
        <v>4202</v>
      </c>
      <c r="F1956" s="2" t="s">
        <v>4208</v>
      </c>
      <c r="G1956" s="2" t="s">
        <v>4209</v>
      </c>
      <c r="H1956" s="2" t="s">
        <v>4210</v>
      </c>
      <c r="I1956" s="11">
        <v>44255</v>
      </c>
      <c r="J1956" s="11">
        <v>44255</v>
      </c>
      <c r="K1956" s="2" t="s">
        <v>62</v>
      </c>
      <c r="L1956" s="2" t="s">
        <v>62</v>
      </c>
      <c r="M1956" s="2"/>
      <c r="N1956" s="2" t="s">
        <v>80</v>
      </c>
      <c r="O1956" s="2"/>
      <c r="P1956" s="2"/>
      <c r="Q1956" s="2" t="s">
        <v>65</v>
      </c>
      <c r="R1956" s="2" t="s">
        <v>81</v>
      </c>
      <c r="S1956" s="2">
        <v>1650</v>
      </c>
      <c r="T1956" s="2" t="s">
        <v>82</v>
      </c>
      <c r="U1956" s="2" t="s">
        <v>83</v>
      </c>
      <c r="V1956" s="10" t="s">
        <v>69</v>
      </c>
      <c r="W1956" s="2"/>
      <c r="X1956" s="2">
        <v>167871</v>
      </c>
      <c r="Y1956" s="26">
        <v>0.01428581047</v>
      </c>
      <c r="Z1956" s="10" t="s">
        <v>84</v>
      </c>
      <c r="AA1956" s="2" t="s">
        <v>85</v>
      </c>
      <c r="AB1956" s="10" t="s">
        <v>72</v>
      </c>
      <c r="AC1956" s="2" t="s">
        <v>73</v>
      </c>
      <c r="AD1956" s="10" t="s">
        <v>74</v>
      </c>
      <c r="AE1956" s="10"/>
      <c r="AF1956" s="10" t="s">
        <v>86</v>
      </c>
      <c r="AG1956" s="10" t="s">
        <v>75</v>
      </c>
      <c r="AH1956" s="10"/>
      <c r="AI1956" s="10" t="s">
        <v>76</v>
      </c>
      <c r="AJ1956" s="2" t="s">
        <v>76</v>
      </c>
      <c r="AK1956" s="32">
        <v>1</v>
      </c>
      <c r="AL1956" s="2"/>
      <c r="AM1956" s="2"/>
      <c r="AN1956" s="2"/>
      <c r="AO1956" s="2">
        <v>0</v>
      </c>
      <c r="AP1956" s="2">
        <v>0</v>
      </c>
      <c r="AQ1956" s="2">
        <v>159426.58</v>
      </c>
      <c r="AR1956" s="26">
        <v>0.9496969696969697</v>
      </c>
      <c r="AS1956" s="11"/>
      <c r="AT1956" s="10"/>
      <c r="AV1956" s="10"/>
      <c r="AW1956" s="10"/>
      <c r="AX1956" s="10"/>
      <c r="AY1956" s="10"/>
      <c r="AZ1956" s="10"/>
      <c r="BC1956" s="10"/>
    </row>
    <row r="1957" s="2" customFormat="1">
      <c r="A1957" s="2" t="s">
        <v>4211</v>
      </c>
      <c r="B1957" s="11">
        <v>44406</v>
      </c>
      <c r="C1957" s="2" t="s">
        <v>4200</v>
      </c>
      <c r="D1957" s="2" t="s">
        <v>4201</v>
      </c>
      <c r="E1957" s="2" t="s">
        <v>4202</v>
      </c>
      <c r="F1957" s="2" t="s">
        <v>4208</v>
      </c>
      <c r="G1957" s="2" t="s">
        <v>4209</v>
      </c>
      <c r="H1957" s="2" t="s">
        <v>4210</v>
      </c>
      <c r="I1957" s="11">
        <v>44620</v>
      </c>
      <c r="J1957" s="11">
        <v>44347</v>
      </c>
      <c r="K1957" s="2" t="s">
        <v>62</v>
      </c>
      <c r="L1957" s="2" t="s">
        <v>62</v>
      </c>
      <c r="M1957" s="2"/>
      <c r="N1957" s="2" t="s">
        <v>80</v>
      </c>
      <c r="O1957" s="2"/>
      <c r="P1957" s="2"/>
      <c r="Q1957" s="2" t="s">
        <v>65</v>
      </c>
      <c r="R1957" s="2" t="s">
        <v>81</v>
      </c>
      <c r="S1957" s="2">
        <v>4316</v>
      </c>
      <c r="T1957" s="2" t="s">
        <v>82</v>
      </c>
      <c r="U1957" s="2" t="s">
        <v>83</v>
      </c>
      <c r="V1957" s="10" t="s">
        <v>69</v>
      </c>
      <c r="W1957" s="2"/>
      <c r="X1957" s="2">
        <v>958152</v>
      </c>
      <c r="Y1957" s="26">
        <v>0.0579</v>
      </c>
      <c r="Z1957" s="10" t="s">
        <v>84</v>
      </c>
      <c r="AA1957" s="2" t="s">
        <v>85</v>
      </c>
      <c r="AB1957" s="10" t="s">
        <v>72</v>
      </c>
      <c r="AC1957" s="2" t="s">
        <v>73</v>
      </c>
      <c r="AD1957" s="10" t="s">
        <v>74</v>
      </c>
      <c r="AE1957" s="10"/>
      <c r="AF1957" s="10" t="s">
        <v>86</v>
      </c>
      <c r="AG1957" s="10" t="s">
        <v>75</v>
      </c>
      <c r="AH1957" s="10"/>
      <c r="AI1957" s="10" t="s">
        <v>76</v>
      </c>
      <c r="AJ1957" s="2" t="s">
        <v>76</v>
      </c>
      <c r="AK1957" s="32">
        <v>1</v>
      </c>
      <c r="AL1957" s="2"/>
      <c r="AM1957" s="2"/>
      <c r="AN1957" s="2"/>
      <c r="AO1957" s="2">
        <v>0</v>
      </c>
      <c r="AP1957" s="2">
        <v>0</v>
      </c>
      <c r="AQ1957" s="2">
        <v>814518</v>
      </c>
      <c r="AR1957" s="26">
        <v>0.8500926784059315</v>
      </c>
      <c r="AS1957" s="11"/>
      <c r="AT1957" s="10"/>
      <c r="AV1957" s="10"/>
      <c r="AW1957" s="10"/>
      <c r="AX1957" s="10"/>
      <c r="AY1957" s="10"/>
      <c r="AZ1957" s="10"/>
      <c r="BC1957" s="10"/>
    </row>
    <row r="1958" s="2" customFormat="1">
      <c r="A1958" s="2" t="s">
        <v>4212</v>
      </c>
      <c r="B1958" s="11">
        <v>44496</v>
      </c>
      <c r="C1958" s="2" t="s">
        <v>4200</v>
      </c>
      <c r="D1958" s="2" t="s">
        <v>4201</v>
      </c>
      <c r="E1958" s="2" t="s">
        <v>4202</v>
      </c>
      <c r="F1958" s="2" t="s">
        <v>4208</v>
      </c>
      <c r="G1958" s="2" t="s">
        <v>4209</v>
      </c>
      <c r="H1958" s="2" t="s">
        <v>4210</v>
      </c>
      <c r="I1958" s="11">
        <v>44620</v>
      </c>
      <c r="J1958" s="11">
        <v>44439</v>
      </c>
      <c r="K1958" s="2" t="s">
        <v>62</v>
      </c>
      <c r="L1958" s="2" t="s">
        <v>62</v>
      </c>
      <c r="M1958" s="2"/>
      <c r="N1958" s="2" t="s">
        <v>80</v>
      </c>
      <c r="O1958" s="2"/>
      <c r="P1958" s="2"/>
      <c r="Q1958" s="2" t="s">
        <v>65</v>
      </c>
      <c r="R1958" s="2" t="s">
        <v>81</v>
      </c>
      <c r="S1958" s="2">
        <v>7450</v>
      </c>
      <c r="T1958" s="2" t="s">
        <v>82</v>
      </c>
      <c r="U1958" s="2" t="s">
        <v>83</v>
      </c>
      <c r="V1958" s="10" t="s">
        <v>69</v>
      </c>
      <c r="W1958" s="2"/>
      <c r="X1958" s="2">
        <v>1625888</v>
      </c>
      <c r="Y1958" s="26">
        <v>0.06215</v>
      </c>
      <c r="Z1958" s="10" t="s">
        <v>84</v>
      </c>
      <c r="AA1958" s="2" t="s">
        <v>85</v>
      </c>
      <c r="AB1958" s="10" t="s">
        <v>72</v>
      </c>
      <c r="AC1958" s="2" t="s">
        <v>73</v>
      </c>
      <c r="AD1958" s="10" t="s">
        <v>74</v>
      </c>
      <c r="AE1958" s="10"/>
      <c r="AF1958" s="10" t="s">
        <v>86</v>
      </c>
      <c r="AG1958" s="10" t="s">
        <v>75</v>
      </c>
      <c r="AH1958" s="10"/>
      <c r="AI1958" s="10" t="s">
        <v>76</v>
      </c>
      <c r="AJ1958" s="2" t="s">
        <v>76</v>
      </c>
      <c r="AK1958" s="32">
        <v>1</v>
      </c>
      <c r="AL1958" s="2"/>
      <c r="AM1958" s="2"/>
      <c r="AN1958" s="2"/>
      <c r="AO1958" s="2">
        <v>0</v>
      </c>
      <c r="AP1958" s="2">
        <v>0</v>
      </c>
      <c r="AQ1958" s="2">
        <v>0</v>
      </c>
      <c r="AR1958" s="26">
        <v>0</v>
      </c>
      <c r="AS1958" s="11"/>
      <c r="AT1958" s="10"/>
      <c r="AV1958" s="10"/>
      <c r="AW1958" s="10"/>
      <c r="AX1958" s="10"/>
      <c r="AY1958" s="10"/>
      <c r="AZ1958" s="10"/>
      <c r="BC1958" s="10"/>
    </row>
    <row r="1959" s="2" customFormat="1">
      <c r="A1959" s="2" t="s">
        <v>4213</v>
      </c>
      <c r="B1959" s="11">
        <v>44523</v>
      </c>
      <c r="C1959" s="2" t="s">
        <v>4214</v>
      </c>
      <c r="D1959" s="2" t="s">
        <v>4215</v>
      </c>
      <c r="E1959" s="2" t="s">
        <v>4216</v>
      </c>
      <c r="F1959" s="2" t="s">
        <v>4217</v>
      </c>
      <c r="G1959" s="2" t="s">
        <v>4218</v>
      </c>
      <c r="H1959" s="2" t="s">
        <v>4219</v>
      </c>
      <c r="I1959" s="11">
        <v>44561</v>
      </c>
      <c r="J1959" s="11">
        <v>44469</v>
      </c>
      <c r="K1959" s="2" t="s">
        <v>62</v>
      </c>
      <c r="L1959" s="2" t="s">
        <v>62</v>
      </c>
      <c r="M1959" s="2"/>
      <c r="N1959" s="2" t="s">
        <v>80</v>
      </c>
      <c r="O1959" s="2"/>
      <c r="P1959" s="2"/>
      <c r="Q1959" s="2" t="s">
        <v>65</v>
      </c>
      <c r="R1959" s="2" t="s">
        <v>81</v>
      </c>
      <c r="S1959" s="2">
        <v>-2286</v>
      </c>
      <c r="T1959" s="2" t="s">
        <v>82</v>
      </c>
      <c r="U1959" s="2" t="s">
        <v>83</v>
      </c>
      <c r="V1959" s="10" t="s">
        <v>69</v>
      </c>
      <c r="W1959" s="2"/>
      <c r="X1959" s="2">
        <v>-401124.42</v>
      </c>
      <c r="Y1959" s="26">
        <v>-0.0002453817757</v>
      </c>
      <c r="Z1959" s="10" t="s">
        <v>84</v>
      </c>
      <c r="AA1959" s="2" t="s">
        <v>85</v>
      </c>
      <c r="AB1959" s="10" t="s">
        <v>72</v>
      </c>
      <c r="AC1959" s="2" t="s">
        <v>73</v>
      </c>
      <c r="AD1959" s="10" t="s">
        <v>74</v>
      </c>
      <c r="AE1959" s="10"/>
      <c r="AF1959" s="10" t="s">
        <v>201</v>
      </c>
      <c r="AG1959" s="10" t="s">
        <v>75</v>
      </c>
      <c r="AH1959" s="10"/>
      <c r="AI1959" s="10" t="s">
        <v>76</v>
      </c>
      <c r="AJ1959" s="2" t="s">
        <v>76</v>
      </c>
      <c r="AK1959" s="32">
        <v>1</v>
      </c>
      <c r="AL1959" s="2"/>
      <c r="AM1959" s="2"/>
      <c r="AN1959" s="2"/>
      <c r="AO1959" s="2">
        <v>0</v>
      </c>
      <c r="AP1959" s="2">
        <v>0</v>
      </c>
      <c r="AQ1959" s="2">
        <v>0</v>
      </c>
      <c r="AR1959" s="26">
        <v>-0</v>
      </c>
      <c r="AS1959" s="11"/>
      <c r="AT1959" s="10"/>
      <c r="AV1959" s="10"/>
      <c r="AW1959" s="10"/>
      <c r="AX1959" s="10"/>
      <c r="AY1959" s="10"/>
      <c r="AZ1959" s="10"/>
      <c r="BC1959" s="10"/>
    </row>
    <row r="1960" s="2" customFormat="1">
      <c r="A1960" s="2" t="s">
        <v>4220</v>
      </c>
      <c r="B1960" s="11">
        <v>44524</v>
      </c>
      <c r="C1960" s="2" t="s">
        <v>4221</v>
      </c>
      <c r="D1960" s="2" t="s">
        <v>4222</v>
      </c>
      <c r="E1960" s="2" t="s">
        <v>4223</v>
      </c>
      <c r="F1960" s="2" t="s">
        <v>4224</v>
      </c>
      <c r="G1960" s="2" t="s">
        <v>4225</v>
      </c>
      <c r="H1960" s="2" t="s">
        <v>4226</v>
      </c>
      <c r="I1960" s="11">
        <v>44561</v>
      </c>
      <c r="J1960" s="11">
        <v>44469</v>
      </c>
      <c r="K1960" s="2" t="s">
        <v>648</v>
      </c>
      <c r="L1960" s="2" t="s">
        <v>662</v>
      </c>
      <c r="M1960" s="2"/>
      <c r="N1960" s="2" t="s">
        <v>80</v>
      </c>
      <c r="O1960" s="2" t="s">
        <v>95</v>
      </c>
      <c r="P1960" s="2" t="s">
        <v>271</v>
      </c>
      <c r="Q1960" s="2" t="s">
        <v>65</v>
      </c>
      <c r="R1960" s="2" t="s">
        <v>81</v>
      </c>
      <c r="S1960" s="2">
        <v>1255</v>
      </c>
      <c r="T1960" s="2" t="s">
        <v>82</v>
      </c>
      <c r="U1960" s="2" t="s">
        <v>83</v>
      </c>
      <c r="V1960" s="10" t="s">
        <v>69</v>
      </c>
      <c r="W1960" s="2"/>
      <c r="X1960" s="2">
        <v>220214.85</v>
      </c>
      <c r="Y1960" s="26">
        <v>0.004447998643</v>
      </c>
      <c r="Z1960" s="10" t="s">
        <v>84</v>
      </c>
      <c r="AA1960" s="2" t="s">
        <v>85</v>
      </c>
      <c r="AB1960" s="10" t="s">
        <v>72</v>
      </c>
      <c r="AC1960" s="2" t="s">
        <v>73</v>
      </c>
      <c r="AD1960" s="10" t="s">
        <v>74</v>
      </c>
      <c r="AE1960" s="10"/>
      <c r="AF1960" s="10" t="s">
        <v>86</v>
      </c>
      <c r="AG1960" s="10" t="s">
        <v>75</v>
      </c>
      <c r="AH1960" s="10"/>
      <c r="AI1960" s="10" t="s">
        <v>76</v>
      </c>
      <c r="AJ1960" s="2" t="s">
        <v>76</v>
      </c>
      <c r="AK1960" s="32">
        <v>1</v>
      </c>
      <c r="AL1960" s="2"/>
      <c r="AM1960" s="2"/>
      <c r="AN1960" s="7">
        <f>HYPERLINK("#Notes!C5288", "Go To Notes")</f>
      </c>
      <c r="AO1960" s="2">
        <v>0</v>
      </c>
      <c r="AP1960" s="2">
        <v>0</v>
      </c>
      <c r="AQ1960" s="2">
        <v>193512</v>
      </c>
      <c r="AR1960" s="26">
        <v>0.8787418287186355</v>
      </c>
      <c r="AS1960" s="11"/>
      <c r="AT1960" s="10"/>
      <c r="AV1960" s="10"/>
      <c r="AW1960" s="10"/>
      <c r="AX1960" s="10"/>
      <c r="AY1960" s="10"/>
      <c r="AZ1960" s="10"/>
      <c r="BC1960" s="10"/>
    </row>
    <row r="1961" s="2" customFormat="1">
      <c r="A1961" s="2" t="s">
        <v>4227</v>
      </c>
      <c r="B1961" s="11">
        <v>44524</v>
      </c>
      <c r="C1961" s="2" t="s">
        <v>4228</v>
      </c>
      <c r="D1961" s="2" t="s">
        <v>4229</v>
      </c>
      <c r="E1961" s="2" t="s">
        <v>4230</v>
      </c>
      <c r="F1961" s="2" t="s">
        <v>4231</v>
      </c>
      <c r="G1961" s="2" t="s">
        <v>4232</v>
      </c>
      <c r="H1961" s="2" t="s">
        <v>4233</v>
      </c>
      <c r="I1961" s="11">
        <v>44561</v>
      </c>
      <c r="J1961" s="11">
        <v>44469</v>
      </c>
      <c r="K1961" s="2" t="s">
        <v>62</v>
      </c>
      <c r="L1961" s="2" t="s">
        <v>62</v>
      </c>
      <c r="M1961" s="2"/>
      <c r="N1961" s="2" t="s">
        <v>80</v>
      </c>
      <c r="O1961" s="2"/>
      <c r="P1961" s="2"/>
      <c r="Q1961" s="2" t="s">
        <v>65</v>
      </c>
      <c r="R1961" s="2" t="s">
        <v>81</v>
      </c>
      <c r="S1961" s="2">
        <v>2395</v>
      </c>
      <c r="T1961" s="2" t="s">
        <v>82</v>
      </c>
      <c r="U1961" s="2" t="s">
        <v>83</v>
      </c>
      <c r="V1961" s="10" t="s">
        <v>69</v>
      </c>
      <c r="W1961" s="2"/>
      <c r="X1961" s="2">
        <v>420250.65</v>
      </c>
      <c r="Y1961" s="26">
        <v>0.00439004147116</v>
      </c>
      <c r="Z1961" s="10" t="s">
        <v>84</v>
      </c>
      <c r="AA1961" s="2" t="s">
        <v>85</v>
      </c>
      <c r="AB1961" s="10" t="s">
        <v>72</v>
      </c>
      <c r="AC1961" s="2" t="s">
        <v>73</v>
      </c>
      <c r="AD1961" s="10" t="s">
        <v>74</v>
      </c>
      <c r="AE1961" s="10"/>
      <c r="AF1961" s="10" t="s">
        <v>86</v>
      </c>
      <c r="AG1961" s="10" t="s">
        <v>75</v>
      </c>
      <c r="AH1961" s="10"/>
      <c r="AI1961" s="10" t="s">
        <v>76</v>
      </c>
      <c r="AJ1961" s="2" t="s">
        <v>76</v>
      </c>
      <c r="AK1961" s="32">
        <v>1</v>
      </c>
      <c r="AL1961" s="2"/>
      <c r="AM1961" s="2"/>
      <c r="AN1961" s="7">
        <f>HYPERLINK("#Notes!C5294", "Go To Notes")</f>
      </c>
      <c r="AO1961" s="2">
        <v>0</v>
      </c>
      <c r="AP1961" s="2">
        <v>0</v>
      </c>
      <c r="AQ1961" s="2">
        <v>0</v>
      </c>
      <c r="AR1961" s="26">
        <v>0</v>
      </c>
      <c r="AS1961" s="11"/>
      <c r="AT1961" s="10"/>
      <c r="AV1961" s="10"/>
      <c r="AW1961" s="10"/>
      <c r="AX1961" s="10"/>
      <c r="AY1961" s="10"/>
      <c r="AZ1961" s="10"/>
      <c r="BC1961" s="10"/>
    </row>
    <row r="1962" s="2" customFormat="1">
      <c r="A1962" s="2" t="s">
        <v>4234</v>
      </c>
      <c r="B1962" s="11">
        <v>43794</v>
      </c>
      <c r="C1962" s="2" t="s">
        <v>4228</v>
      </c>
      <c r="D1962" s="2" t="s">
        <v>4229</v>
      </c>
      <c r="E1962" s="2" t="s">
        <v>4230</v>
      </c>
      <c r="F1962" s="2" t="s">
        <v>4235</v>
      </c>
      <c r="G1962" s="2" t="s">
        <v>4236</v>
      </c>
      <c r="H1962" s="2" t="s">
        <v>4237</v>
      </c>
      <c r="I1962" s="11">
        <v>43830</v>
      </c>
      <c r="J1962" s="11">
        <v>43738</v>
      </c>
      <c r="K1962" s="2" t="s">
        <v>62</v>
      </c>
      <c r="L1962" s="2" t="s">
        <v>62</v>
      </c>
      <c r="M1962" s="2"/>
      <c r="N1962" s="2" t="s">
        <v>80</v>
      </c>
      <c r="O1962" s="2"/>
      <c r="P1962" s="2"/>
      <c r="Q1962" s="2" t="s">
        <v>65</v>
      </c>
      <c r="R1962" s="2" t="s">
        <v>81</v>
      </c>
      <c r="S1962" s="2">
        <v>3129</v>
      </c>
      <c r="T1962" s="2" t="s">
        <v>82</v>
      </c>
      <c r="U1962" s="2" t="s">
        <v>83</v>
      </c>
      <c r="V1962" s="10" t="s">
        <v>69</v>
      </c>
      <c r="W1962" s="2"/>
      <c r="X1962" s="2">
        <v>17272.08</v>
      </c>
      <c r="Y1962" s="26">
        <v>0.00043868830439</v>
      </c>
      <c r="Z1962" s="10" t="s">
        <v>84</v>
      </c>
      <c r="AA1962" s="2" t="s">
        <v>85</v>
      </c>
      <c r="AB1962" s="10" t="s">
        <v>72</v>
      </c>
      <c r="AC1962" s="2" t="s">
        <v>73</v>
      </c>
      <c r="AD1962" s="10" t="s">
        <v>74</v>
      </c>
      <c r="AE1962" s="10"/>
      <c r="AF1962" s="10" t="s">
        <v>86</v>
      </c>
      <c r="AG1962" s="10" t="s">
        <v>75</v>
      </c>
      <c r="AH1962" s="10"/>
      <c r="AI1962" s="10" t="s">
        <v>76</v>
      </c>
      <c r="AJ1962" s="2" t="s">
        <v>76</v>
      </c>
      <c r="AK1962" s="32">
        <v>1</v>
      </c>
      <c r="AL1962" s="2"/>
      <c r="AM1962" s="2"/>
      <c r="AN1962" s="7">
        <f>HYPERLINK("#Notes!C5299", "Go To Notes")</f>
      </c>
      <c r="AO1962" s="2">
        <v>0</v>
      </c>
      <c r="AP1962" s="2">
        <v>0</v>
      </c>
      <c r="AQ1962" s="2">
        <v>17272.08</v>
      </c>
      <c r="AR1962" s="26">
        <v>1</v>
      </c>
      <c r="AS1962" s="11"/>
      <c r="AT1962" s="10"/>
      <c r="AV1962" s="10"/>
      <c r="AW1962" s="10"/>
      <c r="AX1962" s="10"/>
      <c r="AY1962" s="10"/>
      <c r="AZ1962" s="10"/>
      <c r="BC1962" s="10"/>
    </row>
    <row r="1963" s="2" customFormat="1">
      <c r="A1963" s="2" t="s">
        <v>4238</v>
      </c>
      <c r="B1963" s="11">
        <v>43888</v>
      </c>
      <c r="C1963" s="2" t="s">
        <v>4228</v>
      </c>
      <c r="D1963" s="2" t="s">
        <v>4229</v>
      </c>
      <c r="E1963" s="2" t="s">
        <v>4230</v>
      </c>
      <c r="F1963" s="2" t="s">
        <v>4235</v>
      </c>
      <c r="G1963" s="2" t="s">
        <v>4236</v>
      </c>
      <c r="H1963" s="2" t="s">
        <v>4237</v>
      </c>
      <c r="I1963" s="11">
        <v>43830</v>
      </c>
      <c r="J1963" s="11">
        <v>43830</v>
      </c>
      <c r="K1963" s="2" t="s">
        <v>62</v>
      </c>
      <c r="L1963" s="2" t="s">
        <v>62</v>
      </c>
      <c r="M1963" s="2"/>
      <c r="N1963" s="2" t="s">
        <v>80</v>
      </c>
      <c r="O1963" s="2"/>
      <c r="P1963" s="2"/>
      <c r="Q1963" s="2" t="s">
        <v>65</v>
      </c>
      <c r="R1963" s="2" t="s">
        <v>81</v>
      </c>
      <c r="S1963" s="2">
        <v>3470</v>
      </c>
      <c r="T1963" s="2" t="s">
        <v>82</v>
      </c>
      <c r="U1963" s="2" t="s">
        <v>83</v>
      </c>
      <c r="V1963" s="10" t="s">
        <v>69</v>
      </c>
      <c r="W1963" s="2"/>
      <c r="X1963" s="2">
        <v>21097.6</v>
      </c>
      <c r="Y1963" s="26">
        <v>0.00050585356901</v>
      </c>
      <c r="Z1963" s="10" t="s">
        <v>84</v>
      </c>
      <c r="AA1963" s="2" t="s">
        <v>85</v>
      </c>
      <c r="AB1963" s="10" t="s">
        <v>72</v>
      </c>
      <c r="AC1963" s="2" t="s">
        <v>73</v>
      </c>
      <c r="AD1963" s="10" t="s">
        <v>74</v>
      </c>
      <c r="AE1963" s="10"/>
      <c r="AF1963" s="10" t="s">
        <v>86</v>
      </c>
      <c r="AG1963" s="10" t="s">
        <v>75</v>
      </c>
      <c r="AH1963" s="10"/>
      <c r="AI1963" s="10" t="s">
        <v>76</v>
      </c>
      <c r="AJ1963" s="2" t="s">
        <v>76</v>
      </c>
      <c r="AK1963" s="32">
        <v>1</v>
      </c>
      <c r="AL1963" s="2"/>
      <c r="AM1963" s="2"/>
      <c r="AN1963" s="7">
        <f>HYPERLINK("#Notes!C5304", "Go To Notes")</f>
      </c>
      <c r="AO1963" s="2">
        <v>0</v>
      </c>
      <c r="AP1963" s="2">
        <v>0</v>
      </c>
      <c r="AQ1963" s="2">
        <v>21097.6</v>
      </c>
      <c r="AR1963" s="26">
        <v>1</v>
      </c>
      <c r="AS1963" s="11"/>
      <c r="AT1963" s="10"/>
      <c r="AV1963" s="10"/>
      <c r="AW1963" s="10"/>
      <c r="AX1963" s="10"/>
      <c r="AY1963" s="10"/>
      <c r="AZ1963" s="10"/>
      <c r="BC1963" s="10"/>
    </row>
    <row r="1964" s="2" customFormat="1">
      <c r="A1964" s="2" t="s">
        <v>4239</v>
      </c>
      <c r="B1964" s="11">
        <v>43979</v>
      </c>
      <c r="C1964" s="2" t="s">
        <v>4228</v>
      </c>
      <c r="D1964" s="2" t="s">
        <v>4229</v>
      </c>
      <c r="E1964" s="2" t="s">
        <v>4230</v>
      </c>
      <c r="F1964" s="2" t="s">
        <v>4235</v>
      </c>
      <c r="G1964" s="2" t="s">
        <v>4236</v>
      </c>
      <c r="H1964" s="2" t="s">
        <v>4237</v>
      </c>
      <c r="I1964" s="11">
        <v>44196</v>
      </c>
      <c r="J1964" s="11">
        <v>43921</v>
      </c>
      <c r="K1964" s="2" t="s">
        <v>62</v>
      </c>
      <c r="L1964" s="2" t="s">
        <v>62</v>
      </c>
      <c r="M1964" s="2"/>
      <c r="N1964" s="2" t="s">
        <v>80</v>
      </c>
      <c r="O1964" s="2"/>
      <c r="P1964" s="2"/>
      <c r="Q1964" s="2" t="s">
        <v>65</v>
      </c>
      <c r="R1964" s="2" t="s">
        <v>81</v>
      </c>
      <c r="S1964" s="2">
        <v>232</v>
      </c>
      <c r="T1964" s="2" t="s">
        <v>82</v>
      </c>
      <c r="U1964" s="2" t="s">
        <v>83</v>
      </c>
      <c r="V1964" s="10" t="s">
        <v>69</v>
      </c>
      <c r="W1964" s="2"/>
      <c r="X1964" s="2">
        <v>812</v>
      </c>
      <c r="Y1964" s="26">
        <v>2.51049615E-05</v>
      </c>
      <c r="Z1964" s="10" t="s">
        <v>84</v>
      </c>
      <c r="AA1964" s="2" t="s">
        <v>85</v>
      </c>
      <c r="AB1964" s="10" t="s">
        <v>72</v>
      </c>
      <c r="AC1964" s="2" t="s">
        <v>73</v>
      </c>
      <c r="AD1964" s="10" t="s">
        <v>74</v>
      </c>
      <c r="AE1964" s="10"/>
      <c r="AF1964" s="10" t="s">
        <v>86</v>
      </c>
      <c r="AG1964" s="10" t="s">
        <v>75</v>
      </c>
      <c r="AH1964" s="10"/>
      <c r="AI1964" s="10" t="s">
        <v>76</v>
      </c>
      <c r="AJ1964" s="2" t="s">
        <v>76</v>
      </c>
      <c r="AK1964" s="32">
        <v>1</v>
      </c>
      <c r="AL1964" s="2"/>
      <c r="AM1964" s="2"/>
      <c r="AN1964" s="7">
        <f>HYPERLINK("#Notes!C5309", "Go To Notes")</f>
      </c>
      <c r="AO1964" s="2">
        <v>0</v>
      </c>
      <c r="AP1964" s="2">
        <v>0</v>
      </c>
      <c r="AQ1964" s="2">
        <v>812</v>
      </c>
      <c r="AR1964" s="26">
        <v>1</v>
      </c>
      <c r="AS1964" s="11"/>
      <c r="AT1964" s="10"/>
      <c r="AV1964" s="10"/>
      <c r="AW1964" s="10"/>
      <c r="AX1964" s="10"/>
      <c r="AY1964" s="10"/>
      <c r="AZ1964" s="10"/>
      <c r="BC1964" s="10"/>
    </row>
    <row r="1965" s="2" customFormat="1">
      <c r="A1965" s="2" t="s">
        <v>4240</v>
      </c>
      <c r="B1965" s="11">
        <v>44070</v>
      </c>
      <c r="C1965" s="2" t="s">
        <v>4228</v>
      </c>
      <c r="D1965" s="2" t="s">
        <v>4229</v>
      </c>
      <c r="E1965" s="2" t="s">
        <v>4230</v>
      </c>
      <c r="F1965" s="2" t="s">
        <v>4235</v>
      </c>
      <c r="G1965" s="2" t="s">
        <v>4236</v>
      </c>
      <c r="H1965" s="2" t="s">
        <v>4237</v>
      </c>
      <c r="I1965" s="11">
        <v>44196</v>
      </c>
      <c r="J1965" s="11">
        <v>44012</v>
      </c>
      <c r="K1965" s="2" t="s">
        <v>62</v>
      </c>
      <c r="L1965" s="2" t="s">
        <v>62</v>
      </c>
      <c r="M1965" s="2"/>
      <c r="N1965" s="2" t="s">
        <v>80</v>
      </c>
      <c r="O1965" s="2"/>
      <c r="P1965" s="2"/>
      <c r="Q1965" s="2" t="s">
        <v>65</v>
      </c>
      <c r="R1965" s="2" t="s">
        <v>81</v>
      </c>
      <c r="S1965" s="2">
        <v>435</v>
      </c>
      <c r="T1965" s="2" t="s">
        <v>82</v>
      </c>
      <c r="U1965" s="2" t="s">
        <v>83</v>
      </c>
      <c r="V1965" s="10" t="s">
        <v>69</v>
      </c>
      <c r="W1965" s="2"/>
      <c r="X1965" s="2">
        <v>1887.9</v>
      </c>
      <c r="Y1965" s="26">
        <v>5.70462829E-05</v>
      </c>
      <c r="Z1965" s="10" t="s">
        <v>84</v>
      </c>
      <c r="AA1965" s="2" t="s">
        <v>85</v>
      </c>
      <c r="AB1965" s="10" t="s">
        <v>72</v>
      </c>
      <c r="AC1965" s="2" t="s">
        <v>73</v>
      </c>
      <c r="AD1965" s="10" t="s">
        <v>74</v>
      </c>
      <c r="AE1965" s="10"/>
      <c r="AF1965" s="10" t="s">
        <v>86</v>
      </c>
      <c r="AG1965" s="10" t="s">
        <v>75</v>
      </c>
      <c r="AH1965" s="10"/>
      <c r="AI1965" s="10" t="s">
        <v>76</v>
      </c>
      <c r="AJ1965" s="2" t="s">
        <v>76</v>
      </c>
      <c r="AK1965" s="32">
        <v>1</v>
      </c>
      <c r="AL1965" s="2"/>
      <c r="AM1965" s="2"/>
      <c r="AN1965" s="7">
        <f>HYPERLINK("#Notes!C5314", "Go To Notes")</f>
      </c>
      <c r="AO1965" s="2">
        <v>0</v>
      </c>
      <c r="AP1965" s="2">
        <v>0</v>
      </c>
      <c r="AQ1965" s="2">
        <v>0</v>
      </c>
      <c r="AR1965" s="26">
        <v>0</v>
      </c>
      <c r="AS1965" s="11"/>
      <c r="AT1965" s="10"/>
      <c r="AV1965" s="10"/>
      <c r="AW1965" s="10"/>
      <c r="AX1965" s="10"/>
      <c r="AY1965" s="10"/>
      <c r="AZ1965" s="10"/>
      <c r="BC1965" s="10"/>
    </row>
    <row r="1966" s="2" customFormat="1">
      <c r="A1966" s="2" t="s">
        <v>4241</v>
      </c>
      <c r="B1966" s="11">
        <v>44162</v>
      </c>
      <c r="C1966" s="2" t="s">
        <v>4228</v>
      </c>
      <c r="D1966" s="2" t="s">
        <v>4229</v>
      </c>
      <c r="E1966" s="2" t="s">
        <v>4230</v>
      </c>
      <c r="F1966" s="2" t="s">
        <v>4235</v>
      </c>
      <c r="G1966" s="2" t="s">
        <v>4236</v>
      </c>
      <c r="H1966" s="2" t="s">
        <v>4237</v>
      </c>
      <c r="I1966" s="11">
        <v>44196</v>
      </c>
      <c r="J1966" s="11">
        <v>44104</v>
      </c>
      <c r="K1966" s="2" t="s">
        <v>62</v>
      </c>
      <c r="L1966" s="2" t="s">
        <v>62</v>
      </c>
      <c r="M1966" s="2"/>
      <c r="N1966" s="2" t="s">
        <v>80</v>
      </c>
      <c r="O1966" s="2"/>
      <c r="P1966" s="2"/>
      <c r="Q1966" s="2" t="s">
        <v>65</v>
      </c>
      <c r="R1966" s="2" t="s">
        <v>81</v>
      </c>
      <c r="S1966" s="2">
        <v>779</v>
      </c>
      <c r="T1966" s="2" t="s">
        <v>82</v>
      </c>
      <c r="U1966" s="2" t="s">
        <v>83</v>
      </c>
      <c r="V1966" s="10" t="s">
        <v>69</v>
      </c>
      <c r="W1966" s="2"/>
      <c r="X1966" s="2">
        <v>7945.8</v>
      </c>
      <c r="Y1966" s="26">
        <v>0.00024028799722</v>
      </c>
      <c r="Z1966" s="10" t="s">
        <v>84</v>
      </c>
      <c r="AA1966" s="2" t="s">
        <v>85</v>
      </c>
      <c r="AB1966" s="10" t="s">
        <v>72</v>
      </c>
      <c r="AC1966" s="2" t="s">
        <v>73</v>
      </c>
      <c r="AD1966" s="10" t="s">
        <v>74</v>
      </c>
      <c r="AE1966" s="10"/>
      <c r="AF1966" s="10" t="s">
        <v>86</v>
      </c>
      <c r="AG1966" s="10" t="s">
        <v>75</v>
      </c>
      <c r="AH1966" s="10"/>
      <c r="AI1966" s="10" t="s">
        <v>76</v>
      </c>
      <c r="AJ1966" s="2" t="s">
        <v>76</v>
      </c>
      <c r="AK1966" s="32">
        <v>1</v>
      </c>
      <c r="AL1966" s="2"/>
      <c r="AM1966" s="2"/>
      <c r="AN1966" s="7">
        <f>HYPERLINK("#Notes!C5319", "Go To Notes")</f>
      </c>
      <c r="AO1966" s="2">
        <v>0</v>
      </c>
      <c r="AP1966" s="2">
        <v>0</v>
      </c>
      <c r="AQ1966" s="2">
        <v>7945.8</v>
      </c>
      <c r="AR1966" s="26">
        <v>1</v>
      </c>
      <c r="AS1966" s="11"/>
      <c r="AT1966" s="10"/>
      <c r="AV1966" s="10"/>
      <c r="AW1966" s="10"/>
      <c r="AX1966" s="10"/>
      <c r="AY1966" s="10"/>
      <c r="AZ1966" s="10"/>
      <c r="BC1966" s="10"/>
    </row>
    <row r="1967" s="2" customFormat="1">
      <c r="A1967" s="2" t="s">
        <v>4242</v>
      </c>
      <c r="B1967" s="11">
        <v>44253</v>
      </c>
      <c r="C1967" s="2" t="s">
        <v>4228</v>
      </c>
      <c r="D1967" s="2" t="s">
        <v>4229</v>
      </c>
      <c r="E1967" s="2" t="s">
        <v>4230</v>
      </c>
      <c r="F1967" s="2" t="s">
        <v>4235</v>
      </c>
      <c r="G1967" s="2" t="s">
        <v>4236</v>
      </c>
      <c r="H1967" s="2" t="s">
        <v>4237</v>
      </c>
      <c r="I1967" s="11">
        <v>44196</v>
      </c>
      <c r="J1967" s="11">
        <v>44196</v>
      </c>
      <c r="K1967" s="2" t="s">
        <v>62</v>
      </c>
      <c r="L1967" s="2" t="s">
        <v>62</v>
      </c>
      <c r="M1967" s="2"/>
      <c r="N1967" s="2" t="s">
        <v>80</v>
      </c>
      <c r="O1967" s="2"/>
      <c r="P1967" s="2"/>
      <c r="Q1967" s="2" t="s">
        <v>65</v>
      </c>
      <c r="R1967" s="2" t="s">
        <v>81</v>
      </c>
      <c r="S1967" s="2">
        <v>1192</v>
      </c>
      <c r="T1967" s="2" t="s">
        <v>82</v>
      </c>
      <c r="U1967" s="2" t="s">
        <v>83</v>
      </c>
      <c r="V1967" s="10" t="s">
        <v>69</v>
      </c>
      <c r="W1967" s="2"/>
      <c r="X1967" s="2">
        <v>22457.28</v>
      </c>
      <c r="Y1967" s="26">
        <v>0.00060723272995</v>
      </c>
      <c r="Z1967" s="10" t="s">
        <v>84</v>
      </c>
      <c r="AA1967" s="2" t="s">
        <v>85</v>
      </c>
      <c r="AB1967" s="10" t="s">
        <v>72</v>
      </c>
      <c r="AC1967" s="2" t="s">
        <v>73</v>
      </c>
      <c r="AD1967" s="10" t="s">
        <v>74</v>
      </c>
      <c r="AE1967" s="10"/>
      <c r="AF1967" s="10" t="s">
        <v>86</v>
      </c>
      <c r="AG1967" s="10" t="s">
        <v>75</v>
      </c>
      <c r="AH1967" s="10"/>
      <c r="AI1967" s="10" t="s">
        <v>76</v>
      </c>
      <c r="AJ1967" s="2" t="s">
        <v>76</v>
      </c>
      <c r="AK1967" s="32">
        <v>1</v>
      </c>
      <c r="AL1967" s="2"/>
      <c r="AM1967" s="2"/>
      <c r="AN1967" s="7">
        <f>HYPERLINK("#Notes!C5324", "Go To Notes")</f>
      </c>
      <c r="AO1967" s="2">
        <v>0</v>
      </c>
      <c r="AP1967" s="2">
        <v>0</v>
      </c>
      <c r="AQ1967" s="2">
        <v>20271.84</v>
      </c>
      <c r="AR1967" s="26">
        <v>0.9026845637583893</v>
      </c>
      <c r="AS1967" s="11"/>
      <c r="AT1967" s="10"/>
      <c r="AV1967" s="10"/>
      <c r="AW1967" s="10"/>
      <c r="AX1967" s="10"/>
      <c r="AY1967" s="10"/>
      <c r="AZ1967" s="10"/>
      <c r="BC1967" s="10"/>
    </row>
    <row r="1968" s="2" customFormat="1">
      <c r="A1968" s="2" t="s">
        <v>4243</v>
      </c>
      <c r="B1968" s="11">
        <v>44342</v>
      </c>
      <c r="C1968" s="2" t="s">
        <v>4228</v>
      </c>
      <c r="D1968" s="2" t="s">
        <v>4229</v>
      </c>
      <c r="E1968" s="2" t="s">
        <v>4230</v>
      </c>
      <c r="F1968" s="2" t="s">
        <v>4235</v>
      </c>
      <c r="G1968" s="2" t="s">
        <v>4236</v>
      </c>
      <c r="H1968" s="2" t="s">
        <v>4237</v>
      </c>
      <c r="I1968" s="11">
        <v>44561</v>
      </c>
      <c r="J1968" s="11">
        <v>44286</v>
      </c>
      <c r="K1968" s="2" t="s">
        <v>62</v>
      </c>
      <c r="L1968" s="2" t="s">
        <v>62</v>
      </c>
      <c r="M1968" s="2"/>
      <c r="N1968" s="2" t="s">
        <v>80</v>
      </c>
      <c r="O1968" s="2"/>
      <c r="P1968" s="2"/>
      <c r="Q1968" s="2" t="s">
        <v>65</v>
      </c>
      <c r="R1968" s="2" t="s">
        <v>81</v>
      </c>
      <c r="S1968" s="2">
        <v>1336</v>
      </c>
      <c r="T1968" s="2" t="s">
        <v>82</v>
      </c>
      <c r="U1968" s="2" t="s">
        <v>83</v>
      </c>
      <c r="V1968" s="10" t="s">
        <v>69</v>
      </c>
      <c r="W1968" s="2"/>
      <c r="X1968" s="2">
        <v>253599.52</v>
      </c>
      <c r="Y1968" s="26">
        <v>0.00556010998098</v>
      </c>
      <c r="Z1968" s="10" t="s">
        <v>84</v>
      </c>
      <c r="AA1968" s="2" t="s">
        <v>85</v>
      </c>
      <c r="AB1968" s="10" t="s">
        <v>72</v>
      </c>
      <c r="AC1968" s="2" t="s">
        <v>73</v>
      </c>
      <c r="AD1968" s="10" t="s">
        <v>74</v>
      </c>
      <c r="AE1968" s="10"/>
      <c r="AF1968" s="10" t="s">
        <v>86</v>
      </c>
      <c r="AG1968" s="10" t="s">
        <v>75</v>
      </c>
      <c r="AH1968" s="10"/>
      <c r="AI1968" s="10" t="s">
        <v>76</v>
      </c>
      <c r="AJ1968" s="2" t="s">
        <v>76</v>
      </c>
      <c r="AK1968" s="32">
        <v>1</v>
      </c>
      <c r="AL1968" s="2"/>
      <c r="AM1968" s="2"/>
      <c r="AN1968" s="7">
        <f>HYPERLINK("#Notes!C5329", "Go To Notes")</f>
      </c>
      <c r="AO1968" s="2">
        <v>0</v>
      </c>
      <c r="AP1968" s="2">
        <v>0</v>
      </c>
      <c r="AQ1968" s="2">
        <v>0</v>
      </c>
      <c r="AR1968" s="26">
        <v>0</v>
      </c>
      <c r="AS1968" s="11"/>
      <c r="AT1968" s="10"/>
      <c r="AV1968" s="10"/>
      <c r="AW1968" s="10"/>
      <c r="AX1968" s="10"/>
      <c r="AY1968" s="10"/>
      <c r="AZ1968" s="10"/>
      <c r="BC1968" s="10"/>
    </row>
    <row r="1969" s="2" customFormat="1">
      <c r="A1969" s="2" t="s">
        <v>4244</v>
      </c>
      <c r="B1969" s="11">
        <v>44434</v>
      </c>
      <c r="C1969" s="2" t="s">
        <v>4228</v>
      </c>
      <c r="D1969" s="2" t="s">
        <v>4229</v>
      </c>
      <c r="E1969" s="2" t="s">
        <v>4230</v>
      </c>
      <c r="F1969" s="2" t="s">
        <v>4235</v>
      </c>
      <c r="G1969" s="2" t="s">
        <v>4236</v>
      </c>
      <c r="H1969" s="2" t="s">
        <v>4237</v>
      </c>
      <c r="I1969" s="11">
        <v>44561</v>
      </c>
      <c r="J1969" s="11">
        <v>44377</v>
      </c>
      <c r="K1969" s="2" t="s">
        <v>62</v>
      </c>
      <c r="L1969" s="2" t="s">
        <v>62</v>
      </c>
      <c r="M1969" s="2"/>
      <c r="N1969" s="2" t="s">
        <v>80</v>
      </c>
      <c r="O1969" s="2"/>
      <c r="P1969" s="2"/>
      <c r="Q1969" s="2" t="s">
        <v>65</v>
      </c>
      <c r="R1969" s="2" t="s">
        <v>81</v>
      </c>
      <c r="S1969" s="2">
        <v>1640</v>
      </c>
      <c r="T1969" s="2" t="s">
        <v>82</v>
      </c>
      <c r="U1969" s="2" t="s">
        <v>83</v>
      </c>
      <c r="V1969" s="10" t="s">
        <v>69</v>
      </c>
      <c r="W1969" s="2"/>
      <c r="X1969" s="2">
        <v>351189.6</v>
      </c>
      <c r="Y1969" s="26">
        <v>0.00766932991044</v>
      </c>
      <c r="Z1969" s="10" t="s">
        <v>84</v>
      </c>
      <c r="AA1969" s="2" t="s">
        <v>85</v>
      </c>
      <c r="AB1969" s="10" t="s">
        <v>72</v>
      </c>
      <c r="AC1969" s="2" t="s">
        <v>73</v>
      </c>
      <c r="AD1969" s="10" t="s">
        <v>74</v>
      </c>
      <c r="AE1969" s="10"/>
      <c r="AF1969" s="10" t="s">
        <v>86</v>
      </c>
      <c r="AG1969" s="10" t="s">
        <v>75</v>
      </c>
      <c r="AH1969" s="10"/>
      <c r="AI1969" s="10" t="s">
        <v>76</v>
      </c>
      <c r="AJ1969" s="2" t="s">
        <v>76</v>
      </c>
      <c r="AK1969" s="32">
        <v>1</v>
      </c>
      <c r="AL1969" s="2"/>
      <c r="AM1969" s="2"/>
      <c r="AN1969" s="7">
        <f>HYPERLINK("#Notes!C5334", "Go To Notes")</f>
      </c>
      <c r="AO1969" s="2">
        <v>0</v>
      </c>
      <c r="AP1969" s="2">
        <v>0</v>
      </c>
      <c r="AQ1969" s="2">
        <v>0</v>
      </c>
      <c r="AR1969" s="26">
        <v>0</v>
      </c>
      <c r="AS1969" s="11"/>
      <c r="AT1969" s="10"/>
      <c r="AV1969" s="10"/>
      <c r="AW1969" s="10"/>
      <c r="AX1969" s="10"/>
      <c r="AY1969" s="10"/>
      <c r="AZ1969" s="10"/>
      <c r="BC1969" s="10"/>
    </row>
    <row r="1970" s="2" customFormat="1">
      <c r="A1970" s="2" t="s">
        <v>4245</v>
      </c>
      <c r="B1970" s="11">
        <v>43794</v>
      </c>
      <c r="C1970" s="2" t="s">
        <v>4246</v>
      </c>
      <c r="D1970" s="2" t="s">
        <v>4247</v>
      </c>
      <c r="E1970" s="2" t="s">
        <v>4248</v>
      </c>
      <c r="F1970" s="2" t="s">
        <v>4249</v>
      </c>
      <c r="G1970" s="2" t="s">
        <v>4250</v>
      </c>
      <c r="H1970" s="2" t="s">
        <v>4251</v>
      </c>
      <c r="I1970" s="11">
        <v>43830</v>
      </c>
      <c r="J1970" s="11">
        <v>43738</v>
      </c>
      <c r="K1970" s="2" t="s">
        <v>62</v>
      </c>
      <c r="L1970" s="2" t="s">
        <v>62</v>
      </c>
      <c r="M1970" s="2"/>
      <c r="N1970" s="2" t="s">
        <v>80</v>
      </c>
      <c r="O1970" s="2"/>
      <c r="P1970" s="2"/>
      <c r="Q1970" s="2" t="s">
        <v>65</v>
      </c>
      <c r="R1970" s="2" t="s">
        <v>81</v>
      </c>
      <c r="S1970" s="2">
        <v>1425</v>
      </c>
      <c r="T1970" s="2" t="s">
        <v>82</v>
      </c>
      <c r="U1970" s="2" t="s">
        <v>83</v>
      </c>
      <c r="V1970" s="10" t="s">
        <v>69</v>
      </c>
      <c r="W1970" s="2"/>
      <c r="X1970" s="2">
        <v>7866</v>
      </c>
      <c r="Y1970" s="26">
        <v>5.71638632E-06</v>
      </c>
      <c r="Z1970" s="10" t="s">
        <v>84</v>
      </c>
      <c r="AA1970" s="2" t="s">
        <v>85</v>
      </c>
      <c r="AB1970" s="10" t="s">
        <v>72</v>
      </c>
      <c r="AC1970" s="2" t="s">
        <v>73</v>
      </c>
      <c r="AD1970" s="10" t="s">
        <v>74</v>
      </c>
      <c r="AE1970" s="10"/>
      <c r="AF1970" s="10" t="s">
        <v>86</v>
      </c>
      <c r="AG1970" s="10" t="s">
        <v>75</v>
      </c>
      <c r="AH1970" s="10"/>
      <c r="AI1970" s="10" t="s">
        <v>76</v>
      </c>
      <c r="AJ1970" s="2" t="s">
        <v>76</v>
      </c>
      <c r="AK1970" s="32">
        <v>1</v>
      </c>
      <c r="AL1970" s="2"/>
      <c r="AM1970" s="2"/>
      <c r="AN1970" s="7">
        <f>HYPERLINK("#Notes!C5339", "Go To Notes")</f>
      </c>
      <c r="AO1970" s="2">
        <v>0</v>
      </c>
      <c r="AP1970" s="2">
        <v>0</v>
      </c>
      <c r="AQ1970" s="2">
        <v>7783.2</v>
      </c>
      <c r="AR1970" s="26">
        <v>0.9894736842105264</v>
      </c>
      <c r="AS1970" s="11"/>
      <c r="AT1970" s="10"/>
      <c r="AV1970" s="10"/>
      <c r="AW1970" s="10"/>
      <c r="AX1970" s="10"/>
      <c r="AY1970" s="10"/>
      <c r="AZ1970" s="10"/>
      <c r="BC1970" s="10"/>
    </row>
    <row r="1971" s="2" customFormat="1">
      <c r="A1971" s="2" t="s">
        <v>4252</v>
      </c>
      <c r="B1971" s="11">
        <v>43888</v>
      </c>
      <c r="C1971" s="2" t="s">
        <v>4246</v>
      </c>
      <c r="D1971" s="2" t="s">
        <v>4247</v>
      </c>
      <c r="E1971" s="2" t="s">
        <v>4248</v>
      </c>
      <c r="F1971" s="2" t="s">
        <v>4249</v>
      </c>
      <c r="G1971" s="2" t="s">
        <v>4250</v>
      </c>
      <c r="H1971" s="2" t="s">
        <v>4251</v>
      </c>
      <c r="I1971" s="11">
        <v>43830</v>
      </c>
      <c r="J1971" s="11">
        <v>43830</v>
      </c>
      <c r="K1971" s="2" t="s">
        <v>62</v>
      </c>
      <c r="L1971" s="2" t="s">
        <v>62</v>
      </c>
      <c r="M1971" s="2"/>
      <c r="N1971" s="2" t="s">
        <v>80</v>
      </c>
      <c r="O1971" s="2"/>
      <c r="P1971" s="2"/>
      <c r="Q1971" s="2" t="s">
        <v>65</v>
      </c>
      <c r="R1971" s="2" t="s">
        <v>81</v>
      </c>
      <c r="S1971" s="2">
        <v>1375</v>
      </c>
      <c r="T1971" s="2" t="s">
        <v>82</v>
      </c>
      <c r="U1971" s="2" t="s">
        <v>83</v>
      </c>
      <c r="V1971" s="10" t="s">
        <v>69</v>
      </c>
      <c r="W1971" s="2"/>
      <c r="X1971" s="2">
        <v>8360</v>
      </c>
      <c r="Y1971" s="26">
        <v>6.02418047E-06</v>
      </c>
      <c r="Z1971" s="10" t="s">
        <v>84</v>
      </c>
      <c r="AA1971" s="2" t="s">
        <v>85</v>
      </c>
      <c r="AB1971" s="10" t="s">
        <v>72</v>
      </c>
      <c r="AC1971" s="2" t="s">
        <v>73</v>
      </c>
      <c r="AD1971" s="10" t="s">
        <v>74</v>
      </c>
      <c r="AE1971" s="10"/>
      <c r="AF1971" s="10" t="s">
        <v>86</v>
      </c>
      <c r="AG1971" s="10" t="s">
        <v>75</v>
      </c>
      <c r="AH1971" s="10"/>
      <c r="AI1971" s="10" t="s">
        <v>76</v>
      </c>
      <c r="AJ1971" s="2" t="s">
        <v>76</v>
      </c>
      <c r="AK1971" s="32">
        <v>1</v>
      </c>
      <c r="AL1971" s="2"/>
      <c r="AM1971" s="2"/>
      <c r="AN1971" s="7">
        <f>HYPERLINK("#Notes!C5344", "Go To Notes")</f>
      </c>
      <c r="AO1971" s="2">
        <v>0</v>
      </c>
      <c r="AP1971" s="2">
        <v>0</v>
      </c>
      <c r="AQ1971" s="2">
        <v>8274.88</v>
      </c>
      <c r="AR1971" s="26">
        <v>0.9898181818181818</v>
      </c>
      <c r="AS1971" s="11"/>
      <c r="AT1971" s="10"/>
      <c r="AV1971" s="10"/>
      <c r="AW1971" s="10"/>
      <c r="AX1971" s="10"/>
      <c r="AY1971" s="10"/>
      <c r="AZ1971" s="10"/>
      <c r="BC1971" s="10"/>
    </row>
    <row r="1972" s="2" customFormat="1">
      <c r="A1972" s="2" t="s">
        <v>4253</v>
      </c>
      <c r="B1972" s="11">
        <v>43889</v>
      </c>
      <c r="C1972" s="2" t="s">
        <v>4254</v>
      </c>
      <c r="D1972" s="2" t="s">
        <v>4255</v>
      </c>
      <c r="E1972" s="2" t="s">
        <v>4256</v>
      </c>
      <c r="F1972" s="2" t="s">
        <v>4257</v>
      </c>
      <c r="G1972" s="2" t="s">
        <v>4258</v>
      </c>
      <c r="H1972" s="2" t="s">
        <v>4259</v>
      </c>
      <c r="I1972" s="11">
        <v>44104</v>
      </c>
      <c r="J1972" s="11">
        <v>43830</v>
      </c>
      <c r="K1972" s="2" t="s">
        <v>125</v>
      </c>
      <c r="L1972" s="2" t="s">
        <v>62</v>
      </c>
      <c r="M1972" s="2"/>
      <c r="N1972" s="2" t="s">
        <v>127</v>
      </c>
      <c r="O1972" s="2" t="s">
        <v>95</v>
      </c>
      <c r="P1972" s="2"/>
      <c r="Q1972" s="2" t="s">
        <v>65</v>
      </c>
      <c r="R1972" s="2" t="s">
        <v>128</v>
      </c>
      <c r="S1972" s="2">
        <v>6500000</v>
      </c>
      <c r="T1972" s="2" t="s">
        <v>129</v>
      </c>
      <c r="U1972" s="2" t="s">
        <v>130</v>
      </c>
      <c r="V1972" s="10" t="s">
        <v>69</v>
      </c>
      <c r="W1972" s="2"/>
      <c r="X1972" s="2">
        <v>6402500</v>
      </c>
      <c r="Y1972" s="26">
        <v>0.029381155315</v>
      </c>
      <c r="Z1972" s="10" t="s">
        <v>131</v>
      </c>
      <c r="AA1972" s="2" t="s">
        <v>132</v>
      </c>
      <c r="AB1972" s="10" t="s">
        <v>72</v>
      </c>
      <c r="AC1972" s="2" t="s">
        <v>73</v>
      </c>
      <c r="AD1972" s="10" t="s">
        <v>74</v>
      </c>
      <c r="AE1972" s="10"/>
      <c r="AF1972" s="10" t="s">
        <v>86</v>
      </c>
      <c r="AG1972" s="10" t="s">
        <v>75</v>
      </c>
      <c r="AH1972" s="10"/>
      <c r="AI1972" s="10" t="s">
        <v>76</v>
      </c>
      <c r="AJ1972" s="2" t="s">
        <v>76</v>
      </c>
      <c r="AK1972" s="32">
        <v>2</v>
      </c>
      <c r="AL1972" s="2"/>
      <c r="AM1972" s="2"/>
      <c r="AN1972" s="7">
        <f>HYPERLINK("#Notes!C5349", "Go To Notes")</f>
      </c>
      <c r="AO1972" s="2">
        <v>0</v>
      </c>
      <c r="AP1972" s="2">
        <v>0</v>
      </c>
      <c r="AQ1972" s="2">
        <v>0</v>
      </c>
      <c r="AR1972" s="26">
        <v>0</v>
      </c>
      <c r="AS1972" s="11">
        <v>44270</v>
      </c>
      <c r="AT1972" s="10" t="s">
        <v>133</v>
      </c>
      <c r="AU1972" s="2">
        <v>6.75</v>
      </c>
      <c r="AV1972" s="10" t="s">
        <v>75</v>
      </c>
      <c r="AW1972" s="10" t="s">
        <v>75</v>
      </c>
      <c r="AX1972" s="10" t="s">
        <v>75</v>
      </c>
      <c r="AY1972" s="10"/>
      <c r="AZ1972" s="10"/>
      <c r="BA1972" s="2"/>
      <c r="BC1972" s="10"/>
    </row>
    <row r="1973" s="3" customFormat="1">
      <c r="A1973" s="3" t="s">
        <v>4260</v>
      </c>
      <c r="B1973" s="16">
        <v>43889</v>
      </c>
      <c r="C1973" s="3" t="s">
        <v>4254</v>
      </c>
      <c r="D1973" s="3" t="s">
        <v>4255</v>
      </c>
      <c r="E1973" s="3" t="s">
        <v>4256</v>
      </c>
      <c r="F1973" s="3" t="s">
        <v>4257</v>
      </c>
      <c r="G1973" s="3" t="s">
        <v>4258</v>
      </c>
      <c r="H1973" s="3" t="s">
        <v>4259</v>
      </c>
      <c r="I1973" s="16">
        <v>44104</v>
      </c>
      <c r="J1973" s="16">
        <v>43830</v>
      </c>
      <c r="K1973" s="3" t="s">
        <v>125</v>
      </c>
      <c r="L1973" s="3" t="s">
        <v>62</v>
      </c>
      <c r="M1973" s="3"/>
      <c r="N1973" s="3" t="s">
        <v>127</v>
      </c>
      <c r="O1973" s="3" t="s">
        <v>95</v>
      </c>
      <c r="P1973" s="3"/>
      <c r="Q1973" s="3" t="s">
        <v>65</v>
      </c>
      <c r="R1973" s="3" t="s">
        <v>128</v>
      </c>
      <c r="S1973" s="3">
        <v>6500000</v>
      </c>
      <c r="T1973" s="3" t="s">
        <v>129</v>
      </c>
      <c r="U1973" s="3" t="s">
        <v>130</v>
      </c>
      <c r="V1973" s="21" t="s">
        <v>69</v>
      </c>
      <c r="W1973" s="3"/>
      <c r="X1973" s="3">
        <v>6402500</v>
      </c>
      <c r="Y1973" s="27">
        <v>0.029381155315</v>
      </c>
      <c r="Z1973" s="21" t="s">
        <v>131</v>
      </c>
      <c r="AA1973" s="3" t="s">
        <v>132</v>
      </c>
      <c r="AB1973" s="21" t="s">
        <v>72</v>
      </c>
      <c r="AC1973" s="3" t="s">
        <v>73</v>
      </c>
      <c r="AD1973" s="21" t="s">
        <v>74</v>
      </c>
      <c r="AE1973" s="21"/>
      <c r="AF1973" s="21" t="s">
        <v>86</v>
      </c>
      <c r="AG1973" s="21" t="s">
        <v>75</v>
      </c>
      <c r="AH1973" s="21"/>
      <c r="AI1973" s="21" t="s">
        <v>76</v>
      </c>
      <c r="AJ1973" s="3" t="s">
        <v>76</v>
      </c>
      <c r="AK1973" s="33">
        <v>2</v>
      </c>
      <c r="AL1973" s="3"/>
      <c r="AM1973" s="3"/>
      <c r="AN1973" s="3"/>
      <c r="AO1973" s="3">
        <v>0</v>
      </c>
      <c r="AP1973" s="3">
        <v>0</v>
      </c>
      <c r="AQ1973" s="3">
        <v>0</v>
      </c>
      <c r="AR1973" s="27">
        <v>0</v>
      </c>
      <c r="AS1973" s="16">
        <v>44270</v>
      </c>
      <c r="AT1973" s="21" t="s">
        <v>133</v>
      </c>
      <c r="AU1973" s="3">
        <v>6.75</v>
      </c>
      <c r="AV1973" s="21" t="s">
        <v>75</v>
      </c>
      <c r="AW1973" s="21" t="s">
        <v>75</v>
      </c>
      <c r="AX1973" s="21" t="s">
        <v>75</v>
      </c>
      <c r="AY1973" s="21"/>
      <c r="AZ1973" s="21"/>
      <c r="BA1973" s="3"/>
      <c r="BC1973" s="21"/>
    </row>
    <row r="1974" s="2" customFormat="1">
      <c r="A1974" s="2" t="s">
        <v>4261</v>
      </c>
      <c r="B1974" s="11">
        <v>43980</v>
      </c>
      <c r="C1974" s="2" t="s">
        <v>4254</v>
      </c>
      <c r="D1974" s="2" t="s">
        <v>4255</v>
      </c>
      <c r="E1974" s="2" t="s">
        <v>4256</v>
      </c>
      <c r="F1974" s="2" t="s">
        <v>4257</v>
      </c>
      <c r="G1974" s="2" t="s">
        <v>4258</v>
      </c>
      <c r="H1974" s="2" t="s">
        <v>4259</v>
      </c>
      <c r="I1974" s="11">
        <v>44104</v>
      </c>
      <c r="J1974" s="11">
        <v>43921</v>
      </c>
      <c r="K1974" s="2" t="s">
        <v>125</v>
      </c>
      <c r="L1974" s="2" t="s">
        <v>62</v>
      </c>
      <c r="M1974" s="2"/>
      <c r="N1974" s="2" t="s">
        <v>127</v>
      </c>
      <c r="O1974" s="2" t="s">
        <v>95</v>
      </c>
      <c r="P1974" s="2"/>
      <c r="Q1974" s="2" t="s">
        <v>65</v>
      </c>
      <c r="R1974" s="2" t="s">
        <v>128</v>
      </c>
      <c r="S1974" s="2">
        <v>6500000</v>
      </c>
      <c r="T1974" s="2" t="s">
        <v>129</v>
      </c>
      <c r="U1974" s="2" t="s">
        <v>130</v>
      </c>
      <c r="V1974" s="10" t="s">
        <v>69</v>
      </c>
      <c r="W1974" s="2"/>
      <c r="X1974" s="2">
        <v>4663750</v>
      </c>
      <c r="Y1974" s="26">
        <v>0.034249612476</v>
      </c>
      <c r="Z1974" s="10" t="s">
        <v>131</v>
      </c>
      <c r="AA1974" s="2" t="s">
        <v>132</v>
      </c>
      <c r="AB1974" s="10" t="s">
        <v>72</v>
      </c>
      <c r="AC1974" s="2" t="s">
        <v>73</v>
      </c>
      <c r="AD1974" s="10" t="s">
        <v>74</v>
      </c>
      <c r="AE1974" s="10"/>
      <c r="AF1974" s="10" t="s">
        <v>86</v>
      </c>
      <c r="AG1974" s="10" t="s">
        <v>75</v>
      </c>
      <c r="AH1974" s="10"/>
      <c r="AI1974" s="10" t="s">
        <v>76</v>
      </c>
      <c r="AJ1974" s="2" t="s">
        <v>76</v>
      </c>
      <c r="AK1974" s="32">
        <v>2</v>
      </c>
      <c r="AL1974" s="2"/>
      <c r="AM1974" s="2"/>
      <c r="AN1974" s="2"/>
      <c r="AO1974" s="2">
        <v>0</v>
      </c>
      <c r="AP1974" s="2">
        <v>0</v>
      </c>
      <c r="AQ1974" s="2">
        <v>0</v>
      </c>
      <c r="AR1974" s="26">
        <v>0</v>
      </c>
      <c r="AS1974" s="11">
        <v>44270</v>
      </c>
      <c r="AT1974" s="10" t="s">
        <v>133</v>
      </c>
      <c r="AU1974" s="2">
        <v>6.75</v>
      </c>
      <c r="AV1974" s="10" t="s">
        <v>75</v>
      </c>
      <c r="AW1974" s="10" t="s">
        <v>75</v>
      </c>
      <c r="AX1974" s="10" t="s">
        <v>75</v>
      </c>
      <c r="AY1974" s="10"/>
      <c r="AZ1974" s="10"/>
      <c r="BA1974" s="2"/>
      <c r="BC1974" s="10"/>
    </row>
    <row r="1975" s="2" customFormat="1">
      <c r="A1975" s="2" t="s">
        <v>4262</v>
      </c>
      <c r="B1975" s="11">
        <v>44070</v>
      </c>
      <c r="C1975" s="2" t="s">
        <v>4254</v>
      </c>
      <c r="D1975" s="2" t="s">
        <v>4255</v>
      </c>
      <c r="E1975" s="2" t="s">
        <v>4256</v>
      </c>
      <c r="F1975" s="2" t="s">
        <v>4257</v>
      </c>
      <c r="G1975" s="2" t="s">
        <v>4258</v>
      </c>
      <c r="H1975" s="2" t="s">
        <v>4259</v>
      </c>
      <c r="I1975" s="11">
        <v>44104</v>
      </c>
      <c r="J1975" s="11">
        <v>44012</v>
      </c>
      <c r="K1975" s="2" t="s">
        <v>125</v>
      </c>
      <c r="L1975" s="2" t="s">
        <v>62</v>
      </c>
      <c r="M1975" s="2"/>
      <c r="N1975" s="2" t="s">
        <v>127</v>
      </c>
      <c r="O1975" s="2" t="s">
        <v>95</v>
      </c>
      <c r="P1975" s="2"/>
      <c r="Q1975" s="2" t="s">
        <v>65</v>
      </c>
      <c r="R1975" s="2" t="s">
        <v>128</v>
      </c>
      <c r="S1975" s="2">
        <v>6500000</v>
      </c>
      <c r="T1975" s="2" t="s">
        <v>129</v>
      </c>
      <c r="U1975" s="2" t="s">
        <v>130</v>
      </c>
      <c r="V1975" s="10" t="s">
        <v>69</v>
      </c>
      <c r="W1975" s="2"/>
      <c r="X1975" s="2">
        <v>5187812.5</v>
      </c>
      <c r="Y1975" s="26">
        <v>0.03197446481</v>
      </c>
      <c r="Z1975" s="10" t="s">
        <v>131</v>
      </c>
      <c r="AA1975" s="2" t="s">
        <v>132</v>
      </c>
      <c r="AB1975" s="10" t="s">
        <v>72</v>
      </c>
      <c r="AC1975" s="2" t="s">
        <v>73</v>
      </c>
      <c r="AD1975" s="10" t="s">
        <v>74</v>
      </c>
      <c r="AE1975" s="10"/>
      <c r="AF1975" s="10" t="s">
        <v>86</v>
      </c>
      <c r="AG1975" s="10" t="s">
        <v>75</v>
      </c>
      <c r="AH1975" s="10"/>
      <c r="AI1975" s="10" t="s">
        <v>76</v>
      </c>
      <c r="AJ1975" s="2" t="s">
        <v>76</v>
      </c>
      <c r="AK1975" s="32">
        <v>2</v>
      </c>
      <c r="AL1975" s="2"/>
      <c r="AM1975" s="2"/>
      <c r="AN1975" s="2"/>
      <c r="AO1975" s="2">
        <v>0</v>
      </c>
      <c r="AP1975" s="2">
        <v>0</v>
      </c>
      <c r="AQ1975" s="2">
        <v>0</v>
      </c>
      <c r="AR1975" s="26">
        <v>0</v>
      </c>
      <c r="AS1975" s="11">
        <v>44270</v>
      </c>
      <c r="AT1975" s="10" t="s">
        <v>133</v>
      </c>
      <c r="AU1975" s="2">
        <v>6.75</v>
      </c>
      <c r="AV1975" s="10" t="s">
        <v>75</v>
      </c>
      <c r="AW1975" s="10" t="s">
        <v>75</v>
      </c>
      <c r="AX1975" s="10" t="s">
        <v>75</v>
      </c>
      <c r="AY1975" s="10"/>
      <c r="AZ1975" s="10"/>
      <c r="BA1975" s="2"/>
      <c r="BC1975" s="10"/>
    </row>
    <row r="1976" s="2" customFormat="1">
      <c r="A1976" s="2" t="s">
        <v>4263</v>
      </c>
      <c r="B1976" s="11">
        <v>44165</v>
      </c>
      <c r="C1976" s="2" t="s">
        <v>4254</v>
      </c>
      <c r="D1976" s="2" t="s">
        <v>4255</v>
      </c>
      <c r="E1976" s="2" t="s">
        <v>4256</v>
      </c>
      <c r="F1976" s="2" t="s">
        <v>4257</v>
      </c>
      <c r="G1976" s="2" t="s">
        <v>4258</v>
      </c>
      <c r="H1976" s="2" t="s">
        <v>4259</v>
      </c>
      <c r="I1976" s="11">
        <v>44104</v>
      </c>
      <c r="J1976" s="11">
        <v>44104</v>
      </c>
      <c r="K1976" s="2" t="s">
        <v>125</v>
      </c>
      <c r="L1976" s="2" t="s">
        <v>62</v>
      </c>
      <c r="M1976" s="2"/>
      <c r="N1976" s="2" t="s">
        <v>127</v>
      </c>
      <c r="O1976" s="2" t="s">
        <v>95</v>
      </c>
      <c r="P1976" s="2"/>
      <c r="Q1976" s="2" t="s">
        <v>65</v>
      </c>
      <c r="R1976" s="2" t="s">
        <v>128</v>
      </c>
      <c r="S1976" s="2">
        <v>6500000</v>
      </c>
      <c r="T1976" s="2" t="s">
        <v>129</v>
      </c>
      <c r="U1976" s="2" t="s">
        <v>130</v>
      </c>
      <c r="V1976" s="10" t="s">
        <v>69</v>
      </c>
      <c r="W1976" s="2"/>
      <c r="X1976" s="2">
        <v>6475625</v>
      </c>
      <c r="Y1976" s="26">
        <v>0.036682596508</v>
      </c>
      <c r="Z1976" s="10" t="s">
        <v>131</v>
      </c>
      <c r="AA1976" s="2" t="s">
        <v>132</v>
      </c>
      <c r="AB1976" s="10" t="s">
        <v>72</v>
      </c>
      <c r="AC1976" s="2" t="s">
        <v>73</v>
      </c>
      <c r="AD1976" s="10" t="s">
        <v>74</v>
      </c>
      <c r="AE1976" s="10"/>
      <c r="AF1976" s="10" t="s">
        <v>86</v>
      </c>
      <c r="AG1976" s="10" t="s">
        <v>75</v>
      </c>
      <c r="AH1976" s="10"/>
      <c r="AI1976" s="10" t="s">
        <v>76</v>
      </c>
      <c r="AJ1976" s="2" t="s">
        <v>76</v>
      </c>
      <c r="AK1976" s="32">
        <v>2</v>
      </c>
      <c r="AL1976" s="2"/>
      <c r="AM1976" s="2"/>
      <c r="AN1976" s="2"/>
      <c r="AO1976" s="2">
        <v>0</v>
      </c>
      <c r="AP1976" s="2">
        <v>0</v>
      </c>
      <c r="AQ1976" s="2">
        <v>0</v>
      </c>
      <c r="AR1976" s="26">
        <v>0</v>
      </c>
      <c r="AS1976" s="11">
        <v>44270</v>
      </c>
      <c r="AT1976" s="10" t="s">
        <v>133</v>
      </c>
      <c r="AU1976" s="2">
        <v>6.75</v>
      </c>
      <c r="AV1976" s="10" t="s">
        <v>75</v>
      </c>
      <c r="AW1976" s="10" t="s">
        <v>75</v>
      </c>
      <c r="AX1976" s="10" t="s">
        <v>75</v>
      </c>
      <c r="AY1976" s="10"/>
      <c r="AZ1976" s="10"/>
      <c r="BA1976" s="2"/>
      <c r="BC1976" s="10"/>
    </row>
    <row r="1977" s="4" customFormat="1">
      <c r="A1977" s="4" t="s">
        <v>4264</v>
      </c>
      <c r="B1977" s="17">
        <v>44012</v>
      </c>
      <c r="C1977" s="4" t="s">
        <v>4265</v>
      </c>
      <c r="D1977" s="4" t="s">
        <v>4266</v>
      </c>
      <c r="E1977" s="4" t="s">
        <v>4267</v>
      </c>
      <c r="F1977" s="4" t="s">
        <v>4268</v>
      </c>
      <c r="G1977" s="4" t="s">
        <v>4269</v>
      </c>
      <c r="H1977" s="4" t="s">
        <v>4270</v>
      </c>
      <c r="I1977" s="17">
        <v>43951</v>
      </c>
      <c r="J1977" s="17">
        <v>43951</v>
      </c>
      <c r="K1977" s="4" t="s">
        <v>648</v>
      </c>
      <c r="L1977" s="4" t="s">
        <v>2686</v>
      </c>
      <c r="M1977" s="4"/>
      <c r="N1977" s="4" t="s">
        <v>127</v>
      </c>
      <c r="O1977" s="4"/>
      <c r="P1977" s="4"/>
      <c r="Q1977" s="4" t="s">
        <v>65</v>
      </c>
      <c r="R1977" s="4" t="s">
        <v>128</v>
      </c>
      <c r="S1977" s="4">
        <v>250000</v>
      </c>
      <c r="T1977" s="4" t="s">
        <v>129</v>
      </c>
      <c r="U1977" s="4" t="s">
        <v>130</v>
      </c>
      <c r="V1977" s="22" t="s">
        <v>69</v>
      </c>
      <c r="W1977" s="4"/>
      <c r="X1977" s="4">
        <v>197812.5</v>
      </c>
      <c r="Y1977" s="28">
        <v>0.00165737198285</v>
      </c>
      <c r="Z1977" s="22" t="s">
        <v>131</v>
      </c>
      <c r="AA1977" s="4" t="s">
        <v>132</v>
      </c>
      <c r="AB1977" s="22" t="s">
        <v>72</v>
      </c>
      <c r="AC1977" s="4" t="s">
        <v>73</v>
      </c>
      <c r="AD1977" s="22" t="s">
        <v>74</v>
      </c>
      <c r="AE1977" s="22"/>
      <c r="AF1977" s="22" t="s">
        <v>86</v>
      </c>
      <c r="AG1977" s="22" t="s">
        <v>184</v>
      </c>
      <c r="AH1977" s="22"/>
      <c r="AI1977" s="22" t="s">
        <v>76</v>
      </c>
      <c r="AJ1977" s="4" t="s">
        <v>76</v>
      </c>
      <c r="AK1977" s="34">
        <v>2</v>
      </c>
      <c r="AL1977" s="4"/>
      <c r="AM1977" s="4"/>
      <c r="AN1977" s="4"/>
      <c r="AO1977" s="4">
        <v>0</v>
      </c>
      <c r="AP1977" s="4">
        <v>0</v>
      </c>
      <c r="AQ1977" s="4">
        <v>0</v>
      </c>
      <c r="AR1977" s="28">
        <v>0</v>
      </c>
      <c r="AS1977" s="17">
        <v>44270</v>
      </c>
      <c r="AT1977" s="22" t="s">
        <v>133</v>
      </c>
      <c r="AU1977" s="4">
        <v>6.75</v>
      </c>
      <c r="AV1977" s="22" t="s">
        <v>75</v>
      </c>
      <c r="AW1977" s="22" t="s">
        <v>75</v>
      </c>
      <c r="AX1977" s="22" t="s">
        <v>75</v>
      </c>
      <c r="AY1977" s="22"/>
      <c r="AZ1977" s="22"/>
      <c r="BA1977" s="4"/>
      <c r="BC1977" s="22"/>
    </row>
    <row r="1978" s="2" customFormat="1">
      <c r="A1978" s="2" t="s">
        <v>4271</v>
      </c>
      <c r="B1978" s="11">
        <v>44102</v>
      </c>
      <c r="C1978" s="2" t="s">
        <v>4265</v>
      </c>
      <c r="D1978" s="2" t="s">
        <v>4266</v>
      </c>
      <c r="E1978" s="2" t="s">
        <v>4267</v>
      </c>
      <c r="F1978" s="2" t="s">
        <v>4268</v>
      </c>
      <c r="G1978" s="2" t="s">
        <v>4269</v>
      </c>
      <c r="H1978" s="2" t="s">
        <v>4270</v>
      </c>
      <c r="I1978" s="11">
        <v>44316</v>
      </c>
      <c r="J1978" s="11">
        <v>44043</v>
      </c>
      <c r="K1978" s="2" t="s">
        <v>648</v>
      </c>
      <c r="L1978" s="2" t="s">
        <v>4272</v>
      </c>
      <c r="M1978" s="2"/>
      <c r="N1978" s="2" t="s">
        <v>213</v>
      </c>
      <c r="O1978" s="2"/>
      <c r="P1978" s="2"/>
      <c r="Q1978" s="2" t="s">
        <v>65</v>
      </c>
      <c r="R1978" s="2" t="s">
        <v>214</v>
      </c>
      <c r="S1978" s="2">
        <v>1018000</v>
      </c>
      <c r="T1978" s="2" t="s">
        <v>129</v>
      </c>
      <c r="U1978" s="2" t="s">
        <v>130</v>
      </c>
      <c r="V1978" s="10" t="s">
        <v>69</v>
      </c>
      <c r="W1978" s="2"/>
      <c r="X1978" s="2">
        <v>916311.98</v>
      </c>
      <c r="Y1978" s="26">
        <v>0.00701359194641</v>
      </c>
      <c r="Z1978" s="10" t="s">
        <v>131</v>
      </c>
      <c r="AA1978" s="2" t="s">
        <v>132</v>
      </c>
      <c r="AB1978" s="10" t="s">
        <v>72</v>
      </c>
      <c r="AC1978" s="2" t="s">
        <v>73</v>
      </c>
      <c r="AD1978" s="10" t="s">
        <v>74</v>
      </c>
      <c r="AE1978" s="10"/>
      <c r="AF1978" s="10" t="s">
        <v>86</v>
      </c>
      <c r="AG1978" s="10" t="s">
        <v>184</v>
      </c>
      <c r="AH1978" s="10"/>
      <c r="AI1978" s="10" t="s">
        <v>76</v>
      </c>
      <c r="AJ1978" s="2" t="s">
        <v>76</v>
      </c>
      <c r="AK1978" s="32">
        <v>2</v>
      </c>
      <c r="AL1978" s="2"/>
      <c r="AM1978" s="2"/>
      <c r="AN1978" s="7">
        <f>HYPERLINK("#Notes!C5354", "Go To Notes")</f>
      </c>
      <c r="AO1978" s="2">
        <v>0</v>
      </c>
      <c r="AP1978" s="2">
        <v>0</v>
      </c>
      <c r="AQ1978" s="2">
        <v>0</v>
      </c>
      <c r="AR1978" s="26">
        <v>0</v>
      </c>
      <c r="AS1978" s="11">
        <v>45000</v>
      </c>
      <c r="AT1978" s="10" t="s">
        <v>133</v>
      </c>
      <c r="AU1978" s="2">
        <v>10</v>
      </c>
      <c r="AV1978" s="10" t="s">
        <v>75</v>
      </c>
      <c r="AW1978" s="10" t="s">
        <v>75</v>
      </c>
      <c r="AX1978" s="10" t="s">
        <v>75</v>
      </c>
      <c r="AY1978" s="10"/>
      <c r="AZ1978" s="10"/>
      <c r="BA1978" s="2"/>
      <c r="BC1978" s="10"/>
    </row>
    <row r="1979" s="2" customFormat="1">
      <c r="A1979" s="2" t="s">
        <v>4273</v>
      </c>
      <c r="B1979" s="11">
        <v>44179</v>
      </c>
      <c r="C1979" s="2" t="s">
        <v>4265</v>
      </c>
      <c r="D1979" s="2" t="s">
        <v>4266</v>
      </c>
      <c r="E1979" s="2" t="s">
        <v>4267</v>
      </c>
      <c r="F1979" s="2" t="s">
        <v>4268</v>
      </c>
      <c r="G1979" s="2" t="s">
        <v>4269</v>
      </c>
      <c r="H1979" s="2" t="s">
        <v>4270</v>
      </c>
      <c r="I1979" s="11">
        <v>44316</v>
      </c>
      <c r="J1979" s="11">
        <v>44135</v>
      </c>
      <c r="K1979" s="2" t="s">
        <v>648</v>
      </c>
      <c r="L1979" s="2" t="s">
        <v>4272</v>
      </c>
      <c r="M1979" s="2"/>
      <c r="N1979" s="2" t="s">
        <v>213</v>
      </c>
      <c r="O1979" s="2"/>
      <c r="P1979" s="2"/>
      <c r="Q1979" s="2" t="s">
        <v>65</v>
      </c>
      <c r="R1979" s="2" t="s">
        <v>214</v>
      </c>
      <c r="S1979" s="2">
        <v>2018000</v>
      </c>
      <c r="T1979" s="2" t="s">
        <v>129</v>
      </c>
      <c r="U1979" s="2" t="s">
        <v>130</v>
      </c>
      <c r="V1979" s="10" t="s">
        <v>69</v>
      </c>
      <c r="W1979" s="2"/>
      <c r="X1979" s="2">
        <v>2007910</v>
      </c>
      <c r="Y1979" s="26">
        <v>0.01270769862831</v>
      </c>
      <c r="Z1979" s="10" t="s">
        <v>131</v>
      </c>
      <c r="AA1979" s="2" t="s">
        <v>132</v>
      </c>
      <c r="AB1979" s="10" t="s">
        <v>72</v>
      </c>
      <c r="AC1979" s="2" t="s">
        <v>73</v>
      </c>
      <c r="AD1979" s="10" t="s">
        <v>74</v>
      </c>
      <c r="AE1979" s="10"/>
      <c r="AF1979" s="10" t="s">
        <v>86</v>
      </c>
      <c r="AG1979" s="10" t="s">
        <v>184</v>
      </c>
      <c r="AH1979" s="10"/>
      <c r="AI1979" s="10" t="s">
        <v>76</v>
      </c>
      <c r="AJ1979" s="2" t="s">
        <v>76</v>
      </c>
      <c r="AK1979" s="32">
        <v>2</v>
      </c>
      <c r="AL1979" s="2"/>
      <c r="AM1979" s="2"/>
      <c r="AN1979" s="7">
        <f>HYPERLINK("#Notes!C5359", "Go To Notes")</f>
      </c>
      <c r="AO1979" s="2">
        <v>0</v>
      </c>
      <c r="AP1979" s="2">
        <v>0</v>
      </c>
      <c r="AQ1979" s="2">
        <v>0</v>
      </c>
      <c r="AR1979" s="26">
        <v>0</v>
      </c>
      <c r="AS1979" s="11">
        <v>45000</v>
      </c>
      <c r="AT1979" s="10" t="s">
        <v>133</v>
      </c>
      <c r="AU1979" s="2">
        <v>10</v>
      </c>
      <c r="AV1979" s="10" t="s">
        <v>75</v>
      </c>
      <c r="AW1979" s="10" t="s">
        <v>75</v>
      </c>
      <c r="AX1979" s="10" t="s">
        <v>75</v>
      </c>
      <c r="AY1979" s="10"/>
      <c r="AZ1979" s="10"/>
      <c r="BA1979" s="2"/>
      <c r="BC1979" s="10"/>
    </row>
    <row r="1980" s="2" customFormat="1">
      <c r="A1980" s="2" t="s">
        <v>4274</v>
      </c>
      <c r="B1980" s="11">
        <v>44526</v>
      </c>
      <c r="C1980" s="2" t="s">
        <v>4275</v>
      </c>
      <c r="D1980" s="2" t="s">
        <v>4276</v>
      </c>
      <c r="E1980" s="2" t="s">
        <v>4277</v>
      </c>
      <c r="F1980" s="2" t="s">
        <v>4278</v>
      </c>
      <c r="G1980" s="2" t="s">
        <v>4279</v>
      </c>
      <c r="H1980" s="2" t="s">
        <v>4280</v>
      </c>
      <c r="I1980" s="11">
        <v>44561</v>
      </c>
      <c r="J1980" s="11">
        <v>44469</v>
      </c>
      <c r="K1980" s="2" t="s">
        <v>141</v>
      </c>
      <c r="L1980" s="2" t="s">
        <v>125</v>
      </c>
      <c r="M1980" s="2"/>
      <c r="N1980" s="2" t="s">
        <v>80</v>
      </c>
      <c r="O1980" s="2"/>
      <c r="P1980" s="2"/>
      <c r="Q1980" s="2" t="s">
        <v>65</v>
      </c>
      <c r="R1980" s="2" t="s">
        <v>81</v>
      </c>
      <c r="S1980" s="2">
        <v>17407</v>
      </c>
      <c r="T1980" s="2" t="s">
        <v>82</v>
      </c>
      <c r="U1980" s="2" t="s">
        <v>83</v>
      </c>
      <c r="V1980" s="10" t="s">
        <v>69</v>
      </c>
      <c r="W1980" s="2"/>
      <c r="X1980" s="2">
        <v>3054406.29</v>
      </c>
      <c r="Y1980" s="26">
        <v>0.00030317696848</v>
      </c>
      <c r="Z1980" s="10" t="s">
        <v>84</v>
      </c>
      <c r="AA1980" s="2" t="s">
        <v>85</v>
      </c>
      <c r="AB1980" s="10" t="s">
        <v>72</v>
      </c>
      <c r="AC1980" s="2" t="s">
        <v>73</v>
      </c>
      <c r="AD1980" s="10" t="s">
        <v>74</v>
      </c>
      <c r="AE1980" s="10"/>
      <c r="AF1980" s="10" t="s">
        <v>86</v>
      </c>
      <c r="AG1980" s="10" t="s">
        <v>75</v>
      </c>
      <c r="AH1980" s="10"/>
      <c r="AI1980" s="10" t="s">
        <v>76</v>
      </c>
      <c r="AJ1980" s="2" t="s">
        <v>76</v>
      </c>
      <c r="AK1980" s="32">
        <v>1</v>
      </c>
      <c r="AL1980" s="2"/>
      <c r="AM1980" s="2"/>
      <c r="AN1980" s="7">
        <f>HYPERLINK("#Notes!C5365", "Go To Notes")</f>
      </c>
      <c r="AO1980" s="2">
        <v>0</v>
      </c>
      <c r="AP1980" s="2">
        <v>0</v>
      </c>
      <c r="AQ1980" s="2">
        <v>1694461.44</v>
      </c>
      <c r="AR1980" s="26">
        <v>0.5547596747517174</v>
      </c>
      <c r="AS1980" s="11"/>
      <c r="AT1980" s="10"/>
      <c r="AV1980" s="10"/>
      <c r="AW1980" s="10"/>
      <c r="AX1980" s="10"/>
      <c r="AY1980" s="10"/>
      <c r="AZ1980" s="10"/>
      <c r="BC1980" s="10"/>
    </row>
    <row r="1981" s="2" customFormat="1">
      <c r="A1981" s="2" t="s">
        <v>4281</v>
      </c>
      <c r="B1981" s="11">
        <v>43794</v>
      </c>
      <c r="C1981" s="2" t="s">
        <v>4275</v>
      </c>
      <c r="D1981" s="2" t="s">
        <v>4276</v>
      </c>
      <c r="E1981" s="2" t="s">
        <v>4277</v>
      </c>
      <c r="F1981" s="2" t="s">
        <v>4282</v>
      </c>
      <c r="G1981" s="2" t="s">
        <v>4283</v>
      </c>
      <c r="H1981" s="2" t="s">
        <v>4284</v>
      </c>
      <c r="I1981" s="11">
        <v>43830</v>
      </c>
      <c r="J1981" s="11">
        <v>43738</v>
      </c>
      <c r="K1981" s="2" t="s">
        <v>141</v>
      </c>
      <c r="L1981" s="2" t="s">
        <v>125</v>
      </c>
      <c r="M1981" s="2"/>
      <c r="N1981" s="2" t="s">
        <v>80</v>
      </c>
      <c r="O1981" s="2"/>
      <c r="P1981" s="2"/>
      <c r="Q1981" s="2" t="s">
        <v>65</v>
      </c>
      <c r="R1981" s="2" t="s">
        <v>81</v>
      </c>
      <c r="S1981" s="2">
        <v>13075</v>
      </c>
      <c r="T1981" s="2" t="s">
        <v>82</v>
      </c>
      <c r="U1981" s="2" t="s">
        <v>83</v>
      </c>
      <c r="V1981" s="10" t="s">
        <v>69</v>
      </c>
      <c r="W1981" s="2"/>
      <c r="X1981" s="2">
        <v>72174</v>
      </c>
      <c r="Y1981" s="26">
        <v>9.715997411E-05</v>
      </c>
      <c r="Z1981" s="10" t="s">
        <v>84</v>
      </c>
      <c r="AA1981" s="2" t="s">
        <v>85</v>
      </c>
      <c r="AB1981" s="10" t="s">
        <v>72</v>
      </c>
      <c r="AC1981" s="2" t="s">
        <v>73</v>
      </c>
      <c r="AD1981" s="10" t="s">
        <v>74</v>
      </c>
      <c r="AE1981" s="10"/>
      <c r="AF1981" s="10" t="s">
        <v>86</v>
      </c>
      <c r="AG1981" s="10" t="s">
        <v>75</v>
      </c>
      <c r="AH1981" s="10"/>
      <c r="AI1981" s="10" t="s">
        <v>76</v>
      </c>
      <c r="AJ1981" s="2" t="s">
        <v>76</v>
      </c>
      <c r="AK1981" s="32">
        <v>1</v>
      </c>
      <c r="AL1981" s="2"/>
      <c r="AM1981" s="2"/>
      <c r="AN1981" s="2"/>
      <c r="AO1981" s="2">
        <v>0</v>
      </c>
      <c r="AP1981" s="2">
        <v>0</v>
      </c>
      <c r="AQ1981" s="2">
        <v>69120.95999999</v>
      </c>
      <c r="AR1981" s="26">
        <v>0.9576988943385429</v>
      </c>
      <c r="AS1981" s="11"/>
      <c r="AT1981" s="10"/>
      <c r="AV1981" s="10"/>
      <c r="AW1981" s="10"/>
      <c r="AX1981" s="10"/>
      <c r="AY1981" s="10"/>
      <c r="AZ1981" s="10"/>
      <c r="BC1981" s="10"/>
    </row>
    <row r="1982" s="3" customFormat="1">
      <c r="A1982" s="3" t="s">
        <v>4285</v>
      </c>
      <c r="B1982" s="16">
        <v>43829</v>
      </c>
      <c r="C1982" s="3" t="s">
        <v>4275</v>
      </c>
      <c r="D1982" s="3" t="s">
        <v>4276</v>
      </c>
      <c r="E1982" s="3" t="s">
        <v>4277</v>
      </c>
      <c r="F1982" s="3" t="s">
        <v>4282</v>
      </c>
      <c r="G1982" s="3" t="s">
        <v>4283</v>
      </c>
      <c r="H1982" s="3" t="s">
        <v>4284</v>
      </c>
      <c r="I1982" s="16">
        <v>43830</v>
      </c>
      <c r="J1982" s="16">
        <v>43738</v>
      </c>
      <c r="K1982" s="3" t="s">
        <v>141</v>
      </c>
      <c r="L1982" s="3" t="s">
        <v>125</v>
      </c>
      <c r="M1982" s="3"/>
      <c r="N1982" s="3" t="s">
        <v>80</v>
      </c>
      <c r="O1982" s="3"/>
      <c r="P1982" s="3"/>
      <c r="Q1982" s="3" t="s">
        <v>65</v>
      </c>
      <c r="R1982" s="3" t="s">
        <v>81</v>
      </c>
      <c r="S1982" s="3">
        <v>13075</v>
      </c>
      <c r="T1982" s="3" t="s">
        <v>82</v>
      </c>
      <c r="U1982" s="3" t="s">
        <v>83</v>
      </c>
      <c r="V1982" s="21" t="s">
        <v>69</v>
      </c>
      <c r="W1982" s="3"/>
      <c r="X1982" s="3">
        <v>72174</v>
      </c>
      <c r="Y1982" s="27">
        <v>9.715997411E-05</v>
      </c>
      <c r="Z1982" s="21" t="s">
        <v>84</v>
      </c>
      <c r="AA1982" s="3" t="s">
        <v>85</v>
      </c>
      <c r="AB1982" s="21" t="s">
        <v>72</v>
      </c>
      <c r="AC1982" s="3" t="s">
        <v>73</v>
      </c>
      <c r="AD1982" s="21" t="s">
        <v>74</v>
      </c>
      <c r="AE1982" s="21"/>
      <c r="AF1982" s="21" t="s">
        <v>86</v>
      </c>
      <c r="AG1982" s="21" t="s">
        <v>75</v>
      </c>
      <c r="AH1982" s="21"/>
      <c r="AI1982" s="21" t="s">
        <v>76</v>
      </c>
      <c r="AJ1982" s="3" t="s">
        <v>76</v>
      </c>
      <c r="AK1982" s="33">
        <v>1</v>
      </c>
      <c r="AL1982" s="3"/>
      <c r="AM1982" s="3"/>
      <c r="AN1982" s="3"/>
      <c r="AO1982" s="3">
        <v>0</v>
      </c>
      <c r="AP1982" s="3">
        <v>0</v>
      </c>
      <c r="AQ1982" s="3">
        <v>69120.95999999</v>
      </c>
      <c r="AR1982" s="27">
        <v>0.9576988943385429</v>
      </c>
      <c r="AS1982" s="16"/>
      <c r="AT1982" s="21"/>
      <c r="AV1982" s="21"/>
      <c r="AW1982" s="21"/>
      <c r="AX1982" s="21"/>
      <c r="AY1982" s="21"/>
      <c r="AZ1982" s="21"/>
      <c r="BC1982" s="21"/>
    </row>
    <row r="1983" s="2" customFormat="1">
      <c r="A1983" s="2" t="s">
        <v>4286</v>
      </c>
      <c r="B1983" s="11">
        <v>43888</v>
      </c>
      <c r="C1983" s="2" t="s">
        <v>4275</v>
      </c>
      <c r="D1983" s="2" t="s">
        <v>4276</v>
      </c>
      <c r="E1983" s="2" t="s">
        <v>4277</v>
      </c>
      <c r="F1983" s="2" t="s">
        <v>4282</v>
      </c>
      <c r="G1983" s="2" t="s">
        <v>4283</v>
      </c>
      <c r="H1983" s="2" t="s">
        <v>4284</v>
      </c>
      <c r="I1983" s="11">
        <v>43830</v>
      </c>
      <c r="J1983" s="11">
        <v>43830</v>
      </c>
      <c r="K1983" s="2" t="s">
        <v>141</v>
      </c>
      <c r="L1983" s="2" t="s">
        <v>125</v>
      </c>
      <c r="M1983" s="2"/>
      <c r="N1983" s="2" t="s">
        <v>80</v>
      </c>
      <c r="O1983" s="2"/>
      <c r="P1983" s="2"/>
      <c r="Q1983" s="2" t="s">
        <v>65</v>
      </c>
      <c r="R1983" s="2" t="s">
        <v>81</v>
      </c>
      <c r="S1983" s="2">
        <v>15088</v>
      </c>
      <c r="T1983" s="2" t="s">
        <v>82</v>
      </c>
      <c r="U1983" s="2" t="s">
        <v>83</v>
      </c>
      <c r="V1983" s="10" t="s">
        <v>69</v>
      </c>
      <c r="W1983" s="2"/>
      <c r="X1983" s="2">
        <v>91735.04</v>
      </c>
      <c r="Y1983" s="26">
        <v>0.00011631577641</v>
      </c>
      <c r="Z1983" s="10" t="s">
        <v>84</v>
      </c>
      <c r="AA1983" s="2" t="s">
        <v>85</v>
      </c>
      <c r="AB1983" s="10" t="s">
        <v>72</v>
      </c>
      <c r="AC1983" s="2" t="s">
        <v>73</v>
      </c>
      <c r="AD1983" s="10" t="s">
        <v>74</v>
      </c>
      <c r="AE1983" s="10"/>
      <c r="AF1983" s="10" t="s">
        <v>86</v>
      </c>
      <c r="AG1983" s="10" t="s">
        <v>75</v>
      </c>
      <c r="AH1983" s="10"/>
      <c r="AI1983" s="10" t="s">
        <v>76</v>
      </c>
      <c r="AJ1983" s="2" t="s">
        <v>76</v>
      </c>
      <c r="AK1983" s="32">
        <v>1</v>
      </c>
      <c r="AL1983" s="2"/>
      <c r="AM1983" s="2"/>
      <c r="AN1983" s="2"/>
      <c r="AO1983" s="2">
        <v>0</v>
      </c>
      <c r="AP1983" s="2">
        <v>0</v>
      </c>
      <c r="AQ1983" s="2">
        <v>91563.81</v>
      </c>
      <c r="AR1983" s="26">
        <v>0.9981334286222582</v>
      </c>
      <c r="AS1983" s="11"/>
      <c r="AT1983" s="10"/>
      <c r="AV1983" s="10"/>
      <c r="AW1983" s="10"/>
      <c r="AX1983" s="10"/>
      <c r="AY1983" s="10"/>
      <c r="AZ1983" s="10"/>
      <c r="BC1983" s="10"/>
    </row>
    <row r="1984" s="2" customFormat="1">
      <c r="A1984" s="2" t="s">
        <v>4287</v>
      </c>
      <c r="B1984" s="11">
        <v>43979</v>
      </c>
      <c r="C1984" s="2" t="s">
        <v>4275</v>
      </c>
      <c r="D1984" s="2" t="s">
        <v>4276</v>
      </c>
      <c r="E1984" s="2" t="s">
        <v>4277</v>
      </c>
      <c r="F1984" s="2" t="s">
        <v>4282</v>
      </c>
      <c r="G1984" s="2" t="s">
        <v>4283</v>
      </c>
      <c r="H1984" s="2" t="s">
        <v>4284</v>
      </c>
      <c r="I1984" s="11">
        <v>44196</v>
      </c>
      <c r="J1984" s="11">
        <v>43921</v>
      </c>
      <c r="K1984" s="2" t="s">
        <v>141</v>
      </c>
      <c r="L1984" s="2" t="s">
        <v>125</v>
      </c>
      <c r="M1984" s="2"/>
      <c r="N1984" s="2" t="s">
        <v>80</v>
      </c>
      <c r="O1984" s="2"/>
      <c r="P1984" s="2"/>
      <c r="Q1984" s="2" t="s">
        <v>65</v>
      </c>
      <c r="R1984" s="2" t="s">
        <v>81</v>
      </c>
      <c r="S1984" s="2">
        <v>7612</v>
      </c>
      <c r="T1984" s="2" t="s">
        <v>82</v>
      </c>
      <c r="U1984" s="2" t="s">
        <v>83</v>
      </c>
      <c r="V1984" s="10" t="s">
        <v>69</v>
      </c>
      <c r="W1984" s="2"/>
      <c r="X1984" s="2">
        <v>26642</v>
      </c>
      <c r="Y1984" s="26">
        <v>4.808195192E-05</v>
      </c>
      <c r="Z1984" s="10" t="s">
        <v>84</v>
      </c>
      <c r="AA1984" s="2" t="s">
        <v>85</v>
      </c>
      <c r="AB1984" s="10" t="s">
        <v>72</v>
      </c>
      <c r="AC1984" s="2" t="s">
        <v>73</v>
      </c>
      <c r="AD1984" s="10" t="s">
        <v>74</v>
      </c>
      <c r="AE1984" s="10"/>
      <c r="AF1984" s="10" t="s">
        <v>86</v>
      </c>
      <c r="AG1984" s="10" t="s">
        <v>75</v>
      </c>
      <c r="AH1984" s="10"/>
      <c r="AI1984" s="10" t="s">
        <v>76</v>
      </c>
      <c r="AJ1984" s="2" t="s">
        <v>76</v>
      </c>
      <c r="AK1984" s="32">
        <v>1</v>
      </c>
      <c r="AL1984" s="2"/>
      <c r="AM1984" s="2"/>
      <c r="AN1984" s="2"/>
      <c r="AO1984" s="2">
        <v>0</v>
      </c>
      <c r="AP1984" s="2">
        <v>0</v>
      </c>
      <c r="AQ1984" s="2">
        <v>16541.8</v>
      </c>
      <c r="AR1984" s="26">
        <v>0.6208918249380678</v>
      </c>
      <c r="AS1984" s="11"/>
      <c r="AT1984" s="10"/>
      <c r="AV1984" s="10"/>
      <c r="AW1984" s="10"/>
      <c r="AX1984" s="10"/>
      <c r="AY1984" s="10"/>
      <c r="AZ1984" s="10"/>
      <c r="BC1984" s="10"/>
    </row>
    <row r="1985" s="2" customFormat="1">
      <c r="A1985" s="2" t="s">
        <v>4288</v>
      </c>
      <c r="B1985" s="11">
        <v>44069</v>
      </c>
      <c r="C1985" s="2" t="s">
        <v>4275</v>
      </c>
      <c r="D1985" s="2" t="s">
        <v>4276</v>
      </c>
      <c r="E1985" s="2" t="s">
        <v>4277</v>
      </c>
      <c r="F1985" s="2" t="s">
        <v>4282</v>
      </c>
      <c r="G1985" s="2" t="s">
        <v>4283</v>
      </c>
      <c r="H1985" s="2" t="s">
        <v>4284</v>
      </c>
      <c r="I1985" s="11">
        <v>44196</v>
      </c>
      <c r="J1985" s="11">
        <v>44012</v>
      </c>
      <c r="K1985" s="2" t="s">
        <v>141</v>
      </c>
      <c r="L1985" s="2" t="s">
        <v>125</v>
      </c>
      <c r="M1985" s="2"/>
      <c r="N1985" s="2" t="s">
        <v>80</v>
      </c>
      <c r="O1985" s="2"/>
      <c r="P1985" s="2"/>
      <c r="Q1985" s="2" t="s">
        <v>65</v>
      </c>
      <c r="R1985" s="2" t="s">
        <v>81</v>
      </c>
      <c r="S1985" s="2">
        <v>7058</v>
      </c>
      <c r="T1985" s="2" t="s">
        <v>82</v>
      </c>
      <c r="U1985" s="2" t="s">
        <v>83</v>
      </c>
      <c r="V1985" s="10" t="s">
        <v>69</v>
      </c>
      <c r="W1985" s="2"/>
      <c r="X1985" s="2">
        <v>30631.72</v>
      </c>
      <c r="Y1985" s="26">
        <v>4.454256349E-05</v>
      </c>
      <c r="Z1985" s="10" t="s">
        <v>84</v>
      </c>
      <c r="AA1985" s="2" t="s">
        <v>85</v>
      </c>
      <c r="AB1985" s="10" t="s">
        <v>72</v>
      </c>
      <c r="AC1985" s="2" t="s">
        <v>73</v>
      </c>
      <c r="AD1985" s="10" t="s">
        <v>74</v>
      </c>
      <c r="AE1985" s="10"/>
      <c r="AF1985" s="10" t="s">
        <v>86</v>
      </c>
      <c r="AG1985" s="10" t="s">
        <v>75</v>
      </c>
      <c r="AH1985" s="10"/>
      <c r="AI1985" s="10" t="s">
        <v>76</v>
      </c>
      <c r="AJ1985" s="2" t="s">
        <v>76</v>
      </c>
      <c r="AK1985" s="32">
        <v>1</v>
      </c>
      <c r="AL1985" s="2"/>
      <c r="AM1985" s="2"/>
      <c r="AN1985" s="2"/>
      <c r="AO1985" s="2">
        <v>0</v>
      </c>
      <c r="AP1985" s="2">
        <v>0</v>
      </c>
      <c r="AQ1985" s="2">
        <v>23043.18</v>
      </c>
      <c r="AR1985" s="26">
        <v>0.7522652988470775</v>
      </c>
      <c r="AS1985" s="11"/>
      <c r="AT1985" s="10"/>
      <c r="AV1985" s="10"/>
      <c r="AW1985" s="10"/>
      <c r="AX1985" s="10"/>
      <c r="AY1985" s="10"/>
      <c r="AZ1985" s="10"/>
      <c r="BC1985" s="10"/>
    </row>
    <row r="1986" s="2" customFormat="1">
      <c r="A1986" s="2" t="s">
        <v>4289</v>
      </c>
      <c r="B1986" s="11">
        <v>44155</v>
      </c>
      <c r="C1986" s="2" t="s">
        <v>4275</v>
      </c>
      <c r="D1986" s="2" t="s">
        <v>4276</v>
      </c>
      <c r="E1986" s="2" t="s">
        <v>4277</v>
      </c>
      <c r="F1986" s="2" t="s">
        <v>4282</v>
      </c>
      <c r="G1986" s="2" t="s">
        <v>4283</v>
      </c>
      <c r="H1986" s="2" t="s">
        <v>4284</v>
      </c>
      <c r="I1986" s="11">
        <v>44196</v>
      </c>
      <c r="J1986" s="11">
        <v>44104</v>
      </c>
      <c r="K1986" s="2" t="s">
        <v>141</v>
      </c>
      <c r="L1986" s="2" t="s">
        <v>125</v>
      </c>
      <c r="M1986" s="2"/>
      <c r="N1986" s="2" t="s">
        <v>80</v>
      </c>
      <c r="O1986" s="2"/>
      <c r="P1986" s="2"/>
      <c r="Q1986" s="2" t="s">
        <v>65</v>
      </c>
      <c r="R1986" s="2" t="s">
        <v>81</v>
      </c>
      <c r="S1986" s="2">
        <v>4736</v>
      </c>
      <c r="T1986" s="2" t="s">
        <v>82</v>
      </c>
      <c r="U1986" s="2" t="s">
        <v>83</v>
      </c>
      <c r="V1986" s="10" t="s">
        <v>69</v>
      </c>
      <c r="W1986" s="2"/>
      <c r="X1986" s="2">
        <v>48307.2</v>
      </c>
      <c r="Y1986" s="26">
        <v>6.655649759E-05</v>
      </c>
      <c r="Z1986" s="10" t="s">
        <v>84</v>
      </c>
      <c r="AA1986" s="2" t="s">
        <v>85</v>
      </c>
      <c r="AB1986" s="10" t="s">
        <v>72</v>
      </c>
      <c r="AC1986" s="2" t="s">
        <v>73</v>
      </c>
      <c r="AD1986" s="10" t="s">
        <v>74</v>
      </c>
      <c r="AE1986" s="10"/>
      <c r="AF1986" s="10" t="s">
        <v>86</v>
      </c>
      <c r="AG1986" s="10" t="s">
        <v>75</v>
      </c>
      <c r="AH1986" s="10"/>
      <c r="AI1986" s="10" t="s">
        <v>76</v>
      </c>
      <c r="AJ1986" s="2" t="s">
        <v>76</v>
      </c>
      <c r="AK1986" s="32">
        <v>1</v>
      </c>
      <c r="AL1986" s="2"/>
      <c r="AM1986" s="2"/>
      <c r="AN1986" s="2"/>
      <c r="AO1986" s="2">
        <v>0</v>
      </c>
      <c r="AP1986" s="2">
        <v>0</v>
      </c>
      <c r="AQ1986" s="2">
        <v>48520.79999999</v>
      </c>
      <c r="AR1986" s="26">
        <v>1.0044217011126706</v>
      </c>
      <c r="AS1986" s="11"/>
      <c r="AT1986" s="10"/>
      <c r="AV1986" s="10"/>
      <c r="AW1986" s="10"/>
      <c r="AX1986" s="10"/>
      <c r="AY1986" s="10"/>
      <c r="AZ1986" s="10"/>
      <c r="BC1986" s="10"/>
    </row>
    <row r="1987" s="2" customFormat="1">
      <c r="A1987" s="2" t="s">
        <v>4290</v>
      </c>
      <c r="B1987" s="11">
        <v>44253</v>
      </c>
      <c r="C1987" s="2" t="s">
        <v>4275</v>
      </c>
      <c r="D1987" s="2" t="s">
        <v>4276</v>
      </c>
      <c r="E1987" s="2" t="s">
        <v>4277</v>
      </c>
      <c r="F1987" s="2" t="s">
        <v>4282</v>
      </c>
      <c r="G1987" s="2" t="s">
        <v>4283</v>
      </c>
      <c r="H1987" s="2" t="s">
        <v>4284</v>
      </c>
      <c r="I1987" s="11">
        <v>44196</v>
      </c>
      <c r="J1987" s="11">
        <v>44196</v>
      </c>
      <c r="K1987" s="2" t="s">
        <v>141</v>
      </c>
      <c r="L1987" s="2" t="s">
        <v>125</v>
      </c>
      <c r="M1987" s="2"/>
      <c r="N1987" s="2" t="s">
        <v>80</v>
      </c>
      <c r="O1987" s="2"/>
      <c r="P1987" s="2"/>
      <c r="Q1987" s="2" t="s">
        <v>65</v>
      </c>
      <c r="R1987" s="2" t="s">
        <v>81</v>
      </c>
      <c r="S1987" s="2">
        <v>5567</v>
      </c>
      <c r="T1987" s="2" t="s">
        <v>82</v>
      </c>
      <c r="U1987" s="2" t="s">
        <v>83</v>
      </c>
      <c r="V1987" s="10" t="s">
        <v>69</v>
      </c>
      <c r="W1987" s="2"/>
      <c r="X1987" s="2">
        <v>104882.28</v>
      </c>
      <c r="Y1987" s="26">
        <v>0.0001157434499</v>
      </c>
      <c r="Z1987" s="10" t="s">
        <v>84</v>
      </c>
      <c r="AA1987" s="2" t="s">
        <v>85</v>
      </c>
      <c r="AB1987" s="10" t="s">
        <v>72</v>
      </c>
      <c r="AC1987" s="2" t="s">
        <v>73</v>
      </c>
      <c r="AD1987" s="10" t="s">
        <v>74</v>
      </c>
      <c r="AE1987" s="10"/>
      <c r="AF1987" s="10" t="s">
        <v>86</v>
      </c>
      <c r="AG1987" s="10" t="s">
        <v>75</v>
      </c>
      <c r="AH1987" s="10"/>
      <c r="AI1987" s="10" t="s">
        <v>76</v>
      </c>
      <c r="AJ1987" s="2" t="s">
        <v>76</v>
      </c>
      <c r="AK1987" s="32">
        <v>1</v>
      </c>
      <c r="AL1987" s="2"/>
      <c r="AM1987" s="2"/>
      <c r="AN1987" s="2"/>
      <c r="AO1987" s="2">
        <v>0</v>
      </c>
      <c r="AP1987" s="2">
        <v>0</v>
      </c>
      <c r="AQ1987" s="2">
        <v>104678.09999999</v>
      </c>
      <c r="AR1987" s="26">
        <v>0.9980532459819713</v>
      </c>
      <c r="AS1987" s="11"/>
      <c r="AT1987" s="10"/>
      <c r="AV1987" s="10"/>
      <c r="AW1987" s="10"/>
      <c r="AX1987" s="10"/>
      <c r="AY1987" s="10"/>
      <c r="AZ1987" s="10"/>
      <c r="BC1987" s="10"/>
    </row>
    <row r="1988" s="2" customFormat="1">
      <c r="A1988" s="2" t="s">
        <v>4291</v>
      </c>
      <c r="B1988" s="11">
        <v>44342</v>
      </c>
      <c r="C1988" s="2" t="s">
        <v>4275</v>
      </c>
      <c r="D1988" s="2" t="s">
        <v>4276</v>
      </c>
      <c r="E1988" s="2" t="s">
        <v>4277</v>
      </c>
      <c r="F1988" s="2" t="s">
        <v>4282</v>
      </c>
      <c r="G1988" s="2" t="s">
        <v>4283</v>
      </c>
      <c r="H1988" s="2" t="s">
        <v>4284</v>
      </c>
      <c r="I1988" s="11">
        <v>44561</v>
      </c>
      <c r="J1988" s="11">
        <v>44286</v>
      </c>
      <c r="K1988" s="2" t="s">
        <v>141</v>
      </c>
      <c r="L1988" s="2" t="s">
        <v>125</v>
      </c>
      <c r="M1988" s="2"/>
      <c r="N1988" s="2" t="s">
        <v>80</v>
      </c>
      <c r="O1988" s="2"/>
      <c r="P1988" s="2"/>
      <c r="Q1988" s="2" t="s">
        <v>65</v>
      </c>
      <c r="R1988" s="2" t="s">
        <v>81</v>
      </c>
      <c r="S1988" s="2">
        <v>7018</v>
      </c>
      <c r="T1988" s="2" t="s">
        <v>82</v>
      </c>
      <c r="U1988" s="2" t="s">
        <v>83</v>
      </c>
      <c r="V1988" s="10" t="s">
        <v>69</v>
      </c>
      <c r="W1988" s="2"/>
      <c r="X1988" s="2">
        <v>1332156.76</v>
      </c>
      <c r="Y1988" s="26">
        <v>0.00136932758187</v>
      </c>
      <c r="Z1988" s="10" t="s">
        <v>84</v>
      </c>
      <c r="AA1988" s="2" t="s">
        <v>85</v>
      </c>
      <c r="AB1988" s="10" t="s">
        <v>72</v>
      </c>
      <c r="AC1988" s="2" t="s">
        <v>73</v>
      </c>
      <c r="AD1988" s="10" t="s">
        <v>74</v>
      </c>
      <c r="AE1988" s="10"/>
      <c r="AF1988" s="10" t="s">
        <v>86</v>
      </c>
      <c r="AG1988" s="10" t="s">
        <v>75</v>
      </c>
      <c r="AH1988" s="10"/>
      <c r="AI1988" s="10" t="s">
        <v>76</v>
      </c>
      <c r="AJ1988" s="2" t="s">
        <v>76</v>
      </c>
      <c r="AK1988" s="32">
        <v>1</v>
      </c>
      <c r="AL1988" s="2"/>
      <c r="AM1988" s="2"/>
      <c r="AN1988" s="2"/>
      <c r="AO1988" s="2">
        <v>0</v>
      </c>
      <c r="AP1988" s="2">
        <v>0</v>
      </c>
      <c r="AQ1988" s="2">
        <v>1350913.61999999</v>
      </c>
      <c r="AR1988" s="26">
        <v>1.0140800696758765</v>
      </c>
      <c r="AS1988" s="11"/>
      <c r="AT1988" s="10"/>
      <c r="AV1988" s="10"/>
      <c r="AW1988" s="10"/>
      <c r="AX1988" s="10"/>
      <c r="AY1988" s="10"/>
      <c r="AZ1988" s="10"/>
      <c r="BC1988" s="10"/>
    </row>
    <row r="1989" s="2" customFormat="1">
      <c r="A1989" s="2" t="s">
        <v>4292</v>
      </c>
      <c r="B1989" s="11">
        <v>44435</v>
      </c>
      <c r="C1989" s="2" t="s">
        <v>4275</v>
      </c>
      <c r="D1989" s="2" t="s">
        <v>4276</v>
      </c>
      <c r="E1989" s="2" t="s">
        <v>4277</v>
      </c>
      <c r="F1989" s="2" t="s">
        <v>4282</v>
      </c>
      <c r="G1989" s="2" t="s">
        <v>4283</v>
      </c>
      <c r="H1989" s="2" t="s">
        <v>4284</v>
      </c>
      <c r="I1989" s="11">
        <v>44561</v>
      </c>
      <c r="J1989" s="11">
        <v>44377</v>
      </c>
      <c r="K1989" s="2" t="s">
        <v>141</v>
      </c>
      <c r="L1989" s="2" t="s">
        <v>125</v>
      </c>
      <c r="M1989" s="2"/>
      <c r="N1989" s="2" t="s">
        <v>80</v>
      </c>
      <c r="O1989" s="2"/>
      <c r="P1989" s="2"/>
      <c r="Q1989" s="2" t="s">
        <v>65</v>
      </c>
      <c r="R1989" s="2" t="s">
        <v>81</v>
      </c>
      <c r="S1989" s="2">
        <v>8364</v>
      </c>
      <c r="T1989" s="2" t="s">
        <v>82</v>
      </c>
      <c r="U1989" s="2" t="s">
        <v>83</v>
      </c>
      <c r="V1989" s="10" t="s">
        <v>69</v>
      </c>
      <c r="W1989" s="2"/>
      <c r="X1989" s="2">
        <v>1791066.96</v>
      </c>
      <c r="Y1989" s="26">
        <v>0.00176135049921</v>
      </c>
      <c r="Z1989" s="10" t="s">
        <v>84</v>
      </c>
      <c r="AA1989" s="2" t="s">
        <v>85</v>
      </c>
      <c r="AB1989" s="10" t="s">
        <v>72</v>
      </c>
      <c r="AC1989" s="2" t="s">
        <v>73</v>
      </c>
      <c r="AD1989" s="10" t="s">
        <v>74</v>
      </c>
      <c r="AE1989" s="10"/>
      <c r="AF1989" s="10" t="s">
        <v>86</v>
      </c>
      <c r="AG1989" s="10" t="s">
        <v>75</v>
      </c>
      <c r="AH1989" s="10"/>
      <c r="AI1989" s="10" t="s">
        <v>76</v>
      </c>
      <c r="AJ1989" s="2" t="s">
        <v>76</v>
      </c>
      <c r="AK1989" s="32">
        <v>1</v>
      </c>
      <c r="AL1989" s="2"/>
      <c r="AM1989" s="2"/>
      <c r="AN1989" s="2"/>
      <c r="AO1989" s="2">
        <v>0</v>
      </c>
      <c r="AP1989" s="2">
        <v>0</v>
      </c>
      <c r="AQ1989" s="2">
        <v>1739970.88</v>
      </c>
      <c r="AR1989" s="26">
        <v>0.9714717086847495</v>
      </c>
      <c r="AS1989" s="11"/>
      <c r="AT1989" s="10"/>
      <c r="AV1989" s="10"/>
      <c r="AW1989" s="10"/>
      <c r="AX1989" s="10"/>
      <c r="AY1989" s="10"/>
      <c r="AZ1989" s="10"/>
      <c r="BC1989" s="10"/>
    </row>
    <row r="1990" s="2" customFormat="1">
      <c r="A1990" s="2" t="s">
        <v>4293</v>
      </c>
      <c r="B1990" s="11">
        <v>44526</v>
      </c>
      <c r="C1990" s="2" t="s">
        <v>4275</v>
      </c>
      <c r="D1990" s="2" t="s">
        <v>4276</v>
      </c>
      <c r="E1990" s="2" t="s">
        <v>4277</v>
      </c>
      <c r="F1990" s="2" t="s">
        <v>4282</v>
      </c>
      <c r="G1990" s="2" t="s">
        <v>4283</v>
      </c>
      <c r="H1990" s="2" t="s">
        <v>4284</v>
      </c>
      <c r="I1990" s="11">
        <v>44561</v>
      </c>
      <c r="J1990" s="11">
        <v>44469</v>
      </c>
      <c r="K1990" s="2" t="s">
        <v>141</v>
      </c>
      <c r="L1990" s="2" t="s">
        <v>125</v>
      </c>
      <c r="M1990" s="2"/>
      <c r="N1990" s="2" t="s">
        <v>80</v>
      </c>
      <c r="O1990" s="2"/>
      <c r="P1990" s="2"/>
      <c r="Q1990" s="2" t="s">
        <v>65</v>
      </c>
      <c r="R1990" s="2" t="s">
        <v>81</v>
      </c>
      <c r="S1990" s="2">
        <v>8988</v>
      </c>
      <c r="T1990" s="2" t="s">
        <v>82</v>
      </c>
      <c r="U1990" s="2" t="s">
        <v>83</v>
      </c>
      <c r="V1990" s="10" t="s">
        <v>69</v>
      </c>
      <c r="W1990" s="2"/>
      <c r="X1990" s="2">
        <v>1577124.36</v>
      </c>
      <c r="Y1990" s="26">
        <v>0.00160831822451</v>
      </c>
      <c r="Z1990" s="10" t="s">
        <v>84</v>
      </c>
      <c r="AA1990" s="2" t="s">
        <v>85</v>
      </c>
      <c r="AB1990" s="10" t="s">
        <v>72</v>
      </c>
      <c r="AC1990" s="2" t="s">
        <v>73</v>
      </c>
      <c r="AD1990" s="10" t="s">
        <v>74</v>
      </c>
      <c r="AE1990" s="10"/>
      <c r="AF1990" s="10" t="s">
        <v>86</v>
      </c>
      <c r="AG1990" s="10" t="s">
        <v>75</v>
      </c>
      <c r="AH1990" s="10"/>
      <c r="AI1990" s="10" t="s">
        <v>76</v>
      </c>
      <c r="AJ1990" s="2" t="s">
        <v>76</v>
      </c>
      <c r="AK1990" s="32">
        <v>1</v>
      </c>
      <c r="AL1990" s="2"/>
      <c r="AM1990" s="2"/>
      <c r="AN1990" s="2"/>
      <c r="AO1990" s="2">
        <v>0</v>
      </c>
      <c r="AP1990" s="2">
        <v>0</v>
      </c>
      <c r="AQ1990" s="2">
        <v>1565336.16</v>
      </c>
      <c r="AR1990" s="26">
        <v>0.9925255101633202</v>
      </c>
      <c r="AS1990" s="11"/>
      <c r="AT1990" s="10"/>
      <c r="AV1990" s="10"/>
      <c r="AW1990" s="10"/>
      <c r="AX1990" s="10"/>
      <c r="AY1990" s="10"/>
      <c r="AZ1990" s="10"/>
      <c r="BC1990" s="10"/>
    </row>
    <row r="1991" s="2" customFormat="1">
      <c r="A1991" s="2" t="s">
        <v>4294</v>
      </c>
      <c r="B1991" s="11">
        <v>43956</v>
      </c>
      <c r="C1991" s="2" t="s">
        <v>4295</v>
      </c>
      <c r="D1991" s="2" t="s">
        <v>4296</v>
      </c>
      <c r="E1991" s="2" t="s">
        <v>4297</v>
      </c>
      <c r="F1991" s="2" t="s">
        <v>4298</v>
      </c>
      <c r="G1991" s="2" t="s">
        <v>4299</v>
      </c>
      <c r="H1991" s="2" t="s">
        <v>4300</v>
      </c>
      <c r="I1991" s="11">
        <v>44012</v>
      </c>
      <c r="J1991" s="11">
        <v>43921</v>
      </c>
      <c r="K1991" s="2" t="s">
        <v>199</v>
      </c>
      <c r="L1991" s="2" t="s">
        <v>200</v>
      </c>
      <c r="M1991" s="2"/>
      <c r="N1991" s="2" t="s">
        <v>80</v>
      </c>
      <c r="O1991" s="2"/>
      <c r="P1991" s="2"/>
      <c r="Q1991" s="2" t="s">
        <v>65</v>
      </c>
      <c r="R1991" s="2" t="s">
        <v>81</v>
      </c>
      <c r="S1991" s="2">
        <v>19390</v>
      </c>
      <c r="T1991" s="2" t="s">
        <v>82</v>
      </c>
      <c r="U1991" s="2" t="s">
        <v>83</v>
      </c>
      <c r="V1991" s="10" t="s">
        <v>69</v>
      </c>
      <c r="W1991" s="2"/>
      <c r="X1991" s="2">
        <v>67865</v>
      </c>
      <c r="Y1991" s="26">
        <v>0.00370558890263</v>
      </c>
      <c r="Z1991" s="10" t="s">
        <v>84</v>
      </c>
      <c r="AA1991" s="2" t="s">
        <v>85</v>
      </c>
      <c r="AB1991" s="10" t="s">
        <v>72</v>
      </c>
      <c r="AC1991" s="2" t="s">
        <v>73</v>
      </c>
      <c r="AD1991" s="10" t="s">
        <v>74</v>
      </c>
      <c r="AE1991" s="10"/>
      <c r="AF1991" s="10" t="s">
        <v>86</v>
      </c>
      <c r="AG1991" s="10" t="s">
        <v>75</v>
      </c>
      <c r="AH1991" s="10"/>
      <c r="AI1991" s="10" t="s">
        <v>76</v>
      </c>
      <c r="AJ1991" s="2" t="s">
        <v>76</v>
      </c>
      <c r="AK1991" s="32">
        <v>1</v>
      </c>
      <c r="AL1991" s="2"/>
      <c r="AM1991" s="2"/>
      <c r="AN1991" s="2"/>
      <c r="AO1991" s="2">
        <v>0</v>
      </c>
      <c r="AP1991" s="2">
        <v>0</v>
      </c>
      <c r="AQ1991" s="2">
        <v>0</v>
      </c>
      <c r="AR1991" s="26">
        <v>0</v>
      </c>
      <c r="AS1991" s="11"/>
      <c r="AT1991" s="10"/>
      <c r="AV1991" s="10"/>
      <c r="AW1991" s="10"/>
      <c r="AX1991" s="10"/>
      <c r="AY1991" s="10"/>
      <c r="AZ1991" s="10"/>
      <c r="BC1991" s="10"/>
    </row>
    <row r="1992" s="2" customFormat="1">
      <c r="A1992" s="2" t="s">
        <v>4301</v>
      </c>
      <c r="B1992" s="11">
        <v>44067</v>
      </c>
      <c r="C1992" s="2" t="s">
        <v>4295</v>
      </c>
      <c r="D1992" s="2" t="s">
        <v>4296</v>
      </c>
      <c r="E1992" s="2" t="s">
        <v>4297</v>
      </c>
      <c r="F1992" s="2" t="s">
        <v>4298</v>
      </c>
      <c r="G1992" s="2" t="s">
        <v>4299</v>
      </c>
      <c r="H1992" s="2" t="s">
        <v>4300</v>
      </c>
      <c r="I1992" s="11">
        <v>44012</v>
      </c>
      <c r="J1992" s="11">
        <v>44012</v>
      </c>
      <c r="K1992" s="2" t="s">
        <v>62</v>
      </c>
      <c r="L1992" s="2" t="s">
        <v>62</v>
      </c>
      <c r="M1992" s="2"/>
      <c r="N1992" s="2" t="s">
        <v>80</v>
      </c>
      <c r="O1992" s="2" t="s">
        <v>95</v>
      </c>
      <c r="P1992" s="2"/>
      <c r="Q1992" s="2" t="s">
        <v>65</v>
      </c>
      <c r="R1992" s="2" t="s">
        <v>81</v>
      </c>
      <c r="S1992" s="2">
        <v>629</v>
      </c>
      <c r="T1992" s="2" t="s">
        <v>82</v>
      </c>
      <c r="U1992" s="2" t="s">
        <v>83</v>
      </c>
      <c r="V1992" s="10" t="s">
        <v>69</v>
      </c>
      <c r="W1992" s="2"/>
      <c r="X1992" s="2">
        <v>2729.86</v>
      </c>
      <c r="Y1992" s="26">
        <v>0.00365287533365</v>
      </c>
      <c r="Z1992" s="10" t="s">
        <v>84</v>
      </c>
      <c r="AA1992" s="2" t="s">
        <v>85</v>
      </c>
      <c r="AB1992" s="10" t="s">
        <v>72</v>
      </c>
      <c r="AC1992" s="2" t="s">
        <v>73</v>
      </c>
      <c r="AD1992" s="10" t="s">
        <v>74</v>
      </c>
      <c r="AE1992" s="10"/>
      <c r="AF1992" s="10" t="s">
        <v>86</v>
      </c>
      <c r="AG1992" s="10" t="s">
        <v>75</v>
      </c>
      <c r="AH1992" s="10"/>
      <c r="AI1992" s="10" t="s">
        <v>76</v>
      </c>
      <c r="AJ1992" s="2" t="s">
        <v>76</v>
      </c>
      <c r="AK1992" s="32">
        <v>1</v>
      </c>
      <c r="AL1992" s="2"/>
      <c r="AM1992" s="2"/>
      <c r="AN1992" s="2"/>
      <c r="AO1992" s="2">
        <v>0</v>
      </c>
      <c r="AP1992" s="2">
        <v>0</v>
      </c>
      <c r="AQ1992" s="2">
        <v>0</v>
      </c>
      <c r="AR1992" s="26">
        <v>0</v>
      </c>
      <c r="AS1992" s="11"/>
      <c r="AT1992" s="10"/>
      <c r="AV1992" s="10"/>
      <c r="AW1992" s="10"/>
      <c r="AX1992" s="10"/>
      <c r="AY1992" s="10"/>
      <c r="AZ1992" s="10"/>
      <c r="BC1992" s="10"/>
    </row>
    <row r="1993" s="2" customFormat="1">
      <c r="A1993" s="2" t="s">
        <v>4302</v>
      </c>
      <c r="B1993" s="11">
        <v>44498</v>
      </c>
      <c r="C1993" s="2" t="s">
        <v>4303</v>
      </c>
      <c r="D1993" s="2" t="s">
        <v>4304</v>
      </c>
      <c r="E1993" s="2" t="s">
        <v>4305</v>
      </c>
      <c r="F1993" s="2" t="s">
        <v>4306</v>
      </c>
      <c r="G1993" s="2" t="s">
        <v>4307</v>
      </c>
      <c r="H1993" s="2" t="s">
        <v>4308</v>
      </c>
      <c r="I1993" s="11">
        <v>44712</v>
      </c>
      <c r="J1993" s="11">
        <v>44439</v>
      </c>
      <c r="K1993" s="2" t="s">
        <v>62</v>
      </c>
      <c r="L1993" s="2" t="s">
        <v>62</v>
      </c>
      <c r="M1993" s="2"/>
      <c r="N1993" s="2" t="s">
        <v>80</v>
      </c>
      <c r="O1993" s="2"/>
      <c r="P1993" s="2"/>
      <c r="Q1993" s="2" t="s">
        <v>65</v>
      </c>
      <c r="R1993" s="2" t="s">
        <v>81</v>
      </c>
      <c r="S1993" s="2">
        <v>86256</v>
      </c>
      <c r="T1993" s="2" t="s">
        <v>82</v>
      </c>
      <c r="U1993" s="2" t="s">
        <v>83</v>
      </c>
      <c r="V1993" s="10" t="s">
        <v>69</v>
      </c>
      <c r="W1993" s="2"/>
      <c r="X1993" s="2">
        <v>18824509.44</v>
      </c>
      <c r="Y1993" s="26">
        <v>0.00502270096391</v>
      </c>
      <c r="Z1993" s="10" t="s">
        <v>84</v>
      </c>
      <c r="AA1993" s="2" t="s">
        <v>85</v>
      </c>
      <c r="AB1993" s="10" t="s">
        <v>72</v>
      </c>
      <c r="AC1993" s="2" t="s">
        <v>73</v>
      </c>
      <c r="AD1993" s="10" t="s">
        <v>74</v>
      </c>
      <c r="AE1993" s="10"/>
      <c r="AF1993" s="10" t="s">
        <v>86</v>
      </c>
      <c r="AG1993" s="10" t="s">
        <v>75</v>
      </c>
      <c r="AH1993" s="10"/>
      <c r="AI1993" s="10" t="s">
        <v>76</v>
      </c>
      <c r="AJ1993" s="2" t="s">
        <v>76</v>
      </c>
      <c r="AK1993" s="32">
        <v>1</v>
      </c>
      <c r="AL1993" s="2"/>
      <c r="AM1993" s="2"/>
      <c r="AN1993" s="2"/>
      <c r="AO1993" s="2">
        <v>0</v>
      </c>
      <c r="AP1993" s="2">
        <v>0</v>
      </c>
      <c r="AQ1993" s="2">
        <v>0</v>
      </c>
      <c r="AR1993" s="26">
        <v>0</v>
      </c>
      <c r="AS1993" s="11"/>
      <c r="AT1993" s="10"/>
      <c r="AV1993" s="10"/>
      <c r="AW1993" s="10"/>
      <c r="AX1993" s="10"/>
      <c r="AY1993" s="10"/>
      <c r="AZ1993" s="10"/>
      <c r="BC1993" s="10"/>
    </row>
    <row r="1994" s="2" customFormat="1">
      <c r="A1994" s="2" t="s">
        <v>4309</v>
      </c>
      <c r="B1994" s="11">
        <v>43857</v>
      </c>
      <c r="C1994" s="2" t="s">
        <v>4303</v>
      </c>
      <c r="D1994" s="2" t="s">
        <v>4304</v>
      </c>
      <c r="E1994" s="2" t="s">
        <v>4305</v>
      </c>
      <c r="F1994" s="2" t="s">
        <v>4310</v>
      </c>
      <c r="G1994" s="2" t="s">
        <v>4311</v>
      </c>
      <c r="H1994" s="2" t="s">
        <v>4312</v>
      </c>
      <c r="I1994" s="11">
        <v>43982</v>
      </c>
      <c r="J1994" s="11">
        <v>43799</v>
      </c>
      <c r="K1994" s="2" t="s">
        <v>62</v>
      </c>
      <c r="L1994" s="2" t="s">
        <v>62</v>
      </c>
      <c r="M1994" s="2"/>
      <c r="N1994" s="2" t="s">
        <v>80</v>
      </c>
      <c r="O1994" s="2"/>
      <c r="P1994" s="2"/>
      <c r="Q1994" s="2" t="s">
        <v>65</v>
      </c>
      <c r="R1994" s="2" t="s">
        <v>81</v>
      </c>
      <c r="S1994" s="2">
        <v>46496</v>
      </c>
      <c r="T1994" s="2" t="s">
        <v>82</v>
      </c>
      <c r="U1994" s="2" t="s">
        <v>83</v>
      </c>
      <c r="V1994" s="10" t="s">
        <v>69</v>
      </c>
      <c r="W1994" s="2"/>
      <c r="X1994" s="2">
        <v>294784.64</v>
      </c>
      <c r="Y1994" s="26">
        <v>0.0002600456507</v>
      </c>
      <c r="Z1994" s="10" t="s">
        <v>84</v>
      </c>
      <c r="AA1994" s="2" t="s">
        <v>85</v>
      </c>
      <c r="AB1994" s="10" t="s">
        <v>72</v>
      </c>
      <c r="AC1994" s="2" t="s">
        <v>73</v>
      </c>
      <c r="AD1994" s="10" t="s">
        <v>74</v>
      </c>
      <c r="AE1994" s="10"/>
      <c r="AF1994" s="10" t="s">
        <v>86</v>
      </c>
      <c r="AG1994" s="10" t="s">
        <v>75</v>
      </c>
      <c r="AH1994" s="10"/>
      <c r="AI1994" s="10" t="s">
        <v>76</v>
      </c>
      <c r="AJ1994" s="2" t="s">
        <v>76</v>
      </c>
      <c r="AK1994" s="32">
        <v>1</v>
      </c>
      <c r="AL1994" s="2"/>
      <c r="AM1994" s="2"/>
      <c r="AN1994" s="7">
        <f>HYPERLINK("#Notes!C5371", "Go To Notes")</f>
      </c>
      <c r="AO1994" s="2">
        <v>0</v>
      </c>
      <c r="AP1994" s="2">
        <v>0</v>
      </c>
      <c r="AQ1994" s="2">
        <v>294957.18</v>
      </c>
      <c r="AR1994" s="26">
        <v>1.0005853086510885</v>
      </c>
      <c r="AS1994" s="11"/>
      <c r="AT1994" s="10"/>
      <c r="AV1994" s="10"/>
      <c r="AW1994" s="10"/>
      <c r="AX1994" s="10"/>
      <c r="AY1994" s="10"/>
      <c r="AZ1994" s="10"/>
      <c r="BC1994" s="10"/>
    </row>
    <row r="1995" s="2" customFormat="1">
      <c r="A1995" s="2" t="s">
        <v>4313</v>
      </c>
      <c r="B1995" s="11">
        <v>43948</v>
      </c>
      <c r="C1995" s="2" t="s">
        <v>4303</v>
      </c>
      <c r="D1995" s="2" t="s">
        <v>4304</v>
      </c>
      <c r="E1995" s="2" t="s">
        <v>4305</v>
      </c>
      <c r="F1995" s="2" t="s">
        <v>4310</v>
      </c>
      <c r="G1995" s="2" t="s">
        <v>4311</v>
      </c>
      <c r="H1995" s="2" t="s">
        <v>4312</v>
      </c>
      <c r="I1995" s="11">
        <v>43982</v>
      </c>
      <c r="J1995" s="11">
        <v>43890</v>
      </c>
      <c r="K1995" s="2" t="s">
        <v>62</v>
      </c>
      <c r="L1995" s="2" t="s">
        <v>62</v>
      </c>
      <c r="M1995" s="2"/>
      <c r="N1995" s="2" t="s">
        <v>80</v>
      </c>
      <c r="O1995" s="2"/>
      <c r="P1995" s="2"/>
      <c r="Q1995" s="2" t="s">
        <v>65</v>
      </c>
      <c r="R1995" s="2" t="s">
        <v>81</v>
      </c>
      <c r="S1995" s="2">
        <v>45007</v>
      </c>
      <c r="T1995" s="2" t="s">
        <v>82</v>
      </c>
      <c r="U1995" s="2" t="s">
        <v>83</v>
      </c>
      <c r="V1995" s="10" t="s">
        <v>69</v>
      </c>
      <c r="W1995" s="2"/>
      <c r="X1995" s="2">
        <v>162025.2</v>
      </c>
      <c r="Y1995" s="26">
        <v>0.00017224626768</v>
      </c>
      <c r="Z1995" s="10" t="s">
        <v>84</v>
      </c>
      <c r="AA1995" s="2" t="s">
        <v>85</v>
      </c>
      <c r="AB1995" s="10" t="s">
        <v>72</v>
      </c>
      <c r="AC1995" s="2" t="s">
        <v>73</v>
      </c>
      <c r="AD1995" s="10" t="s">
        <v>74</v>
      </c>
      <c r="AE1995" s="10"/>
      <c r="AF1995" s="10" t="s">
        <v>86</v>
      </c>
      <c r="AG1995" s="10" t="s">
        <v>75</v>
      </c>
      <c r="AH1995" s="10"/>
      <c r="AI1995" s="10" t="s">
        <v>76</v>
      </c>
      <c r="AJ1995" s="2" t="s">
        <v>76</v>
      </c>
      <c r="AK1995" s="32">
        <v>1</v>
      </c>
      <c r="AL1995" s="2"/>
      <c r="AM1995" s="2"/>
      <c r="AN1995" s="7">
        <f>HYPERLINK("#Notes!C5376", "Go To Notes")</f>
      </c>
      <c r="AO1995" s="2">
        <v>0</v>
      </c>
      <c r="AP1995" s="2">
        <v>0</v>
      </c>
      <c r="AQ1995" s="2">
        <v>162025.2</v>
      </c>
      <c r="AR1995" s="26">
        <v>1</v>
      </c>
      <c r="AS1995" s="11"/>
      <c r="AT1995" s="10"/>
      <c r="AV1995" s="10"/>
      <c r="AW1995" s="10"/>
      <c r="AX1995" s="10"/>
      <c r="AY1995" s="10"/>
      <c r="AZ1995" s="10"/>
      <c r="BC1995" s="10"/>
    </row>
    <row r="1996" s="2" customFormat="1">
      <c r="A1996" s="2" t="s">
        <v>4314</v>
      </c>
      <c r="B1996" s="11">
        <v>44035</v>
      </c>
      <c r="C1996" s="2" t="s">
        <v>4303</v>
      </c>
      <c r="D1996" s="2" t="s">
        <v>4304</v>
      </c>
      <c r="E1996" s="2" t="s">
        <v>4305</v>
      </c>
      <c r="F1996" s="2" t="s">
        <v>4310</v>
      </c>
      <c r="G1996" s="2" t="s">
        <v>4311</v>
      </c>
      <c r="H1996" s="2" t="s">
        <v>4312</v>
      </c>
      <c r="I1996" s="11">
        <v>43982</v>
      </c>
      <c r="J1996" s="11">
        <v>43982</v>
      </c>
      <c r="K1996" s="2" t="s">
        <v>62</v>
      </c>
      <c r="L1996" s="2" t="s">
        <v>62</v>
      </c>
      <c r="M1996" s="2"/>
      <c r="N1996" s="2" t="s">
        <v>80</v>
      </c>
      <c r="O1996" s="2"/>
      <c r="P1996" s="2"/>
      <c r="Q1996" s="2" t="s">
        <v>65</v>
      </c>
      <c r="R1996" s="2" t="s">
        <v>81</v>
      </c>
      <c r="S1996" s="2">
        <v>31619</v>
      </c>
      <c r="T1996" s="2" t="s">
        <v>82</v>
      </c>
      <c r="U1996" s="2" t="s">
        <v>83</v>
      </c>
      <c r="V1996" s="10" t="s">
        <v>69</v>
      </c>
      <c r="W1996" s="2"/>
      <c r="X1996" s="2">
        <v>128373.14</v>
      </c>
      <c r="Y1996" s="26">
        <v>0.00014291195811</v>
      </c>
      <c r="Z1996" s="10" t="s">
        <v>84</v>
      </c>
      <c r="AA1996" s="2" t="s">
        <v>85</v>
      </c>
      <c r="AB1996" s="10" t="s">
        <v>72</v>
      </c>
      <c r="AC1996" s="2" t="s">
        <v>73</v>
      </c>
      <c r="AD1996" s="10" t="s">
        <v>74</v>
      </c>
      <c r="AE1996" s="10"/>
      <c r="AF1996" s="10" t="s">
        <v>86</v>
      </c>
      <c r="AG1996" s="10" t="s">
        <v>75</v>
      </c>
      <c r="AH1996" s="10"/>
      <c r="AI1996" s="10" t="s">
        <v>76</v>
      </c>
      <c r="AJ1996" s="2" t="s">
        <v>76</v>
      </c>
      <c r="AK1996" s="32">
        <v>1</v>
      </c>
      <c r="AL1996" s="2"/>
      <c r="AM1996" s="2"/>
      <c r="AN1996" s="7">
        <f>HYPERLINK("#Notes!C5381", "Go To Notes")</f>
      </c>
      <c r="AO1996" s="2">
        <v>0</v>
      </c>
      <c r="AP1996" s="2">
        <v>0</v>
      </c>
      <c r="AQ1996" s="2">
        <v>128486.27</v>
      </c>
      <c r="AR1996" s="26">
        <v>1.0008812591169771</v>
      </c>
      <c r="AS1996" s="11"/>
      <c r="AT1996" s="10"/>
      <c r="AV1996" s="10"/>
      <c r="AW1996" s="10"/>
      <c r="AX1996" s="10"/>
      <c r="AY1996" s="10"/>
      <c r="AZ1996" s="10"/>
      <c r="BC1996" s="10"/>
    </row>
    <row r="1997" s="2" customFormat="1">
      <c r="A1997" s="2" t="s">
        <v>4315</v>
      </c>
      <c r="B1997" s="11">
        <v>44131</v>
      </c>
      <c r="C1997" s="2" t="s">
        <v>4303</v>
      </c>
      <c r="D1997" s="2" t="s">
        <v>4304</v>
      </c>
      <c r="E1997" s="2" t="s">
        <v>4305</v>
      </c>
      <c r="F1997" s="2" t="s">
        <v>4310</v>
      </c>
      <c r="G1997" s="2" t="s">
        <v>4311</v>
      </c>
      <c r="H1997" s="2" t="s">
        <v>4312</v>
      </c>
      <c r="I1997" s="11">
        <v>44347</v>
      </c>
      <c r="J1997" s="11">
        <v>44074</v>
      </c>
      <c r="K1997" s="2" t="s">
        <v>62</v>
      </c>
      <c r="L1997" s="2" t="s">
        <v>62</v>
      </c>
      <c r="M1997" s="2"/>
      <c r="N1997" s="2" t="s">
        <v>80</v>
      </c>
      <c r="O1997" s="2"/>
      <c r="P1997" s="2"/>
      <c r="Q1997" s="2" t="s">
        <v>65</v>
      </c>
      <c r="R1997" s="2" t="s">
        <v>81</v>
      </c>
      <c r="S1997" s="2">
        <v>27966</v>
      </c>
      <c r="T1997" s="2" t="s">
        <v>82</v>
      </c>
      <c r="U1997" s="2" t="s">
        <v>83</v>
      </c>
      <c r="V1997" s="10" t="s">
        <v>69</v>
      </c>
      <c r="W1997" s="2"/>
      <c r="X1997" s="2">
        <v>186812.88</v>
      </c>
      <c r="Y1997" s="26">
        <v>0.00018121907316</v>
      </c>
      <c r="Z1997" s="10" t="s">
        <v>84</v>
      </c>
      <c r="AA1997" s="2" t="s">
        <v>85</v>
      </c>
      <c r="AB1997" s="10" t="s">
        <v>72</v>
      </c>
      <c r="AC1997" s="2" t="s">
        <v>73</v>
      </c>
      <c r="AD1997" s="10" t="s">
        <v>74</v>
      </c>
      <c r="AE1997" s="10"/>
      <c r="AF1997" s="10" t="s">
        <v>86</v>
      </c>
      <c r="AG1997" s="10" t="s">
        <v>75</v>
      </c>
      <c r="AH1997" s="10"/>
      <c r="AI1997" s="10" t="s">
        <v>76</v>
      </c>
      <c r="AJ1997" s="2" t="s">
        <v>76</v>
      </c>
      <c r="AK1997" s="32">
        <v>1</v>
      </c>
      <c r="AL1997" s="2"/>
      <c r="AM1997" s="2"/>
      <c r="AN1997" s="7">
        <f>HYPERLINK("#Notes!C5386", "Go To Notes")</f>
      </c>
      <c r="AO1997" s="2">
        <v>0</v>
      </c>
      <c r="AP1997" s="2">
        <v>0</v>
      </c>
      <c r="AQ1997" s="2">
        <v>186812.88</v>
      </c>
      <c r="AR1997" s="26">
        <v>1</v>
      </c>
      <c r="AS1997" s="11"/>
      <c r="AT1997" s="10"/>
      <c r="AV1997" s="10"/>
      <c r="AW1997" s="10"/>
      <c r="AX1997" s="10"/>
      <c r="AY1997" s="10"/>
      <c r="AZ1997" s="10"/>
      <c r="BC1997" s="10"/>
    </row>
    <row r="1998" s="2" customFormat="1">
      <c r="A1998" s="2" t="s">
        <v>4316</v>
      </c>
      <c r="B1998" s="11">
        <v>44223</v>
      </c>
      <c r="C1998" s="2" t="s">
        <v>4303</v>
      </c>
      <c r="D1998" s="2" t="s">
        <v>4304</v>
      </c>
      <c r="E1998" s="2" t="s">
        <v>4305</v>
      </c>
      <c r="F1998" s="2" t="s">
        <v>4310</v>
      </c>
      <c r="G1998" s="2" t="s">
        <v>4311</v>
      </c>
      <c r="H1998" s="2" t="s">
        <v>4312</v>
      </c>
      <c r="I1998" s="11">
        <v>44347</v>
      </c>
      <c r="J1998" s="11">
        <v>44165</v>
      </c>
      <c r="K1998" s="2" t="s">
        <v>62</v>
      </c>
      <c r="L1998" s="2" t="s">
        <v>62</v>
      </c>
      <c r="M1998" s="2"/>
      <c r="N1998" s="2" t="s">
        <v>80</v>
      </c>
      <c r="O1998" s="2"/>
      <c r="P1998" s="2"/>
      <c r="Q1998" s="2" t="s">
        <v>65</v>
      </c>
      <c r="R1998" s="2" t="s">
        <v>81</v>
      </c>
      <c r="S1998" s="2">
        <v>27344</v>
      </c>
      <c r="T1998" s="2" t="s">
        <v>82</v>
      </c>
      <c r="U1998" s="2" t="s">
        <v>83</v>
      </c>
      <c r="V1998" s="10" t="s">
        <v>69</v>
      </c>
      <c r="W1998" s="2"/>
      <c r="X1998" s="2">
        <v>452816.64</v>
      </c>
      <c r="Y1998" s="26">
        <v>0.00038623070296</v>
      </c>
      <c r="Z1998" s="10" t="s">
        <v>84</v>
      </c>
      <c r="AA1998" s="2" t="s">
        <v>85</v>
      </c>
      <c r="AB1998" s="10" t="s">
        <v>72</v>
      </c>
      <c r="AC1998" s="2" t="s">
        <v>73</v>
      </c>
      <c r="AD1998" s="10" t="s">
        <v>74</v>
      </c>
      <c r="AE1998" s="10"/>
      <c r="AF1998" s="10" t="s">
        <v>86</v>
      </c>
      <c r="AG1998" s="10" t="s">
        <v>75</v>
      </c>
      <c r="AH1998" s="10"/>
      <c r="AI1998" s="10" t="s">
        <v>76</v>
      </c>
      <c r="AJ1998" s="2" t="s">
        <v>76</v>
      </c>
      <c r="AK1998" s="32">
        <v>1</v>
      </c>
      <c r="AL1998" s="2"/>
      <c r="AM1998" s="2"/>
      <c r="AN1998" s="7">
        <f>HYPERLINK("#Notes!C5391", "Go To Notes")</f>
      </c>
      <c r="AO1998" s="2">
        <v>0</v>
      </c>
      <c r="AP1998" s="2">
        <v>0</v>
      </c>
      <c r="AQ1998" s="2">
        <v>452816.64</v>
      </c>
      <c r="AR1998" s="26">
        <v>1</v>
      </c>
      <c r="AS1998" s="11"/>
      <c r="AT1998" s="10"/>
      <c r="AV1998" s="10"/>
      <c r="AW1998" s="10"/>
      <c r="AX1998" s="10"/>
      <c r="AY1998" s="10"/>
      <c r="AZ1998" s="10"/>
      <c r="BC1998" s="10"/>
    </row>
    <row r="1999" s="2" customFormat="1">
      <c r="A1999" s="2" t="s">
        <v>4317</v>
      </c>
      <c r="B1999" s="11">
        <v>44315</v>
      </c>
      <c r="C1999" s="2" t="s">
        <v>4303</v>
      </c>
      <c r="D1999" s="2" t="s">
        <v>4304</v>
      </c>
      <c r="E1999" s="2" t="s">
        <v>4305</v>
      </c>
      <c r="F1999" s="2" t="s">
        <v>4310</v>
      </c>
      <c r="G1999" s="2" t="s">
        <v>4311</v>
      </c>
      <c r="H1999" s="2" t="s">
        <v>4312</v>
      </c>
      <c r="I1999" s="11">
        <v>44347</v>
      </c>
      <c r="J1999" s="11">
        <v>44255</v>
      </c>
      <c r="K1999" s="2" t="s">
        <v>62</v>
      </c>
      <c r="L1999" s="2" t="s">
        <v>62</v>
      </c>
      <c r="M1999" s="2"/>
      <c r="N1999" s="2" t="s">
        <v>80</v>
      </c>
      <c r="O1999" s="2"/>
      <c r="P1999" s="2"/>
      <c r="Q1999" s="2" t="s">
        <v>65</v>
      </c>
      <c r="R1999" s="2" t="s">
        <v>81</v>
      </c>
      <c r="S1999" s="2">
        <v>27634</v>
      </c>
      <c r="T1999" s="2" t="s">
        <v>82</v>
      </c>
      <c r="U1999" s="2" t="s">
        <v>83</v>
      </c>
      <c r="V1999" s="10" t="s">
        <v>69</v>
      </c>
      <c r="W1999" s="2"/>
      <c r="X1999" s="2">
        <v>2811483.16</v>
      </c>
      <c r="Y1999" s="26">
        <v>0.00199738204567</v>
      </c>
      <c r="Z1999" s="10" t="s">
        <v>84</v>
      </c>
      <c r="AA1999" s="2" t="s">
        <v>85</v>
      </c>
      <c r="AB1999" s="10" t="s">
        <v>72</v>
      </c>
      <c r="AC1999" s="2" t="s">
        <v>73</v>
      </c>
      <c r="AD1999" s="10" t="s">
        <v>74</v>
      </c>
      <c r="AE1999" s="10"/>
      <c r="AF1999" s="10" t="s">
        <v>86</v>
      </c>
      <c r="AG1999" s="10" t="s">
        <v>75</v>
      </c>
      <c r="AH1999" s="10"/>
      <c r="AI1999" s="10" t="s">
        <v>76</v>
      </c>
      <c r="AJ1999" s="2" t="s">
        <v>76</v>
      </c>
      <c r="AK1999" s="32">
        <v>1</v>
      </c>
      <c r="AL1999" s="2"/>
      <c r="AM1999" s="2"/>
      <c r="AN1999" s="7">
        <f>HYPERLINK("#Notes!C5396", "Go To Notes")</f>
      </c>
      <c r="AO1999" s="2">
        <v>0</v>
      </c>
      <c r="AP1999" s="2">
        <v>0</v>
      </c>
      <c r="AQ1999" s="2">
        <v>1803646.72</v>
      </c>
      <c r="AR1999" s="26">
        <v>0.6415285517840342</v>
      </c>
      <c r="AS1999" s="11"/>
      <c r="AT1999" s="10"/>
      <c r="AV1999" s="10"/>
      <c r="AW1999" s="10"/>
      <c r="AX1999" s="10"/>
      <c r="AY1999" s="10"/>
      <c r="AZ1999" s="10"/>
      <c r="BC1999" s="10"/>
    </row>
    <row r="2000" s="2" customFormat="1">
      <c r="A2000" s="2" t="s">
        <v>4318</v>
      </c>
      <c r="B2000" s="11">
        <v>44405</v>
      </c>
      <c r="C2000" s="2" t="s">
        <v>4303</v>
      </c>
      <c r="D2000" s="2" t="s">
        <v>4304</v>
      </c>
      <c r="E2000" s="2" t="s">
        <v>4305</v>
      </c>
      <c r="F2000" s="2" t="s">
        <v>4310</v>
      </c>
      <c r="G2000" s="2" t="s">
        <v>4311</v>
      </c>
      <c r="H2000" s="2" t="s">
        <v>4312</v>
      </c>
      <c r="I2000" s="11">
        <v>44347</v>
      </c>
      <c r="J2000" s="11">
        <v>44347</v>
      </c>
      <c r="K2000" s="2" t="s">
        <v>62</v>
      </c>
      <c r="L2000" s="2" t="s">
        <v>62</v>
      </c>
      <c r="M2000" s="2"/>
      <c r="N2000" s="2" t="s">
        <v>80</v>
      </c>
      <c r="O2000" s="2"/>
      <c r="P2000" s="2"/>
      <c r="Q2000" s="2" t="s">
        <v>65</v>
      </c>
      <c r="R2000" s="2" t="s">
        <v>81</v>
      </c>
      <c r="S2000" s="2">
        <v>27151</v>
      </c>
      <c r="T2000" s="2" t="s">
        <v>82</v>
      </c>
      <c r="U2000" s="2" t="s">
        <v>83</v>
      </c>
      <c r="V2000" s="10" t="s">
        <v>69</v>
      </c>
      <c r="W2000" s="2"/>
      <c r="X2000" s="2">
        <v>6027522</v>
      </c>
      <c r="Y2000" s="26">
        <v>0.00416122187467</v>
      </c>
      <c r="Z2000" s="10" t="s">
        <v>84</v>
      </c>
      <c r="AA2000" s="2" t="s">
        <v>85</v>
      </c>
      <c r="AB2000" s="10" t="s">
        <v>72</v>
      </c>
      <c r="AC2000" s="2" t="s">
        <v>73</v>
      </c>
      <c r="AD2000" s="10" t="s">
        <v>74</v>
      </c>
      <c r="AE2000" s="10"/>
      <c r="AF2000" s="10" t="s">
        <v>86</v>
      </c>
      <c r="AG2000" s="10" t="s">
        <v>75</v>
      </c>
      <c r="AH2000" s="10"/>
      <c r="AI2000" s="10" t="s">
        <v>76</v>
      </c>
      <c r="AJ2000" s="2" t="s">
        <v>76</v>
      </c>
      <c r="AK2000" s="32">
        <v>1</v>
      </c>
      <c r="AL2000" s="2"/>
      <c r="AM2000" s="2"/>
      <c r="AN2000" s="7">
        <f>HYPERLINK("#Notes!C5401", "Go To Notes")</f>
      </c>
      <c r="AO2000" s="2">
        <v>0</v>
      </c>
      <c r="AP2000" s="2">
        <v>0</v>
      </c>
      <c r="AQ2000" s="2">
        <v>0</v>
      </c>
      <c r="AR2000" s="26">
        <v>0</v>
      </c>
      <c r="AS2000" s="11"/>
      <c r="AT2000" s="10"/>
      <c r="AV2000" s="10"/>
      <c r="AW2000" s="10"/>
      <c r="AX2000" s="10"/>
      <c r="AY2000" s="10"/>
      <c r="AZ2000" s="10"/>
      <c r="BC2000" s="10"/>
    </row>
    <row r="2001" s="2" customFormat="1">
      <c r="A2001" s="2" t="s">
        <v>4319</v>
      </c>
      <c r="B2001" s="11">
        <v>44498</v>
      </c>
      <c r="C2001" s="2" t="s">
        <v>4303</v>
      </c>
      <c r="D2001" s="2" t="s">
        <v>4304</v>
      </c>
      <c r="E2001" s="2" t="s">
        <v>4305</v>
      </c>
      <c r="F2001" s="2" t="s">
        <v>4320</v>
      </c>
      <c r="G2001" s="2" t="s">
        <v>4321</v>
      </c>
      <c r="H2001" s="2" t="s">
        <v>4322</v>
      </c>
      <c r="I2001" s="11">
        <v>44712</v>
      </c>
      <c r="J2001" s="11">
        <v>44439</v>
      </c>
      <c r="K2001" s="2" t="s">
        <v>62</v>
      </c>
      <c r="L2001" s="2" t="s">
        <v>62</v>
      </c>
      <c r="M2001" s="2"/>
      <c r="N2001" s="2" t="s">
        <v>80</v>
      </c>
      <c r="O2001" s="2"/>
      <c r="P2001" s="2"/>
      <c r="Q2001" s="2" t="s">
        <v>65</v>
      </c>
      <c r="R2001" s="2" t="s">
        <v>81</v>
      </c>
      <c r="S2001" s="2">
        <v>1832</v>
      </c>
      <c r="T2001" s="2" t="s">
        <v>82</v>
      </c>
      <c r="U2001" s="2" t="s">
        <v>83</v>
      </c>
      <c r="V2001" s="10" t="s">
        <v>69</v>
      </c>
      <c r="W2001" s="2"/>
      <c r="X2001" s="2">
        <v>399815.68</v>
      </c>
      <c r="Y2001" s="26">
        <v>0.0005533700162</v>
      </c>
      <c r="Z2001" s="10" t="s">
        <v>84</v>
      </c>
      <c r="AA2001" s="2" t="s">
        <v>85</v>
      </c>
      <c r="AB2001" s="10" t="s">
        <v>72</v>
      </c>
      <c r="AC2001" s="2" t="s">
        <v>73</v>
      </c>
      <c r="AD2001" s="10" t="s">
        <v>74</v>
      </c>
      <c r="AE2001" s="10"/>
      <c r="AF2001" s="10" t="s">
        <v>86</v>
      </c>
      <c r="AG2001" s="10" t="s">
        <v>75</v>
      </c>
      <c r="AH2001" s="10"/>
      <c r="AI2001" s="10" t="s">
        <v>76</v>
      </c>
      <c r="AJ2001" s="2" t="s">
        <v>76</v>
      </c>
      <c r="AK2001" s="32">
        <v>1</v>
      </c>
      <c r="AL2001" s="2"/>
      <c r="AM2001" s="2"/>
      <c r="AN2001" s="7">
        <f>HYPERLINK("#Notes!C5406", "Go To Notes")</f>
      </c>
      <c r="AO2001" s="2">
        <v>0</v>
      </c>
      <c r="AP2001" s="2">
        <v>0</v>
      </c>
      <c r="AQ2001" s="2">
        <v>0</v>
      </c>
      <c r="AR2001" s="26">
        <v>0</v>
      </c>
      <c r="AS2001" s="11"/>
      <c r="AT2001" s="10"/>
      <c r="AV2001" s="10"/>
      <c r="AW2001" s="10"/>
      <c r="AX2001" s="10"/>
      <c r="AY2001" s="10"/>
      <c r="AZ2001" s="10"/>
      <c r="BC2001" s="10"/>
    </row>
    <row r="2002" s="2" customFormat="1">
      <c r="A2002" s="2" t="s">
        <v>4323</v>
      </c>
      <c r="B2002" s="11">
        <v>44131</v>
      </c>
      <c r="C2002" s="2" t="s">
        <v>4324</v>
      </c>
      <c r="D2002" s="2" t="s">
        <v>4325</v>
      </c>
      <c r="E2002" s="2" t="s">
        <v>4326</v>
      </c>
      <c r="F2002" s="2" t="s">
        <v>4327</v>
      </c>
      <c r="G2002" s="2" t="s">
        <v>4328</v>
      </c>
      <c r="H2002" s="2" t="s">
        <v>4329</v>
      </c>
      <c r="I2002" s="11">
        <v>44074</v>
      </c>
      <c r="J2002" s="11">
        <v>44074</v>
      </c>
      <c r="K2002" s="2" t="s">
        <v>62</v>
      </c>
      <c r="L2002" s="2" t="s">
        <v>62</v>
      </c>
      <c r="M2002" s="2"/>
      <c r="N2002" s="2" t="s">
        <v>80</v>
      </c>
      <c r="O2002" s="2"/>
      <c r="P2002" s="2"/>
      <c r="Q2002" s="2" t="s">
        <v>65</v>
      </c>
      <c r="R2002" s="2" t="s">
        <v>81</v>
      </c>
      <c r="S2002" s="2">
        <v>23000</v>
      </c>
      <c r="T2002" s="2" t="s">
        <v>82</v>
      </c>
      <c r="U2002" s="2" t="s">
        <v>83</v>
      </c>
      <c r="V2002" s="10" t="s">
        <v>69</v>
      </c>
      <c r="W2002" s="2"/>
      <c r="X2002" s="2">
        <v>153640</v>
      </c>
      <c r="Y2002" s="26">
        <v>0.0005082830276</v>
      </c>
      <c r="Z2002" s="10" t="s">
        <v>84</v>
      </c>
      <c r="AA2002" s="2" t="s">
        <v>85</v>
      </c>
      <c r="AB2002" s="10" t="s">
        <v>72</v>
      </c>
      <c r="AC2002" s="2" t="s">
        <v>73</v>
      </c>
      <c r="AD2002" s="10" t="s">
        <v>74</v>
      </c>
      <c r="AE2002" s="10"/>
      <c r="AF2002" s="10" t="s">
        <v>86</v>
      </c>
      <c r="AG2002" s="10" t="s">
        <v>75</v>
      </c>
      <c r="AH2002" s="10"/>
      <c r="AI2002" s="10" t="s">
        <v>76</v>
      </c>
      <c r="AJ2002" s="2" t="s">
        <v>76</v>
      </c>
      <c r="AK2002" s="32">
        <v>1</v>
      </c>
      <c r="AL2002" s="2"/>
      <c r="AM2002" s="2"/>
      <c r="AN2002" s="7">
        <f>HYPERLINK("#Notes!C5411", "Go To Notes")</f>
      </c>
      <c r="AO2002" s="2">
        <v>0</v>
      </c>
      <c r="AP2002" s="2">
        <v>0</v>
      </c>
      <c r="AQ2002" s="2">
        <v>153640</v>
      </c>
      <c r="AR2002" s="26">
        <v>1</v>
      </c>
      <c r="AS2002" s="11"/>
      <c r="AT2002" s="10"/>
      <c r="AV2002" s="10"/>
      <c r="AW2002" s="10"/>
      <c r="AX2002" s="10"/>
      <c r="AY2002" s="10"/>
      <c r="AZ2002" s="10"/>
      <c r="BC2002" s="10"/>
    </row>
    <row r="2003" s="2" customFormat="1">
      <c r="A2003" s="2" t="s">
        <v>4330</v>
      </c>
      <c r="B2003" s="11">
        <v>44225</v>
      </c>
      <c r="C2003" s="2" t="s">
        <v>4324</v>
      </c>
      <c r="D2003" s="2" t="s">
        <v>4325</v>
      </c>
      <c r="E2003" s="2" t="s">
        <v>4326</v>
      </c>
      <c r="F2003" s="2" t="s">
        <v>4327</v>
      </c>
      <c r="G2003" s="2" t="s">
        <v>4328</v>
      </c>
      <c r="H2003" s="2" t="s">
        <v>4329</v>
      </c>
      <c r="I2003" s="11">
        <v>44439</v>
      </c>
      <c r="J2003" s="11">
        <v>44165</v>
      </c>
      <c r="K2003" s="2" t="s">
        <v>62</v>
      </c>
      <c r="L2003" s="2" t="s">
        <v>62</v>
      </c>
      <c r="M2003" s="2"/>
      <c r="N2003" s="2" t="s">
        <v>80</v>
      </c>
      <c r="O2003" s="2"/>
      <c r="P2003" s="2"/>
      <c r="Q2003" s="2" t="s">
        <v>65</v>
      </c>
      <c r="R2003" s="2" t="s">
        <v>81</v>
      </c>
      <c r="S2003" s="2">
        <v>20900</v>
      </c>
      <c r="T2003" s="2" t="s">
        <v>82</v>
      </c>
      <c r="U2003" s="2" t="s">
        <v>83</v>
      </c>
      <c r="V2003" s="10" t="s">
        <v>69</v>
      </c>
      <c r="W2003" s="2"/>
      <c r="X2003" s="2">
        <v>346104</v>
      </c>
      <c r="Y2003" s="26">
        <v>0.00098862522525</v>
      </c>
      <c r="Z2003" s="10" t="s">
        <v>84</v>
      </c>
      <c r="AA2003" s="2" t="s">
        <v>85</v>
      </c>
      <c r="AB2003" s="10" t="s">
        <v>72</v>
      </c>
      <c r="AC2003" s="2" t="s">
        <v>73</v>
      </c>
      <c r="AD2003" s="10" t="s">
        <v>74</v>
      </c>
      <c r="AE2003" s="10"/>
      <c r="AF2003" s="10" t="s">
        <v>86</v>
      </c>
      <c r="AG2003" s="10" t="s">
        <v>75</v>
      </c>
      <c r="AH2003" s="10"/>
      <c r="AI2003" s="10" t="s">
        <v>76</v>
      </c>
      <c r="AJ2003" s="2" t="s">
        <v>76</v>
      </c>
      <c r="AK2003" s="32">
        <v>1</v>
      </c>
      <c r="AL2003" s="2"/>
      <c r="AM2003" s="2"/>
      <c r="AN2003" s="7">
        <f>HYPERLINK("#Notes!C5416", "Go To Notes")</f>
      </c>
      <c r="AO2003" s="2">
        <v>0</v>
      </c>
      <c r="AP2003" s="2">
        <v>0</v>
      </c>
      <c r="AQ2003" s="2">
        <v>337409.28</v>
      </c>
      <c r="AR2003" s="26">
        <v>0.9748783024755564</v>
      </c>
      <c r="AS2003" s="11"/>
      <c r="AT2003" s="10"/>
      <c r="AV2003" s="10"/>
      <c r="AW2003" s="10"/>
      <c r="AX2003" s="10"/>
      <c r="AY2003" s="10"/>
      <c r="AZ2003" s="10"/>
      <c r="BC2003" s="10"/>
    </row>
    <row r="2004" s="2" customFormat="1">
      <c r="A2004" s="2" t="s">
        <v>4331</v>
      </c>
      <c r="B2004" s="11">
        <v>44522</v>
      </c>
      <c r="C2004" s="2" t="s">
        <v>4332</v>
      </c>
      <c r="D2004" s="2" t="s">
        <v>4333</v>
      </c>
      <c r="E2004" s="2" t="s">
        <v>4334</v>
      </c>
      <c r="F2004" s="2" t="s">
        <v>4335</v>
      </c>
      <c r="G2004" s="2" t="s">
        <v>4336</v>
      </c>
      <c r="H2004" s="2" t="s">
        <v>4337</v>
      </c>
      <c r="I2004" s="11">
        <v>44469</v>
      </c>
      <c r="J2004" s="11">
        <v>44469</v>
      </c>
      <c r="K2004" s="2" t="s">
        <v>62</v>
      </c>
      <c r="L2004" s="2" t="s">
        <v>62</v>
      </c>
      <c r="M2004" s="2"/>
      <c r="N2004" s="2" t="s">
        <v>80</v>
      </c>
      <c r="O2004" s="2"/>
      <c r="P2004" s="2"/>
      <c r="Q2004" s="2" t="s">
        <v>65</v>
      </c>
      <c r="R2004" s="2" t="s">
        <v>81</v>
      </c>
      <c r="S2004" s="2">
        <v>30975</v>
      </c>
      <c r="T2004" s="2" t="s">
        <v>82</v>
      </c>
      <c r="U2004" s="2" t="s">
        <v>83</v>
      </c>
      <c r="V2004" s="10" t="s">
        <v>69</v>
      </c>
      <c r="W2004" s="2"/>
      <c r="X2004" s="2">
        <v>5435183.25</v>
      </c>
      <c r="Y2004" s="26">
        <v>0.02817118859246</v>
      </c>
      <c r="Z2004" s="10" t="s">
        <v>84</v>
      </c>
      <c r="AA2004" s="2" t="s">
        <v>85</v>
      </c>
      <c r="AB2004" s="10" t="s">
        <v>72</v>
      </c>
      <c r="AC2004" s="2" t="s">
        <v>73</v>
      </c>
      <c r="AD2004" s="10" t="s">
        <v>74</v>
      </c>
      <c r="AE2004" s="10"/>
      <c r="AF2004" s="10" t="s">
        <v>86</v>
      </c>
      <c r="AG2004" s="10" t="s">
        <v>75</v>
      </c>
      <c r="AH2004" s="10"/>
      <c r="AI2004" s="10" t="s">
        <v>76</v>
      </c>
      <c r="AJ2004" s="2" t="s">
        <v>76</v>
      </c>
      <c r="AK2004" s="32">
        <v>1</v>
      </c>
      <c r="AL2004" s="2"/>
      <c r="AM2004" s="2"/>
      <c r="AN2004" s="7">
        <f>HYPERLINK("#Notes!C5421", "Go To Notes")</f>
      </c>
      <c r="AO2004" s="2">
        <v>0</v>
      </c>
      <c r="AP2004" s="2">
        <v>0</v>
      </c>
      <c r="AQ2004" s="2">
        <v>0</v>
      </c>
      <c r="AR2004" s="26">
        <v>0</v>
      </c>
      <c r="AS2004" s="11"/>
      <c r="AT2004" s="10"/>
      <c r="AV2004" s="10"/>
      <c r="AW2004" s="10"/>
      <c r="AX2004" s="10"/>
      <c r="AY2004" s="10"/>
      <c r="AZ2004" s="10"/>
      <c r="BC2004" s="10"/>
    </row>
    <row r="2005" s="2" customFormat="1">
      <c r="A2005" s="2" t="s">
        <v>4338</v>
      </c>
      <c r="B2005" s="11">
        <v>44435</v>
      </c>
      <c r="C2005" s="2" t="s">
        <v>4339</v>
      </c>
      <c r="D2005" s="2" t="s">
        <v>4333</v>
      </c>
      <c r="E2005" s="2" t="s">
        <v>4334</v>
      </c>
      <c r="F2005" s="2" t="s">
        <v>4340</v>
      </c>
      <c r="G2005" s="2" t="s">
        <v>4336</v>
      </c>
      <c r="H2005" s="2" t="s">
        <v>4337</v>
      </c>
      <c r="I2005" s="11">
        <v>44469</v>
      </c>
      <c r="J2005" s="11">
        <v>44377</v>
      </c>
      <c r="K2005" s="2" t="s">
        <v>62</v>
      </c>
      <c r="L2005" s="2" t="s">
        <v>62</v>
      </c>
      <c r="M2005" s="2"/>
      <c r="N2005" s="2" t="s">
        <v>80</v>
      </c>
      <c r="O2005" s="2"/>
      <c r="P2005" s="2"/>
      <c r="Q2005" s="2" t="s">
        <v>65</v>
      </c>
      <c r="R2005" s="2" t="s">
        <v>81</v>
      </c>
      <c r="S2005" s="2">
        <v>32559</v>
      </c>
      <c r="T2005" s="2" t="s">
        <v>82</v>
      </c>
      <c r="U2005" s="2" t="s">
        <v>83</v>
      </c>
      <c r="V2005" s="10" t="s">
        <v>69</v>
      </c>
      <c r="W2005" s="2"/>
      <c r="X2005" s="2">
        <v>6972184.26</v>
      </c>
      <c r="Y2005" s="26">
        <v>0.02774539366655</v>
      </c>
      <c r="Z2005" s="10" t="s">
        <v>84</v>
      </c>
      <c r="AA2005" s="2" t="s">
        <v>85</v>
      </c>
      <c r="AB2005" s="10" t="s">
        <v>72</v>
      </c>
      <c r="AC2005" s="2" t="s">
        <v>73</v>
      </c>
      <c r="AD2005" s="10" t="s">
        <v>74</v>
      </c>
      <c r="AE2005" s="10"/>
      <c r="AF2005" s="10" t="s">
        <v>86</v>
      </c>
      <c r="AG2005" s="10" t="s">
        <v>75</v>
      </c>
      <c r="AH2005" s="10"/>
      <c r="AI2005" s="10" t="s">
        <v>76</v>
      </c>
      <c r="AJ2005" s="2" t="s">
        <v>76</v>
      </c>
      <c r="AK2005" s="32">
        <v>1</v>
      </c>
      <c r="AL2005" s="2"/>
      <c r="AM2005" s="2"/>
      <c r="AN2005" s="7">
        <f>HYPERLINK("#Notes!C5426", "Go To Notes")</f>
      </c>
      <c r="AO2005" s="2">
        <v>0</v>
      </c>
      <c r="AP2005" s="2">
        <v>0</v>
      </c>
      <c r="AQ2005" s="2">
        <v>5514533.28</v>
      </c>
      <c r="AR2005" s="26">
        <v>0.7909333824748916</v>
      </c>
      <c r="AS2005" s="11"/>
      <c r="AT2005" s="10"/>
      <c r="AV2005" s="10"/>
      <c r="AW2005" s="10"/>
      <c r="AX2005" s="10"/>
      <c r="AY2005" s="10"/>
      <c r="AZ2005" s="10"/>
      <c r="BC2005" s="10"/>
      <c r="BD2005" s="2" t="s">
        <v>607</v>
      </c>
    </row>
    <row r="2006" s="2" customFormat="1">
      <c r="A2006" s="2" t="s">
        <v>4341</v>
      </c>
      <c r="B2006" s="11">
        <v>44498</v>
      </c>
      <c r="C2006" s="2" t="s">
        <v>4342</v>
      </c>
      <c r="D2006" s="2" t="s">
        <v>4343</v>
      </c>
      <c r="E2006" s="2" t="s">
        <v>4344</v>
      </c>
      <c r="F2006" s="2" t="s">
        <v>4345</v>
      </c>
      <c r="G2006" s="2" t="s">
        <v>4346</v>
      </c>
      <c r="H2006" s="2" t="s">
        <v>4347</v>
      </c>
      <c r="I2006" s="11">
        <v>44439</v>
      </c>
      <c r="J2006" s="11">
        <v>44439</v>
      </c>
      <c r="K2006" s="2" t="s">
        <v>62</v>
      </c>
      <c r="L2006" s="2" t="s">
        <v>1759</v>
      </c>
      <c r="M2006" s="2"/>
      <c r="N2006" s="2" t="s">
        <v>80</v>
      </c>
      <c r="O2006" s="2"/>
      <c r="P2006" s="2"/>
      <c r="Q2006" s="2" t="s">
        <v>65</v>
      </c>
      <c r="R2006" s="2" t="s">
        <v>81</v>
      </c>
      <c r="S2006" s="2">
        <v>25460</v>
      </c>
      <c r="T2006" s="2" t="s">
        <v>82</v>
      </c>
      <c r="U2006" s="2" t="s">
        <v>83</v>
      </c>
      <c r="V2006" s="10" t="s">
        <v>69</v>
      </c>
      <c r="W2006" s="2"/>
      <c r="X2006" s="2">
        <v>5556390.4</v>
      </c>
      <c r="Y2006" s="26">
        <v>0.00509221799592</v>
      </c>
      <c r="Z2006" s="10" t="s">
        <v>84</v>
      </c>
      <c r="AA2006" s="2" t="s">
        <v>85</v>
      </c>
      <c r="AB2006" s="10" t="s">
        <v>72</v>
      </c>
      <c r="AC2006" s="2" t="s">
        <v>73</v>
      </c>
      <c r="AD2006" s="10" t="s">
        <v>74</v>
      </c>
      <c r="AE2006" s="10"/>
      <c r="AF2006" s="10" t="s">
        <v>86</v>
      </c>
      <c r="AG2006" s="10" t="s">
        <v>75</v>
      </c>
      <c r="AH2006" s="10"/>
      <c r="AI2006" s="10" t="s">
        <v>76</v>
      </c>
      <c r="AJ2006" s="2" t="s">
        <v>76</v>
      </c>
      <c r="AK2006" s="32">
        <v>1</v>
      </c>
      <c r="AL2006" s="2"/>
      <c r="AM2006" s="2"/>
      <c r="AN2006" s="7">
        <f>HYPERLINK("#Notes!C5431", "Go To Notes")</f>
      </c>
      <c r="AO2006" s="2">
        <v>0</v>
      </c>
      <c r="AP2006" s="2">
        <v>0</v>
      </c>
      <c r="AQ2006" s="2">
        <v>0</v>
      </c>
      <c r="AR2006" s="26">
        <v>0</v>
      </c>
      <c r="AS2006" s="11"/>
      <c r="AT2006" s="10"/>
      <c r="AV2006" s="10"/>
      <c r="AW2006" s="10"/>
      <c r="AX2006" s="10"/>
      <c r="AY2006" s="10"/>
      <c r="AZ2006" s="10"/>
      <c r="BC2006" s="10"/>
    </row>
    <row r="2007" s="2" customFormat="1">
      <c r="A2007" s="2" t="s">
        <v>4348</v>
      </c>
      <c r="B2007" s="11">
        <v>44498</v>
      </c>
      <c r="C2007" s="2" t="s">
        <v>4342</v>
      </c>
      <c r="D2007" s="2" t="s">
        <v>4343</v>
      </c>
      <c r="E2007" s="2" t="s">
        <v>4344</v>
      </c>
      <c r="F2007" s="2" t="s">
        <v>4349</v>
      </c>
      <c r="G2007" s="2" t="s">
        <v>4350</v>
      </c>
      <c r="H2007" s="2" t="s">
        <v>4351</v>
      </c>
      <c r="I2007" s="11">
        <v>44439</v>
      </c>
      <c r="J2007" s="11">
        <v>44439</v>
      </c>
      <c r="K2007" s="2" t="s">
        <v>62</v>
      </c>
      <c r="L2007" s="2" t="s">
        <v>1759</v>
      </c>
      <c r="M2007" s="2"/>
      <c r="N2007" s="2" t="s">
        <v>80</v>
      </c>
      <c r="O2007" s="2"/>
      <c r="P2007" s="2"/>
      <c r="Q2007" s="2" t="s">
        <v>65</v>
      </c>
      <c r="R2007" s="2" t="s">
        <v>81</v>
      </c>
      <c r="S2007" s="2">
        <v>67023</v>
      </c>
      <c r="T2007" s="2" t="s">
        <v>82</v>
      </c>
      <c r="U2007" s="2" t="s">
        <v>83</v>
      </c>
      <c r="V2007" s="10" t="s">
        <v>69</v>
      </c>
      <c r="W2007" s="2"/>
      <c r="X2007" s="2">
        <v>14627099.52</v>
      </c>
      <c r="Y2007" s="26">
        <v>0.0050684998775</v>
      </c>
      <c r="Z2007" s="10" t="s">
        <v>84</v>
      </c>
      <c r="AA2007" s="2" t="s">
        <v>85</v>
      </c>
      <c r="AB2007" s="10" t="s">
        <v>72</v>
      </c>
      <c r="AC2007" s="2" t="s">
        <v>73</v>
      </c>
      <c r="AD2007" s="10" t="s">
        <v>74</v>
      </c>
      <c r="AE2007" s="10"/>
      <c r="AF2007" s="10" t="s">
        <v>86</v>
      </c>
      <c r="AG2007" s="10" t="s">
        <v>75</v>
      </c>
      <c r="AH2007" s="10"/>
      <c r="AI2007" s="10" t="s">
        <v>76</v>
      </c>
      <c r="AJ2007" s="2" t="s">
        <v>76</v>
      </c>
      <c r="AK2007" s="32">
        <v>1</v>
      </c>
      <c r="AL2007" s="2"/>
      <c r="AM2007" s="2"/>
      <c r="AN2007" s="2"/>
      <c r="AO2007" s="2">
        <v>0</v>
      </c>
      <c r="AP2007" s="2">
        <v>0</v>
      </c>
      <c r="AQ2007" s="2">
        <v>0</v>
      </c>
      <c r="AR2007" s="26">
        <v>0</v>
      </c>
      <c r="AS2007" s="11"/>
      <c r="AT2007" s="10"/>
      <c r="AV2007" s="10"/>
      <c r="AW2007" s="10"/>
      <c r="AX2007" s="10"/>
      <c r="AY2007" s="10"/>
      <c r="AZ2007" s="10"/>
      <c r="BC2007" s="10"/>
    </row>
    <row r="2008" s="2" customFormat="1">
      <c r="A2008" s="2" t="s">
        <v>4352</v>
      </c>
      <c r="B2008" s="11">
        <v>44498</v>
      </c>
      <c r="C2008" s="2" t="s">
        <v>4342</v>
      </c>
      <c r="D2008" s="2" t="s">
        <v>4343</v>
      </c>
      <c r="E2008" s="2" t="s">
        <v>4344</v>
      </c>
      <c r="F2008" s="2" t="s">
        <v>4353</v>
      </c>
      <c r="G2008" s="2" t="s">
        <v>4354</v>
      </c>
      <c r="H2008" s="2" t="s">
        <v>4355</v>
      </c>
      <c r="I2008" s="11">
        <v>44439</v>
      </c>
      <c r="J2008" s="11">
        <v>44439</v>
      </c>
      <c r="K2008" s="2" t="s">
        <v>62</v>
      </c>
      <c r="L2008" s="2" t="s">
        <v>1759</v>
      </c>
      <c r="M2008" s="2"/>
      <c r="N2008" s="2" t="s">
        <v>80</v>
      </c>
      <c r="O2008" s="2"/>
      <c r="P2008" s="2"/>
      <c r="Q2008" s="2" t="s">
        <v>65</v>
      </c>
      <c r="R2008" s="2" t="s">
        <v>81</v>
      </c>
      <c r="S2008" s="2">
        <v>22743</v>
      </c>
      <c r="T2008" s="2" t="s">
        <v>82</v>
      </c>
      <c r="U2008" s="2" t="s">
        <v>83</v>
      </c>
      <c r="V2008" s="10" t="s">
        <v>69</v>
      </c>
      <c r="W2008" s="2"/>
      <c r="X2008" s="2">
        <v>4963432.32</v>
      </c>
      <c r="Y2008" s="26">
        <v>0.00504428565681</v>
      </c>
      <c r="Z2008" s="10" t="s">
        <v>84</v>
      </c>
      <c r="AA2008" s="2" t="s">
        <v>85</v>
      </c>
      <c r="AB2008" s="10" t="s">
        <v>72</v>
      </c>
      <c r="AC2008" s="2" t="s">
        <v>73</v>
      </c>
      <c r="AD2008" s="10" t="s">
        <v>74</v>
      </c>
      <c r="AE2008" s="10"/>
      <c r="AF2008" s="10" t="s">
        <v>86</v>
      </c>
      <c r="AG2008" s="10" t="s">
        <v>75</v>
      </c>
      <c r="AH2008" s="10"/>
      <c r="AI2008" s="10" t="s">
        <v>76</v>
      </c>
      <c r="AJ2008" s="2" t="s">
        <v>76</v>
      </c>
      <c r="AK2008" s="32">
        <v>1</v>
      </c>
      <c r="AL2008" s="2"/>
      <c r="AM2008" s="2"/>
      <c r="AN2008" s="2"/>
      <c r="AO2008" s="2">
        <v>0</v>
      </c>
      <c r="AP2008" s="2">
        <v>0</v>
      </c>
      <c r="AQ2008" s="2">
        <v>0</v>
      </c>
      <c r="AR2008" s="26">
        <v>0</v>
      </c>
      <c r="AS2008" s="11"/>
      <c r="AT2008" s="10"/>
      <c r="AV2008" s="10"/>
      <c r="AW2008" s="10"/>
      <c r="AX2008" s="10"/>
      <c r="AY2008" s="10"/>
      <c r="AZ2008" s="10"/>
      <c r="BC2008" s="10"/>
    </row>
    <row r="2009" s="2" customFormat="1">
      <c r="A2009" s="2" t="s">
        <v>4356</v>
      </c>
      <c r="B2009" s="11">
        <v>44315</v>
      </c>
      <c r="C2009" s="2" t="s">
        <v>4342</v>
      </c>
      <c r="D2009" s="2" t="s">
        <v>4343</v>
      </c>
      <c r="E2009" s="2" t="s">
        <v>4344</v>
      </c>
      <c r="F2009" s="2" t="s">
        <v>4357</v>
      </c>
      <c r="G2009" s="2" t="s">
        <v>4358</v>
      </c>
      <c r="H2009" s="2" t="s">
        <v>4359</v>
      </c>
      <c r="I2009" s="11">
        <v>44439</v>
      </c>
      <c r="J2009" s="11">
        <v>44255</v>
      </c>
      <c r="K2009" s="2" t="s">
        <v>62</v>
      </c>
      <c r="L2009" s="2" t="s">
        <v>1759</v>
      </c>
      <c r="M2009" s="2"/>
      <c r="N2009" s="2" t="s">
        <v>80</v>
      </c>
      <c r="O2009" s="2"/>
      <c r="P2009" s="2"/>
      <c r="Q2009" s="2" t="s">
        <v>65</v>
      </c>
      <c r="R2009" s="2" t="s">
        <v>81</v>
      </c>
      <c r="S2009" s="2">
        <v>28054</v>
      </c>
      <c r="T2009" s="2" t="s">
        <v>82</v>
      </c>
      <c r="U2009" s="2" t="s">
        <v>83</v>
      </c>
      <c r="V2009" s="10" t="s">
        <v>69</v>
      </c>
      <c r="W2009" s="2"/>
      <c r="X2009" s="2">
        <v>2854213.96</v>
      </c>
      <c r="Y2009" s="26">
        <v>0.00544483750008</v>
      </c>
      <c r="Z2009" s="10" t="s">
        <v>84</v>
      </c>
      <c r="AA2009" s="2" t="s">
        <v>85</v>
      </c>
      <c r="AB2009" s="10" t="s">
        <v>72</v>
      </c>
      <c r="AC2009" s="2" t="s">
        <v>73</v>
      </c>
      <c r="AD2009" s="10" t="s">
        <v>74</v>
      </c>
      <c r="AE2009" s="10"/>
      <c r="AF2009" s="10" t="s">
        <v>86</v>
      </c>
      <c r="AG2009" s="10" t="s">
        <v>75</v>
      </c>
      <c r="AH2009" s="10"/>
      <c r="AI2009" s="10" t="s">
        <v>76</v>
      </c>
      <c r="AJ2009" s="2" t="s">
        <v>76</v>
      </c>
      <c r="AK2009" s="32">
        <v>1</v>
      </c>
      <c r="AL2009" s="2"/>
      <c r="AM2009" s="2"/>
      <c r="AN2009" s="2"/>
      <c r="AO2009" s="2">
        <v>0</v>
      </c>
      <c r="AP2009" s="2">
        <v>0</v>
      </c>
      <c r="AQ2009" s="2">
        <v>2645240</v>
      </c>
      <c r="AR2009" s="26">
        <v>0.9267840593141798</v>
      </c>
      <c r="AS2009" s="11"/>
      <c r="AT2009" s="10"/>
      <c r="AV2009" s="10"/>
      <c r="AW2009" s="10"/>
      <c r="AX2009" s="10"/>
      <c r="AY2009" s="10"/>
      <c r="AZ2009" s="10"/>
      <c r="BC2009" s="10"/>
    </row>
    <row r="2010" s="2" customFormat="1">
      <c r="A2010" s="2" t="s">
        <v>4360</v>
      </c>
      <c r="B2010" s="11">
        <v>44407</v>
      </c>
      <c r="C2010" s="2" t="s">
        <v>4342</v>
      </c>
      <c r="D2010" s="2" t="s">
        <v>4343</v>
      </c>
      <c r="E2010" s="2" t="s">
        <v>4344</v>
      </c>
      <c r="F2010" s="2" t="s">
        <v>4357</v>
      </c>
      <c r="G2010" s="2" t="s">
        <v>4358</v>
      </c>
      <c r="H2010" s="2" t="s">
        <v>4359</v>
      </c>
      <c r="I2010" s="11">
        <v>44439</v>
      </c>
      <c r="J2010" s="11">
        <v>44347</v>
      </c>
      <c r="K2010" s="2" t="s">
        <v>62</v>
      </c>
      <c r="L2010" s="2" t="s">
        <v>1759</v>
      </c>
      <c r="M2010" s="2"/>
      <c r="N2010" s="2" t="s">
        <v>80</v>
      </c>
      <c r="O2010" s="2"/>
      <c r="P2010" s="2"/>
      <c r="Q2010" s="2" t="s">
        <v>65</v>
      </c>
      <c r="R2010" s="2" t="s">
        <v>81</v>
      </c>
      <c r="S2010" s="2">
        <v>30397</v>
      </c>
      <c r="T2010" s="2" t="s">
        <v>82</v>
      </c>
      <c r="U2010" s="2" t="s">
        <v>83</v>
      </c>
      <c r="V2010" s="10" t="s">
        <v>69</v>
      </c>
      <c r="W2010" s="2"/>
      <c r="X2010" s="2">
        <v>6748134</v>
      </c>
      <c r="Y2010" s="26">
        <v>0.01174374740996</v>
      </c>
      <c r="Z2010" s="10" t="s">
        <v>84</v>
      </c>
      <c r="AA2010" s="2" t="s">
        <v>85</v>
      </c>
      <c r="AB2010" s="10" t="s">
        <v>72</v>
      </c>
      <c r="AC2010" s="2" t="s">
        <v>73</v>
      </c>
      <c r="AD2010" s="10" t="s">
        <v>74</v>
      </c>
      <c r="AE2010" s="10"/>
      <c r="AF2010" s="10" t="s">
        <v>86</v>
      </c>
      <c r="AG2010" s="10" t="s">
        <v>75</v>
      </c>
      <c r="AH2010" s="10"/>
      <c r="AI2010" s="10" t="s">
        <v>76</v>
      </c>
      <c r="AJ2010" s="2" t="s">
        <v>76</v>
      </c>
      <c r="AK2010" s="32">
        <v>1</v>
      </c>
      <c r="AL2010" s="2"/>
      <c r="AM2010" s="2"/>
      <c r="AN2010" s="2"/>
      <c r="AO2010" s="2">
        <v>0</v>
      </c>
      <c r="AP2010" s="2">
        <v>0</v>
      </c>
      <c r="AQ2010" s="2">
        <v>0</v>
      </c>
      <c r="AR2010" s="26">
        <v>0</v>
      </c>
      <c r="AS2010" s="11"/>
      <c r="AT2010" s="10"/>
      <c r="AV2010" s="10"/>
      <c r="AW2010" s="10"/>
      <c r="AX2010" s="10"/>
      <c r="AY2010" s="10"/>
      <c r="AZ2010" s="10"/>
      <c r="BC2010" s="10"/>
    </row>
    <row r="2011" s="2" customFormat="1">
      <c r="A2011" s="2" t="s">
        <v>4361</v>
      </c>
      <c r="B2011" s="11">
        <v>43859</v>
      </c>
      <c r="C2011" s="2" t="s">
        <v>4342</v>
      </c>
      <c r="D2011" s="2" t="s">
        <v>4343</v>
      </c>
      <c r="E2011" s="2" t="s">
        <v>4344</v>
      </c>
      <c r="F2011" s="2" t="s">
        <v>4362</v>
      </c>
      <c r="G2011" s="2" t="s">
        <v>4363</v>
      </c>
      <c r="H2011" s="2" t="s">
        <v>4364</v>
      </c>
      <c r="I2011" s="11">
        <v>44074</v>
      </c>
      <c r="J2011" s="11">
        <v>43799</v>
      </c>
      <c r="K2011" s="2" t="s">
        <v>126</v>
      </c>
      <c r="L2011" s="2" t="s">
        <v>2642</v>
      </c>
      <c r="M2011" s="2"/>
      <c r="N2011" s="2" t="s">
        <v>80</v>
      </c>
      <c r="O2011" s="2"/>
      <c r="P2011" s="2"/>
      <c r="Q2011" s="2" t="s">
        <v>65</v>
      </c>
      <c r="R2011" s="2" t="s">
        <v>81</v>
      </c>
      <c r="S2011" s="2">
        <v>277568</v>
      </c>
      <c r="T2011" s="2" t="s">
        <v>82</v>
      </c>
      <c r="U2011" s="2" t="s">
        <v>83</v>
      </c>
      <c r="V2011" s="10" t="s">
        <v>69</v>
      </c>
      <c r="W2011" s="2"/>
      <c r="X2011" s="2">
        <v>1759781.12</v>
      </c>
      <c r="Y2011" s="26">
        <v>0.00074056620975</v>
      </c>
      <c r="Z2011" s="10" t="s">
        <v>84</v>
      </c>
      <c r="AA2011" s="2" t="s">
        <v>85</v>
      </c>
      <c r="AB2011" s="10" t="s">
        <v>72</v>
      </c>
      <c r="AC2011" s="2" t="s">
        <v>73</v>
      </c>
      <c r="AD2011" s="10" t="s">
        <v>74</v>
      </c>
      <c r="AE2011" s="10"/>
      <c r="AF2011" s="10" t="s">
        <v>86</v>
      </c>
      <c r="AG2011" s="10" t="s">
        <v>75</v>
      </c>
      <c r="AH2011" s="10"/>
      <c r="AI2011" s="10" t="s">
        <v>76</v>
      </c>
      <c r="AJ2011" s="2" t="s">
        <v>76</v>
      </c>
      <c r="AK2011" s="32">
        <v>1</v>
      </c>
      <c r="AL2011" s="2"/>
      <c r="AM2011" s="2"/>
      <c r="AN2011" s="2"/>
      <c r="AO2011" s="2">
        <v>0</v>
      </c>
      <c r="AP2011" s="2">
        <v>0</v>
      </c>
      <c r="AQ2011" s="2">
        <v>1680100</v>
      </c>
      <c r="AR2011" s="26">
        <v>0.954721005303205</v>
      </c>
      <c r="AS2011" s="11"/>
      <c r="AT2011" s="10"/>
      <c r="AV2011" s="10"/>
      <c r="AW2011" s="10"/>
      <c r="AX2011" s="10"/>
      <c r="AY2011" s="10"/>
      <c r="AZ2011" s="10"/>
      <c r="BC2011" s="10"/>
    </row>
    <row r="2012" s="2" customFormat="1">
      <c r="A2012" s="2" t="s">
        <v>4365</v>
      </c>
      <c r="B2012" s="11">
        <v>43950</v>
      </c>
      <c r="C2012" s="2" t="s">
        <v>4342</v>
      </c>
      <c r="D2012" s="2" t="s">
        <v>4343</v>
      </c>
      <c r="E2012" s="2" t="s">
        <v>4344</v>
      </c>
      <c r="F2012" s="2" t="s">
        <v>4362</v>
      </c>
      <c r="G2012" s="2" t="s">
        <v>4363</v>
      </c>
      <c r="H2012" s="2" t="s">
        <v>4364</v>
      </c>
      <c r="I2012" s="11">
        <v>44074</v>
      </c>
      <c r="J2012" s="11">
        <v>43890</v>
      </c>
      <c r="K2012" s="2" t="s">
        <v>126</v>
      </c>
      <c r="L2012" s="2" t="s">
        <v>2642</v>
      </c>
      <c r="M2012" s="2"/>
      <c r="N2012" s="2" t="s">
        <v>80</v>
      </c>
      <c r="O2012" s="2"/>
      <c r="P2012" s="2"/>
      <c r="Q2012" s="2" t="s">
        <v>65</v>
      </c>
      <c r="R2012" s="2" t="s">
        <v>81</v>
      </c>
      <c r="S2012" s="2">
        <v>207177</v>
      </c>
      <c r="T2012" s="2" t="s">
        <v>82</v>
      </c>
      <c r="U2012" s="2" t="s">
        <v>83</v>
      </c>
      <c r="V2012" s="10" t="s">
        <v>69</v>
      </c>
      <c r="W2012" s="2"/>
      <c r="X2012" s="2">
        <v>745837.2</v>
      </c>
      <c r="Y2012" s="26">
        <v>0.0003472021706</v>
      </c>
      <c r="Z2012" s="10" t="s">
        <v>84</v>
      </c>
      <c r="AA2012" s="2" t="s">
        <v>85</v>
      </c>
      <c r="AB2012" s="10" t="s">
        <v>72</v>
      </c>
      <c r="AC2012" s="2" t="s">
        <v>73</v>
      </c>
      <c r="AD2012" s="10" t="s">
        <v>74</v>
      </c>
      <c r="AE2012" s="10"/>
      <c r="AF2012" s="10" t="s">
        <v>86</v>
      </c>
      <c r="AG2012" s="10" t="s">
        <v>75</v>
      </c>
      <c r="AH2012" s="10"/>
      <c r="AI2012" s="10" t="s">
        <v>76</v>
      </c>
      <c r="AJ2012" s="2" t="s">
        <v>76</v>
      </c>
      <c r="AK2012" s="32">
        <v>1</v>
      </c>
      <c r="AL2012" s="2"/>
      <c r="AM2012" s="2"/>
      <c r="AN2012" s="2"/>
      <c r="AO2012" s="2">
        <v>0</v>
      </c>
      <c r="AP2012" s="2">
        <v>0</v>
      </c>
      <c r="AQ2012" s="2">
        <v>708840</v>
      </c>
      <c r="AR2012" s="26">
        <v>0.9503950728121365</v>
      </c>
      <c r="AS2012" s="11"/>
      <c r="AT2012" s="10"/>
      <c r="AV2012" s="10"/>
      <c r="AW2012" s="10"/>
      <c r="AX2012" s="10"/>
      <c r="AY2012" s="10"/>
      <c r="AZ2012" s="10"/>
      <c r="BC2012" s="10"/>
    </row>
    <row r="2013" s="2" customFormat="1">
      <c r="A2013" s="2" t="s">
        <v>4366</v>
      </c>
      <c r="B2013" s="11">
        <v>44042</v>
      </c>
      <c r="C2013" s="2" t="s">
        <v>4342</v>
      </c>
      <c r="D2013" s="2" t="s">
        <v>4343</v>
      </c>
      <c r="E2013" s="2" t="s">
        <v>4344</v>
      </c>
      <c r="F2013" s="2" t="s">
        <v>4362</v>
      </c>
      <c r="G2013" s="2" t="s">
        <v>4363</v>
      </c>
      <c r="H2013" s="2" t="s">
        <v>4364</v>
      </c>
      <c r="I2013" s="11">
        <v>44074</v>
      </c>
      <c r="J2013" s="11">
        <v>43982</v>
      </c>
      <c r="K2013" s="2" t="s">
        <v>62</v>
      </c>
      <c r="L2013" s="2" t="s">
        <v>1759</v>
      </c>
      <c r="M2013" s="2"/>
      <c r="N2013" s="2" t="s">
        <v>80</v>
      </c>
      <c r="O2013" s="2"/>
      <c r="P2013" s="2"/>
      <c r="Q2013" s="2" t="s">
        <v>65</v>
      </c>
      <c r="R2013" s="2" t="s">
        <v>81</v>
      </c>
      <c r="S2013" s="2">
        <v>208250</v>
      </c>
      <c r="T2013" s="2" t="s">
        <v>82</v>
      </c>
      <c r="U2013" s="2" t="s">
        <v>83</v>
      </c>
      <c r="V2013" s="10" t="s">
        <v>69</v>
      </c>
      <c r="W2013" s="2"/>
      <c r="X2013" s="2">
        <v>845495</v>
      </c>
      <c r="Y2013" s="26">
        <v>0.00042607311107</v>
      </c>
      <c r="Z2013" s="10" t="s">
        <v>84</v>
      </c>
      <c r="AA2013" s="2" t="s">
        <v>85</v>
      </c>
      <c r="AB2013" s="10" t="s">
        <v>72</v>
      </c>
      <c r="AC2013" s="2" t="s">
        <v>73</v>
      </c>
      <c r="AD2013" s="10" t="s">
        <v>74</v>
      </c>
      <c r="AE2013" s="10"/>
      <c r="AF2013" s="10" t="s">
        <v>86</v>
      </c>
      <c r="AG2013" s="10" t="s">
        <v>75</v>
      </c>
      <c r="AH2013" s="10"/>
      <c r="AI2013" s="10" t="s">
        <v>76</v>
      </c>
      <c r="AJ2013" s="2" t="s">
        <v>76</v>
      </c>
      <c r="AK2013" s="32">
        <v>1</v>
      </c>
      <c r="AL2013" s="2"/>
      <c r="AM2013" s="2"/>
      <c r="AN2013" s="2"/>
      <c r="AO2013" s="2">
        <v>0</v>
      </c>
      <c r="AP2013" s="2">
        <v>0</v>
      </c>
      <c r="AQ2013" s="2">
        <v>799414</v>
      </c>
      <c r="AR2013" s="26">
        <v>0.9454981992797119</v>
      </c>
      <c r="AS2013" s="11"/>
      <c r="AT2013" s="10"/>
      <c r="AV2013" s="10"/>
      <c r="AW2013" s="10"/>
      <c r="AX2013" s="10"/>
      <c r="AY2013" s="10"/>
      <c r="AZ2013" s="10"/>
      <c r="BC2013" s="10"/>
    </row>
    <row r="2014" s="6" customFormat="1">
      <c r="A2014" s="6" t="s">
        <v>4367</v>
      </c>
      <c r="B2014" s="19">
        <v>44042</v>
      </c>
      <c r="C2014" s="6" t="s">
        <v>4342</v>
      </c>
      <c r="D2014" s="6" t="s">
        <v>4343</v>
      </c>
      <c r="E2014" s="6" t="s">
        <v>4344</v>
      </c>
      <c r="F2014" s="6" t="s">
        <v>4362</v>
      </c>
      <c r="G2014" s="6" t="s">
        <v>4363</v>
      </c>
      <c r="H2014" s="6" t="s">
        <v>4364</v>
      </c>
      <c r="I2014" s="19">
        <v>44074</v>
      </c>
      <c r="J2014" s="19">
        <v>43982</v>
      </c>
      <c r="K2014" s="6" t="s">
        <v>62</v>
      </c>
      <c r="L2014" s="6" t="s">
        <v>1759</v>
      </c>
      <c r="M2014" s="6"/>
      <c r="N2014" s="6" t="s">
        <v>80</v>
      </c>
      <c r="O2014" s="6"/>
      <c r="P2014" s="6"/>
      <c r="Q2014" s="6" t="s">
        <v>65</v>
      </c>
      <c r="R2014" s="6" t="s">
        <v>81</v>
      </c>
      <c r="S2014" s="6">
        <v>208250</v>
      </c>
      <c r="T2014" s="6" t="s">
        <v>82</v>
      </c>
      <c r="U2014" s="6" t="s">
        <v>83</v>
      </c>
      <c r="V2014" s="24" t="s">
        <v>69</v>
      </c>
      <c r="W2014" s="6"/>
      <c r="X2014" s="6">
        <v>845495</v>
      </c>
      <c r="Y2014" s="30">
        <v>0.00042607311107</v>
      </c>
      <c r="Z2014" s="24" t="s">
        <v>84</v>
      </c>
      <c r="AA2014" s="6" t="s">
        <v>85</v>
      </c>
      <c r="AB2014" s="24" t="s">
        <v>72</v>
      </c>
      <c r="AC2014" s="6" t="s">
        <v>73</v>
      </c>
      <c r="AD2014" s="24" t="s">
        <v>74</v>
      </c>
      <c r="AE2014" s="24"/>
      <c r="AF2014" s="24" t="s">
        <v>86</v>
      </c>
      <c r="AG2014" s="24" t="s">
        <v>75</v>
      </c>
      <c r="AH2014" s="24"/>
      <c r="AI2014" s="24" t="s">
        <v>76</v>
      </c>
      <c r="AJ2014" s="6" t="s">
        <v>76</v>
      </c>
      <c r="AK2014" s="36">
        <v>1</v>
      </c>
      <c r="AL2014" s="6"/>
      <c r="AM2014" s="6"/>
      <c r="AN2014" s="6"/>
      <c r="AO2014" s="6">
        <v>0</v>
      </c>
      <c r="AP2014" s="6">
        <v>0</v>
      </c>
      <c r="AQ2014" s="6">
        <v>799414</v>
      </c>
      <c r="AR2014" s="30">
        <v>0.9454981992797119</v>
      </c>
      <c r="AS2014" s="19"/>
      <c r="AT2014" s="24"/>
      <c r="AV2014" s="24"/>
      <c r="AW2014" s="24"/>
      <c r="AX2014" s="24"/>
      <c r="AY2014" s="24"/>
      <c r="AZ2014" s="24"/>
      <c r="BC2014" s="24"/>
    </row>
    <row r="2015" s="2" customFormat="1">
      <c r="A2015" s="2" t="s">
        <v>4368</v>
      </c>
      <c r="B2015" s="11">
        <v>44133</v>
      </c>
      <c r="C2015" s="2" t="s">
        <v>4342</v>
      </c>
      <c r="D2015" s="2" t="s">
        <v>4343</v>
      </c>
      <c r="E2015" s="2" t="s">
        <v>4344</v>
      </c>
      <c r="F2015" s="2" t="s">
        <v>4362</v>
      </c>
      <c r="G2015" s="2" t="s">
        <v>4363</v>
      </c>
      <c r="H2015" s="2" t="s">
        <v>4364</v>
      </c>
      <c r="I2015" s="11">
        <v>44074</v>
      </c>
      <c r="J2015" s="11">
        <v>44074</v>
      </c>
      <c r="K2015" s="2" t="s">
        <v>62</v>
      </c>
      <c r="L2015" s="2" t="s">
        <v>1759</v>
      </c>
      <c r="M2015" s="2"/>
      <c r="N2015" s="2" t="s">
        <v>80</v>
      </c>
      <c r="O2015" s="2"/>
      <c r="P2015" s="2"/>
      <c r="Q2015" s="2" t="s">
        <v>65</v>
      </c>
      <c r="R2015" s="2" t="s">
        <v>81</v>
      </c>
      <c r="S2015" s="2">
        <v>219782</v>
      </c>
      <c r="T2015" s="2" t="s">
        <v>82</v>
      </c>
      <c r="U2015" s="2" t="s">
        <v>83</v>
      </c>
      <c r="V2015" s="10" t="s">
        <v>69</v>
      </c>
      <c r="W2015" s="2"/>
      <c r="X2015" s="2">
        <v>1468143.76</v>
      </c>
      <c r="Y2015" s="26">
        <v>0.00062007449948</v>
      </c>
      <c r="Z2015" s="10" t="s">
        <v>84</v>
      </c>
      <c r="AA2015" s="2" t="s">
        <v>85</v>
      </c>
      <c r="AB2015" s="10" t="s">
        <v>72</v>
      </c>
      <c r="AC2015" s="2" t="s">
        <v>73</v>
      </c>
      <c r="AD2015" s="10" t="s">
        <v>74</v>
      </c>
      <c r="AE2015" s="10"/>
      <c r="AF2015" s="10" t="s">
        <v>86</v>
      </c>
      <c r="AG2015" s="10" t="s">
        <v>75</v>
      </c>
      <c r="AH2015" s="10"/>
      <c r="AI2015" s="10" t="s">
        <v>76</v>
      </c>
      <c r="AJ2015" s="2" t="s">
        <v>76</v>
      </c>
      <c r="AK2015" s="32">
        <v>1</v>
      </c>
      <c r="AL2015" s="2"/>
      <c r="AM2015" s="2"/>
      <c r="AN2015" s="2"/>
      <c r="AO2015" s="2">
        <v>0</v>
      </c>
      <c r="AP2015" s="2">
        <v>0</v>
      </c>
      <c r="AQ2015" s="2">
        <v>1396120</v>
      </c>
      <c r="AR2015" s="26">
        <v>0.9509422973673913</v>
      </c>
      <c r="AS2015" s="11"/>
      <c r="AT2015" s="10"/>
      <c r="AV2015" s="10"/>
      <c r="AW2015" s="10"/>
      <c r="AX2015" s="10"/>
      <c r="AY2015" s="10"/>
      <c r="AZ2015" s="10"/>
      <c r="BC2015" s="10"/>
    </row>
    <row r="2016" s="2" customFormat="1">
      <c r="A2016" s="2" t="s">
        <v>4369</v>
      </c>
      <c r="B2016" s="11">
        <v>44225</v>
      </c>
      <c r="C2016" s="2" t="s">
        <v>4342</v>
      </c>
      <c r="D2016" s="2" t="s">
        <v>4343</v>
      </c>
      <c r="E2016" s="2" t="s">
        <v>4344</v>
      </c>
      <c r="F2016" s="2" t="s">
        <v>4362</v>
      </c>
      <c r="G2016" s="2" t="s">
        <v>4363</v>
      </c>
      <c r="H2016" s="2" t="s">
        <v>4364</v>
      </c>
      <c r="I2016" s="11">
        <v>44439</v>
      </c>
      <c r="J2016" s="11">
        <v>44165</v>
      </c>
      <c r="K2016" s="2" t="s">
        <v>62</v>
      </c>
      <c r="L2016" s="2" t="s">
        <v>1759</v>
      </c>
      <c r="M2016" s="2"/>
      <c r="N2016" s="2" t="s">
        <v>80</v>
      </c>
      <c r="O2016" s="2"/>
      <c r="P2016" s="2"/>
      <c r="Q2016" s="2" t="s">
        <v>65</v>
      </c>
      <c r="R2016" s="2" t="s">
        <v>81</v>
      </c>
      <c r="S2016" s="2">
        <v>175501</v>
      </c>
      <c r="T2016" s="2" t="s">
        <v>82</v>
      </c>
      <c r="U2016" s="2" t="s">
        <v>83</v>
      </c>
      <c r="V2016" s="10" t="s">
        <v>69</v>
      </c>
      <c r="W2016" s="2"/>
      <c r="X2016" s="2">
        <v>2906296.56</v>
      </c>
      <c r="Y2016" s="26">
        <v>0.00111324283576</v>
      </c>
      <c r="Z2016" s="10" t="s">
        <v>84</v>
      </c>
      <c r="AA2016" s="2" t="s">
        <v>85</v>
      </c>
      <c r="AB2016" s="10" t="s">
        <v>72</v>
      </c>
      <c r="AC2016" s="2" t="s">
        <v>73</v>
      </c>
      <c r="AD2016" s="10" t="s">
        <v>74</v>
      </c>
      <c r="AE2016" s="10"/>
      <c r="AF2016" s="10" t="s">
        <v>86</v>
      </c>
      <c r="AG2016" s="10" t="s">
        <v>75</v>
      </c>
      <c r="AH2016" s="10"/>
      <c r="AI2016" s="10" t="s">
        <v>76</v>
      </c>
      <c r="AJ2016" s="2" t="s">
        <v>76</v>
      </c>
      <c r="AK2016" s="32">
        <v>1</v>
      </c>
      <c r="AL2016" s="2"/>
      <c r="AM2016" s="2"/>
      <c r="AN2016" s="2"/>
      <c r="AO2016" s="2">
        <v>0</v>
      </c>
      <c r="AP2016" s="2">
        <v>0</v>
      </c>
      <c r="AQ2016" s="2">
        <v>2070000</v>
      </c>
      <c r="AR2016" s="26">
        <v>0.7122466538652201</v>
      </c>
      <c r="AS2016" s="11"/>
      <c r="AT2016" s="10"/>
      <c r="AV2016" s="10"/>
      <c r="AW2016" s="10"/>
      <c r="AX2016" s="10"/>
      <c r="AY2016" s="10"/>
      <c r="AZ2016" s="10"/>
      <c r="BC2016" s="10"/>
    </row>
    <row r="2017" s="2" customFormat="1">
      <c r="A2017" s="2" t="s">
        <v>4370</v>
      </c>
      <c r="B2017" s="11">
        <v>44315</v>
      </c>
      <c r="C2017" s="2" t="s">
        <v>4342</v>
      </c>
      <c r="D2017" s="2" t="s">
        <v>4343</v>
      </c>
      <c r="E2017" s="2" t="s">
        <v>4344</v>
      </c>
      <c r="F2017" s="2" t="s">
        <v>4362</v>
      </c>
      <c r="G2017" s="2" t="s">
        <v>4363</v>
      </c>
      <c r="H2017" s="2" t="s">
        <v>4364</v>
      </c>
      <c r="I2017" s="11">
        <v>44439</v>
      </c>
      <c r="J2017" s="11">
        <v>44255</v>
      </c>
      <c r="K2017" s="2" t="s">
        <v>62</v>
      </c>
      <c r="L2017" s="2" t="s">
        <v>1759</v>
      </c>
      <c r="M2017" s="2"/>
      <c r="N2017" s="2" t="s">
        <v>80</v>
      </c>
      <c r="O2017" s="2"/>
      <c r="P2017" s="2"/>
      <c r="Q2017" s="2" t="s">
        <v>65</v>
      </c>
      <c r="R2017" s="2" t="s">
        <v>81</v>
      </c>
      <c r="S2017" s="2">
        <v>186078</v>
      </c>
      <c r="T2017" s="2" t="s">
        <v>82</v>
      </c>
      <c r="U2017" s="2" t="s">
        <v>83</v>
      </c>
      <c r="V2017" s="10" t="s">
        <v>69</v>
      </c>
      <c r="W2017" s="2"/>
      <c r="X2017" s="2">
        <v>18931575.72</v>
      </c>
      <c r="Y2017" s="26">
        <v>0.0056439307466</v>
      </c>
      <c r="Z2017" s="10" t="s">
        <v>84</v>
      </c>
      <c r="AA2017" s="2" t="s">
        <v>85</v>
      </c>
      <c r="AB2017" s="10" t="s">
        <v>72</v>
      </c>
      <c r="AC2017" s="2" t="s">
        <v>73</v>
      </c>
      <c r="AD2017" s="10" t="s">
        <v>74</v>
      </c>
      <c r="AE2017" s="10"/>
      <c r="AF2017" s="10" t="s">
        <v>86</v>
      </c>
      <c r="AG2017" s="10" t="s">
        <v>75</v>
      </c>
      <c r="AH2017" s="10"/>
      <c r="AI2017" s="10" t="s">
        <v>76</v>
      </c>
      <c r="AJ2017" s="2" t="s">
        <v>76</v>
      </c>
      <c r="AK2017" s="32">
        <v>1</v>
      </c>
      <c r="AL2017" s="2"/>
      <c r="AM2017" s="2"/>
      <c r="AN2017" s="2"/>
      <c r="AO2017" s="2">
        <v>0</v>
      </c>
      <c r="AP2017" s="2">
        <v>0</v>
      </c>
      <c r="AQ2017" s="2">
        <v>17773978</v>
      </c>
      <c r="AR2017" s="26">
        <v>0.9388535990283645</v>
      </c>
      <c r="AS2017" s="11"/>
      <c r="AT2017" s="10"/>
      <c r="AV2017" s="10"/>
      <c r="AW2017" s="10"/>
      <c r="AX2017" s="10"/>
      <c r="AY2017" s="10"/>
      <c r="AZ2017" s="10"/>
      <c r="BC2017" s="10"/>
    </row>
    <row r="2018" s="2" customFormat="1">
      <c r="A2018" s="2" t="s">
        <v>4371</v>
      </c>
      <c r="B2018" s="11">
        <v>44407</v>
      </c>
      <c r="C2018" s="2" t="s">
        <v>4342</v>
      </c>
      <c r="D2018" s="2" t="s">
        <v>4343</v>
      </c>
      <c r="E2018" s="2" t="s">
        <v>4344</v>
      </c>
      <c r="F2018" s="2" t="s">
        <v>4362</v>
      </c>
      <c r="G2018" s="2" t="s">
        <v>4363</v>
      </c>
      <c r="H2018" s="2" t="s">
        <v>4364</v>
      </c>
      <c r="I2018" s="11">
        <v>44439</v>
      </c>
      <c r="J2018" s="11">
        <v>44347</v>
      </c>
      <c r="K2018" s="2" t="s">
        <v>62</v>
      </c>
      <c r="L2018" s="2" t="s">
        <v>1759</v>
      </c>
      <c r="M2018" s="2"/>
      <c r="N2018" s="2" t="s">
        <v>80</v>
      </c>
      <c r="O2018" s="2"/>
      <c r="P2018" s="2"/>
      <c r="Q2018" s="2" t="s">
        <v>65</v>
      </c>
      <c r="R2018" s="2" t="s">
        <v>81</v>
      </c>
      <c r="S2018" s="2">
        <v>178304</v>
      </c>
      <c r="T2018" s="2" t="s">
        <v>82</v>
      </c>
      <c r="U2018" s="2" t="s">
        <v>83</v>
      </c>
      <c r="V2018" s="10" t="s">
        <v>69</v>
      </c>
      <c r="W2018" s="2"/>
      <c r="X2018" s="2">
        <v>39583488</v>
      </c>
      <c r="Y2018" s="26">
        <v>0.01144651741045</v>
      </c>
      <c r="Z2018" s="10" t="s">
        <v>84</v>
      </c>
      <c r="AA2018" s="2" t="s">
        <v>85</v>
      </c>
      <c r="AB2018" s="10" t="s">
        <v>72</v>
      </c>
      <c r="AC2018" s="2" t="s">
        <v>73</v>
      </c>
      <c r="AD2018" s="10" t="s">
        <v>74</v>
      </c>
      <c r="AE2018" s="10"/>
      <c r="AF2018" s="10" t="s">
        <v>86</v>
      </c>
      <c r="AG2018" s="10" t="s">
        <v>75</v>
      </c>
      <c r="AH2018" s="10"/>
      <c r="AI2018" s="10" t="s">
        <v>76</v>
      </c>
      <c r="AJ2018" s="2" t="s">
        <v>76</v>
      </c>
      <c r="AK2018" s="32">
        <v>1</v>
      </c>
      <c r="AL2018" s="2"/>
      <c r="AM2018" s="2"/>
      <c r="AN2018" s="2"/>
      <c r="AO2018" s="2">
        <v>0</v>
      </c>
      <c r="AP2018" s="2">
        <v>0</v>
      </c>
      <c r="AQ2018" s="2">
        <v>14985000</v>
      </c>
      <c r="AR2018" s="26">
        <v>0.37856694185211776</v>
      </c>
      <c r="AS2018" s="11"/>
      <c r="AT2018" s="10"/>
      <c r="AV2018" s="10"/>
      <c r="AW2018" s="10"/>
      <c r="AX2018" s="10"/>
      <c r="AY2018" s="10"/>
      <c r="AZ2018" s="10"/>
      <c r="BC2018" s="10"/>
    </row>
    <row r="2019" s="2" customFormat="1">
      <c r="A2019" s="2" t="s">
        <v>4372</v>
      </c>
      <c r="B2019" s="11">
        <v>43859</v>
      </c>
      <c r="C2019" s="2" t="s">
        <v>4342</v>
      </c>
      <c r="D2019" s="2" t="s">
        <v>4343</v>
      </c>
      <c r="E2019" s="2" t="s">
        <v>4344</v>
      </c>
      <c r="F2019" s="2" t="s">
        <v>4373</v>
      </c>
      <c r="G2019" s="2" t="s">
        <v>4374</v>
      </c>
      <c r="H2019" s="2" t="s">
        <v>4375</v>
      </c>
      <c r="I2019" s="11">
        <v>44074</v>
      </c>
      <c r="J2019" s="11">
        <v>43799</v>
      </c>
      <c r="K2019" s="2" t="s">
        <v>126</v>
      </c>
      <c r="L2019" s="2" t="s">
        <v>2642</v>
      </c>
      <c r="M2019" s="2"/>
      <c r="N2019" s="2" t="s">
        <v>80</v>
      </c>
      <c r="O2019" s="2"/>
      <c r="P2019" s="2"/>
      <c r="Q2019" s="2" t="s">
        <v>65</v>
      </c>
      <c r="R2019" s="2" t="s">
        <v>81</v>
      </c>
      <c r="S2019" s="2">
        <v>105172</v>
      </c>
      <c r="T2019" s="2" t="s">
        <v>82</v>
      </c>
      <c r="U2019" s="2" t="s">
        <v>83</v>
      </c>
      <c r="V2019" s="10" t="s">
        <v>69</v>
      </c>
      <c r="W2019" s="2"/>
      <c r="X2019" s="2">
        <v>666790.48</v>
      </c>
      <c r="Y2019" s="26">
        <v>0.00146537087289</v>
      </c>
      <c r="Z2019" s="10" t="s">
        <v>84</v>
      </c>
      <c r="AA2019" s="2" t="s">
        <v>85</v>
      </c>
      <c r="AB2019" s="10" t="s">
        <v>72</v>
      </c>
      <c r="AC2019" s="2" t="s">
        <v>73</v>
      </c>
      <c r="AD2019" s="10" t="s">
        <v>74</v>
      </c>
      <c r="AE2019" s="10"/>
      <c r="AF2019" s="10" t="s">
        <v>86</v>
      </c>
      <c r="AG2019" s="10" t="s">
        <v>75</v>
      </c>
      <c r="AH2019" s="10"/>
      <c r="AI2019" s="10" t="s">
        <v>76</v>
      </c>
      <c r="AJ2019" s="2" t="s">
        <v>76</v>
      </c>
      <c r="AK2019" s="32">
        <v>1</v>
      </c>
      <c r="AL2019" s="2"/>
      <c r="AM2019" s="2"/>
      <c r="AN2019" s="2"/>
      <c r="AO2019" s="2">
        <v>0</v>
      </c>
      <c r="AP2019" s="2">
        <v>0</v>
      </c>
      <c r="AQ2019" s="2">
        <v>607295.92</v>
      </c>
      <c r="AR2019" s="26">
        <v>0.9107747309169741</v>
      </c>
      <c r="AS2019" s="11"/>
      <c r="AT2019" s="10"/>
      <c r="AV2019" s="10"/>
      <c r="AW2019" s="10"/>
      <c r="AX2019" s="10"/>
      <c r="AY2019" s="10"/>
      <c r="AZ2019" s="10"/>
      <c r="BC2019" s="10"/>
    </row>
    <row r="2020" s="2" customFormat="1">
      <c r="A2020" s="2" t="s">
        <v>4376</v>
      </c>
      <c r="B2020" s="11">
        <v>43950</v>
      </c>
      <c r="C2020" s="2" t="s">
        <v>4342</v>
      </c>
      <c r="D2020" s="2" t="s">
        <v>4343</v>
      </c>
      <c r="E2020" s="2" t="s">
        <v>4344</v>
      </c>
      <c r="F2020" s="2" t="s">
        <v>4373</v>
      </c>
      <c r="G2020" s="2" t="s">
        <v>4374</v>
      </c>
      <c r="H2020" s="2" t="s">
        <v>4375</v>
      </c>
      <c r="I2020" s="11">
        <v>44074</v>
      </c>
      <c r="J2020" s="11">
        <v>43890</v>
      </c>
      <c r="K2020" s="2" t="s">
        <v>126</v>
      </c>
      <c r="L2020" s="2" t="s">
        <v>2642</v>
      </c>
      <c r="M2020" s="2"/>
      <c r="N2020" s="2" t="s">
        <v>80</v>
      </c>
      <c r="O2020" s="2"/>
      <c r="P2020" s="2"/>
      <c r="Q2020" s="2" t="s">
        <v>65</v>
      </c>
      <c r="R2020" s="2" t="s">
        <v>81</v>
      </c>
      <c r="S2020" s="2">
        <v>81757</v>
      </c>
      <c r="T2020" s="2" t="s">
        <v>82</v>
      </c>
      <c r="U2020" s="2" t="s">
        <v>83</v>
      </c>
      <c r="V2020" s="10" t="s">
        <v>69</v>
      </c>
      <c r="W2020" s="2"/>
      <c r="X2020" s="2">
        <v>294325.2</v>
      </c>
      <c r="Y2020" s="26">
        <v>0.00073513424395</v>
      </c>
      <c r="Z2020" s="10" t="s">
        <v>84</v>
      </c>
      <c r="AA2020" s="2" t="s">
        <v>85</v>
      </c>
      <c r="AB2020" s="10" t="s">
        <v>72</v>
      </c>
      <c r="AC2020" s="2" t="s">
        <v>73</v>
      </c>
      <c r="AD2020" s="10" t="s">
        <v>74</v>
      </c>
      <c r="AE2020" s="10"/>
      <c r="AF2020" s="10" t="s">
        <v>86</v>
      </c>
      <c r="AG2020" s="10" t="s">
        <v>75</v>
      </c>
      <c r="AH2020" s="10"/>
      <c r="AI2020" s="10" t="s">
        <v>76</v>
      </c>
      <c r="AJ2020" s="2" t="s">
        <v>76</v>
      </c>
      <c r="AK2020" s="32">
        <v>1</v>
      </c>
      <c r="AL2020" s="2"/>
      <c r="AM2020" s="2"/>
      <c r="AN2020" s="2"/>
      <c r="AO2020" s="2">
        <v>0</v>
      </c>
      <c r="AP2020" s="2">
        <v>0</v>
      </c>
      <c r="AQ2020" s="2">
        <v>277200</v>
      </c>
      <c r="AR2020" s="26">
        <v>0.9418153797228372</v>
      </c>
      <c r="AS2020" s="11"/>
      <c r="AT2020" s="10"/>
      <c r="AV2020" s="10"/>
      <c r="AW2020" s="10"/>
      <c r="AX2020" s="10"/>
      <c r="AY2020" s="10"/>
      <c r="AZ2020" s="10"/>
      <c r="BC2020" s="10"/>
    </row>
    <row r="2021" s="2" customFormat="1">
      <c r="A2021" s="2" t="s">
        <v>4377</v>
      </c>
      <c r="B2021" s="11">
        <v>44042</v>
      </c>
      <c r="C2021" s="2" t="s">
        <v>4342</v>
      </c>
      <c r="D2021" s="2" t="s">
        <v>4343</v>
      </c>
      <c r="E2021" s="2" t="s">
        <v>4344</v>
      </c>
      <c r="F2021" s="2" t="s">
        <v>4373</v>
      </c>
      <c r="G2021" s="2" t="s">
        <v>4374</v>
      </c>
      <c r="H2021" s="2" t="s">
        <v>4375</v>
      </c>
      <c r="I2021" s="11">
        <v>44074</v>
      </c>
      <c r="J2021" s="11">
        <v>43982</v>
      </c>
      <c r="K2021" s="2" t="s">
        <v>62</v>
      </c>
      <c r="L2021" s="2" t="s">
        <v>1759</v>
      </c>
      <c r="M2021" s="2"/>
      <c r="N2021" s="2" t="s">
        <v>80</v>
      </c>
      <c r="O2021" s="2"/>
      <c r="P2021" s="2"/>
      <c r="Q2021" s="2" t="s">
        <v>65</v>
      </c>
      <c r="R2021" s="2" t="s">
        <v>81</v>
      </c>
      <c r="S2021" s="2">
        <v>103760</v>
      </c>
      <c r="T2021" s="2" t="s">
        <v>82</v>
      </c>
      <c r="U2021" s="2" t="s">
        <v>83</v>
      </c>
      <c r="V2021" s="10" t="s">
        <v>69</v>
      </c>
      <c r="W2021" s="2"/>
      <c r="X2021" s="2">
        <v>421265.6</v>
      </c>
      <c r="Y2021" s="26">
        <v>0.00095027251387</v>
      </c>
      <c r="Z2021" s="10" t="s">
        <v>84</v>
      </c>
      <c r="AA2021" s="2" t="s">
        <v>85</v>
      </c>
      <c r="AB2021" s="10" t="s">
        <v>72</v>
      </c>
      <c r="AC2021" s="2" t="s">
        <v>73</v>
      </c>
      <c r="AD2021" s="10" t="s">
        <v>74</v>
      </c>
      <c r="AE2021" s="10"/>
      <c r="AF2021" s="10" t="s">
        <v>86</v>
      </c>
      <c r="AG2021" s="10" t="s">
        <v>75</v>
      </c>
      <c r="AH2021" s="10"/>
      <c r="AI2021" s="10" t="s">
        <v>76</v>
      </c>
      <c r="AJ2021" s="2" t="s">
        <v>76</v>
      </c>
      <c r="AK2021" s="32">
        <v>1</v>
      </c>
      <c r="AL2021" s="2"/>
      <c r="AM2021" s="2"/>
      <c r="AN2021" s="2"/>
      <c r="AO2021" s="2">
        <v>0</v>
      </c>
      <c r="AP2021" s="2">
        <v>0</v>
      </c>
      <c r="AQ2021" s="2">
        <v>391790</v>
      </c>
      <c r="AR2021" s="26">
        <v>0.9300308404009252</v>
      </c>
      <c r="AS2021" s="11"/>
      <c r="AT2021" s="10"/>
      <c r="AV2021" s="10"/>
      <c r="AW2021" s="10"/>
      <c r="AX2021" s="10"/>
      <c r="AY2021" s="10"/>
      <c r="AZ2021" s="10"/>
      <c r="BC2021" s="10"/>
    </row>
    <row r="2022" s="2" customFormat="1">
      <c r="A2022" s="2" t="s">
        <v>4378</v>
      </c>
      <c r="B2022" s="11">
        <v>44133</v>
      </c>
      <c r="C2022" s="2" t="s">
        <v>4342</v>
      </c>
      <c r="D2022" s="2" t="s">
        <v>4343</v>
      </c>
      <c r="E2022" s="2" t="s">
        <v>4344</v>
      </c>
      <c r="F2022" s="2" t="s">
        <v>4373</v>
      </c>
      <c r="G2022" s="2" t="s">
        <v>4374</v>
      </c>
      <c r="H2022" s="2" t="s">
        <v>4375</v>
      </c>
      <c r="I2022" s="11">
        <v>44074</v>
      </c>
      <c r="J2022" s="11">
        <v>44074</v>
      </c>
      <c r="K2022" s="2" t="s">
        <v>62</v>
      </c>
      <c r="L2022" s="2" t="s">
        <v>1759</v>
      </c>
      <c r="M2022" s="2"/>
      <c r="N2022" s="2" t="s">
        <v>80</v>
      </c>
      <c r="O2022" s="2"/>
      <c r="P2022" s="2"/>
      <c r="Q2022" s="2" t="s">
        <v>65</v>
      </c>
      <c r="R2022" s="2" t="s">
        <v>81</v>
      </c>
      <c r="S2022" s="2">
        <v>108544</v>
      </c>
      <c r="T2022" s="2" t="s">
        <v>82</v>
      </c>
      <c r="U2022" s="2" t="s">
        <v>83</v>
      </c>
      <c r="V2022" s="10" t="s">
        <v>69</v>
      </c>
      <c r="W2022" s="2"/>
      <c r="X2022" s="2">
        <v>725073.92</v>
      </c>
      <c r="Y2022" s="26">
        <v>0.00135065504059</v>
      </c>
      <c r="Z2022" s="10" t="s">
        <v>84</v>
      </c>
      <c r="AA2022" s="2" t="s">
        <v>85</v>
      </c>
      <c r="AB2022" s="10" t="s">
        <v>72</v>
      </c>
      <c r="AC2022" s="2" t="s">
        <v>73</v>
      </c>
      <c r="AD2022" s="10" t="s">
        <v>74</v>
      </c>
      <c r="AE2022" s="10"/>
      <c r="AF2022" s="10" t="s">
        <v>86</v>
      </c>
      <c r="AG2022" s="10" t="s">
        <v>75</v>
      </c>
      <c r="AH2022" s="10"/>
      <c r="AI2022" s="10" t="s">
        <v>76</v>
      </c>
      <c r="AJ2022" s="2" t="s">
        <v>76</v>
      </c>
      <c r="AK2022" s="32">
        <v>1</v>
      </c>
      <c r="AL2022" s="2"/>
      <c r="AM2022" s="2"/>
      <c r="AN2022" s="2"/>
      <c r="AO2022" s="2">
        <v>0</v>
      </c>
      <c r="AP2022" s="2">
        <v>0</v>
      </c>
      <c r="AQ2022" s="2">
        <v>334000</v>
      </c>
      <c r="AR2022" s="26">
        <v>0.4606426886792453</v>
      </c>
      <c r="AS2022" s="11"/>
      <c r="AT2022" s="10"/>
      <c r="AV2022" s="10"/>
      <c r="AW2022" s="10"/>
      <c r="AX2022" s="10"/>
      <c r="AY2022" s="10"/>
      <c r="AZ2022" s="10"/>
      <c r="BC2022" s="10"/>
    </row>
    <row r="2023" s="2" customFormat="1">
      <c r="A2023" s="2" t="s">
        <v>4379</v>
      </c>
      <c r="B2023" s="11">
        <v>44225</v>
      </c>
      <c r="C2023" s="2" t="s">
        <v>4342</v>
      </c>
      <c r="D2023" s="2" t="s">
        <v>4343</v>
      </c>
      <c r="E2023" s="2" t="s">
        <v>4344</v>
      </c>
      <c r="F2023" s="2" t="s">
        <v>4373</v>
      </c>
      <c r="G2023" s="2" t="s">
        <v>4374</v>
      </c>
      <c r="H2023" s="2" t="s">
        <v>4375</v>
      </c>
      <c r="I2023" s="11">
        <v>44439</v>
      </c>
      <c r="J2023" s="11">
        <v>44165</v>
      </c>
      <c r="K2023" s="2" t="s">
        <v>62</v>
      </c>
      <c r="L2023" s="2" t="s">
        <v>1759</v>
      </c>
      <c r="M2023" s="2"/>
      <c r="N2023" s="2" t="s">
        <v>80</v>
      </c>
      <c r="O2023" s="2"/>
      <c r="P2023" s="2"/>
      <c r="Q2023" s="2" t="s">
        <v>65</v>
      </c>
      <c r="R2023" s="2" t="s">
        <v>81</v>
      </c>
      <c r="S2023" s="2">
        <v>95954</v>
      </c>
      <c r="T2023" s="2" t="s">
        <v>82</v>
      </c>
      <c r="U2023" s="2" t="s">
        <v>83</v>
      </c>
      <c r="V2023" s="10" t="s">
        <v>69</v>
      </c>
      <c r="W2023" s="2"/>
      <c r="X2023" s="2">
        <v>1588998.24</v>
      </c>
      <c r="Y2023" s="26">
        <v>0.00230768187656</v>
      </c>
      <c r="Z2023" s="10" t="s">
        <v>84</v>
      </c>
      <c r="AA2023" s="2" t="s">
        <v>85</v>
      </c>
      <c r="AB2023" s="10" t="s">
        <v>72</v>
      </c>
      <c r="AC2023" s="2" t="s">
        <v>73</v>
      </c>
      <c r="AD2023" s="10" t="s">
        <v>74</v>
      </c>
      <c r="AE2023" s="10"/>
      <c r="AF2023" s="10" t="s">
        <v>86</v>
      </c>
      <c r="AG2023" s="10" t="s">
        <v>75</v>
      </c>
      <c r="AH2023" s="10"/>
      <c r="AI2023" s="10" t="s">
        <v>76</v>
      </c>
      <c r="AJ2023" s="2" t="s">
        <v>76</v>
      </c>
      <c r="AK2023" s="32">
        <v>1</v>
      </c>
      <c r="AL2023" s="2"/>
      <c r="AM2023" s="2"/>
      <c r="AN2023" s="2"/>
      <c r="AO2023" s="2">
        <v>0</v>
      </c>
      <c r="AP2023" s="2">
        <v>0</v>
      </c>
      <c r="AQ2023" s="2">
        <v>991944</v>
      </c>
      <c r="AR2023" s="26">
        <v>0.6242574566980011</v>
      </c>
      <c r="AS2023" s="11"/>
      <c r="AT2023" s="10"/>
      <c r="AV2023" s="10"/>
      <c r="AW2023" s="10"/>
      <c r="AX2023" s="10"/>
      <c r="AY2023" s="10"/>
      <c r="AZ2023" s="10"/>
      <c r="BC2023" s="10"/>
    </row>
    <row r="2024" s="2" customFormat="1">
      <c r="A2024" s="2" t="s">
        <v>4380</v>
      </c>
      <c r="B2024" s="11">
        <v>44315</v>
      </c>
      <c r="C2024" s="2" t="s">
        <v>4342</v>
      </c>
      <c r="D2024" s="2" t="s">
        <v>4343</v>
      </c>
      <c r="E2024" s="2" t="s">
        <v>4344</v>
      </c>
      <c r="F2024" s="2" t="s">
        <v>4373</v>
      </c>
      <c r="G2024" s="2" t="s">
        <v>4374</v>
      </c>
      <c r="H2024" s="2" t="s">
        <v>4375</v>
      </c>
      <c r="I2024" s="11">
        <v>44439</v>
      </c>
      <c r="J2024" s="11">
        <v>44255</v>
      </c>
      <c r="K2024" s="2" t="s">
        <v>62</v>
      </c>
      <c r="L2024" s="2" t="s">
        <v>1759</v>
      </c>
      <c r="M2024" s="2"/>
      <c r="N2024" s="2" t="s">
        <v>80</v>
      </c>
      <c r="O2024" s="2"/>
      <c r="P2024" s="2"/>
      <c r="Q2024" s="2" t="s">
        <v>65</v>
      </c>
      <c r="R2024" s="2" t="s">
        <v>81</v>
      </c>
      <c r="S2024" s="2">
        <v>57853</v>
      </c>
      <c r="T2024" s="2" t="s">
        <v>82</v>
      </c>
      <c r="U2024" s="2" t="s">
        <v>83</v>
      </c>
      <c r="V2024" s="10" t="s">
        <v>69</v>
      </c>
      <c r="W2024" s="2"/>
      <c r="X2024" s="2">
        <v>5885964.22</v>
      </c>
      <c r="Y2024" s="26">
        <v>0.00585603078852</v>
      </c>
      <c r="Z2024" s="10" t="s">
        <v>84</v>
      </c>
      <c r="AA2024" s="2" t="s">
        <v>85</v>
      </c>
      <c r="AB2024" s="10" t="s">
        <v>72</v>
      </c>
      <c r="AC2024" s="2" t="s">
        <v>73</v>
      </c>
      <c r="AD2024" s="10" t="s">
        <v>74</v>
      </c>
      <c r="AE2024" s="10"/>
      <c r="AF2024" s="10" t="s">
        <v>86</v>
      </c>
      <c r="AG2024" s="10" t="s">
        <v>75</v>
      </c>
      <c r="AH2024" s="10"/>
      <c r="AI2024" s="10" t="s">
        <v>76</v>
      </c>
      <c r="AJ2024" s="2" t="s">
        <v>76</v>
      </c>
      <c r="AK2024" s="32">
        <v>1</v>
      </c>
      <c r="AL2024" s="2"/>
      <c r="AM2024" s="2"/>
      <c r="AN2024" s="2"/>
      <c r="AO2024" s="2">
        <v>0</v>
      </c>
      <c r="AP2024" s="2">
        <v>0</v>
      </c>
      <c r="AQ2024" s="2">
        <v>5514308</v>
      </c>
      <c r="AR2024" s="26">
        <v>0.936857207059271</v>
      </c>
      <c r="AS2024" s="11"/>
      <c r="AT2024" s="10"/>
      <c r="AV2024" s="10"/>
      <c r="AW2024" s="10"/>
      <c r="AX2024" s="10"/>
      <c r="AY2024" s="10"/>
      <c r="AZ2024" s="10"/>
      <c r="BC2024" s="10"/>
    </row>
    <row r="2025" s="2" customFormat="1">
      <c r="A2025" s="2" t="s">
        <v>4381</v>
      </c>
      <c r="B2025" s="11">
        <v>44407</v>
      </c>
      <c r="C2025" s="2" t="s">
        <v>4342</v>
      </c>
      <c r="D2025" s="2" t="s">
        <v>4343</v>
      </c>
      <c r="E2025" s="2" t="s">
        <v>4344</v>
      </c>
      <c r="F2025" s="2" t="s">
        <v>4373</v>
      </c>
      <c r="G2025" s="2" t="s">
        <v>4374</v>
      </c>
      <c r="H2025" s="2" t="s">
        <v>4375</v>
      </c>
      <c r="I2025" s="11">
        <v>44439</v>
      </c>
      <c r="J2025" s="11">
        <v>44347</v>
      </c>
      <c r="K2025" s="2" t="s">
        <v>62</v>
      </c>
      <c r="L2025" s="2" t="s">
        <v>1759</v>
      </c>
      <c r="M2025" s="2"/>
      <c r="N2025" s="2" t="s">
        <v>80</v>
      </c>
      <c r="O2025" s="2"/>
      <c r="P2025" s="2"/>
      <c r="Q2025" s="2" t="s">
        <v>65</v>
      </c>
      <c r="R2025" s="2" t="s">
        <v>81</v>
      </c>
      <c r="S2025" s="2">
        <v>75518</v>
      </c>
      <c r="T2025" s="2" t="s">
        <v>82</v>
      </c>
      <c r="U2025" s="2" t="s">
        <v>83</v>
      </c>
      <c r="V2025" s="10" t="s">
        <v>69</v>
      </c>
      <c r="W2025" s="2"/>
      <c r="X2025" s="2">
        <v>16764996</v>
      </c>
      <c r="Y2025" s="26">
        <v>0.01124618665312</v>
      </c>
      <c r="Z2025" s="10" t="s">
        <v>84</v>
      </c>
      <c r="AA2025" s="2" t="s">
        <v>85</v>
      </c>
      <c r="AB2025" s="10" t="s">
        <v>72</v>
      </c>
      <c r="AC2025" s="2" t="s">
        <v>73</v>
      </c>
      <c r="AD2025" s="10" t="s">
        <v>74</v>
      </c>
      <c r="AE2025" s="10"/>
      <c r="AF2025" s="10" t="s">
        <v>86</v>
      </c>
      <c r="AG2025" s="10" t="s">
        <v>75</v>
      </c>
      <c r="AH2025" s="10"/>
      <c r="AI2025" s="10" t="s">
        <v>76</v>
      </c>
      <c r="AJ2025" s="2" t="s">
        <v>76</v>
      </c>
      <c r="AK2025" s="32">
        <v>1</v>
      </c>
      <c r="AL2025" s="2"/>
      <c r="AM2025" s="2"/>
      <c r="AN2025" s="2"/>
      <c r="AO2025" s="2">
        <v>0</v>
      </c>
      <c r="AP2025" s="2">
        <v>0</v>
      </c>
      <c r="AQ2025" s="2">
        <v>11100000</v>
      </c>
      <c r="AR2025" s="26">
        <v>0.6620938054503562</v>
      </c>
      <c r="AS2025" s="11"/>
      <c r="AT2025" s="10"/>
      <c r="AV2025" s="10"/>
      <c r="AW2025" s="10"/>
      <c r="AX2025" s="10"/>
      <c r="AY2025" s="10"/>
      <c r="AZ2025" s="10"/>
      <c r="BC2025" s="10"/>
    </row>
    <row r="2026" s="2" customFormat="1">
      <c r="A2026" s="2" t="s">
        <v>4382</v>
      </c>
      <c r="B2026" s="11">
        <v>44468</v>
      </c>
      <c r="C2026" s="2" t="s">
        <v>4383</v>
      </c>
      <c r="D2026" s="2" t="s">
        <v>4384</v>
      </c>
      <c r="E2026" s="2" t="s">
        <v>4385</v>
      </c>
      <c r="F2026" s="2" t="s">
        <v>4383</v>
      </c>
      <c r="G2026" s="2" t="s">
        <v>4386</v>
      </c>
      <c r="H2026" s="2" t="s">
        <v>4387</v>
      </c>
      <c r="I2026" s="11">
        <v>44500</v>
      </c>
      <c r="J2026" s="11">
        <v>44408</v>
      </c>
      <c r="K2026" s="2" t="s">
        <v>62</v>
      </c>
      <c r="L2026" s="2" t="s">
        <v>1759</v>
      </c>
      <c r="M2026" s="2"/>
      <c r="N2026" s="2" t="s">
        <v>80</v>
      </c>
      <c r="O2026" s="2"/>
      <c r="P2026" s="2"/>
      <c r="Q2026" s="2" t="s">
        <v>65</v>
      </c>
      <c r="R2026" s="2" t="s">
        <v>81</v>
      </c>
      <c r="S2026" s="2">
        <v>74042</v>
      </c>
      <c r="T2026" s="2" t="s">
        <v>82</v>
      </c>
      <c r="U2026" s="2" t="s">
        <v>83</v>
      </c>
      <c r="V2026" s="10" t="s">
        <v>69</v>
      </c>
      <c r="W2026" s="2"/>
      <c r="X2026" s="2">
        <v>11929647.04</v>
      </c>
      <c r="Y2026" s="26">
        <v>0.00049666356874</v>
      </c>
      <c r="Z2026" s="10" t="s">
        <v>84</v>
      </c>
      <c r="AA2026" s="2" t="s">
        <v>85</v>
      </c>
      <c r="AB2026" s="10" t="s">
        <v>72</v>
      </c>
      <c r="AC2026" s="2" t="s">
        <v>73</v>
      </c>
      <c r="AD2026" s="10" t="s">
        <v>74</v>
      </c>
      <c r="AE2026" s="10"/>
      <c r="AF2026" s="10" t="s">
        <v>86</v>
      </c>
      <c r="AG2026" s="10" t="s">
        <v>75</v>
      </c>
      <c r="AH2026" s="10"/>
      <c r="AI2026" s="10" t="s">
        <v>76</v>
      </c>
      <c r="AJ2026" s="2" t="s">
        <v>76</v>
      </c>
      <c r="AK2026" s="32">
        <v>1</v>
      </c>
      <c r="AL2026" s="2"/>
      <c r="AM2026" s="2"/>
      <c r="AN2026" s="2"/>
      <c r="AO2026" s="2">
        <v>0</v>
      </c>
      <c r="AP2026" s="2">
        <v>0</v>
      </c>
      <c r="AQ2026" s="2">
        <v>0</v>
      </c>
      <c r="AR2026" s="26">
        <v>0</v>
      </c>
      <c r="AS2026" s="11"/>
      <c r="AT2026" s="10"/>
      <c r="AV2026" s="10"/>
      <c r="AW2026" s="10"/>
      <c r="AX2026" s="10"/>
      <c r="AY2026" s="10"/>
      <c r="AZ2026" s="10"/>
      <c r="BC2026" s="10"/>
    </row>
    <row r="2027" s="2" customFormat="1">
      <c r="A2027" s="2" t="s">
        <v>4388</v>
      </c>
      <c r="B2027" s="11">
        <v>44560</v>
      </c>
      <c r="C2027" s="2" t="s">
        <v>4383</v>
      </c>
      <c r="D2027" s="2" t="s">
        <v>4384</v>
      </c>
      <c r="E2027" s="2" t="s">
        <v>4385</v>
      </c>
      <c r="F2027" s="2" t="s">
        <v>4383</v>
      </c>
      <c r="G2027" s="2" t="s">
        <v>4386</v>
      </c>
      <c r="H2027" s="2" t="s">
        <v>4387</v>
      </c>
      <c r="I2027" s="11">
        <v>44500</v>
      </c>
      <c r="J2027" s="11">
        <v>44500</v>
      </c>
      <c r="K2027" s="2" t="s">
        <v>62</v>
      </c>
      <c r="L2027" s="2" t="s">
        <v>1759</v>
      </c>
      <c r="M2027" s="2"/>
      <c r="N2027" s="2" t="s">
        <v>80</v>
      </c>
      <c r="O2027" s="2"/>
      <c r="P2027" s="2"/>
      <c r="Q2027" s="2" t="s">
        <v>65</v>
      </c>
      <c r="R2027" s="2" t="s">
        <v>81</v>
      </c>
      <c r="S2027" s="2">
        <v>78413</v>
      </c>
      <c r="T2027" s="2" t="s">
        <v>82</v>
      </c>
      <c r="U2027" s="2" t="s">
        <v>83</v>
      </c>
      <c r="V2027" s="10" t="s">
        <v>69</v>
      </c>
      <c r="W2027" s="2"/>
      <c r="X2027" s="2">
        <v>14389569.63</v>
      </c>
      <c r="Y2027" s="26">
        <v>0.00058338756226</v>
      </c>
      <c r="Z2027" s="10" t="s">
        <v>84</v>
      </c>
      <c r="AA2027" s="2" t="s">
        <v>85</v>
      </c>
      <c r="AB2027" s="10" t="s">
        <v>72</v>
      </c>
      <c r="AC2027" s="2" t="s">
        <v>73</v>
      </c>
      <c r="AD2027" s="10" t="s">
        <v>74</v>
      </c>
      <c r="AE2027" s="10"/>
      <c r="AF2027" s="10" t="s">
        <v>86</v>
      </c>
      <c r="AG2027" s="10" t="s">
        <v>75</v>
      </c>
      <c r="AH2027" s="10"/>
      <c r="AI2027" s="10" t="s">
        <v>76</v>
      </c>
      <c r="AJ2027" s="2" t="s">
        <v>76</v>
      </c>
      <c r="AK2027" s="32">
        <v>1</v>
      </c>
      <c r="AL2027" s="2"/>
      <c r="AM2027" s="2"/>
      <c r="AN2027" s="2"/>
      <c r="AO2027" s="2">
        <v>0</v>
      </c>
      <c r="AP2027" s="2">
        <v>0</v>
      </c>
      <c r="AQ2027" s="2">
        <v>0</v>
      </c>
      <c r="AR2027" s="26">
        <v>0</v>
      </c>
      <c r="AS2027" s="11"/>
      <c r="AT2027" s="10"/>
      <c r="AV2027" s="10"/>
      <c r="AW2027" s="10"/>
      <c r="AX2027" s="10"/>
      <c r="AY2027" s="10"/>
      <c r="AZ2027" s="10"/>
      <c r="BC2027" s="10"/>
    </row>
    <row r="2028" s="2" customFormat="1">
      <c r="A2028" s="2" t="s">
        <v>4389</v>
      </c>
      <c r="B2028" s="11">
        <v>44162</v>
      </c>
      <c r="C2028" s="2" t="s">
        <v>4390</v>
      </c>
      <c r="D2028" s="2" t="s">
        <v>4391</v>
      </c>
      <c r="E2028" s="2" t="s">
        <v>4392</v>
      </c>
      <c r="F2028" s="2" t="s">
        <v>4393</v>
      </c>
      <c r="G2028" s="2" t="s">
        <v>4394</v>
      </c>
      <c r="H2028" s="2" t="s">
        <v>4395</v>
      </c>
      <c r="I2028" s="11">
        <v>44104</v>
      </c>
      <c r="J2028" s="11">
        <v>44104</v>
      </c>
      <c r="K2028" s="2" t="s">
        <v>62</v>
      </c>
      <c r="L2028" s="2" t="s">
        <v>1759</v>
      </c>
      <c r="M2028" s="2"/>
      <c r="N2028" s="2" t="s">
        <v>80</v>
      </c>
      <c r="O2028" s="2"/>
      <c r="P2028" s="2"/>
      <c r="Q2028" s="2" t="s">
        <v>65</v>
      </c>
      <c r="R2028" s="2" t="s">
        <v>81</v>
      </c>
      <c r="S2028" s="2">
        <v>703551</v>
      </c>
      <c r="T2028" s="2" t="s">
        <v>82</v>
      </c>
      <c r="U2028" s="2" t="s">
        <v>83</v>
      </c>
      <c r="V2028" s="10" t="s">
        <v>69</v>
      </c>
      <c r="W2028" s="2"/>
      <c r="X2028" s="2">
        <v>7176220.2</v>
      </c>
      <c r="Y2028" s="26">
        <v>0.00122883968514</v>
      </c>
      <c r="Z2028" s="10" t="s">
        <v>84</v>
      </c>
      <c r="AA2028" s="2" t="s">
        <v>85</v>
      </c>
      <c r="AB2028" s="10" t="s">
        <v>72</v>
      </c>
      <c r="AC2028" s="2" t="s">
        <v>73</v>
      </c>
      <c r="AD2028" s="10" t="s">
        <v>74</v>
      </c>
      <c r="AE2028" s="10"/>
      <c r="AF2028" s="10" t="s">
        <v>86</v>
      </c>
      <c r="AG2028" s="10" t="s">
        <v>75</v>
      </c>
      <c r="AH2028" s="10"/>
      <c r="AI2028" s="10" t="s">
        <v>76</v>
      </c>
      <c r="AJ2028" s="2" t="s">
        <v>76</v>
      </c>
      <c r="AK2028" s="32">
        <v>1</v>
      </c>
      <c r="AL2028" s="2"/>
      <c r="AM2028" s="2"/>
      <c r="AN2028" s="2"/>
      <c r="AO2028" s="2">
        <v>0</v>
      </c>
      <c r="AP2028" s="2">
        <v>0</v>
      </c>
      <c r="AQ2028" s="2">
        <v>6816660</v>
      </c>
      <c r="AR2028" s="26">
        <v>0.949895601029634</v>
      </c>
      <c r="AS2028" s="11"/>
      <c r="AT2028" s="10"/>
      <c r="AV2028" s="10"/>
      <c r="AW2028" s="10"/>
      <c r="AX2028" s="10"/>
      <c r="AY2028" s="10"/>
      <c r="AZ2028" s="10"/>
      <c r="BC2028" s="10"/>
    </row>
    <row r="2029" s="2" customFormat="1">
      <c r="A2029" s="2" t="s">
        <v>4396</v>
      </c>
      <c r="B2029" s="11">
        <v>44256</v>
      </c>
      <c r="C2029" s="2" t="s">
        <v>4390</v>
      </c>
      <c r="D2029" s="2" t="s">
        <v>4391</v>
      </c>
      <c r="E2029" s="2" t="s">
        <v>4392</v>
      </c>
      <c r="F2029" s="2" t="s">
        <v>4393</v>
      </c>
      <c r="G2029" s="2" t="s">
        <v>4394</v>
      </c>
      <c r="H2029" s="2" t="s">
        <v>4395</v>
      </c>
      <c r="I2029" s="11">
        <v>44469</v>
      </c>
      <c r="J2029" s="11">
        <v>44196</v>
      </c>
      <c r="K2029" s="2" t="s">
        <v>62</v>
      </c>
      <c r="L2029" s="2" t="s">
        <v>1759</v>
      </c>
      <c r="M2029" s="2"/>
      <c r="N2029" s="2" t="s">
        <v>80</v>
      </c>
      <c r="O2029" s="2"/>
      <c r="P2029" s="2"/>
      <c r="Q2029" s="2" t="s">
        <v>65</v>
      </c>
      <c r="R2029" s="2" t="s">
        <v>81</v>
      </c>
      <c r="S2029" s="2">
        <v>571438</v>
      </c>
      <c r="T2029" s="2" t="s">
        <v>82</v>
      </c>
      <c r="U2029" s="2" t="s">
        <v>83</v>
      </c>
      <c r="V2029" s="10" t="s">
        <v>69</v>
      </c>
      <c r="W2029" s="2"/>
      <c r="X2029" s="2">
        <v>10765891.92</v>
      </c>
      <c r="Y2029" s="26">
        <v>0.00158454887474</v>
      </c>
      <c r="Z2029" s="10" t="s">
        <v>84</v>
      </c>
      <c r="AA2029" s="2" t="s">
        <v>85</v>
      </c>
      <c r="AB2029" s="10" t="s">
        <v>72</v>
      </c>
      <c r="AC2029" s="2" t="s">
        <v>73</v>
      </c>
      <c r="AD2029" s="10" t="s">
        <v>74</v>
      </c>
      <c r="AE2029" s="10"/>
      <c r="AF2029" s="10" t="s">
        <v>86</v>
      </c>
      <c r="AG2029" s="10" t="s">
        <v>75</v>
      </c>
      <c r="AH2029" s="10"/>
      <c r="AI2029" s="10" t="s">
        <v>76</v>
      </c>
      <c r="AJ2029" s="2" t="s">
        <v>76</v>
      </c>
      <c r="AK2029" s="32">
        <v>1</v>
      </c>
      <c r="AL2029" s="2"/>
      <c r="AM2029" s="2"/>
      <c r="AN2029" s="2"/>
      <c r="AO2029" s="2">
        <v>0</v>
      </c>
      <c r="AP2029" s="2">
        <v>0</v>
      </c>
      <c r="AQ2029" s="2">
        <v>10226352</v>
      </c>
      <c r="AR2029" s="26">
        <v>0.949884326908606</v>
      </c>
      <c r="AS2029" s="11"/>
      <c r="AT2029" s="10"/>
      <c r="AV2029" s="10"/>
      <c r="AW2029" s="10"/>
      <c r="AX2029" s="10"/>
      <c r="AY2029" s="10"/>
      <c r="AZ2029" s="10"/>
      <c r="BC2029" s="10"/>
    </row>
    <row r="2030" s="2" customFormat="1">
      <c r="A2030" s="2" t="s">
        <v>4397</v>
      </c>
      <c r="B2030" s="11">
        <v>44348</v>
      </c>
      <c r="C2030" s="2" t="s">
        <v>4390</v>
      </c>
      <c r="D2030" s="2" t="s">
        <v>4391</v>
      </c>
      <c r="E2030" s="2" t="s">
        <v>4392</v>
      </c>
      <c r="F2030" s="2" t="s">
        <v>4393</v>
      </c>
      <c r="G2030" s="2" t="s">
        <v>4394</v>
      </c>
      <c r="H2030" s="2" t="s">
        <v>4395</v>
      </c>
      <c r="I2030" s="11">
        <v>44469</v>
      </c>
      <c r="J2030" s="11">
        <v>44286</v>
      </c>
      <c r="K2030" s="2" t="s">
        <v>62</v>
      </c>
      <c r="L2030" s="2" t="s">
        <v>1759</v>
      </c>
      <c r="M2030" s="2"/>
      <c r="N2030" s="2" t="s">
        <v>80</v>
      </c>
      <c r="O2030" s="2"/>
      <c r="P2030" s="2"/>
      <c r="Q2030" s="2" t="s">
        <v>65</v>
      </c>
      <c r="R2030" s="2" t="s">
        <v>81</v>
      </c>
      <c r="S2030" s="2">
        <v>39699</v>
      </c>
      <c r="T2030" s="2" t="s">
        <v>82</v>
      </c>
      <c r="U2030" s="2" t="s">
        <v>83</v>
      </c>
      <c r="V2030" s="10" t="s">
        <v>69</v>
      </c>
      <c r="W2030" s="2"/>
      <c r="X2030" s="2">
        <v>7535664.18</v>
      </c>
      <c r="Y2030" s="26">
        <v>0.00098455041306</v>
      </c>
      <c r="Z2030" s="10" t="s">
        <v>84</v>
      </c>
      <c r="AA2030" s="2" t="s">
        <v>85</v>
      </c>
      <c r="AB2030" s="10" t="s">
        <v>72</v>
      </c>
      <c r="AC2030" s="2" t="s">
        <v>73</v>
      </c>
      <c r="AD2030" s="10" t="s">
        <v>74</v>
      </c>
      <c r="AE2030" s="10"/>
      <c r="AF2030" s="10" t="s">
        <v>86</v>
      </c>
      <c r="AG2030" s="10" t="s">
        <v>75</v>
      </c>
      <c r="AH2030" s="10"/>
      <c r="AI2030" s="10" t="s">
        <v>76</v>
      </c>
      <c r="AJ2030" s="2" t="s">
        <v>76</v>
      </c>
      <c r="AK2030" s="32">
        <v>1</v>
      </c>
      <c r="AL2030" s="2"/>
      <c r="AM2030" s="2"/>
      <c r="AN2030" s="2"/>
      <c r="AO2030" s="2">
        <v>0</v>
      </c>
      <c r="AP2030" s="2">
        <v>0</v>
      </c>
      <c r="AQ2030" s="2">
        <v>113892</v>
      </c>
      <c r="AR2030" s="26">
        <v>0.015113730824454018</v>
      </c>
      <c r="AS2030" s="11"/>
      <c r="AT2030" s="10"/>
      <c r="AV2030" s="10"/>
      <c r="AW2030" s="10"/>
      <c r="AX2030" s="10"/>
      <c r="AY2030" s="10"/>
      <c r="AZ2030" s="10"/>
      <c r="BC2030" s="10"/>
    </row>
    <row r="2031" s="2" customFormat="1">
      <c r="A2031" s="2" t="s">
        <v>4398</v>
      </c>
      <c r="B2031" s="11">
        <v>44438</v>
      </c>
      <c r="C2031" s="2" t="s">
        <v>4390</v>
      </c>
      <c r="D2031" s="2" t="s">
        <v>4391</v>
      </c>
      <c r="E2031" s="2" t="s">
        <v>4392</v>
      </c>
      <c r="F2031" s="2" t="s">
        <v>4393</v>
      </c>
      <c r="G2031" s="2" t="s">
        <v>4394</v>
      </c>
      <c r="H2031" s="2" t="s">
        <v>4395</v>
      </c>
      <c r="I2031" s="11">
        <v>44469</v>
      </c>
      <c r="J2031" s="11">
        <v>44377</v>
      </c>
      <c r="K2031" s="2" t="s">
        <v>62</v>
      </c>
      <c r="L2031" s="2" t="s">
        <v>1759</v>
      </c>
      <c r="M2031" s="2"/>
      <c r="N2031" s="2" t="s">
        <v>80</v>
      </c>
      <c r="O2031" s="2"/>
      <c r="P2031" s="2"/>
      <c r="Q2031" s="2" t="s">
        <v>65</v>
      </c>
      <c r="R2031" s="2" t="s">
        <v>81</v>
      </c>
      <c r="S2031" s="2">
        <v>39699</v>
      </c>
      <c r="T2031" s="2" t="s">
        <v>82</v>
      </c>
      <c r="U2031" s="2" t="s">
        <v>83</v>
      </c>
      <c r="V2031" s="10" t="s">
        <v>69</v>
      </c>
      <c r="W2031" s="2"/>
      <c r="X2031" s="2">
        <v>8501143.86</v>
      </c>
      <c r="Y2031" s="26">
        <v>0.00106853781412</v>
      </c>
      <c r="Z2031" s="10" t="s">
        <v>84</v>
      </c>
      <c r="AA2031" s="2" t="s">
        <v>85</v>
      </c>
      <c r="AB2031" s="10" t="s">
        <v>72</v>
      </c>
      <c r="AC2031" s="2" t="s">
        <v>73</v>
      </c>
      <c r="AD2031" s="10" t="s">
        <v>74</v>
      </c>
      <c r="AE2031" s="10"/>
      <c r="AF2031" s="10" t="s">
        <v>86</v>
      </c>
      <c r="AG2031" s="10" t="s">
        <v>75</v>
      </c>
      <c r="AH2031" s="10"/>
      <c r="AI2031" s="10" t="s">
        <v>76</v>
      </c>
      <c r="AJ2031" s="2" t="s">
        <v>76</v>
      </c>
      <c r="AK2031" s="32">
        <v>1</v>
      </c>
      <c r="AL2031" s="2"/>
      <c r="AM2031" s="2"/>
      <c r="AN2031" s="2"/>
      <c r="AO2031" s="2">
        <v>0</v>
      </c>
      <c r="AP2031" s="2">
        <v>0</v>
      </c>
      <c r="AQ2031" s="2">
        <v>0</v>
      </c>
      <c r="AR2031" s="26">
        <v>0</v>
      </c>
      <c r="AS2031" s="11"/>
      <c r="AT2031" s="10"/>
      <c r="AV2031" s="10"/>
      <c r="AW2031" s="10"/>
      <c r="AX2031" s="10"/>
      <c r="AY2031" s="10"/>
      <c r="AZ2031" s="10"/>
      <c r="BC2031" s="10"/>
    </row>
    <row r="2032" s="2" customFormat="1">
      <c r="A2032" s="2" t="s">
        <v>4399</v>
      </c>
      <c r="B2032" s="11">
        <v>44529</v>
      </c>
      <c r="C2032" s="2" t="s">
        <v>4390</v>
      </c>
      <c r="D2032" s="2" t="s">
        <v>4391</v>
      </c>
      <c r="E2032" s="2" t="s">
        <v>4392</v>
      </c>
      <c r="F2032" s="2" t="s">
        <v>4393</v>
      </c>
      <c r="G2032" s="2" t="s">
        <v>4394</v>
      </c>
      <c r="H2032" s="2" t="s">
        <v>4395</v>
      </c>
      <c r="I2032" s="11">
        <v>44469</v>
      </c>
      <c r="J2032" s="11">
        <v>44469</v>
      </c>
      <c r="K2032" s="2" t="s">
        <v>62</v>
      </c>
      <c r="L2032" s="2" t="s">
        <v>1759</v>
      </c>
      <c r="M2032" s="2"/>
      <c r="N2032" s="2" t="s">
        <v>80</v>
      </c>
      <c r="O2032" s="2"/>
      <c r="P2032" s="2"/>
      <c r="Q2032" s="2" t="s">
        <v>65</v>
      </c>
      <c r="R2032" s="2" t="s">
        <v>81</v>
      </c>
      <c r="S2032" s="2">
        <v>39699</v>
      </c>
      <c r="T2032" s="2" t="s">
        <v>82</v>
      </c>
      <c r="U2032" s="2" t="s">
        <v>83</v>
      </c>
      <c r="V2032" s="10" t="s">
        <v>69</v>
      </c>
      <c r="W2032" s="2"/>
      <c r="X2032" s="2">
        <v>6965983.53</v>
      </c>
      <c r="Y2032" s="26">
        <v>0.0008856436078</v>
      </c>
      <c r="Z2032" s="10" t="s">
        <v>84</v>
      </c>
      <c r="AA2032" s="2" t="s">
        <v>85</v>
      </c>
      <c r="AB2032" s="10" t="s">
        <v>72</v>
      </c>
      <c r="AC2032" s="2" t="s">
        <v>73</v>
      </c>
      <c r="AD2032" s="10" t="s">
        <v>74</v>
      </c>
      <c r="AE2032" s="10"/>
      <c r="AF2032" s="10" t="s">
        <v>86</v>
      </c>
      <c r="AG2032" s="10" t="s">
        <v>75</v>
      </c>
      <c r="AH2032" s="10"/>
      <c r="AI2032" s="10" t="s">
        <v>76</v>
      </c>
      <c r="AJ2032" s="2" t="s">
        <v>76</v>
      </c>
      <c r="AK2032" s="32">
        <v>1</v>
      </c>
      <c r="AL2032" s="2"/>
      <c r="AM2032" s="2"/>
      <c r="AN2032" s="2"/>
      <c r="AO2032" s="2">
        <v>0</v>
      </c>
      <c r="AP2032" s="2">
        <v>0</v>
      </c>
      <c r="AQ2032" s="2">
        <v>0</v>
      </c>
      <c r="AR2032" s="26">
        <v>0</v>
      </c>
      <c r="AS2032" s="11"/>
      <c r="AT2032" s="10"/>
      <c r="AV2032" s="10"/>
      <c r="AW2032" s="10"/>
      <c r="AX2032" s="10"/>
      <c r="AY2032" s="10"/>
      <c r="AZ2032" s="10"/>
      <c r="BC2032" s="10"/>
    </row>
    <row r="2033" s="2" customFormat="1">
      <c r="A2033" s="2" t="s">
        <v>4400</v>
      </c>
      <c r="B2033" s="11">
        <v>43796</v>
      </c>
      <c r="C2033" s="2" t="s">
        <v>4390</v>
      </c>
      <c r="D2033" s="2" t="s">
        <v>4391</v>
      </c>
      <c r="E2033" s="2" t="s">
        <v>4392</v>
      </c>
      <c r="F2033" s="2" t="s">
        <v>4401</v>
      </c>
      <c r="G2033" s="2" t="s">
        <v>4402</v>
      </c>
      <c r="H2033" s="2" t="s">
        <v>4403</v>
      </c>
      <c r="I2033" s="11">
        <v>43738</v>
      </c>
      <c r="J2033" s="11">
        <v>43738</v>
      </c>
      <c r="K2033" s="2" t="s">
        <v>126</v>
      </c>
      <c r="L2033" s="2" t="s">
        <v>2642</v>
      </c>
      <c r="M2033" s="2"/>
      <c r="N2033" s="2" t="s">
        <v>80</v>
      </c>
      <c r="O2033" s="2"/>
      <c r="P2033" s="2"/>
      <c r="Q2033" s="2" t="s">
        <v>65</v>
      </c>
      <c r="R2033" s="2" t="s">
        <v>81</v>
      </c>
      <c r="S2033" s="2">
        <v>185360</v>
      </c>
      <c r="T2033" s="2" t="s">
        <v>82</v>
      </c>
      <c r="U2033" s="2" t="s">
        <v>83</v>
      </c>
      <c r="V2033" s="10" t="s">
        <v>69</v>
      </c>
      <c r="W2033" s="2"/>
      <c r="X2033" s="2">
        <v>1023187.2</v>
      </c>
      <c r="Y2033" s="26">
        <v>0.00073361274792</v>
      </c>
      <c r="Z2033" s="10" t="s">
        <v>84</v>
      </c>
      <c r="AA2033" s="2" t="s">
        <v>85</v>
      </c>
      <c r="AB2033" s="10" t="s">
        <v>72</v>
      </c>
      <c r="AC2033" s="2" t="s">
        <v>73</v>
      </c>
      <c r="AD2033" s="10" t="s">
        <v>74</v>
      </c>
      <c r="AE2033" s="10"/>
      <c r="AF2033" s="10" t="s">
        <v>86</v>
      </c>
      <c r="AG2033" s="10" t="s">
        <v>75</v>
      </c>
      <c r="AH2033" s="10"/>
      <c r="AI2033" s="10" t="s">
        <v>76</v>
      </c>
      <c r="AJ2033" s="2" t="s">
        <v>76</v>
      </c>
      <c r="AK2033" s="32">
        <v>1</v>
      </c>
      <c r="AL2033" s="2"/>
      <c r="AM2033" s="2"/>
      <c r="AN2033" s="2"/>
      <c r="AO2033" s="2">
        <v>0</v>
      </c>
      <c r="AP2033" s="2">
        <v>0</v>
      </c>
      <c r="AQ2033" s="2">
        <v>552590.64</v>
      </c>
      <c r="AR2033" s="26">
        <v>0.5400679758308157</v>
      </c>
      <c r="AS2033" s="11"/>
      <c r="AT2033" s="10"/>
      <c r="AV2033" s="10"/>
      <c r="AW2033" s="10"/>
      <c r="AX2033" s="10"/>
      <c r="AY2033" s="10"/>
      <c r="AZ2033" s="10"/>
      <c r="BC2033" s="10"/>
    </row>
    <row r="2034" s="2" customFormat="1">
      <c r="A2034" s="2" t="s">
        <v>4404</v>
      </c>
      <c r="B2034" s="11">
        <v>43889</v>
      </c>
      <c r="C2034" s="2" t="s">
        <v>4390</v>
      </c>
      <c r="D2034" s="2" t="s">
        <v>4391</v>
      </c>
      <c r="E2034" s="2" t="s">
        <v>4392</v>
      </c>
      <c r="F2034" s="2" t="s">
        <v>4401</v>
      </c>
      <c r="G2034" s="2" t="s">
        <v>4402</v>
      </c>
      <c r="H2034" s="2" t="s">
        <v>4403</v>
      </c>
      <c r="I2034" s="11">
        <v>44104</v>
      </c>
      <c r="J2034" s="11">
        <v>43830</v>
      </c>
      <c r="K2034" s="2" t="s">
        <v>126</v>
      </c>
      <c r="L2034" s="2" t="s">
        <v>2642</v>
      </c>
      <c r="M2034" s="2"/>
      <c r="N2034" s="2" t="s">
        <v>80</v>
      </c>
      <c r="O2034" s="2"/>
      <c r="P2034" s="2"/>
      <c r="Q2034" s="2" t="s">
        <v>65</v>
      </c>
      <c r="R2034" s="2" t="s">
        <v>81</v>
      </c>
      <c r="S2034" s="2">
        <v>185360</v>
      </c>
      <c r="T2034" s="2" t="s">
        <v>82</v>
      </c>
      <c r="U2034" s="2" t="s">
        <v>83</v>
      </c>
      <c r="V2034" s="10" t="s">
        <v>69</v>
      </c>
      <c r="W2034" s="2"/>
      <c r="X2034" s="2">
        <v>1126988.8</v>
      </c>
      <c r="Y2034" s="26">
        <v>0.00076818583984</v>
      </c>
      <c r="Z2034" s="10" t="s">
        <v>84</v>
      </c>
      <c r="AA2034" s="2" t="s">
        <v>85</v>
      </c>
      <c r="AB2034" s="10" t="s">
        <v>72</v>
      </c>
      <c r="AC2034" s="2" t="s">
        <v>73</v>
      </c>
      <c r="AD2034" s="10" t="s">
        <v>74</v>
      </c>
      <c r="AE2034" s="10"/>
      <c r="AF2034" s="10" t="s">
        <v>86</v>
      </c>
      <c r="AG2034" s="10" t="s">
        <v>75</v>
      </c>
      <c r="AH2034" s="10"/>
      <c r="AI2034" s="10" t="s">
        <v>76</v>
      </c>
      <c r="AJ2034" s="2" t="s">
        <v>76</v>
      </c>
      <c r="AK2034" s="32">
        <v>1</v>
      </c>
      <c r="AL2034" s="2"/>
      <c r="AM2034" s="2"/>
      <c r="AN2034" s="2"/>
      <c r="AO2034" s="2">
        <v>0</v>
      </c>
      <c r="AP2034" s="2">
        <v>0</v>
      </c>
      <c r="AQ2034" s="2">
        <v>1065866.56</v>
      </c>
      <c r="AR2034" s="26">
        <v>0.9457649978420372</v>
      </c>
      <c r="AS2034" s="11"/>
      <c r="AT2034" s="10"/>
      <c r="AV2034" s="10"/>
      <c r="AW2034" s="10"/>
      <c r="AX2034" s="10"/>
      <c r="AY2034" s="10"/>
      <c r="AZ2034" s="10"/>
      <c r="BC2034" s="10"/>
    </row>
    <row r="2035" s="2" customFormat="1">
      <c r="A2035" s="2" t="s">
        <v>4405</v>
      </c>
      <c r="B2035" s="11">
        <v>43983</v>
      </c>
      <c r="C2035" s="2" t="s">
        <v>4390</v>
      </c>
      <c r="D2035" s="2" t="s">
        <v>4391</v>
      </c>
      <c r="E2035" s="2" t="s">
        <v>4392</v>
      </c>
      <c r="F2035" s="2" t="s">
        <v>4401</v>
      </c>
      <c r="G2035" s="2" t="s">
        <v>4402</v>
      </c>
      <c r="H2035" s="2" t="s">
        <v>4403</v>
      </c>
      <c r="I2035" s="11">
        <v>44104</v>
      </c>
      <c r="J2035" s="11">
        <v>43921</v>
      </c>
      <c r="K2035" s="2" t="s">
        <v>62</v>
      </c>
      <c r="L2035" s="2" t="s">
        <v>1759</v>
      </c>
      <c r="M2035" s="2"/>
      <c r="N2035" s="2" t="s">
        <v>80</v>
      </c>
      <c r="O2035" s="2"/>
      <c r="P2035" s="2"/>
      <c r="Q2035" s="2" t="s">
        <v>65</v>
      </c>
      <c r="R2035" s="2" t="s">
        <v>81</v>
      </c>
      <c r="S2035" s="2">
        <v>79625</v>
      </c>
      <c r="T2035" s="2" t="s">
        <v>82</v>
      </c>
      <c r="U2035" s="2" t="s">
        <v>83</v>
      </c>
      <c r="V2035" s="10" t="s">
        <v>69</v>
      </c>
      <c r="W2035" s="2"/>
      <c r="X2035" s="2">
        <v>278687.5</v>
      </c>
      <c r="Y2035" s="26">
        <v>0.00031080701867</v>
      </c>
      <c r="Z2035" s="10" t="s">
        <v>84</v>
      </c>
      <c r="AA2035" s="2" t="s">
        <v>85</v>
      </c>
      <c r="AB2035" s="10" t="s">
        <v>72</v>
      </c>
      <c r="AC2035" s="2" t="s">
        <v>73</v>
      </c>
      <c r="AD2035" s="10" t="s">
        <v>74</v>
      </c>
      <c r="AE2035" s="10"/>
      <c r="AF2035" s="10" t="s">
        <v>86</v>
      </c>
      <c r="AG2035" s="10" t="s">
        <v>75</v>
      </c>
      <c r="AH2035" s="10"/>
      <c r="AI2035" s="10" t="s">
        <v>76</v>
      </c>
      <c r="AJ2035" s="2" t="s">
        <v>76</v>
      </c>
      <c r="AK2035" s="32">
        <v>1</v>
      </c>
      <c r="AL2035" s="2"/>
      <c r="AM2035" s="2"/>
      <c r="AN2035" s="2"/>
      <c r="AO2035" s="2">
        <v>0</v>
      </c>
      <c r="AP2035" s="2">
        <v>0</v>
      </c>
      <c r="AQ2035" s="2">
        <v>263900</v>
      </c>
      <c r="AR2035" s="26">
        <v>0.9469387755102041</v>
      </c>
      <c r="AS2035" s="11"/>
      <c r="AT2035" s="10"/>
      <c r="AV2035" s="10"/>
      <c r="AW2035" s="10"/>
      <c r="AX2035" s="10"/>
      <c r="AY2035" s="10"/>
      <c r="AZ2035" s="10"/>
      <c r="BC2035" s="10"/>
    </row>
    <row r="2036" s="2" customFormat="1">
      <c r="A2036" s="2" t="s">
        <v>4406</v>
      </c>
      <c r="B2036" s="11">
        <v>44074</v>
      </c>
      <c r="C2036" s="2" t="s">
        <v>4390</v>
      </c>
      <c r="D2036" s="2" t="s">
        <v>4391</v>
      </c>
      <c r="E2036" s="2" t="s">
        <v>4392</v>
      </c>
      <c r="F2036" s="2" t="s">
        <v>4401</v>
      </c>
      <c r="G2036" s="2" t="s">
        <v>4402</v>
      </c>
      <c r="H2036" s="2" t="s">
        <v>4403</v>
      </c>
      <c r="I2036" s="11">
        <v>44104</v>
      </c>
      <c r="J2036" s="11">
        <v>44012</v>
      </c>
      <c r="K2036" s="2" t="s">
        <v>62</v>
      </c>
      <c r="L2036" s="2" t="s">
        <v>1759</v>
      </c>
      <c r="M2036" s="2"/>
      <c r="N2036" s="2" t="s">
        <v>80</v>
      </c>
      <c r="O2036" s="2"/>
      <c r="P2036" s="2"/>
      <c r="Q2036" s="2" t="s">
        <v>65</v>
      </c>
      <c r="R2036" s="2" t="s">
        <v>81</v>
      </c>
      <c r="S2036" s="2">
        <v>79625</v>
      </c>
      <c r="T2036" s="2" t="s">
        <v>82</v>
      </c>
      <c r="U2036" s="2" t="s">
        <v>83</v>
      </c>
      <c r="V2036" s="10" t="s">
        <v>69</v>
      </c>
      <c r="W2036" s="2"/>
      <c r="X2036" s="2">
        <v>345572.5</v>
      </c>
      <c r="Y2036" s="26">
        <v>0.00032970178846</v>
      </c>
      <c r="Z2036" s="10" t="s">
        <v>84</v>
      </c>
      <c r="AA2036" s="2" t="s">
        <v>85</v>
      </c>
      <c r="AB2036" s="10" t="s">
        <v>72</v>
      </c>
      <c r="AC2036" s="2" t="s">
        <v>73</v>
      </c>
      <c r="AD2036" s="10" t="s">
        <v>74</v>
      </c>
      <c r="AE2036" s="10"/>
      <c r="AF2036" s="10" t="s">
        <v>86</v>
      </c>
      <c r="AG2036" s="10" t="s">
        <v>75</v>
      </c>
      <c r="AH2036" s="10"/>
      <c r="AI2036" s="10" t="s">
        <v>76</v>
      </c>
      <c r="AJ2036" s="2" t="s">
        <v>76</v>
      </c>
      <c r="AK2036" s="32">
        <v>1</v>
      </c>
      <c r="AL2036" s="2"/>
      <c r="AM2036" s="2"/>
      <c r="AN2036" s="2"/>
      <c r="AO2036" s="2">
        <v>0</v>
      </c>
      <c r="AP2036" s="2">
        <v>0</v>
      </c>
      <c r="AQ2036" s="2">
        <v>0</v>
      </c>
      <c r="AR2036" s="26">
        <v>0</v>
      </c>
      <c r="AS2036" s="11"/>
      <c r="AT2036" s="10"/>
      <c r="AV2036" s="10"/>
      <c r="AW2036" s="10"/>
      <c r="AX2036" s="10"/>
      <c r="AY2036" s="10"/>
      <c r="AZ2036" s="10"/>
      <c r="BC2036" s="10"/>
    </row>
    <row r="2037" s="2" customFormat="1">
      <c r="A2037" s="2" t="s">
        <v>4407</v>
      </c>
      <c r="B2037" s="11">
        <v>44162</v>
      </c>
      <c r="C2037" s="2" t="s">
        <v>4390</v>
      </c>
      <c r="D2037" s="2" t="s">
        <v>4391</v>
      </c>
      <c r="E2037" s="2" t="s">
        <v>4392</v>
      </c>
      <c r="F2037" s="2" t="s">
        <v>4401</v>
      </c>
      <c r="G2037" s="2" t="s">
        <v>4402</v>
      </c>
      <c r="H2037" s="2" t="s">
        <v>4403</v>
      </c>
      <c r="I2037" s="11">
        <v>44104</v>
      </c>
      <c r="J2037" s="11">
        <v>44104</v>
      </c>
      <c r="K2037" s="2" t="s">
        <v>62</v>
      </c>
      <c r="L2037" s="2" t="s">
        <v>1759</v>
      </c>
      <c r="M2037" s="2"/>
      <c r="N2037" s="2" t="s">
        <v>80</v>
      </c>
      <c r="O2037" s="2"/>
      <c r="P2037" s="2"/>
      <c r="Q2037" s="2" t="s">
        <v>65</v>
      </c>
      <c r="R2037" s="2" t="s">
        <v>81</v>
      </c>
      <c r="S2037" s="2">
        <v>79625</v>
      </c>
      <c r="T2037" s="2" t="s">
        <v>82</v>
      </c>
      <c r="U2037" s="2" t="s">
        <v>83</v>
      </c>
      <c r="V2037" s="10" t="s">
        <v>69</v>
      </c>
      <c r="W2037" s="2"/>
      <c r="X2037" s="2">
        <v>812175</v>
      </c>
      <c r="Y2037" s="26">
        <v>0.00078786280381</v>
      </c>
      <c r="Z2037" s="10" t="s">
        <v>84</v>
      </c>
      <c r="AA2037" s="2" t="s">
        <v>85</v>
      </c>
      <c r="AB2037" s="10" t="s">
        <v>72</v>
      </c>
      <c r="AC2037" s="2" t="s">
        <v>73</v>
      </c>
      <c r="AD2037" s="10" t="s">
        <v>74</v>
      </c>
      <c r="AE2037" s="10"/>
      <c r="AF2037" s="10" t="s">
        <v>86</v>
      </c>
      <c r="AG2037" s="10" t="s">
        <v>75</v>
      </c>
      <c r="AH2037" s="10"/>
      <c r="AI2037" s="10" t="s">
        <v>76</v>
      </c>
      <c r="AJ2037" s="2" t="s">
        <v>76</v>
      </c>
      <c r="AK2037" s="32">
        <v>1</v>
      </c>
      <c r="AL2037" s="2"/>
      <c r="AM2037" s="2"/>
      <c r="AN2037" s="2"/>
      <c r="AO2037" s="2">
        <v>0</v>
      </c>
      <c r="AP2037" s="2">
        <v>0</v>
      </c>
      <c r="AQ2037" s="2">
        <v>765000</v>
      </c>
      <c r="AR2037" s="26">
        <v>0.9419152276295134</v>
      </c>
      <c r="AS2037" s="11"/>
      <c r="AT2037" s="10"/>
      <c r="AV2037" s="10"/>
      <c r="AW2037" s="10"/>
      <c r="AX2037" s="10"/>
      <c r="AY2037" s="10"/>
      <c r="AZ2037" s="10"/>
      <c r="BC2037" s="10"/>
    </row>
    <row r="2038" s="2" customFormat="1">
      <c r="A2038" s="2" t="s">
        <v>4408</v>
      </c>
      <c r="B2038" s="11">
        <v>44256</v>
      </c>
      <c r="C2038" s="2" t="s">
        <v>4390</v>
      </c>
      <c r="D2038" s="2" t="s">
        <v>4391</v>
      </c>
      <c r="E2038" s="2" t="s">
        <v>4392</v>
      </c>
      <c r="F2038" s="2" t="s">
        <v>4401</v>
      </c>
      <c r="G2038" s="2" t="s">
        <v>4402</v>
      </c>
      <c r="H2038" s="2" t="s">
        <v>4403</v>
      </c>
      <c r="I2038" s="11">
        <v>44469</v>
      </c>
      <c r="J2038" s="11">
        <v>44196</v>
      </c>
      <c r="K2038" s="2" t="s">
        <v>62</v>
      </c>
      <c r="L2038" s="2" t="s">
        <v>1759</v>
      </c>
      <c r="M2038" s="2"/>
      <c r="N2038" s="2" t="s">
        <v>80</v>
      </c>
      <c r="O2038" s="2"/>
      <c r="P2038" s="2"/>
      <c r="Q2038" s="2" t="s">
        <v>65</v>
      </c>
      <c r="R2038" s="2" t="s">
        <v>81</v>
      </c>
      <c r="S2038" s="2">
        <v>79625</v>
      </c>
      <c r="T2038" s="2" t="s">
        <v>82</v>
      </c>
      <c r="U2038" s="2" t="s">
        <v>83</v>
      </c>
      <c r="V2038" s="10" t="s">
        <v>69</v>
      </c>
      <c r="W2038" s="2"/>
      <c r="X2038" s="2">
        <v>1500135</v>
      </c>
      <c r="Y2038" s="26">
        <v>0.0012089291301</v>
      </c>
      <c r="Z2038" s="10" t="s">
        <v>84</v>
      </c>
      <c r="AA2038" s="2" t="s">
        <v>85</v>
      </c>
      <c r="AB2038" s="10" t="s">
        <v>72</v>
      </c>
      <c r="AC2038" s="2" t="s">
        <v>73</v>
      </c>
      <c r="AD2038" s="10" t="s">
        <v>74</v>
      </c>
      <c r="AE2038" s="10"/>
      <c r="AF2038" s="10" t="s">
        <v>86</v>
      </c>
      <c r="AG2038" s="10" t="s">
        <v>75</v>
      </c>
      <c r="AH2038" s="10"/>
      <c r="AI2038" s="10" t="s">
        <v>76</v>
      </c>
      <c r="AJ2038" s="2" t="s">
        <v>76</v>
      </c>
      <c r="AK2038" s="32">
        <v>1</v>
      </c>
      <c r="AL2038" s="2"/>
      <c r="AM2038" s="2"/>
      <c r="AN2038" s="2"/>
      <c r="AO2038" s="2">
        <v>0</v>
      </c>
      <c r="AP2038" s="2">
        <v>0</v>
      </c>
      <c r="AQ2038" s="2">
        <v>1424304</v>
      </c>
      <c r="AR2038" s="26">
        <v>0.9494505494505494</v>
      </c>
      <c r="AS2038" s="11"/>
      <c r="AT2038" s="10"/>
      <c r="AV2038" s="10"/>
      <c r="AW2038" s="10"/>
      <c r="AX2038" s="10"/>
      <c r="AY2038" s="10"/>
      <c r="AZ2038" s="10"/>
      <c r="BC2038" s="10"/>
    </row>
    <row r="2039" s="2" customFormat="1">
      <c r="A2039" s="2" t="s">
        <v>4409</v>
      </c>
      <c r="B2039" s="11">
        <v>44348</v>
      </c>
      <c r="C2039" s="2" t="s">
        <v>4390</v>
      </c>
      <c r="D2039" s="2" t="s">
        <v>4391</v>
      </c>
      <c r="E2039" s="2" t="s">
        <v>4392</v>
      </c>
      <c r="F2039" s="2" t="s">
        <v>4401</v>
      </c>
      <c r="G2039" s="2" t="s">
        <v>4402</v>
      </c>
      <c r="H2039" s="2" t="s">
        <v>4403</v>
      </c>
      <c r="I2039" s="11">
        <v>44469</v>
      </c>
      <c r="J2039" s="11">
        <v>44286</v>
      </c>
      <c r="K2039" s="2" t="s">
        <v>62</v>
      </c>
      <c r="L2039" s="2" t="s">
        <v>1759</v>
      </c>
      <c r="M2039" s="2"/>
      <c r="N2039" s="2" t="s">
        <v>80</v>
      </c>
      <c r="O2039" s="2"/>
      <c r="P2039" s="2"/>
      <c r="Q2039" s="2" t="s">
        <v>65</v>
      </c>
      <c r="R2039" s="2" t="s">
        <v>81</v>
      </c>
      <c r="S2039" s="2">
        <v>18917</v>
      </c>
      <c r="T2039" s="2" t="s">
        <v>82</v>
      </c>
      <c r="U2039" s="2" t="s">
        <v>83</v>
      </c>
      <c r="V2039" s="10" t="s">
        <v>69</v>
      </c>
      <c r="W2039" s="2"/>
      <c r="X2039" s="2">
        <v>3590824.94</v>
      </c>
      <c r="Y2039" s="26">
        <v>0.00236118311455</v>
      </c>
      <c r="Z2039" s="10" t="s">
        <v>84</v>
      </c>
      <c r="AA2039" s="2" t="s">
        <v>85</v>
      </c>
      <c r="AB2039" s="10" t="s">
        <v>72</v>
      </c>
      <c r="AC2039" s="2" t="s">
        <v>73</v>
      </c>
      <c r="AD2039" s="10" t="s">
        <v>74</v>
      </c>
      <c r="AE2039" s="10"/>
      <c r="AF2039" s="10" t="s">
        <v>86</v>
      </c>
      <c r="AG2039" s="10" t="s">
        <v>75</v>
      </c>
      <c r="AH2039" s="10"/>
      <c r="AI2039" s="10" t="s">
        <v>76</v>
      </c>
      <c r="AJ2039" s="2" t="s">
        <v>76</v>
      </c>
      <c r="AK2039" s="32">
        <v>1</v>
      </c>
      <c r="AL2039" s="2"/>
      <c r="AM2039" s="2"/>
      <c r="AN2039" s="2"/>
      <c r="AO2039" s="2">
        <v>0</v>
      </c>
      <c r="AP2039" s="2">
        <v>0</v>
      </c>
      <c r="AQ2039" s="2">
        <v>189820</v>
      </c>
      <c r="AR2039" s="26">
        <v>0.05286250462546915</v>
      </c>
      <c r="AS2039" s="11"/>
      <c r="AT2039" s="10"/>
      <c r="AV2039" s="10"/>
      <c r="AW2039" s="10"/>
      <c r="AX2039" s="10"/>
      <c r="AY2039" s="10"/>
      <c r="AZ2039" s="10"/>
      <c r="BC2039" s="10"/>
    </row>
    <row r="2040" s="2" customFormat="1">
      <c r="A2040" s="2" t="s">
        <v>4410</v>
      </c>
      <c r="B2040" s="11">
        <v>44438</v>
      </c>
      <c r="C2040" s="2" t="s">
        <v>4390</v>
      </c>
      <c r="D2040" s="2" t="s">
        <v>4391</v>
      </c>
      <c r="E2040" s="2" t="s">
        <v>4392</v>
      </c>
      <c r="F2040" s="2" t="s">
        <v>4401</v>
      </c>
      <c r="G2040" s="2" t="s">
        <v>4402</v>
      </c>
      <c r="H2040" s="2" t="s">
        <v>4403</v>
      </c>
      <c r="I2040" s="11">
        <v>44469</v>
      </c>
      <c r="J2040" s="11">
        <v>44377</v>
      </c>
      <c r="K2040" s="2" t="s">
        <v>62</v>
      </c>
      <c r="L2040" s="2" t="s">
        <v>1759</v>
      </c>
      <c r="M2040" s="2"/>
      <c r="N2040" s="2" t="s">
        <v>80</v>
      </c>
      <c r="O2040" s="2"/>
      <c r="P2040" s="2"/>
      <c r="Q2040" s="2" t="s">
        <v>65</v>
      </c>
      <c r="R2040" s="2" t="s">
        <v>81</v>
      </c>
      <c r="S2040" s="2">
        <v>18917</v>
      </c>
      <c r="T2040" s="2" t="s">
        <v>82</v>
      </c>
      <c r="U2040" s="2" t="s">
        <v>83</v>
      </c>
      <c r="V2040" s="10" t="s">
        <v>69</v>
      </c>
      <c r="W2040" s="2"/>
      <c r="X2040" s="2">
        <v>4050886.38</v>
      </c>
      <c r="Y2040" s="26">
        <v>0.00242007194487</v>
      </c>
      <c r="Z2040" s="10" t="s">
        <v>84</v>
      </c>
      <c r="AA2040" s="2" t="s">
        <v>85</v>
      </c>
      <c r="AB2040" s="10" t="s">
        <v>72</v>
      </c>
      <c r="AC2040" s="2" t="s">
        <v>73</v>
      </c>
      <c r="AD2040" s="10" t="s">
        <v>74</v>
      </c>
      <c r="AE2040" s="10"/>
      <c r="AF2040" s="10" t="s">
        <v>86</v>
      </c>
      <c r="AG2040" s="10" t="s">
        <v>75</v>
      </c>
      <c r="AH2040" s="10"/>
      <c r="AI2040" s="10" t="s">
        <v>76</v>
      </c>
      <c r="AJ2040" s="2" t="s">
        <v>76</v>
      </c>
      <c r="AK2040" s="32">
        <v>1</v>
      </c>
      <c r="AL2040" s="2"/>
      <c r="AM2040" s="2"/>
      <c r="AN2040" s="2"/>
      <c r="AO2040" s="2">
        <v>0</v>
      </c>
      <c r="AP2040" s="2">
        <v>0</v>
      </c>
      <c r="AQ2040" s="2">
        <v>171526.14</v>
      </c>
      <c r="AR2040" s="26">
        <v>0.04234286620500079</v>
      </c>
      <c r="AS2040" s="11"/>
      <c r="AT2040" s="10"/>
      <c r="AV2040" s="10"/>
      <c r="AW2040" s="10"/>
      <c r="AX2040" s="10"/>
      <c r="AY2040" s="10"/>
      <c r="AZ2040" s="10"/>
      <c r="BC2040" s="10"/>
    </row>
    <row r="2041" s="2" customFormat="1">
      <c r="A2041" s="2" t="s">
        <v>4411</v>
      </c>
      <c r="B2041" s="11">
        <v>43796</v>
      </c>
      <c r="C2041" s="2" t="s">
        <v>4412</v>
      </c>
      <c r="D2041" s="2" t="s">
        <v>4413</v>
      </c>
      <c r="E2041" s="2" t="s">
        <v>4414</v>
      </c>
      <c r="F2041" s="2" t="s">
        <v>4415</v>
      </c>
      <c r="G2041" s="2" t="s">
        <v>4416</v>
      </c>
      <c r="H2041" s="2" t="s">
        <v>4417</v>
      </c>
      <c r="I2041" s="11">
        <v>43830</v>
      </c>
      <c r="J2041" s="11">
        <v>43738</v>
      </c>
      <c r="K2041" s="2" t="s">
        <v>126</v>
      </c>
      <c r="L2041" s="2" t="s">
        <v>2642</v>
      </c>
      <c r="M2041" s="2"/>
      <c r="N2041" s="2" t="s">
        <v>80</v>
      </c>
      <c r="O2041" s="2"/>
      <c r="P2041" s="2"/>
      <c r="Q2041" s="2" t="s">
        <v>65</v>
      </c>
      <c r="R2041" s="2" t="s">
        <v>81</v>
      </c>
      <c r="S2041" s="2">
        <v>1297440</v>
      </c>
      <c r="T2041" s="2" t="s">
        <v>82</v>
      </c>
      <c r="U2041" s="2" t="s">
        <v>83</v>
      </c>
      <c r="V2041" s="10" t="s">
        <v>69</v>
      </c>
      <c r="W2041" s="2"/>
      <c r="X2041" s="2">
        <v>7161868.8</v>
      </c>
      <c r="Y2041" s="26">
        <v>0.00010327517882</v>
      </c>
      <c r="Z2041" s="10" t="s">
        <v>84</v>
      </c>
      <c r="AA2041" s="2" t="s">
        <v>85</v>
      </c>
      <c r="AB2041" s="10" t="s">
        <v>72</v>
      </c>
      <c r="AC2041" s="2" t="s">
        <v>73</v>
      </c>
      <c r="AD2041" s="10" t="s">
        <v>74</v>
      </c>
      <c r="AE2041" s="10"/>
      <c r="AF2041" s="10" t="s">
        <v>86</v>
      </c>
      <c r="AG2041" s="10" t="s">
        <v>75</v>
      </c>
      <c r="AH2041" s="10"/>
      <c r="AI2041" s="10" t="s">
        <v>76</v>
      </c>
      <c r="AJ2041" s="2" t="s">
        <v>76</v>
      </c>
      <c r="AK2041" s="32">
        <v>1</v>
      </c>
      <c r="AL2041" s="2"/>
      <c r="AM2041" s="2"/>
      <c r="AN2041" s="2"/>
      <c r="AO2041" s="2">
        <v>0</v>
      </c>
      <c r="AP2041" s="2">
        <v>0</v>
      </c>
      <c r="AQ2041" s="2">
        <v>5643570.72</v>
      </c>
      <c r="AR2041" s="26">
        <v>0.7880025280552473</v>
      </c>
      <c r="AS2041" s="11"/>
      <c r="AT2041" s="10"/>
      <c r="AV2041" s="10"/>
      <c r="AW2041" s="10"/>
      <c r="AX2041" s="10"/>
      <c r="AY2041" s="10"/>
      <c r="AZ2041" s="10"/>
      <c r="BC2041" s="10"/>
    </row>
    <row r="2042" s="2" customFormat="1">
      <c r="A2042" s="2" t="s">
        <v>4418</v>
      </c>
      <c r="B2042" s="11">
        <v>43889</v>
      </c>
      <c r="C2042" s="2" t="s">
        <v>4412</v>
      </c>
      <c r="D2042" s="2" t="s">
        <v>4413</v>
      </c>
      <c r="E2042" s="2" t="s">
        <v>4414</v>
      </c>
      <c r="F2042" s="2" t="s">
        <v>4415</v>
      </c>
      <c r="G2042" s="2" t="s">
        <v>4416</v>
      </c>
      <c r="H2042" s="2" t="s">
        <v>4417</v>
      </c>
      <c r="I2042" s="11">
        <v>43830</v>
      </c>
      <c r="J2042" s="11">
        <v>43830</v>
      </c>
      <c r="K2042" s="2" t="s">
        <v>126</v>
      </c>
      <c r="L2042" s="2" t="s">
        <v>2642</v>
      </c>
      <c r="M2042" s="2"/>
      <c r="N2042" s="2" t="s">
        <v>80</v>
      </c>
      <c r="O2042" s="2"/>
      <c r="P2042" s="2"/>
      <c r="Q2042" s="2" t="s">
        <v>65</v>
      </c>
      <c r="R2042" s="2" t="s">
        <v>81</v>
      </c>
      <c r="S2042" s="2">
        <v>939659</v>
      </c>
      <c r="T2042" s="2" t="s">
        <v>82</v>
      </c>
      <c r="U2042" s="2" t="s">
        <v>83</v>
      </c>
      <c r="V2042" s="10" t="s">
        <v>69</v>
      </c>
      <c r="W2042" s="2"/>
      <c r="X2042" s="2">
        <v>5713126.72</v>
      </c>
      <c r="Y2042" s="26">
        <v>7.652720752E-05</v>
      </c>
      <c r="Z2042" s="10" t="s">
        <v>84</v>
      </c>
      <c r="AA2042" s="2" t="s">
        <v>85</v>
      </c>
      <c r="AB2042" s="10" t="s">
        <v>72</v>
      </c>
      <c r="AC2042" s="2" t="s">
        <v>73</v>
      </c>
      <c r="AD2042" s="10" t="s">
        <v>74</v>
      </c>
      <c r="AE2042" s="10"/>
      <c r="AF2042" s="10" t="s">
        <v>86</v>
      </c>
      <c r="AG2042" s="10" t="s">
        <v>75</v>
      </c>
      <c r="AH2042" s="10"/>
      <c r="AI2042" s="10" t="s">
        <v>76</v>
      </c>
      <c r="AJ2042" s="2" t="s">
        <v>76</v>
      </c>
      <c r="AK2042" s="32">
        <v>1</v>
      </c>
      <c r="AL2042" s="2"/>
      <c r="AM2042" s="2"/>
      <c r="AN2042" s="2"/>
      <c r="AO2042" s="2">
        <v>0</v>
      </c>
      <c r="AP2042" s="2">
        <v>0</v>
      </c>
      <c r="AQ2042" s="2">
        <v>6026945.92</v>
      </c>
      <c r="AR2042" s="26">
        <v>1.054929501021115</v>
      </c>
      <c r="AS2042" s="11"/>
      <c r="AT2042" s="10"/>
      <c r="AV2042" s="10"/>
      <c r="AW2042" s="10"/>
      <c r="AX2042" s="10"/>
      <c r="AY2042" s="10"/>
      <c r="AZ2042" s="10"/>
      <c r="BC2042" s="10"/>
    </row>
    <row r="2043" s="2" customFormat="1">
      <c r="A2043" s="2" t="s">
        <v>4419</v>
      </c>
      <c r="B2043" s="11">
        <v>43983</v>
      </c>
      <c r="C2043" s="2" t="s">
        <v>4412</v>
      </c>
      <c r="D2043" s="2" t="s">
        <v>4413</v>
      </c>
      <c r="E2043" s="2" t="s">
        <v>4414</v>
      </c>
      <c r="F2043" s="2" t="s">
        <v>4415</v>
      </c>
      <c r="G2043" s="2" t="s">
        <v>4416</v>
      </c>
      <c r="H2043" s="2" t="s">
        <v>4417</v>
      </c>
      <c r="I2043" s="11">
        <v>44196</v>
      </c>
      <c r="J2043" s="11">
        <v>43921</v>
      </c>
      <c r="K2043" s="2" t="s">
        <v>62</v>
      </c>
      <c r="L2043" s="2" t="s">
        <v>1759</v>
      </c>
      <c r="M2043" s="2"/>
      <c r="N2043" s="2" t="s">
        <v>80</v>
      </c>
      <c r="O2043" s="2"/>
      <c r="P2043" s="2"/>
      <c r="Q2043" s="2" t="s">
        <v>65</v>
      </c>
      <c r="R2043" s="2" t="s">
        <v>81</v>
      </c>
      <c r="S2043" s="2">
        <v>951110</v>
      </c>
      <c r="T2043" s="2" t="s">
        <v>82</v>
      </c>
      <c r="U2043" s="2" t="s">
        <v>83</v>
      </c>
      <c r="V2043" s="10" t="s">
        <v>69</v>
      </c>
      <c r="W2043" s="2"/>
      <c r="X2043" s="2">
        <v>3328885</v>
      </c>
      <c r="Y2043" s="26">
        <v>6.257405468E-05</v>
      </c>
      <c r="Z2043" s="10" t="s">
        <v>84</v>
      </c>
      <c r="AA2043" s="2" t="s">
        <v>85</v>
      </c>
      <c r="AB2043" s="10" t="s">
        <v>72</v>
      </c>
      <c r="AC2043" s="2" t="s">
        <v>73</v>
      </c>
      <c r="AD2043" s="10" t="s">
        <v>74</v>
      </c>
      <c r="AE2043" s="10"/>
      <c r="AF2043" s="10" t="s">
        <v>86</v>
      </c>
      <c r="AG2043" s="10" t="s">
        <v>75</v>
      </c>
      <c r="AH2043" s="10"/>
      <c r="AI2043" s="10" t="s">
        <v>76</v>
      </c>
      <c r="AJ2043" s="2" t="s">
        <v>76</v>
      </c>
      <c r="AK2043" s="32">
        <v>1</v>
      </c>
      <c r="AL2043" s="2"/>
      <c r="AM2043" s="2"/>
      <c r="AN2043" s="2"/>
      <c r="AO2043" s="2">
        <v>0</v>
      </c>
      <c r="AP2043" s="2">
        <v>0</v>
      </c>
      <c r="AQ2043" s="2">
        <v>3068800</v>
      </c>
      <c r="AR2043" s="26">
        <v>0.9218702358297147</v>
      </c>
      <c r="AS2043" s="11"/>
      <c r="AT2043" s="10"/>
      <c r="AV2043" s="10"/>
      <c r="AW2043" s="10"/>
      <c r="AX2043" s="10"/>
      <c r="AY2043" s="10"/>
      <c r="AZ2043" s="10"/>
      <c r="BC2043" s="10"/>
    </row>
    <row r="2044" s="2" customFormat="1">
      <c r="A2044" s="2" t="s">
        <v>4420</v>
      </c>
      <c r="B2044" s="11">
        <v>44074</v>
      </c>
      <c r="C2044" s="2" t="s">
        <v>4412</v>
      </c>
      <c r="D2044" s="2" t="s">
        <v>4413</v>
      </c>
      <c r="E2044" s="2" t="s">
        <v>4414</v>
      </c>
      <c r="F2044" s="2" t="s">
        <v>4415</v>
      </c>
      <c r="G2044" s="2" t="s">
        <v>4416</v>
      </c>
      <c r="H2044" s="2" t="s">
        <v>4417</v>
      </c>
      <c r="I2044" s="11">
        <v>44196</v>
      </c>
      <c r="J2044" s="11">
        <v>44012</v>
      </c>
      <c r="K2044" s="2" t="s">
        <v>62</v>
      </c>
      <c r="L2044" s="2" t="s">
        <v>1759</v>
      </c>
      <c r="M2044" s="2"/>
      <c r="N2044" s="2" t="s">
        <v>80</v>
      </c>
      <c r="O2044" s="2"/>
      <c r="P2044" s="2"/>
      <c r="Q2044" s="2" t="s">
        <v>65</v>
      </c>
      <c r="R2044" s="2" t="s">
        <v>81</v>
      </c>
      <c r="S2044" s="2">
        <v>964561</v>
      </c>
      <c r="T2044" s="2" t="s">
        <v>82</v>
      </c>
      <c r="U2044" s="2" t="s">
        <v>83</v>
      </c>
      <c r="V2044" s="10" t="s">
        <v>69</v>
      </c>
      <c r="W2044" s="2"/>
      <c r="X2044" s="2">
        <v>4186194.74</v>
      </c>
      <c r="Y2044" s="26">
        <v>6.01953683E-05</v>
      </c>
      <c r="Z2044" s="10" t="s">
        <v>84</v>
      </c>
      <c r="AA2044" s="2" t="s">
        <v>85</v>
      </c>
      <c r="AB2044" s="10" t="s">
        <v>72</v>
      </c>
      <c r="AC2044" s="2" t="s">
        <v>73</v>
      </c>
      <c r="AD2044" s="10" t="s">
        <v>74</v>
      </c>
      <c r="AE2044" s="10"/>
      <c r="AF2044" s="10" t="s">
        <v>86</v>
      </c>
      <c r="AG2044" s="10" t="s">
        <v>75</v>
      </c>
      <c r="AH2044" s="10"/>
      <c r="AI2044" s="10" t="s">
        <v>76</v>
      </c>
      <c r="AJ2044" s="2" t="s">
        <v>76</v>
      </c>
      <c r="AK2044" s="32">
        <v>1</v>
      </c>
      <c r="AL2044" s="2"/>
      <c r="AM2044" s="2"/>
      <c r="AN2044" s="2"/>
      <c r="AO2044" s="2">
        <v>0</v>
      </c>
      <c r="AP2044" s="2">
        <v>0</v>
      </c>
      <c r="AQ2044" s="2">
        <v>0</v>
      </c>
      <c r="AR2044" s="26">
        <v>0</v>
      </c>
      <c r="AS2044" s="11"/>
      <c r="AT2044" s="10"/>
      <c r="AV2044" s="10"/>
      <c r="AW2044" s="10"/>
      <c r="AX2044" s="10"/>
      <c r="AY2044" s="10"/>
      <c r="AZ2044" s="10"/>
      <c r="BC2044" s="10"/>
    </row>
    <row r="2045" s="2" customFormat="1">
      <c r="A2045" s="2" t="s">
        <v>4421</v>
      </c>
      <c r="B2045" s="11">
        <v>44162</v>
      </c>
      <c r="C2045" s="2" t="s">
        <v>4412</v>
      </c>
      <c r="D2045" s="2" t="s">
        <v>4413</v>
      </c>
      <c r="E2045" s="2" t="s">
        <v>4414</v>
      </c>
      <c r="F2045" s="2" t="s">
        <v>4415</v>
      </c>
      <c r="G2045" s="2" t="s">
        <v>4416</v>
      </c>
      <c r="H2045" s="2" t="s">
        <v>4417</v>
      </c>
      <c r="I2045" s="11">
        <v>44196</v>
      </c>
      <c r="J2045" s="11">
        <v>44104</v>
      </c>
      <c r="K2045" s="2" t="s">
        <v>62</v>
      </c>
      <c r="L2045" s="2" t="s">
        <v>1759</v>
      </c>
      <c r="M2045" s="2"/>
      <c r="N2045" s="2" t="s">
        <v>80</v>
      </c>
      <c r="O2045" s="2"/>
      <c r="P2045" s="2"/>
      <c r="Q2045" s="2" t="s">
        <v>65</v>
      </c>
      <c r="R2045" s="2" t="s">
        <v>81</v>
      </c>
      <c r="S2045" s="2">
        <v>654720</v>
      </c>
      <c r="T2045" s="2" t="s">
        <v>82</v>
      </c>
      <c r="U2045" s="2" t="s">
        <v>83</v>
      </c>
      <c r="V2045" s="10" t="s">
        <v>69</v>
      </c>
      <c r="W2045" s="2"/>
      <c r="X2045" s="2">
        <v>6678144</v>
      </c>
      <c r="Y2045" s="26">
        <v>8.881279725E-05</v>
      </c>
      <c r="Z2045" s="10" t="s">
        <v>84</v>
      </c>
      <c r="AA2045" s="2" t="s">
        <v>85</v>
      </c>
      <c r="AB2045" s="10" t="s">
        <v>72</v>
      </c>
      <c r="AC2045" s="2" t="s">
        <v>73</v>
      </c>
      <c r="AD2045" s="10" t="s">
        <v>74</v>
      </c>
      <c r="AE2045" s="10"/>
      <c r="AF2045" s="10" t="s">
        <v>86</v>
      </c>
      <c r="AG2045" s="10" t="s">
        <v>75</v>
      </c>
      <c r="AH2045" s="10"/>
      <c r="AI2045" s="10" t="s">
        <v>76</v>
      </c>
      <c r="AJ2045" s="2" t="s">
        <v>76</v>
      </c>
      <c r="AK2045" s="32">
        <v>1</v>
      </c>
      <c r="AL2045" s="2"/>
      <c r="AM2045" s="2"/>
      <c r="AN2045" s="2"/>
      <c r="AO2045" s="2">
        <v>0</v>
      </c>
      <c r="AP2045" s="2">
        <v>0</v>
      </c>
      <c r="AQ2045" s="2">
        <v>6335220</v>
      </c>
      <c r="AR2045" s="26">
        <v>0.9486498044965788</v>
      </c>
      <c r="AS2045" s="11"/>
      <c r="AT2045" s="10"/>
      <c r="AV2045" s="10"/>
      <c r="AW2045" s="10"/>
      <c r="AX2045" s="10"/>
      <c r="AY2045" s="10"/>
      <c r="AZ2045" s="10"/>
      <c r="BC2045" s="10"/>
    </row>
    <row r="2046" s="2" customFormat="1">
      <c r="A2046" s="2" t="s">
        <v>4422</v>
      </c>
      <c r="B2046" s="11">
        <v>44256</v>
      </c>
      <c r="C2046" s="2" t="s">
        <v>4412</v>
      </c>
      <c r="D2046" s="2" t="s">
        <v>4413</v>
      </c>
      <c r="E2046" s="2" t="s">
        <v>4414</v>
      </c>
      <c r="F2046" s="2" t="s">
        <v>4415</v>
      </c>
      <c r="G2046" s="2" t="s">
        <v>4416</v>
      </c>
      <c r="H2046" s="2" t="s">
        <v>4417</v>
      </c>
      <c r="I2046" s="11">
        <v>44196</v>
      </c>
      <c r="J2046" s="11">
        <v>44196</v>
      </c>
      <c r="K2046" s="2" t="s">
        <v>62</v>
      </c>
      <c r="L2046" s="2" t="s">
        <v>1759</v>
      </c>
      <c r="M2046" s="2"/>
      <c r="N2046" s="2" t="s">
        <v>80</v>
      </c>
      <c r="O2046" s="2"/>
      <c r="P2046" s="2"/>
      <c r="Q2046" s="2" t="s">
        <v>65</v>
      </c>
      <c r="R2046" s="2" t="s">
        <v>81</v>
      </c>
      <c r="S2046" s="2">
        <v>817583</v>
      </c>
      <c r="T2046" s="2" t="s">
        <v>82</v>
      </c>
      <c r="U2046" s="2" t="s">
        <v>83</v>
      </c>
      <c r="V2046" s="10" t="s">
        <v>69</v>
      </c>
      <c r="W2046" s="2"/>
      <c r="X2046" s="2">
        <v>15403263.72</v>
      </c>
      <c r="Y2046" s="26">
        <v>0.00016111657084</v>
      </c>
      <c r="Z2046" s="10" t="s">
        <v>84</v>
      </c>
      <c r="AA2046" s="2" t="s">
        <v>85</v>
      </c>
      <c r="AB2046" s="10" t="s">
        <v>72</v>
      </c>
      <c r="AC2046" s="2" t="s">
        <v>73</v>
      </c>
      <c r="AD2046" s="10" t="s">
        <v>74</v>
      </c>
      <c r="AE2046" s="10"/>
      <c r="AF2046" s="10" t="s">
        <v>86</v>
      </c>
      <c r="AG2046" s="10" t="s">
        <v>75</v>
      </c>
      <c r="AH2046" s="10"/>
      <c r="AI2046" s="10" t="s">
        <v>76</v>
      </c>
      <c r="AJ2046" s="2" t="s">
        <v>76</v>
      </c>
      <c r="AK2046" s="32">
        <v>1</v>
      </c>
      <c r="AL2046" s="2"/>
      <c r="AM2046" s="2"/>
      <c r="AN2046" s="2"/>
      <c r="AO2046" s="2">
        <v>0</v>
      </c>
      <c r="AP2046" s="2">
        <v>0</v>
      </c>
      <c r="AQ2046" s="2">
        <v>11790072</v>
      </c>
      <c r="AR2046" s="26">
        <v>0.7654268740910709</v>
      </c>
      <c r="AS2046" s="11"/>
      <c r="AT2046" s="10"/>
      <c r="AV2046" s="10"/>
      <c r="AW2046" s="10"/>
      <c r="AX2046" s="10"/>
      <c r="AY2046" s="10"/>
      <c r="AZ2046" s="10"/>
      <c r="BC2046" s="10"/>
    </row>
    <row r="2047" s="2" customFormat="1">
      <c r="A2047" s="2" t="s">
        <v>4423</v>
      </c>
      <c r="B2047" s="11">
        <v>44348</v>
      </c>
      <c r="C2047" s="2" t="s">
        <v>4412</v>
      </c>
      <c r="D2047" s="2" t="s">
        <v>4413</v>
      </c>
      <c r="E2047" s="2" t="s">
        <v>4414</v>
      </c>
      <c r="F2047" s="2" t="s">
        <v>4415</v>
      </c>
      <c r="G2047" s="2" t="s">
        <v>4416</v>
      </c>
      <c r="H2047" s="2" t="s">
        <v>4417</v>
      </c>
      <c r="I2047" s="11">
        <v>44561</v>
      </c>
      <c r="J2047" s="11">
        <v>44286</v>
      </c>
      <c r="K2047" s="2" t="s">
        <v>62</v>
      </c>
      <c r="L2047" s="2" t="s">
        <v>1759</v>
      </c>
      <c r="M2047" s="2"/>
      <c r="N2047" s="2" t="s">
        <v>80</v>
      </c>
      <c r="O2047" s="2"/>
      <c r="P2047" s="2"/>
      <c r="Q2047" s="2" t="s">
        <v>65</v>
      </c>
      <c r="R2047" s="2" t="s">
        <v>81</v>
      </c>
      <c r="S2047" s="2">
        <v>767537</v>
      </c>
      <c r="T2047" s="2" t="s">
        <v>82</v>
      </c>
      <c r="U2047" s="2" t="s">
        <v>83</v>
      </c>
      <c r="V2047" s="10" t="s">
        <v>69</v>
      </c>
      <c r="W2047" s="2"/>
      <c r="X2047" s="2">
        <v>145693873.34</v>
      </c>
      <c r="Y2047" s="26">
        <v>0.00137659047483</v>
      </c>
      <c r="Z2047" s="10" t="s">
        <v>84</v>
      </c>
      <c r="AA2047" s="2" t="s">
        <v>85</v>
      </c>
      <c r="AB2047" s="10" t="s">
        <v>72</v>
      </c>
      <c r="AC2047" s="2" t="s">
        <v>73</v>
      </c>
      <c r="AD2047" s="10" t="s">
        <v>74</v>
      </c>
      <c r="AE2047" s="10"/>
      <c r="AF2047" s="10" t="s">
        <v>86</v>
      </c>
      <c r="AG2047" s="10" t="s">
        <v>75</v>
      </c>
      <c r="AH2047" s="10"/>
      <c r="AI2047" s="10" t="s">
        <v>76</v>
      </c>
      <c r="AJ2047" s="2" t="s">
        <v>76</v>
      </c>
      <c r="AK2047" s="32">
        <v>1</v>
      </c>
      <c r="AL2047" s="2"/>
      <c r="AM2047" s="2"/>
      <c r="AN2047" s="2"/>
      <c r="AO2047" s="2">
        <v>0</v>
      </c>
      <c r="AP2047" s="2">
        <v>0</v>
      </c>
      <c r="AQ2047" s="2">
        <v>97852210</v>
      </c>
      <c r="AR2047" s="26">
        <v>0.6716288595859222</v>
      </c>
      <c r="AS2047" s="11"/>
      <c r="AT2047" s="10"/>
      <c r="AV2047" s="10"/>
      <c r="AW2047" s="10"/>
      <c r="AX2047" s="10"/>
      <c r="AY2047" s="10"/>
      <c r="AZ2047" s="10"/>
      <c r="BC2047" s="10"/>
    </row>
    <row r="2048" s="2" customFormat="1">
      <c r="A2048" s="2" t="s">
        <v>4424</v>
      </c>
      <c r="B2048" s="11">
        <v>44438</v>
      </c>
      <c r="C2048" s="2" t="s">
        <v>4412</v>
      </c>
      <c r="D2048" s="2" t="s">
        <v>4413</v>
      </c>
      <c r="E2048" s="2" t="s">
        <v>4414</v>
      </c>
      <c r="F2048" s="2" t="s">
        <v>4415</v>
      </c>
      <c r="G2048" s="2" t="s">
        <v>4416</v>
      </c>
      <c r="H2048" s="2" t="s">
        <v>4417</v>
      </c>
      <c r="I2048" s="11">
        <v>44561</v>
      </c>
      <c r="J2048" s="11">
        <v>44377</v>
      </c>
      <c r="K2048" s="2" t="s">
        <v>62</v>
      </c>
      <c r="L2048" s="2" t="s">
        <v>1759</v>
      </c>
      <c r="M2048" s="2"/>
      <c r="N2048" s="2" t="s">
        <v>80</v>
      </c>
      <c r="O2048" s="2"/>
      <c r="P2048" s="2"/>
      <c r="Q2048" s="2" t="s">
        <v>65</v>
      </c>
      <c r="R2048" s="2" t="s">
        <v>81</v>
      </c>
      <c r="S2048" s="2">
        <v>789018</v>
      </c>
      <c r="T2048" s="2" t="s">
        <v>82</v>
      </c>
      <c r="U2048" s="2" t="s">
        <v>83</v>
      </c>
      <c r="V2048" s="10" t="s">
        <v>69</v>
      </c>
      <c r="W2048" s="2"/>
      <c r="X2048" s="2">
        <v>168960314.52</v>
      </c>
      <c r="Y2048" s="26">
        <v>0.00147442094041</v>
      </c>
      <c r="Z2048" s="10" t="s">
        <v>84</v>
      </c>
      <c r="AA2048" s="2" t="s">
        <v>85</v>
      </c>
      <c r="AB2048" s="10" t="s">
        <v>72</v>
      </c>
      <c r="AC2048" s="2" t="s">
        <v>73</v>
      </c>
      <c r="AD2048" s="10" t="s">
        <v>74</v>
      </c>
      <c r="AE2048" s="10"/>
      <c r="AF2048" s="10" t="s">
        <v>86</v>
      </c>
      <c r="AG2048" s="10" t="s">
        <v>75</v>
      </c>
      <c r="AH2048" s="10"/>
      <c r="AI2048" s="10" t="s">
        <v>76</v>
      </c>
      <c r="AJ2048" s="2" t="s">
        <v>76</v>
      </c>
      <c r="AK2048" s="32">
        <v>1</v>
      </c>
      <c r="AL2048" s="2"/>
      <c r="AM2048" s="2"/>
      <c r="AN2048" s="2"/>
      <c r="AO2048" s="2">
        <v>0</v>
      </c>
      <c r="AP2048" s="2">
        <v>0</v>
      </c>
      <c r="AQ2048" s="2">
        <v>0</v>
      </c>
      <c r="AR2048" s="26">
        <v>0</v>
      </c>
      <c r="AS2048" s="11"/>
      <c r="AT2048" s="10"/>
      <c r="AV2048" s="10"/>
      <c r="AW2048" s="10"/>
      <c r="AX2048" s="10"/>
      <c r="AY2048" s="10"/>
      <c r="AZ2048" s="10"/>
      <c r="BC2048" s="10"/>
    </row>
    <row r="2049" s="2" customFormat="1">
      <c r="A2049" s="2" t="s">
        <v>4425</v>
      </c>
      <c r="B2049" s="11">
        <v>44529</v>
      </c>
      <c r="C2049" s="2" t="s">
        <v>4412</v>
      </c>
      <c r="D2049" s="2" t="s">
        <v>4413</v>
      </c>
      <c r="E2049" s="2" t="s">
        <v>4414</v>
      </c>
      <c r="F2049" s="2" t="s">
        <v>4415</v>
      </c>
      <c r="G2049" s="2" t="s">
        <v>4416</v>
      </c>
      <c r="H2049" s="2" t="s">
        <v>4417</v>
      </c>
      <c r="I2049" s="11">
        <v>44561</v>
      </c>
      <c r="J2049" s="11">
        <v>44469</v>
      </c>
      <c r="K2049" s="2" t="s">
        <v>62</v>
      </c>
      <c r="L2049" s="2" t="s">
        <v>1759</v>
      </c>
      <c r="M2049" s="2"/>
      <c r="N2049" s="2" t="s">
        <v>80</v>
      </c>
      <c r="O2049" s="2"/>
      <c r="P2049" s="2"/>
      <c r="Q2049" s="2" t="s">
        <v>65</v>
      </c>
      <c r="R2049" s="2" t="s">
        <v>81</v>
      </c>
      <c r="S2049" s="2">
        <v>836088</v>
      </c>
      <c r="T2049" s="2" t="s">
        <v>82</v>
      </c>
      <c r="U2049" s="2" t="s">
        <v>83</v>
      </c>
      <c r="V2049" s="10" t="s">
        <v>69</v>
      </c>
      <c r="W2049" s="2"/>
      <c r="X2049" s="2">
        <v>146708361.36</v>
      </c>
      <c r="Y2049" s="26">
        <v>0.00133403580265</v>
      </c>
      <c r="Z2049" s="10" t="s">
        <v>84</v>
      </c>
      <c r="AA2049" s="2" t="s">
        <v>85</v>
      </c>
      <c r="AB2049" s="10" t="s">
        <v>72</v>
      </c>
      <c r="AC2049" s="2" t="s">
        <v>73</v>
      </c>
      <c r="AD2049" s="10" t="s">
        <v>74</v>
      </c>
      <c r="AE2049" s="10"/>
      <c r="AF2049" s="10" t="s">
        <v>86</v>
      </c>
      <c r="AG2049" s="10" t="s">
        <v>75</v>
      </c>
      <c r="AH2049" s="10"/>
      <c r="AI2049" s="10" t="s">
        <v>76</v>
      </c>
      <c r="AJ2049" s="2" t="s">
        <v>76</v>
      </c>
      <c r="AK2049" s="32">
        <v>1</v>
      </c>
      <c r="AL2049" s="2"/>
      <c r="AM2049" s="2"/>
      <c r="AN2049" s="2"/>
      <c r="AO2049" s="2">
        <v>0</v>
      </c>
      <c r="AP2049" s="2">
        <v>0</v>
      </c>
      <c r="AQ2049" s="2">
        <v>13090062</v>
      </c>
      <c r="AR2049" s="26">
        <v>0.08922505764943404</v>
      </c>
      <c r="AS2049" s="11"/>
      <c r="AT2049" s="10"/>
      <c r="AV2049" s="10"/>
      <c r="AW2049" s="10"/>
      <c r="AX2049" s="10"/>
      <c r="AY2049" s="10"/>
      <c r="AZ2049" s="10"/>
      <c r="BC2049" s="10"/>
    </row>
    <row r="2050" s="2" customFormat="1">
      <c r="A2050" s="2" t="s">
        <v>4426</v>
      </c>
      <c r="B2050" s="11">
        <v>44438</v>
      </c>
      <c r="C2050" s="2" t="s">
        <v>4412</v>
      </c>
      <c r="D2050" s="2" t="s">
        <v>4413</v>
      </c>
      <c r="E2050" s="2" t="s">
        <v>4414</v>
      </c>
      <c r="F2050" s="2" t="s">
        <v>4427</v>
      </c>
      <c r="G2050" s="2" t="s">
        <v>4428</v>
      </c>
      <c r="H2050" s="2" t="s">
        <v>4429</v>
      </c>
      <c r="I2050" s="11">
        <v>44561</v>
      </c>
      <c r="J2050" s="11">
        <v>44377</v>
      </c>
      <c r="K2050" s="2" t="s">
        <v>62</v>
      </c>
      <c r="L2050" s="2" t="s">
        <v>1759</v>
      </c>
      <c r="M2050" s="2"/>
      <c r="N2050" s="2" t="s">
        <v>80</v>
      </c>
      <c r="O2050" s="2"/>
      <c r="P2050" s="2"/>
      <c r="Q2050" s="2" t="s">
        <v>65</v>
      </c>
      <c r="R2050" s="2" t="s">
        <v>81</v>
      </c>
      <c r="S2050" s="2">
        <v>29263</v>
      </c>
      <c r="T2050" s="2" t="s">
        <v>82</v>
      </c>
      <c r="U2050" s="2" t="s">
        <v>83</v>
      </c>
      <c r="V2050" s="10" t="s">
        <v>69</v>
      </c>
      <c r="W2050" s="2"/>
      <c r="X2050" s="2">
        <v>6266378.82</v>
      </c>
      <c r="Y2050" s="26">
        <v>0.0001663167474</v>
      </c>
      <c r="Z2050" s="10" t="s">
        <v>84</v>
      </c>
      <c r="AA2050" s="2" t="s">
        <v>85</v>
      </c>
      <c r="AB2050" s="10" t="s">
        <v>72</v>
      </c>
      <c r="AC2050" s="2" t="s">
        <v>73</v>
      </c>
      <c r="AD2050" s="10" t="s">
        <v>74</v>
      </c>
      <c r="AE2050" s="10"/>
      <c r="AF2050" s="10" t="s">
        <v>86</v>
      </c>
      <c r="AG2050" s="10" t="s">
        <v>75</v>
      </c>
      <c r="AH2050" s="10"/>
      <c r="AI2050" s="10" t="s">
        <v>76</v>
      </c>
      <c r="AJ2050" s="2" t="s">
        <v>76</v>
      </c>
      <c r="AK2050" s="32">
        <v>1</v>
      </c>
      <c r="AL2050" s="2"/>
      <c r="AM2050" s="2"/>
      <c r="AN2050" s="2"/>
      <c r="AO2050" s="2">
        <v>0</v>
      </c>
      <c r="AP2050" s="2">
        <v>0</v>
      </c>
      <c r="AQ2050" s="2">
        <v>0</v>
      </c>
      <c r="AR2050" s="26">
        <v>0</v>
      </c>
      <c r="AS2050" s="11"/>
      <c r="AT2050" s="10"/>
      <c r="AV2050" s="10"/>
      <c r="AW2050" s="10"/>
      <c r="AX2050" s="10"/>
      <c r="AY2050" s="10"/>
      <c r="AZ2050" s="10"/>
      <c r="BC2050" s="10"/>
    </row>
    <row r="2051" s="2" customFormat="1">
      <c r="A2051" s="2" t="s">
        <v>4430</v>
      </c>
      <c r="B2051" s="11">
        <v>44529</v>
      </c>
      <c r="C2051" s="2" t="s">
        <v>4412</v>
      </c>
      <c r="D2051" s="2" t="s">
        <v>4413</v>
      </c>
      <c r="E2051" s="2" t="s">
        <v>4414</v>
      </c>
      <c r="F2051" s="2" t="s">
        <v>4427</v>
      </c>
      <c r="G2051" s="2" t="s">
        <v>4428</v>
      </c>
      <c r="H2051" s="2" t="s">
        <v>4429</v>
      </c>
      <c r="I2051" s="11">
        <v>44561</v>
      </c>
      <c r="J2051" s="11">
        <v>44469</v>
      </c>
      <c r="K2051" s="2" t="s">
        <v>62</v>
      </c>
      <c r="L2051" s="2" t="s">
        <v>1759</v>
      </c>
      <c r="M2051" s="2"/>
      <c r="N2051" s="2" t="s">
        <v>80</v>
      </c>
      <c r="O2051" s="2"/>
      <c r="P2051" s="2"/>
      <c r="Q2051" s="2" t="s">
        <v>65</v>
      </c>
      <c r="R2051" s="2" t="s">
        <v>81</v>
      </c>
      <c r="S2051" s="2">
        <v>32653</v>
      </c>
      <c r="T2051" s="2" t="s">
        <v>82</v>
      </c>
      <c r="U2051" s="2" t="s">
        <v>83</v>
      </c>
      <c r="V2051" s="10" t="s">
        <v>69</v>
      </c>
      <c r="W2051" s="2"/>
      <c r="X2051" s="2">
        <v>5729621.91</v>
      </c>
      <c r="Y2051" s="26">
        <v>0.00014941264214</v>
      </c>
      <c r="Z2051" s="10" t="s">
        <v>84</v>
      </c>
      <c r="AA2051" s="2" t="s">
        <v>85</v>
      </c>
      <c r="AB2051" s="10" t="s">
        <v>72</v>
      </c>
      <c r="AC2051" s="2" t="s">
        <v>73</v>
      </c>
      <c r="AD2051" s="10" t="s">
        <v>74</v>
      </c>
      <c r="AE2051" s="10"/>
      <c r="AF2051" s="10" t="s">
        <v>86</v>
      </c>
      <c r="AG2051" s="10" t="s">
        <v>75</v>
      </c>
      <c r="AH2051" s="10"/>
      <c r="AI2051" s="10" t="s">
        <v>76</v>
      </c>
      <c r="AJ2051" s="2" t="s">
        <v>76</v>
      </c>
      <c r="AK2051" s="32">
        <v>1</v>
      </c>
      <c r="AL2051" s="2"/>
      <c r="AM2051" s="2"/>
      <c r="AN2051" s="2"/>
      <c r="AO2051" s="2">
        <v>0</v>
      </c>
      <c r="AP2051" s="2">
        <v>0</v>
      </c>
      <c r="AQ2051" s="2">
        <v>0</v>
      </c>
      <c r="AR2051" s="26">
        <v>0</v>
      </c>
      <c r="AS2051" s="11"/>
      <c r="AT2051" s="10"/>
      <c r="AV2051" s="10"/>
      <c r="AW2051" s="10"/>
      <c r="AX2051" s="10"/>
      <c r="AY2051" s="10"/>
      <c r="AZ2051" s="10"/>
      <c r="BC2051" s="10"/>
    </row>
    <row r="2052" s="2" customFormat="1">
      <c r="A2052" s="2" t="s">
        <v>4431</v>
      </c>
      <c r="B2052" s="11">
        <v>44438</v>
      </c>
      <c r="C2052" s="2" t="s">
        <v>4412</v>
      </c>
      <c r="D2052" s="2" t="s">
        <v>4413</v>
      </c>
      <c r="E2052" s="2" t="s">
        <v>4414</v>
      </c>
      <c r="F2052" s="2" t="s">
        <v>4432</v>
      </c>
      <c r="G2052" s="2" t="s">
        <v>4433</v>
      </c>
      <c r="H2052" s="2" t="s">
        <v>4434</v>
      </c>
      <c r="I2052" s="11">
        <v>44561</v>
      </c>
      <c r="J2052" s="11">
        <v>44377</v>
      </c>
      <c r="K2052" s="2" t="s">
        <v>62</v>
      </c>
      <c r="L2052" s="2" t="s">
        <v>1759</v>
      </c>
      <c r="M2052" s="2"/>
      <c r="N2052" s="2" t="s">
        <v>80</v>
      </c>
      <c r="O2052" s="2"/>
      <c r="P2052" s="2"/>
      <c r="Q2052" s="2" t="s">
        <v>65</v>
      </c>
      <c r="R2052" s="2" t="s">
        <v>81</v>
      </c>
      <c r="S2052" s="2">
        <v>661310</v>
      </c>
      <c r="T2052" s="2" t="s">
        <v>82</v>
      </c>
      <c r="U2052" s="2" t="s">
        <v>83</v>
      </c>
      <c r="V2052" s="10" t="s">
        <v>69</v>
      </c>
      <c r="W2052" s="2"/>
      <c r="X2052" s="2">
        <v>141612923.4</v>
      </c>
      <c r="Y2052" s="26">
        <v>0.0009187747441</v>
      </c>
      <c r="Z2052" s="10" t="s">
        <v>84</v>
      </c>
      <c r="AA2052" s="2" t="s">
        <v>85</v>
      </c>
      <c r="AB2052" s="10" t="s">
        <v>72</v>
      </c>
      <c r="AC2052" s="2" t="s">
        <v>73</v>
      </c>
      <c r="AD2052" s="10" t="s">
        <v>74</v>
      </c>
      <c r="AE2052" s="10"/>
      <c r="AF2052" s="10" t="s">
        <v>86</v>
      </c>
      <c r="AG2052" s="10" t="s">
        <v>75</v>
      </c>
      <c r="AH2052" s="10"/>
      <c r="AI2052" s="10" t="s">
        <v>76</v>
      </c>
      <c r="AJ2052" s="2" t="s">
        <v>76</v>
      </c>
      <c r="AK2052" s="32">
        <v>1</v>
      </c>
      <c r="AL2052" s="2"/>
      <c r="AM2052" s="2"/>
      <c r="AN2052" s="2"/>
      <c r="AO2052" s="2">
        <v>0</v>
      </c>
      <c r="AP2052" s="2">
        <v>0</v>
      </c>
      <c r="AQ2052" s="2">
        <v>13148196</v>
      </c>
      <c r="AR2052" s="26">
        <v>0.09284601775264248</v>
      </c>
      <c r="AS2052" s="11"/>
      <c r="AT2052" s="10"/>
      <c r="AV2052" s="10"/>
      <c r="AW2052" s="10"/>
      <c r="AX2052" s="10"/>
      <c r="AY2052" s="10"/>
      <c r="AZ2052" s="10"/>
      <c r="BC2052" s="10"/>
    </row>
    <row r="2053" s="2" customFormat="1">
      <c r="A2053" s="2" t="s">
        <v>4435</v>
      </c>
      <c r="B2053" s="11">
        <v>44529</v>
      </c>
      <c r="C2053" s="2" t="s">
        <v>4412</v>
      </c>
      <c r="D2053" s="2" t="s">
        <v>4413</v>
      </c>
      <c r="E2053" s="2" t="s">
        <v>4414</v>
      </c>
      <c r="F2053" s="2" t="s">
        <v>4432</v>
      </c>
      <c r="G2053" s="2" t="s">
        <v>4433</v>
      </c>
      <c r="H2053" s="2" t="s">
        <v>4434</v>
      </c>
      <c r="I2053" s="11">
        <v>44561</v>
      </c>
      <c r="J2053" s="11">
        <v>44469</v>
      </c>
      <c r="K2053" s="2" t="s">
        <v>62</v>
      </c>
      <c r="L2053" s="2" t="s">
        <v>1759</v>
      </c>
      <c r="M2053" s="2"/>
      <c r="N2053" s="2" t="s">
        <v>80</v>
      </c>
      <c r="O2053" s="2"/>
      <c r="P2053" s="2"/>
      <c r="Q2053" s="2" t="s">
        <v>65</v>
      </c>
      <c r="R2053" s="2" t="s">
        <v>81</v>
      </c>
      <c r="S2053" s="2">
        <v>736771</v>
      </c>
      <c r="T2053" s="2" t="s">
        <v>82</v>
      </c>
      <c r="U2053" s="2" t="s">
        <v>83</v>
      </c>
      <c r="V2053" s="10" t="s">
        <v>69</v>
      </c>
      <c r="W2053" s="2"/>
      <c r="X2053" s="2">
        <v>129281207.37</v>
      </c>
      <c r="Y2053" s="26">
        <v>0.00083662617117</v>
      </c>
      <c r="Z2053" s="10" t="s">
        <v>84</v>
      </c>
      <c r="AA2053" s="2" t="s">
        <v>85</v>
      </c>
      <c r="AB2053" s="10" t="s">
        <v>72</v>
      </c>
      <c r="AC2053" s="2" t="s">
        <v>73</v>
      </c>
      <c r="AD2053" s="10" t="s">
        <v>74</v>
      </c>
      <c r="AE2053" s="10"/>
      <c r="AF2053" s="10" t="s">
        <v>86</v>
      </c>
      <c r="AG2053" s="10" t="s">
        <v>75</v>
      </c>
      <c r="AH2053" s="10"/>
      <c r="AI2053" s="10" t="s">
        <v>76</v>
      </c>
      <c r="AJ2053" s="2" t="s">
        <v>76</v>
      </c>
      <c r="AK2053" s="32">
        <v>1</v>
      </c>
      <c r="AL2053" s="2"/>
      <c r="AM2053" s="2"/>
      <c r="AN2053" s="2"/>
      <c r="AO2053" s="2">
        <v>0</v>
      </c>
      <c r="AP2053" s="2">
        <v>0</v>
      </c>
      <c r="AQ2053" s="2">
        <v>24302595</v>
      </c>
      <c r="AR2053" s="26">
        <v>0.1879824260183965</v>
      </c>
      <c r="AS2053" s="11"/>
      <c r="AT2053" s="10"/>
      <c r="AV2053" s="10"/>
      <c r="AW2053" s="10"/>
      <c r="AX2053" s="10"/>
      <c r="AY2053" s="10"/>
      <c r="AZ2053" s="10"/>
      <c r="BC2053" s="10"/>
    </row>
    <row r="2054" s="2" customFormat="1">
      <c r="A2054" s="2" t="s">
        <v>4436</v>
      </c>
      <c r="B2054" s="11">
        <v>44438</v>
      </c>
      <c r="C2054" s="2" t="s">
        <v>4412</v>
      </c>
      <c r="D2054" s="2" t="s">
        <v>4413</v>
      </c>
      <c r="E2054" s="2" t="s">
        <v>4414</v>
      </c>
      <c r="F2054" s="2" t="s">
        <v>4437</v>
      </c>
      <c r="G2054" s="2" t="s">
        <v>4438</v>
      </c>
      <c r="H2054" s="2" t="s">
        <v>4439</v>
      </c>
      <c r="I2054" s="11">
        <v>44561</v>
      </c>
      <c r="J2054" s="11">
        <v>44377</v>
      </c>
      <c r="K2054" s="2" t="s">
        <v>62</v>
      </c>
      <c r="L2054" s="2" t="s">
        <v>1759</v>
      </c>
      <c r="M2054" s="2"/>
      <c r="N2054" s="2" t="s">
        <v>80</v>
      </c>
      <c r="O2054" s="2"/>
      <c r="P2054" s="2"/>
      <c r="Q2054" s="2" t="s">
        <v>65</v>
      </c>
      <c r="R2054" s="2" t="s">
        <v>81</v>
      </c>
      <c r="S2054" s="2">
        <v>241313</v>
      </c>
      <c r="T2054" s="2" t="s">
        <v>82</v>
      </c>
      <c r="U2054" s="2" t="s">
        <v>83</v>
      </c>
      <c r="V2054" s="10" t="s">
        <v>69</v>
      </c>
      <c r="W2054" s="2"/>
      <c r="X2054" s="2">
        <v>51674765.82</v>
      </c>
      <c r="Y2054" s="26">
        <v>0.0019286709589</v>
      </c>
      <c r="Z2054" s="10" t="s">
        <v>84</v>
      </c>
      <c r="AA2054" s="2" t="s">
        <v>85</v>
      </c>
      <c r="AB2054" s="10" t="s">
        <v>72</v>
      </c>
      <c r="AC2054" s="2" t="s">
        <v>73</v>
      </c>
      <c r="AD2054" s="10" t="s">
        <v>74</v>
      </c>
      <c r="AE2054" s="10"/>
      <c r="AF2054" s="10" t="s">
        <v>86</v>
      </c>
      <c r="AG2054" s="10" t="s">
        <v>75</v>
      </c>
      <c r="AH2054" s="10"/>
      <c r="AI2054" s="10" t="s">
        <v>76</v>
      </c>
      <c r="AJ2054" s="2" t="s">
        <v>76</v>
      </c>
      <c r="AK2054" s="32">
        <v>1</v>
      </c>
      <c r="AL2054" s="2"/>
      <c r="AM2054" s="2"/>
      <c r="AN2054" s="2"/>
      <c r="AO2054" s="2">
        <v>0</v>
      </c>
      <c r="AP2054" s="2">
        <v>0</v>
      </c>
      <c r="AQ2054" s="2">
        <v>13276680</v>
      </c>
      <c r="AR2054" s="26">
        <v>0.25692772457347923</v>
      </c>
      <c r="AS2054" s="11"/>
      <c r="AT2054" s="10"/>
      <c r="AV2054" s="10"/>
      <c r="AW2054" s="10"/>
      <c r="AX2054" s="10"/>
      <c r="AY2054" s="10"/>
      <c r="AZ2054" s="10"/>
      <c r="BC2054" s="10"/>
    </row>
    <row r="2055" s="2" customFormat="1">
      <c r="A2055" s="2" t="s">
        <v>4440</v>
      </c>
      <c r="B2055" s="11">
        <v>44529</v>
      </c>
      <c r="C2055" s="2" t="s">
        <v>4412</v>
      </c>
      <c r="D2055" s="2" t="s">
        <v>4413</v>
      </c>
      <c r="E2055" s="2" t="s">
        <v>4414</v>
      </c>
      <c r="F2055" s="2" t="s">
        <v>4437</v>
      </c>
      <c r="G2055" s="2" t="s">
        <v>4438</v>
      </c>
      <c r="H2055" s="2" t="s">
        <v>4439</v>
      </c>
      <c r="I2055" s="11">
        <v>44561</v>
      </c>
      <c r="J2055" s="11">
        <v>44469</v>
      </c>
      <c r="K2055" s="2" t="s">
        <v>62</v>
      </c>
      <c r="L2055" s="2" t="s">
        <v>1759</v>
      </c>
      <c r="M2055" s="2"/>
      <c r="N2055" s="2" t="s">
        <v>80</v>
      </c>
      <c r="O2055" s="2"/>
      <c r="P2055" s="2"/>
      <c r="Q2055" s="2" t="s">
        <v>65</v>
      </c>
      <c r="R2055" s="2" t="s">
        <v>81</v>
      </c>
      <c r="S2055" s="2">
        <v>267554</v>
      </c>
      <c r="T2055" s="2" t="s">
        <v>82</v>
      </c>
      <c r="U2055" s="2" t="s">
        <v>83</v>
      </c>
      <c r="V2055" s="10" t="s">
        <v>69</v>
      </c>
      <c r="W2055" s="2"/>
      <c r="X2055" s="2">
        <v>46947700.38</v>
      </c>
      <c r="Y2055" s="26">
        <v>0.00175897082279</v>
      </c>
      <c r="Z2055" s="10" t="s">
        <v>84</v>
      </c>
      <c r="AA2055" s="2" t="s">
        <v>85</v>
      </c>
      <c r="AB2055" s="10" t="s">
        <v>72</v>
      </c>
      <c r="AC2055" s="2" t="s">
        <v>73</v>
      </c>
      <c r="AD2055" s="10" t="s">
        <v>74</v>
      </c>
      <c r="AE2055" s="10"/>
      <c r="AF2055" s="10" t="s">
        <v>86</v>
      </c>
      <c r="AG2055" s="10" t="s">
        <v>75</v>
      </c>
      <c r="AH2055" s="10"/>
      <c r="AI2055" s="10" t="s">
        <v>76</v>
      </c>
      <c r="AJ2055" s="2" t="s">
        <v>76</v>
      </c>
      <c r="AK2055" s="32">
        <v>1</v>
      </c>
      <c r="AL2055" s="2"/>
      <c r="AM2055" s="2"/>
      <c r="AN2055" s="2"/>
      <c r="AO2055" s="2">
        <v>0</v>
      </c>
      <c r="AP2055" s="2">
        <v>0</v>
      </c>
      <c r="AQ2055" s="2">
        <v>4386750</v>
      </c>
      <c r="AR2055" s="26">
        <v>0.09343908145645366</v>
      </c>
      <c r="AS2055" s="11"/>
      <c r="AT2055" s="10"/>
      <c r="AV2055" s="10"/>
      <c r="AW2055" s="10"/>
      <c r="AX2055" s="10"/>
      <c r="AY2055" s="10"/>
      <c r="AZ2055" s="10"/>
      <c r="BC2055" s="10"/>
    </row>
    <row r="2056" s="2" customFormat="1">
      <c r="A2056" s="2" t="s">
        <v>4441</v>
      </c>
      <c r="B2056" s="11">
        <v>43796</v>
      </c>
      <c r="C2056" s="2" t="s">
        <v>4412</v>
      </c>
      <c r="D2056" s="2" t="s">
        <v>4413</v>
      </c>
      <c r="E2056" s="2" t="s">
        <v>4414</v>
      </c>
      <c r="F2056" s="2" t="s">
        <v>4442</v>
      </c>
      <c r="G2056" s="2" t="s">
        <v>4443</v>
      </c>
      <c r="H2056" s="2" t="s">
        <v>4444</v>
      </c>
      <c r="I2056" s="11">
        <v>43830</v>
      </c>
      <c r="J2056" s="11">
        <v>43738</v>
      </c>
      <c r="K2056" s="2" t="s">
        <v>126</v>
      </c>
      <c r="L2056" s="2" t="s">
        <v>2642</v>
      </c>
      <c r="M2056" s="2"/>
      <c r="N2056" s="2" t="s">
        <v>80</v>
      </c>
      <c r="O2056" s="2"/>
      <c r="P2056" s="2"/>
      <c r="Q2056" s="2" t="s">
        <v>65</v>
      </c>
      <c r="R2056" s="2" t="s">
        <v>81</v>
      </c>
      <c r="S2056" s="2">
        <v>2145243</v>
      </c>
      <c r="T2056" s="2" t="s">
        <v>82</v>
      </c>
      <c r="U2056" s="2" t="s">
        <v>83</v>
      </c>
      <c r="V2056" s="10" t="s">
        <v>69</v>
      </c>
      <c r="W2056" s="2"/>
      <c r="X2056" s="2">
        <v>11841741.36</v>
      </c>
      <c r="Y2056" s="26">
        <v>0.00013117548463</v>
      </c>
      <c r="Z2056" s="10" t="s">
        <v>84</v>
      </c>
      <c r="AA2056" s="2" t="s">
        <v>85</v>
      </c>
      <c r="AB2056" s="10" t="s">
        <v>72</v>
      </c>
      <c r="AC2056" s="2" t="s">
        <v>73</v>
      </c>
      <c r="AD2056" s="10" t="s">
        <v>74</v>
      </c>
      <c r="AE2056" s="10"/>
      <c r="AF2056" s="10" t="s">
        <v>86</v>
      </c>
      <c r="AG2056" s="10" t="s">
        <v>75</v>
      </c>
      <c r="AH2056" s="10"/>
      <c r="AI2056" s="10" t="s">
        <v>76</v>
      </c>
      <c r="AJ2056" s="2" t="s">
        <v>76</v>
      </c>
      <c r="AK2056" s="32">
        <v>1</v>
      </c>
      <c r="AL2056" s="2"/>
      <c r="AM2056" s="2"/>
      <c r="AN2056" s="2"/>
      <c r="AO2056" s="2">
        <v>0</v>
      </c>
      <c r="AP2056" s="2">
        <v>0</v>
      </c>
      <c r="AQ2056" s="2">
        <v>9173632.8</v>
      </c>
      <c r="AR2056" s="26">
        <v>0.7746861311282685</v>
      </c>
      <c r="AS2056" s="11"/>
      <c r="AT2056" s="10"/>
      <c r="AV2056" s="10"/>
      <c r="AW2056" s="10"/>
      <c r="AX2056" s="10"/>
      <c r="AY2056" s="10"/>
      <c r="AZ2056" s="10"/>
      <c r="BC2056" s="10"/>
    </row>
    <row r="2057" s="2" customFormat="1">
      <c r="A2057" s="2" t="s">
        <v>4445</v>
      </c>
      <c r="B2057" s="11">
        <v>43889</v>
      </c>
      <c r="C2057" s="2" t="s">
        <v>4412</v>
      </c>
      <c r="D2057" s="2" t="s">
        <v>4413</v>
      </c>
      <c r="E2057" s="2" t="s">
        <v>4414</v>
      </c>
      <c r="F2057" s="2" t="s">
        <v>4442</v>
      </c>
      <c r="G2057" s="2" t="s">
        <v>4443</v>
      </c>
      <c r="H2057" s="2" t="s">
        <v>4444</v>
      </c>
      <c r="I2057" s="11">
        <v>43830</v>
      </c>
      <c r="J2057" s="11">
        <v>43830</v>
      </c>
      <c r="K2057" s="2" t="s">
        <v>126</v>
      </c>
      <c r="L2057" s="2" t="s">
        <v>2642</v>
      </c>
      <c r="M2057" s="2"/>
      <c r="N2057" s="2" t="s">
        <v>80</v>
      </c>
      <c r="O2057" s="2"/>
      <c r="P2057" s="2"/>
      <c r="Q2057" s="2" t="s">
        <v>65</v>
      </c>
      <c r="R2057" s="2" t="s">
        <v>81</v>
      </c>
      <c r="S2057" s="2">
        <v>2298640</v>
      </c>
      <c r="T2057" s="2" t="s">
        <v>82</v>
      </c>
      <c r="U2057" s="2" t="s">
        <v>83</v>
      </c>
      <c r="V2057" s="10" t="s">
        <v>69</v>
      </c>
      <c r="W2057" s="2"/>
      <c r="X2057" s="2">
        <v>13975731.2</v>
      </c>
      <c r="Y2057" s="26">
        <v>0.0001441312977</v>
      </c>
      <c r="Z2057" s="10" t="s">
        <v>84</v>
      </c>
      <c r="AA2057" s="2" t="s">
        <v>85</v>
      </c>
      <c r="AB2057" s="10" t="s">
        <v>72</v>
      </c>
      <c r="AC2057" s="2" t="s">
        <v>73</v>
      </c>
      <c r="AD2057" s="10" t="s">
        <v>74</v>
      </c>
      <c r="AE2057" s="10"/>
      <c r="AF2057" s="10" t="s">
        <v>86</v>
      </c>
      <c r="AG2057" s="10" t="s">
        <v>75</v>
      </c>
      <c r="AH2057" s="10"/>
      <c r="AI2057" s="10" t="s">
        <v>76</v>
      </c>
      <c r="AJ2057" s="2" t="s">
        <v>76</v>
      </c>
      <c r="AK2057" s="32">
        <v>1</v>
      </c>
      <c r="AL2057" s="2"/>
      <c r="AM2057" s="2"/>
      <c r="AN2057" s="2"/>
      <c r="AO2057" s="2">
        <v>0</v>
      </c>
      <c r="AP2057" s="2">
        <v>0</v>
      </c>
      <c r="AQ2057" s="2">
        <v>13183203.2</v>
      </c>
      <c r="AR2057" s="26">
        <v>0.9432925555980928</v>
      </c>
      <c r="AS2057" s="11"/>
      <c r="AT2057" s="10"/>
      <c r="AV2057" s="10"/>
      <c r="AW2057" s="10"/>
      <c r="AX2057" s="10"/>
      <c r="AY2057" s="10"/>
      <c r="AZ2057" s="10"/>
      <c r="BC2057" s="10"/>
    </row>
    <row r="2058" s="2" customFormat="1">
      <c r="A2058" s="2" t="s">
        <v>4446</v>
      </c>
      <c r="B2058" s="11">
        <v>43983</v>
      </c>
      <c r="C2058" s="2" t="s">
        <v>4412</v>
      </c>
      <c r="D2058" s="2" t="s">
        <v>4413</v>
      </c>
      <c r="E2058" s="2" t="s">
        <v>4414</v>
      </c>
      <c r="F2058" s="2" t="s">
        <v>4442</v>
      </c>
      <c r="G2058" s="2" t="s">
        <v>4443</v>
      </c>
      <c r="H2058" s="2" t="s">
        <v>4444</v>
      </c>
      <c r="I2058" s="11">
        <v>44196</v>
      </c>
      <c r="J2058" s="11">
        <v>43921</v>
      </c>
      <c r="K2058" s="2" t="s">
        <v>62</v>
      </c>
      <c r="L2058" s="2" t="s">
        <v>1759</v>
      </c>
      <c r="M2058" s="2"/>
      <c r="N2058" s="2" t="s">
        <v>80</v>
      </c>
      <c r="O2058" s="2"/>
      <c r="P2058" s="2"/>
      <c r="Q2058" s="2" t="s">
        <v>65</v>
      </c>
      <c r="R2058" s="2" t="s">
        <v>81</v>
      </c>
      <c r="S2058" s="2">
        <v>2238334</v>
      </c>
      <c r="T2058" s="2" t="s">
        <v>82</v>
      </c>
      <c r="U2058" s="2" t="s">
        <v>83</v>
      </c>
      <c r="V2058" s="10" t="s">
        <v>69</v>
      </c>
      <c r="W2058" s="2"/>
      <c r="X2058" s="2">
        <v>7834169</v>
      </c>
      <c r="Y2058" s="26">
        <v>0.00011307258455</v>
      </c>
      <c r="Z2058" s="10" t="s">
        <v>84</v>
      </c>
      <c r="AA2058" s="2" t="s">
        <v>85</v>
      </c>
      <c r="AB2058" s="10" t="s">
        <v>72</v>
      </c>
      <c r="AC2058" s="2" t="s">
        <v>73</v>
      </c>
      <c r="AD2058" s="10" t="s">
        <v>74</v>
      </c>
      <c r="AE2058" s="10"/>
      <c r="AF2058" s="10" t="s">
        <v>86</v>
      </c>
      <c r="AG2058" s="10" t="s">
        <v>75</v>
      </c>
      <c r="AH2058" s="10"/>
      <c r="AI2058" s="10" t="s">
        <v>76</v>
      </c>
      <c r="AJ2058" s="2" t="s">
        <v>76</v>
      </c>
      <c r="AK2058" s="32">
        <v>1</v>
      </c>
      <c r="AL2058" s="2"/>
      <c r="AM2058" s="2"/>
      <c r="AN2058" s="2"/>
      <c r="AO2058" s="2">
        <v>0</v>
      </c>
      <c r="AP2058" s="2">
        <v>0</v>
      </c>
      <c r="AQ2058" s="2">
        <v>7599550</v>
      </c>
      <c r="AR2058" s="26">
        <v>0.9700518331937951</v>
      </c>
      <c r="AS2058" s="11"/>
      <c r="AT2058" s="10"/>
      <c r="AV2058" s="10"/>
      <c r="AW2058" s="10"/>
      <c r="AX2058" s="10"/>
      <c r="AY2058" s="10"/>
      <c r="AZ2058" s="10"/>
      <c r="BC2058" s="10"/>
    </row>
    <row r="2059" s="2" customFormat="1">
      <c r="A2059" s="2" t="s">
        <v>4447</v>
      </c>
      <c r="B2059" s="11">
        <v>44074</v>
      </c>
      <c r="C2059" s="2" t="s">
        <v>4412</v>
      </c>
      <c r="D2059" s="2" t="s">
        <v>4413</v>
      </c>
      <c r="E2059" s="2" t="s">
        <v>4414</v>
      </c>
      <c r="F2059" s="2" t="s">
        <v>4442</v>
      </c>
      <c r="G2059" s="2" t="s">
        <v>4443</v>
      </c>
      <c r="H2059" s="2" t="s">
        <v>4444</v>
      </c>
      <c r="I2059" s="11">
        <v>44196</v>
      </c>
      <c r="J2059" s="11">
        <v>44012</v>
      </c>
      <c r="K2059" s="2" t="s">
        <v>62</v>
      </c>
      <c r="L2059" s="2" t="s">
        <v>1759</v>
      </c>
      <c r="M2059" s="2"/>
      <c r="N2059" s="2" t="s">
        <v>80</v>
      </c>
      <c r="O2059" s="2"/>
      <c r="P2059" s="2"/>
      <c r="Q2059" s="2" t="s">
        <v>65</v>
      </c>
      <c r="R2059" s="2" t="s">
        <v>81</v>
      </c>
      <c r="S2059" s="2">
        <v>728149</v>
      </c>
      <c r="T2059" s="2" t="s">
        <v>82</v>
      </c>
      <c r="U2059" s="2" t="s">
        <v>83</v>
      </c>
      <c r="V2059" s="10" t="s">
        <v>69</v>
      </c>
      <c r="W2059" s="2"/>
      <c r="X2059" s="2">
        <v>3160166.66</v>
      </c>
      <c r="Y2059" s="26">
        <v>3.623167959E-05</v>
      </c>
      <c r="Z2059" s="10" t="s">
        <v>84</v>
      </c>
      <c r="AA2059" s="2" t="s">
        <v>85</v>
      </c>
      <c r="AB2059" s="10" t="s">
        <v>72</v>
      </c>
      <c r="AC2059" s="2" t="s">
        <v>73</v>
      </c>
      <c r="AD2059" s="10" t="s">
        <v>74</v>
      </c>
      <c r="AE2059" s="10"/>
      <c r="AF2059" s="10" t="s">
        <v>86</v>
      </c>
      <c r="AG2059" s="10" t="s">
        <v>75</v>
      </c>
      <c r="AH2059" s="10"/>
      <c r="AI2059" s="10" t="s">
        <v>76</v>
      </c>
      <c r="AJ2059" s="2" t="s">
        <v>76</v>
      </c>
      <c r="AK2059" s="32">
        <v>1</v>
      </c>
      <c r="AL2059" s="2"/>
      <c r="AM2059" s="2"/>
      <c r="AN2059" s="2"/>
      <c r="AO2059" s="2">
        <v>0</v>
      </c>
      <c r="AP2059" s="2">
        <v>0</v>
      </c>
      <c r="AQ2059" s="2">
        <v>1574986</v>
      </c>
      <c r="AR2059" s="26">
        <v>0.49838700595619856</v>
      </c>
      <c r="AS2059" s="11"/>
      <c r="AT2059" s="10"/>
      <c r="AV2059" s="10"/>
      <c r="AW2059" s="10"/>
      <c r="AX2059" s="10"/>
      <c r="AY2059" s="10"/>
      <c r="AZ2059" s="10"/>
      <c r="BC2059" s="10"/>
    </row>
    <row r="2060" s="2" customFormat="1">
      <c r="A2060" s="2" t="s">
        <v>4448</v>
      </c>
      <c r="B2060" s="11">
        <v>44162</v>
      </c>
      <c r="C2060" s="2" t="s">
        <v>4412</v>
      </c>
      <c r="D2060" s="2" t="s">
        <v>4413</v>
      </c>
      <c r="E2060" s="2" t="s">
        <v>4414</v>
      </c>
      <c r="F2060" s="2" t="s">
        <v>4442</v>
      </c>
      <c r="G2060" s="2" t="s">
        <v>4443</v>
      </c>
      <c r="H2060" s="2" t="s">
        <v>4444</v>
      </c>
      <c r="I2060" s="11">
        <v>44196</v>
      </c>
      <c r="J2060" s="11">
        <v>44104</v>
      </c>
      <c r="K2060" s="2" t="s">
        <v>62</v>
      </c>
      <c r="L2060" s="2" t="s">
        <v>1759</v>
      </c>
      <c r="M2060" s="2"/>
      <c r="N2060" s="2" t="s">
        <v>80</v>
      </c>
      <c r="O2060" s="2"/>
      <c r="P2060" s="2"/>
      <c r="Q2060" s="2" t="s">
        <v>65</v>
      </c>
      <c r="R2060" s="2" t="s">
        <v>81</v>
      </c>
      <c r="S2060" s="2">
        <v>602333</v>
      </c>
      <c r="T2060" s="2" t="s">
        <v>82</v>
      </c>
      <c r="U2060" s="2" t="s">
        <v>83</v>
      </c>
      <c r="V2060" s="10" t="s">
        <v>69</v>
      </c>
      <c r="W2060" s="2"/>
      <c r="X2060" s="2">
        <v>6143796.6</v>
      </c>
      <c r="Y2060" s="26">
        <v>6.82149646E-05</v>
      </c>
      <c r="Z2060" s="10" t="s">
        <v>84</v>
      </c>
      <c r="AA2060" s="2" t="s">
        <v>85</v>
      </c>
      <c r="AB2060" s="10" t="s">
        <v>72</v>
      </c>
      <c r="AC2060" s="2" t="s">
        <v>73</v>
      </c>
      <c r="AD2060" s="10" t="s">
        <v>74</v>
      </c>
      <c r="AE2060" s="10"/>
      <c r="AF2060" s="10" t="s">
        <v>86</v>
      </c>
      <c r="AG2060" s="10" t="s">
        <v>75</v>
      </c>
      <c r="AH2060" s="10"/>
      <c r="AI2060" s="10" t="s">
        <v>76</v>
      </c>
      <c r="AJ2060" s="2" t="s">
        <v>76</v>
      </c>
      <c r="AK2060" s="32">
        <v>1</v>
      </c>
      <c r="AL2060" s="2"/>
      <c r="AM2060" s="2"/>
      <c r="AN2060" s="2"/>
      <c r="AO2060" s="2">
        <v>0</v>
      </c>
      <c r="AP2060" s="2">
        <v>0</v>
      </c>
      <c r="AQ2060" s="2">
        <v>6031260</v>
      </c>
      <c r="AR2060" s="26">
        <v>0.9816828896972273</v>
      </c>
      <c r="AS2060" s="11"/>
      <c r="AT2060" s="10"/>
      <c r="AV2060" s="10"/>
      <c r="AW2060" s="10"/>
      <c r="AX2060" s="10"/>
      <c r="AY2060" s="10"/>
      <c r="AZ2060" s="10"/>
      <c r="BC2060" s="10"/>
    </row>
    <row r="2061" s="2" customFormat="1">
      <c r="A2061" s="2" t="s">
        <v>4449</v>
      </c>
      <c r="B2061" s="11">
        <v>44256</v>
      </c>
      <c r="C2061" s="2" t="s">
        <v>4412</v>
      </c>
      <c r="D2061" s="2" t="s">
        <v>4413</v>
      </c>
      <c r="E2061" s="2" t="s">
        <v>4414</v>
      </c>
      <c r="F2061" s="2" t="s">
        <v>4442</v>
      </c>
      <c r="G2061" s="2" t="s">
        <v>4443</v>
      </c>
      <c r="H2061" s="2" t="s">
        <v>4444</v>
      </c>
      <c r="I2061" s="11">
        <v>44196</v>
      </c>
      <c r="J2061" s="11">
        <v>44196</v>
      </c>
      <c r="K2061" s="2" t="s">
        <v>62</v>
      </c>
      <c r="L2061" s="2" t="s">
        <v>1759</v>
      </c>
      <c r="M2061" s="2"/>
      <c r="N2061" s="2" t="s">
        <v>80</v>
      </c>
      <c r="O2061" s="2"/>
      <c r="P2061" s="2"/>
      <c r="Q2061" s="2" t="s">
        <v>65</v>
      </c>
      <c r="R2061" s="2" t="s">
        <v>81</v>
      </c>
      <c r="S2061" s="2">
        <v>633843</v>
      </c>
      <c r="T2061" s="2" t="s">
        <v>82</v>
      </c>
      <c r="U2061" s="2" t="s">
        <v>83</v>
      </c>
      <c r="V2061" s="10" t="s">
        <v>69</v>
      </c>
      <c r="W2061" s="2"/>
      <c r="X2061" s="2">
        <v>11941602.12</v>
      </c>
      <c r="Y2061" s="26">
        <v>0.00010406615228</v>
      </c>
      <c r="Z2061" s="10" t="s">
        <v>84</v>
      </c>
      <c r="AA2061" s="2" t="s">
        <v>85</v>
      </c>
      <c r="AB2061" s="10" t="s">
        <v>72</v>
      </c>
      <c r="AC2061" s="2" t="s">
        <v>73</v>
      </c>
      <c r="AD2061" s="10" t="s">
        <v>74</v>
      </c>
      <c r="AE2061" s="10"/>
      <c r="AF2061" s="10" t="s">
        <v>86</v>
      </c>
      <c r="AG2061" s="10" t="s">
        <v>75</v>
      </c>
      <c r="AH2061" s="10"/>
      <c r="AI2061" s="10" t="s">
        <v>76</v>
      </c>
      <c r="AJ2061" s="2" t="s">
        <v>76</v>
      </c>
      <c r="AK2061" s="32">
        <v>1</v>
      </c>
      <c r="AL2061" s="2"/>
      <c r="AM2061" s="2"/>
      <c r="AN2061" s="2"/>
      <c r="AO2061" s="2">
        <v>0</v>
      </c>
      <c r="AP2061" s="2">
        <v>0</v>
      </c>
      <c r="AQ2061" s="2">
        <v>9919260</v>
      </c>
      <c r="AR2061" s="26">
        <v>0.8306473369588369</v>
      </c>
      <c r="AS2061" s="11"/>
      <c r="AT2061" s="10"/>
      <c r="AV2061" s="10"/>
      <c r="AW2061" s="10"/>
      <c r="AX2061" s="10"/>
      <c r="AY2061" s="10"/>
      <c r="AZ2061" s="10"/>
      <c r="BC2061" s="10"/>
    </row>
    <row r="2062" s="2" customFormat="1">
      <c r="A2062" s="2" t="s">
        <v>4450</v>
      </c>
      <c r="B2062" s="11">
        <v>44348</v>
      </c>
      <c r="C2062" s="2" t="s">
        <v>4412</v>
      </c>
      <c r="D2062" s="2" t="s">
        <v>4413</v>
      </c>
      <c r="E2062" s="2" t="s">
        <v>4414</v>
      </c>
      <c r="F2062" s="2" t="s">
        <v>4442</v>
      </c>
      <c r="G2062" s="2" t="s">
        <v>4443</v>
      </c>
      <c r="H2062" s="2" t="s">
        <v>4444</v>
      </c>
      <c r="I2062" s="11">
        <v>44561</v>
      </c>
      <c r="J2062" s="11">
        <v>44286</v>
      </c>
      <c r="K2062" s="2" t="s">
        <v>62</v>
      </c>
      <c r="L2062" s="2" t="s">
        <v>1759</v>
      </c>
      <c r="M2062" s="2"/>
      <c r="N2062" s="2" t="s">
        <v>80</v>
      </c>
      <c r="O2062" s="2"/>
      <c r="P2062" s="2"/>
      <c r="Q2062" s="2" t="s">
        <v>65</v>
      </c>
      <c r="R2062" s="2" t="s">
        <v>81</v>
      </c>
      <c r="S2062" s="2">
        <v>1277399</v>
      </c>
      <c r="T2062" s="2" t="s">
        <v>82</v>
      </c>
      <c r="U2062" s="2" t="s">
        <v>83</v>
      </c>
      <c r="V2062" s="10" t="s">
        <v>69</v>
      </c>
      <c r="W2062" s="2"/>
      <c r="X2062" s="2">
        <v>242475878.18</v>
      </c>
      <c r="Y2062" s="26">
        <v>0.0018732540329</v>
      </c>
      <c r="Z2062" s="10" t="s">
        <v>84</v>
      </c>
      <c r="AA2062" s="2" t="s">
        <v>85</v>
      </c>
      <c r="AB2062" s="10" t="s">
        <v>72</v>
      </c>
      <c r="AC2062" s="2" t="s">
        <v>73</v>
      </c>
      <c r="AD2062" s="10" t="s">
        <v>74</v>
      </c>
      <c r="AE2062" s="10"/>
      <c r="AF2062" s="10" t="s">
        <v>86</v>
      </c>
      <c r="AG2062" s="10" t="s">
        <v>75</v>
      </c>
      <c r="AH2062" s="10"/>
      <c r="AI2062" s="10" t="s">
        <v>76</v>
      </c>
      <c r="AJ2062" s="2" t="s">
        <v>76</v>
      </c>
      <c r="AK2062" s="32">
        <v>1</v>
      </c>
      <c r="AL2062" s="2"/>
      <c r="AM2062" s="2"/>
      <c r="AN2062" s="2"/>
      <c r="AO2062" s="2">
        <v>0</v>
      </c>
      <c r="AP2062" s="2">
        <v>0</v>
      </c>
      <c r="AQ2062" s="2">
        <v>155604565.36</v>
      </c>
      <c r="AR2062" s="26">
        <v>0.6417321447723069</v>
      </c>
      <c r="AS2062" s="11"/>
      <c r="AT2062" s="10"/>
      <c r="AV2062" s="10"/>
      <c r="AW2062" s="10"/>
      <c r="AX2062" s="10"/>
      <c r="AY2062" s="10"/>
      <c r="AZ2062" s="10"/>
      <c r="BC2062" s="10"/>
    </row>
    <row r="2063" s="2" customFormat="1">
      <c r="A2063" s="2" t="s">
        <v>4451</v>
      </c>
      <c r="B2063" s="11">
        <v>44438</v>
      </c>
      <c r="C2063" s="2" t="s">
        <v>4412</v>
      </c>
      <c r="D2063" s="2" t="s">
        <v>4413</v>
      </c>
      <c r="E2063" s="2" t="s">
        <v>4414</v>
      </c>
      <c r="F2063" s="2" t="s">
        <v>4442</v>
      </c>
      <c r="G2063" s="2" t="s">
        <v>4443</v>
      </c>
      <c r="H2063" s="2" t="s">
        <v>4444</v>
      </c>
      <c r="I2063" s="11">
        <v>44561</v>
      </c>
      <c r="J2063" s="11">
        <v>44377</v>
      </c>
      <c r="K2063" s="2" t="s">
        <v>62</v>
      </c>
      <c r="L2063" s="2" t="s">
        <v>1759</v>
      </c>
      <c r="M2063" s="2"/>
      <c r="N2063" s="2" t="s">
        <v>80</v>
      </c>
      <c r="O2063" s="2"/>
      <c r="P2063" s="2"/>
      <c r="Q2063" s="2" t="s">
        <v>65</v>
      </c>
      <c r="R2063" s="2" t="s">
        <v>81</v>
      </c>
      <c r="S2063" s="2">
        <v>739290</v>
      </c>
      <c r="T2063" s="2" t="s">
        <v>82</v>
      </c>
      <c r="U2063" s="2" t="s">
        <v>83</v>
      </c>
      <c r="V2063" s="10" t="s">
        <v>69</v>
      </c>
      <c r="W2063" s="2"/>
      <c r="X2063" s="2">
        <v>158311560.6</v>
      </c>
      <c r="Y2063" s="26">
        <v>0.00114880089618</v>
      </c>
      <c r="Z2063" s="10" t="s">
        <v>84</v>
      </c>
      <c r="AA2063" s="2" t="s">
        <v>85</v>
      </c>
      <c r="AB2063" s="10" t="s">
        <v>72</v>
      </c>
      <c r="AC2063" s="2" t="s">
        <v>73</v>
      </c>
      <c r="AD2063" s="10" t="s">
        <v>74</v>
      </c>
      <c r="AE2063" s="10"/>
      <c r="AF2063" s="10" t="s">
        <v>86</v>
      </c>
      <c r="AG2063" s="10" t="s">
        <v>75</v>
      </c>
      <c r="AH2063" s="10"/>
      <c r="AI2063" s="10" t="s">
        <v>76</v>
      </c>
      <c r="AJ2063" s="2" t="s">
        <v>76</v>
      </c>
      <c r="AK2063" s="32">
        <v>1</v>
      </c>
      <c r="AL2063" s="2"/>
      <c r="AM2063" s="2"/>
      <c r="AN2063" s="2"/>
      <c r="AO2063" s="2">
        <v>0</v>
      </c>
      <c r="AP2063" s="2">
        <v>0</v>
      </c>
      <c r="AQ2063" s="2">
        <v>18244728</v>
      </c>
      <c r="AR2063" s="26">
        <v>0.11524570872052917</v>
      </c>
      <c r="AS2063" s="11"/>
      <c r="AT2063" s="10"/>
      <c r="AV2063" s="10"/>
      <c r="AW2063" s="10"/>
      <c r="AX2063" s="10"/>
      <c r="AY2063" s="10"/>
      <c r="AZ2063" s="10"/>
      <c r="BC2063" s="10"/>
    </row>
    <row r="2064" s="2" customFormat="1">
      <c r="A2064" s="2" t="s">
        <v>4452</v>
      </c>
      <c r="B2064" s="11">
        <v>44529</v>
      </c>
      <c r="C2064" s="2" t="s">
        <v>4412</v>
      </c>
      <c r="D2064" s="2" t="s">
        <v>4413</v>
      </c>
      <c r="E2064" s="2" t="s">
        <v>4414</v>
      </c>
      <c r="F2064" s="2" t="s">
        <v>4442</v>
      </c>
      <c r="G2064" s="2" t="s">
        <v>4443</v>
      </c>
      <c r="H2064" s="2" t="s">
        <v>4444</v>
      </c>
      <c r="I2064" s="11">
        <v>44561</v>
      </c>
      <c r="J2064" s="11">
        <v>44469</v>
      </c>
      <c r="K2064" s="2" t="s">
        <v>62</v>
      </c>
      <c r="L2064" s="2" t="s">
        <v>1759</v>
      </c>
      <c r="M2064" s="2"/>
      <c r="N2064" s="2" t="s">
        <v>80</v>
      </c>
      <c r="O2064" s="2"/>
      <c r="P2064" s="2"/>
      <c r="Q2064" s="2" t="s">
        <v>65</v>
      </c>
      <c r="R2064" s="2" t="s">
        <v>81</v>
      </c>
      <c r="S2064" s="2">
        <v>814262</v>
      </c>
      <c r="T2064" s="2" t="s">
        <v>82</v>
      </c>
      <c r="U2064" s="2" t="s">
        <v>83</v>
      </c>
      <c r="V2064" s="10" t="s">
        <v>69</v>
      </c>
      <c r="W2064" s="2"/>
      <c r="X2064" s="2">
        <v>142878553.14</v>
      </c>
      <c r="Y2064" s="26">
        <v>0.00106093943701</v>
      </c>
      <c r="Z2064" s="10" t="s">
        <v>84</v>
      </c>
      <c r="AA2064" s="2" t="s">
        <v>85</v>
      </c>
      <c r="AB2064" s="10" t="s">
        <v>72</v>
      </c>
      <c r="AC2064" s="2" t="s">
        <v>73</v>
      </c>
      <c r="AD2064" s="10" t="s">
        <v>74</v>
      </c>
      <c r="AE2064" s="10"/>
      <c r="AF2064" s="10" t="s">
        <v>86</v>
      </c>
      <c r="AG2064" s="10" t="s">
        <v>75</v>
      </c>
      <c r="AH2064" s="10"/>
      <c r="AI2064" s="10" t="s">
        <v>76</v>
      </c>
      <c r="AJ2064" s="2" t="s">
        <v>76</v>
      </c>
      <c r="AK2064" s="32">
        <v>1</v>
      </c>
      <c r="AL2064" s="2"/>
      <c r="AM2064" s="2"/>
      <c r="AN2064" s="2"/>
      <c r="AO2064" s="2">
        <v>0</v>
      </c>
      <c r="AP2064" s="2">
        <v>0</v>
      </c>
      <c r="AQ2064" s="2">
        <v>17547000</v>
      </c>
      <c r="AR2064" s="26">
        <v>0.12281059413309231</v>
      </c>
      <c r="AS2064" s="11"/>
      <c r="AT2064" s="10"/>
      <c r="AV2064" s="10"/>
      <c r="AW2064" s="10"/>
      <c r="AX2064" s="10"/>
      <c r="AY2064" s="10"/>
      <c r="AZ2064" s="10"/>
      <c r="BC2064" s="10"/>
    </row>
    <row r="2065" s="2" customFormat="1">
      <c r="A2065" s="2" t="s">
        <v>4453</v>
      </c>
      <c r="B2065" s="11">
        <v>43796</v>
      </c>
      <c r="C2065" s="2" t="s">
        <v>4412</v>
      </c>
      <c r="D2065" s="2" t="s">
        <v>4413</v>
      </c>
      <c r="E2065" s="2" t="s">
        <v>4414</v>
      </c>
      <c r="F2065" s="2" t="s">
        <v>4454</v>
      </c>
      <c r="G2065" s="2" t="s">
        <v>4455</v>
      </c>
      <c r="H2065" s="2" t="s">
        <v>4456</v>
      </c>
      <c r="I2065" s="11">
        <v>43830</v>
      </c>
      <c r="J2065" s="11">
        <v>43738</v>
      </c>
      <c r="K2065" s="2" t="s">
        <v>126</v>
      </c>
      <c r="L2065" s="2" t="s">
        <v>2642</v>
      </c>
      <c r="M2065" s="2"/>
      <c r="N2065" s="2" t="s">
        <v>80</v>
      </c>
      <c r="O2065" s="2"/>
      <c r="P2065" s="2"/>
      <c r="Q2065" s="2" t="s">
        <v>65</v>
      </c>
      <c r="R2065" s="2" t="s">
        <v>81</v>
      </c>
      <c r="S2065" s="2">
        <v>1301601</v>
      </c>
      <c r="T2065" s="2" t="s">
        <v>82</v>
      </c>
      <c r="U2065" s="2" t="s">
        <v>83</v>
      </c>
      <c r="V2065" s="10" t="s">
        <v>69</v>
      </c>
      <c r="W2065" s="2"/>
      <c r="X2065" s="2">
        <v>7184837.52</v>
      </c>
      <c r="Y2065" s="26">
        <v>0.00023851086224</v>
      </c>
      <c r="Z2065" s="10" t="s">
        <v>84</v>
      </c>
      <c r="AA2065" s="2" t="s">
        <v>85</v>
      </c>
      <c r="AB2065" s="10" t="s">
        <v>72</v>
      </c>
      <c r="AC2065" s="2" t="s">
        <v>73</v>
      </c>
      <c r="AD2065" s="10" t="s">
        <v>74</v>
      </c>
      <c r="AE2065" s="10"/>
      <c r="AF2065" s="10" t="s">
        <v>86</v>
      </c>
      <c r="AG2065" s="10" t="s">
        <v>75</v>
      </c>
      <c r="AH2065" s="10"/>
      <c r="AI2065" s="10" t="s">
        <v>76</v>
      </c>
      <c r="AJ2065" s="2" t="s">
        <v>76</v>
      </c>
      <c r="AK2065" s="32">
        <v>1</v>
      </c>
      <c r="AL2065" s="2"/>
      <c r="AM2065" s="2"/>
      <c r="AN2065" s="2"/>
      <c r="AO2065" s="2">
        <v>0</v>
      </c>
      <c r="AP2065" s="2">
        <v>0</v>
      </c>
      <c r="AQ2065" s="2">
        <v>6677394.96</v>
      </c>
      <c r="AR2065" s="26">
        <v>0.9293731335486066</v>
      </c>
      <c r="AS2065" s="11"/>
      <c r="AT2065" s="10"/>
      <c r="AV2065" s="10"/>
      <c r="AW2065" s="10"/>
      <c r="AX2065" s="10"/>
      <c r="AY2065" s="10"/>
      <c r="AZ2065" s="10"/>
      <c r="BC2065" s="10"/>
    </row>
    <row r="2066" s="2" customFormat="1">
      <c r="A2066" s="2" t="s">
        <v>4457</v>
      </c>
      <c r="B2066" s="11">
        <v>43889</v>
      </c>
      <c r="C2066" s="2" t="s">
        <v>4412</v>
      </c>
      <c r="D2066" s="2" t="s">
        <v>4413</v>
      </c>
      <c r="E2066" s="2" t="s">
        <v>4414</v>
      </c>
      <c r="F2066" s="2" t="s">
        <v>4454</v>
      </c>
      <c r="G2066" s="2" t="s">
        <v>4455</v>
      </c>
      <c r="H2066" s="2" t="s">
        <v>4456</v>
      </c>
      <c r="I2066" s="11">
        <v>43830</v>
      </c>
      <c r="J2066" s="11">
        <v>43830</v>
      </c>
      <c r="K2066" s="2" t="s">
        <v>126</v>
      </c>
      <c r="L2066" s="2" t="s">
        <v>2642</v>
      </c>
      <c r="M2066" s="2"/>
      <c r="N2066" s="2" t="s">
        <v>80</v>
      </c>
      <c r="O2066" s="2"/>
      <c r="P2066" s="2"/>
      <c r="Q2066" s="2" t="s">
        <v>65</v>
      </c>
      <c r="R2066" s="2" t="s">
        <v>81</v>
      </c>
      <c r="S2066" s="2">
        <v>1313787</v>
      </c>
      <c r="T2066" s="2" t="s">
        <v>82</v>
      </c>
      <c r="U2066" s="2" t="s">
        <v>83</v>
      </c>
      <c r="V2066" s="10" t="s">
        <v>69</v>
      </c>
      <c r="W2066" s="2"/>
      <c r="X2066" s="2">
        <v>7987824.96</v>
      </c>
      <c r="Y2066" s="26">
        <v>0.00024500622636</v>
      </c>
      <c r="Z2066" s="10" t="s">
        <v>84</v>
      </c>
      <c r="AA2066" s="2" t="s">
        <v>85</v>
      </c>
      <c r="AB2066" s="10" t="s">
        <v>72</v>
      </c>
      <c r="AC2066" s="2" t="s">
        <v>73</v>
      </c>
      <c r="AD2066" s="10" t="s">
        <v>74</v>
      </c>
      <c r="AE2066" s="10"/>
      <c r="AF2066" s="10" t="s">
        <v>86</v>
      </c>
      <c r="AG2066" s="10" t="s">
        <v>75</v>
      </c>
      <c r="AH2066" s="10"/>
      <c r="AI2066" s="10" t="s">
        <v>76</v>
      </c>
      <c r="AJ2066" s="2" t="s">
        <v>76</v>
      </c>
      <c r="AK2066" s="32">
        <v>1</v>
      </c>
      <c r="AL2066" s="2"/>
      <c r="AM2066" s="2"/>
      <c r="AN2066" s="2"/>
      <c r="AO2066" s="2">
        <v>0</v>
      </c>
      <c r="AP2066" s="2">
        <v>0</v>
      </c>
      <c r="AQ2066" s="2">
        <v>7211323.84</v>
      </c>
      <c r="AR2066" s="26">
        <v>0.9027894171581847</v>
      </c>
      <c r="AS2066" s="11"/>
      <c r="AT2066" s="10"/>
      <c r="AV2066" s="10"/>
      <c r="AW2066" s="10"/>
      <c r="AX2066" s="10"/>
      <c r="AY2066" s="10"/>
      <c r="AZ2066" s="10"/>
      <c r="BC2066" s="10"/>
    </row>
    <row r="2067" s="2" customFormat="1">
      <c r="A2067" s="2" t="s">
        <v>4458</v>
      </c>
      <c r="B2067" s="11">
        <v>43983</v>
      </c>
      <c r="C2067" s="2" t="s">
        <v>4412</v>
      </c>
      <c r="D2067" s="2" t="s">
        <v>4413</v>
      </c>
      <c r="E2067" s="2" t="s">
        <v>4414</v>
      </c>
      <c r="F2067" s="2" t="s">
        <v>4454</v>
      </c>
      <c r="G2067" s="2" t="s">
        <v>4455</v>
      </c>
      <c r="H2067" s="2" t="s">
        <v>4456</v>
      </c>
      <c r="I2067" s="11">
        <v>44196</v>
      </c>
      <c r="J2067" s="11">
        <v>43921</v>
      </c>
      <c r="K2067" s="2" t="s">
        <v>62</v>
      </c>
      <c r="L2067" s="2" t="s">
        <v>1759</v>
      </c>
      <c r="M2067" s="2"/>
      <c r="N2067" s="2" t="s">
        <v>80</v>
      </c>
      <c r="O2067" s="2"/>
      <c r="P2067" s="2"/>
      <c r="Q2067" s="2" t="s">
        <v>65</v>
      </c>
      <c r="R2067" s="2" t="s">
        <v>81</v>
      </c>
      <c r="S2067" s="2">
        <v>1362671</v>
      </c>
      <c r="T2067" s="2" t="s">
        <v>82</v>
      </c>
      <c r="U2067" s="2" t="s">
        <v>83</v>
      </c>
      <c r="V2067" s="10" t="s">
        <v>69</v>
      </c>
      <c r="W2067" s="2"/>
      <c r="X2067" s="2">
        <v>4769348.5</v>
      </c>
      <c r="Y2067" s="26">
        <v>0.00022085899168</v>
      </c>
      <c r="Z2067" s="10" t="s">
        <v>84</v>
      </c>
      <c r="AA2067" s="2" t="s">
        <v>85</v>
      </c>
      <c r="AB2067" s="10" t="s">
        <v>72</v>
      </c>
      <c r="AC2067" s="2" t="s">
        <v>73</v>
      </c>
      <c r="AD2067" s="10" t="s">
        <v>74</v>
      </c>
      <c r="AE2067" s="10"/>
      <c r="AF2067" s="10" t="s">
        <v>86</v>
      </c>
      <c r="AG2067" s="10" t="s">
        <v>75</v>
      </c>
      <c r="AH2067" s="10"/>
      <c r="AI2067" s="10" t="s">
        <v>76</v>
      </c>
      <c r="AJ2067" s="2" t="s">
        <v>76</v>
      </c>
      <c r="AK2067" s="32">
        <v>1</v>
      </c>
      <c r="AL2067" s="2"/>
      <c r="AM2067" s="2"/>
      <c r="AN2067" s="2"/>
      <c r="AO2067" s="2">
        <v>0</v>
      </c>
      <c r="AP2067" s="2">
        <v>0</v>
      </c>
      <c r="AQ2067" s="2">
        <v>4433450</v>
      </c>
      <c r="AR2067" s="26">
        <v>0.9295714079187126</v>
      </c>
      <c r="AS2067" s="11"/>
      <c r="AT2067" s="10"/>
      <c r="AV2067" s="10"/>
      <c r="AW2067" s="10"/>
      <c r="AX2067" s="10"/>
      <c r="AY2067" s="10"/>
      <c r="AZ2067" s="10"/>
      <c r="BC2067" s="10"/>
    </row>
    <row r="2068" s="2" customFormat="1">
      <c r="A2068" s="2" t="s">
        <v>4459</v>
      </c>
      <c r="B2068" s="11">
        <v>44074</v>
      </c>
      <c r="C2068" s="2" t="s">
        <v>4412</v>
      </c>
      <c r="D2068" s="2" t="s">
        <v>4413</v>
      </c>
      <c r="E2068" s="2" t="s">
        <v>4414</v>
      </c>
      <c r="F2068" s="2" t="s">
        <v>4454</v>
      </c>
      <c r="G2068" s="2" t="s">
        <v>4455</v>
      </c>
      <c r="H2068" s="2" t="s">
        <v>4456</v>
      </c>
      <c r="I2068" s="11">
        <v>44196</v>
      </c>
      <c r="J2068" s="11">
        <v>44012</v>
      </c>
      <c r="K2068" s="2" t="s">
        <v>62</v>
      </c>
      <c r="L2068" s="2" t="s">
        <v>1759</v>
      </c>
      <c r="M2068" s="2"/>
      <c r="N2068" s="2" t="s">
        <v>80</v>
      </c>
      <c r="O2068" s="2"/>
      <c r="P2068" s="2"/>
      <c r="Q2068" s="2" t="s">
        <v>65</v>
      </c>
      <c r="R2068" s="2" t="s">
        <v>81</v>
      </c>
      <c r="S2068" s="2">
        <v>432174</v>
      </c>
      <c r="T2068" s="2" t="s">
        <v>82</v>
      </c>
      <c r="U2068" s="2" t="s">
        <v>83</v>
      </c>
      <c r="V2068" s="10" t="s">
        <v>69</v>
      </c>
      <c r="W2068" s="2"/>
      <c r="X2068" s="2">
        <v>1875635.16</v>
      </c>
      <c r="Y2068" s="26">
        <v>7.058423604E-05</v>
      </c>
      <c r="Z2068" s="10" t="s">
        <v>84</v>
      </c>
      <c r="AA2068" s="2" t="s">
        <v>85</v>
      </c>
      <c r="AB2068" s="10" t="s">
        <v>72</v>
      </c>
      <c r="AC2068" s="2" t="s">
        <v>73</v>
      </c>
      <c r="AD2068" s="10" t="s">
        <v>74</v>
      </c>
      <c r="AE2068" s="10"/>
      <c r="AF2068" s="10" t="s">
        <v>86</v>
      </c>
      <c r="AG2068" s="10" t="s">
        <v>75</v>
      </c>
      <c r="AH2068" s="10"/>
      <c r="AI2068" s="10" t="s">
        <v>76</v>
      </c>
      <c r="AJ2068" s="2" t="s">
        <v>76</v>
      </c>
      <c r="AK2068" s="32">
        <v>1</v>
      </c>
      <c r="AL2068" s="2"/>
      <c r="AM2068" s="2"/>
      <c r="AN2068" s="2"/>
      <c r="AO2068" s="2">
        <v>0</v>
      </c>
      <c r="AP2068" s="2">
        <v>0</v>
      </c>
      <c r="AQ2068" s="2">
        <v>0</v>
      </c>
      <c r="AR2068" s="26">
        <v>0</v>
      </c>
      <c r="AS2068" s="11"/>
      <c r="AT2068" s="10"/>
      <c r="AV2068" s="10"/>
      <c r="AW2068" s="10"/>
      <c r="AX2068" s="10"/>
      <c r="AY2068" s="10"/>
      <c r="AZ2068" s="10"/>
      <c r="BC2068" s="10"/>
    </row>
    <row r="2069" s="2" customFormat="1">
      <c r="A2069" s="2" t="s">
        <v>4460</v>
      </c>
      <c r="B2069" s="11">
        <v>44162</v>
      </c>
      <c r="C2069" s="2" t="s">
        <v>4412</v>
      </c>
      <c r="D2069" s="2" t="s">
        <v>4413</v>
      </c>
      <c r="E2069" s="2" t="s">
        <v>4414</v>
      </c>
      <c r="F2069" s="2" t="s">
        <v>4454</v>
      </c>
      <c r="G2069" s="2" t="s">
        <v>4455</v>
      </c>
      <c r="H2069" s="2" t="s">
        <v>4456</v>
      </c>
      <c r="I2069" s="11">
        <v>44196</v>
      </c>
      <c r="J2069" s="11">
        <v>44104</v>
      </c>
      <c r="K2069" s="2" t="s">
        <v>62</v>
      </c>
      <c r="L2069" s="2" t="s">
        <v>1759</v>
      </c>
      <c r="M2069" s="2"/>
      <c r="N2069" s="2" t="s">
        <v>80</v>
      </c>
      <c r="O2069" s="2"/>
      <c r="P2069" s="2"/>
      <c r="Q2069" s="2" t="s">
        <v>65</v>
      </c>
      <c r="R2069" s="2" t="s">
        <v>81</v>
      </c>
      <c r="S2069" s="2">
        <v>352263</v>
      </c>
      <c r="T2069" s="2" t="s">
        <v>82</v>
      </c>
      <c r="U2069" s="2" t="s">
        <v>83</v>
      </c>
      <c r="V2069" s="10" t="s">
        <v>69</v>
      </c>
      <c r="W2069" s="2"/>
      <c r="X2069" s="2">
        <v>3593082.6</v>
      </c>
      <c r="Y2069" s="26">
        <v>0.00013104914158</v>
      </c>
      <c r="Z2069" s="10" t="s">
        <v>84</v>
      </c>
      <c r="AA2069" s="2" t="s">
        <v>85</v>
      </c>
      <c r="AB2069" s="10" t="s">
        <v>72</v>
      </c>
      <c r="AC2069" s="2" t="s">
        <v>73</v>
      </c>
      <c r="AD2069" s="10" t="s">
        <v>74</v>
      </c>
      <c r="AE2069" s="10"/>
      <c r="AF2069" s="10" t="s">
        <v>86</v>
      </c>
      <c r="AG2069" s="10" t="s">
        <v>75</v>
      </c>
      <c r="AH2069" s="10"/>
      <c r="AI2069" s="10" t="s">
        <v>76</v>
      </c>
      <c r="AJ2069" s="2" t="s">
        <v>76</v>
      </c>
      <c r="AK2069" s="32">
        <v>1</v>
      </c>
      <c r="AL2069" s="2"/>
      <c r="AM2069" s="2"/>
      <c r="AN2069" s="2"/>
      <c r="AO2069" s="2">
        <v>0</v>
      </c>
      <c r="AP2069" s="2">
        <v>0</v>
      </c>
      <c r="AQ2069" s="2">
        <v>3414960</v>
      </c>
      <c r="AR2069" s="26">
        <v>0.9504262440278997</v>
      </c>
      <c r="AS2069" s="11"/>
      <c r="AT2069" s="10"/>
      <c r="AV2069" s="10"/>
      <c r="AW2069" s="10"/>
      <c r="AX2069" s="10"/>
      <c r="AY2069" s="10"/>
      <c r="AZ2069" s="10"/>
      <c r="BC2069" s="10"/>
    </row>
    <row r="2070" s="2" customFormat="1">
      <c r="A2070" s="2" t="s">
        <v>4461</v>
      </c>
      <c r="B2070" s="11">
        <v>44256</v>
      </c>
      <c r="C2070" s="2" t="s">
        <v>4412</v>
      </c>
      <c r="D2070" s="2" t="s">
        <v>4413</v>
      </c>
      <c r="E2070" s="2" t="s">
        <v>4414</v>
      </c>
      <c r="F2070" s="2" t="s">
        <v>4454</v>
      </c>
      <c r="G2070" s="2" t="s">
        <v>4455</v>
      </c>
      <c r="H2070" s="2" t="s">
        <v>4456</v>
      </c>
      <c r="I2070" s="11">
        <v>44196</v>
      </c>
      <c r="J2070" s="11">
        <v>44196</v>
      </c>
      <c r="K2070" s="2" t="s">
        <v>62</v>
      </c>
      <c r="L2070" s="2" t="s">
        <v>1759</v>
      </c>
      <c r="M2070" s="2"/>
      <c r="N2070" s="2" t="s">
        <v>80</v>
      </c>
      <c r="O2070" s="2"/>
      <c r="P2070" s="2"/>
      <c r="Q2070" s="2" t="s">
        <v>65</v>
      </c>
      <c r="R2070" s="2" t="s">
        <v>81</v>
      </c>
      <c r="S2070" s="2">
        <v>360385</v>
      </c>
      <c r="T2070" s="2" t="s">
        <v>82</v>
      </c>
      <c r="U2070" s="2" t="s">
        <v>83</v>
      </c>
      <c r="V2070" s="10" t="s">
        <v>69</v>
      </c>
      <c r="W2070" s="2"/>
      <c r="X2070" s="2">
        <v>6789653.4</v>
      </c>
      <c r="Y2070" s="26">
        <v>0.00018757339374</v>
      </c>
      <c r="Z2070" s="10" t="s">
        <v>84</v>
      </c>
      <c r="AA2070" s="2" t="s">
        <v>85</v>
      </c>
      <c r="AB2070" s="10" t="s">
        <v>72</v>
      </c>
      <c r="AC2070" s="2" t="s">
        <v>73</v>
      </c>
      <c r="AD2070" s="10" t="s">
        <v>74</v>
      </c>
      <c r="AE2070" s="10"/>
      <c r="AF2070" s="10" t="s">
        <v>86</v>
      </c>
      <c r="AG2070" s="10" t="s">
        <v>75</v>
      </c>
      <c r="AH2070" s="10"/>
      <c r="AI2070" s="10" t="s">
        <v>76</v>
      </c>
      <c r="AJ2070" s="2" t="s">
        <v>76</v>
      </c>
      <c r="AK2070" s="32">
        <v>1</v>
      </c>
      <c r="AL2070" s="2"/>
      <c r="AM2070" s="2"/>
      <c r="AN2070" s="2"/>
      <c r="AO2070" s="2">
        <v>0</v>
      </c>
      <c r="AP2070" s="2">
        <v>0</v>
      </c>
      <c r="AQ2070" s="2">
        <v>6151260</v>
      </c>
      <c r="AR2070" s="26">
        <v>0.9059755539215006</v>
      </c>
      <c r="AS2070" s="11"/>
      <c r="AT2070" s="10"/>
      <c r="AV2070" s="10"/>
      <c r="AW2070" s="10"/>
      <c r="AX2070" s="10"/>
      <c r="AY2070" s="10"/>
      <c r="AZ2070" s="10"/>
      <c r="BC2070" s="10"/>
    </row>
    <row r="2071" s="2" customFormat="1">
      <c r="A2071" s="2" t="s">
        <v>4462</v>
      </c>
      <c r="B2071" s="11">
        <v>44348</v>
      </c>
      <c r="C2071" s="2" t="s">
        <v>4412</v>
      </c>
      <c r="D2071" s="2" t="s">
        <v>4413</v>
      </c>
      <c r="E2071" s="2" t="s">
        <v>4414</v>
      </c>
      <c r="F2071" s="2" t="s">
        <v>4454</v>
      </c>
      <c r="G2071" s="2" t="s">
        <v>4455</v>
      </c>
      <c r="H2071" s="2" t="s">
        <v>4456</v>
      </c>
      <c r="I2071" s="11">
        <v>44561</v>
      </c>
      <c r="J2071" s="11">
        <v>44286</v>
      </c>
      <c r="K2071" s="2" t="s">
        <v>62</v>
      </c>
      <c r="L2071" s="2" t="s">
        <v>1759</v>
      </c>
      <c r="M2071" s="2"/>
      <c r="N2071" s="2" t="s">
        <v>80</v>
      </c>
      <c r="O2071" s="2"/>
      <c r="P2071" s="2"/>
      <c r="Q2071" s="2" t="s">
        <v>65</v>
      </c>
      <c r="R2071" s="2" t="s">
        <v>81</v>
      </c>
      <c r="S2071" s="2">
        <v>772329</v>
      </c>
      <c r="T2071" s="2" t="s">
        <v>82</v>
      </c>
      <c r="U2071" s="2" t="s">
        <v>83</v>
      </c>
      <c r="V2071" s="10" t="s">
        <v>69</v>
      </c>
      <c r="W2071" s="2"/>
      <c r="X2071" s="2">
        <v>146603490.78</v>
      </c>
      <c r="Y2071" s="26">
        <v>0.00328468757903</v>
      </c>
      <c r="Z2071" s="10" t="s">
        <v>84</v>
      </c>
      <c r="AA2071" s="2" t="s">
        <v>85</v>
      </c>
      <c r="AB2071" s="10" t="s">
        <v>72</v>
      </c>
      <c r="AC2071" s="2" t="s">
        <v>73</v>
      </c>
      <c r="AD2071" s="10" t="s">
        <v>74</v>
      </c>
      <c r="AE2071" s="10"/>
      <c r="AF2071" s="10" t="s">
        <v>86</v>
      </c>
      <c r="AG2071" s="10" t="s">
        <v>75</v>
      </c>
      <c r="AH2071" s="10"/>
      <c r="AI2071" s="10" t="s">
        <v>76</v>
      </c>
      <c r="AJ2071" s="2" t="s">
        <v>76</v>
      </c>
      <c r="AK2071" s="32">
        <v>1</v>
      </c>
      <c r="AL2071" s="2"/>
      <c r="AM2071" s="2"/>
      <c r="AN2071" s="2"/>
      <c r="AO2071" s="2">
        <v>0</v>
      </c>
      <c r="AP2071" s="2">
        <v>0</v>
      </c>
      <c r="AQ2071" s="2">
        <v>91455276</v>
      </c>
      <c r="AR2071" s="26">
        <v>0.6238274103393762</v>
      </c>
      <c r="AS2071" s="11"/>
      <c r="AT2071" s="10"/>
      <c r="AV2071" s="10"/>
      <c r="AW2071" s="10"/>
      <c r="AX2071" s="10"/>
      <c r="AY2071" s="10"/>
      <c r="AZ2071" s="10"/>
      <c r="BC2071" s="10"/>
    </row>
    <row r="2072" s="2" customFormat="1">
      <c r="A2072" s="2" t="s">
        <v>4463</v>
      </c>
      <c r="B2072" s="11">
        <v>44438</v>
      </c>
      <c r="C2072" s="2" t="s">
        <v>4412</v>
      </c>
      <c r="D2072" s="2" t="s">
        <v>4413</v>
      </c>
      <c r="E2072" s="2" t="s">
        <v>4414</v>
      </c>
      <c r="F2072" s="2" t="s">
        <v>4454</v>
      </c>
      <c r="G2072" s="2" t="s">
        <v>4455</v>
      </c>
      <c r="H2072" s="2" t="s">
        <v>4456</v>
      </c>
      <c r="I2072" s="11">
        <v>44561</v>
      </c>
      <c r="J2072" s="11">
        <v>44377</v>
      </c>
      <c r="K2072" s="2" t="s">
        <v>62</v>
      </c>
      <c r="L2072" s="2" t="s">
        <v>1759</v>
      </c>
      <c r="M2072" s="2"/>
      <c r="N2072" s="2" t="s">
        <v>80</v>
      </c>
      <c r="O2072" s="2"/>
      <c r="P2072" s="2"/>
      <c r="Q2072" s="2" t="s">
        <v>65</v>
      </c>
      <c r="R2072" s="2" t="s">
        <v>81</v>
      </c>
      <c r="S2072" s="2">
        <v>461085</v>
      </c>
      <c r="T2072" s="2" t="s">
        <v>82</v>
      </c>
      <c r="U2072" s="2" t="s">
        <v>83</v>
      </c>
      <c r="V2072" s="10" t="s">
        <v>69</v>
      </c>
      <c r="W2072" s="2"/>
      <c r="X2072" s="2">
        <v>98736741.9</v>
      </c>
      <c r="Y2072" s="26">
        <v>0.00205332618066</v>
      </c>
      <c r="Z2072" s="10" t="s">
        <v>84</v>
      </c>
      <c r="AA2072" s="2" t="s">
        <v>85</v>
      </c>
      <c r="AB2072" s="10" t="s">
        <v>72</v>
      </c>
      <c r="AC2072" s="2" t="s">
        <v>73</v>
      </c>
      <c r="AD2072" s="10" t="s">
        <v>74</v>
      </c>
      <c r="AE2072" s="10"/>
      <c r="AF2072" s="10" t="s">
        <v>86</v>
      </c>
      <c r="AG2072" s="10" t="s">
        <v>75</v>
      </c>
      <c r="AH2072" s="10"/>
      <c r="AI2072" s="10" t="s">
        <v>76</v>
      </c>
      <c r="AJ2072" s="2" t="s">
        <v>76</v>
      </c>
      <c r="AK2072" s="32">
        <v>1</v>
      </c>
      <c r="AL2072" s="2"/>
      <c r="AM2072" s="2"/>
      <c r="AN2072" s="2"/>
      <c r="AO2072" s="2">
        <v>0</v>
      </c>
      <c r="AP2072" s="2">
        <v>0</v>
      </c>
      <c r="AQ2072" s="2">
        <v>0</v>
      </c>
      <c r="AR2072" s="26">
        <v>0</v>
      </c>
      <c r="AS2072" s="11"/>
      <c r="AT2072" s="10"/>
      <c r="AV2072" s="10"/>
      <c r="AW2072" s="10"/>
      <c r="AX2072" s="10"/>
      <c r="AY2072" s="10"/>
      <c r="AZ2072" s="10"/>
      <c r="BC2072" s="10"/>
    </row>
    <row r="2073" s="2" customFormat="1">
      <c r="A2073" s="2" t="s">
        <v>4464</v>
      </c>
      <c r="B2073" s="11">
        <v>44529</v>
      </c>
      <c r="C2073" s="2" t="s">
        <v>4412</v>
      </c>
      <c r="D2073" s="2" t="s">
        <v>4413</v>
      </c>
      <c r="E2073" s="2" t="s">
        <v>4414</v>
      </c>
      <c r="F2073" s="2" t="s">
        <v>4454</v>
      </c>
      <c r="G2073" s="2" t="s">
        <v>4455</v>
      </c>
      <c r="H2073" s="2" t="s">
        <v>4456</v>
      </c>
      <c r="I2073" s="11">
        <v>44561</v>
      </c>
      <c r="J2073" s="11">
        <v>44469</v>
      </c>
      <c r="K2073" s="2" t="s">
        <v>62</v>
      </c>
      <c r="L2073" s="2" t="s">
        <v>1759</v>
      </c>
      <c r="M2073" s="2"/>
      <c r="N2073" s="2" t="s">
        <v>80</v>
      </c>
      <c r="O2073" s="2"/>
      <c r="P2073" s="2"/>
      <c r="Q2073" s="2" t="s">
        <v>65</v>
      </c>
      <c r="R2073" s="2" t="s">
        <v>81</v>
      </c>
      <c r="S2073" s="2">
        <v>509122</v>
      </c>
      <c r="T2073" s="2" t="s">
        <v>82</v>
      </c>
      <c r="U2073" s="2" t="s">
        <v>83</v>
      </c>
      <c r="V2073" s="10" t="s">
        <v>69</v>
      </c>
      <c r="W2073" s="2"/>
      <c r="X2073" s="2">
        <v>89335637.34</v>
      </c>
      <c r="Y2073" s="26">
        <v>0.00188572396476</v>
      </c>
      <c r="Z2073" s="10" t="s">
        <v>84</v>
      </c>
      <c r="AA2073" s="2" t="s">
        <v>85</v>
      </c>
      <c r="AB2073" s="10" t="s">
        <v>72</v>
      </c>
      <c r="AC2073" s="2" t="s">
        <v>73</v>
      </c>
      <c r="AD2073" s="10" t="s">
        <v>74</v>
      </c>
      <c r="AE2073" s="10"/>
      <c r="AF2073" s="10" t="s">
        <v>86</v>
      </c>
      <c r="AG2073" s="10" t="s">
        <v>75</v>
      </c>
      <c r="AH2073" s="10"/>
      <c r="AI2073" s="10" t="s">
        <v>76</v>
      </c>
      <c r="AJ2073" s="2" t="s">
        <v>76</v>
      </c>
      <c r="AK2073" s="32">
        <v>1</v>
      </c>
      <c r="AL2073" s="2"/>
      <c r="AM2073" s="2"/>
      <c r="AN2073" s="2"/>
      <c r="AO2073" s="2">
        <v>0</v>
      </c>
      <c r="AP2073" s="2">
        <v>0</v>
      </c>
      <c r="AQ2073" s="2">
        <v>29900088</v>
      </c>
      <c r="AR2073" s="26">
        <v>0.334693845483008</v>
      </c>
      <c r="AS2073" s="11"/>
      <c r="AT2073" s="10"/>
      <c r="AV2073" s="10"/>
      <c r="AW2073" s="10"/>
      <c r="AX2073" s="10"/>
      <c r="AY2073" s="10"/>
      <c r="AZ2073" s="10"/>
      <c r="BC2073" s="10"/>
    </row>
    <row r="2074" s="2" customFormat="1">
      <c r="A2074" s="2" t="s">
        <v>4465</v>
      </c>
      <c r="B2074" s="11">
        <v>43798</v>
      </c>
      <c r="C2074" s="2" t="s">
        <v>4412</v>
      </c>
      <c r="D2074" s="2" t="s">
        <v>4413</v>
      </c>
      <c r="E2074" s="2" t="s">
        <v>4414</v>
      </c>
      <c r="F2074" s="2" t="s">
        <v>4466</v>
      </c>
      <c r="G2074" s="2" t="s">
        <v>4467</v>
      </c>
      <c r="H2074" s="2" t="s">
        <v>4468</v>
      </c>
      <c r="I2074" s="11">
        <v>43830</v>
      </c>
      <c r="J2074" s="11">
        <v>43738</v>
      </c>
      <c r="K2074" s="2" t="s">
        <v>126</v>
      </c>
      <c r="L2074" s="2" t="s">
        <v>2642</v>
      </c>
      <c r="M2074" s="2"/>
      <c r="N2074" s="2" t="s">
        <v>80</v>
      </c>
      <c r="O2074" s="2"/>
      <c r="P2074" s="2"/>
      <c r="Q2074" s="2" t="s">
        <v>65</v>
      </c>
      <c r="R2074" s="2" t="s">
        <v>81</v>
      </c>
      <c r="S2074" s="2">
        <v>2317828</v>
      </c>
      <c r="T2074" s="2" t="s">
        <v>82</v>
      </c>
      <c r="U2074" s="2" t="s">
        <v>83</v>
      </c>
      <c r="V2074" s="10" t="s">
        <v>69</v>
      </c>
      <c r="W2074" s="2"/>
      <c r="X2074" s="2">
        <v>12794410.56</v>
      </c>
      <c r="Y2074" s="26">
        <v>1.54709843E-05</v>
      </c>
      <c r="Z2074" s="10" t="s">
        <v>84</v>
      </c>
      <c r="AA2074" s="2" t="s">
        <v>85</v>
      </c>
      <c r="AB2074" s="10" t="s">
        <v>72</v>
      </c>
      <c r="AC2074" s="2" t="s">
        <v>73</v>
      </c>
      <c r="AD2074" s="10" t="s">
        <v>74</v>
      </c>
      <c r="AE2074" s="10"/>
      <c r="AF2074" s="10" t="s">
        <v>86</v>
      </c>
      <c r="AG2074" s="10" t="s">
        <v>75</v>
      </c>
      <c r="AH2074" s="10"/>
      <c r="AI2074" s="10" t="s">
        <v>76</v>
      </c>
      <c r="AJ2074" s="2" t="s">
        <v>76</v>
      </c>
      <c r="AK2074" s="32">
        <v>1</v>
      </c>
      <c r="AL2074" s="2"/>
      <c r="AM2074" s="2"/>
      <c r="AN2074" s="2"/>
      <c r="AO2074" s="2">
        <v>0</v>
      </c>
      <c r="AP2074" s="2">
        <v>0</v>
      </c>
      <c r="AQ2074" s="2">
        <v>10716307.2</v>
      </c>
      <c r="AR2074" s="26">
        <v>0.8375772490452268</v>
      </c>
      <c r="AS2074" s="11"/>
      <c r="AT2074" s="10"/>
      <c r="AV2074" s="10"/>
      <c r="AW2074" s="10"/>
      <c r="AX2074" s="10"/>
      <c r="AY2074" s="10"/>
      <c r="AZ2074" s="10"/>
      <c r="BC2074" s="10"/>
    </row>
    <row r="2075" s="2" customFormat="1">
      <c r="A2075" s="2" t="s">
        <v>4469</v>
      </c>
      <c r="B2075" s="11">
        <v>43889</v>
      </c>
      <c r="C2075" s="2" t="s">
        <v>4412</v>
      </c>
      <c r="D2075" s="2" t="s">
        <v>4413</v>
      </c>
      <c r="E2075" s="2" t="s">
        <v>4414</v>
      </c>
      <c r="F2075" s="2" t="s">
        <v>4466</v>
      </c>
      <c r="G2075" s="2" t="s">
        <v>4467</v>
      </c>
      <c r="H2075" s="2" t="s">
        <v>4468</v>
      </c>
      <c r="I2075" s="11">
        <v>43830</v>
      </c>
      <c r="J2075" s="11">
        <v>43830</v>
      </c>
      <c r="K2075" s="2" t="s">
        <v>126</v>
      </c>
      <c r="L2075" s="2" t="s">
        <v>2642</v>
      </c>
      <c r="M2075" s="2"/>
      <c r="N2075" s="2" t="s">
        <v>80</v>
      </c>
      <c r="O2075" s="2"/>
      <c r="P2075" s="2"/>
      <c r="Q2075" s="2" t="s">
        <v>65</v>
      </c>
      <c r="R2075" s="2" t="s">
        <v>81</v>
      </c>
      <c r="S2075" s="2">
        <v>2403724</v>
      </c>
      <c r="T2075" s="2" t="s">
        <v>82</v>
      </c>
      <c r="U2075" s="2" t="s">
        <v>83</v>
      </c>
      <c r="V2075" s="10" t="s">
        <v>69</v>
      </c>
      <c r="W2075" s="2"/>
      <c r="X2075" s="2">
        <v>14614641.92</v>
      </c>
      <c r="Y2075" s="26">
        <v>1.627276586E-05</v>
      </c>
      <c r="Z2075" s="10" t="s">
        <v>84</v>
      </c>
      <c r="AA2075" s="2" t="s">
        <v>85</v>
      </c>
      <c r="AB2075" s="10" t="s">
        <v>72</v>
      </c>
      <c r="AC2075" s="2" t="s">
        <v>73</v>
      </c>
      <c r="AD2075" s="10" t="s">
        <v>74</v>
      </c>
      <c r="AE2075" s="10"/>
      <c r="AF2075" s="10" t="s">
        <v>86</v>
      </c>
      <c r="AG2075" s="10" t="s">
        <v>75</v>
      </c>
      <c r="AH2075" s="10"/>
      <c r="AI2075" s="10" t="s">
        <v>76</v>
      </c>
      <c r="AJ2075" s="2" t="s">
        <v>76</v>
      </c>
      <c r="AK2075" s="32">
        <v>1</v>
      </c>
      <c r="AL2075" s="2"/>
      <c r="AM2075" s="2"/>
      <c r="AN2075" s="2"/>
      <c r="AO2075" s="2">
        <v>0</v>
      </c>
      <c r="AP2075" s="2">
        <v>0</v>
      </c>
      <c r="AQ2075" s="2">
        <v>14035436.8</v>
      </c>
      <c r="AR2075" s="26">
        <v>0.9603681620685236</v>
      </c>
      <c r="AS2075" s="11"/>
      <c r="AT2075" s="10"/>
      <c r="AV2075" s="10"/>
      <c r="AW2075" s="10"/>
      <c r="AX2075" s="10"/>
      <c r="AY2075" s="10"/>
      <c r="AZ2075" s="10"/>
      <c r="BC2075" s="10"/>
    </row>
    <row r="2076" s="2" customFormat="1">
      <c r="A2076" s="2" t="s">
        <v>4470</v>
      </c>
      <c r="B2076" s="11">
        <v>43983</v>
      </c>
      <c r="C2076" s="2" t="s">
        <v>4412</v>
      </c>
      <c r="D2076" s="2" t="s">
        <v>4413</v>
      </c>
      <c r="E2076" s="2" t="s">
        <v>4414</v>
      </c>
      <c r="F2076" s="2" t="s">
        <v>4466</v>
      </c>
      <c r="G2076" s="2" t="s">
        <v>4467</v>
      </c>
      <c r="H2076" s="2" t="s">
        <v>4468</v>
      </c>
      <c r="I2076" s="11">
        <v>44196</v>
      </c>
      <c r="J2076" s="11">
        <v>43921</v>
      </c>
      <c r="K2076" s="2" t="s">
        <v>62</v>
      </c>
      <c r="L2076" s="2" t="s">
        <v>1759</v>
      </c>
      <c r="M2076" s="2"/>
      <c r="N2076" s="2" t="s">
        <v>80</v>
      </c>
      <c r="O2076" s="2"/>
      <c r="P2076" s="2"/>
      <c r="Q2076" s="2" t="s">
        <v>65</v>
      </c>
      <c r="R2076" s="2" t="s">
        <v>81</v>
      </c>
      <c r="S2076" s="2">
        <v>2525356</v>
      </c>
      <c r="T2076" s="2" t="s">
        <v>82</v>
      </c>
      <c r="U2076" s="2" t="s">
        <v>83</v>
      </c>
      <c r="V2076" s="10" t="s">
        <v>69</v>
      </c>
      <c r="W2076" s="2"/>
      <c r="X2076" s="2">
        <v>8838746</v>
      </c>
      <c r="Y2076" s="26">
        <v>1.198860781E-05</v>
      </c>
      <c r="Z2076" s="10" t="s">
        <v>84</v>
      </c>
      <c r="AA2076" s="2" t="s">
        <v>85</v>
      </c>
      <c r="AB2076" s="10" t="s">
        <v>72</v>
      </c>
      <c r="AC2076" s="2" t="s">
        <v>73</v>
      </c>
      <c r="AD2076" s="10" t="s">
        <v>74</v>
      </c>
      <c r="AE2076" s="10"/>
      <c r="AF2076" s="10" t="s">
        <v>86</v>
      </c>
      <c r="AG2076" s="10" t="s">
        <v>75</v>
      </c>
      <c r="AH2076" s="10"/>
      <c r="AI2076" s="10" t="s">
        <v>76</v>
      </c>
      <c r="AJ2076" s="2" t="s">
        <v>76</v>
      </c>
      <c r="AK2076" s="32">
        <v>1</v>
      </c>
      <c r="AL2076" s="2"/>
      <c r="AM2076" s="2"/>
      <c r="AN2076" s="2"/>
      <c r="AO2076" s="2">
        <v>0</v>
      </c>
      <c r="AP2076" s="2">
        <v>0</v>
      </c>
      <c r="AQ2076" s="2">
        <v>8396710</v>
      </c>
      <c r="AR2076" s="26">
        <v>0.9499888332575686</v>
      </c>
      <c r="AS2076" s="11"/>
      <c r="AT2076" s="10"/>
      <c r="AV2076" s="10"/>
      <c r="AW2076" s="10"/>
      <c r="AX2076" s="10"/>
      <c r="AY2076" s="10"/>
      <c r="AZ2076" s="10"/>
      <c r="BC2076" s="10"/>
    </row>
    <row r="2077" s="2" customFormat="1">
      <c r="A2077" s="2" t="s">
        <v>4471</v>
      </c>
      <c r="B2077" s="11">
        <v>44074</v>
      </c>
      <c r="C2077" s="2" t="s">
        <v>4412</v>
      </c>
      <c r="D2077" s="2" t="s">
        <v>4413</v>
      </c>
      <c r="E2077" s="2" t="s">
        <v>4414</v>
      </c>
      <c r="F2077" s="2" t="s">
        <v>4466</v>
      </c>
      <c r="G2077" s="2" t="s">
        <v>4467</v>
      </c>
      <c r="H2077" s="2" t="s">
        <v>4468</v>
      </c>
      <c r="I2077" s="11">
        <v>44196</v>
      </c>
      <c r="J2077" s="11">
        <v>44012</v>
      </c>
      <c r="K2077" s="2" t="s">
        <v>62</v>
      </c>
      <c r="L2077" s="2" t="s">
        <v>1759</v>
      </c>
      <c r="M2077" s="2"/>
      <c r="N2077" s="2" t="s">
        <v>80</v>
      </c>
      <c r="O2077" s="2"/>
      <c r="P2077" s="2"/>
      <c r="Q2077" s="2" t="s">
        <v>65</v>
      </c>
      <c r="R2077" s="2" t="s">
        <v>81</v>
      </c>
      <c r="S2077" s="2">
        <v>1726742</v>
      </c>
      <c r="T2077" s="2" t="s">
        <v>82</v>
      </c>
      <c r="U2077" s="2" t="s">
        <v>83</v>
      </c>
      <c r="V2077" s="10" t="s">
        <v>69</v>
      </c>
      <c r="W2077" s="2"/>
      <c r="X2077" s="2">
        <v>7494060.28</v>
      </c>
      <c r="Y2077" s="26">
        <v>8.59250565E-06</v>
      </c>
      <c r="Z2077" s="10" t="s">
        <v>84</v>
      </c>
      <c r="AA2077" s="2" t="s">
        <v>85</v>
      </c>
      <c r="AB2077" s="10" t="s">
        <v>72</v>
      </c>
      <c r="AC2077" s="2" t="s">
        <v>73</v>
      </c>
      <c r="AD2077" s="10" t="s">
        <v>74</v>
      </c>
      <c r="AE2077" s="10"/>
      <c r="AF2077" s="10" t="s">
        <v>86</v>
      </c>
      <c r="AG2077" s="10" t="s">
        <v>75</v>
      </c>
      <c r="AH2077" s="10"/>
      <c r="AI2077" s="10" t="s">
        <v>76</v>
      </c>
      <c r="AJ2077" s="2" t="s">
        <v>76</v>
      </c>
      <c r="AK2077" s="32">
        <v>1</v>
      </c>
      <c r="AL2077" s="2"/>
      <c r="AM2077" s="2"/>
      <c r="AN2077" s="2"/>
      <c r="AO2077" s="2">
        <v>0</v>
      </c>
      <c r="AP2077" s="2">
        <v>0</v>
      </c>
      <c r="AQ2077" s="2">
        <v>2155079.08</v>
      </c>
      <c r="AR2077" s="26">
        <v>0.2875716233229979</v>
      </c>
      <c r="AS2077" s="11"/>
      <c r="AT2077" s="10"/>
      <c r="AV2077" s="10"/>
      <c r="AW2077" s="10"/>
      <c r="AX2077" s="10"/>
      <c r="AY2077" s="10"/>
      <c r="AZ2077" s="10"/>
      <c r="BC2077" s="10"/>
    </row>
    <row r="2078" s="2" customFormat="1">
      <c r="A2078" s="2" t="s">
        <v>4472</v>
      </c>
      <c r="B2078" s="11">
        <v>44162</v>
      </c>
      <c r="C2078" s="2" t="s">
        <v>4412</v>
      </c>
      <c r="D2078" s="2" t="s">
        <v>4413</v>
      </c>
      <c r="E2078" s="2" t="s">
        <v>4414</v>
      </c>
      <c r="F2078" s="2" t="s">
        <v>4466</v>
      </c>
      <c r="G2078" s="2" t="s">
        <v>4467</v>
      </c>
      <c r="H2078" s="2" t="s">
        <v>4468</v>
      </c>
      <c r="I2078" s="11">
        <v>44196</v>
      </c>
      <c r="J2078" s="11">
        <v>44104</v>
      </c>
      <c r="K2078" s="2" t="s">
        <v>62</v>
      </c>
      <c r="L2078" s="2" t="s">
        <v>1759</v>
      </c>
      <c r="M2078" s="2"/>
      <c r="N2078" s="2" t="s">
        <v>80</v>
      </c>
      <c r="O2078" s="2"/>
      <c r="P2078" s="2"/>
      <c r="Q2078" s="2" t="s">
        <v>65</v>
      </c>
      <c r="R2078" s="2" t="s">
        <v>81</v>
      </c>
      <c r="S2078" s="2">
        <v>1411570</v>
      </c>
      <c r="T2078" s="2" t="s">
        <v>82</v>
      </c>
      <c r="U2078" s="2" t="s">
        <v>83</v>
      </c>
      <c r="V2078" s="10" t="s">
        <v>69</v>
      </c>
      <c r="W2078" s="2"/>
      <c r="X2078" s="2">
        <v>14398014</v>
      </c>
      <c r="Y2078" s="26">
        <v>1.534439184E-05</v>
      </c>
      <c r="Z2078" s="10" t="s">
        <v>84</v>
      </c>
      <c r="AA2078" s="2" t="s">
        <v>85</v>
      </c>
      <c r="AB2078" s="10" t="s">
        <v>72</v>
      </c>
      <c r="AC2078" s="2" t="s">
        <v>73</v>
      </c>
      <c r="AD2078" s="10" t="s">
        <v>74</v>
      </c>
      <c r="AE2078" s="10"/>
      <c r="AF2078" s="10" t="s">
        <v>86</v>
      </c>
      <c r="AG2078" s="10" t="s">
        <v>75</v>
      </c>
      <c r="AH2078" s="10"/>
      <c r="AI2078" s="10" t="s">
        <v>76</v>
      </c>
      <c r="AJ2078" s="2" t="s">
        <v>76</v>
      </c>
      <c r="AK2078" s="32">
        <v>1</v>
      </c>
      <c r="AL2078" s="2"/>
      <c r="AM2078" s="2"/>
      <c r="AN2078" s="2"/>
      <c r="AO2078" s="2">
        <v>0</v>
      </c>
      <c r="AP2078" s="2">
        <v>0</v>
      </c>
      <c r="AQ2078" s="2">
        <v>14986860</v>
      </c>
      <c r="AR2078" s="26">
        <v>1.0408977238110757</v>
      </c>
      <c r="AS2078" s="11"/>
      <c r="AT2078" s="10"/>
      <c r="AV2078" s="10"/>
      <c r="AW2078" s="10"/>
      <c r="AX2078" s="10"/>
      <c r="AY2078" s="10"/>
      <c r="AZ2078" s="10"/>
      <c r="BC2078" s="10"/>
    </row>
    <row r="2079" s="2" customFormat="1">
      <c r="A2079" s="2" t="s">
        <v>4473</v>
      </c>
      <c r="B2079" s="11">
        <v>44256</v>
      </c>
      <c r="C2079" s="2" t="s">
        <v>4412</v>
      </c>
      <c r="D2079" s="2" t="s">
        <v>4413</v>
      </c>
      <c r="E2079" s="2" t="s">
        <v>4414</v>
      </c>
      <c r="F2079" s="2" t="s">
        <v>4466</v>
      </c>
      <c r="G2079" s="2" t="s">
        <v>4467</v>
      </c>
      <c r="H2079" s="2" t="s">
        <v>4468</v>
      </c>
      <c r="I2079" s="11">
        <v>44196</v>
      </c>
      <c r="J2079" s="11">
        <v>44196</v>
      </c>
      <c r="K2079" s="2" t="s">
        <v>62</v>
      </c>
      <c r="L2079" s="2" t="s">
        <v>1759</v>
      </c>
      <c r="M2079" s="2"/>
      <c r="N2079" s="2" t="s">
        <v>80</v>
      </c>
      <c r="O2079" s="2"/>
      <c r="P2079" s="2"/>
      <c r="Q2079" s="2" t="s">
        <v>65</v>
      </c>
      <c r="R2079" s="2" t="s">
        <v>81</v>
      </c>
      <c r="S2079" s="2">
        <v>1468071</v>
      </c>
      <c r="T2079" s="2" t="s">
        <v>82</v>
      </c>
      <c r="U2079" s="2" t="s">
        <v>83</v>
      </c>
      <c r="V2079" s="10" t="s">
        <v>69</v>
      </c>
      <c r="W2079" s="2"/>
      <c r="X2079" s="2">
        <v>27658457.64</v>
      </c>
      <c r="Y2079" s="26">
        <v>2.558507345E-05</v>
      </c>
      <c r="Z2079" s="10" t="s">
        <v>84</v>
      </c>
      <c r="AA2079" s="2" t="s">
        <v>85</v>
      </c>
      <c r="AB2079" s="10" t="s">
        <v>72</v>
      </c>
      <c r="AC2079" s="2" t="s">
        <v>73</v>
      </c>
      <c r="AD2079" s="10" t="s">
        <v>74</v>
      </c>
      <c r="AE2079" s="10"/>
      <c r="AF2079" s="10" t="s">
        <v>86</v>
      </c>
      <c r="AG2079" s="10" t="s">
        <v>75</v>
      </c>
      <c r="AH2079" s="10"/>
      <c r="AI2079" s="10" t="s">
        <v>76</v>
      </c>
      <c r="AJ2079" s="2" t="s">
        <v>76</v>
      </c>
      <c r="AK2079" s="32">
        <v>1</v>
      </c>
      <c r="AL2079" s="2"/>
      <c r="AM2079" s="2"/>
      <c r="AN2079" s="2"/>
      <c r="AO2079" s="2">
        <v>0</v>
      </c>
      <c r="AP2079" s="2">
        <v>0</v>
      </c>
      <c r="AQ2079" s="2">
        <v>25829640</v>
      </c>
      <c r="AR2079" s="26">
        <v>0.9338785385720446</v>
      </c>
      <c r="AS2079" s="11"/>
      <c r="AT2079" s="10"/>
      <c r="AV2079" s="10"/>
      <c r="AW2079" s="10"/>
      <c r="AX2079" s="10"/>
      <c r="AY2079" s="10"/>
      <c r="AZ2079" s="10"/>
      <c r="BC2079" s="10"/>
    </row>
    <row r="2080" s="2" customFormat="1">
      <c r="A2080" s="2" t="s">
        <v>4474</v>
      </c>
      <c r="B2080" s="11">
        <v>44348</v>
      </c>
      <c r="C2080" s="2" t="s">
        <v>4412</v>
      </c>
      <c r="D2080" s="2" t="s">
        <v>4413</v>
      </c>
      <c r="E2080" s="2" t="s">
        <v>4414</v>
      </c>
      <c r="F2080" s="2" t="s">
        <v>4466</v>
      </c>
      <c r="G2080" s="2" t="s">
        <v>4467</v>
      </c>
      <c r="H2080" s="2" t="s">
        <v>4468</v>
      </c>
      <c r="I2080" s="11">
        <v>44561</v>
      </c>
      <c r="J2080" s="11">
        <v>44286</v>
      </c>
      <c r="K2080" s="2" t="s">
        <v>62</v>
      </c>
      <c r="L2080" s="2" t="s">
        <v>1759</v>
      </c>
      <c r="M2080" s="2"/>
      <c r="N2080" s="2" t="s">
        <v>80</v>
      </c>
      <c r="O2080" s="2"/>
      <c r="P2080" s="2"/>
      <c r="Q2080" s="2" t="s">
        <v>65</v>
      </c>
      <c r="R2080" s="2" t="s">
        <v>81</v>
      </c>
      <c r="S2080" s="2">
        <v>1473499</v>
      </c>
      <c r="T2080" s="2" t="s">
        <v>82</v>
      </c>
      <c r="U2080" s="2" t="s">
        <v>83</v>
      </c>
      <c r="V2080" s="10" t="s">
        <v>69</v>
      </c>
      <c r="W2080" s="2"/>
      <c r="X2080" s="2">
        <v>279699580.18</v>
      </c>
      <c r="Y2080" s="26">
        <v>0.00024223617721</v>
      </c>
      <c r="Z2080" s="10" t="s">
        <v>84</v>
      </c>
      <c r="AA2080" s="2" t="s">
        <v>85</v>
      </c>
      <c r="AB2080" s="10" t="s">
        <v>72</v>
      </c>
      <c r="AC2080" s="2" t="s">
        <v>73</v>
      </c>
      <c r="AD2080" s="10" t="s">
        <v>74</v>
      </c>
      <c r="AE2080" s="10"/>
      <c r="AF2080" s="10" t="s">
        <v>86</v>
      </c>
      <c r="AG2080" s="10" t="s">
        <v>75</v>
      </c>
      <c r="AH2080" s="10"/>
      <c r="AI2080" s="10" t="s">
        <v>76</v>
      </c>
      <c r="AJ2080" s="2" t="s">
        <v>76</v>
      </c>
      <c r="AK2080" s="32">
        <v>1</v>
      </c>
      <c r="AL2080" s="2"/>
      <c r="AM2080" s="2"/>
      <c r="AN2080" s="2"/>
      <c r="AO2080" s="2">
        <v>0</v>
      </c>
      <c r="AP2080" s="2">
        <v>0</v>
      </c>
      <c r="AQ2080" s="2">
        <v>203373148</v>
      </c>
      <c r="AR2080" s="26">
        <v>0.7271128110707914</v>
      </c>
      <c r="AS2080" s="11"/>
      <c r="AT2080" s="10"/>
      <c r="AV2080" s="10"/>
      <c r="AW2080" s="10"/>
      <c r="AX2080" s="10"/>
      <c r="AY2080" s="10"/>
      <c r="AZ2080" s="10"/>
      <c r="BC2080" s="10"/>
    </row>
    <row r="2081" s="2" customFormat="1">
      <c r="A2081" s="2" t="s">
        <v>4475</v>
      </c>
      <c r="B2081" s="11">
        <v>44438</v>
      </c>
      <c r="C2081" s="2" t="s">
        <v>4412</v>
      </c>
      <c r="D2081" s="2" t="s">
        <v>4413</v>
      </c>
      <c r="E2081" s="2" t="s">
        <v>4414</v>
      </c>
      <c r="F2081" s="2" t="s">
        <v>4466</v>
      </c>
      <c r="G2081" s="2" t="s">
        <v>4467</v>
      </c>
      <c r="H2081" s="2" t="s">
        <v>4468</v>
      </c>
      <c r="I2081" s="11">
        <v>44561</v>
      </c>
      <c r="J2081" s="11">
        <v>44377</v>
      </c>
      <c r="K2081" s="2" t="s">
        <v>62</v>
      </c>
      <c r="L2081" s="2" t="s">
        <v>1759</v>
      </c>
      <c r="M2081" s="2"/>
      <c r="N2081" s="2" t="s">
        <v>80</v>
      </c>
      <c r="O2081" s="2"/>
      <c r="P2081" s="2"/>
      <c r="Q2081" s="2" t="s">
        <v>65</v>
      </c>
      <c r="R2081" s="2" t="s">
        <v>81</v>
      </c>
      <c r="S2081" s="2">
        <v>1678082</v>
      </c>
      <c r="T2081" s="2" t="s">
        <v>82</v>
      </c>
      <c r="U2081" s="2" t="s">
        <v>83</v>
      </c>
      <c r="V2081" s="10" t="s">
        <v>69</v>
      </c>
      <c r="W2081" s="2"/>
      <c r="X2081" s="2">
        <v>359344479.48</v>
      </c>
      <c r="Y2081" s="26">
        <v>0.00028565010974</v>
      </c>
      <c r="Z2081" s="10" t="s">
        <v>84</v>
      </c>
      <c r="AA2081" s="2" t="s">
        <v>85</v>
      </c>
      <c r="AB2081" s="10" t="s">
        <v>72</v>
      </c>
      <c r="AC2081" s="2" t="s">
        <v>73</v>
      </c>
      <c r="AD2081" s="10" t="s">
        <v>74</v>
      </c>
      <c r="AE2081" s="10"/>
      <c r="AF2081" s="10" t="s">
        <v>86</v>
      </c>
      <c r="AG2081" s="10" t="s">
        <v>75</v>
      </c>
      <c r="AH2081" s="10"/>
      <c r="AI2081" s="10" t="s">
        <v>76</v>
      </c>
      <c r="AJ2081" s="2" t="s">
        <v>76</v>
      </c>
      <c r="AK2081" s="32">
        <v>1</v>
      </c>
      <c r="AL2081" s="2"/>
      <c r="AM2081" s="2"/>
      <c r="AN2081" s="2"/>
      <c r="AO2081" s="2">
        <v>0</v>
      </c>
      <c r="AP2081" s="2">
        <v>0</v>
      </c>
      <c r="AQ2081" s="2">
        <v>43376198.4</v>
      </c>
      <c r="AR2081" s="26">
        <v>0.12070923828513744</v>
      </c>
      <c r="AS2081" s="11"/>
      <c r="AT2081" s="10"/>
      <c r="AV2081" s="10"/>
      <c r="AW2081" s="10"/>
      <c r="AX2081" s="10"/>
      <c r="AY2081" s="10"/>
      <c r="AZ2081" s="10"/>
      <c r="BC2081" s="10"/>
    </row>
    <row r="2082" s="2" customFormat="1">
      <c r="A2082" s="2" t="s">
        <v>4476</v>
      </c>
      <c r="B2082" s="11">
        <v>44529</v>
      </c>
      <c r="C2082" s="2" t="s">
        <v>4412</v>
      </c>
      <c r="D2082" s="2" t="s">
        <v>4413</v>
      </c>
      <c r="E2082" s="2" t="s">
        <v>4414</v>
      </c>
      <c r="F2082" s="2" t="s">
        <v>4466</v>
      </c>
      <c r="G2082" s="2" t="s">
        <v>4467</v>
      </c>
      <c r="H2082" s="2" t="s">
        <v>4468</v>
      </c>
      <c r="I2082" s="11">
        <v>44561</v>
      </c>
      <c r="J2082" s="11">
        <v>44469</v>
      </c>
      <c r="K2082" s="2" t="s">
        <v>62</v>
      </c>
      <c r="L2082" s="2" t="s">
        <v>1759</v>
      </c>
      <c r="M2082" s="2"/>
      <c r="N2082" s="2" t="s">
        <v>80</v>
      </c>
      <c r="O2082" s="2"/>
      <c r="P2082" s="2"/>
      <c r="Q2082" s="2" t="s">
        <v>65</v>
      </c>
      <c r="R2082" s="2" t="s">
        <v>81</v>
      </c>
      <c r="S2082" s="2">
        <v>1845011</v>
      </c>
      <c r="T2082" s="2" t="s">
        <v>82</v>
      </c>
      <c r="U2082" s="2" t="s">
        <v>83</v>
      </c>
      <c r="V2082" s="10" t="s">
        <v>69</v>
      </c>
      <c r="W2082" s="2"/>
      <c r="X2082" s="2">
        <v>323744080.17</v>
      </c>
      <c r="Y2082" s="26">
        <v>0.00025738131331</v>
      </c>
      <c r="Z2082" s="10" t="s">
        <v>84</v>
      </c>
      <c r="AA2082" s="2" t="s">
        <v>85</v>
      </c>
      <c r="AB2082" s="10" t="s">
        <v>72</v>
      </c>
      <c r="AC2082" s="2" t="s">
        <v>73</v>
      </c>
      <c r="AD2082" s="10" t="s">
        <v>74</v>
      </c>
      <c r="AE2082" s="10"/>
      <c r="AF2082" s="10" t="s">
        <v>86</v>
      </c>
      <c r="AG2082" s="10" t="s">
        <v>75</v>
      </c>
      <c r="AH2082" s="10"/>
      <c r="AI2082" s="10" t="s">
        <v>76</v>
      </c>
      <c r="AJ2082" s="2" t="s">
        <v>76</v>
      </c>
      <c r="AK2082" s="32">
        <v>1</v>
      </c>
      <c r="AL2082" s="2"/>
      <c r="AM2082" s="2"/>
      <c r="AN2082" s="2"/>
      <c r="AO2082" s="2">
        <v>0</v>
      </c>
      <c r="AP2082" s="2">
        <v>0</v>
      </c>
      <c r="AQ2082" s="2">
        <v>84130846.2</v>
      </c>
      <c r="AR2082" s="26">
        <v>0.25986836934847546</v>
      </c>
      <c r="AS2082" s="11"/>
      <c r="AT2082" s="10"/>
      <c r="AV2082" s="10"/>
      <c r="AW2082" s="10"/>
      <c r="AX2082" s="10"/>
      <c r="AY2082" s="10"/>
      <c r="AZ2082" s="10"/>
      <c r="BC2082" s="10"/>
    </row>
    <row r="2083" s="2" customFormat="1">
      <c r="A2083" s="2" t="s">
        <v>4477</v>
      </c>
      <c r="B2083" s="11">
        <v>44438</v>
      </c>
      <c r="C2083" s="2" t="s">
        <v>4412</v>
      </c>
      <c r="D2083" s="2" t="s">
        <v>4413</v>
      </c>
      <c r="E2083" s="2" t="s">
        <v>4414</v>
      </c>
      <c r="F2083" s="2" t="s">
        <v>4478</v>
      </c>
      <c r="G2083" s="2" t="s">
        <v>4479</v>
      </c>
      <c r="H2083" s="2" t="s">
        <v>4480</v>
      </c>
      <c r="I2083" s="11">
        <v>44561</v>
      </c>
      <c r="J2083" s="11">
        <v>44377</v>
      </c>
      <c r="K2083" s="2" t="s">
        <v>62</v>
      </c>
      <c r="L2083" s="2" t="s">
        <v>1759</v>
      </c>
      <c r="M2083" s="2"/>
      <c r="N2083" s="2" t="s">
        <v>80</v>
      </c>
      <c r="O2083" s="2"/>
      <c r="P2083" s="2"/>
      <c r="Q2083" s="2" t="s">
        <v>65</v>
      </c>
      <c r="R2083" s="2" t="s">
        <v>81</v>
      </c>
      <c r="S2083" s="2">
        <v>223738</v>
      </c>
      <c r="T2083" s="2" t="s">
        <v>82</v>
      </c>
      <c r="U2083" s="2" t="s">
        <v>83</v>
      </c>
      <c r="V2083" s="10" t="s">
        <v>69</v>
      </c>
      <c r="W2083" s="2"/>
      <c r="X2083" s="2">
        <v>47911255.32</v>
      </c>
      <c r="Y2083" s="26">
        <v>0.00038085878754</v>
      </c>
      <c r="Z2083" s="10" t="s">
        <v>84</v>
      </c>
      <c r="AA2083" s="2" t="s">
        <v>85</v>
      </c>
      <c r="AB2083" s="10" t="s">
        <v>72</v>
      </c>
      <c r="AC2083" s="2" t="s">
        <v>73</v>
      </c>
      <c r="AD2083" s="10" t="s">
        <v>74</v>
      </c>
      <c r="AE2083" s="10"/>
      <c r="AF2083" s="10" t="s">
        <v>86</v>
      </c>
      <c r="AG2083" s="10" t="s">
        <v>75</v>
      </c>
      <c r="AH2083" s="10"/>
      <c r="AI2083" s="10" t="s">
        <v>76</v>
      </c>
      <c r="AJ2083" s="2" t="s">
        <v>76</v>
      </c>
      <c r="AK2083" s="32">
        <v>1</v>
      </c>
      <c r="AL2083" s="2"/>
      <c r="AM2083" s="2"/>
      <c r="AN2083" s="2"/>
      <c r="AO2083" s="2">
        <v>0</v>
      </c>
      <c r="AP2083" s="2">
        <v>0</v>
      </c>
      <c r="AQ2083" s="2">
        <v>0</v>
      </c>
      <c r="AR2083" s="26">
        <v>0</v>
      </c>
      <c r="AS2083" s="11"/>
      <c r="AT2083" s="10"/>
      <c r="AV2083" s="10"/>
      <c r="AW2083" s="10"/>
      <c r="AX2083" s="10"/>
      <c r="AY2083" s="10"/>
      <c r="AZ2083" s="10"/>
      <c r="BC2083" s="10"/>
    </row>
    <row r="2084" s="2" customFormat="1">
      <c r="A2084" s="2" t="s">
        <v>4481</v>
      </c>
      <c r="B2084" s="11">
        <v>44529</v>
      </c>
      <c r="C2084" s="2" t="s">
        <v>4412</v>
      </c>
      <c r="D2084" s="2" t="s">
        <v>4413</v>
      </c>
      <c r="E2084" s="2" t="s">
        <v>4414</v>
      </c>
      <c r="F2084" s="2" t="s">
        <v>4478</v>
      </c>
      <c r="G2084" s="2" t="s">
        <v>4479</v>
      </c>
      <c r="H2084" s="2" t="s">
        <v>4480</v>
      </c>
      <c r="I2084" s="11">
        <v>44561</v>
      </c>
      <c r="J2084" s="11">
        <v>44469</v>
      </c>
      <c r="K2084" s="2" t="s">
        <v>62</v>
      </c>
      <c r="L2084" s="2" t="s">
        <v>1759</v>
      </c>
      <c r="M2084" s="2"/>
      <c r="N2084" s="2" t="s">
        <v>80</v>
      </c>
      <c r="O2084" s="2"/>
      <c r="P2084" s="2"/>
      <c r="Q2084" s="2" t="s">
        <v>65</v>
      </c>
      <c r="R2084" s="2" t="s">
        <v>81</v>
      </c>
      <c r="S2084" s="2">
        <v>244946</v>
      </c>
      <c r="T2084" s="2" t="s">
        <v>82</v>
      </c>
      <c r="U2084" s="2" t="s">
        <v>83</v>
      </c>
      <c r="V2084" s="10" t="s">
        <v>69</v>
      </c>
      <c r="W2084" s="2"/>
      <c r="X2084" s="2">
        <v>42980674.62</v>
      </c>
      <c r="Y2084" s="26">
        <v>0.00034028665398</v>
      </c>
      <c r="Z2084" s="10" t="s">
        <v>84</v>
      </c>
      <c r="AA2084" s="2" t="s">
        <v>85</v>
      </c>
      <c r="AB2084" s="10" t="s">
        <v>72</v>
      </c>
      <c r="AC2084" s="2" t="s">
        <v>73</v>
      </c>
      <c r="AD2084" s="10" t="s">
        <v>74</v>
      </c>
      <c r="AE2084" s="10"/>
      <c r="AF2084" s="10" t="s">
        <v>86</v>
      </c>
      <c r="AG2084" s="10" t="s">
        <v>75</v>
      </c>
      <c r="AH2084" s="10"/>
      <c r="AI2084" s="10" t="s">
        <v>76</v>
      </c>
      <c r="AJ2084" s="2" t="s">
        <v>76</v>
      </c>
      <c r="AK2084" s="32">
        <v>1</v>
      </c>
      <c r="AL2084" s="2"/>
      <c r="AM2084" s="2"/>
      <c r="AN2084" s="2"/>
      <c r="AO2084" s="2">
        <v>0</v>
      </c>
      <c r="AP2084" s="2">
        <v>0</v>
      </c>
      <c r="AQ2084" s="2">
        <v>20477349</v>
      </c>
      <c r="AR2084" s="26">
        <v>0.47643154001290083</v>
      </c>
      <c r="AS2084" s="11"/>
      <c r="AT2084" s="10"/>
      <c r="AV2084" s="10"/>
      <c r="AW2084" s="10"/>
      <c r="AX2084" s="10"/>
      <c r="AY2084" s="10"/>
      <c r="AZ2084" s="10"/>
      <c r="BC2084" s="10"/>
    </row>
    <row r="2085" s="2" customFormat="1">
      <c r="A2085" s="2" t="s">
        <v>4482</v>
      </c>
      <c r="B2085" s="11">
        <v>43796</v>
      </c>
      <c r="C2085" s="2" t="s">
        <v>4483</v>
      </c>
      <c r="D2085" s="2" t="s">
        <v>4484</v>
      </c>
      <c r="E2085" s="2" t="s">
        <v>4485</v>
      </c>
      <c r="F2085" s="2" t="s">
        <v>4486</v>
      </c>
      <c r="G2085" s="2" t="s">
        <v>4487</v>
      </c>
      <c r="H2085" s="2" t="s">
        <v>4488</v>
      </c>
      <c r="I2085" s="11">
        <v>43830</v>
      </c>
      <c r="J2085" s="11">
        <v>43738</v>
      </c>
      <c r="K2085" s="2" t="s">
        <v>126</v>
      </c>
      <c r="L2085" s="2" t="s">
        <v>2642</v>
      </c>
      <c r="M2085" s="2"/>
      <c r="N2085" s="2" t="s">
        <v>80</v>
      </c>
      <c r="O2085" s="2"/>
      <c r="P2085" s="2"/>
      <c r="Q2085" s="2" t="s">
        <v>65</v>
      </c>
      <c r="R2085" s="2" t="s">
        <v>81</v>
      </c>
      <c r="S2085" s="2">
        <v>119294</v>
      </c>
      <c r="T2085" s="2" t="s">
        <v>82</v>
      </c>
      <c r="U2085" s="2" t="s">
        <v>83</v>
      </c>
      <c r="V2085" s="10" t="s">
        <v>69</v>
      </c>
      <c r="W2085" s="2"/>
      <c r="X2085" s="2">
        <v>658502.88</v>
      </c>
      <c r="Y2085" s="26">
        <v>1.696475452E-05</v>
      </c>
      <c r="Z2085" s="10" t="s">
        <v>84</v>
      </c>
      <c r="AA2085" s="2" t="s">
        <v>85</v>
      </c>
      <c r="AB2085" s="10" t="s">
        <v>72</v>
      </c>
      <c r="AC2085" s="2" t="s">
        <v>73</v>
      </c>
      <c r="AD2085" s="10" t="s">
        <v>74</v>
      </c>
      <c r="AE2085" s="10"/>
      <c r="AF2085" s="10" t="s">
        <v>86</v>
      </c>
      <c r="AG2085" s="10" t="s">
        <v>75</v>
      </c>
      <c r="AH2085" s="10"/>
      <c r="AI2085" s="10" t="s">
        <v>76</v>
      </c>
      <c r="AJ2085" s="2" t="s">
        <v>76</v>
      </c>
      <c r="AK2085" s="32">
        <v>1</v>
      </c>
      <c r="AL2085" s="2"/>
      <c r="AM2085" s="2"/>
      <c r="AN2085" s="2"/>
      <c r="AO2085" s="2">
        <v>0</v>
      </c>
      <c r="AP2085" s="2">
        <v>0</v>
      </c>
      <c r="AQ2085" s="2">
        <v>280206.24</v>
      </c>
      <c r="AR2085" s="26">
        <v>0.42552014351098966</v>
      </c>
      <c r="AS2085" s="11"/>
      <c r="AT2085" s="10"/>
      <c r="AV2085" s="10"/>
      <c r="AW2085" s="10"/>
      <c r="AX2085" s="10"/>
      <c r="AY2085" s="10"/>
      <c r="AZ2085" s="10"/>
      <c r="BC2085" s="10"/>
    </row>
    <row r="2086" s="2" customFormat="1">
      <c r="A2086" s="2" t="s">
        <v>4489</v>
      </c>
      <c r="B2086" s="11">
        <v>43889</v>
      </c>
      <c r="C2086" s="2" t="s">
        <v>4483</v>
      </c>
      <c r="D2086" s="2" t="s">
        <v>4484</v>
      </c>
      <c r="E2086" s="2" t="s">
        <v>4485</v>
      </c>
      <c r="F2086" s="2" t="s">
        <v>4486</v>
      </c>
      <c r="G2086" s="2" t="s">
        <v>4487</v>
      </c>
      <c r="H2086" s="2" t="s">
        <v>4488</v>
      </c>
      <c r="I2086" s="11">
        <v>43830</v>
      </c>
      <c r="J2086" s="11">
        <v>43830</v>
      </c>
      <c r="K2086" s="2" t="s">
        <v>126</v>
      </c>
      <c r="L2086" s="2" t="s">
        <v>2642</v>
      </c>
      <c r="M2086" s="2"/>
      <c r="N2086" s="2" t="s">
        <v>80</v>
      </c>
      <c r="O2086" s="2"/>
      <c r="P2086" s="2"/>
      <c r="Q2086" s="2" t="s">
        <v>65</v>
      </c>
      <c r="R2086" s="2" t="s">
        <v>81</v>
      </c>
      <c r="S2086" s="2">
        <v>118314</v>
      </c>
      <c r="T2086" s="2" t="s">
        <v>82</v>
      </c>
      <c r="U2086" s="2" t="s">
        <v>83</v>
      </c>
      <c r="V2086" s="10" t="s">
        <v>69</v>
      </c>
      <c r="W2086" s="2"/>
      <c r="X2086" s="2">
        <v>719349.12</v>
      </c>
      <c r="Y2086" s="26">
        <v>1.740853409E-05</v>
      </c>
      <c r="Z2086" s="10" t="s">
        <v>84</v>
      </c>
      <c r="AA2086" s="2" t="s">
        <v>85</v>
      </c>
      <c r="AB2086" s="10" t="s">
        <v>72</v>
      </c>
      <c r="AC2086" s="2" t="s">
        <v>73</v>
      </c>
      <c r="AD2086" s="10" t="s">
        <v>74</v>
      </c>
      <c r="AE2086" s="10"/>
      <c r="AF2086" s="10" t="s">
        <v>86</v>
      </c>
      <c r="AG2086" s="10" t="s">
        <v>75</v>
      </c>
      <c r="AH2086" s="10"/>
      <c r="AI2086" s="10" t="s">
        <v>76</v>
      </c>
      <c r="AJ2086" s="2" t="s">
        <v>76</v>
      </c>
      <c r="AK2086" s="32">
        <v>1</v>
      </c>
      <c r="AL2086" s="2"/>
      <c r="AM2086" s="2"/>
      <c r="AN2086" s="2"/>
      <c r="AO2086" s="2">
        <v>0</v>
      </c>
      <c r="AP2086" s="2">
        <v>0</v>
      </c>
      <c r="AQ2086" s="2">
        <v>612632.96</v>
      </c>
      <c r="AR2086" s="26">
        <v>0.8516490018087463</v>
      </c>
      <c r="AS2086" s="11"/>
      <c r="AT2086" s="10"/>
      <c r="AV2086" s="10"/>
      <c r="AW2086" s="10"/>
      <c r="AX2086" s="10"/>
      <c r="AY2086" s="10"/>
      <c r="AZ2086" s="10"/>
      <c r="BC2086" s="10"/>
    </row>
    <row r="2087" s="2" customFormat="1">
      <c r="A2087" s="2" t="s">
        <v>4490</v>
      </c>
      <c r="B2087" s="11">
        <v>43983</v>
      </c>
      <c r="C2087" s="2" t="s">
        <v>4483</v>
      </c>
      <c r="D2087" s="2" t="s">
        <v>4484</v>
      </c>
      <c r="E2087" s="2" t="s">
        <v>4485</v>
      </c>
      <c r="F2087" s="2" t="s">
        <v>4486</v>
      </c>
      <c r="G2087" s="2" t="s">
        <v>4487</v>
      </c>
      <c r="H2087" s="2" t="s">
        <v>4488</v>
      </c>
      <c r="I2087" s="11">
        <v>44196</v>
      </c>
      <c r="J2087" s="11">
        <v>43921</v>
      </c>
      <c r="K2087" s="2" t="s">
        <v>62</v>
      </c>
      <c r="L2087" s="2" t="s">
        <v>1759</v>
      </c>
      <c r="M2087" s="2"/>
      <c r="N2087" s="2" t="s">
        <v>80</v>
      </c>
      <c r="O2087" s="2"/>
      <c r="P2087" s="2"/>
      <c r="Q2087" s="2" t="s">
        <v>65</v>
      </c>
      <c r="R2087" s="2" t="s">
        <v>81</v>
      </c>
      <c r="S2087" s="2">
        <v>116219</v>
      </c>
      <c r="T2087" s="2" t="s">
        <v>82</v>
      </c>
      <c r="U2087" s="2" t="s">
        <v>83</v>
      </c>
      <c r="V2087" s="10" t="s">
        <v>69</v>
      </c>
      <c r="W2087" s="2"/>
      <c r="X2087" s="2">
        <v>406766.5</v>
      </c>
      <c r="Y2087" s="26">
        <v>1.266887649E-05</v>
      </c>
      <c r="Z2087" s="10" t="s">
        <v>84</v>
      </c>
      <c r="AA2087" s="2" t="s">
        <v>85</v>
      </c>
      <c r="AB2087" s="10" t="s">
        <v>72</v>
      </c>
      <c r="AC2087" s="2" t="s">
        <v>73</v>
      </c>
      <c r="AD2087" s="10" t="s">
        <v>74</v>
      </c>
      <c r="AE2087" s="10"/>
      <c r="AF2087" s="10" t="s">
        <v>86</v>
      </c>
      <c r="AG2087" s="10" t="s">
        <v>75</v>
      </c>
      <c r="AH2087" s="10"/>
      <c r="AI2087" s="10" t="s">
        <v>76</v>
      </c>
      <c r="AJ2087" s="2" t="s">
        <v>76</v>
      </c>
      <c r="AK2087" s="32">
        <v>1</v>
      </c>
      <c r="AL2087" s="2"/>
      <c r="AM2087" s="2"/>
      <c r="AN2087" s="2"/>
      <c r="AO2087" s="2">
        <v>0</v>
      </c>
      <c r="AP2087" s="2">
        <v>0</v>
      </c>
      <c r="AQ2087" s="2">
        <v>373450</v>
      </c>
      <c r="AR2087" s="26">
        <v>0.9180942875089272</v>
      </c>
      <c r="AS2087" s="11"/>
      <c r="AT2087" s="10"/>
      <c r="AV2087" s="10"/>
      <c r="AW2087" s="10"/>
      <c r="AX2087" s="10"/>
      <c r="AY2087" s="10"/>
      <c r="AZ2087" s="10"/>
      <c r="BC2087" s="10"/>
    </row>
    <row r="2088" s="2" customFormat="1">
      <c r="A2088" s="2" t="s">
        <v>4491</v>
      </c>
      <c r="B2088" s="11">
        <v>44074</v>
      </c>
      <c r="C2088" s="2" t="s">
        <v>4483</v>
      </c>
      <c r="D2088" s="2" t="s">
        <v>4484</v>
      </c>
      <c r="E2088" s="2" t="s">
        <v>4485</v>
      </c>
      <c r="F2088" s="2" t="s">
        <v>4486</v>
      </c>
      <c r="G2088" s="2" t="s">
        <v>4487</v>
      </c>
      <c r="H2088" s="2" t="s">
        <v>4488</v>
      </c>
      <c r="I2088" s="11">
        <v>44196</v>
      </c>
      <c r="J2088" s="11">
        <v>44012</v>
      </c>
      <c r="K2088" s="2" t="s">
        <v>62</v>
      </c>
      <c r="L2088" s="2" t="s">
        <v>1759</v>
      </c>
      <c r="M2088" s="2"/>
      <c r="N2088" s="2" t="s">
        <v>80</v>
      </c>
      <c r="O2088" s="2"/>
      <c r="P2088" s="2"/>
      <c r="Q2088" s="2" t="s">
        <v>65</v>
      </c>
      <c r="R2088" s="2" t="s">
        <v>81</v>
      </c>
      <c r="S2088" s="2">
        <v>36610</v>
      </c>
      <c r="T2088" s="2" t="s">
        <v>82</v>
      </c>
      <c r="U2088" s="2" t="s">
        <v>83</v>
      </c>
      <c r="V2088" s="10" t="s">
        <v>69</v>
      </c>
      <c r="W2088" s="2"/>
      <c r="X2088" s="2">
        <v>158887.4</v>
      </c>
      <c r="Y2088" s="26">
        <v>4.20626672E-06</v>
      </c>
      <c r="Z2088" s="10" t="s">
        <v>84</v>
      </c>
      <c r="AA2088" s="2" t="s">
        <v>85</v>
      </c>
      <c r="AB2088" s="10" t="s">
        <v>72</v>
      </c>
      <c r="AC2088" s="2" t="s">
        <v>73</v>
      </c>
      <c r="AD2088" s="10" t="s">
        <v>74</v>
      </c>
      <c r="AE2088" s="10"/>
      <c r="AF2088" s="10" t="s">
        <v>86</v>
      </c>
      <c r="AG2088" s="10" t="s">
        <v>75</v>
      </c>
      <c r="AH2088" s="10"/>
      <c r="AI2088" s="10" t="s">
        <v>76</v>
      </c>
      <c r="AJ2088" s="2" t="s">
        <v>76</v>
      </c>
      <c r="AK2088" s="32">
        <v>1</v>
      </c>
      <c r="AL2088" s="2"/>
      <c r="AM2088" s="2"/>
      <c r="AN2088" s="2"/>
      <c r="AO2088" s="2">
        <v>0</v>
      </c>
      <c r="AP2088" s="2">
        <v>0</v>
      </c>
      <c r="AQ2088" s="2">
        <v>0</v>
      </c>
      <c r="AR2088" s="26">
        <v>0</v>
      </c>
      <c r="AS2088" s="11"/>
      <c r="AT2088" s="10"/>
      <c r="AV2088" s="10"/>
      <c r="AW2088" s="10"/>
      <c r="AX2088" s="10"/>
      <c r="AY2088" s="10"/>
      <c r="AZ2088" s="10"/>
      <c r="BC2088" s="10"/>
    </row>
    <row r="2089" s="2" customFormat="1">
      <c r="A2089" s="2" t="s">
        <v>4492</v>
      </c>
      <c r="B2089" s="11">
        <v>44162</v>
      </c>
      <c r="C2089" s="2" t="s">
        <v>4483</v>
      </c>
      <c r="D2089" s="2" t="s">
        <v>4484</v>
      </c>
      <c r="E2089" s="2" t="s">
        <v>4485</v>
      </c>
      <c r="F2089" s="2" t="s">
        <v>4486</v>
      </c>
      <c r="G2089" s="2" t="s">
        <v>4487</v>
      </c>
      <c r="H2089" s="2" t="s">
        <v>4488</v>
      </c>
      <c r="I2089" s="11">
        <v>44196</v>
      </c>
      <c r="J2089" s="11">
        <v>44104</v>
      </c>
      <c r="K2089" s="2" t="s">
        <v>62</v>
      </c>
      <c r="L2089" s="2" t="s">
        <v>1759</v>
      </c>
      <c r="M2089" s="2"/>
      <c r="N2089" s="2" t="s">
        <v>80</v>
      </c>
      <c r="O2089" s="2"/>
      <c r="P2089" s="2"/>
      <c r="Q2089" s="2" t="s">
        <v>65</v>
      </c>
      <c r="R2089" s="2" t="s">
        <v>81</v>
      </c>
      <c r="S2089" s="2">
        <v>56816</v>
      </c>
      <c r="T2089" s="2" t="s">
        <v>82</v>
      </c>
      <c r="U2089" s="2" t="s">
        <v>83</v>
      </c>
      <c r="V2089" s="10" t="s">
        <v>69</v>
      </c>
      <c r="W2089" s="2"/>
      <c r="X2089" s="2">
        <v>579523.2</v>
      </c>
      <c r="Y2089" s="26">
        <v>1.444493004E-05</v>
      </c>
      <c r="Z2089" s="10" t="s">
        <v>84</v>
      </c>
      <c r="AA2089" s="2" t="s">
        <v>85</v>
      </c>
      <c r="AB2089" s="10" t="s">
        <v>72</v>
      </c>
      <c r="AC2089" s="2" t="s">
        <v>73</v>
      </c>
      <c r="AD2089" s="10" t="s">
        <v>74</v>
      </c>
      <c r="AE2089" s="10"/>
      <c r="AF2089" s="10" t="s">
        <v>86</v>
      </c>
      <c r="AG2089" s="10" t="s">
        <v>75</v>
      </c>
      <c r="AH2089" s="10"/>
      <c r="AI2089" s="10" t="s">
        <v>76</v>
      </c>
      <c r="AJ2089" s="2" t="s">
        <v>76</v>
      </c>
      <c r="AK2089" s="32">
        <v>1</v>
      </c>
      <c r="AL2089" s="2"/>
      <c r="AM2089" s="2"/>
      <c r="AN2089" s="2"/>
      <c r="AO2089" s="2">
        <v>0</v>
      </c>
      <c r="AP2089" s="2">
        <v>0</v>
      </c>
      <c r="AQ2089" s="2">
        <v>549780</v>
      </c>
      <c r="AR2089" s="26">
        <v>0.9486764291748803</v>
      </c>
      <c r="AS2089" s="11"/>
      <c r="AT2089" s="10"/>
      <c r="AV2089" s="10"/>
      <c r="AW2089" s="10"/>
      <c r="AX2089" s="10"/>
      <c r="AY2089" s="10"/>
      <c r="AZ2089" s="10"/>
      <c r="BC2089" s="10"/>
    </row>
    <row r="2090" s="2" customFormat="1">
      <c r="A2090" s="2" t="s">
        <v>4493</v>
      </c>
      <c r="B2090" s="11">
        <v>44256</v>
      </c>
      <c r="C2090" s="2" t="s">
        <v>4483</v>
      </c>
      <c r="D2090" s="2" t="s">
        <v>4484</v>
      </c>
      <c r="E2090" s="2" t="s">
        <v>4485</v>
      </c>
      <c r="F2090" s="2" t="s">
        <v>4486</v>
      </c>
      <c r="G2090" s="2" t="s">
        <v>4487</v>
      </c>
      <c r="H2090" s="2" t="s">
        <v>4488</v>
      </c>
      <c r="I2090" s="11">
        <v>44196</v>
      </c>
      <c r="J2090" s="11">
        <v>44196</v>
      </c>
      <c r="K2090" s="2" t="s">
        <v>62</v>
      </c>
      <c r="L2090" s="2" t="s">
        <v>1759</v>
      </c>
      <c r="M2090" s="2"/>
      <c r="N2090" s="2" t="s">
        <v>80</v>
      </c>
      <c r="O2090" s="2"/>
      <c r="P2090" s="2"/>
      <c r="Q2090" s="2" t="s">
        <v>65</v>
      </c>
      <c r="R2090" s="2" t="s">
        <v>81</v>
      </c>
      <c r="S2090" s="2">
        <v>41319</v>
      </c>
      <c r="T2090" s="2" t="s">
        <v>82</v>
      </c>
      <c r="U2090" s="2" t="s">
        <v>83</v>
      </c>
      <c r="V2090" s="10" t="s">
        <v>69</v>
      </c>
      <c r="W2090" s="2"/>
      <c r="X2090" s="2">
        <v>778449.96</v>
      </c>
      <c r="Y2090" s="26">
        <v>2.376472486E-05</v>
      </c>
      <c r="Z2090" s="10" t="s">
        <v>84</v>
      </c>
      <c r="AA2090" s="2" t="s">
        <v>85</v>
      </c>
      <c r="AB2090" s="10" t="s">
        <v>72</v>
      </c>
      <c r="AC2090" s="2" t="s">
        <v>73</v>
      </c>
      <c r="AD2090" s="10" t="s">
        <v>74</v>
      </c>
      <c r="AE2090" s="10"/>
      <c r="AF2090" s="10" t="s">
        <v>86</v>
      </c>
      <c r="AG2090" s="10" t="s">
        <v>75</v>
      </c>
      <c r="AH2090" s="10"/>
      <c r="AI2090" s="10" t="s">
        <v>76</v>
      </c>
      <c r="AJ2090" s="2" t="s">
        <v>76</v>
      </c>
      <c r="AK2090" s="32">
        <v>1</v>
      </c>
      <c r="AL2090" s="2"/>
      <c r="AM2090" s="2"/>
      <c r="AN2090" s="2"/>
      <c r="AO2090" s="2">
        <v>0</v>
      </c>
      <c r="AP2090" s="2">
        <v>0</v>
      </c>
      <c r="AQ2090" s="2">
        <v>700848</v>
      </c>
      <c r="AR2090" s="26">
        <v>0.9003122050388441</v>
      </c>
      <c r="AS2090" s="11"/>
      <c r="AT2090" s="10"/>
      <c r="AV2090" s="10"/>
      <c r="AW2090" s="10"/>
      <c r="AX2090" s="10"/>
      <c r="AY2090" s="10"/>
      <c r="AZ2090" s="10"/>
      <c r="BC2090" s="10"/>
    </row>
    <row r="2091" s="2" customFormat="1">
      <c r="A2091" s="2" t="s">
        <v>4494</v>
      </c>
      <c r="B2091" s="11">
        <v>44348</v>
      </c>
      <c r="C2091" s="2" t="s">
        <v>4483</v>
      </c>
      <c r="D2091" s="2" t="s">
        <v>4484</v>
      </c>
      <c r="E2091" s="2" t="s">
        <v>4485</v>
      </c>
      <c r="F2091" s="2" t="s">
        <v>4486</v>
      </c>
      <c r="G2091" s="2" t="s">
        <v>4487</v>
      </c>
      <c r="H2091" s="2" t="s">
        <v>4488</v>
      </c>
      <c r="I2091" s="11">
        <v>44561</v>
      </c>
      <c r="J2091" s="11">
        <v>44286</v>
      </c>
      <c r="K2091" s="2" t="s">
        <v>62</v>
      </c>
      <c r="L2091" s="2" t="s">
        <v>1759</v>
      </c>
      <c r="M2091" s="2"/>
      <c r="N2091" s="2" t="s">
        <v>80</v>
      </c>
      <c r="O2091" s="2"/>
      <c r="P2091" s="2"/>
      <c r="Q2091" s="2" t="s">
        <v>65</v>
      </c>
      <c r="R2091" s="2" t="s">
        <v>81</v>
      </c>
      <c r="S2091" s="2">
        <v>44119</v>
      </c>
      <c r="T2091" s="2" t="s">
        <v>82</v>
      </c>
      <c r="U2091" s="2" t="s">
        <v>83</v>
      </c>
      <c r="V2091" s="10" t="s">
        <v>69</v>
      </c>
      <c r="W2091" s="2"/>
      <c r="X2091" s="2">
        <v>8374668.58</v>
      </c>
      <c r="Y2091" s="26">
        <v>0.0002436512312</v>
      </c>
      <c r="Z2091" s="10" t="s">
        <v>84</v>
      </c>
      <c r="AA2091" s="2" t="s">
        <v>85</v>
      </c>
      <c r="AB2091" s="10" t="s">
        <v>72</v>
      </c>
      <c r="AC2091" s="2" t="s">
        <v>73</v>
      </c>
      <c r="AD2091" s="10" t="s">
        <v>74</v>
      </c>
      <c r="AE2091" s="10"/>
      <c r="AF2091" s="10" t="s">
        <v>86</v>
      </c>
      <c r="AG2091" s="10" t="s">
        <v>75</v>
      </c>
      <c r="AH2091" s="10"/>
      <c r="AI2091" s="10" t="s">
        <v>76</v>
      </c>
      <c r="AJ2091" s="2" t="s">
        <v>76</v>
      </c>
      <c r="AK2091" s="32">
        <v>1</v>
      </c>
      <c r="AL2091" s="2"/>
      <c r="AM2091" s="2"/>
      <c r="AN2091" s="2"/>
      <c r="AO2091" s="2">
        <v>0</v>
      </c>
      <c r="AP2091" s="2">
        <v>0</v>
      </c>
      <c r="AQ2091" s="2">
        <v>5239032</v>
      </c>
      <c r="AR2091" s="26">
        <v>0.6255808155216573</v>
      </c>
      <c r="AS2091" s="11"/>
      <c r="AT2091" s="10"/>
      <c r="AV2091" s="10"/>
      <c r="AW2091" s="10"/>
      <c r="AX2091" s="10"/>
      <c r="AY2091" s="10"/>
      <c r="AZ2091" s="10"/>
      <c r="BC2091" s="10"/>
    </row>
    <row r="2092" s="2" customFormat="1">
      <c r="A2092" s="2" t="s">
        <v>4495</v>
      </c>
      <c r="B2092" s="11">
        <v>44438</v>
      </c>
      <c r="C2092" s="2" t="s">
        <v>4483</v>
      </c>
      <c r="D2092" s="2" t="s">
        <v>4484</v>
      </c>
      <c r="E2092" s="2" t="s">
        <v>4485</v>
      </c>
      <c r="F2092" s="2" t="s">
        <v>4486</v>
      </c>
      <c r="G2092" s="2" t="s">
        <v>4487</v>
      </c>
      <c r="H2092" s="2" t="s">
        <v>4488</v>
      </c>
      <c r="I2092" s="11">
        <v>44561</v>
      </c>
      <c r="J2092" s="11">
        <v>44377</v>
      </c>
      <c r="K2092" s="2" t="s">
        <v>62</v>
      </c>
      <c r="L2092" s="2" t="s">
        <v>1759</v>
      </c>
      <c r="M2092" s="2"/>
      <c r="N2092" s="2" t="s">
        <v>80</v>
      </c>
      <c r="O2092" s="2"/>
      <c r="P2092" s="2"/>
      <c r="Q2092" s="2" t="s">
        <v>65</v>
      </c>
      <c r="R2092" s="2" t="s">
        <v>81</v>
      </c>
      <c r="S2092" s="2">
        <v>47421</v>
      </c>
      <c r="T2092" s="2" t="s">
        <v>82</v>
      </c>
      <c r="U2092" s="2" t="s">
        <v>83</v>
      </c>
      <c r="V2092" s="10" t="s">
        <v>69</v>
      </c>
      <c r="W2092" s="2"/>
      <c r="X2092" s="2">
        <v>10154732.94</v>
      </c>
      <c r="Y2092" s="26">
        <v>0.00028537760494</v>
      </c>
      <c r="Z2092" s="10" t="s">
        <v>84</v>
      </c>
      <c r="AA2092" s="2" t="s">
        <v>85</v>
      </c>
      <c r="AB2092" s="10" t="s">
        <v>72</v>
      </c>
      <c r="AC2092" s="2" t="s">
        <v>73</v>
      </c>
      <c r="AD2092" s="10" t="s">
        <v>74</v>
      </c>
      <c r="AE2092" s="10"/>
      <c r="AF2092" s="10" t="s">
        <v>86</v>
      </c>
      <c r="AG2092" s="10" t="s">
        <v>75</v>
      </c>
      <c r="AH2092" s="10"/>
      <c r="AI2092" s="10" t="s">
        <v>76</v>
      </c>
      <c r="AJ2092" s="2" t="s">
        <v>76</v>
      </c>
      <c r="AK2092" s="32">
        <v>1</v>
      </c>
      <c r="AL2092" s="2"/>
      <c r="AM2092" s="2"/>
      <c r="AN2092" s="2"/>
      <c r="AO2092" s="2">
        <v>0</v>
      </c>
      <c r="AP2092" s="2">
        <v>0</v>
      </c>
      <c r="AQ2092" s="2">
        <v>3212100</v>
      </c>
      <c r="AR2092" s="26">
        <v>0.3163155563990637</v>
      </c>
      <c r="AS2092" s="11"/>
      <c r="AT2092" s="10"/>
      <c r="AV2092" s="10"/>
      <c r="AW2092" s="10"/>
      <c r="AX2092" s="10"/>
      <c r="AY2092" s="10"/>
      <c r="AZ2092" s="10"/>
      <c r="BC2092" s="10"/>
    </row>
    <row r="2093" s="2" customFormat="1">
      <c r="A2093" s="2" t="s">
        <v>4496</v>
      </c>
      <c r="B2093" s="11">
        <v>44529</v>
      </c>
      <c r="C2093" s="2" t="s">
        <v>4483</v>
      </c>
      <c r="D2093" s="2" t="s">
        <v>4484</v>
      </c>
      <c r="E2093" s="2" t="s">
        <v>4485</v>
      </c>
      <c r="F2093" s="2" t="s">
        <v>4486</v>
      </c>
      <c r="G2093" s="2" t="s">
        <v>4487</v>
      </c>
      <c r="H2093" s="2" t="s">
        <v>4488</v>
      </c>
      <c r="I2093" s="11">
        <v>44561</v>
      </c>
      <c r="J2093" s="11">
        <v>44469</v>
      </c>
      <c r="K2093" s="2" t="s">
        <v>62</v>
      </c>
      <c r="L2093" s="2" t="s">
        <v>1759</v>
      </c>
      <c r="M2093" s="2"/>
      <c r="N2093" s="2" t="s">
        <v>80</v>
      </c>
      <c r="O2093" s="2"/>
      <c r="P2093" s="2"/>
      <c r="Q2093" s="2" t="s">
        <v>65</v>
      </c>
      <c r="R2093" s="2" t="s">
        <v>81</v>
      </c>
      <c r="S2093" s="2">
        <v>51160</v>
      </c>
      <c r="T2093" s="2" t="s">
        <v>82</v>
      </c>
      <c r="U2093" s="2" t="s">
        <v>83</v>
      </c>
      <c r="V2093" s="10" t="s">
        <v>69</v>
      </c>
      <c r="W2093" s="2"/>
      <c r="X2093" s="2">
        <v>8977045.2</v>
      </c>
      <c r="Y2093" s="26">
        <v>0.00025830807111</v>
      </c>
      <c r="Z2093" s="10" t="s">
        <v>84</v>
      </c>
      <c r="AA2093" s="2" t="s">
        <v>85</v>
      </c>
      <c r="AB2093" s="10" t="s">
        <v>72</v>
      </c>
      <c r="AC2093" s="2" t="s">
        <v>73</v>
      </c>
      <c r="AD2093" s="10" t="s">
        <v>74</v>
      </c>
      <c r="AE2093" s="10"/>
      <c r="AF2093" s="10" t="s">
        <v>86</v>
      </c>
      <c r="AG2093" s="10" t="s">
        <v>75</v>
      </c>
      <c r="AH2093" s="10"/>
      <c r="AI2093" s="10" t="s">
        <v>76</v>
      </c>
      <c r="AJ2093" s="2" t="s">
        <v>76</v>
      </c>
      <c r="AK2093" s="32">
        <v>1</v>
      </c>
      <c r="AL2093" s="2"/>
      <c r="AM2093" s="2"/>
      <c r="AN2093" s="2"/>
      <c r="AO2093" s="2">
        <v>0</v>
      </c>
      <c r="AP2093" s="2">
        <v>0</v>
      </c>
      <c r="AQ2093" s="2">
        <v>2632050</v>
      </c>
      <c r="AR2093" s="26">
        <v>0.29319781078967944</v>
      </c>
      <c r="AS2093" s="11"/>
      <c r="AT2093" s="10"/>
      <c r="AV2093" s="10"/>
      <c r="AW2093" s="10"/>
      <c r="AX2093" s="10"/>
      <c r="AY2093" s="10"/>
      <c r="AZ2093" s="10"/>
      <c r="BC2093" s="10"/>
    </row>
    <row r="2094" s="2" customFormat="1">
      <c r="A2094" s="2" t="s">
        <v>4497</v>
      </c>
      <c r="B2094" s="11">
        <v>44162</v>
      </c>
      <c r="C2094" s="2" t="s">
        <v>4498</v>
      </c>
      <c r="D2094" s="2" t="s">
        <v>4499</v>
      </c>
      <c r="E2094" s="2" t="s">
        <v>4500</v>
      </c>
      <c r="F2094" s="2" t="s">
        <v>4501</v>
      </c>
      <c r="G2094" s="2" t="s">
        <v>4502</v>
      </c>
      <c r="H2094" s="2" t="s">
        <v>4503</v>
      </c>
      <c r="I2094" s="11">
        <v>44104</v>
      </c>
      <c r="J2094" s="11">
        <v>44104</v>
      </c>
      <c r="K2094" s="2" t="s">
        <v>62</v>
      </c>
      <c r="L2094" s="2" t="s">
        <v>1759</v>
      </c>
      <c r="M2094" s="2"/>
      <c r="N2094" s="2" t="s">
        <v>80</v>
      </c>
      <c r="O2094" s="2"/>
      <c r="P2094" s="2"/>
      <c r="Q2094" s="2" t="s">
        <v>65</v>
      </c>
      <c r="R2094" s="2" t="s">
        <v>81</v>
      </c>
      <c r="S2094" s="2">
        <v>85501</v>
      </c>
      <c r="T2094" s="2" t="s">
        <v>82</v>
      </c>
      <c r="U2094" s="2" t="s">
        <v>83</v>
      </c>
      <c r="V2094" s="10" t="s">
        <v>69</v>
      </c>
      <c r="W2094" s="2"/>
      <c r="X2094" s="2">
        <v>872110.2</v>
      </c>
      <c r="Y2094" s="26">
        <v>0.00085218391285</v>
      </c>
      <c r="Z2094" s="10" t="s">
        <v>84</v>
      </c>
      <c r="AA2094" s="2" t="s">
        <v>85</v>
      </c>
      <c r="AB2094" s="10" t="s">
        <v>72</v>
      </c>
      <c r="AC2094" s="2" t="s">
        <v>73</v>
      </c>
      <c r="AD2094" s="10" t="s">
        <v>74</v>
      </c>
      <c r="AE2094" s="10"/>
      <c r="AF2094" s="10" t="s">
        <v>86</v>
      </c>
      <c r="AG2094" s="10" t="s">
        <v>75</v>
      </c>
      <c r="AH2094" s="10"/>
      <c r="AI2094" s="10" t="s">
        <v>76</v>
      </c>
      <c r="AJ2094" s="2" t="s">
        <v>76</v>
      </c>
      <c r="AK2094" s="32">
        <v>1</v>
      </c>
      <c r="AL2094" s="2"/>
      <c r="AM2094" s="2"/>
      <c r="AN2094" s="2"/>
      <c r="AO2094" s="2">
        <v>0</v>
      </c>
      <c r="AP2094" s="2">
        <v>0</v>
      </c>
      <c r="AQ2094" s="2">
        <v>828240</v>
      </c>
      <c r="AR2094" s="26">
        <v>0.9496964947778388</v>
      </c>
      <c r="AS2094" s="11"/>
      <c r="AT2094" s="10"/>
      <c r="AV2094" s="10"/>
      <c r="AW2094" s="10"/>
      <c r="AX2094" s="10"/>
      <c r="AY2094" s="10"/>
      <c r="AZ2094" s="10"/>
      <c r="BC2094" s="10"/>
    </row>
    <row r="2095" s="2" customFormat="1">
      <c r="A2095" s="2" t="s">
        <v>4504</v>
      </c>
      <c r="B2095" s="11">
        <v>43796</v>
      </c>
      <c r="C2095" s="2" t="s">
        <v>4505</v>
      </c>
      <c r="D2095" s="2" t="s">
        <v>4506</v>
      </c>
      <c r="E2095" s="2" t="s">
        <v>4507</v>
      </c>
      <c r="F2095" s="2" t="s">
        <v>4508</v>
      </c>
      <c r="G2095" s="2" t="s">
        <v>4509</v>
      </c>
      <c r="H2095" s="2" t="s">
        <v>4510</v>
      </c>
      <c r="I2095" s="11">
        <v>43738</v>
      </c>
      <c r="J2095" s="11">
        <v>43738</v>
      </c>
      <c r="K2095" s="2" t="s">
        <v>126</v>
      </c>
      <c r="L2095" s="2" t="s">
        <v>2642</v>
      </c>
      <c r="M2095" s="2"/>
      <c r="N2095" s="2" t="s">
        <v>80</v>
      </c>
      <c r="O2095" s="2"/>
      <c r="P2095" s="2"/>
      <c r="Q2095" s="2" t="s">
        <v>65</v>
      </c>
      <c r="R2095" s="2" t="s">
        <v>81</v>
      </c>
      <c r="S2095" s="2">
        <v>85154</v>
      </c>
      <c r="T2095" s="2" t="s">
        <v>82</v>
      </c>
      <c r="U2095" s="2" t="s">
        <v>83</v>
      </c>
      <c r="V2095" s="10" t="s">
        <v>69</v>
      </c>
      <c r="W2095" s="2"/>
      <c r="X2095" s="2">
        <v>470050.08</v>
      </c>
      <c r="Y2095" s="26">
        <v>4.16788307E-05</v>
      </c>
      <c r="Z2095" s="10" t="s">
        <v>84</v>
      </c>
      <c r="AA2095" s="2" t="s">
        <v>85</v>
      </c>
      <c r="AB2095" s="10" t="s">
        <v>72</v>
      </c>
      <c r="AC2095" s="2" t="s">
        <v>73</v>
      </c>
      <c r="AD2095" s="10" t="s">
        <v>74</v>
      </c>
      <c r="AE2095" s="10"/>
      <c r="AF2095" s="10" t="s">
        <v>86</v>
      </c>
      <c r="AG2095" s="10" t="s">
        <v>75</v>
      </c>
      <c r="AH2095" s="10"/>
      <c r="AI2095" s="10" t="s">
        <v>76</v>
      </c>
      <c r="AJ2095" s="2" t="s">
        <v>76</v>
      </c>
      <c r="AK2095" s="32">
        <v>1</v>
      </c>
      <c r="AL2095" s="2"/>
      <c r="AM2095" s="2"/>
      <c r="AN2095" s="2"/>
      <c r="AO2095" s="2">
        <v>0</v>
      </c>
      <c r="AP2095" s="2">
        <v>0</v>
      </c>
      <c r="AQ2095" s="2">
        <v>234600</v>
      </c>
      <c r="AR2095" s="26">
        <v>0.4990957559245603</v>
      </c>
      <c r="AS2095" s="11"/>
      <c r="AT2095" s="10"/>
      <c r="AV2095" s="10"/>
      <c r="AW2095" s="10"/>
      <c r="AX2095" s="10"/>
      <c r="AY2095" s="10"/>
      <c r="AZ2095" s="10"/>
      <c r="BC2095" s="10"/>
    </row>
    <row r="2096" s="2" customFormat="1">
      <c r="A2096" s="2" t="s">
        <v>4511</v>
      </c>
      <c r="B2096" s="11">
        <v>43889</v>
      </c>
      <c r="C2096" s="2" t="s">
        <v>4505</v>
      </c>
      <c r="D2096" s="2" t="s">
        <v>4506</v>
      </c>
      <c r="E2096" s="2" t="s">
        <v>4507</v>
      </c>
      <c r="F2096" s="2" t="s">
        <v>4508</v>
      </c>
      <c r="G2096" s="2" t="s">
        <v>4509</v>
      </c>
      <c r="H2096" s="2" t="s">
        <v>4510</v>
      </c>
      <c r="I2096" s="11">
        <v>44104</v>
      </c>
      <c r="J2096" s="11">
        <v>43830</v>
      </c>
      <c r="K2096" s="2" t="s">
        <v>126</v>
      </c>
      <c r="L2096" s="2" t="s">
        <v>2642</v>
      </c>
      <c r="M2096" s="2"/>
      <c r="N2096" s="2" t="s">
        <v>80</v>
      </c>
      <c r="O2096" s="2"/>
      <c r="P2096" s="2"/>
      <c r="Q2096" s="2" t="s">
        <v>65</v>
      </c>
      <c r="R2096" s="2" t="s">
        <v>81</v>
      </c>
      <c r="S2096" s="2">
        <v>46000</v>
      </c>
      <c r="T2096" s="2" t="s">
        <v>82</v>
      </c>
      <c r="U2096" s="2" t="s">
        <v>83</v>
      </c>
      <c r="V2096" s="10" t="s">
        <v>69</v>
      </c>
      <c r="W2096" s="2"/>
      <c r="X2096" s="2">
        <v>279680</v>
      </c>
      <c r="Y2096" s="26">
        <v>2.322953044E-05</v>
      </c>
      <c r="Z2096" s="10" t="s">
        <v>84</v>
      </c>
      <c r="AA2096" s="2" t="s">
        <v>85</v>
      </c>
      <c r="AB2096" s="10" t="s">
        <v>72</v>
      </c>
      <c r="AC2096" s="2" t="s">
        <v>73</v>
      </c>
      <c r="AD2096" s="10" t="s">
        <v>74</v>
      </c>
      <c r="AE2096" s="10"/>
      <c r="AF2096" s="10" t="s">
        <v>86</v>
      </c>
      <c r="AG2096" s="10" t="s">
        <v>75</v>
      </c>
      <c r="AH2096" s="10"/>
      <c r="AI2096" s="10" t="s">
        <v>76</v>
      </c>
      <c r="AJ2096" s="2" t="s">
        <v>76</v>
      </c>
      <c r="AK2096" s="32">
        <v>1</v>
      </c>
      <c r="AL2096" s="2"/>
      <c r="AM2096" s="2"/>
      <c r="AN2096" s="2"/>
      <c r="AO2096" s="2">
        <v>0</v>
      </c>
      <c r="AP2096" s="2">
        <v>0</v>
      </c>
      <c r="AQ2096" s="2">
        <v>56544</v>
      </c>
      <c r="AR2096" s="26">
        <v>0.20217391304347826</v>
      </c>
      <c r="AS2096" s="11"/>
      <c r="AT2096" s="10"/>
      <c r="AV2096" s="10"/>
      <c r="AW2096" s="10"/>
      <c r="AX2096" s="10"/>
      <c r="AY2096" s="10"/>
      <c r="AZ2096" s="10"/>
      <c r="BC2096" s="10"/>
    </row>
    <row r="2097" s="2" customFormat="1">
      <c r="A2097" s="2" t="s">
        <v>4512</v>
      </c>
      <c r="B2097" s="11">
        <v>43983</v>
      </c>
      <c r="C2097" s="2" t="s">
        <v>4505</v>
      </c>
      <c r="D2097" s="2" t="s">
        <v>4506</v>
      </c>
      <c r="E2097" s="2" t="s">
        <v>4507</v>
      </c>
      <c r="F2097" s="2" t="s">
        <v>4508</v>
      </c>
      <c r="G2097" s="2" t="s">
        <v>4509</v>
      </c>
      <c r="H2097" s="2" t="s">
        <v>4510</v>
      </c>
      <c r="I2097" s="11">
        <v>44104</v>
      </c>
      <c r="J2097" s="11">
        <v>43921</v>
      </c>
      <c r="K2097" s="2" t="s">
        <v>62</v>
      </c>
      <c r="L2097" s="2" t="s">
        <v>1759</v>
      </c>
      <c r="M2097" s="2"/>
      <c r="N2097" s="2" t="s">
        <v>80</v>
      </c>
      <c r="O2097" s="2"/>
      <c r="P2097" s="2"/>
      <c r="Q2097" s="2" t="s">
        <v>65</v>
      </c>
      <c r="R2097" s="2" t="s">
        <v>81</v>
      </c>
      <c r="S2097" s="2">
        <v>19200</v>
      </c>
      <c r="T2097" s="2" t="s">
        <v>82</v>
      </c>
      <c r="U2097" s="2" t="s">
        <v>83</v>
      </c>
      <c r="V2097" s="10" t="s">
        <v>69</v>
      </c>
      <c r="W2097" s="2"/>
      <c r="X2097" s="2">
        <v>67200</v>
      </c>
      <c r="Y2097" s="26">
        <v>7.1910995E-06</v>
      </c>
      <c r="Z2097" s="10" t="s">
        <v>84</v>
      </c>
      <c r="AA2097" s="2" t="s">
        <v>85</v>
      </c>
      <c r="AB2097" s="10" t="s">
        <v>72</v>
      </c>
      <c r="AC2097" s="2" t="s">
        <v>73</v>
      </c>
      <c r="AD2097" s="10" t="s">
        <v>74</v>
      </c>
      <c r="AE2097" s="10"/>
      <c r="AF2097" s="10" t="s">
        <v>86</v>
      </c>
      <c r="AG2097" s="10" t="s">
        <v>75</v>
      </c>
      <c r="AH2097" s="10"/>
      <c r="AI2097" s="10" t="s">
        <v>76</v>
      </c>
      <c r="AJ2097" s="2" t="s">
        <v>76</v>
      </c>
      <c r="AK2097" s="32">
        <v>1</v>
      </c>
      <c r="AL2097" s="2"/>
      <c r="AM2097" s="2"/>
      <c r="AN2097" s="2"/>
      <c r="AO2097" s="2">
        <v>0</v>
      </c>
      <c r="AP2097" s="2">
        <v>0</v>
      </c>
      <c r="AQ2097" s="2">
        <v>74200</v>
      </c>
      <c r="AR2097" s="26">
        <v>1.1041666666666667</v>
      </c>
      <c r="AS2097" s="11"/>
      <c r="AT2097" s="10"/>
      <c r="AV2097" s="10"/>
      <c r="AW2097" s="10"/>
      <c r="AX2097" s="10"/>
      <c r="AY2097" s="10"/>
      <c r="AZ2097" s="10"/>
      <c r="BC2097" s="10"/>
    </row>
    <row r="2098" s="2" customFormat="1">
      <c r="A2098" s="2" t="s">
        <v>4513</v>
      </c>
      <c r="B2098" s="11">
        <v>44074</v>
      </c>
      <c r="C2098" s="2" t="s">
        <v>4505</v>
      </c>
      <c r="D2098" s="2" t="s">
        <v>4506</v>
      </c>
      <c r="E2098" s="2" t="s">
        <v>4507</v>
      </c>
      <c r="F2098" s="2" t="s">
        <v>4508</v>
      </c>
      <c r="G2098" s="2" t="s">
        <v>4509</v>
      </c>
      <c r="H2098" s="2" t="s">
        <v>4510</v>
      </c>
      <c r="I2098" s="11">
        <v>44104</v>
      </c>
      <c r="J2098" s="11">
        <v>44012</v>
      </c>
      <c r="K2098" s="2" t="s">
        <v>62</v>
      </c>
      <c r="L2098" s="2" t="s">
        <v>1759</v>
      </c>
      <c r="M2098" s="2"/>
      <c r="N2098" s="2" t="s">
        <v>80</v>
      </c>
      <c r="O2098" s="2"/>
      <c r="P2098" s="2"/>
      <c r="Q2098" s="2" t="s">
        <v>65</v>
      </c>
      <c r="R2098" s="2" t="s">
        <v>81</v>
      </c>
      <c r="S2098" s="2">
        <v>7931</v>
      </c>
      <c r="T2098" s="2" t="s">
        <v>82</v>
      </c>
      <c r="U2098" s="2" t="s">
        <v>83</v>
      </c>
      <c r="V2098" s="10" t="s">
        <v>69</v>
      </c>
      <c r="W2098" s="2"/>
      <c r="X2098" s="2">
        <v>34420.54</v>
      </c>
      <c r="Y2098" s="26">
        <v>3.09838862E-06</v>
      </c>
      <c r="Z2098" s="10" t="s">
        <v>84</v>
      </c>
      <c r="AA2098" s="2" t="s">
        <v>85</v>
      </c>
      <c r="AB2098" s="10" t="s">
        <v>72</v>
      </c>
      <c r="AC2098" s="2" t="s">
        <v>73</v>
      </c>
      <c r="AD2098" s="10" t="s">
        <v>74</v>
      </c>
      <c r="AE2098" s="10"/>
      <c r="AF2098" s="10" t="s">
        <v>86</v>
      </c>
      <c r="AG2098" s="10" t="s">
        <v>75</v>
      </c>
      <c r="AH2098" s="10"/>
      <c r="AI2098" s="10" t="s">
        <v>76</v>
      </c>
      <c r="AJ2098" s="2" t="s">
        <v>76</v>
      </c>
      <c r="AK2098" s="32">
        <v>1</v>
      </c>
      <c r="AL2098" s="2"/>
      <c r="AM2098" s="2"/>
      <c r="AN2098" s="2"/>
      <c r="AO2098" s="2">
        <v>0</v>
      </c>
      <c r="AP2098" s="2">
        <v>0</v>
      </c>
      <c r="AQ2098" s="2">
        <v>0</v>
      </c>
      <c r="AR2098" s="26">
        <v>0</v>
      </c>
      <c r="AS2098" s="11"/>
      <c r="AT2098" s="10"/>
      <c r="AV2098" s="10"/>
      <c r="AW2098" s="10"/>
      <c r="AX2098" s="10"/>
      <c r="AY2098" s="10"/>
      <c r="AZ2098" s="10"/>
      <c r="BC2098" s="10"/>
    </row>
    <row r="2099" s="2" customFormat="1">
      <c r="A2099" s="2" t="s">
        <v>4514</v>
      </c>
      <c r="B2099" s="11">
        <v>44162</v>
      </c>
      <c r="C2099" s="2" t="s">
        <v>4505</v>
      </c>
      <c r="D2099" s="2" t="s">
        <v>4506</v>
      </c>
      <c r="E2099" s="2" t="s">
        <v>4507</v>
      </c>
      <c r="F2099" s="2" t="s">
        <v>4508</v>
      </c>
      <c r="G2099" s="2" t="s">
        <v>4509</v>
      </c>
      <c r="H2099" s="2" t="s">
        <v>4510</v>
      </c>
      <c r="I2099" s="11">
        <v>44104</v>
      </c>
      <c r="J2099" s="11">
        <v>44104</v>
      </c>
      <c r="K2099" s="2" t="s">
        <v>62</v>
      </c>
      <c r="L2099" s="2" t="s">
        <v>1759</v>
      </c>
      <c r="M2099" s="2"/>
      <c r="N2099" s="2" t="s">
        <v>80</v>
      </c>
      <c r="O2099" s="2"/>
      <c r="P2099" s="2"/>
      <c r="Q2099" s="2" t="s">
        <v>65</v>
      </c>
      <c r="R2099" s="2" t="s">
        <v>81</v>
      </c>
      <c r="S2099" s="2">
        <v>1400</v>
      </c>
      <c r="T2099" s="2" t="s">
        <v>82</v>
      </c>
      <c r="U2099" s="2" t="s">
        <v>83</v>
      </c>
      <c r="V2099" s="10" t="s">
        <v>69</v>
      </c>
      <c r="W2099" s="2"/>
      <c r="X2099" s="2">
        <v>14280</v>
      </c>
      <c r="Y2099" s="26">
        <v>1.20267126E-06</v>
      </c>
      <c r="Z2099" s="10" t="s">
        <v>84</v>
      </c>
      <c r="AA2099" s="2" t="s">
        <v>85</v>
      </c>
      <c r="AB2099" s="10" t="s">
        <v>72</v>
      </c>
      <c r="AC2099" s="2" t="s">
        <v>73</v>
      </c>
      <c r="AD2099" s="10" t="s">
        <v>74</v>
      </c>
      <c r="AE2099" s="10"/>
      <c r="AF2099" s="10" t="s">
        <v>86</v>
      </c>
      <c r="AG2099" s="10" t="s">
        <v>75</v>
      </c>
      <c r="AH2099" s="10"/>
      <c r="AI2099" s="10" t="s">
        <v>76</v>
      </c>
      <c r="AJ2099" s="2" t="s">
        <v>76</v>
      </c>
      <c r="AK2099" s="32">
        <v>1</v>
      </c>
      <c r="AL2099" s="2"/>
      <c r="AM2099" s="2"/>
      <c r="AN2099" s="2"/>
      <c r="AO2099" s="2">
        <v>0</v>
      </c>
      <c r="AP2099" s="2">
        <v>0</v>
      </c>
      <c r="AQ2099" s="2">
        <v>0</v>
      </c>
      <c r="AR2099" s="26">
        <v>0</v>
      </c>
      <c r="AS2099" s="11"/>
      <c r="AT2099" s="10"/>
      <c r="AV2099" s="10"/>
      <c r="AW2099" s="10"/>
      <c r="AX2099" s="10"/>
      <c r="AY2099" s="10"/>
      <c r="AZ2099" s="10"/>
      <c r="BC2099" s="10"/>
    </row>
    <row r="2100" s="2" customFormat="1">
      <c r="A2100" s="2" t="s">
        <v>4515</v>
      </c>
      <c r="B2100" s="11">
        <v>44256</v>
      </c>
      <c r="C2100" s="2" t="s">
        <v>4505</v>
      </c>
      <c r="D2100" s="2" t="s">
        <v>4506</v>
      </c>
      <c r="E2100" s="2" t="s">
        <v>4507</v>
      </c>
      <c r="F2100" s="2" t="s">
        <v>4508</v>
      </c>
      <c r="G2100" s="2" t="s">
        <v>4509</v>
      </c>
      <c r="H2100" s="2" t="s">
        <v>4510</v>
      </c>
      <c r="I2100" s="11">
        <v>44469</v>
      </c>
      <c r="J2100" s="11">
        <v>44196</v>
      </c>
      <c r="K2100" s="2" t="s">
        <v>62</v>
      </c>
      <c r="L2100" s="2" t="s">
        <v>1759</v>
      </c>
      <c r="M2100" s="2"/>
      <c r="N2100" s="2" t="s">
        <v>80</v>
      </c>
      <c r="O2100" s="2"/>
      <c r="P2100" s="2"/>
      <c r="Q2100" s="2" t="s">
        <v>65</v>
      </c>
      <c r="R2100" s="2" t="s">
        <v>81</v>
      </c>
      <c r="S2100" s="2">
        <v>183</v>
      </c>
      <c r="T2100" s="2" t="s">
        <v>82</v>
      </c>
      <c r="U2100" s="2" t="s">
        <v>83</v>
      </c>
      <c r="V2100" s="10" t="s">
        <v>69</v>
      </c>
      <c r="W2100" s="2"/>
      <c r="X2100" s="2">
        <v>3447.72</v>
      </c>
      <c r="Y2100" s="26">
        <v>2.8158102E-07</v>
      </c>
      <c r="Z2100" s="10" t="s">
        <v>84</v>
      </c>
      <c r="AA2100" s="2" t="s">
        <v>85</v>
      </c>
      <c r="AB2100" s="10" t="s">
        <v>72</v>
      </c>
      <c r="AC2100" s="2" t="s">
        <v>73</v>
      </c>
      <c r="AD2100" s="10" t="s">
        <v>74</v>
      </c>
      <c r="AE2100" s="10"/>
      <c r="AF2100" s="10" t="s">
        <v>86</v>
      </c>
      <c r="AG2100" s="10" t="s">
        <v>75</v>
      </c>
      <c r="AH2100" s="10"/>
      <c r="AI2100" s="10" t="s">
        <v>76</v>
      </c>
      <c r="AJ2100" s="2" t="s">
        <v>76</v>
      </c>
      <c r="AK2100" s="32">
        <v>1</v>
      </c>
      <c r="AL2100" s="2"/>
      <c r="AM2100" s="2"/>
      <c r="AN2100" s="2"/>
      <c r="AO2100" s="2">
        <v>0</v>
      </c>
      <c r="AP2100" s="2">
        <v>0</v>
      </c>
      <c r="AQ2100" s="2">
        <v>0</v>
      </c>
      <c r="AR2100" s="26">
        <v>0</v>
      </c>
      <c r="AS2100" s="11"/>
      <c r="AT2100" s="10"/>
      <c r="AV2100" s="10"/>
      <c r="AW2100" s="10"/>
      <c r="AX2100" s="10"/>
      <c r="AY2100" s="10"/>
      <c r="AZ2100" s="10"/>
      <c r="BC2100" s="10"/>
    </row>
    <row r="2101" s="2" customFormat="1">
      <c r="A2101" s="2" t="s">
        <v>4516</v>
      </c>
      <c r="B2101" s="11">
        <v>44348</v>
      </c>
      <c r="C2101" s="2" t="s">
        <v>4505</v>
      </c>
      <c r="D2101" s="2" t="s">
        <v>4506</v>
      </c>
      <c r="E2101" s="2" t="s">
        <v>4507</v>
      </c>
      <c r="F2101" s="2" t="s">
        <v>4508</v>
      </c>
      <c r="G2101" s="2" t="s">
        <v>4509</v>
      </c>
      <c r="H2101" s="2" t="s">
        <v>4510</v>
      </c>
      <c r="I2101" s="11">
        <v>44469</v>
      </c>
      <c r="J2101" s="11">
        <v>44286</v>
      </c>
      <c r="K2101" s="2" t="s">
        <v>62</v>
      </c>
      <c r="L2101" s="2" t="s">
        <v>1759</v>
      </c>
      <c r="M2101" s="2"/>
      <c r="N2101" s="2" t="s">
        <v>80</v>
      </c>
      <c r="O2101" s="2"/>
      <c r="P2101" s="2"/>
      <c r="Q2101" s="2" t="s">
        <v>65</v>
      </c>
      <c r="R2101" s="2" t="s">
        <v>81</v>
      </c>
      <c r="S2101" s="2">
        <v>83</v>
      </c>
      <c r="T2101" s="2" t="s">
        <v>82</v>
      </c>
      <c r="U2101" s="2" t="s">
        <v>83</v>
      </c>
      <c r="V2101" s="10" t="s">
        <v>69</v>
      </c>
      <c r="W2101" s="2"/>
      <c r="X2101" s="2">
        <v>15755.06</v>
      </c>
      <c r="Y2101" s="26">
        <v>1.21921784E-06</v>
      </c>
      <c r="Z2101" s="10" t="s">
        <v>84</v>
      </c>
      <c r="AA2101" s="2" t="s">
        <v>85</v>
      </c>
      <c r="AB2101" s="10" t="s">
        <v>72</v>
      </c>
      <c r="AC2101" s="2" t="s">
        <v>73</v>
      </c>
      <c r="AD2101" s="10" t="s">
        <v>74</v>
      </c>
      <c r="AE2101" s="10"/>
      <c r="AF2101" s="10" t="s">
        <v>86</v>
      </c>
      <c r="AG2101" s="10" t="s">
        <v>75</v>
      </c>
      <c r="AH2101" s="10"/>
      <c r="AI2101" s="10" t="s">
        <v>76</v>
      </c>
      <c r="AJ2101" s="2" t="s">
        <v>76</v>
      </c>
      <c r="AK2101" s="32">
        <v>1</v>
      </c>
      <c r="AL2101" s="2"/>
      <c r="AM2101" s="2"/>
      <c r="AN2101" s="2"/>
      <c r="AO2101" s="2">
        <v>0</v>
      </c>
      <c r="AP2101" s="2">
        <v>0</v>
      </c>
      <c r="AQ2101" s="2">
        <v>0</v>
      </c>
      <c r="AR2101" s="26">
        <v>0</v>
      </c>
      <c r="AS2101" s="11"/>
      <c r="AT2101" s="10"/>
      <c r="AV2101" s="10"/>
      <c r="AW2101" s="10"/>
      <c r="AX2101" s="10"/>
      <c r="AY2101" s="10"/>
      <c r="AZ2101" s="10"/>
      <c r="BC2101" s="10"/>
    </row>
    <row r="2102" s="2" customFormat="1">
      <c r="A2102" s="2" t="s">
        <v>4517</v>
      </c>
      <c r="B2102" s="11">
        <v>44498</v>
      </c>
      <c r="C2102" s="2" t="s">
        <v>4518</v>
      </c>
      <c r="D2102" s="2" t="s">
        <v>4519</v>
      </c>
      <c r="E2102" s="2" t="s">
        <v>4520</v>
      </c>
      <c r="F2102" s="2" t="s">
        <v>4521</v>
      </c>
      <c r="G2102" s="2" t="s">
        <v>4522</v>
      </c>
      <c r="H2102" s="2" t="s">
        <v>4523</v>
      </c>
      <c r="I2102" s="11">
        <v>44439</v>
      </c>
      <c r="J2102" s="11">
        <v>44439</v>
      </c>
      <c r="K2102" s="2" t="s">
        <v>62</v>
      </c>
      <c r="L2102" s="2" t="s">
        <v>1759</v>
      </c>
      <c r="M2102" s="2"/>
      <c r="N2102" s="2" t="s">
        <v>80</v>
      </c>
      <c r="O2102" s="2"/>
      <c r="P2102" s="2"/>
      <c r="Q2102" s="2" t="s">
        <v>65</v>
      </c>
      <c r="R2102" s="2" t="s">
        <v>81</v>
      </c>
      <c r="S2102" s="2">
        <v>28827</v>
      </c>
      <c r="T2102" s="2" t="s">
        <v>82</v>
      </c>
      <c r="U2102" s="2" t="s">
        <v>83</v>
      </c>
      <c r="V2102" s="10" t="s">
        <v>69</v>
      </c>
      <c r="W2102" s="2"/>
      <c r="X2102" s="2">
        <v>6291204.48</v>
      </c>
      <c r="Y2102" s="26">
        <v>0.00057096050088</v>
      </c>
      <c r="Z2102" s="10" t="s">
        <v>84</v>
      </c>
      <c r="AA2102" s="2" t="s">
        <v>85</v>
      </c>
      <c r="AB2102" s="10" t="s">
        <v>72</v>
      </c>
      <c r="AC2102" s="2" t="s">
        <v>73</v>
      </c>
      <c r="AD2102" s="10" t="s">
        <v>74</v>
      </c>
      <c r="AE2102" s="10"/>
      <c r="AF2102" s="10" t="s">
        <v>86</v>
      </c>
      <c r="AG2102" s="10" t="s">
        <v>75</v>
      </c>
      <c r="AH2102" s="10"/>
      <c r="AI2102" s="10" t="s">
        <v>76</v>
      </c>
      <c r="AJ2102" s="2" t="s">
        <v>76</v>
      </c>
      <c r="AK2102" s="32">
        <v>1</v>
      </c>
      <c r="AL2102" s="2"/>
      <c r="AM2102" s="2"/>
      <c r="AN2102" s="2"/>
      <c r="AO2102" s="2">
        <v>0</v>
      </c>
      <c r="AP2102" s="2">
        <v>0</v>
      </c>
      <c r="AQ2102" s="2">
        <v>0</v>
      </c>
      <c r="AR2102" s="26">
        <v>0</v>
      </c>
      <c r="AS2102" s="11"/>
      <c r="AT2102" s="10"/>
      <c r="AV2102" s="10"/>
      <c r="AW2102" s="10"/>
      <c r="AX2102" s="10"/>
      <c r="AY2102" s="10"/>
      <c r="AZ2102" s="10"/>
      <c r="BC2102" s="10"/>
    </row>
    <row r="2103" s="2" customFormat="1">
      <c r="A2103" s="2" t="s">
        <v>4524</v>
      </c>
      <c r="B2103" s="11">
        <v>44498</v>
      </c>
      <c r="C2103" s="2" t="s">
        <v>4518</v>
      </c>
      <c r="D2103" s="2" t="s">
        <v>4519</v>
      </c>
      <c r="E2103" s="2" t="s">
        <v>4520</v>
      </c>
      <c r="F2103" s="2" t="s">
        <v>4525</v>
      </c>
      <c r="G2103" s="2" t="s">
        <v>4526</v>
      </c>
      <c r="H2103" s="2" t="s">
        <v>4527</v>
      </c>
      <c r="I2103" s="11">
        <v>44439</v>
      </c>
      <c r="J2103" s="11">
        <v>44439</v>
      </c>
      <c r="K2103" s="2" t="s">
        <v>62</v>
      </c>
      <c r="L2103" s="2" t="s">
        <v>1759</v>
      </c>
      <c r="M2103" s="2"/>
      <c r="N2103" s="2" t="s">
        <v>80</v>
      </c>
      <c r="O2103" s="2"/>
      <c r="P2103" s="2"/>
      <c r="Q2103" s="2" t="s">
        <v>65</v>
      </c>
      <c r="R2103" s="2" t="s">
        <v>81</v>
      </c>
      <c r="S2103" s="2">
        <v>7553</v>
      </c>
      <c r="T2103" s="2" t="s">
        <v>82</v>
      </c>
      <c r="U2103" s="2" t="s">
        <v>83</v>
      </c>
      <c r="V2103" s="10" t="s">
        <v>69</v>
      </c>
      <c r="W2103" s="2"/>
      <c r="X2103" s="2">
        <v>1648366.72</v>
      </c>
      <c r="Y2103" s="26">
        <v>0.00029950684518</v>
      </c>
      <c r="Z2103" s="10" t="s">
        <v>84</v>
      </c>
      <c r="AA2103" s="2" t="s">
        <v>85</v>
      </c>
      <c r="AB2103" s="10" t="s">
        <v>72</v>
      </c>
      <c r="AC2103" s="2" t="s">
        <v>73</v>
      </c>
      <c r="AD2103" s="10" t="s">
        <v>74</v>
      </c>
      <c r="AE2103" s="10"/>
      <c r="AF2103" s="10" t="s">
        <v>86</v>
      </c>
      <c r="AG2103" s="10" t="s">
        <v>75</v>
      </c>
      <c r="AH2103" s="10"/>
      <c r="AI2103" s="10" t="s">
        <v>76</v>
      </c>
      <c r="AJ2103" s="2" t="s">
        <v>76</v>
      </c>
      <c r="AK2103" s="32">
        <v>1</v>
      </c>
      <c r="AL2103" s="2"/>
      <c r="AM2103" s="2"/>
      <c r="AN2103" s="2"/>
      <c r="AO2103" s="2">
        <v>0</v>
      </c>
      <c r="AP2103" s="2">
        <v>0</v>
      </c>
      <c r="AQ2103" s="2">
        <v>0</v>
      </c>
      <c r="AR2103" s="26">
        <v>0</v>
      </c>
      <c r="AS2103" s="11"/>
      <c r="AT2103" s="10"/>
      <c r="AV2103" s="10"/>
      <c r="AW2103" s="10"/>
      <c r="AX2103" s="10"/>
      <c r="AY2103" s="10"/>
      <c r="AZ2103" s="10"/>
      <c r="BC2103" s="10"/>
    </row>
    <row r="2104" s="2" customFormat="1">
      <c r="A2104" s="2" t="s">
        <v>4528</v>
      </c>
      <c r="B2104" s="11">
        <v>43859</v>
      </c>
      <c r="C2104" s="2" t="s">
        <v>4518</v>
      </c>
      <c r="D2104" s="2" t="s">
        <v>4519</v>
      </c>
      <c r="E2104" s="2" t="s">
        <v>4520</v>
      </c>
      <c r="F2104" s="2" t="s">
        <v>4529</v>
      </c>
      <c r="G2104" s="2" t="s">
        <v>4530</v>
      </c>
      <c r="H2104" s="2" t="s">
        <v>4531</v>
      </c>
      <c r="I2104" s="11">
        <v>44074</v>
      </c>
      <c r="J2104" s="11">
        <v>43799</v>
      </c>
      <c r="K2104" s="2" t="s">
        <v>126</v>
      </c>
      <c r="L2104" s="2" t="s">
        <v>2642</v>
      </c>
      <c r="M2104" s="2"/>
      <c r="N2104" s="2" t="s">
        <v>80</v>
      </c>
      <c r="O2104" s="2"/>
      <c r="P2104" s="2"/>
      <c r="Q2104" s="2" t="s">
        <v>65</v>
      </c>
      <c r="R2104" s="2" t="s">
        <v>81</v>
      </c>
      <c r="S2104" s="2">
        <v>99162</v>
      </c>
      <c r="T2104" s="2" t="s">
        <v>82</v>
      </c>
      <c r="U2104" s="2" t="s">
        <v>83</v>
      </c>
      <c r="V2104" s="10" t="s">
        <v>69</v>
      </c>
      <c r="W2104" s="2"/>
      <c r="X2104" s="2">
        <v>628687.08</v>
      </c>
      <c r="Y2104" s="26">
        <v>0.00027773140556</v>
      </c>
      <c r="Z2104" s="10" t="s">
        <v>84</v>
      </c>
      <c r="AA2104" s="2" t="s">
        <v>85</v>
      </c>
      <c r="AB2104" s="10" t="s">
        <v>72</v>
      </c>
      <c r="AC2104" s="2" t="s">
        <v>73</v>
      </c>
      <c r="AD2104" s="10" t="s">
        <v>74</v>
      </c>
      <c r="AE2104" s="10"/>
      <c r="AF2104" s="10" t="s">
        <v>86</v>
      </c>
      <c r="AG2104" s="10" t="s">
        <v>75</v>
      </c>
      <c r="AH2104" s="10"/>
      <c r="AI2104" s="10" t="s">
        <v>76</v>
      </c>
      <c r="AJ2104" s="2" t="s">
        <v>76</v>
      </c>
      <c r="AK2104" s="32">
        <v>1</v>
      </c>
      <c r="AL2104" s="2"/>
      <c r="AM2104" s="2"/>
      <c r="AN2104" s="2"/>
      <c r="AO2104" s="2">
        <v>0</v>
      </c>
      <c r="AP2104" s="2">
        <v>0</v>
      </c>
      <c r="AQ2104" s="2">
        <v>591306.44</v>
      </c>
      <c r="AR2104" s="26">
        <v>0.9405417397793511</v>
      </c>
      <c r="AS2104" s="11"/>
      <c r="AT2104" s="10"/>
      <c r="AV2104" s="10"/>
      <c r="AW2104" s="10"/>
      <c r="AX2104" s="10"/>
      <c r="AY2104" s="10"/>
      <c r="AZ2104" s="10"/>
      <c r="BC2104" s="10"/>
    </row>
    <row r="2105" s="2" customFormat="1">
      <c r="A2105" s="2" t="s">
        <v>4532</v>
      </c>
      <c r="B2105" s="11">
        <v>43950</v>
      </c>
      <c r="C2105" s="2" t="s">
        <v>4518</v>
      </c>
      <c r="D2105" s="2" t="s">
        <v>4519</v>
      </c>
      <c r="E2105" s="2" t="s">
        <v>4520</v>
      </c>
      <c r="F2105" s="2" t="s">
        <v>4529</v>
      </c>
      <c r="G2105" s="2" t="s">
        <v>4530</v>
      </c>
      <c r="H2105" s="2" t="s">
        <v>4531</v>
      </c>
      <c r="I2105" s="11">
        <v>44074</v>
      </c>
      <c r="J2105" s="11">
        <v>43890</v>
      </c>
      <c r="K2105" s="2" t="s">
        <v>126</v>
      </c>
      <c r="L2105" s="2" t="s">
        <v>2642</v>
      </c>
      <c r="M2105" s="2"/>
      <c r="N2105" s="2" t="s">
        <v>80</v>
      </c>
      <c r="O2105" s="2"/>
      <c r="P2105" s="2"/>
      <c r="Q2105" s="2" t="s">
        <v>65</v>
      </c>
      <c r="R2105" s="2" t="s">
        <v>81</v>
      </c>
      <c r="S2105" s="2">
        <v>99154</v>
      </c>
      <c r="T2105" s="2" t="s">
        <v>82</v>
      </c>
      <c r="U2105" s="2" t="s">
        <v>83</v>
      </c>
      <c r="V2105" s="10" t="s">
        <v>69</v>
      </c>
      <c r="W2105" s="2"/>
      <c r="X2105" s="2">
        <v>356954.4</v>
      </c>
      <c r="Y2105" s="26">
        <v>0.00017531834971</v>
      </c>
      <c r="Z2105" s="10" t="s">
        <v>84</v>
      </c>
      <c r="AA2105" s="2" t="s">
        <v>85</v>
      </c>
      <c r="AB2105" s="10" t="s">
        <v>72</v>
      </c>
      <c r="AC2105" s="2" t="s">
        <v>73</v>
      </c>
      <c r="AD2105" s="10" t="s">
        <v>74</v>
      </c>
      <c r="AE2105" s="10"/>
      <c r="AF2105" s="10" t="s">
        <v>86</v>
      </c>
      <c r="AG2105" s="10" t="s">
        <v>75</v>
      </c>
      <c r="AH2105" s="10"/>
      <c r="AI2105" s="10" t="s">
        <v>76</v>
      </c>
      <c r="AJ2105" s="2" t="s">
        <v>76</v>
      </c>
      <c r="AK2105" s="32">
        <v>1</v>
      </c>
      <c r="AL2105" s="2"/>
      <c r="AM2105" s="2"/>
      <c r="AN2105" s="2"/>
      <c r="AO2105" s="2">
        <v>0</v>
      </c>
      <c r="AP2105" s="2">
        <v>0</v>
      </c>
      <c r="AQ2105" s="2">
        <v>343800</v>
      </c>
      <c r="AR2105" s="26">
        <v>0.9631482340601489</v>
      </c>
      <c r="AS2105" s="11"/>
      <c r="AT2105" s="10"/>
      <c r="AV2105" s="10"/>
      <c r="AW2105" s="10"/>
      <c r="AX2105" s="10"/>
      <c r="AY2105" s="10"/>
      <c r="AZ2105" s="10"/>
      <c r="BC2105" s="10"/>
    </row>
    <row r="2106" s="2" customFormat="1">
      <c r="A2106" s="2" t="s">
        <v>4533</v>
      </c>
      <c r="B2106" s="11">
        <v>44042</v>
      </c>
      <c r="C2106" s="2" t="s">
        <v>4518</v>
      </c>
      <c r="D2106" s="2" t="s">
        <v>4519</v>
      </c>
      <c r="E2106" s="2" t="s">
        <v>4520</v>
      </c>
      <c r="F2106" s="2" t="s">
        <v>4529</v>
      </c>
      <c r="G2106" s="2" t="s">
        <v>4530</v>
      </c>
      <c r="H2106" s="2" t="s">
        <v>4531</v>
      </c>
      <c r="I2106" s="11">
        <v>44074</v>
      </c>
      <c r="J2106" s="11">
        <v>43982</v>
      </c>
      <c r="K2106" s="2" t="s">
        <v>62</v>
      </c>
      <c r="L2106" s="2" t="s">
        <v>1759</v>
      </c>
      <c r="M2106" s="2"/>
      <c r="N2106" s="2" t="s">
        <v>80</v>
      </c>
      <c r="O2106" s="2"/>
      <c r="P2106" s="2"/>
      <c r="Q2106" s="2" t="s">
        <v>65</v>
      </c>
      <c r="R2106" s="2" t="s">
        <v>81</v>
      </c>
      <c r="S2106" s="2">
        <v>76917</v>
      </c>
      <c r="T2106" s="2" t="s">
        <v>82</v>
      </c>
      <c r="U2106" s="2" t="s">
        <v>83</v>
      </c>
      <c r="V2106" s="10" t="s">
        <v>69</v>
      </c>
      <c r="W2106" s="2"/>
      <c r="X2106" s="2">
        <v>312283.02</v>
      </c>
      <c r="Y2106" s="26">
        <v>0.00014984360416</v>
      </c>
      <c r="Z2106" s="10" t="s">
        <v>84</v>
      </c>
      <c r="AA2106" s="2" t="s">
        <v>85</v>
      </c>
      <c r="AB2106" s="10" t="s">
        <v>72</v>
      </c>
      <c r="AC2106" s="2" t="s">
        <v>73</v>
      </c>
      <c r="AD2106" s="10" t="s">
        <v>74</v>
      </c>
      <c r="AE2106" s="10"/>
      <c r="AF2106" s="10" t="s">
        <v>86</v>
      </c>
      <c r="AG2106" s="10" t="s">
        <v>75</v>
      </c>
      <c r="AH2106" s="10"/>
      <c r="AI2106" s="10" t="s">
        <v>76</v>
      </c>
      <c r="AJ2106" s="2" t="s">
        <v>76</v>
      </c>
      <c r="AK2106" s="32">
        <v>1</v>
      </c>
      <c r="AL2106" s="2"/>
      <c r="AM2106" s="2"/>
      <c r="AN2106" s="2"/>
      <c r="AO2106" s="2">
        <v>0</v>
      </c>
      <c r="AP2106" s="2">
        <v>0</v>
      </c>
      <c r="AQ2106" s="2">
        <v>295568</v>
      </c>
      <c r="AR2106" s="26">
        <v>0.946474771506949</v>
      </c>
      <c r="AS2106" s="11"/>
      <c r="AT2106" s="10"/>
      <c r="AV2106" s="10"/>
      <c r="AW2106" s="10"/>
      <c r="AX2106" s="10"/>
      <c r="AY2106" s="10"/>
      <c r="AZ2106" s="10"/>
      <c r="BC2106" s="10"/>
    </row>
    <row r="2107" s="2" customFormat="1">
      <c r="A2107" s="2" t="s">
        <v>4534</v>
      </c>
      <c r="B2107" s="11">
        <v>44133</v>
      </c>
      <c r="C2107" s="2" t="s">
        <v>4518</v>
      </c>
      <c r="D2107" s="2" t="s">
        <v>4519</v>
      </c>
      <c r="E2107" s="2" t="s">
        <v>4520</v>
      </c>
      <c r="F2107" s="2" t="s">
        <v>4529</v>
      </c>
      <c r="G2107" s="2" t="s">
        <v>4530</v>
      </c>
      <c r="H2107" s="2" t="s">
        <v>4531</v>
      </c>
      <c r="I2107" s="11">
        <v>44074</v>
      </c>
      <c r="J2107" s="11">
        <v>44074</v>
      </c>
      <c r="K2107" s="2" t="s">
        <v>62</v>
      </c>
      <c r="L2107" s="2" t="s">
        <v>1759</v>
      </c>
      <c r="M2107" s="2"/>
      <c r="N2107" s="2" t="s">
        <v>80</v>
      </c>
      <c r="O2107" s="2"/>
      <c r="P2107" s="2"/>
      <c r="Q2107" s="2" t="s">
        <v>65</v>
      </c>
      <c r="R2107" s="2" t="s">
        <v>81</v>
      </c>
      <c r="S2107" s="2">
        <v>71860</v>
      </c>
      <c r="T2107" s="2" t="s">
        <v>82</v>
      </c>
      <c r="U2107" s="2" t="s">
        <v>83</v>
      </c>
      <c r="V2107" s="10" t="s">
        <v>69</v>
      </c>
      <c r="W2107" s="2"/>
      <c r="X2107" s="2">
        <v>480024.8</v>
      </c>
      <c r="Y2107" s="26">
        <v>0.00019734397125</v>
      </c>
      <c r="Z2107" s="10" t="s">
        <v>84</v>
      </c>
      <c r="AA2107" s="2" t="s">
        <v>85</v>
      </c>
      <c r="AB2107" s="10" t="s">
        <v>72</v>
      </c>
      <c r="AC2107" s="2" t="s">
        <v>73</v>
      </c>
      <c r="AD2107" s="10" t="s">
        <v>74</v>
      </c>
      <c r="AE2107" s="10"/>
      <c r="AF2107" s="10" t="s">
        <v>86</v>
      </c>
      <c r="AG2107" s="10" t="s">
        <v>75</v>
      </c>
      <c r="AH2107" s="10"/>
      <c r="AI2107" s="10" t="s">
        <v>76</v>
      </c>
      <c r="AJ2107" s="2" t="s">
        <v>76</v>
      </c>
      <c r="AK2107" s="32">
        <v>1</v>
      </c>
      <c r="AL2107" s="2"/>
      <c r="AM2107" s="2"/>
      <c r="AN2107" s="2"/>
      <c r="AO2107" s="2">
        <v>0</v>
      </c>
      <c r="AP2107" s="2">
        <v>0</v>
      </c>
      <c r="AQ2107" s="2">
        <v>447560</v>
      </c>
      <c r="AR2107" s="26">
        <v>0.9323684942944616</v>
      </c>
      <c r="AS2107" s="11"/>
      <c r="AT2107" s="10"/>
      <c r="AV2107" s="10"/>
      <c r="AW2107" s="10"/>
      <c r="AX2107" s="10"/>
      <c r="AY2107" s="10"/>
      <c r="AZ2107" s="10"/>
      <c r="BC2107" s="10"/>
    </row>
    <row r="2108" s="2" customFormat="1">
      <c r="A2108" s="2" t="s">
        <v>4535</v>
      </c>
      <c r="B2108" s="11">
        <v>44225</v>
      </c>
      <c r="C2108" s="2" t="s">
        <v>4518</v>
      </c>
      <c r="D2108" s="2" t="s">
        <v>4519</v>
      </c>
      <c r="E2108" s="2" t="s">
        <v>4520</v>
      </c>
      <c r="F2108" s="2" t="s">
        <v>4529</v>
      </c>
      <c r="G2108" s="2" t="s">
        <v>4530</v>
      </c>
      <c r="H2108" s="2" t="s">
        <v>4531</v>
      </c>
      <c r="I2108" s="11">
        <v>44439</v>
      </c>
      <c r="J2108" s="11">
        <v>44165</v>
      </c>
      <c r="K2108" s="2" t="s">
        <v>62</v>
      </c>
      <c r="L2108" s="2" t="s">
        <v>1759</v>
      </c>
      <c r="M2108" s="2"/>
      <c r="N2108" s="2" t="s">
        <v>80</v>
      </c>
      <c r="O2108" s="2"/>
      <c r="P2108" s="2"/>
      <c r="Q2108" s="2" t="s">
        <v>65</v>
      </c>
      <c r="R2108" s="2" t="s">
        <v>81</v>
      </c>
      <c r="S2108" s="2">
        <v>78028</v>
      </c>
      <c r="T2108" s="2" t="s">
        <v>82</v>
      </c>
      <c r="U2108" s="2" t="s">
        <v>83</v>
      </c>
      <c r="V2108" s="10" t="s">
        <v>69</v>
      </c>
      <c r="W2108" s="2"/>
      <c r="X2108" s="2">
        <v>1292143.68</v>
      </c>
      <c r="Y2108" s="26">
        <v>0.00041939327523</v>
      </c>
      <c r="Z2108" s="10" t="s">
        <v>84</v>
      </c>
      <c r="AA2108" s="2" t="s">
        <v>85</v>
      </c>
      <c r="AB2108" s="10" t="s">
        <v>72</v>
      </c>
      <c r="AC2108" s="2" t="s">
        <v>73</v>
      </c>
      <c r="AD2108" s="10" t="s">
        <v>74</v>
      </c>
      <c r="AE2108" s="10"/>
      <c r="AF2108" s="10" t="s">
        <v>86</v>
      </c>
      <c r="AG2108" s="10" t="s">
        <v>75</v>
      </c>
      <c r="AH2108" s="10"/>
      <c r="AI2108" s="10" t="s">
        <v>76</v>
      </c>
      <c r="AJ2108" s="2" t="s">
        <v>76</v>
      </c>
      <c r="AK2108" s="32">
        <v>1</v>
      </c>
      <c r="AL2108" s="2"/>
      <c r="AM2108" s="2"/>
      <c r="AN2108" s="2"/>
      <c r="AO2108" s="2">
        <v>0</v>
      </c>
      <c r="AP2108" s="2">
        <v>0</v>
      </c>
      <c r="AQ2108" s="2">
        <v>1092960</v>
      </c>
      <c r="AR2108" s="26">
        <v>0.8458502076177782</v>
      </c>
      <c r="AS2108" s="11"/>
      <c r="AT2108" s="10"/>
      <c r="AV2108" s="10"/>
      <c r="AW2108" s="10"/>
      <c r="AX2108" s="10"/>
      <c r="AY2108" s="10"/>
      <c r="AZ2108" s="10"/>
      <c r="BC2108" s="10"/>
    </row>
    <row r="2109" s="2" customFormat="1">
      <c r="A2109" s="2" t="s">
        <v>4536</v>
      </c>
      <c r="B2109" s="11">
        <v>44315</v>
      </c>
      <c r="C2109" s="2" t="s">
        <v>4518</v>
      </c>
      <c r="D2109" s="2" t="s">
        <v>4519</v>
      </c>
      <c r="E2109" s="2" t="s">
        <v>4520</v>
      </c>
      <c r="F2109" s="2" t="s">
        <v>4529</v>
      </c>
      <c r="G2109" s="2" t="s">
        <v>4530</v>
      </c>
      <c r="H2109" s="2" t="s">
        <v>4531</v>
      </c>
      <c r="I2109" s="11">
        <v>44439</v>
      </c>
      <c r="J2109" s="11">
        <v>44255</v>
      </c>
      <c r="K2109" s="2" t="s">
        <v>62</v>
      </c>
      <c r="L2109" s="2" t="s">
        <v>1759</v>
      </c>
      <c r="M2109" s="2"/>
      <c r="N2109" s="2" t="s">
        <v>80</v>
      </c>
      <c r="O2109" s="2"/>
      <c r="P2109" s="2"/>
      <c r="Q2109" s="2" t="s">
        <v>65</v>
      </c>
      <c r="R2109" s="2" t="s">
        <v>81</v>
      </c>
      <c r="S2109" s="2">
        <v>106052</v>
      </c>
      <c r="T2109" s="2" t="s">
        <v>82</v>
      </c>
      <c r="U2109" s="2" t="s">
        <v>83</v>
      </c>
      <c r="V2109" s="10" t="s">
        <v>69</v>
      </c>
      <c r="W2109" s="2"/>
      <c r="X2109" s="2">
        <v>10789730.48</v>
      </c>
      <c r="Y2109" s="26">
        <v>0.00210332006344</v>
      </c>
      <c r="Z2109" s="10" t="s">
        <v>84</v>
      </c>
      <c r="AA2109" s="2" t="s">
        <v>85</v>
      </c>
      <c r="AB2109" s="10" t="s">
        <v>72</v>
      </c>
      <c r="AC2109" s="2" t="s">
        <v>73</v>
      </c>
      <c r="AD2109" s="10" t="s">
        <v>74</v>
      </c>
      <c r="AE2109" s="10"/>
      <c r="AF2109" s="10" t="s">
        <v>86</v>
      </c>
      <c r="AG2109" s="10" t="s">
        <v>75</v>
      </c>
      <c r="AH2109" s="10"/>
      <c r="AI2109" s="10" t="s">
        <v>76</v>
      </c>
      <c r="AJ2109" s="2" t="s">
        <v>76</v>
      </c>
      <c r="AK2109" s="32">
        <v>1</v>
      </c>
      <c r="AL2109" s="2"/>
      <c r="AM2109" s="2"/>
      <c r="AN2109" s="2"/>
      <c r="AO2109" s="2">
        <v>0</v>
      </c>
      <c r="AP2109" s="2">
        <v>0</v>
      </c>
      <c r="AQ2109" s="2">
        <v>9695822</v>
      </c>
      <c r="AR2109" s="26">
        <v>0.898615773394184</v>
      </c>
      <c r="AS2109" s="11"/>
      <c r="AT2109" s="10"/>
      <c r="AV2109" s="10"/>
      <c r="AW2109" s="10"/>
      <c r="AX2109" s="10"/>
      <c r="AY2109" s="10"/>
      <c r="AZ2109" s="10"/>
      <c r="BC2109" s="10"/>
    </row>
    <row r="2110" s="2" customFormat="1">
      <c r="A2110" s="2" t="s">
        <v>4537</v>
      </c>
      <c r="B2110" s="11">
        <v>44407</v>
      </c>
      <c r="C2110" s="2" t="s">
        <v>4518</v>
      </c>
      <c r="D2110" s="2" t="s">
        <v>4519</v>
      </c>
      <c r="E2110" s="2" t="s">
        <v>4520</v>
      </c>
      <c r="F2110" s="2" t="s">
        <v>4529</v>
      </c>
      <c r="G2110" s="2" t="s">
        <v>4530</v>
      </c>
      <c r="H2110" s="2" t="s">
        <v>4531</v>
      </c>
      <c r="I2110" s="11">
        <v>44439</v>
      </c>
      <c r="J2110" s="11">
        <v>44347</v>
      </c>
      <c r="K2110" s="2" t="s">
        <v>62</v>
      </c>
      <c r="L2110" s="2" t="s">
        <v>1759</v>
      </c>
      <c r="M2110" s="2"/>
      <c r="N2110" s="2" t="s">
        <v>80</v>
      </c>
      <c r="O2110" s="2"/>
      <c r="P2110" s="2"/>
      <c r="Q2110" s="2" t="s">
        <v>65</v>
      </c>
      <c r="R2110" s="2" t="s">
        <v>81</v>
      </c>
      <c r="S2110" s="2">
        <v>117984</v>
      </c>
      <c r="T2110" s="2" t="s">
        <v>82</v>
      </c>
      <c r="U2110" s="2" t="s">
        <v>83</v>
      </c>
      <c r="V2110" s="10" t="s">
        <v>69</v>
      </c>
      <c r="W2110" s="2"/>
      <c r="X2110" s="2">
        <v>26192448</v>
      </c>
      <c r="Y2110" s="26">
        <v>0.00439335846246</v>
      </c>
      <c r="Z2110" s="10" t="s">
        <v>84</v>
      </c>
      <c r="AA2110" s="2" t="s">
        <v>85</v>
      </c>
      <c r="AB2110" s="10" t="s">
        <v>72</v>
      </c>
      <c r="AC2110" s="2" t="s">
        <v>73</v>
      </c>
      <c r="AD2110" s="10" t="s">
        <v>74</v>
      </c>
      <c r="AE2110" s="10"/>
      <c r="AF2110" s="10" t="s">
        <v>86</v>
      </c>
      <c r="AG2110" s="10" t="s">
        <v>75</v>
      </c>
      <c r="AH2110" s="10"/>
      <c r="AI2110" s="10" t="s">
        <v>76</v>
      </c>
      <c r="AJ2110" s="2" t="s">
        <v>76</v>
      </c>
      <c r="AK2110" s="32">
        <v>1</v>
      </c>
      <c r="AL2110" s="2"/>
      <c r="AM2110" s="2"/>
      <c r="AN2110" s="2"/>
      <c r="AO2110" s="2">
        <v>0</v>
      </c>
      <c r="AP2110" s="2">
        <v>0</v>
      </c>
      <c r="AQ2110" s="2">
        <v>1354200</v>
      </c>
      <c r="AR2110" s="26">
        <v>0.051701925684838626</v>
      </c>
      <c r="AS2110" s="11"/>
      <c r="AT2110" s="10"/>
      <c r="AV2110" s="10"/>
      <c r="AW2110" s="10"/>
      <c r="AX2110" s="10"/>
      <c r="AY2110" s="10"/>
      <c r="AZ2110" s="10"/>
      <c r="BC2110" s="10"/>
    </row>
    <row r="2111" s="2" customFormat="1">
      <c r="A2111" s="2" t="s">
        <v>4538</v>
      </c>
      <c r="B2111" s="11">
        <v>43859</v>
      </c>
      <c r="C2111" s="2" t="s">
        <v>4518</v>
      </c>
      <c r="D2111" s="2" t="s">
        <v>4519</v>
      </c>
      <c r="E2111" s="2" t="s">
        <v>4520</v>
      </c>
      <c r="F2111" s="2" t="s">
        <v>4539</v>
      </c>
      <c r="G2111" s="2" t="s">
        <v>4540</v>
      </c>
      <c r="H2111" s="2" t="s">
        <v>4541</v>
      </c>
      <c r="I2111" s="11">
        <v>44074</v>
      </c>
      <c r="J2111" s="11">
        <v>43799</v>
      </c>
      <c r="K2111" s="2" t="s">
        <v>126</v>
      </c>
      <c r="L2111" s="2" t="s">
        <v>2642</v>
      </c>
      <c r="M2111" s="2"/>
      <c r="N2111" s="2" t="s">
        <v>80</v>
      </c>
      <c r="O2111" s="2"/>
      <c r="P2111" s="2"/>
      <c r="Q2111" s="2" t="s">
        <v>65</v>
      </c>
      <c r="R2111" s="2" t="s">
        <v>81</v>
      </c>
      <c r="S2111" s="2">
        <v>38425</v>
      </c>
      <c r="T2111" s="2" t="s">
        <v>82</v>
      </c>
      <c r="U2111" s="2" t="s">
        <v>83</v>
      </c>
      <c r="V2111" s="10" t="s">
        <v>69</v>
      </c>
      <c r="W2111" s="2"/>
      <c r="X2111" s="2">
        <v>243614.5</v>
      </c>
      <c r="Y2111" s="26">
        <v>0.00056375763739</v>
      </c>
      <c r="Z2111" s="10" t="s">
        <v>84</v>
      </c>
      <c r="AA2111" s="2" t="s">
        <v>85</v>
      </c>
      <c r="AB2111" s="10" t="s">
        <v>72</v>
      </c>
      <c r="AC2111" s="2" t="s">
        <v>73</v>
      </c>
      <c r="AD2111" s="10" t="s">
        <v>74</v>
      </c>
      <c r="AE2111" s="10"/>
      <c r="AF2111" s="10" t="s">
        <v>86</v>
      </c>
      <c r="AG2111" s="10" t="s">
        <v>75</v>
      </c>
      <c r="AH2111" s="10"/>
      <c r="AI2111" s="10" t="s">
        <v>76</v>
      </c>
      <c r="AJ2111" s="2" t="s">
        <v>76</v>
      </c>
      <c r="AK2111" s="32">
        <v>1</v>
      </c>
      <c r="AL2111" s="2"/>
      <c r="AM2111" s="2"/>
      <c r="AN2111" s="2"/>
      <c r="AO2111" s="2">
        <v>0</v>
      </c>
      <c r="AP2111" s="2">
        <v>0</v>
      </c>
      <c r="AQ2111" s="2">
        <v>227250.96</v>
      </c>
      <c r="AR2111" s="26">
        <v>0.9328301886792454</v>
      </c>
      <c r="AS2111" s="11"/>
      <c r="AT2111" s="10"/>
      <c r="AV2111" s="10"/>
      <c r="AW2111" s="10"/>
      <c r="AX2111" s="10"/>
      <c r="AY2111" s="10"/>
      <c r="AZ2111" s="10"/>
      <c r="BC2111" s="10"/>
    </row>
    <row r="2112" s="2" customFormat="1">
      <c r="A2112" s="2" t="s">
        <v>4542</v>
      </c>
      <c r="B2112" s="11">
        <v>43950</v>
      </c>
      <c r="C2112" s="2" t="s">
        <v>4518</v>
      </c>
      <c r="D2112" s="2" t="s">
        <v>4519</v>
      </c>
      <c r="E2112" s="2" t="s">
        <v>4520</v>
      </c>
      <c r="F2112" s="2" t="s">
        <v>4539</v>
      </c>
      <c r="G2112" s="2" t="s">
        <v>4540</v>
      </c>
      <c r="H2112" s="2" t="s">
        <v>4541</v>
      </c>
      <c r="I2112" s="11">
        <v>44074</v>
      </c>
      <c r="J2112" s="11">
        <v>43890</v>
      </c>
      <c r="K2112" s="2" t="s">
        <v>126</v>
      </c>
      <c r="L2112" s="2" t="s">
        <v>2642</v>
      </c>
      <c r="M2112" s="2"/>
      <c r="N2112" s="2" t="s">
        <v>80</v>
      </c>
      <c r="O2112" s="2"/>
      <c r="P2112" s="2"/>
      <c r="Q2112" s="2" t="s">
        <v>65</v>
      </c>
      <c r="R2112" s="2" t="s">
        <v>81</v>
      </c>
      <c r="S2112" s="2">
        <v>38915</v>
      </c>
      <c r="T2112" s="2" t="s">
        <v>82</v>
      </c>
      <c r="U2112" s="2" t="s">
        <v>83</v>
      </c>
      <c r="V2112" s="10" t="s">
        <v>69</v>
      </c>
      <c r="W2112" s="2"/>
      <c r="X2112" s="2">
        <v>140094</v>
      </c>
      <c r="Y2112" s="26">
        <v>0.00036284291611</v>
      </c>
      <c r="Z2112" s="10" t="s">
        <v>84</v>
      </c>
      <c r="AA2112" s="2" t="s">
        <v>85</v>
      </c>
      <c r="AB2112" s="10" t="s">
        <v>72</v>
      </c>
      <c r="AC2112" s="2" t="s">
        <v>73</v>
      </c>
      <c r="AD2112" s="10" t="s">
        <v>74</v>
      </c>
      <c r="AE2112" s="10"/>
      <c r="AF2112" s="10" t="s">
        <v>86</v>
      </c>
      <c r="AG2112" s="10" t="s">
        <v>75</v>
      </c>
      <c r="AH2112" s="10"/>
      <c r="AI2112" s="10" t="s">
        <v>76</v>
      </c>
      <c r="AJ2112" s="2" t="s">
        <v>76</v>
      </c>
      <c r="AK2112" s="32">
        <v>1</v>
      </c>
      <c r="AL2112" s="2"/>
      <c r="AM2112" s="2"/>
      <c r="AN2112" s="2"/>
      <c r="AO2112" s="2">
        <v>0</v>
      </c>
      <c r="AP2112" s="2">
        <v>0</v>
      </c>
      <c r="AQ2112" s="2">
        <v>132840</v>
      </c>
      <c r="AR2112" s="26">
        <v>0.9482204805344983</v>
      </c>
      <c r="AS2112" s="11"/>
      <c r="AT2112" s="10"/>
      <c r="AV2112" s="10"/>
      <c r="AW2112" s="10"/>
      <c r="AX2112" s="10"/>
      <c r="AY2112" s="10"/>
      <c r="AZ2112" s="10"/>
      <c r="BC2112" s="10"/>
    </row>
    <row r="2113" s="2" customFormat="1">
      <c r="A2113" s="2" t="s">
        <v>4543</v>
      </c>
      <c r="B2113" s="11">
        <v>44042</v>
      </c>
      <c r="C2113" s="2" t="s">
        <v>4518</v>
      </c>
      <c r="D2113" s="2" t="s">
        <v>4519</v>
      </c>
      <c r="E2113" s="2" t="s">
        <v>4520</v>
      </c>
      <c r="F2113" s="2" t="s">
        <v>4539</v>
      </c>
      <c r="G2113" s="2" t="s">
        <v>4540</v>
      </c>
      <c r="H2113" s="2" t="s">
        <v>4541</v>
      </c>
      <c r="I2113" s="11">
        <v>44074</v>
      </c>
      <c r="J2113" s="11">
        <v>43982</v>
      </c>
      <c r="K2113" s="2" t="s">
        <v>62</v>
      </c>
      <c r="L2113" s="2" t="s">
        <v>1759</v>
      </c>
      <c r="M2113" s="2"/>
      <c r="N2113" s="2" t="s">
        <v>80</v>
      </c>
      <c r="O2113" s="2"/>
      <c r="P2113" s="2"/>
      <c r="Q2113" s="2" t="s">
        <v>65</v>
      </c>
      <c r="R2113" s="2" t="s">
        <v>81</v>
      </c>
      <c r="S2113" s="2">
        <v>35672</v>
      </c>
      <c r="T2113" s="2" t="s">
        <v>82</v>
      </c>
      <c r="U2113" s="2" t="s">
        <v>83</v>
      </c>
      <c r="V2113" s="10" t="s">
        <v>69</v>
      </c>
      <c r="W2113" s="2"/>
      <c r="X2113" s="2">
        <v>144828.32</v>
      </c>
      <c r="Y2113" s="26">
        <v>0.00035586360836</v>
      </c>
      <c r="Z2113" s="10" t="s">
        <v>84</v>
      </c>
      <c r="AA2113" s="2" t="s">
        <v>85</v>
      </c>
      <c r="AB2113" s="10" t="s">
        <v>72</v>
      </c>
      <c r="AC2113" s="2" t="s">
        <v>73</v>
      </c>
      <c r="AD2113" s="10" t="s">
        <v>74</v>
      </c>
      <c r="AE2113" s="10"/>
      <c r="AF2113" s="10" t="s">
        <v>86</v>
      </c>
      <c r="AG2113" s="10" t="s">
        <v>75</v>
      </c>
      <c r="AH2113" s="10"/>
      <c r="AI2113" s="10" t="s">
        <v>76</v>
      </c>
      <c r="AJ2113" s="2" t="s">
        <v>76</v>
      </c>
      <c r="AK2113" s="32">
        <v>1</v>
      </c>
      <c r="AL2113" s="2"/>
      <c r="AM2113" s="2"/>
      <c r="AN2113" s="2"/>
      <c r="AO2113" s="2">
        <v>0</v>
      </c>
      <c r="AP2113" s="2">
        <v>0</v>
      </c>
      <c r="AQ2113" s="2">
        <v>137228</v>
      </c>
      <c r="AR2113" s="26">
        <v>0.9475218658892128</v>
      </c>
      <c r="AS2113" s="11"/>
      <c r="AT2113" s="10"/>
      <c r="AV2113" s="10"/>
      <c r="AW2113" s="10"/>
      <c r="AX2113" s="10"/>
      <c r="AY2113" s="10"/>
      <c r="AZ2113" s="10"/>
      <c r="BC2113" s="10"/>
    </row>
    <row r="2114" s="2" customFormat="1">
      <c r="A2114" s="2" t="s">
        <v>4544</v>
      </c>
      <c r="B2114" s="11">
        <v>44133</v>
      </c>
      <c r="C2114" s="2" t="s">
        <v>4518</v>
      </c>
      <c r="D2114" s="2" t="s">
        <v>4519</v>
      </c>
      <c r="E2114" s="2" t="s">
        <v>4520</v>
      </c>
      <c r="F2114" s="2" t="s">
        <v>4539</v>
      </c>
      <c r="G2114" s="2" t="s">
        <v>4540</v>
      </c>
      <c r="H2114" s="2" t="s">
        <v>4541</v>
      </c>
      <c r="I2114" s="11">
        <v>44074</v>
      </c>
      <c r="J2114" s="11">
        <v>44074</v>
      </c>
      <c r="K2114" s="2" t="s">
        <v>62</v>
      </c>
      <c r="L2114" s="2" t="s">
        <v>1759</v>
      </c>
      <c r="M2114" s="2"/>
      <c r="N2114" s="2" t="s">
        <v>80</v>
      </c>
      <c r="O2114" s="2"/>
      <c r="P2114" s="2"/>
      <c r="Q2114" s="2" t="s">
        <v>65</v>
      </c>
      <c r="R2114" s="2" t="s">
        <v>81</v>
      </c>
      <c r="S2114" s="2">
        <v>24241</v>
      </c>
      <c r="T2114" s="2" t="s">
        <v>82</v>
      </c>
      <c r="U2114" s="2" t="s">
        <v>83</v>
      </c>
      <c r="V2114" s="10" t="s">
        <v>69</v>
      </c>
      <c r="W2114" s="2"/>
      <c r="X2114" s="2">
        <v>161929.88</v>
      </c>
      <c r="Y2114" s="26">
        <v>0.0004147033653</v>
      </c>
      <c r="Z2114" s="10" t="s">
        <v>84</v>
      </c>
      <c r="AA2114" s="2" t="s">
        <v>85</v>
      </c>
      <c r="AB2114" s="10" t="s">
        <v>72</v>
      </c>
      <c r="AC2114" s="2" t="s">
        <v>73</v>
      </c>
      <c r="AD2114" s="10" t="s">
        <v>74</v>
      </c>
      <c r="AE2114" s="10"/>
      <c r="AF2114" s="10" t="s">
        <v>86</v>
      </c>
      <c r="AG2114" s="10" t="s">
        <v>75</v>
      </c>
      <c r="AH2114" s="10"/>
      <c r="AI2114" s="10" t="s">
        <v>76</v>
      </c>
      <c r="AJ2114" s="2" t="s">
        <v>76</v>
      </c>
      <c r="AK2114" s="32">
        <v>1</v>
      </c>
      <c r="AL2114" s="2"/>
      <c r="AM2114" s="2"/>
      <c r="AN2114" s="2"/>
      <c r="AO2114" s="2">
        <v>0</v>
      </c>
      <c r="AP2114" s="2">
        <v>0</v>
      </c>
      <c r="AQ2114" s="2">
        <v>152304</v>
      </c>
      <c r="AR2114" s="26">
        <v>0.9405552576213853</v>
      </c>
      <c r="AS2114" s="11"/>
      <c r="AT2114" s="10"/>
      <c r="AV2114" s="10"/>
      <c r="AW2114" s="10"/>
      <c r="AX2114" s="10"/>
      <c r="AY2114" s="10"/>
      <c r="AZ2114" s="10"/>
      <c r="BC2114" s="10"/>
    </row>
    <row r="2115" s="2" customFormat="1">
      <c r="A2115" s="2" t="s">
        <v>4545</v>
      </c>
      <c r="B2115" s="11">
        <v>44225</v>
      </c>
      <c r="C2115" s="2" t="s">
        <v>4518</v>
      </c>
      <c r="D2115" s="2" t="s">
        <v>4519</v>
      </c>
      <c r="E2115" s="2" t="s">
        <v>4520</v>
      </c>
      <c r="F2115" s="2" t="s">
        <v>4539</v>
      </c>
      <c r="G2115" s="2" t="s">
        <v>4540</v>
      </c>
      <c r="H2115" s="2" t="s">
        <v>4541</v>
      </c>
      <c r="I2115" s="11">
        <v>44439</v>
      </c>
      <c r="J2115" s="11">
        <v>44165</v>
      </c>
      <c r="K2115" s="2" t="s">
        <v>62</v>
      </c>
      <c r="L2115" s="2" t="s">
        <v>1759</v>
      </c>
      <c r="M2115" s="2"/>
      <c r="N2115" s="2" t="s">
        <v>80</v>
      </c>
      <c r="O2115" s="2"/>
      <c r="P2115" s="2"/>
      <c r="Q2115" s="2" t="s">
        <v>65</v>
      </c>
      <c r="R2115" s="2" t="s">
        <v>81</v>
      </c>
      <c r="S2115" s="2">
        <v>27529</v>
      </c>
      <c r="T2115" s="2" t="s">
        <v>82</v>
      </c>
      <c r="U2115" s="2" t="s">
        <v>83</v>
      </c>
      <c r="V2115" s="10" t="s">
        <v>69</v>
      </c>
      <c r="W2115" s="2"/>
      <c r="X2115" s="2">
        <v>455880.24</v>
      </c>
      <c r="Y2115" s="26">
        <v>0.00085942550251</v>
      </c>
      <c r="Z2115" s="10" t="s">
        <v>84</v>
      </c>
      <c r="AA2115" s="2" t="s">
        <v>85</v>
      </c>
      <c r="AB2115" s="10" t="s">
        <v>72</v>
      </c>
      <c r="AC2115" s="2" t="s">
        <v>73</v>
      </c>
      <c r="AD2115" s="10" t="s">
        <v>74</v>
      </c>
      <c r="AE2115" s="10"/>
      <c r="AF2115" s="10" t="s">
        <v>86</v>
      </c>
      <c r="AG2115" s="10" t="s">
        <v>75</v>
      </c>
      <c r="AH2115" s="10"/>
      <c r="AI2115" s="10" t="s">
        <v>76</v>
      </c>
      <c r="AJ2115" s="2" t="s">
        <v>76</v>
      </c>
      <c r="AK2115" s="32">
        <v>1</v>
      </c>
      <c r="AL2115" s="2"/>
      <c r="AM2115" s="2"/>
      <c r="AN2115" s="2"/>
      <c r="AO2115" s="2">
        <v>0</v>
      </c>
      <c r="AP2115" s="2">
        <v>0</v>
      </c>
      <c r="AQ2115" s="2">
        <v>414000</v>
      </c>
      <c r="AR2115" s="26">
        <v>0.908133241309165</v>
      </c>
      <c r="AS2115" s="11"/>
      <c r="AT2115" s="10"/>
      <c r="AV2115" s="10"/>
      <c r="AW2115" s="10"/>
      <c r="AX2115" s="10"/>
      <c r="AY2115" s="10"/>
      <c r="AZ2115" s="10"/>
      <c r="BC2115" s="10"/>
    </row>
    <row r="2116" s="2" customFormat="1">
      <c r="A2116" s="2" t="s">
        <v>4546</v>
      </c>
      <c r="B2116" s="11">
        <v>44315</v>
      </c>
      <c r="C2116" s="2" t="s">
        <v>4518</v>
      </c>
      <c r="D2116" s="2" t="s">
        <v>4519</v>
      </c>
      <c r="E2116" s="2" t="s">
        <v>4520</v>
      </c>
      <c r="F2116" s="2" t="s">
        <v>4539</v>
      </c>
      <c r="G2116" s="2" t="s">
        <v>4540</v>
      </c>
      <c r="H2116" s="2" t="s">
        <v>4541</v>
      </c>
      <c r="I2116" s="11">
        <v>44439</v>
      </c>
      <c r="J2116" s="11">
        <v>44255</v>
      </c>
      <c r="K2116" s="2" t="s">
        <v>62</v>
      </c>
      <c r="L2116" s="2" t="s">
        <v>1759</v>
      </c>
      <c r="M2116" s="2"/>
      <c r="N2116" s="2" t="s">
        <v>80</v>
      </c>
      <c r="O2116" s="2"/>
      <c r="P2116" s="2"/>
      <c r="Q2116" s="2" t="s">
        <v>65</v>
      </c>
      <c r="R2116" s="2" t="s">
        <v>81</v>
      </c>
      <c r="S2116" s="2">
        <v>31281</v>
      </c>
      <c r="T2116" s="2" t="s">
        <v>82</v>
      </c>
      <c r="U2116" s="2" t="s">
        <v>83</v>
      </c>
      <c r="V2116" s="10" t="s">
        <v>69</v>
      </c>
      <c r="W2116" s="2"/>
      <c r="X2116" s="2">
        <v>3182528.94</v>
      </c>
      <c r="Y2116" s="26">
        <v>0.00425439406539</v>
      </c>
      <c r="Z2116" s="10" t="s">
        <v>84</v>
      </c>
      <c r="AA2116" s="2" t="s">
        <v>85</v>
      </c>
      <c r="AB2116" s="10" t="s">
        <v>72</v>
      </c>
      <c r="AC2116" s="2" t="s">
        <v>73</v>
      </c>
      <c r="AD2116" s="10" t="s">
        <v>74</v>
      </c>
      <c r="AE2116" s="10"/>
      <c r="AF2116" s="10" t="s">
        <v>86</v>
      </c>
      <c r="AG2116" s="10" t="s">
        <v>75</v>
      </c>
      <c r="AH2116" s="10"/>
      <c r="AI2116" s="10" t="s">
        <v>76</v>
      </c>
      <c r="AJ2116" s="2" t="s">
        <v>76</v>
      </c>
      <c r="AK2116" s="32">
        <v>1</v>
      </c>
      <c r="AL2116" s="2"/>
      <c r="AM2116" s="2"/>
      <c r="AN2116" s="2"/>
      <c r="AO2116" s="2">
        <v>0</v>
      </c>
      <c r="AP2116" s="2">
        <v>0</v>
      </c>
      <c r="AQ2116" s="2">
        <v>2996243</v>
      </c>
      <c r="AR2116" s="26">
        <v>0.9414660656628624</v>
      </c>
      <c r="AS2116" s="11"/>
      <c r="AT2116" s="10"/>
      <c r="AV2116" s="10"/>
      <c r="AW2116" s="10"/>
      <c r="AX2116" s="10"/>
      <c r="AY2116" s="10"/>
      <c r="AZ2116" s="10"/>
      <c r="BC2116" s="10"/>
    </row>
    <row r="2117" s="2" customFormat="1">
      <c r="A2117" s="2" t="s">
        <v>4547</v>
      </c>
      <c r="B2117" s="11">
        <v>44407</v>
      </c>
      <c r="C2117" s="2" t="s">
        <v>4518</v>
      </c>
      <c r="D2117" s="2" t="s">
        <v>4519</v>
      </c>
      <c r="E2117" s="2" t="s">
        <v>4520</v>
      </c>
      <c r="F2117" s="2" t="s">
        <v>4539</v>
      </c>
      <c r="G2117" s="2" t="s">
        <v>4540</v>
      </c>
      <c r="H2117" s="2" t="s">
        <v>4541</v>
      </c>
      <c r="I2117" s="11">
        <v>44439</v>
      </c>
      <c r="J2117" s="11">
        <v>44347</v>
      </c>
      <c r="K2117" s="2" t="s">
        <v>62</v>
      </c>
      <c r="L2117" s="2" t="s">
        <v>1759</v>
      </c>
      <c r="M2117" s="2"/>
      <c r="N2117" s="2" t="s">
        <v>80</v>
      </c>
      <c r="O2117" s="2"/>
      <c r="P2117" s="2"/>
      <c r="Q2117" s="2" t="s">
        <v>65</v>
      </c>
      <c r="R2117" s="2" t="s">
        <v>81</v>
      </c>
      <c r="S2117" s="2">
        <v>46121</v>
      </c>
      <c r="T2117" s="2" t="s">
        <v>82</v>
      </c>
      <c r="U2117" s="2" t="s">
        <v>83</v>
      </c>
      <c r="V2117" s="10" t="s">
        <v>69</v>
      </c>
      <c r="W2117" s="2"/>
      <c r="X2117" s="2">
        <v>10238862</v>
      </c>
      <c r="Y2117" s="26">
        <v>0.00836559511611</v>
      </c>
      <c r="Z2117" s="10" t="s">
        <v>84</v>
      </c>
      <c r="AA2117" s="2" t="s">
        <v>85</v>
      </c>
      <c r="AB2117" s="10" t="s">
        <v>72</v>
      </c>
      <c r="AC2117" s="2" t="s">
        <v>73</v>
      </c>
      <c r="AD2117" s="10" t="s">
        <v>74</v>
      </c>
      <c r="AE2117" s="10"/>
      <c r="AF2117" s="10" t="s">
        <v>86</v>
      </c>
      <c r="AG2117" s="10" t="s">
        <v>75</v>
      </c>
      <c r="AH2117" s="10"/>
      <c r="AI2117" s="10" t="s">
        <v>76</v>
      </c>
      <c r="AJ2117" s="2" t="s">
        <v>76</v>
      </c>
      <c r="AK2117" s="32">
        <v>1</v>
      </c>
      <c r="AL2117" s="2"/>
      <c r="AM2117" s="2"/>
      <c r="AN2117" s="2"/>
      <c r="AO2117" s="2">
        <v>0</v>
      </c>
      <c r="AP2117" s="2">
        <v>0</v>
      </c>
      <c r="AQ2117" s="2">
        <v>0</v>
      </c>
      <c r="AR2117" s="26">
        <v>0</v>
      </c>
      <c r="AS2117" s="11"/>
      <c r="AT2117" s="10"/>
      <c r="AV2117" s="10"/>
      <c r="AW2117" s="10"/>
      <c r="AX2117" s="10"/>
      <c r="AY2117" s="10"/>
      <c r="AZ2117" s="10"/>
      <c r="BC2117" s="10"/>
    </row>
    <row r="2118" s="2" customFormat="1">
      <c r="A2118" s="2" t="s">
        <v>4548</v>
      </c>
      <c r="B2118" s="11">
        <v>43859</v>
      </c>
      <c r="C2118" s="2" t="s">
        <v>4518</v>
      </c>
      <c r="D2118" s="2" t="s">
        <v>4519</v>
      </c>
      <c r="E2118" s="2" t="s">
        <v>4520</v>
      </c>
      <c r="F2118" s="2" t="s">
        <v>4549</v>
      </c>
      <c r="G2118" s="2" t="s">
        <v>4550</v>
      </c>
      <c r="H2118" s="2" t="s">
        <v>4551</v>
      </c>
      <c r="I2118" s="11">
        <v>44074</v>
      </c>
      <c r="J2118" s="11">
        <v>43799</v>
      </c>
      <c r="K2118" s="2" t="s">
        <v>126</v>
      </c>
      <c r="L2118" s="2" t="s">
        <v>2642</v>
      </c>
      <c r="M2118" s="2"/>
      <c r="N2118" s="2" t="s">
        <v>80</v>
      </c>
      <c r="O2118" s="2"/>
      <c r="P2118" s="2"/>
      <c r="Q2118" s="2" t="s">
        <v>65</v>
      </c>
      <c r="R2118" s="2" t="s">
        <v>81</v>
      </c>
      <c r="S2118" s="2">
        <v>4332</v>
      </c>
      <c r="T2118" s="2" t="s">
        <v>82</v>
      </c>
      <c r="U2118" s="2" t="s">
        <v>83</v>
      </c>
      <c r="V2118" s="10" t="s">
        <v>69</v>
      </c>
      <c r="W2118" s="2"/>
      <c r="X2118" s="2">
        <v>27464.88</v>
      </c>
      <c r="Y2118" s="26">
        <v>1.892315269E-05</v>
      </c>
      <c r="Z2118" s="10" t="s">
        <v>84</v>
      </c>
      <c r="AA2118" s="2" t="s">
        <v>85</v>
      </c>
      <c r="AB2118" s="10" t="s">
        <v>72</v>
      </c>
      <c r="AC2118" s="2" t="s">
        <v>73</v>
      </c>
      <c r="AD2118" s="10" t="s">
        <v>74</v>
      </c>
      <c r="AE2118" s="10"/>
      <c r="AF2118" s="10" t="s">
        <v>86</v>
      </c>
      <c r="AG2118" s="10" t="s">
        <v>75</v>
      </c>
      <c r="AH2118" s="10"/>
      <c r="AI2118" s="10" t="s">
        <v>76</v>
      </c>
      <c r="AJ2118" s="2" t="s">
        <v>76</v>
      </c>
      <c r="AK2118" s="32">
        <v>1</v>
      </c>
      <c r="AL2118" s="2"/>
      <c r="AM2118" s="2"/>
      <c r="AN2118" s="2"/>
      <c r="AO2118" s="2">
        <v>0</v>
      </c>
      <c r="AP2118" s="2">
        <v>0</v>
      </c>
      <c r="AQ2118" s="2">
        <v>2288.74</v>
      </c>
      <c r="AR2118" s="26">
        <v>0.08333333333333334</v>
      </c>
      <c r="AS2118" s="11"/>
      <c r="AT2118" s="10"/>
      <c r="AV2118" s="10"/>
      <c r="AW2118" s="10"/>
      <c r="AX2118" s="10"/>
      <c r="AY2118" s="10"/>
      <c r="AZ2118" s="10"/>
      <c r="BC2118" s="10"/>
    </row>
    <row r="2119" s="2" customFormat="1">
      <c r="A2119" s="2" t="s">
        <v>4552</v>
      </c>
      <c r="B2119" s="11">
        <v>43950</v>
      </c>
      <c r="C2119" s="2" t="s">
        <v>4518</v>
      </c>
      <c r="D2119" s="2" t="s">
        <v>4519</v>
      </c>
      <c r="E2119" s="2" t="s">
        <v>4520</v>
      </c>
      <c r="F2119" s="2" t="s">
        <v>4549</v>
      </c>
      <c r="G2119" s="2" t="s">
        <v>4550</v>
      </c>
      <c r="H2119" s="2" t="s">
        <v>4551</v>
      </c>
      <c r="I2119" s="11">
        <v>44074</v>
      </c>
      <c r="J2119" s="11">
        <v>43890</v>
      </c>
      <c r="K2119" s="2" t="s">
        <v>126</v>
      </c>
      <c r="L2119" s="2" t="s">
        <v>2642</v>
      </c>
      <c r="M2119" s="2"/>
      <c r="N2119" s="2" t="s">
        <v>80</v>
      </c>
      <c r="O2119" s="2"/>
      <c r="P2119" s="2"/>
      <c r="Q2119" s="2" t="s">
        <v>65</v>
      </c>
      <c r="R2119" s="2" t="s">
        <v>81</v>
      </c>
      <c r="S2119" s="2">
        <v>4332</v>
      </c>
      <c r="T2119" s="2" t="s">
        <v>82</v>
      </c>
      <c r="U2119" s="2" t="s">
        <v>83</v>
      </c>
      <c r="V2119" s="10" t="s">
        <v>69</v>
      </c>
      <c r="W2119" s="2"/>
      <c r="X2119" s="2">
        <v>15595.2</v>
      </c>
      <c r="Y2119" s="26">
        <v>1.144583491E-05</v>
      </c>
      <c r="Z2119" s="10" t="s">
        <v>84</v>
      </c>
      <c r="AA2119" s="2" t="s">
        <v>85</v>
      </c>
      <c r="AB2119" s="10" t="s">
        <v>72</v>
      </c>
      <c r="AC2119" s="2" t="s">
        <v>73</v>
      </c>
      <c r="AD2119" s="10" t="s">
        <v>74</v>
      </c>
      <c r="AE2119" s="10"/>
      <c r="AF2119" s="10" t="s">
        <v>86</v>
      </c>
      <c r="AG2119" s="10" t="s">
        <v>75</v>
      </c>
      <c r="AH2119" s="10"/>
      <c r="AI2119" s="10" t="s">
        <v>76</v>
      </c>
      <c r="AJ2119" s="2" t="s">
        <v>76</v>
      </c>
      <c r="AK2119" s="32">
        <v>1</v>
      </c>
      <c r="AL2119" s="2"/>
      <c r="AM2119" s="2"/>
      <c r="AN2119" s="2"/>
      <c r="AO2119" s="2">
        <v>0</v>
      </c>
      <c r="AP2119" s="2">
        <v>0</v>
      </c>
      <c r="AQ2119" s="2">
        <v>14760</v>
      </c>
      <c r="AR2119" s="26">
        <v>0.9464450600184673</v>
      </c>
      <c r="AS2119" s="11"/>
      <c r="AT2119" s="10"/>
      <c r="AV2119" s="10"/>
      <c r="AW2119" s="10"/>
      <c r="AX2119" s="10"/>
      <c r="AY2119" s="10"/>
      <c r="AZ2119" s="10"/>
      <c r="BC2119" s="10"/>
    </row>
    <row r="2120" s="2" customFormat="1">
      <c r="A2120" s="2" t="s">
        <v>4553</v>
      </c>
      <c r="B2120" s="11">
        <v>44042</v>
      </c>
      <c r="C2120" s="2" t="s">
        <v>4518</v>
      </c>
      <c r="D2120" s="2" t="s">
        <v>4519</v>
      </c>
      <c r="E2120" s="2" t="s">
        <v>4520</v>
      </c>
      <c r="F2120" s="2" t="s">
        <v>4549</v>
      </c>
      <c r="G2120" s="2" t="s">
        <v>4550</v>
      </c>
      <c r="H2120" s="2" t="s">
        <v>4551</v>
      </c>
      <c r="I2120" s="11">
        <v>44074</v>
      </c>
      <c r="J2120" s="11">
        <v>43982</v>
      </c>
      <c r="K2120" s="2" t="s">
        <v>62</v>
      </c>
      <c r="L2120" s="2" t="s">
        <v>1759</v>
      </c>
      <c r="M2120" s="2"/>
      <c r="N2120" s="2" t="s">
        <v>80</v>
      </c>
      <c r="O2120" s="2"/>
      <c r="P2120" s="2"/>
      <c r="Q2120" s="2" t="s">
        <v>65</v>
      </c>
      <c r="R2120" s="2" t="s">
        <v>81</v>
      </c>
      <c r="S2120" s="2">
        <v>4332</v>
      </c>
      <c r="T2120" s="2" t="s">
        <v>82</v>
      </c>
      <c r="U2120" s="2" t="s">
        <v>83</v>
      </c>
      <c r="V2120" s="10" t="s">
        <v>69</v>
      </c>
      <c r="W2120" s="2"/>
      <c r="X2120" s="2">
        <v>17587.92</v>
      </c>
      <c r="Y2120" s="26">
        <v>1.196155186E-05</v>
      </c>
      <c r="Z2120" s="10" t="s">
        <v>84</v>
      </c>
      <c r="AA2120" s="2" t="s">
        <v>85</v>
      </c>
      <c r="AB2120" s="10" t="s">
        <v>72</v>
      </c>
      <c r="AC2120" s="2" t="s">
        <v>73</v>
      </c>
      <c r="AD2120" s="10" t="s">
        <v>74</v>
      </c>
      <c r="AE2120" s="10"/>
      <c r="AF2120" s="10" t="s">
        <v>86</v>
      </c>
      <c r="AG2120" s="10" t="s">
        <v>75</v>
      </c>
      <c r="AH2120" s="10"/>
      <c r="AI2120" s="10" t="s">
        <v>76</v>
      </c>
      <c r="AJ2120" s="2" t="s">
        <v>76</v>
      </c>
      <c r="AK2120" s="32">
        <v>1</v>
      </c>
      <c r="AL2120" s="2"/>
      <c r="AM2120" s="2"/>
      <c r="AN2120" s="2"/>
      <c r="AO2120" s="2">
        <v>0</v>
      </c>
      <c r="AP2120" s="2">
        <v>0</v>
      </c>
      <c r="AQ2120" s="2">
        <v>16646</v>
      </c>
      <c r="AR2120" s="26">
        <v>0.9464450600184673</v>
      </c>
      <c r="AS2120" s="11"/>
      <c r="AT2120" s="10"/>
      <c r="AV2120" s="10"/>
      <c r="AW2120" s="10"/>
      <c r="AX2120" s="10"/>
      <c r="AY2120" s="10"/>
      <c r="AZ2120" s="10"/>
      <c r="BC2120" s="10"/>
    </row>
    <row r="2121" s="2" customFormat="1">
      <c r="A2121" s="2" t="s">
        <v>4554</v>
      </c>
      <c r="B2121" s="11">
        <v>44133</v>
      </c>
      <c r="C2121" s="2" t="s">
        <v>4518</v>
      </c>
      <c r="D2121" s="2" t="s">
        <v>4519</v>
      </c>
      <c r="E2121" s="2" t="s">
        <v>4520</v>
      </c>
      <c r="F2121" s="2" t="s">
        <v>4549</v>
      </c>
      <c r="G2121" s="2" t="s">
        <v>4550</v>
      </c>
      <c r="H2121" s="2" t="s">
        <v>4551</v>
      </c>
      <c r="I2121" s="11">
        <v>44074</v>
      </c>
      <c r="J2121" s="11">
        <v>44074</v>
      </c>
      <c r="K2121" s="2" t="s">
        <v>62</v>
      </c>
      <c r="L2121" s="2" t="s">
        <v>1759</v>
      </c>
      <c r="M2121" s="2"/>
      <c r="N2121" s="2" t="s">
        <v>80</v>
      </c>
      <c r="O2121" s="2"/>
      <c r="P2121" s="2"/>
      <c r="Q2121" s="2" t="s">
        <v>65</v>
      </c>
      <c r="R2121" s="2" t="s">
        <v>81</v>
      </c>
      <c r="S2121" s="2">
        <v>2338</v>
      </c>
      <c r="T2121" s="2" t="s">
        <v>82</v>
      </c>
      <c r="U2121" s="2" t="s">
        <v>83</v>
      </c>
      <c r="V2121" s="10" t="s">
        <v>69</v>
      </c>
      <c r="W2121" s="2"/>
      <c r="X2121" s="2">
        <v>15617.84</v>
      </c>
      <c r="Y2121" s="26">
        <v>9.03646238E-06</v>
      </c>
      <c r="Z2121" s="10" t="s">
        <v>84</v>
      </c>
      <c r="AA2121" s="2" t="s">
        <v>85</v>
      </c>
      <c r="AB2121" s="10" t="s">
        <v>72</v>
      </c>
      <c r="AC2121" s="2" t="s">
        <v>73</v>
      </c>
      <c r="AD2121" s="10" t="s">
        <v>74</v>
      </c>
      <c r="AE2121" s="10"/>
      <c r="AF2121" s="10" t="s">
        <v>86</v>
      </c>
      <c r="AG2121" s="10" t="s">
        <v>75</v>
      </c>
      <c r="AH2121" s="10"/>
      <c r="AI2121" s="10" t="s">
        <v>76</v>
      </c>
      <c r="AJ2121" s="2" t="s">
        <v>76</v>
      </c>
      <c r="AK2121" s="32">
        <v>1</v>
      </c>
      <c r="AL2121" s="2"/>
      <c r="AM2121" s="2"/>
      <c r="AN2121" s="2"/>
      <c r="AO2121" s="2">
        <v>0</v>
      </c>
      <c r="AP2121" s="2">
        <v>0</v>
      </c>
      <c r="AQ2121" s="2">
        <v>0</v>
      </c>
      <c r="AR2121" s="26">
        <v>0</v>
      </c>
      <c r="AS2121" s="11"/>
      <c r="AT2121" s="10"/>
      <c r="AV2121" s="10"/>
      <c r="AW2121" s="10"/>
      <c r="AX2121" s="10"/>
      <c r="AY2121" s="10"/>
      <c r="AZ2121" s="10"/>
      <c r="BC2121" s="10"/>
    </row>
    <row r="2122" s="2" customFormat="1">
      <c r="A2122" s="2" t="s">
        <v>4555</v>
      </c>
      <c r="B2122" s="11">
        <v>44225</v>
      </c>
      <c r="C2122" s="2" t="s">
        <v>4518</v>
      </c>
      <c r="D2122" s="2" t="s">
        <v>4519</v>
      </c>
      <c r="E2122" s="2" t="s">
        <v>4520</v>
      </c>
      <c r="F2122" s="2" t="s">
        <v>4549</v>
      </c>
      <c r="G2122" s="2" t="s">
        <v>4550</v>
      </c>
      <c r="H2122" s="2" t="s">
        <v>4551</v>
      </c>
      <c r="I2122" s="11">
        <v>44439</v>
      </c>
      <c r="J2122" s="11">
        <v>44165</v>
      </c>
      <c r="K2122" s="2" t="s">
        <v>62</v>
      </c>
      <c r="L2122" s="2" t="s">
        <v>1759</v>
      </c>
      <c r="M2122" s="2"/>
      <c r="N2122" s="2" t="s">
        <v>80</v>
      </c>
      <c r="O2122" s="2"/>
      <c r="P2122" s="2"/>
      <c r="Q2122" s="2" t="s">
        <v>65</v>
      </c>
      <c r="R2122" s="2" t="s">
        <v>81</v>
      </c>
      <c r="S2122" s="2">
        <v>2338</v>
      </c>
      <c r="T2122" s="2" t="s">
        <v>82</v>
      </c>
      <c r="U2122" s="2" t="s">
        <v>83</v>
      </c>
      <c r="V2122" s="10" t="s">
        <v>69</v>
      </c>
      <c r="W2122" s="2"/>
      <c r="X2122" s="2">
        <v>38717.28</v>
      </c>
      <c r="Y2122" s="26">
        <v>2.111777204E-05</v>
      </c>
      <c r="Z2122" s="10" t="s">
        <v>84</v>
      </c>
      <c r="AA2122" s="2" t="s">
        <v>85</v>
      </c>
      <c r="AB2122" s="10" t="s">
        <v>72</v>
      </c>
      <c r="AC2122" s="2" t="s">
        <v>73</v>
      </c>
      <c r="AD2122" s="10" t="s">
        <v>74</v>
      </c>
      <c r="AE2122" s="10"/>
      <c r="AF2122" s="10" t="s">
        <v>86</v>
      </c>
      <c r="AG2122" s="10" t="s">
        <v>75</v>
      </c>
      <c r="AH2122" s="10"/>
      <c r="AI2122" s="10" t="s">
        <v>76</v>
      </c>
      <c r="AJ2122" s="2" t="s">
        <v>76</v>
      </c>
      <c r="AK2122" s="32">
        <v>1</v>
      </c>
      <c r="AL2122" s="2"/>
      <c r="AM2122" s="2"/>
      <c r="AN2122" s="2"/>
      <c r="AO2122" s="2">
        <v>0</v>
      </c>
      <c r="AP2122" s="2">
        <v>0</v>
      </c>
      <c r="AQ2122" s="2">
        <v>0</v>
      </c>
      <c r="AR2122" s="26">
        <v>0</v>
      </c>
      <c r="AS2122" s="11"/>
      <c r="AT2122" s="10"/>
      <c r="AV2122" s="10"/>
      <c r="AW2122" s="10"/>
      <c r="AX2122" s="10"/>
      <c r="AY2122" s="10"/>
      <c r="AZ2122" s="10"/>
      <c r="BC2122" s="10"/>
    </row>
    <row r="2123" s="2" customFormat="1">
      <c r="A2123" s="2" t="s">
        <v>4556</v>
      </c>
      <c r="B2123" s="11">
        <v>44315</v>
      </c>
      <c r="C2123" s="2" t="s">
        <v>4518</v>
      </c>
      <c r="D2123" s="2" t="s">
        <v>4519</v>
      </c>
      <c r="E2123" s="2" t="s">
        <v>4520</v>
      </c>
      <c r="F2123" s="2" t="s">
        <v>4549</v>
      </c>
      <c r="G2123" s="2" t="s">
        <v>4550</v>
      </c>
      <c r="H2123" s="2" t="s">
        <v>4551</v>
      </c>
      <c r="I2123" s="11">
        <v>44439</v>
      </c>
      <c r="J2123" s="11">
        <v>44255</v>
      </c>
      <c r="K2123" s="2" t="s">
        <v>62</v>
      </c>
      <c r="L2123" s="2" t="s">
        <v>1759</v>
      </c>
      <c r="M2123" s="2"/>
      <c r="N2123" s="2" t="s">
        <v>80</v>
      </c>
      <c r="O2123" s="2"/>
      <c r="P2123" s="2"/>
      <c r="Q2123" s="2" t="s">
        <v>65</v>
      </c>
      <c r="R2123" s="2" t="s">
        <v>81</v>
      </c>
      <c r="S2123" s="2">
        <v>3174</v>
      </c>
      <c r="T2123" s="2" t="s">
        <v>82</v>
      </c>
      <c r="U2123" s="2" t="s">
        <v>83</v>
      </c>
      <c r="V2123" s="10" t="s">
        <v>69</v>
      </c>
      <c r="W2123" s="2"/>
      <c r="X2123" s="2">
        <v>322922.76</v>
      </c>
      <c r="Y2123" s="26">
        <v>0.00016557014893</v>
      </c>
      <c r="Z2123" s="10" t="s">
        <v>84</v>
      </c>
      <c r="AA2123" s="2" t="s">
        <v>85</v>
      </c>
      <c r="AB2123" s="10" t="s">
        <v>72</v>
      </c>
      <c r="AC2123" s="2" t="s">
        <v>73</v>
      </c>
      <c r="AD2123" s="10" t="s">
        <v>74</v>
      </c>
      <c r="AE2123" s="10"/>
      <c r="AF2123" s="10" t="s">
        <v>86</v>
      </c>
      <c r="AG2123" s="10" t="s">
        <v>75</v>
      </c>
      <c r="AH2123" s="10"/>
      <c r="AI2123" s="10" t="s">
        <v>76</v>
      </c>
      <c r="AJ2123" s="2" t="s">
        <v>76</v>
      </c>
      <c r="AK2123" s="32">
        <v>1</v>
      </c>
      <c r="AL2123" s="2"/>
      <c r="AM2123" s="2"/>
      <c r="AN2123" s="2"/>
      <c r="AO2123" s="2">
        <v>0</v>
      </c>
      <c r="AP2123" s="2">
        <v>0</v>
      </c>
      <c r="AQ2123" s="2">
        <v>305220</v>
      </c>
      <c r="AR2123" s="26">
        <v>0.945179584120983</v>
      </c>
      <c r="AS2123" s="11"/>
      <c r="AT2123" s="10"/>
      <c r="AV2123" s="10"/>
      <c r="AW2123" s="10"/>
      <c r="AX2123" s="10"/>
      <c r="AY2123" s="10"/>
      <c r="AZ2123" s="10"/>
      <c r="BC2123" s="10"/>
    </row>
    <row r="2124" s="2" customFormat="1">
      <c r="A2124" s="2" t="s">
        <v>4557</v>
      </c>
      <c r="B2124" s="11">
        <v>44407</v>
      </c>
      <c r="C2124" s="2" t="s">
        <v>4518</v>
      </c>
      <c r="D2124" s="2" t="s">
        <v>4519</v>
      </c>
      <c r="E2124" s="2" t="s">
        <v>4520</v>
      </c>
      <c r="F2124" s="2" t="s">
        <v>4549</v>
      </c>
      <c r="G2124" s="2" t="s">
        <v>4550</v>
      </c>
      <c r="H2124" s="2" t="s">
        <v>4551</v>
      </c>
      <c r="I2124" s="11">
        <v>44439</v>
      </c>
      <c r="J2124" s="11">
        <v>44347</v>
      </c>
      <c r="K2124" s="2" t="s">
        <v>62</v>
      </c>
      <c r="L2124" s="2" t="s">
        <v>1759</v>
      </c>
      <c r="M2124" s="2"/>
      <c r="N2124" s="2" t="s">
        <v>80</v>
      </c>
      <c r="O2124" s="2"/>
      <c r="P2124" s="2"/>
      <c r="Q2124" s="2" t="s">
        <v>65</v>
      </c>
      <c r="R2124" s="2" t="s">
        <v>81</v>
      </c>
      <c r="S2124" s="2">
        <v>2909</v>
      </c>
      <c r="T2124" s="2" t="s">
        <v>82</v>
      </c>
      <c r="U2124" s="2" t="s">
        <v>83</v>
      </c>
      <c r="V2124" s="10" t="s">
        <v>69</v>
      </c>
      <c r="W2124" s="2"/>
      <c r="X2124" s="2">
        <v>645798</v>
      </c>
      <c r="Y2124" s="26">
        <v>0.00029269024451</v>
      </c>
      <c r="Z2124" s="10" t="s">
        <v>84</v>
      </c>
      <c r="AA2124" s="2" t="s">
        <v>85</v>
      </c>
      <c r="AB2124" s="10" t="s">
        <v>72</v>
      </c>
      <c r="AC2124" s="2" t="s">
        <v>73</v>
      </c>
      <c r="AD2124" s="10" t="s">
        <v>74</v>
      </c>
      <c r="AE2124" s="10"/>
      <c r="AF2124" s="10" t="s">
        <v>86</v>
      </c>
      <c r="AG2124" s="10" t="s">
        <v>75</v>
      </c>
      <c r="AH2124" s="10"/>
      <c r="AI2124" s="10" t="s">
        <v>76</v>
      </c>
      <c r="AJ2124" s="2" t="s">
        <v>76</v>
      </c>
      <c r="AK2124" s="32">
        <v>1</v>
      </c>
      <c r="AL2124" s="2"/>
      <c r="AM2124" s="2"/>
      <c r="AN2124" s="2"/>
      <c r="AO2124" s="2">
        <v>0</v>
      </c>
      <c r="AP2124" s="2">
        <v>0</v>
      </c>
      <c r="AQ2124" s="2">
        <v>0</v>
      </c>
      <c r="AR2124" s="26">
        <v>0</v>
      </c>
      <c r="AS2124" s="11"/>
      <c r="AT2124" s="10"/>
      <c r="AV2124" s="10"/>
      <c r="AW2124" s="10"/>
      <c r="AX2124" s="10"/>
      <c r="AY2124" s="10"/>
      <c r="AZ2124" s="10"/>
      <c r="BC2124" s="10"/>
    </row>
    <row r="2125" s="2" customFormat="1">
      <c r="A2125" s="2" t="s">
        <v>4558</v>
      </c>
      <c r="B2125" s="11">
        <v>44498</v>
      </c>
      <c r="C2125" s="2" t="s">
        <v>4518</v>
      </c>
      <c r="D2125" s="2" t="s">
        <v>4519</v>
      </c>
      <c r="E2125" s="2" t="s">
        <v>4520</v>
      </c>
      <c r="F2125" s="2" t="s">
        <v>4549</v>
      </c>
      <c r="G2125" s="2" t="s">
        <v>4550</v>
      </c>
      <c r="H2125" s="2" t="s">
        <v>4551</v>
      </c>
      <c r="I2125" s="11">
        <v>44439</v>
      </c>
      <c r="J2125" s="11">
        <v>44439</v>
      </c>
      <c r="K2125" s="2" t="s">
        <v>62</v>
      </c>
      <c r="L2125" s="2" t="s">
        <v>1759</v>
      </c>
      <c r="M2125" s="2"/>
      <c r="N2125" s="2" t="s">
        <v>80</v>
      </c>
      <c r="O2125" s="2"/>
      <c r="P2125" s="2"/>
      <c r="Q2125" s="2" t="s">
        <v>65</v>
      </c>
      <c r="R2125" s="2" t="s">
        <v>81</v>
      </c>
      <c r="S2125" s="2">
        <v>2891</v>
      </c>
      <c r="T2125" s="2" t="s">
        <v>82</v>
      </c>
      <c r="U2125" s="2" t="s">
        <v>83</v>
      </c>
      <c r="V2125" s="10" t="s">
        <v>69</v>
      </c>
      <c r="W2125" s="2"/>
      <c r="X2125" s="2">
        <v>630931.84</v>
      </c>
      <c r="Y2125" s="26">
        <v>0.00027697629267</v>
      </c>
      <c r="Z2125" s="10" t="s">
        <v>84</v>
      </c>
      <c r="AA2125" s="2" t="s">
        <v>85</v>
      </c>
      <c r="AB2125" s="10" t="s">
        <v>72</v>
      </c>
      <c r="AC2125" s="2" t="s">
        <v>73</v>
      </c>
      <c r="AD2125" s="10" t="s">
        <v>74</v>
      </c>
      <c r="AE2125" s="10"/>
      <c r="AF2125" s="10" t="s">
        <v>86</v>
      </c>
      <c r="AG2125" s="10" t="s">
        <v>75</v>
      </c>
      <c r="AH2125" s="10"/>
      <c r="AI2125" s="10" t="s">
        <v>76</v>
      </c>
      <c r="AJ2125" s="2" t="s">
        <v>76</v>
      </c>
      <c r="AK2125" s="32">
        <v>1</v>
      </c>
      <c r="AL2125" s="2"/>
      <c r="AM2125" s="2"/>
      <c r="AN2125" s="2"/>
      <c r="AO2125" s="2">
        <v>0</v>
      </c>
      <c r="AP2125" s="2">
        <v>0</v>
      </c>
      <c r="AQ2125" s="2">
        <v>0</v>
      </c>
      <c r="AR2125" s="26">
        <v>0</v>
      </c>
      <c r="AS2125" s="11"/>
      <c r="AT2125" s="10"/>
      <c r="AV2125" s="10"/>
      <c r="AW2125" s="10"/>
      <c r="AX2125" s="10"/>
      <c r="AY2125" s="10"/>
      <c r="AZ2125" s="10"/>
      <c r="BC2125" s="10"/>
    </row>
    <row r="2126" s="2" customFormat="1">
      <c r="A2126" s="2" t="s">
        <v>4559</v>
      </c>
      <c r="B2126" s="11">
        <v>44438</v>
      </c>
      <c r="C2126" s="2" t="s">
        <v>4560</v>
      </c>
      <c r="D2126" s="2" t="s">
        <v>4561</v>
      </c>
      <c r="E2126" s="2" t="s">
        <v>4562</v>
      </c>
      <c r="F2126" s="2" t="s">
        <v>4563</v>
      </c>
      <c r="G2126" s="2" t="s">
        <v>4564</v>
      </c>
      <c r="H2126" s="2" t="s">
        <v>4565</v>
      </c>
      <c r="I2126" s="11">
        <v>44561</v>
      </c>
      <c r="J2126" s="11">
        <v>44377</v>
      </c>
      <c r="K2126" s="2" t="s">
        <v>62</v>
      </c>
      <c r="L2126" s="2" t="s">
        <v>1759</v>
      </c>
      <c r="M2126" s="2"/>
      <c r="N2126" s="2" t="s">
        <v>80</v>
      </c>
      <c r="O2126" s="2"/>
      <c r="P2126" s="2"/>
      <c r="Q2126" s="2" t="s">
        <v>65</v>
      </c>
      <c r="R2126" s="2" t="s">
        <v>81</v>
      </c>
      <c r="S2126" s="2">
        <v>5700</v>
      </c>
      <c r="T2126" s="2" t="s">
        <v>82</v>
      </c>
      <c r="U2126" s="2" t="s">
        <v>83</v>
      </c>
      <c r="V2126" s="10" t="s">
        <v>69</v>
      </c>
      <c r="W2126" s="2"/>
      <c r="X2126" s="2">
        <v>1220598</v>
      </c>
      <c r="Y2126" s="26">
        <v>0.00015495830039</v>
      </c>
      <c r="Z2126" s="10" t="s">
        <v>84</v>
      </c>
      <c r="AA2126" s="2" t="s">
        <v>85</v>
      </c>
      <c r="AB2126" s="10" t="s">
        <v>72</v>
      </c>
      <c r="AC2126" s="2" t="s">
        <v>73</v>
      </c>
      <c r="AD2126" s="10" t="s">
        <v>74</v>
      </c>
      <c r="AE2126" s="10"/>
      <c r="AF2126" s="10" t="s">
        <v>86</v>
      </c>
      <c r="AG2126" s="10" t="s">
        <v>75</v>
      </c>
      <c r="AH2126" s="10"/>
      <c r="AI2126" s="10" t="s">
        <v>76</v>
      </c>
      <c r="AJ2126" s="2" t="s">
        <v>76</v>
      </c>
      <c r="AK2126" s="32">
        <v>1</v>
      </c>
      <c r="AL2126" s="2"/>
      <c r="AM2126" s="2"/>
      <c r="AN2126" s="2"/>
      <c r="AO2126" s="2">
        <v>0</v>
      </c>
      <c r="AP2126" s="2">
        <v>0</v>
      </c>
      <c r="AQ2126" s="2">
        <v>0</v>
      </c>
      <c r="AR2126" s="26">
        <v>0</v>
      </c>
      <c r="AS2126" s="11"/>
      <c r="AT2126" s="10"/>
      <c r="AV2126" s="10"/>
      <c r="AW2126" s="10"/>
      <c r="AX2126" s="10"/>
      <c r="AY2126" s="10"/>
      <c r="AZ2126" s="10"/>
      <c r="BC2126" s="10"/>
    </row>
    <row r="2127" s="2" customFormat="1">
      <c r="A2127" s="2" t="s">
        <v>4566</v>
      </c>
      <c r="B2127" s="11">
        <v>44529</v>
      </c>
      <c r="C2127" s="2" t="s">
        <v>4560</v>
      </c>
      <c r="D2127" s="2" t="s">
        <v>4561</v>
      </c>
      <c r="E2127" s="2" t="s">
        <v>4562</v>
      </c>
      <c r="F2127" s="2" t="s">
        <v>4563</v>
      </c>
      <c r="G2127" s="2" t="s">
        <v>4564</v>
      </c>
      <c r="H2127" s="2" t="s">
        <v>4565</v>
      </c>
      <c r="I2127" s="11">
        <v>44561</v>
      </c>
      <c r="J2127" s="11">
        <v>44469</v>
      </c>
      <c r="K2127" s="2" t="s">
        <v>62</v>
      </c>
      <c r="L2127" s="2" t="s">
        <v>1759</v>
      </c>
      <c r="M2127" s="2"/>
      <c r="N2127" s="2" t="s">
        <v>80</v>
      </c>
      <c r="O2127" s="2"/>
      <c r="P2127" s="2"/>
      <c r="Q2127" s="2" t="s">
        <v>65</v>
      </c>
      <c r="R2127" s="2" t="s">
        <v>81</v>
      </c>
      <c r="S2127" s="2">
        <v>5700</v>
      </c>
      <c r="T2127" s="2" t="s">
        <v>82</v>
      </c>
      <c r="U2127" s="2" t="s">
        <v>83</v>
      </c>
      <c r="V2127" s="10" t="s">
        <v>69</v>
      </c>
      <c r="W2127" s="2"/>
      <c r="X2127" s="2">
        <v>1000179</v>
      </c>
      <c r="Y2127" s="26">
        <v>0.00012282467843</v>
      </c>
      <c r="Z2127" s="10" t="s">
        <v>84</v>
      </c>
      <c r="AA2127" s="2" t="s">
        <v>85</v>
      </c>
      <c r="AB2127" s="10" t="s">
        <v>72</v>
      </c>
      <c r="AC2127" s="2" t="s">
        <v>73</v>
      </c>
      <c r="AD2127" s="10" t="s">
        <v>74</v>
      </c>
      <c r="AE2127" s="10"/>
      <c r="AF2127" s="10" t="s">
        <v>86</v>
      </c>
      <c r="AG2127" s="10" t="s">
        <v>75</v>
      </c>
      <c r="AH2127" s="10"/>
      <c r="AI2127" s="10" t="s">
        <v>76</v>
      </c>
      <c r="AJ2127" s="2" t="s">
        <v>76</v>
      </c>
      <c r="AK2127" s="32">
        <v>1</v>
      </c>
      <c r="AL2127" s="2"/>
      <c r="AM2127" s="2"/>
      <c r="AN2127" s="2"/>
      <c r="AO2127" s="2">
        <v>0</v>
      </c>
      <c r="AP2127" s="2">
        <v>0</v>
      </c>
      <c r="AQ2127" s="2">
        <v>0</v>
      </c>
      <c r="AR2127" s="26">
        <v>0</v>
      </c>
      <c r="AS2127" s="11"/>
      <c r="AT2127" s="10"/>
      <c r="AV2127" s="10"/>
      <c r="AW2127" s="10"/>
      <c r="AX2127" s="10"/>
      <c r="AY2127" s="10"/>
      <c r="AZ2127" s="10"/>
      <c r="BC2127" s="10"/>
    </row>
    <row r="2128" s="2" customFormat="1">
      <c r="A2128" s="2" t="s">
        <v>4567</v>
      </c>
      <c r="B2128" s="11">
        <v>44438</v>
      </c>
      <c r="C2128" s="2" t="s">
        <v>4560</v>
      </c>
      <c r="D2128" s="2" t="s">
        <v>4561</v>
      </c>
      <c r="E2128" s="2" t="s">
        <v>4562</v>
      </c>
      <c r="F2128" s="2" t="s">
        <v>4568</v>
      </c>
      <c r="G2128" s="2" t="s">
        <v>4569</v>
      </c>
      <c r="H2128" s="2" t="s">
        <v>4570</v>
      </c>
      <c r="I2128" s="11">
        <v>44561</v>
      </c>
      <c r="J2128" s="11">
        <v>44377</v>
      </c>
      <c r="K2128" s="2" t="s">
        <v>62</v>
      </c>
      <c r="L2128" s="2" t="s">
        <v>1759</v>
      </c>
      <c r="M2128" s="2"/>
      <c r="N2128" s="2" t="s">
        <v>80</v>
      </c>
      <c r="O2128" s="2"/>
      <c r="P2128" s="2"/>
      <c r="Q2128" s="2" t="s">
        <v>65</v>
      </c>
      <c r="R2128" s="2" t="s">
        <v>81</v>
      </c>
      <c r="S2128" s="2">
        <v>24000</v>
      </c>
      <c r="T2128" s="2" t="s">
        <v>82</v>
      </c>
      <c r="U2128" s="2" t="s">
        <v>83</v>
      </c>
      <c r="V2128" s="10" t="s">
        <v>69</v>
      </c>
      <c r="W2128" s="2"/>
      <c r="X2128" s="2">
        <v>5139360</v>
      </c>
      <c r="Y2128" s="26">
        <v>0.00031034148533</v>
      </c>
      <c r="Z2128" s="10" t="s">
        <v>84</v>
      </c>
      <c r="AA2128" s="2" t="s">
        <v>85</v>
      </c>
      <c r="AB2128" s="10" t="s">
        <v>72</v>
      </c>
      <c r="AC2128" s="2" t="s">
        <v>73</v>
      </c>
      <c r="AD2128" s="10" t="s">
        <v>74</v>
      </c>
      <c r="AE2128" s="10"/>
      <c r="AF2128" s="10" t="s">
        <v>86</v>
      </c>
      <c r="AG2128" s="10" t="s">
        <v>75</v>
      </c>
      <c r="AH2128" s="10"/>
      <c r="AI2128" s="10" t="s">
        <v>76</v>
      </c>
      <c r="AJ2128" s="2" t="s">
        <v>76</v>
      </c>
      <c r="AK2128" s="32">
        <v>1</v>
      </c>
      <c r="AL2128" s="2"/>
      <c r="AM2128" s="2"/>
      <c r="AN2128" s="2"/>
      <c r="AO2128" s="2">
        <v>0</v>
      </c>
      <c r="AP2128" s="2">
        <v>0</v>
      </c>
      <c r="AQ2128" s="2">
        <v>0</v>
      </c>
      <c r="AR2128" s="26">
        <v>0</v>
      </c>
      <c r="AS2128" s="11"/>
      <c r="AT2128" s="10"/>
      <c r="AV2128" s="10"/>
      <c r="AW2128" s="10"/>
      <c r="AX2128" s="10"/>
      <c r="AY2128" s="10"/>
      <c r="AZ2128" s="10"/>
      <c r="BC2128" s="10"/>
    </row>
    <row r="2129" s="2" customFormat="1">
      <c r="A2129" s="2" t="s">
        <v>4571</v>
      </c>
      <c r="B2129" s="11">
        <v>44529</v>
      </c>
      <c r="C2129" s="2" t="s">
        <v>4560</v>
      </c>
      <c r="D2129" s="2" t="s">
        <v>4561</v>
      </c>
      <c r="E2129" s="2" t="s">
        <v>4562</v>
      </c>
      <c r="F2129" s="2" t="s">
        <v>4568</v>
      </c>
      <c r="G2129" s="2" t="s">
        <v>4569</v>
      </c>
      <c r="H2129" s="2" t="s">
        <v>4570</v>
      </c>
      <c r="I2129" s="11">
        <v>44561</v>
      </c>
      <c r="J2129" s="11">
        <v>44469</v>
      </c>
      <c r="K2129" s="2" t="s">
        <v>62</v>
      </c>
      <c r="L2129" s="2" t="s">
        <v>1759</v>
      </c>
      <c r="M2129" s="2"/>
      <c r="N2129" s="2" t="s">
        <v>80</v>
      </c>
      <c r="O2129" s="2"/>
      <c r="P2129" s="2"/>
      <c r="Q2129" s="2" t="s">
        <v>65</v>
      </c>
      <c r="R2129" s="2" t="s">
        <v>81</v>
      </c>
      <c r="S2129" s="2">
        <v>24000</v>
      </c>
      <c r="T2129" s="2" t="s">
        <v>82</v>
      </c>
      <c r="U2129" s="2" t="s">
        <v>83</v>
      </c>
      <c r="V2129" s="10" t="s">
        <v>69</v>
      </c>
      <c r="W2129" s="2"/>
      <c r="X2129" s="2">
        <v>4211280</v>
      </c>
      <c r="Y2129" s="26">
        <v>0.00025277206647</v>
      </c>
      <c r="Z2129" s="10" t="s">
        <v>84</v>
      </c>
      <c r="AA2129" s="2" t="s">
        <v>85</v>
      </c>
      <c r="AB2129" s="10" t="s">
        <v>72</v>
      </c>
      <c r="AC2129" s="2" t="s">
        <v>73</v>
      </c>
      <c r="AD2129" s="10" t="s">
        <v>74</v>
      </c>
      <c r="AE2129" s="10"/>
      <c r="AF2129" s="10" t="s">
        <v>86</v>
      </c>
      <c r="AG2129" s="10" t="s">
        <v>75</v>
      </c>
      <c r="AH2129" s="10"/>
      <c r="AI2129" s="10" t="s">
        <v>76</v>
      </c>
      <c r="AJ2129" s="2" t="s">
        <v>76</v>
      </c>
      <c r="AK2129" s="32">
        <v>1</v>
      </c>
      <c r="AL2129" s="2"/>
      <c r="AM2129" s="2"/>
      <c r="AN2129" s="2"/>
      <c r="AO2129" s="2">
        <v>0</v>
      </c>
      <c r="AP2129" s="2">
        <v>0</v>
      </c>
      <c r="AQ2129" s="2">
        <v>0</v>
      </c>
      <c r="AR2129" s="26">
        <v>0</v>
      </c>
      <c r="AS2129" s="11"/>
      <c r="AT2129" s="10"/>
      <c r="AV2129" s="10"/>
      <c r="AW2129" s="10"/>
      <c r="AX2129" s="10"/>
      <c r="AY2129" s="10"/>
      <c r="AZ2129" s="10"/>
      <c r="BC2129" s="10"/>
    </row>
    <row r="2130" s="2" customFormat="1">
      <c r="A2130" s="2" t="s">
        <v>4572</v>
      </c>
      <c r="B2130" s="11">
        <v>43796</v>
      </c>
      <c r="C2130" s="2" t="s">
        <v>4560</v>
      </c>
      <c r="D2130" s="2" t="s">
        <v>4561</v>
      </c>
      <c r="E2130" s="2" t="s">
        <v>4562</v>
      </c>
      <c r="F2130" s="2" t="s">
        <v>4573</v>
      </c>
      <c r="G2130" s="2" t="s">
        <v>4574</v>
      </c>
      <c r="H2130" s="2" t="s">
        <v>4575</v>
      </c>
      <c r="I2130" s="11">
        <v>43830</v>
      </c>
      <c r="J2130" s="11">
        <v>43738</v>
      </c>
      <c r="K2130" s="2" t="s">
        <v>126</v>
      </c>
      <c r="L2130" s="2" t="s">
        <v>2642</v>
      </c>
      <c r="M2130" s="2"/>
      <c r="N2130" s="2" t="s">
        <v>80</v>
      </c>
      <c r="O2130" s="2"/>
      <c r="P2130" s="2"/>
      <c r="Q2130" s="2" t="s">
        <v>65</v>
      </c>
      <c r="R2130" s="2" t="s">
        <v>81</v>
      </c>
      <c r="S2130" s="2">
        <v>1343077</v>
      </c>
      <c r="T2130" s="2" t="s">
        <v>82</v>
      </c>
      <c r="U2130" s="2" t="s">
        <v>83</v>
      </c>
      <c r="V2130" s="10" t="s">
        <v>69</v>
      </c>
      <c r="W2130" s="2"/>
      <c r="X2130" s="2">
        <v>7413785.04</v>
      </c>
      <c r="Y2130" s="26">
        <v>0.00112766698312</v>
      </c>
      <c r="Z2130" s="10" t="s">
        <v>84</v>
      </c>
      <c r="AA2130" s="2" t="s">
        <v>85</v>
      </c>
      <c r="AB2130" s="10" t="s">
        <v>72</v>
      </c>
      <c r="AC2130" s="2" t="s">
        <v>73</v>
      </c>
      <c r="AD2130" s="10" t="s">
        <v>74</v>
      </c>
      <c r="AE2130" s="10"/>
      <c r="AF2130" s="10" t="s">
        <v>86</v>
      </c>
      <c r="AG2130" s="10" t="s">
        <v>75</v>
      </c>
      <c r="AH2130" s="10"/>
      <c r="AI2130" s="10" t="s">
        <v>76</v>
      </c>
      <c r="AJ2130" s="2" t="s">
        <v>76</v>
      </c>
      <c r="AK2130" s="32">
        <v>1</v>
      </c>
      <c r="AL2130" s="2"/>
      <c r="AM2130" s="2"/>
      <c r="AN2130" s="2"/>
      <c r="AO2130" s="2">
        <v>0</v>
      </c>
      <c r="AP2130" s="2">
        <v>0</v>
      </c>
      <c r="AQ2130" s="2">
        <v>0</v>
      </c>
      <c r="AR2130" s="26">
        <v>0</v>
      </c>
      <c r="AS2130" s="11"/>
      <c r="AT2130" s="10"/>
      <c r="AV2130" s="10"/>
      <c r="AW2130" s="10"/>
      <c r="AX2130" s="10"/>
      <c r="AY2130" s="10"/>
      <c r="AZ2130" s="10"/>
      <c r="BC2130" s="10"/>
    </row>
    <row r="2131" s="2" customFormat="1">
      <c r="A2131" s="2" t="s">
        <v>4576</v>
      </c>
      <c r="B2131" s="11">
        <v>43889</v>
      </c>
      <c r="C2131" s="2" t="s">
        <v>4560</v>
      </c>
      <c r="D2131" s="2" t="s">
        <v>4561</v>
      </c>
      <c r="E2131" s="2" t="s">
        <v>4562</v>
      </c>
      <c r="F2131" s="2" t="s">
        <v>4573</v>
      </c>
      <c r="G2131" s="2" t="s">
        <v>4574</v>
      </c>
      <c r="H2131" s="2" t="s">
        <v>4575</v>
      </c>
      <c r="I2131" s="11">
        <v>43830</v>
      </c>
      <c r="J2131" s="11">
        <v>43830</v>
      </c>
      <c r="K2131" s="2" t="s">
        <v>126</v>
      </c>
      <c r="L2131" s="2" t="s">
        <v>2642</v>
      </c>
      <c r="M2131" s="2"/>
      <c r="N2131" s="2" t="s">
        <v>80</v>
      </c>
      <c r="O2131" s="2"/>
      <c r="P2131" s="2"/>
      <c r="Q2131" s="2" t="s">
        <v>65</v>
      </c>
      <c r="R2131" s="2" t="s">
        <v>81</v>
      </c>
      <c r="S2131" s="2">
        <v>1460777</v>
      </c>
      <c r="T2131" s="2" t="s">
        <v>82</v>
      </c>
      <c r="U2131" s="2" t="s">
        <v>83</v>
      </c>
      <c r="V2131" s="10" t="s">
        <v>69</v>
      </c>
      <c r="W2131" s="2"/>
      <c r="X2131" s="2">
        <v>8881524.16</v>
      </c>
      <c r="Y2131" s="26">
        <v>0.00124266404243</v>
      </c>
      <c r="Z2131" s="10" t="s">
        <v>84</v>
      </c>
      <c r="AA2131" s="2" t="s">
        <v>85</v>
      </c>
      <c r="AB2131" s="10" t="s">
        <v>72</v>
      </c>
      <c r="AC2131" s="2" t="s">
        <v>73</v>
      </c>
      <c r="AD2131" s="10" t="s">
        <v>74</v>
      </c>
      <c r="AE2131" s="10"/>
      <c r="AF2131" s="10" t="s">
        <v>86</v>
      </c>
      <c r="AG2131" s="10" t="s">
        <v>75</v>
      </c>
      <c r="AH2131" s="10"/>
      <c r="AI2131" s="10" t="s">
        <v>76</v>
      </c>
      <c r="AJ2131" s="2" t="s">
        <v>76</v>
      </c>
      <c r="AK2131" s="32">
        <v>1</v>
      </c>
      <c r="AL2131" s="2"/>
      <c r="AM2131" s="2"/>
      <c r="AN2131" s="2"/>
      <c r="AO2131" s="2">
        <v>0</v>
      </c>
      <c r="AP2131" s="2">
        <v>0</v>
      </c>
      <c r="AQ2131" s="2">
        <v>0</v>
      </c>
      <c r="AR2131" s="26">
        <v>0</v>
      </c>
      <c r="AS2131" s="11"/>
      <c r="AT2131" s="10"/>
      <c r="AV2131" s="10"/>
      <c r="AW2131" s="10"/>
      <c r="AX2131" s="10"/>
      <c r="AY2131" s="10"/>
      <c r="AZ2131" s="10"/>
      <c r="BC2131" s="10"/>
    </row>
    <row r="2132" s="2" customFormat="1">
      <c r="A2132" s="2" t="s">
        <v>4577</v>
      </c>
      <c r="B2132" s="11">
        <v>43983</v>
      </c>
      <c r="C2132" s="2" t="s">
        <v>4560</v>
      </c>
      <c r="D2132" s="2" t="s">
        <v>4561</v>
      </c>
      <c r="E2132" s="2" t="s">
        <v>4562</v>
      </c>
      <c r="F2132" s="2" t="s">
        <v>4573</v>
      </c>
      <c r="G2132" s="2" t="s">
        <v>4574</v>
      </c>
      <c r="H2132" s="2" t="s">
        <v>4575</v>
      </c>
      <c r="I2132" s="11">
        <v>44196</v>
      </c>
      <c r="J2132" s="11">
        <v>43921</v>
      </c>
      <c r="K2132" s="2" t="s">
        <v>62</v>
      </c>
      <c r="L2132" s="2" t="s">
        <v>1759</v>
      </c>
      <c r="M2132" s="2"/>
      <c r="N2132" s="2" t="s">
        <v>80</v>
      </c>
      <c r="O2132" s="2"/>
      <c r="P2132" s="2"/>
      <c r="Q2132" s="2" t="s">
        <v>65</v>
      </c>
      <c r="R2132" s="2" t="s">
        <v>81</v>
      </c>
      <c r="S2132" s="2">
        <v>653077</v>
      </c>
      <c r="T2132" s="2" t="s">
        <v>82</v>
      </c>
      <c r="U2132" s="2" t="s">
        <v>83</v>
      </c>
      <c r="V2132" s="10" t="s">
        <v>69</v>
      </c>
      <c r="W2132" s="2"/>
      <c r="X2132" s="2">
        <v>2285769.5</v>
      </c>
      <c r="Y2132" s="26">
        <v>0.00048321412417</v>
      </c>
      <c r="Z2132" s="10" t="s">
        <v>84</v>
      </c>
      <c r="AA2132" s="2" t="s">
        <v>85</v>
      </c>
      <c r="AB2132" s="10" t="s">
        <v>72</v>
      </c>
      <c r="AC2132" s="2" t="s">
        <v>73</v>
      </c>
      <c r="AD2132" s="10" t="s">
        <v>74</v>
      </c>
      <c r="AE2132" s="10"/>
      <c r="AF2132" s="10" t="s">
        <v>86</v>
      </c>
      <c r="AG2132" s="10" t="s">
        <v>75</v>
      </c>
      <c r="AH2132" s="10"/>
      <c r="AI2132" s="10" t="s">
        <v>76</v>
      </c>
      <c r="AJ2132" s="2" t="s">
        <v>76</v>
      </c>
      <c r="AK2132" s="32">
        <v>1</v>
      </c>
      <c r="AL2132" s="2"/>
      <c r="AM2132" s="2"/>
      <c r="AN2132" s="2"/>
      <c r="AO2132" s="2">
        <v>0</v>
      </c>
      <c r="AP2132" s="2">
        <v>0</v>
      </c>
      <c r="AQ2132" s="2">
        <v>0</v>
      </c>
      <c r="AR2132" s="26">
        <v>0</v>
      </c>
      <c r="AS2132" s="11"/>
      <c r="AT2132" s="10"/>
      <c r="AV2132" s="10"/>
      <c r="AW2132" s="10"/>
      <c r="AX2132" s="10"/>
      <c r="AY2132" s="10"/>
      <c r="AZ2132" s="10"/>
      <c r="BC2132" s="10"/>
    </row>
    <row r="2133" s="2" customFormat="1">
      <c r="A2133" s="2" t="s">
        <v>4578</v>
      </c>
      <c r="B2133" s="11">
        <v>44074</v>
      </c>
      <c r="C2133" s="2" t="s">
        <v>4560</v>
      </c>
      <c r="D2133" s="2" t="s">
        <v>4561</v>
      </c>
      <c r="E2133" s="2" t="s">
        <v>4562</v>
      </c>
      <c r="F2133" s="2" t="s">
        <v>4573</v>
      </c>
      <c r="G2133" s="2" t="s">
        <v>4574</v>
      </c>
      <c r="H2133" s="2" t="s">
        <v>4575</v>
      </c>
      <c r="I2133" s="11">
        <v>44196</v>
      </c>
      <c r="J2133" s="11">
        <v>44012</v>
      </c>
      <c r="K2133" s="2" t="s">
        <v>62</v>
      </c>
      <c r="L2133" s="2" t="s">
        <v>1759</v>
      </c>
      <c r="M2133" s="2"/>
      <c r="N2133" s="2" t="s">
        <v>80</v>
      </c>
      <c r="O2133" s="2"/>
      <c r="P2133" s="2"/>
      <c r="Q2133" s="2" t="s">
        <v>65</v>
      </c>
      <c r="R2133" s="2" t="s">
        <v>81</v>
      </c>
      <c r="S2133" s="2">
        <v>653077</v>
      </c>
      <c r="T2133" s="2" t="s">
        <v>82</v>
      </c>
      <c r="U2133" s="2" t="s">
        <v>83</v>
      </c>
      <c r="V2133" s="10" t="s">
        <v>69</v>
      </c>
      <c r="W2133" s="2"/>
      <c r="X2133" s="2">
        <v>2834354.18</v>
      </c>
      <c r="Y2133" s="26">
        <v>0.00050432245887</v>
      </c>
      <c r="Z2133" s="10" t="s">
        <v>84</v>
      </c>
      <c r="AA2133" s="2" t="s">
        <v>85</v>
      </c>
      <c r="AB2133" s="10" t="s">
        <v>72</v>
      </c>
      <c r="AC2133" s="2" t="s">
        <v>73</v>
      </c>
      <c r="AD2133" s="10" t="s">
        <v>74</v>
      </c>
      <c r="AE2133" s="10"/>
      <c r="AF2133" s="10" t="s">
        <v>86</v>
      </c>
      <c r="AG2133" s="10" t="s">
        <v>75</v>
      </c>
      <c r="AH2133" s="10"/>
      <c r="AI2133" s="10" t="s">
        <v>76</v>
      </c>
      <c r="AJ2133" s="2" t="s">
        <v>76</v>
      </c>
      <c r="AK2133" s="32">
        <v>1</v>
      </c>
      <c r="AL2133" s="2"/>
      <c r="AM2133" s="2"/>
      <c r="AN2133" s="2"/>
      <c r="AO2133" s="2">
        <v>0</v>
      </c>
      <c r="AP2133" s="2">
        <v>0</v>
      </c>
      <c r="AQ2133" s="2">
        <v>0</v>
      </c>
      <c r="AR2133" s="26">
        <v>0</v>
      </c>
      <c r="AS2133" s="11"/>
      <c r="AT2133" s="10"/>
      <c r="AV2133" s="10"/>
      <c r="AW2133" s="10"/>
      <c r="AX2133" s="10"/>
      <c r="AY2133" s="10"/>
      <c r="AZ2133" s="10"/>
      <c r="BC2133" s="10"/>
    </row>
    <row r="2134" s="2" customFormat="1">
      <c r="A2134" s="2" t="s">
        <v>4579</v>
      </c>
      <c r="B2134" s="11">
        <v>44162</v>
      </c>
      <c r="C2134" s="2" t="s">
        <v>4560</v>
      </c>
      <c r="D2134" s="2" t="s">
        <v>4561</v>
      </c>
      <c r="E2134" s="2" t="s">
        <v>4562</v>
      </c>
      <c r="F2134" s="2" t="s">
        <v>4573</v>
      </c>
      <c r="G2134" s="2" t="s">
        <v>4574</v>
      </c>
      <c r="H2134" s="2" t="s">
        <v>4575</v>
      </c>
      <c r="I2134" s="11">
        <v>44196</v>
      </c>
      <c r="J2134" s="11">
        <v>44104</v>
      </c>
      <c r="K2134" s="2" t="s">
        <v>62</v>
      </c>
      <c r="L2134" s="2" t="s">
        <v>1759</v>
      </c>
      <c r="M2134" s="2"/>
      <c r="N2134" s="2" t="s">
        <v>80</v>
      </c>
      <c r="O2134" s="2"/>
      <c r="P2134" s="2"/>
      <c r="Q2134" s="2" t="s">
        <v>65</v>
      </c>
      <c r="R2134" s="2" t="s">
        <v>81</v>
      </c>
      <c r="S2134" s="2">
        <v>556277</v>
      </c>
      <c r="T2134" s="2" t="s">
        <v>82</v>
      </c>
      <c r="U2134" s="2" t="s">
        <v>83</v>
      </c>
      <c r="V2134" s="10" t="s">
        <v>69</v>
      </c>
      <c r="W2134" s="2"/>
      <c r="X2134" s="2">
        <v>5674025.4</v>
      </c>
      <c r="Y2134" s="26">
        <v>0.00099027023377</v>
      </c>
      <c r="Z2134" s="10" t="s">
        <v>84</v>
      </c>
      <c r="AA2134" s="2" t="s">
        <v>85</v>
      </c>
      <c r="AB2134" s="10" t="s">
        <v>72</v>
      </c>
      <c r="AC2134" s="2" t="s">
        <v>73</v>
      </c>
      <c r="AD2134" s="10" t="s">
        <v>74</v>
      </c>
      <c r="AE2134" s="10"/>
      <c r="AF2134" s="10" t="s">
        <v>86</v>
      </c>
      <c r="AG2134" s="10" t="s">
        <v>75</v>
      </c>
      <c r="AH2134" s="10"/>
      <c r="AI2134" s="10" t="s">
        <v>76</v>
      </c>
      <c r="AJ2134" s="2" t="s">
        <v>76</v>
      </c>
      <c r="AK2134" s="32">
        <v>1</v>
      </c>
      <c r="AL2134" s="2"/>
      <c r="AM2134" s="2"/>
      <c r="AN2134" s="2"/>
      <c r="AO2134" s="2">
        <v>0</v>
      </c>
      <c r="AP2134" s="2">
        <v>0</v>
      </c>
      <c r="AQ2134" s="2">
        <v>0</v>
      </c>
      <c r="AR2134" s="26">
        <v>0</v>
      </c>
      <c r="AS2134" s="11"/>
      <c r="AT2134" s="10"/>
      <c r="AV2134" s="10"/>
      <c r="AW2134" s="10"/>
      <c r="AX2134" s="10"/>
      <c r="AY2134" s="10"/>
      <c r="AZ2134" s="10"/>
      <c r="BC2134" s="10"/>
    </row>
    <row r="2135" s="2" customFormat="1">
      <c r="A2135" s="2" t="s">
        <v>4580</v>
      </c>
      <c r="B2135" s="11">
        <v>44256</v>
      </c>
      <c r="C2135" s="2" t="s">
        <v>4560</v>
      </c>
      <c r="D2135" s="2" t="s">
        <v>4561</v>
      </c>
      <c r="E2135" s="2" t="s">
        <v>4562</v>
      </c>
      <c r="F2135" s="2" t="s">
        <v>4573</v>
      </c>
      <c r="G2135" s="2" t="s">
        <v>4574</v>
      </c>
      <c r="H2135" s="2" t="s">
        <v>4575</v>
      </c>
      <c r="I2135" s="11">
        <v>44196</v>
      </c>
      <c r="J2135" s="11">
        <v>44196</v>
      </c>
      <c r="K2135" s="2" t="s">
        <v>62</v>
      </c>
      <c r="L2135" s="2" t="s">
        <v>1759</v>
      </c>
      <c r="M2135" s="2"/>
      <c r="N2135" s="2" t="s">
        <v>80</v>
      </c>
      <c r="O2135" s="2"/>
      <c r="P2135" s="2"/>
      <c r="Q2135" s="2" t="s">
        <v>65</v>
      </c>
      <c r="R2135" s="2" t="s">
        <v>81</v>
      </c>
      <c r="S2135" s="2">
        <v>519077</v>
      </c>
      <c r="T2135" s="2" t="s">
        <v>82</v>
      </c>
      <c r="U2135" s="2" t="s">
        <v>83</v>
      </c>
      <c r="V2135" s="10" t="s">
        <v>69</v>
      </c>
      <c r="W2135" s="2"/>
      <c r="X2135" s="2">
        <v>9779410.68</v>
      </c>
      <c r="Y2135" s="26">
        <v>0.00133346874906</v>
      </c>
      <c r="Z2135" s="10" t="s">
        <v>84</v>
      </c>
      <c r="AA2135" s="2" t="s">
        <v>85</v>
      </c>
      <c r="AB2135" s="10" t="s">
        <v>72</v>
      </c>
      <c r="AC2135" s="2" t="s">
        <v>73</v>
      </c>
      <c r="AD2135" s="10" t="s">
        <v>74</v>
      </c>
      <c r="AE2135" s="10"/>
      <c r="AF2135" s="10" t="s">
        <v>86</v>
      </c>
      <c r="AG2135" s="10" t="s">
        <v>75</v>
      </c>
      <c r="AH2135" s="10"/>
      <c r="AI2135" s="10" t="s">
        <v>76</v>
      </c>
      <c r="AJ2135" s="2" t="s">
        <v>76</v>
      </c>
      <c r="AK2135" s="32">
        <v>1</v>
      </c>
      <c r="AL2135" s="2"/>
      <c r="AM2135" s="2"/>
      <c r="AN2135" s="2"/>
      <c r="AO2135" s="2">
        <v>0</v>
      </c>
      <c r="AP2135" s="2">
        <v>0</v>
      </c>
      <c r="AQ2135" s="2">
        <v>0</v>
      </c>
      <c r="AR2135" s="26">
        <v>0</v>
      </c>
      <c r="AS2135" s="11"/>
      <c r="AT2135" s="10"/>
      <c r="AV2135" s="10"/>
      <c r="AW2135" s="10"/>
      <c r="AX2135" s="10"/>
      <c r="AY2135" s="10"/>
      <c r="AZ2135" s="10"/>
      <c r="BC2135" s="10"/>
    </row>
    <row r="2136" s="2" customFormat="1">
      <c r="A2136" s="2" t="s">
        <v>4581</v>
      </c>
      <c r="B2136" s="11">
        <v>44348</v>
      </c>
      <c r="C2136" s="2" t="s">
        <v>4560</v>
      </c>
      <c r="D2136" s="2" t="s">
        <v>4561</v>
      </c>
      <c r="E2136" s="2" t="s">
        <v>4562</v>
      </c>
      <c r="F2136" s="2" t="s">
        <v>4573</v>
      </c>
      <c r="G2136" s="2" t="s">
        <v>4574</v>
      </c>
      <c r="H2136" s="2" t="s">
        <v>4575</v>
      </c>
      <c r="I2136" s="11">
        <v>44561</v>
      </c>
      <c r="J2136" s="11">
        <v>44286</v>
      </c>
      <c r="K2136" s="2" t="s">
        <v>62</v>
      </c>
      <c r="L2136" s="2" t="s">
        <v>1759</v>
      </c>
      <c r="M2136" s="2"/>
      <c r="N2136" s="2" t="s">
        <v>80</v>
      </c>
      <c r="O2136" s="2"/>
      <c r="P2136" s="2"/>
      <c r="Q2136" s="2" t="s">
        <v>65</v>
      </c>
      <c r="R2136" s="2" t="s">
        <v>81</v>
      </c>
      <c r="S2136" s="2">
        <v>471387</v>
      </c>
      <c r="T2136" s="2" t="s">
        <v>82</v>
      </c>
      <c r="U2136" s="2" t="s">
        <v>83</v>
      </c>
      <c r="V2136" s="10" t="s">
        <v>69</v>
      </c>
      <c r="W2136" s="2"/>
      <c r="X2136" s="2">
        <v>89478680.34</v>
      </c>
      <c r="Y2136" s="26">
        <v>0.01017542554863</v>
      </c>
      <c r="Z2136" s="10" t="s">
        <v>84</v>
      </c>
      <c r="AA2136" s="2" t="s">
        <v>85</v>
      </c>
      <c r="AB2136" s="10" t="s">
        <v>72</v>
      </c>
      <c r="AC2136" s="2" t="s">
        <v>73</v>
      </c>
      <c r="AD2136" s="10" t="s">
        <v>74</v>
      </c>
      <c r="AE2136" s="10"/>
      <c r="AF2136" s="10" t="s">
        <v>86</v>
      </c>
      <c r="AG2136" s="10" t="s">
        <v>75</v>
      </c>
      <c r="AH2136" s="10"/>
      <c r="AI2136" s="10" t="s">
        <v>76</v>
      </c>
      <c r="AJ2136" s="2" t="s">
        <v>76</v>
      </c>
      <c r="AK2136" s="32">
        <v>1</v>
      </c>
      <c r="AL2136" s="2"/>
      <c r="AM2136" s="2"/>
      <c r="AN2136" s="2"/>
      <c r="AO2136" s="2">
        <v>0</v>
      </c>
      <c r="AP2136" s="2">
        <v>0</v>
      </c>
      <c r="AQ2136" s="2">
        <v>0</v>
      </c>
      <c r="AR2136" s="26">
        <v>0</v>
      </c>
      <c r="AS2136" s="11"/>
      <c r="AT2136" s="10"/>
      <c r="AV2136" s="10"/>
      <c r="AW2136" s="10"/>
      <c r="AX2136" s="10"/>
      <c r="AY2136" s="10"/>
      <c r="AZ2136" s="10"/>
      <c r="BC2136" s="10"/>
    </row>
    <row r="2137" s="2" customFormat="1">
      <c r="A2137" s="2" t="s">
        <v>4582</v>
      </c>
      <c r="B2137" s="11">
        <v>44438</v>
      </c>
      <c r="C2137" s="2" t="s">
        <v>4560</v>
      </c>
      <c r="D2137" s="2" t="s">
        <v>4561</v>
      </c>
      <c r="E2137" s="2" t="s">
        <v>4562</v>
      </c>
      <c r="F2137" s="2" t="s">
        <v>4573</v>
      </c>
      <c r="G2137" s="2" t="s">
        <v>4574</v>
      </c>
      <c r="H2137" s="2" t="s">
        <v>4575</v>
      </c>
      <c r="I2137" s="11">
        <v>44561</v>
      </c>
      <c r="J2137" s="11">
        <v>44377</v>
      </c>
      <c r="K2137" s="2" t="s">
        <v>62</v>
      </c>
      <c r="L2137" s="2" t="s">
        <v>1759</v>
      </c>
      <c r="M2137" s="2"/>
      <c r="N2137" s="2" t="s">
        <v>80</v>
      </c>
      <c r="O2137" s="2"/>
      <c r="P2137" s="2"/>
      <c r="Q2137" s="2" t="s">
        <v>65</v>
      </c>
      <c r="R2137" s="2" t="s">
        <v>81</v>
      </c>
      <c r="S2137" s="2">
        <v>485587</v>
      </c>
      <c r="T2137" s="2" t="s">
        <v>82</v>
      </c>
      <c r="U2137" s="2" t="s">
        <v>83</v>
      </c>
      <c r="V2137" s="10" t="s">
        <v>69</v>
      </c>
      <c r="W2137" s="2"/>
      <c r="X2137" s="2">
        <v>103983600.18</v>
      </c>
      <c r="Y2137" s="26">
        <v>0.01125481797697</v>
      </c>
      <c r="Z2137" s="10" t="s">
        <v>84</v>
      </c>
      <c r="AA2137" s="2" t="s">
        <v>85</v>
      </c>
      <c r="AB2137" s="10" t="s">
        <v>72</v>
      </c>
      <c r="AC2137" s="2" t="s">
        <v>73</v>
      </c>
      <c r="AD2137" s="10" t="s">
        <v>74</v>
      </c>
      <c r="AE2137" s="10"/>
      <c r="AF2137" s="10" t="s">
        <v>86</v>
      </c>
      <c r="AG2137" s="10" t="s">
        <v>75</v>
      </c>
      <c r="AH2137" s="10"/>
      <c r="AI2137" s="10" t="s">
        <v>76</v>
      </c>
      <c r="AJ2137" s="2" t="s">
        <v>76</v>
      </c>
      <c r="AK2137" s="32">
        <v>1</v>
      </c>
      <c r="AL2137" s="2"/>
      <c r="AM2137" s="2"/>
      <c r="AN2137" s="2"/>
      <c r="AO2137" s="2">
        <v>0</v>
      </c>
      <c r="AP2137" s="2">
        <v>0</v>
      </c>
      <c r="AQ2137" s="2">
        <v>0</v>
      </c>
      <c r="AR2137" s="26">
        <v>0</v>
      </c>
      <c r="AS2137" s="11"/>
      <c r="AT2137" s="10"/>
      <c r="AV2137" s="10"/>
      <c r="AW2137" s="10"/>
      <c r="AX2137" s="10"/>
      <c r="AY2137" s="10"/>
      <c r="AZ2137" s="10"/>
      <c r="BC2137" s="10"/>
    </row>
    <row r="2138" s="2" customFormat="1">
      <c r="A2138" s="2" t="s">
        <v>4583</v>
      </c>
      <c r="B2138" s="11">
        <v>44438</v>
      </c>
      <c r="C2138" s="2" t="s">
        <v>4584</v>
      </c>
      <c r="D2138" s="2" t="s">
        <v>4585</v>
      </c>
      <c r="E2138" s="2" t="s">
        <v>4586</v>
      </c>
      <c r="F2138" s="2" t="s">
        <v>4587</v>
      </c>
      <c r="G2138" s="2" t="s">
        <v>4588</v>
      </c>
      <c r="H2138" s="2" t="s">
        <v>4589</v>
      </c>
      <c r="I2138" s="11">
        <v>44561</v>
      </c>
      <c r="J2138" s="11">
        <v>44377</v>
      </c>
      <c r="K2138" s="2" t="s">
        <v>62</v>
      </c>
      <c r="L2138" s="2" t="s">
        <v>1759</v>
      </c>
      <c r="M2138" s="2"/>
      <c r="N2138" s="2" t="s">
        <v>80</v>
      </c>
      <c r="O2138" s="2"/>
      <c r="P2138" s="2"/>
      <c r="Q2138" s="2" t="s">
        <v>65</v>
      </c>
      <c r="R2138" s="2" t="s">
        <v>81</v>
      </c>
      <c r="S2138" s="2">
        <v>11100</v>
      </c>
      <c r="T2138" s="2" t="s">
        <v>82</v>
      </c>
      <c r="U2138" s="2" t="s">
        <v>83</v>
      </c>
      <c r="V2138" s="10" t="s">
        <v>69</v>
      </c>
      <c r="W2138" s="2"/>
      <c r="X2138" s="2">
        <v>2376954</v>
      </c>
      <c r="Y2138" s="26">
        <v>0.00092544534066</v>
      </c>
      <c r="Z2138" s="10" t="s">
        <v>84</v>
      </c>
      <c r="AA2138" s="2" t="s">
        <v>85</v>
      </c>
      <c r="AB2138" s="10" t="s">
        <v>72</v>
      </c>
      <c r="AC2138" s="2" t="s">
        <v>73</v>
      </c>
      <c r="AD2138" s="10" t="s">
        <v>74</v>
      </c>
      <c r="AE2138" s="10"/>
      <c r="AF2138" s="10" t="s">
        <v>86</v>
      </c>
      <c r="AG2138" s="10" t="s">
        <v>75</v>
      </c>
      <c r="AH2138" s="10"/>
      <c r="AI2138" s="10" t="s">
        <v>76</v>
      </c>
      <c r="AJ2138" s="2" t="s">
        <v>76</v>
      </c>
      <c r="AK2138" s="32">
        <v>1</v>
      </c>
      <c r="AL2138" s="2"/>
      <c r="AM2138" s="2"/>
      <c r="AN2138" s="2"/>
      <c r="AO2138" s="2">
        <v>0</v>
      </c>
      <c r="AP2138" s="2">
        <v>0</v>
      </c>
      <c r="AQ2138" s="2">
        <v>0</v>
      </c>
      <c r="AR2138" s="26">
        <v>0</v>
      </c>
      <c r="AS2138" s="11"/>
      <c r="AT2138" s="10"/>
      <c r="AV2138" s="10"/>
      <c r="AW2138" s="10"/>
      <c r="AX2138" s="10"/>
      <c r="AY2138" s="10"/>
      <c r="AZ2138" s="10"/>
      <c r="BC2138" s="10"/>
    </row>
    <row r="2139" s="2" customFormat="1">
      <c r="A2139" s="2" t="s">
        <v>4590</v>
      </c>
      <c r="B2139" s="11">
        <v>44529</v>
      </c>
      <c r="C2139" s="2" t="s">
        <v>4584</v>
      </c>
      <c r="D2139" s="2" t="s">
        <v>4585</v>
      </c>
      <c r="E2139" s="2" t="s">
        <v>4586</v>
      </c>
      <c r="F2139" s="2" t="s">
        <v>4587</v>
      </c>
      <c r="G2139" s="2" t="s">
        <v>4588</v>
      </c>
      <c r="H2139" s="2" t="s">
        <v>4589</v>
      </c>
      <c r="I2139" s="11">
        <v>44561</v>
      </c>
      <c r="J2139" s="11">
        <v>44469</v>
      </c>
      <c r="K2139" s="2" t="s">
        <v>62</v>
      </c>
      <c r="L2139" s="2" t="s">
        <v>1759</v>
      </c>
      <c r="M2139" s="2"/>
      <c r="N2139" s="2" t="s">
        <v>80</v>
      </c>
      <c r="O2139" s="2"/>
      <c r="P2139" s="2"/>
      <c r="Q2139" s="2" t="s">
        <v>65</v>
      </c>
      <c r="R2139" s="2" t="s">
        <v>81</v>
      </c>
      <c r="S2139" s="2">
        <v>12200</v>
      </c>
      <c r="T2139" s="2" t="s">
        <v>82</v>
      </c>
      <c r="U2139" s="2" t="s">
        <v>83</v>
      </c>
      <c r="V2139" s="10" t="s">
        <v>69</v>
      </c>
      <c r="W2139" s="2"/>
      <c r="X2139" s="2">
        <v>2140734</v>
      </c>
      <c r="Y2139" s="26">
        <v>0.00083492484748</v>
      </c>
      <c r="Z2139" s="10" t="s">
        <v>84</v>
      </c>
      <c r="AA2139" s="2" t="s">
        <v>85</v>
      </c>
      <c r="AB2139" s="10" t="s">
        <v>72</v>
      </c>
      <c r="AC2139" s="2" t="s">
        <v>73</v>
      </c>
      <c r="AD2139" s="10" t="s">
        <v>74</v>
      </c>
      <c r="AE2139" s="10"/>
      <c r="AF2139" s="10" t="s">
        <v>86</v>
      </c>
      <c r="AG2139" s="10" t="s">
        <v>75</v>
      </c>
      <c r="AH2139" s="10"/>
      <c r="AI2139" s="10" t="s">
        <v>76</v>
      </c>
      <c r="AJ2139" s="2" t="s">
        <v>76</v>
      </c>
      <c r="AK2139" s="32">
        <v>1</v>
      </c>
      <c r="AL2139" s="2"/>
      <c r="AM2139" s="2"/>
      <c r="AN2139" s="2"/>
      <c r="AO2139" s="2">
        <v>0</v>
      </c>
      <c r="AP2139" s="2">
        <v>0</v>
      </c>
      <c r="AQ2139" s="2">
        <v>0</v>
      </c>
      <c r="AR2139" s="26">
        <v>0</v>
      </c>
      <c r="AS2139" s="11"/>
      <c r="AT2139" s="10"/>
      <c r="AV2139" s="10"/>
      <c r="AW2139" s="10"/>
      <c r="AX2139" s="10"/>
      <c r="AY2139" s="10"/>
      <c r="AZ2139" s="10"/>
      <c r="BC2139" s="10"/>
    </row>
    <row r="2140" s="2" customFormat="1">
      <c r="A2140" s="2" t="s">
        <v>4591</v>
      </c>
      <c r="B2140" s="11">
        <v>44438</v>
      </c>
      <c r="C2140" s="2" t="s">
        <v>4584</v>
      </c>
      <c r="D2140" s="2" t="s">
        <v>4585</v>
      </c>
      <c r="E2140" s="2" t="s">
        <v>4586</v>
      </c>
      <c r="F2140" s="2" t="s">
        <v>4592</v>
      </c>
      <c r="G2140" s="2" t="s">
        <v>4593</v>
      </c>
      <c r="H2140" s="2" t="s">
        <v>4594</v>
      </c>
      <c r="I2140" s="11">
        <v>44561</v>
      </c>
      <c r="J2140" s="11">
        <v>44377</v>
      </c>
      <c r="K2140" s="2" t="s">
        <v>62</v>
      </c>
      <c r="L2140" s="2" t="s">
        <v>1759</v>
      </c>
      <c r="M2140" s="2"/>
      <c r="N2140" s="2" t="s">
        <v>80</v>
      </c>
      <c r="O2140" s="2"/>
      <c r="P2140" s="2"/>
      <c r="Q2140" s="2" t="s">
        <v>65</v>
      </c>
      <c r="R2140" s="2" t="s">
        <v>81</v>
      </c>
      <c r="S2140" s="2">
        <v>3723</v>
      </c>
      <c r="T2140" s="2" t="s">
        <v>82</v>
      </c>
      <c r="U2140" s="2" t="s">
        <v>83</v>
      </c>
      <c r="V2140" s="10" t="s">
        <v>69</v>
      </c>
      <c r="W2140" s="2"/>
      <c r="X2140" s="2">
        <v>797243.22</v>
      </c>
      <c r="Y2140" s="26">
        <v>0.00038829226129</v>
      </c>
      <c r="Z2140" s="10" t="s">
        <v>84</v>
      </c>
      <c r="AA2140" s="2" t="s">
        <v>85</v>
      </c>
      <c r="AB2140" s="10" t="s">
        <v>72</v>
      </c>
      <c r="AC2140" s="2" t="s">
        <v>73</v>
      </c>
      <c r="AD2140" s="10" t="s">
        <v>74</v>
      </c>
      <c r="AE2140" s="10"/>
      <c r="AF2140" s="10" t="s">
        <v>86</v>
      </c>
      <c r="AG2140" s="10" t="s">
        <v>75</v>
      </c>
      <c r="AH2140" s="10"/>
      <c r="AI2140" s="10" t="s">
        <v>76</v>
      </c>
      <c r="AJ2140" s="2" t="s">
        <v>76</v>
      </c>
      <c r="AK2140" s="32">
        <v>1</v>
      </c>
      <c r="AL2140" s="2"/>
      <c r="AM2140" s="2"/>
      <c r="AN2140" s="2"/>
      <c r="AO2140" s="2">
        <v>0</v>
      </c>
      <c r="AP2140" s="2">
        <v>0</v>
      </c>
      <c r="AQ2140" s="2">
        <v>0</v>
      </c>
      <c r="AR2140" s="26">
        <v>0</v>
      </c>
      <c r="AS2140" s="11"/>
      <c r="AT2140" s="10"/>
      <c r="AV2140" s="10"/>
      <c r="AW2140" s="10"/>
      <c r="AX2140" s="10"/>
      <c r="AY2140" s="10"/>
      <c r="AZ2140" s="10"/>
      <c r="BC2140" s="10"/>
    </row>
    <row r="2141" s="2" customFormat="1">
      <c r="A2141" s="2" t="s">
        <v>4595</v>
      </c>
      <c r="B2141" s="11">
        <v>44529</v>
      </c>
      <c r="C2141" s="2" t="s">
        <v>4584</v>
      </c>
      <c r="D2141" s="2" t="s">
        <v>4585</v>
      </c>
      <c r="E2141" s="2" t="s">
        <v>4586</v>
      </c>
      <c r="F2141" s="2" t="s">
        <v>4592</v>
      </c>
      <c r="G2141" s="2" t="s">
        <v>4593</v>
      </c>
      <c r="H2141" s="2" t="s">
        <v>4594</v>
      </c>
      <c r="I2141" s="11">
        <v>44561</v>
      </c>
      <c r="J2141" s="11">
        <v>44469</v>
      </c>
      <c r="K2141" s="2" t="s">
        <v>62</v>
      </c>
      <c r="L2141" s="2" t="s">
        <v>1759</v>
      </c>
      <c r="M2141" s="2"/>
      <c r="N2141" s="2" t="s">
        <v>80</v>
      </c>
      <c r="O2141" s="2"/>
      <c r="P2141" s="2"/>
      <c r="Q2141" s="2" t="s">
        <v>65</v>
      </c>
      <c r="R2141" s="2" t="s">
        <v>81</v>
      </c>
      <c r="S2141" s="2">
        <v>3723</v>
      </c>
      <c r="T2141" s="2" t="s">
        <v>82</v>
      </c>
      <c r="U2141" s="2" t="s">
        <v>83</v>
      </c>
      <c r="V2141" s="10" t="s">
        <v>69</v>
      </c>
      <c r="W2141" s="2"/>
      <c r="X2141" s="2">
        <v>653274.81</v>
      </c>
      <c r="Y2141" s="26">
        <v>0.00033602481475</v>
      </c>
      <c r="Z2141" s="10" t="s">
        <v>84</v>
      </c>
      <c r="AA2141" s="2" t="s">
        <v>85</v>
      </c>
      <c r="AB2141" s="10" t="s">
        <v>72</v>
      </c>
      <c r="AC2141" s="2" t="s">
        <v>73</v>
      </c>
      <c r="AD2141" s="10" t="s">
        <v>74</v>
      </c>
      <c r="AE2141" s="10"/>
      <c r="AF2141" s="10" t="s">
        <v>86</v>
      </c>
      <c r="AG2141" s="10" t="s">
        <v>75</v>
      </c>
      <c r="AH2141" s="10"/>
      <c r="AI2141" s="10" t="s">
        <v>76</v>
      </c>
      <c r="AJ2141" s="2" t="s">
        <v>76</v>
      </c>
      <c r="AK2141" s="32">
        <v>1</v>
      </c>
      <c r="AL2141" s="2"/>
      <c r="AM2141" s="2"/>
      <c r="AN2141" s="2"/>
      <c r="AO2141" s="2">
        <v>0</v>
      </c>
      <c r="AP2141" s="2">
        <v>0</v>
      </c>
      <c r="AQ2141" s="2">
        <v>0</v>
      </c>
      <c r="AR2141" s="26">
        <v>0</v>
      </c>
      <c r="AS2141" s="11"/>
      <c r="AT2141" s="10"/>
      <c r="AV2141" s="10"/>
      <c r="AW2141" s="10"/>
      <c r="AX2141" s="10"/>
      <c r="AY2141" s="10"/>
      <c r="AZ2141" s="10"/>
      <c r="BC2141" s="10"/>
    </row>
    <row r="2142" s="2" customFormat="1">
      <c r="A2142" s="2" t="s">
        <v>4596</v>
      </c>
      <c r="B2142" s="11">
        <v>43859</v>
      </c>
      <c r="C2142" s="2" t="s">
        <v>4597</v>
      </c>
      <c r="D2142" s="2" t="s">
        <v>4598</v>
      </c>
      <c r="E2142" s="2" t="s">
        <v>4599</v>
      </c>
      <c r="F2142" s="2" t="s">
        <v>4600</v>
      </c>
      <c r="G2142" s="2" t="s">
        <v>4601</v>
      </c>
      <c r="H2142" s="2" t="s">
        <v>4602</v>
      </c>
      <c r="I2142" s="11">
        <v>43799</v>
      </c>
      <c r="J2142" s="11">
        <v>43799</v>
      </c>
      <c r="K2142" s="2" t="s">
        <v>126</v>
      </c>
      <c r="L2142" s="2" t="s">
        <v>2642</v>
      </c>
      <c r="M2142" s="2"/>
      <c r="N2142" s="2" t="s">
        <v>80</v>
      </c>
      <c r="O2142" s="2"/>
      <c r="P2142" s="2"/>
      <c r="Q2142" s="2" t="s">
        <v>65</v>
      </c>
      <c r="R2142" s="2" t="s">
        <v>81</v>
      </c>
      <c r="S2142" s="2">
        <v>1872</v>
      </c>
      <c r="T2142" s="2" t="s">
        <v>82</v>
      </c>
      <c r="U2142" s="2" t="s">
        <v>83</v>
      </c>
      <c r="V2142" s="10" t="s">
        <v>69</v>
      </c>
      <c r="W2142" s="2"/>
      <c r="X2142" s="2">
        <v>11868.48</v>
      </c>
      <c r="Y2142" s="26">
        <v>0.00036053764739</v>
      </c>
      <c r="Z2142" s="10" t="s">
        <v>84</v>
      </c>
      <c r="AA2142" s="2" t="s">
        <v>85</v>
      </c>
      <c r="AB2142" s="10" t="s">
        <v>72</v>
      </c>
      <c r="AC2142" s="2" t="s">
        <v>73</v>
      </c>
      <c r="AD2142" s="10" t="s">
        <v>74</v>
      </c>
      <c r="AE2142" s="10"/>
      <c r="AF2142" s="10" t="s">
        <v>86</v>
      </c>
      <c r="AG2142" s="10" t="s">
        <v>75</v>
      </c>
      <c r="AH2142" s="10"/>
      <c r="AI2142" s="10" t="s">
        <v>76</v>
      </c>
      <c r="AJ2142" s="2" t="s">
        <v>76</v>
      </c>
      <c r="AK2142" s="32">
        <v>1</v>
      </c>
      <c r="AL2142" s="2"/>
      <c r="AM2142" s="2"/>
      <c r="AN2142" s="2"/>
      <c r="AO2142" s="2">
        <v>0</v>
      </c>
      <c r="AP2142" s="2">
        <v>0</v>
      </c>
      <c r="AQ2142" s="2">
        <v>0</v>
      </c>
      <c r="AR2142" s="26">
        <v>0</v>
      </c>
      <c r="AS2142" s="11"/>
      <c r="AT2142" s="10"/>
      <c r="AV2142" s="10"/>
      <c r="AW2142" s="10"/>
      <c r="AX2142" s="10"/>
      <c r="AY2142" s="10"/>
      <c r="AZ2142" s="10"/>
      <c r="BC2142" s="10"/>
    </row>
    <row r="2143" s="2" customFormat="1">
      <c r="A2143" s="2" t="s">
        <v>4603</v>
      </c>
      <c r="B2143" s="11">
        <v>43950</v>
      </c>
      <c r="C2143" s="2" t="s">
        <v>4597</v>
      </c>
      <c r="D2143" s="2" t="s">
        <v>4598</v>
      </c>
      <c r="E2143" s="2" t="s">
        <v>4599</v>
      </c>
      <c r="F2143" s="2" t="s">
        <v>4600</v>
      </c>
      <c r="G2143" s="2" t="s">
        <v>4601</v>
      </c>
      <c r="H2143" s="2" t="s">
        <v>4602</v>
      </c>
      <c r="I2143" s="11">
        <v>44165</v>
      </c>
      <c r="J2143" s="11">
        <v>43890</v>
      </c>
      <c r="K2143" s="2" t="s">
        <v>126</v>
      </c>
      <c r="L2143" s="2" t="s">
        <v>2642</v>
      </c>
      <c r="M2143" s="2"/>
      <c r="N2143" s="2" t="s">
        <v>80</v>
      </c>
      <c r="O2143" s="2"/>
      <c r="P2143" s="2"/>
      <c r="Q2143" s="2" t="s">
        <v>65</v>
      </c>
      <c r="R2143" s="2" t="s">
        <v>81</v>
      </c>
      <c r="S2143" s="2">
        <v>1872</v>
      </c>
      <c r="T2143" s="2" t="s">
        <v>82</v>
      </c>
      <c r="U2143" s="2" t="s">
        <v>83</v>
      </c>
      <c r="V2143" s="10" t="s">
        <v>69</v>
      </c>
      <c r="W2143" s="2"/>
      <c r="X2143" s="2">
        <v>6739.2</v>
      </c>
      <c r="Y2143" s="26">
        <v>0.00023928282463</v>
      </c>
      <c r="Z2143" s="10" t="s">
        <v>84</v>
      </c>
      <c r="AA2143" s="2" t="s">
        <v>85</v>
      </c>
      <c r="AB2143" s="10" t="s">
        <v>72</v>
      </c>
      <c r="AC2143" s="2" t="s">
        <v>73</v>
      </c>
      <c r="AD2143" s="10" t="s">
        <v>74</v>
      </c>
      <c r="AE2143" s="10"/>
      <c r="AF2143" s="10" t="s">
        <v>86</v>
      </c>
      <c r="AG2143" s="10" t="s">
        <v>75</v>
      </c>
      <c r="AH2143" s="10"/>
      <c r="AI2143" s="10" t="s">
        <v>76</v>
      </c>
      <c r="AJ2143" s="2" t="s">
        <v>76</v>
      </c>
      <c r="AK2143" s="32">
        <v>1</v>
      </c>
      <c r="AL2143" s="2"/>
      <c r="AM2143" s="2"/>
      <c r="AN2143" s="2"/>
      <c r="AO2143" s="2">
        <v>0</v>
      </c>
      <c r="AP2143" s="2">
        <v>0</v>
      </c>
      <c r="AQ2143" s="2">
        <v>0</v>
      </c>
      <c r="AR2143" s="26">
        <v>0</v>
      </c>
      <c r="AS2143" s="11"/>
      <c r="AT2143" s="10"/>
      <c r="AV2143" s="10"/>
      <c r="AW2143" s="10"/>
      <c r="AX2143" s="10"/>
      <c r="AY2143" s="10"/>
      <c r="AZ2143" s="10"/>
      <c r="BC2143" s="10"/>
    </row>
    <row r="2144" s="2" customFormat="1">
      <c r="A2144" s="2" t="s">
        <v>4604</v>
      </c>
      <c r="B2144" s="11">
        <v>43859</v>
      </c>
      <c r="C2144" s="2" t="s">
        <v>4597</v>
      </c>
      <c r="D2144" s="2" t="s">
        <v>4598</v>
      </c>
      <c r="E2144" s="2" t="s">
        <v>4599</v>
      </c>
      <c r="F2144" s="2" t="s">
        <v>4605</v>
      </c>
      <c r="G2144" s="2" t="s">
        <v>4606</v>
      </c>
      <c r="H2144" s="2" t="s">
        <v>4607</v>
      </c>
      <c r="I2144" s="11">
        <v>43799</v>
      </c>
      <c r="J2144" s="11">
        <v>43799</v>
      </c>
      <c r="K2144" s="2" t="s">
        <v>126</v>
      </c>
      <c r="L2144" s="2" t="s">
        <v>2642</v>
      </c>
      <c r="M2144" s="2"/>
      <c r="N2144" s="2" t="s">
        <v>80</v>
      </c>
      <c r="O2144" s="2"/>
      <c r="P2144" s="2"/>
      <c r="Q2144" s="2" t="s">
        <v>65</v>
      </c>
      <c r="R2144" s="2" t="s">
        <v>81</v>
      </c>
      <c r="S2144" s="2">
        <v>5169</v>
      </c>
      <c r="T2144" s="2" t="s">
        <v>82</v>
      </c>
      <c r="U2144" s="2" t="s">
        <v>83</v>
      </c>
      <c r="V2144" s="10" t="s">
        <v>69</v>
      </c>
      <c r="W2144" s="2"/>
      <c r="X2144" s="2">
        <v>32771.46</v>
      </c>
      <c r="Y2144" s="26">
        <v>0.00155659904191</v>
      </c>
      <c r="Z2144" s="10" t="s">
        <v>84</v>
      </c>
      <c r="AA2144" s="2" t="s">
        <v>85</v>
      </c>
      <c r="AB2144" s="10" t="s">
        <v>72</v>
      </c>
      <c r="AC2144" s="2" t="s">
        <v>73</v>
      </c>
      <c r="AD2144" s="10" t="s">
        <v>74</v>
      </c>
      <c r="AE2144" s="10"/>
      <c r="AF2144" s="10" t="s">
        <v>86</v>
      </c>
      <c r="AG2144" s="10" t="s">
        <v>75</v>
      </c>
      <c r="AH2144" s="10"/>
      <c r="AI2144" s="10" t="s">
        <v>76</v>
      </c>
      <c r="AJ2144" s="2" t="s">
        <v>76</v>
      </c>
      <c r="AK2144" s="32">
        <v>1</v>
      </c>
      <c r="AL2144" s="2"/>
      <c r="AM2144" s="2"/>
      <c r="AN2144" s="2"/>
      <c r="AO2144" s="2">
        <v>0</v>
      </c>
      <c r="AP2144" s="2">
        <v>0</v>
      </c>
      <c r="AQ2144" s="2">
        <v>0</v>
      </c>
      <c r="AR2144" s="26">
        <v>0</v>
      </c>
      <c r="AS2144" s="11"/>
      <c r="AT2144" s="10"/>
      <c r="AV2144" s="10"/>
      <c r="AW2144" s="10"/>
      <c r="AX2144" s="10"/>
      <c r="AY2144" s="10"/>
      <c r="AZ2144" s="10"/>
      <c r="BC2144" s="10"/>
    </row>
    <row r="2145" s="2" customFormat="1">
      <c r="A2145" s="2" t="s">
        <v>4608</v>
      </c>
      <c r="B2145" s="11">
        <v>43950</v>
      </c>
      <c r="C2145" s="2" t="s">
        <v>4597</v>
      </c>
      <c r="D2145" s="2" t="s">
        <v>4598</v>
      </c>
      <c r="E2145" s="2" t="s">
        <v>4599</v>
      </c>
      <c r="F2145" s="2" t="s">
        <v>4605</v>
      </c>
      <c r="G2145" s="2" t="s">
        <v>4606</v>
      </c>
      <c r="H2145" s="2" t="s">
        <v>4607</v>
      </c>
      <c r="I2145" s="11">
        <v>44165</v>
      </c>
      <c r="J2145" s="11">
        <v>43890</v>
      </c>
      <c r="K2145" s="2" t="s">
        <v>126</v>
      </c>
      <c r="L2145" s="2" t="s">
        <v>2642</v>
      </c>
      <c r="M2145" s="2"/>
      <c r="N2145" s="2" t="s">
        <v>80</v>
      </c>
      <c r="O2145" s="2"/>
      <c r="P2145" s="2"/>
      <c r="Q2145" s="2" t="s">
        <v>65</v>
      </c>
      <c r="R2145" s="2" t="s">
        <v>81</v>
      </c>
      <c r="S2145" s="2">
        <v>8577</v>
      </c>
      <c r="T2145" s="2" t="s">
        <v>82</v>
      </c>
      <c r="U2145" s="2" t="s">
        <v>83</v>
      </c>
      <c r="V2145" s="10" t="s">
        <v>69</v>
      </c>
      <c r="W2145" s="2"/>
      <c r="X2145" s="2">
        <v>30877.2</v>
      </c>
      <c r="Y2145" s="26">
        <v>0.00124460670678</v>
      </c>
      <c r="Z2145" s="10" t="s">
        <v>84</v>
      </c>
      <c r="AA2145" s="2" t="s">
        <v>85</v>
      </c>
      <c r="AB2145" s="10" t="s">
        <v>72</v>
      </c>
      <c r="AC2145" s="2" t="s">
        <v>73</v>
      </c>
      <c r="AD2145" s="10" t="s">
        <v>74</v>
      </c>
      <c r="AE2145" s="10"/>
      <c r="AF2145" s="10" t="s">
        <v>86</v>
      </c>
      <c r="AG2145" s="10" t="s">
        <v>75</v>
      </c>
      <c r="AH2145" s="10"/>
      <c r="AI2145" s="10" t="s">
        <v>76</v>
      </c>
      <c r="AJ2145" s="2" t="s">
        <v>76</v>
      </c>
      <c r="AK2145" s="32">
        <v>1</v>
      </c>
      <c r="AL2145" s="2"/>
      <c r="AM2145" s="2"/>
      <c r="AN2145" s="2"/>
      <c r="AO2145" s="2">
        <v>0</v>
      </c>
      <c r="AP2145" s="2">
        <v>0</v>
      </c>
      <c r="AQ2145" s="2">
        <v>0</v>
      </c>
      <c r="AR2145" s="26">
        <v>0</v>
      </c>
      <c r="AS2145" s="11"/>
      <c r="AT2145" s="10"/>
      <c r="AV2145" s="10"/>
      <c r="AW2145" s="10"/>
      <c r="AX2145" s="10"/>
      <c r="AY2145" s="10"/>
      <c r="AZ2145" s="10"/>
      <c r="BC2145" s="10"/>
    </row>
    <row r="2146" s="2" customFormat="1">
      <c r="A2146" s="2" t="s">
        <v>4609</v>
      </c>
      <c r="B2146" s="11">
        <v>43859</v>
      </c>
      <c r="C2146" s="2" t="s">
        <v>4597</v>
      </c>
      <c r="D2146" s="2" t="s">
        <v>4598</v>
      </c>
      <c r="E2146" s="2" t="s">
        <v>4599</v>
      </c>
      <c r="F2146" s="2" t="s">
        <v>4610</v>
      </c>
      <c r="G2146" s="2" t="s">
        <v>4611</v>
      </c>
      <c r="H2146" s="2" t="s">
        <v>4612</v>
      </c>
      <c r="I2146" s="11">
        <v>43799</v>
      </c>
      <c r="J2146" s="11">
        <v>43799</v>
      </c>
      <c r="K2146" s="2" t="s">
        <v>126</v>
      </c>
      <c r="L2146" s="2" t="s">
        <v>2642</v>
      </c>
      <c r="M2146" s="2"/>
      <c r="N2146" s="2" t="s">
        <v>80</v>
      </c>
      <c r="O2146" s="2"/>
      <c r="P2146" s="2"/>
      <c r="Q2146" s="2" t="s">
        <v>65</v>
      </c>
      <c r="R2146" s="2" t="s">
        <v>81</v>
      </c>
      <c r="S2146" s="2">
        <v>10970</v>
      </c>
      <c r="T2146" s="2" t="s">
        <v>82</v>
      </c>
      <c r="U2146" s="2" t="s">
        <v>83</v>
      </c>
      <c r="V2146" s="10" t="s">
        <v>69</v>
      </c>
      <c r="W2146" s="2"/>
      <c r="X2146" s="2">
        <v>69549.8</v>
      </c>
      <c r="Y2146" s="26">
        <v>0.00085681794021</v>
      </c>
      <c r="Z2146" s="10" t="s">
        <v>84</v>
      </c>
      <c r="AA2146" s="2" t="s">
        <v>85</v>
      </c>
      <c r="AB2146" s="10" t="s">
        <v>72</v>
      </c>
      <c r="AC2146" s="2" t="s">
        <v>73</v>
      </c>
      <c r="AD2146" s="10" t="s">
        <v>74</v>
      </c>
      <c r="AE2146" s="10"/>
      <c r="AF2146" s="10" t="s">
        <v>86</v>
      </c>
      <c r="AG2146" s="10" t="s">
        <v>75</v>
      </c>
      <c r="AH2146" s="10"/>
      <c r="AI2146" s="10" t="s">
        <v>76</v>
      </c>
      <c r="AJ2146" s="2" t="s">
        <v>76</v>
      </c>
      <c r="AK2146" s="32">
        <v>1</v>
      </c>
      <c r="AL2146" s="2"/>
      <c r="AM2146" s="2"/>
      <c r="AN2146" s="2"/>
      <c r="AO2146" s="2">
        <v>0</v>
      </c>
      <c r="AP2146" s="2">
        <v>0</v>
      </c>
      <c r="AQ2146" s="2">
        <v>0</v>
      </c>
      <c r="AR2146" s="26">
        <v>0</v>
      </c>
      <c r="AS2146" s="11"/>
      <c r="AT2146" s="10"/>
      <c r="AV2146" s="10"/>
      <c r="AW2146" s="10"/>
      <c r="AX2146" s="10"/>
      <c r="AY2146" s="10"/>
      <c r="AZ2146" s="10"/>
      <c r="BC2146" s="10"/>
    </row>
    <row r="2147" s="2" customFormat="1">
      <c r="A2147" s="2" t="s">
        <v>4613</v>
      </c>
      <c r="B2147" s="11">
        <v>43950</v>
      </c>
      <c r="C2147" s="2" t="s">
        <v>4597</v>
      </c>
      <c r="D2147" s="2" t="s">
        <v>4598</v>
      </c>
      <c r="E2147" s="2" t="s">
        <v>4599</v>
      </c>
      <c r="F2147" s="2" t="s">
        <v>4610</v>
      </c>
      <c r="G2147" s="2" t="s">
        <v>4611</v>
      </c>
      <c r="H2147" s="2" t="s">
        <v>4612</v>
      </c>
      <c r="I2147" s="11">
        <v>44165</v>
      </c>
      <c r="J2147" s="11">
        <v>43890</v>
      </c>
      <c r="K2147" s="2" t="s">
        <v>126</v>
      </c>
      <c r="L2147" s="2" t="s">
        <v>2642</v>
      </c>
      <c r="M2147" s="2"/>
      <c r="N2147" s="2" t="s">
        <v>80</v>
      </c>
      <c r="O2147" s="2"/>
      <c r="P2147" s="2"/>
      <c r="Q2147" s="2" t="s">
        <v>65</v>
      </c>
      <c r="R2147" s="2" t="s">
        <v>81</v>
      </c>
      <c r="S2147" s="2">
        <v>10970</v>
      </c>
      <c r="T2147" s="2" t="s">
        <v>82</v>
      </c>
      <c r="U2147" s="2" t="s">
        <v>83</v>
      </c>
      <c r="V2147" s="10" t="s">
        <v>69</v>
      </c>
      <c r="W2147" s="2"/>
      <c r="X2147" s="2">
        <v>39492</v>
      </c>
      <c r="Y2147" s="26">
        <v>0.00048821075922</v>
      </c>
      <c r="Z2147" s="10" t="s">
        <v>84</v>
      </c>
      <c r="AA2147" s="2" t="s">
        <v>85</v>
      </c>
      <c r="AB2147" s="10" t="s">
        <v>72</v>
      </c>
      <c r="AC2147" s="2" t="s">
        <v>73</v>
      </c>
      <c r="AD2147" s="10" t="s">
        <v>74</v>
      </c>
      <c r="AE2147" s="10"/>
      <c r="AF2147" s="10" t="s">
        <v>86</v>
      </c>
      <c r="AG2147" s="10" t="s">
        <v>75</v>
      </c>
      <c r="AH2147" s="10"/>
      <c r="AI2147" s="10" t="s">
        <v>76</v>
      </c>
      <c r="AJ2147" s="2" t="s">
        <v>76</v>
      </c>
      <c r="AK2147" s="32">
        <v>1</v>
      </c>
      <c r="AL2147" s="2"/>
      <c r="AM2147" s="2"/>
      <c r="AN2147" s="2"/>
      <c r="AO2147" s="2">
        <v>0</v>
      </c>
      <c r="AP2147" s="2">
        <v>0</v>
      </c>
      <c r="AQ2147" s="2">
        <v>36000</v>
      </c>
      <c r="AR2147" s="26">
        <v>0.9115770282588879</v>
      </c>
      <c r="AS2147" s="11"/>
      <c r="AT2147" s="10"/>
      <c r="AV2147" s="10"/>
      <c r="AW2147" s="10"/>
      <c r="AX2147" s="10"/>
      <c r="AY2147" s="10"/>
      <c r="AZ2147" s="10"/>
      <c r="BC2147" s="10"/>
    </row>
    <row r="2148" s="2" customFormat="1">
      <c r="A2148" s="2" t="s">
        <v>4614</v>
      </c>
      <c r="B2148" s="11">
        <v>43859</v>
      </c>
      <c r="C2148" s="2" t="s">
        <v>4615</v>
      </c>
      <c r="D2148" s="2" t="s">
        <v>4616</v>
      </c>
      <c r="E2148" s="2" t="s">
        <v>4617</v>
      </c>
      <c r="F2148" s="2" t="s">
        <v>4618</v>
      </c>
      <c r="G2148" s="2" t="s">
        <v>4619</v>
      </c>
      <c r="H2148" s="2" t="s">
        <v>4620</v>
      </c>
      <c r="I2148" s="11">
        <v>44074</v>
      </c>
      <c r="J2148" s="11">
        <v>43799</v>
      </c>
      <c r="K2148" s="2" t="s">
        <v>126</v>
      </c>
      <c r="L2148" s="2" t="s">
        <v>2642</v>
      </c>
      <c r="M2148" s="2"/>
      <c r="N2148" s="2" t="s">
        <v>80</v>
      </c>
      <c r="O2148" s="2"/>
      <c r="P2148" s="2"/>
      <c r="Q2148" s="2" t="s">
        <v>65</v>
      </c>
      <c r="R2148" s="2" t="s">
        <v>81</v>
      </c>
      <c r="S2148" s="2">
        <v>118880</v>
      </c>
      <c r="T2148" s="2" t="s">
        <v>82</v>
      </c>
      <c r="U2148" s="2" t="s">
        <v>83</v>
      </c>
      <c r="V2148" s="10" t="s">
        <v>69</v>
      </c>
      <c r="W2148" s="2"/>
      <c r="X2148" s="2">
        <v>753699.2</v>
      </c>
      <c r="Y2148" s="26">
        <v>0.00022573076315</v>
      </c>
      <c r="Z2148" s="10" t="s">
        <v>84</v>
      </c>
      <c r="AA2148" s="2" t="s">
        <v>85</v>
      </c>
      <c r="AB2148" s="10" t="s">
        <v>72</v>
      </c>
      <c r="AC2148" s="2" t="s">
        <v>73</v>
      </c>
      <c r="AD2148" s="10" t="s">
        <v>74</v>
      </c>
      <c r="AE2148" s="10"/>
      <c r="AF2148" s="10" t="s">
        <v>86</v>
      </c>
      <c r="AG2148" s="10" t="s">
        <v>75</v>
      </c>
      <c r="AH2148" s="10"/>
      <c r="AI2148" s="10" t="s">
        <v>76</v>
      </c>
      <c r="AJ2148" s="2" t="s">
        <v>76</v>
      </c>
      <c r="AK2148" s="32">
        <v>1</v>
      </c>
      <c r="AL2148" s="2"/>
      <c r="AM2148" s="2"/>
      <c r="AN2148" s="2"/>
      <c r="AO2148" s="2">
        <v>0</v>
      </c>
      <c r="AP2148" s="2">
        <v>0</v>
      </c>
      <c r="AQ2148" s="2">
        <v>600993.96</v>
      </c>
      <c r="AR2148" s="26">
        <v>0.797392328398385</v>
      </c>
      <c r="AS2148" s="11"/>
      <c r="AT2148" s="10"/>
      <c r="AV2148" s="10"/>
      <c r="AW2148" s="10"/>
      <c r="AX2148" s="10"/>
      <c r="AY2148" s="10"/>
      <c r="AZ2148" s="10"/>
      <c r="BC2148" s="10"/>
    </row>
    <row r="2149" s="2" customFormat="1">
      <c r="A2149" s="2" t="s">
        <v>4621</v>
      </c>
      <c r="B2149" s="11">
        <v>43950</v>
      </c>
      <c r="C2149" s="2" t="s">
        <v>4615</v>
      </c>
      <c r="D2149" s="2" t="s">
        <v>4616</v>
      </c>
      <c r="E2149" s="2" t="s">
        <v>4617</v>
      </c>
      <c r="F2149" s="2" t="s">
        <v>4618</v>
      </c>
      <c r="G2149" s="2" t="s">
        <v>4619</v>
      </c>
      <c r="H2149" s="2" t="s">
        <v>4620</v>
      </c>
      <c r="I2149" s="11">
        <v>44074</v>
      </c>
      <c r="J2149" s="11">
        <v>43890</v>
      </c>
      <c r="K2149" s="2" t="s">
        <v>126</v>
      </c>
      <c r="L2149" s="2" t="s">
        <v>2642</v>
      </c>
      <c r="M2149" s="2"/>
      <c r="N2149" s="2" t="s">
        <v>80</v>
      </c>
      <c r="O2149" s="2"/>
      <c r="P2149" s="2"/>
      <c r="Q2149" s="2" t="s">
        <v>65</v>
      </c>
      <c r="R2149" s="2" t="s">
        <v>81</v>
      </c>
      <c r="S2149" s="2">
        <v>121684</v>
      </c>
      <c r="T2149" s="2" t="s">
        <v>82</v>
      </c>
      <c r="U2149" s="2" t="s">
        <v>83</v>
      </c>
      <c r="V2149" s="10" t="s">
        <v>69</v>
      </c>
      <c r="W2149" s="2"/>
      <c r="X2149" s="2">
        <v>438062.4</v>
      </c>
      <c r="Y2149" s="26">
        <v>0.00013363101309</v>
      </c>
      <c r="Z2149" s="10" t="s">
        <v>84</v>
      </c>
      <c r="AA2149" s="2" t="s">
        <v>85</v>
      </c>
      <c r="AB2149" s="10" t="s">
        <v>72</v>
      </c>
      <c r="AC2149" s="2" t="s">
        <v>73</v>
      </c>
      <c r="AD2149" s="10" t="s">
        <v>74</v>
      </c>
      <c r="AE2149" s="10"/>
      <c r="AF2149" s="10" t="s">
        <v>86</v>
      </c>
      <c r="AG2149" s="10" t="s">
        <v>75</v>
      </c>
      <c r="AH2149" s="10"/>
      <c r="AI2149" s="10" t="s">
        <v>76</v>
      </c>
      <c r="AJ2149" s="2" t="s">
        <v>76</v>
      </c>
      <c r="AK2149" s="32">
        <v>1</v>
      </c>
      <c r="AL2149" s="2"/>
      <c r="AM2149" s="2"/>
      <c r="AN2149" s="2"/>
      <c r="AO2149" s="2">
        <v>0</v>
      </c>
      <c r="AP2149" s="2">
        <v>0</v>
      </c>
      <c r="AQ2149" s="2">
        <v>405720</v>
      </c>
      <c r="AR2149" s="26">
        <v>0.9261694224384472</v>
      </c>
      <c r="AS2149" s="11"/>
      <c r="AT2149" s="10"/>
      <c r="AV2149" s="10"/>
      <c r="AW2149" s="10"/>
      <c r="AX2149" s="10"/>
      <c r="AY2149" s="10"/>
      <c r="AZ2149" s="10"/>
      <c r="BC2149" s="10"/>
    </row>
    <row r="2150" s="2" customFormat="1">
      <c r="A2150" s="2" t="s">
        <v>4622</v>
      </c>
      <c r="B2150" s="11">
        <v>44042</v>
      </c>
      <c r="C2150" s="2" t="s">
        <v>4615</v>
      </c>
      <c r="D2150" s="2" t="s">
        <v>4616</v>
      </c>
      <c r="E2150" s="2" t="s">
        <v>4617</v>
      </c>
      <c r="F2150" s="2" t="s">
        <v>4618</v>
      </c>
      <c r="G2150" s="2" t="s">
        <v>4619</v>
      </c>
      <c r="H2150" s="2" t="s">
        <v>4620</v>
      </c>
      <c r="I2150" s="11">
        <v>44074</v>
      </c>
      <c r="J2150" s="11">
        <v>43982</v>
      </c>
      <c r="K2150" s="2" t="s">
        <v>62</v>
      </c>
      <c r="L2150" s="2" t="s">
        <v>1759</v>
      </c>
      <c r="M2150" s="2"/>
      <c r="N2150" s="2" t="s">
        <v>80</v>
      </c>
      <c r="O2150" s="2"/>
      <c r="P2150" s="2"/>
      <c r="Q2150" s="2" t="s">
        <v>65</v>
      </c>
      <c r="R2150" s="2" t="s">
        <v>81</v>
      </c>
      <c r="S2150" s="2">
        <v>194481</v>
      </c>
      <c r="T2150" s="2" t="s">
        <v>82</v>
      </c>
      <c r="U2150" s="2" t="s">
        <v>83</v>
      </c>
      <c r="V2150" s="10" t="s">
        <v>69</v>
      </c>
      <c r="W2150" s="2"/>
      <c r="X2150" s="2">
        <v>789592.86</v>
      </c>
      <c r="Y2150" s="26">
        <v>0.00023506600855</v>
      </c>
      <c r="Z2150" s="10" t="s">
        <v>84</v>
      </c>
      <c r="AA2150" s="2" t="s">
        <v>85</v>
      </c>
      <c r="AB2150" s="10" t="s">
        <v>72</v>
      </c>
      <c r="AC2150" s="2" t="s">
        <v>73</v>
      </c>
      <c r="AD2150" s="10" t="s">
        <v>74</v>
      </c>
      <c r="AE2150" s="10"/>
      <c r="AF2150" s="10" t="s">
        <v>86</v>
      </c>
      <c r="AG2150" s="10" t="s">
        <v>75</v>
      </c>
      <c r="AH2150" s="10"/>
      <c r="AI2150" s="10" t="s">
        <v>76</v>
      </c>
      <c r="AJ2150" s="2" t="s">
        <v>76</v>
      </c>
      <c r="AK2150" s="32">
        <v>1</v>
      </c>
      <c r="AL2150" s="2"/>
      <c r="AM2150" s="2"/>
      <c r="AN2150" s="2"/>
      <c r="AO2150" s="2">
        <v>0</v>
      </c>
      <c r="AP2150" s="2">
        <v>0</v>
      </c>
      <c r="AQ2150" s="2">
        <v>705222</v>
      </c>
      <c r="AR2150" s="26">
        <v>0.8931463741959369</v>
      </c>
      <c r="AS2150" s="11"/>
      <c r="AT2150" s="10"/>
      <c r="AV2150" s="10"/>
      <c r="AW2150" s="10"/>
      <c r="AX2150" s="10"/>
      <c r="AY2150" s="10"/>
      <c r="AZ2150" s="10"/>
      <c r="BC2150" s="10"/>
    </row>
    <row r="2151" s="2" customFormat="1">
      <c r="A2151" s="2" t="s">
        <v>4623</v>
      </c>
      <c r="B2151" s="11">
        <v>44133</v>
      </c>
      <c r="C2151" s="2" t="s">
        <v>4615</v>
      </c>
      <c r="D2151" s="2" t="s">
        <v>4616</v>
      </c>
      <c r="E2151" s="2" t="s">
        <v>4617</v>
      </c>
      <c r="F2151" s="2" t="s">
        <v>4618</v>
      </c>
      <c r="G2151" s="2" t="s">
        <v>4619</v>
      </c>
      <c r="H2151" s="2" t="s">
        <v>4620</v>
      </c>
      <c r="I2151" s="11">
        <v>44074</v>
      </c>
      <c r="J2151" s="11">
        <v>44074</v>
      </c>
      <c r="K2151" s="2" t="s">
        <v>62</v>
      </c>
      <c r="L2151" s="2" t="s">
        <v>1759</v>
      </c>
      <c r="M2151" s="2"/>
      <c r="N2151" s="2" t="s">
        <v>80</v>
      </c>
      <c r="O2151" s="2"/>
      <c r="P2151" s="2"/>
      <c r="Q2151" s="2" t="s">
        <v>65</v>
      </c>
      <c r="R2151" s="2" t="s">
        <v>81</v>
      </c>
      <c r="S2151" s="2">
        <v>246647</v>
      </c>
      <c r="T2151" s="2" t="s">
        <v>82</v>
      </c>
      <c r="U2151" s="2" t="s">
        <v>83</v>
      </c>
      <c r="V2151" s="10" t="s">
        <v>69</v>
      </c>
      <c r="W2151" s="2"/>
      <c r="X2151" s="2">
        <v>1647601.96</v>
      </c>
      <c r="Y2151" s="26">
        <v>0.0003672450329</v>
      </c>
      <c r="Z2151" s="10" t="s">
        <v>84</v>
      </c>
      <c r="AA2151" s="2" t="s">
        <v>85</v>
      </c>
      <c r="AB2151" s="10" t="s">
        <v>72</v>
      </c>
      <c r="AC2151" s="2" t="s">
        <v>73</v>
      </c>
      <c r="AD2151" s="10" t="s">
        <v>74</v>
      </c>
      <c r="AE2151" s="10"/>
      <c r="AF2151" s="10" t="s">
        <v>86</v>
      </c>
      <c r="AG2151" s="10" t="s">
        <v>75</v>
      </c>
      <c r="AH2151" s="10"/>
      <c r="AI2151" s="10" t="s">
        <v>76</v>
      </c>
      <c r="AJ2151" s="2" t="s">
        <v>76</v>
      </c>
      <c r="AK2151" s="32">
        <v>1</v>
      </c>
      <c r="AL2151" s="2"/>
      <c r="AM2151" s="2"/>
      <c r="AN2151" s="2"/>
      <c r="AO2151" s="2">
        <v>0</v>
      </c>
      <c r="AP2151" s="2">
        <v>0</v>
      </c>
      <c r="AQ2151" s="2">
        <v>949896</v>
      </c>
      <c r="AR2151" s="26">
        <v>0.5765324532631655</v>
      </c>
      <c r="AS2151" s="11"/>
      <c r="AT2151" s="10"/>
      <c r="AV2151" s="10"/>
      <c r="AW2151" s="10"/>
      <c r="AX2151" s="10"/>
      <c r="AY2151" s="10"/>
      <c r="AZ2151" s="10"/>
      <c r="BC2151" s="10"/>
    </row>
    <row r="2152" s="2" customFormat="1">
      <c r="A2152" s="2" t="s">
        <v>4624</v>
      </c>
      <c r="B2152" s="11">
        <v>44225</v>
      </c>
      <c r="C2152" s="2" t="s">
        <v>4615</v>
      </c>
      <c r="D2152" s="2" t="s">
        <v>4616</v>
      </c>
      <c r="E2152" s="2" t="s">
        <v>4617</v>
      </c>
      <c r="F2152" s="2" t="s">
        <v>4618</v>
      </c>
      <c r="G2152" s="2" t="s">
        <v>4619</v>
      </c>
      <c r="H2152" s="2" t="s">
        <v>4620</v>
      </c>
      <c r="I2152" s="11">
        <v>44439</v>
      </c>
      <c r="J2152" s="11">
        <v>44165</v>
      </c>
      <c r="K2152" s="2" t="s">
        <v>62</v>
      </c>
      <c r="L2152" s="2" t="s">
        <v>1759</v>
      </c>
      <c r="M2152" s="2"/>
      <c r="N2152" s="2" t="s">
        <v>80</v>
      </c>
      <c r="O2152" s="2"/>
      <c r="P2152" s="2"/>
      <c r="Q2152" s="2" t="s">
        <v>65</v>
      </c>
      <c r="R2152" s="2" t="s">
        <v>81</v>
      </c>
      <c r="S2152" s="2">
        <v>194274</v>
      </c>
      <c r="T2152" s="2" t="s">
        <v>82</v>
      </c>
      <c r="U2152" s="2" t="s">
        <v>83</v>
      </c>
      <c r="V2152" s="10" t="s">
        <v>69</v>
      </c>
      <c r="W2152" s="2"/>
      <c r="X2152" s="2">
        <v>3217177.44</v>
      </c>
      <c r="Y2152" s="26">
        <v>0.00066756104672</v>
      </c>
      <c r="Z2152" s="10" t="s">
        <v>84</v>
      </c>
      <c r="AA2152" s="2" t="s">
        <v>85</v>
      </c>
      <c r="AB2152" s="10" t="s">
        <v>72</v>
      </c>
      <c r="AC2152" s="2" t="s">
        <v>73</v>
      </c>
      <c r="AD2152" s="10" t="s">
        <v>74</v>
      </c>
      <c r="AE2152" s="10"/>
      <c r="AF2152" s="10" t="s">
        <v>86</v>
      </c>
      <c r="AG2152" s="10" t="s">
        <v>75</v>
      </c>
      <c r="AH2152" s="10"/>
      <c r="AI2152" s="10" t="s">
        <v>76</v>
      </c>
      <c r="AJ2152" s="2" t="s">
        <v>76</v>
      </c>
      <c r="AK2152" s="32">
        <v>1</v>
      </c>
      <c r="AL2152" s="2"/>
      <c r="AM2152" s="2"/>
      <c r="AN2152" s="2"/>
      <c r="AO2152" s="2">
        <v>0</v>
      </c>
      <c r="AP2152" s="2">
        <v>0</v>
      </c>
      <c r="AQ2152" s="2">
        <v>2318400</v>
      </c>
      <c r="AR2152" s="26">
        <v>0.7206316851457221</v>
      </c>
      <c r="AS2152" s="11"/>
      <c r="AT2152" s="10"/>
      <c r="AV2152" s="10"/>
      <c r="AW2152" s="10"/>
      <c r="AX2152" s="10"/>
      <c r="AY2152" s="10"/>
      <c r="AZ2152" s="10"/>
      <c r="BC2152" s="10"/>
    </row>
    <row r="2153" s="2" customFormat="1">
      <c r="A2153" s="2" t="s">
        <v>4625</v>
      </c>
      <c r="B2153" s="11">
        <v>44315</v>
      </c>
      <c r="C2153" s="2" t="s">
        <v>4615</v>
      </c>
      <c r="D2153" s="2" t="s">
        <v>4616</v>
      </c>
      <c r="E2153" s="2" t="s">
        <v>4617</v>
      </c>
      <c r="F2153" s="2" t="s">
        <v>4618</v>
      </c>
      <c r="G2153" s="2" t="s">
        <v>4619</v>
      </c>
      <c r="H2153" s="2" t="s">
        <v>4620</v>
      </c>
      <c r="I2153" s="11">
        <v>44439</v>
      </c>
      <c r="J2153" s="11">
        <v>44255</v>
      </c>
      <c r="K2153" s="2" t="s">
        <v>62</v>
      </c>
      <c r="L2153" s="2" t="s">
        <v>1759</v>
      </c>
      <c r="M2153" s="2"/>
      <c r="N2153" s="2" t="s">
        <v>80</v>
      </c>
      <c r="O2153" s="2"/>
      <c r="P2153" s="2"/>
      <c r="Q2153" s="2" t="s">
        <v>65</v>
      </c>
      <c r="R2153" s="2" t="s">
        <v>81</v>
      </c>
      <c r="S2153" s="2">
        <v>211485</v>
      </c>
      <c r="T2153" s="2" t="s">
        <v>82</v>
      </c>
      <c r="U2153" s="2" t="s">
        <v>83</v>
      </c>
      <c r="V2153" s="10" t="s">
        <v>69</v>
      </c>
      <c r="W2153" s="2"/>
      <c r="X2153" s="2">
        <v>21516483.9</v>
      </c>
      <c r="Y2153" s="26">
        <v>0.00365041509481</v>
      </c>
      <c r="Z2153" s="10" t="s">
        <v>84</v>
      </c>
      <c r="AA2153" s="2" t="s">
        <v>85</v>
      </c>
      <c r="AB2153" s="10" t="s">
        <v>72</v>
      </c>
      <c r="AC2153" s="2" t="s">
        <v>73</v>
      </c>
      <c r="AD2153" s="10" t="s">
        <v>74</v>
      </c>
      <c r="AE2153" s="10"/>
      <c r="AF2153" s="10" t="s">
        <v>86</v>
      </c>
      <c r="AG2153" s="10" t="s">
        <v>75</v>
      </c>
      <c r="AH2153" s="10"/>
      <c r="AI2153" s="10" t="s">
        <v>76</v>
      </c>
      <c r="AJ2153" s="2" t="s">
        <v>76</v>
      </c>
      <c r="AK2153" s="32">
        <v>1</v>
      </c>
      <c r="AL2153" s="2"/>
      <c r="AM2153" s="2"/>
      <c r="AN2153" s="2"/>
      <c r="AO2153" s="2">
        <v>0</v>
      </c>
      <c r="AP2153" s="2">
        <v>0</v>
      </c>
      <c r="AQ2153" s="2">
        <v>20266608</v>
      </c>
      <c r="AR2153" s="26">
        <v>0.9419107738137458</v>
      </c>
      <c r="AS2153" s="11"/>
      <c r="AT2153" s="10"/>
      <c r="AV2153" s="10"/>
      <c r="AW2153" s="10"/>
      <c r="AX2153" s="10"/>
      <c r="AY2153" s="10"/>
      <c r="AZ2153" s="10"/>
      <c r="BC2153" s="10"/>
    </row>
    <row r="2154" s="2" customFormat="1">
      <c r="A2154" s="2" t="s">
        <v>4626</v>
      </c>
      <c r="B2154" s="11">
        <v>44407</v>
      </c>
      <c r="C2154" s="2" t="s">
        <v>4615</v>
      </c>
      <c r="D2154" s="2" t="s">
        <v>4616</v>
      </c>
      <c r="E2154" s="2" t="s">
        <v>4617</v>
      </c>
      <c r="F2154" s="2" t="s">
        <v>4618</v>
      </c>
      <c r="G2154" s="2" t="s">
        <v>4619</v>
      </c>
      <c r="H2154" s="2" t="s">
        <v>4620</v>
      </c>
      <c r="I2154" s="11">
        <v>44439</v>
      </c>
      <c r="J2154" s="11">
        <v>44347</v>
      </c>
      <c r="K2154" s="2" t="s">
        <v>62</v>
      </c>
      <c r="L2154" s="2" t="s">
        <v>1759</v>
      </c>
      <c r="M2154" s="2"/>
      <c r="N2154" s="2" t="s">
        <v>80</v>
      </c>
      <c r="O2154" s="2"/>
      <c r="P2154" s="2"/>
      <c r="Q2154" s="2" t="s">
        <v>65</v>
      </c>
      <c r="R2154" s="2" t="s">
        <v>81</v>
      </c>
      <c r="S2154" s="2">
        <v>85813</v>
      </c>
      <c r="T2154" s="2" t="s">
        <v>82</v>
      </c>
      <c r="U2154" s="2" t="s">
        <v>83</v>
      </c>
      <c r="V2154" s="10" t="s">
        <v>69</v>
      </c>
      <c r="W2154" s="2"/>
      <c r="X2154" s="2">
        <v>19050486</v>
      </c>
      <c r="Y2154" s="26">
        <v>0.00282197059195</v>
      </c>
      <c r="Z2154" s="10" t="s">
        <v>84</v>
      </c>
      <c r="AA2154" s="2" t="s">
        <v>85</v>
      </c>
      <c r="AB2154" s="10" t="s">
        <v>72</v>
      </c>
      <c r="AC2154" s="2" t="s">
        <v>73</v>
      </c>
      <c r="AD2154" s="10" t="s">
        <v>74</v>
      </c>
      <c r="AE2154" s="10"/>
      <c r="AF2154" s="10" t="s">
        <v>86</v>
      </c>
      <c r="AG2154" s="10" t="s">
        <v>75</v>
      </c>
      <c r="AH2154" s="10"/>
      <c r="AI2154" s="10" t="s">
        <v>76</v>
      </c>
      <c r="AJ2154" s="2" t="s">
        <v>76</v>
      </c>
      <c r="AK2154" s="32">
        <v>1</v>
      </c>
      <c r="AL2154" s="2"/>
      <c r="AM2154" s="2"/>
      <c r="AN2154" s="2"/>
      <c r="AO2154" s="2">
        <v>0</v>
      </c>
      <c r="AP2154" s="2">
        <v>0</v>
      </c>
      <c r="AQ2154" s="2">
        <v>11100000</v>
      </c>
      <c r="AR2154" s="26">
        <v>0.5826623005838277</v>
      </c>
      <c r="AS2154" s="11"/>
      <c r="AT2154" s="10"/>
      <c r="AV2154" s="10"/>
      <c r="AW2154" s="10"/>
      <c r="AX2154" s="10"/>
      <c r="AY2154" s="10"/>
      <c r="AZ2154" s="10"/>
      <c r="BC2154" s="10"/>
    </row>
    <row r="2155" s="2" customFormat="1">
      <c r="A2155" s="2" t="s">
        <v>4627</v>
      </c>
      <c r="B2155" s="11">
        <v>44498</v>
      </c>
      <c r="C2155" s="2" t="s">
        <v>4615</v>
      </c>
      <c r="D2155" s="2" t="s">
        <v>4616</v>
      </c>
      <c r="E2155" s="2" t="s">
        <v>4617</v>
      </c>
      <c r="F2155" s="2" t="s">
        <v>4618</v>
      </c>
      <c r="G2155" s="2" t="s">
        <v>4619</v>
      </c>
      <c r="H2155" s="2" t="s">
        <v>4620</v>
      </c>
      <c r="I2155" s="11">
        <v>44439</v>
      </c>
      <c r="J2155" s="11">
        <v>44439</v>
      </c>
      <c r="K2155" s="2" t="s">
        <v>62</v>
      </c>
      <c r="L2155" s="2" t="s">
        <v>1759</v>
      </c>
      <c r="M2155" s="2"/>
      <c r="N2155" s="2" t="s">
        <v>80</v>
      </c>
      <c r="O2155" s="2"/>
      <c r="P2155" s="2"/>
      <c r="Q2155" s="2" t="s">
        <v>65</v>
      </c>
      <c r="R2155" s="2" t="s">
        <v>81</v>
      </c>
      <c r="S2155" s="2">
        <v>90356</v>
      </c>
      <c r="T2155" s="2" t="s">
        <v>82</v>
      </c>
      <c r="U2155" s="2" t="s">
        <v>83</v>
      </c>
      <c r="V2155" s="10" t="s">
        <v>69</v>
      </c>
      <c r="W2155" s="2"/>
      <c r="X2155" s="2">
        <v>19719293.44</v>
      </c>
      <c r="Y2155" s="26">
        <v>0.00264376850767</v>
      </c>
      <c r="Z2155" s="10" t="s">
        <v>84</v>
      </c>
      <c r="AA2155" s="2" t="s">
        <v>85</v>
      </c>
      <c r="AB2155" s="10" t="s">
        <v>72</v>
      </c>
      <c r="AC2155" s="2" t="s">
        <v>73</v>
      </c>
      <c r="AD2155" s="10" t="s">
        <v>74</v>
      </c>
      <c r="AE2155" s="10"/>
      <c r="AF2155" s="10" t="s">
        <v>86</v>
      </c>
      <c r="AG2155" s="10" t="s">
        <v>75</v>
      </c>
      <c r="AH2155" s="10"/>
      <c r="AI2155" s="10" t="s">
        <v>76</v>
      </c>
      <c r="AJ2155" s="2" t="s">
        <v>76</v>
      </c>
      <c r="AK2155" s="32">
        <v>1</v>
      </c>
      <c r="AL2155" s="2"/>
      <c r="AM2155" s="2"/>
      <c r="AN2155" s="2"/>
      <c r="AO2155" s="2">
        <v>0</v>
      </c>
      <c r="AP2155" s="2">
        <v>0</v>
      </c>
      <c r="AQ2155" s="2">
        <v>0</v>
      </c>
      <c r="AR2155" s="26">
        <v>0</v>
      </c>
      <c r="AS2155" s="11"/>
      <c r="AT2155" s="10"/>
      <c r="AV2155" s="10"/>
      <c r="AW2155" s="10"/>
      <c r="AX2155" s="10"/>
      <c r="AY2155" s="10"/>
      <c r="AZ2155" s="10"/>
      <c r="BC2155" s="10"/>
    </row>
    <row r="2156" s="2" customFormat="1">
      <c r="A2156" s="2" t="s">
        <v>4628</v>
      </c>
      <c r="B2156" s="11">
        <v>43859</v>
      </c>
      <c r="C2156" s="2" t="s">
        <v>4615</v>
      </c>
      <c r="D2156" s="2" t="s">
        <v>4616</v>
      </c>
      <c r="E2156" s="2" t="s">
        <v>4617</v>
      </c>
      <c r="F2156" s="2" t="s">
        <v>4629</v>
      </c>
      <c r="G2156" s="2" t="s">
        <v>4630</v>
      </c>
      <c r="H2156" s="2" t="s">
        <v>4631</v>
      </c>
      <c r="I2156" s="11">
        <v>44074</v>
      </c>
      <c r="J2156" s="11">
        <v>43799</v>
      </c>
      <c r="K2156" s="2" t="s">
        <v>126</v>
      </c>
      <c r="L2156" s="2" t="s">
        <v>2642</v>
      </c>
      <c r="M2156" s="2"/>
      <c r="N2156" s="2" t="s">
        <v>80</v>
      </c>
      <c r="O2156" s="2"/>
      <c r="P2156" s="2"/>
      <c r="Q2156" s="2" t="s">
        <v>65</v>
      </c>
      <c r="R2156" s="2" t="s">
        <v>81</v>
      </c>
      <c r="S2156" s="2">
        <v>4519</v>
      </c>
      <c r="T2156" s="2" t="s">
        <v>82</v>
      </c>
      <c r="U2156" s="2" t="s">
        <v>83</v>
      </c>
      <c r="V2156" s="10" t="s">
        <v>69</v>
      </c>
      <c r="W2156" s="2"/>
      <c r="X2156" s="2">
        <v>28650.46</v>
      </c>
      <c r="Y2156" s="26">
        <v>3.623111994E-05</v>
      </c>
      <c r="Z2156" s="10" t="s">
        <v>84</v>
      </c>
      <c r="AA2156" s="2" t="s">
        <v>85</v>
      </c>
      <c r="AB2156" s="10" t="s">
        <v>72</v>
      </c>
      <c r="AC2156" s="2" t="s">
        <v>73</v>
      </c>
      <c r="AD2156" s="10" t="s">
        <v>74</v>
      </c>
      <c r="AE2156" s="10"/>
      <c r="AF2156" s="10" t="s">
        <v>86</v>
      </c>
      <c r="AG2156" s="10" t="s">
        <v>75</v>
      </c>
      <c r="AH2156" s="10"/>
      <c r="AI2156" s="10" t="s">
        <v>76</v>
      </c>
      <c r="AJ2156" s="2" t="s">
        <v>76</v>
      </c>
      <c r="AK2156" s="32">
        <v>1</v>
      </c>
      <c r="AL2156" s="2"/>
      <c r="AM2156" s="2"/>
      <c r="AN2156" s="2"/>
      <c r="AO2156" s="2">
        <v>0</v>
      </c>
      <c r="AP2156" s="2">
        <v>0</v>
      </c>
      <c r="AQ2156" s="2">
        <v>0</v>
      </c>
      <c r="AR2156" s="26">
        <v>0</v>
      </c>
      <c r="AS2156" s="11"/>
      <c r="AT2156" s="10"/>
      <c r="AV2156" s="10"/>
      <c r="AW2156" s="10"/>
      <c r="AX2156" s="10"/>
      <c r="AY2156" s="10"/>
      <c r="AZ2156" s="10"/>
      <c r="BC2156" s="10"/>
    </row>
    <row r="2157" s="2" customFormat="1">
      <c r="A2157" s="2" t="s">
        <v>4632</v>
      </c>
      <c r="B2157" s="11">
        <v>43950</v>
      </c>
      <c r="C2157" s="2" t="s">
        <v>4615</v>
      </c>
      <c r="D2157" s="2" t="s">
        <v>4616</v>
      </c>
      <c r="E2157" s="2" t="s">
        <v>4617</v>
      </c>
      <c r="F2157" s="2" t="s">
        <v>4629</v>
      </c>
      <c r="G2157" s="2" t="s">
        <v>4630</v>
      </c>
      <c r="H2157" s="2" t="s">
        <v>4631</v>
      </c>
      <c r="I2157" s="11">
        <v>44074</v>
      </c>
      <c r="J2157" s="11">
        <v>43890</v>
      </c>
      <c r="K2157" s="2" t="s">
        <v>126</v>
      </c>
      <c r="L2157" s="2" t="s">
        <v>2642</v>
      </c>
      <c r="M2157" s="2"/>
      <c r="N2157" s="2" t="s">
        <v>80</v>
      </c>
      <c r="O2157" s="2"/>
      <c r="P2157" s="2"/>
      <c r="Q2157" s="2" t="s">
        <v>65</v>
      </c>
      <c r="R2157" s="2" t="s">
        <v>81</v>
      </c>
      <c r="S2157" s="2">
        <v>4519</v>
      </c>
      <c r="T2157" s="2" t="s">
        <v>82</v>
      </c>
      <c r="U2157" s="2" t="s">
        <v>83</v>
      </c>
      <c r="V2157" s="10" t="s">
        <v>69</v>
      </c>
      <c r="W2157" s="2"/>
      <c r="X2157" s="2">
        <v>16268.4</v>
      </c>
      <c r="Y2157" s="26">
        <v>1.635134418E-05</v>
      </c>
      <c r="Z2157" s="10" t="s">
        <v>84</v>
      </c>
      <c r="AA2157" s="2" t="s">
        <v>85</v>
      </c>
      <c r="AB2157" s="10" t="s">
        <v>72</v>
      </c>
      <c r="AC2157" s="2" t="s">
        <v>73</v>
      </c>
      <c r="AD2157" s="10" t="s">
        <v>74</v>
      </c>
      <c r="AE2157" s="10"/>
      <c r="AF2157" s="10" t="s">
        <v>86</v>
      </c>
      <c r="AG2157" s="10" t="s">
        <v>75</v>
      </c>
      <c r="AH2157" s="10"/>
      <c r="AI2157" s="10" t="s">
        <v>76</v>
      </c>
      <c r="AJ2157" s="2" t="s">
        <v>76</v>
      </c>
      <c r="AK2157" s="32">
        <v>1</v>
      </c>
      <c r="AL2157" s="2"/>
      <c r="AM2157" s="2"/>
      <c r="AN2157" s="2"/>
      <c r="AO2157" s="2">
        <v>0</v>
      </c>
      <c r="AP2157" s="2">
        <v>0</v>
      </c>
      <c r="AQ2157" s="2">
        <v>15120</v>
      </c>
      <c r="AR2157" s="26">
        <v>0.9294091613188759</v>
      </c>
      <c r="AS2157" s="11"/>
      <c r="AT2157" s="10"/>
      <c r="AV2157" s="10"/>
      <c r="AW2157" s="10"/>
      <c r="AX2157" s="10"/>
      <c r="AY2157" s="10"/>
      <c r="AZ2157" s="10"/>
      <c r="BC2157" s="10"/>
    </row>
    <row r="2158" s="2" customFormat="1">
      <c r="A2158" s="2" t="s">
        <v>4633</v>
      </c>
      <c r="B2158" s="11">
        <v>44340</v>
      </c>
      <c r="C2158" s="2" t="s">
        <v>4634</v>
      </c>
      <c r="D2158" s="2" t="s">
        <v>4635</v>
      </c>
      <c r="E2158" s="2" t="s">
        <v>4636</v>
      </c>
      <c r="F2158" s="2" t="s">
        <v>4637</v>
      </c>
      <c r="G2158" s="2" t="s">
        <v>4638</v>
      </c>
      <c r="H2158" s="2" t="s">
        <v>4639</v>
      </c>
      <c r="I2158" s="11">
        <v>44561</v>
      </c>
      <c r="J2158" s="11">
        <v>44286</v>
      </c>
      <c r="K2158" s="2" t="s">
        <v>1145</v>
      </c>
      <c r="L2158" s="2" t="s">
        <v>1146</v>
      </c>
      <c r="M2158" s="2"/>
      <c r="N2158" s="2" t="s">
        <v>80</v>
      </c>
      <c r="O2158" s="2"/>
      <c r="P2158" s="2"/>
      <c r="Q2158" s="2" t="s">
        <v>65</v>
      </c>
      <c r="R2158" s="2" t="s">
        <v>81</v>
      </c>
      <c r="S2158" s="2">
        <v>8191</v>
      </c>
      <c r="T2158" s="2" t="s">
        <v>82</v>
      </c>
      <c r="U2158" s="2" t="s">
        <v>83</v>
      </c>
      <c r="V2158" s="10" t="s">
        <v>69</v>
      </c>
      <c r="W2158" s="2"/>
      <c r="X2158" s="2">
        <v>1554815.62</v>
      </c>
      <c r="Y2158" s="26">
        <v>0.00380731886656</v>
      </c>
      <c r="Z2158" s="10" t="s">
        <v>84</v>
      </c>
      <c r="AA2158" s="2" t="s">
        <v>85</v>
      </c>
      <c r="AB2158" s="10" t="s">
        <v>72</v>
      </c>
      <c r="AC2158" s="2" t="s">
        <v>73</v>
      </c>
      <c r="AD2158" s="10" t="s">
        <v>74</v>
      </c>
      <c r="AE2158" s="10"/>
      <c r="AF2158" s="10" t="s">
        <v>86</v>
      </c>
      <c r="AG2158" s="10" t="s">
        <v>75</v>
      </c>
      <c r="AH2158" s="10"/>
      <c r="AI2158" s="10" t="s">
        <v>76</v>
      </c>
      <c r="AJ2158" s="2" t="s">
        <v>76</v>
      </c>
      <c r="AK2158" s="32">
        <v>1</v>
      </c>
      <c r="AL2158" s="2"/>
      <c r="AM2158" s="2"/>
      <c r="AN2158" s="2"/>
      <c r="AO2158" s="2">
        <v>0</v>
      </c>
      <c r="AP2158" s="2">
        <v>0</v>
      </c>
      <c r="AQ2158" s="2">
        <v>0</v>
      </c>
      <c r="AR2158" s="26">
        <v>0</v>
      </c>
      <c r="AS2158" s="11"/>
      <c r="AT2158" s="10"/>
      <c r="AV2158" s="10"/>
      <c r="AW2158" s="10"/>
      <c r="AX2158" s="10"/>
      <c r="AY2158" s="10"/>
      <c r="AZ2158" s="10"/>
      <c r="BC2158" s="10"/>
    </row>
    <row r="2159" s="2" customFormat="1">
      <c r="A2159" s="2" t="s">
        <v>4640</v>
      </c>
      <c r="B2159" s="11">
        <v>44063</v>
      </c>
      <c r="C2159" s="2" t="s">
        <v>4634</v>
      </c>
      <c r="D2159" s="2" t="s">
        <v>4635</v>
      </c>
      <c r="E2159" s="2" t="s">
        <v>4636</v>
      </c>
      <c r="F2159" s="2" t="s">
        <v>4641</v>
      </c>
      <c r="G2159" s="2" t="s">
        <v>4642</v>
      </c>
      <c r="H2159" s="2" t="s">
        <v>4643</v>
      </c>
      <c r="I2159" s="11">
        <v>44196</v>
      </c>
      <c r="J2159" s="11">
        <v>44012</v>
      </c>
      <c r="K2159" s="2" t="s">
        <v>1145</v>
      </c>
      <c r="L2159" s="2" t="s">
        <v>1146</v>
      </c>
      <c r="M2159" s="2"/>
      <c r="N2159" s="2" t="s">
        <v>80</v>
      </c>
      <c r="O2159" s="2"/>
      <c r="P2159" s="2"/>
      <c r="Q2159" s="2" t="s">
        <v>65</v>
      </c>
      <c r="R2159" s="2" t="s">
        <v>81</v>
      </c>
      <c r="S2159" s="2">
        <v>1162</v>
      </c>
      <c r="T2159" s="2" t="s">
        <v>82</v>
      </c>
      <c r="U2159" s="2" t="s">
        <v>83</v>
      </c>
      <c r="V2159" s="10" t="s">
        <v>69</v>
      </c>
      <c r="W2159" s="2"/>
      <c r="X2159" s="2">
        <v>5043.08</v>
      </c>
      <c r="Y2159" s="26">
        <v>7.216551392E-05</v>
      </c>
      <c r="Z2159" s="10" t="s">
        <v>84</v>
      </c>
      <c r="AA2159" s="2" t="s">
        <v>85</v>
      </c>
      <c r="AB2159" s="10" t="s">
        <v>72</v>
      </c>
      <c r="AC2159" s="2" t="s">
        <v>73</v>
      </c>
      <c r="AD2159" s="10" t="s">
        <v>74</v>
      </c>
      <c r="AE2159" s="10"/>
      <c r="AF2159" s="10" t="s">
        <v>86</v>
      </c>
      <c r="AG2159" s="10" t="s">
        <v>75</v>
      </c>
      <c r="AH2159" s="10"/>
      <c r="AI2159" s="10" t="s">
        <v>76</v>
      </c>
      <c r="AJ2159" s="2" t="s">
        <v>76</v>
      </c>
      <c r="AK2159" s="32">
        <v>1</v>
      </c>
      <c r="AL2159" s="2"/>
      <c r="AM2159" s="2"/>
      <c r="AN2159" s="2"/>
      <c r="AO2159" s="2">
        <v>0</v>
      </c>
      <c r="AP2159" s="2">
        <v>0</v>
      </c>
      <c r="AQ2159" s="2">
        <v>4774</v>
      </c>
      <c r="AR2159" s="26">
        <v>0.9466437177280551</v>
      </c>
      <c r="AS2159" s="11"/>
      <c r="AT2159" s="10"/>
      <c r="AV2159" s="10"/>
      <c r="AW2159" s="10"/>
      <c r="AX2159" s="10"/>
      <c r="AY2159" s="10"/>
      <c r="AZ2159" s="10"/>
      <c r="BC2159" s="10"/>
    </row>
    <row r="2160" s="2" customFormat="1">
      <c r="A2160" s="2" t="s">
        <v>4644</v>
      </c>
      <c r="B2160" s="11">
        <v>44158</v>
      </c>
      <c r="C2160" s="2" t="s">
        <v>4634</v>
      </c>
      <c r="D2160" s="2" t="s">
        <v>4635</v>
      </c>
      <c r="E2160" s="2" t="s">
        <v>4636</v>
      </c>
      <c r="F2160" s="2" t="s">
        <v>4641</v>
      </c>
      <c r="G2160" s="2" t="s">
        <v>4642</v>
      </c>
      <c r="H2160" s="2" t="s">
        <v>4643</v>
      </c>
      <c r="I2160" s="11">
        <v>44196</v>
      </c>
      <c r="J2160" s="11">
        <v>44104</v>
      </c>
      <c r="K2160" s="2" t="s">
        <v>1145</v>
      </c>
      <c r="L2160" s="2" t="s">
        <v>1146</v>
      </c>
      <c r="M2160" s="2"/>
      <c r="N2160" s="2" t="s">
        <v>80</v>
      </c>
      <c r="O2160" s="2"/>
      <c r="P2160" s="2"/>
      <c r="Q2160" s="2" t="s">
        <v>65</v>
      </c>
      <c r="R2160" s="2" t="s">
        <v>81</v>
      </c>
      <c r="S2160" s="2">
        <v>782</v>
      </c>
      <c r="T2160" s="2" t="s">
        <v>82</v>
      </c>
      <c r="U2160" s="2" t="s">
        <v>83</v>
      </c>
      <c r="V2160" s="10" t="s">
        <v>69</v>
      </c>
      <c r="W2160" s="2"/>
      <c r="X2160" s="2">
        <v>7976.4</v>
      </c>
      <c r="Y2160" s="26">
        <v>0.00012395819523</v>
      </c>
      <c r="Z2160" s="10" t="s">
        <v>84</v>
      </c>
      <c r="AA2160" s="2" t="s">
        <v>85</v>
      </c>
      <c r="AB2160" s="10" t="s">
        <v>72</v>
      </c>
      <c r="AC2160" s="2" t="s">
        <v>73</v>
      </c>
      <c r="AD2160" s="10" t="s">
        <v>74</v>
      </c>
      <c r="AE2160" s="10"/>
      <c r="AF2160" s="10" t="s">
        <v>86</v>
      </c>
      <c r="AG2160" s="10" t="s">
        <v>75</v>
      </c>
      <c r="AH2160" s="10"/>
      <c r="AI2160" s="10" t="s">
        <v>76</v>
      </c>
      <c r="AJ2160" s="2" t="s">
        <v>76</v>
      </c>
      <c r="AK2160" s="32">
        <v>1</v>
      </c>
      <c r="AL2160" s="2"/>
      <c r="AM2160" s="2"/>
      <c r="AN2160" s="2"/>
      <c r="AO2160" s="2">
        <v>0</v>
      </c>
      <c r="AP2160" s="2">
        <v>0</v>
      </c>
      <c r="AQ2160" s="2">
        <v>7140</v>
      </c>
      <c r="AR2160" s="26">
        <v>0.8951406649616369</v>
      </c>
      <c r="AS2160" s="11"/>
      <c r="AT2160" s="10"/>
      <c r="AV2160" s="10"/>
      <c r="AW2160" s="10"/>
      <c r="AX2160" s="10"/>
      <c r="AY2160" s="10"/>
      <c r="AZ2160" s="10"/>
      <c r="BC2160" s="10"/>
    </row>
    <row r="2161" s="2" customFormat="1">
      <c r="A2161" s="2" t="s">
        <v>4645</v>
      </c>
      <c r="B2161" s="11">
        <v>44246</v>
      </c>
      <c r="C2161" s="2" t="s">
        <v>4634</v>
      </c>
      <c r="D2161" s="2" t="s">
        <v>4635</v>
      </c>
      <c r="E2161" s="2" t="s">
        <v>4636</v>
      </c>
      <c r="F2161" s="2" t="s">
        <v>4641</v>
      </c>
      <c r="G2161" s="2" t="s">
        <v>4642</v>
      </c>
      <c r="H2161" s="2" t="s">
        <v>4643</v>
      </c>
      <c r="I2161" s="11">
        <v>44196</v>
      </c>
      <c r="J2161" s="11">
        <v>44196</v>
      </c>
      <c r="K2161" s="2" t="s">
        <v>1145</v>
      </c>
      <c r="L2161" s="2" t="s">
        <v>1146</v>
      </c>
      <c r="M2161" s="2"/>
      <c r="N2161" s="2" t="s">
        <v>80</v>
      </c>
      <c r="O2161" s="2"/>
      <c r="P2161" s="2"/>
      <c r="Q2161" s="2" t="s">
        <v>65</v>
      </c>
      <c r="R2161" s="2" t="s">
        <v>81</v>
      </c>
      <c r="S2161" s="2">
        <v>1150</v>
      </c>
      <c r="T2161" s="2" t="s">
        <v>82</v>
      </c>
      <c r="U2161" s="2" t="s">
        <v>83</v>
      </c>
      <c r="V2161" s="10" t="s">
        <v>69</v>
      </c>
      <c r="W2161" s="2"/>
      <c r="X2161" s="2">
        <v>21666</v>
      </c>
      <c r="Y2161" s="26">
        <v>0.00018384099929</v>
      </c>
      <c r="Z2161" s="10" t="s">
        <v>84</v>
      </c>
      <c r="AA2161" s="2" t="s">
        <v>85</v>
      </c>
      <c r="AB2161" s="10" t="s">
        <v>72</v>
      </c>
      <c r="AC2161" s="2" t="s">
        <v>73</v>
      </c>
      <c r="AD2161" s="10" t="s">
        <v>74</v>
      </c>
      <c r="AE2161" s="10"/>
      <c r="AF2161" s="10" t="s">
        <v>86</v>
      </c>
      <c r="AG2161" s="10" t="s">
        <v>75</v>
      </c>
      <c r="AH2161" s="10"/>
      <c r="AI2161" s="10" t="s">
        <v>76</v>
      </c>
      <c r="AJ2161" s="2" t="s">
        <v>76</v>
      </c>
      <c r="AK2161" s="32">
        <v>1</v>
      </c>
      <c r="AL2161" s="2"/>
      <c r="AM2161" s="2"/>
      <c r="AN2161" s="2"/>
      <c r="AO2161" s="2">
        <v>0</v>
      </c>
      <c r="AP2161" s="2">
        <v>0</v>
      </c>
      <c r="AQ2161" s="2">
        <v>18840</v>
      </c>
      <c r="AR2161" s="26">
        <v>0.8695652173913044</v>
      </c>
      <c r="AS2161" s="11"/>
      <c r="AT2161" s="10"/>
      <c r="AV2161" s="10"/>
      <c r="AW2161" s="10"/>
      <c r="AX2161" s="10"/>
      <c r="AY2161" s="10"/>
      <c r="AZ2161" s="10"/>
      <c r="BC2161" s="10"/>
    </row>
    <row r="2162" s="2" customFormat="1">
      <c r="A2162" s="2" t="s">
        <v>4646</v>
      </c>
      <c r="B2162" s="11">
        <v>44340</v>
      </c>
      <c r="C2162" s="2" t="s">
        <v>4634</v>
      </c>
      <c r="D2162" s="2" t="s">
        <v>4635</v>
      </c>
      <c r="E2162" s="2" t="s">
        <v>4636</v>
      </c>
      <c r="F2162" s="2" t="s">
        <v>4641</v>
      </c>
      <c r="G2162" s="2" t="s">
        <v>4642</v>
      </c>
      <c r="H2162" s="2" t="s">
        <v>4643</v>
      </c>
      <c r="I2162" s="11">
        <v>44561</v>
      </c>
      <c r="J2162" s="11">
        <v>44286</v>
      </c>
      <c r="K2162" s="2" t="s">
        <v>1145</v>
      </c>
      <c r="L2162" s="2" t="s">
        <v>1146</v>
      </c>
      <c r="M2162" s="2"/>
      <c r="N2162" s="2" t="s">
        <v>80</v>
      </c>
      <c r="O2162" s="2"/>
      <c r="P2162" s="2"/>
      <c r="Q2162" s="2" t="s">
        <v>65</v>
      </c>
      <c r="R2162" s="2" t="s">
        <v>81</v>
      </c>
      <c r="S2162" s="2">
        <v>1508</v>
      </c>
      <c r="T2162" s="2" t="s">
        <v>82</v>
      </c>
      <c r="U2162" s="2" t="s">
        <v>83</v>
      </c>
      <c r="V2162" s="10" t="s">
        <v>69</v>
      </c>
      <c r="W2162" s="2"/>
      <c r="X2162" s="2">
        <v>286248.56</v>
      </c>
      <c r="Y2162" s="26">
        <v>0.00168077594659</v>
      </c>
      <c r="Z2162" s="10" t="s">
        <v>84</v>
      </c>
      <c r="AA2162" s="2" t="s">
        <v>85</v>
      </c>
      <c r="AB2162" s="10" t="s">
        <v>72</v>
      </c>
      <c r="AC2162" s="2" t="s">
        <v>73</v>
      </c>
      <c r="AD2162" s="10" t="s">
        <v>74</v>
      </c>
      <c r="AE2162" s="10"/>
      <c r="AF2162" s="10" t="s">
        <v>86</v>
      </c>
      <c r="AG2162" s="10" t="s">
        <v>75</v>
      </c>
      <c r="AH2162" s="10"/>
      <c r="AI2162" s="10" t="s">
        <v>76</v>
      </c>
      <c r="AJ2162" s="2" t="s">
        <v>76</v>
      </c>
      <c r="AK2162" s="32">
        <v>1</v>
      </c>
      <c r="AL2162" s="2"/>
      <c r="AM2162" s="2"/>
      <c r="AN2162" s="2"/>
      <c r="AO2162" s="2">
        <v>0</v>
      </c>
      <c r="AP2162" s="2">
        <v>0</v>
      </c>
      <c r="AQ2162" s="2">
        <v>18982</v>
      </c>
      <c r="AR2162" s="26">
        <v>0.0663129973474801</v>
      </c>
      <c r="AS2162" s="11"/>
      <c r="AT2162" s="10"/>
      <c r="AV2162" s="10"/>
      <c r="AW2162" s="10"/>
      <c r="AX2162" s="10"/>
      <c r="AY2162" s="10"/>
      <c r="AZ2162" s="10"/>
      <c r="BC2162" s="10"/>
    </row>
    <row r="2163" s="2" customFormat="1">
      <c r="A2163" s="2" t="s">
        <v>4647</v>
      </c>
      <c r="B2163" s="11">
        <v>44432</v>
      </c>
      <c r="C2163" s="2" t="s">
        <v>4634</v>
      </c>
      <c r="D2163" s="2" t="s">
        <v>4635</v>
      </c>
      <c r="E2163" s="2" t="s">
        <v>4636</v>
      </c>
      <c r="F2163" s="2" t="s">
        <v>4641</v>
      </c>
      <c r="G2163" s="2" t="s">
        <v>4642</v>
      </c>
      <c r="H2163" s="2" t="s">
        <v>4643</v>
      </c>
      <c r="I2163" s="11">
        <v>44561</v>
      </c>
      <c r="J2163" s="11">
        <v>44377</v>
      </c>
      <c r="K2163" s="2" t="s">
        <v>1145</v>
      </c>
      <c r="L2163" s="2" t="s">
        <v>1146</v>
      </c>
      <c r="M2163" s="2"/>
      <c r="N2163" s="2" t="s">
        <v>80</v>
      </c>
      <c r="O2163" s="2"/>
      <c r="P2163" s="2"/>
      <c r="Q2163" s="2" t="s">
        <v>65</v>
      </c>
      <c r="R2163" s="2" t="s">
        <v>81</v>
      </c>
      <c r="S2163" s="2">
        <v>1676</v>
      </c>
      <c r="T2163" s="2" t="s">
        <v>82</v>
      </c>
      <c r="U2163" s="2" t="s">
        <v>83</v>
      </c>
      <c r="V2163" s="10" t="s">
        <v>69</v>
      </c>
      <c r="W2163" s="2"/>
      <c r="X2163" s="2">
        <v>358898.64</v>
      </c>
      <c r="Y2163" s="26">
        <v>0.00178831812089</v>
      </c>
      <c r="Z2163" s="10" t="s">
        <v>84</v>
      </c>
      <c r="AA2163" s="2" t="s">
        <v>85</v>
      </c>
      <c r="AB2163" s="10" t="s">
        <v>72</v>
      </c>
      <c r="AC2163" s="2" t="s">
        <v>73</v>
      </c>
      <c r="AD2163" s="10" t="s">
        <v>74</v>
      </c>
      <c r="AE2163" s="10"/>
      <c r="AF2163" s="10" t="s">
        <v>86</v>
      </c>
      <c r="AG2163" s="10" t="s">
        <v>75</v>
      </c>
      <c r="AH2163" s="10"/>
      <c r="AI2163" s="10" t="s">
        <v>76</v>
      </c>
      <c r="AJ2163" s="2" t="s">
        <v>76</v>
      </c>
      <c r="AK2163" s="32">
        <v>1</v>
      </c>
      <c r="AL2163" s="2"/>
      <c r="AM2163" s="2"/>
      <c r="AN2163" s="2"/>
      <c r="AO2163" s="2">
        <v>0</v>
      </c>
      <c r="AP2163" s="2">
        <v>0</v>
      </c>
      <c r="AQ2163" s="2">
        <v>149898</v>
      </c>
      <c r="AR2163" s="26">
        <v>0.41766109785202865</v>
      </c>
      <c r="AS2163" s="11"/>
      <c r="AT2163" s="10"/>
      <c r="AV2163" s="10"/>
      <c r="AW2163" s="10"/>
      <c r="AX2163" s="10"/>
      <c r="AY2163" s="10"/>
      <c r="AZ2163" s="10"/>
      <c r="BC2163" s="10"/>
    </row>
    <row r="2164" s="2" customFormat="1">
      <c r="A2164" s="2" t="s">
        <v>4648</v>
      </c>
      <c r="B2164" s="11">
        <v>44522</v>
      </c>
      <c r="C2164" s="2" t="s">
        <v>4634</v>
      </c>
      <c r="D2164" s="2" t="s">
        <v>4635</v>
      </c>
      <c r="E2164" s="2" t="s">
        <v>4636</v>
      </c>
      <c r="F2164" s="2" t="s">
        <v>4641</v>
      </c>
      <c r="G2164" s="2" t="s">
        <v>4642</v>
      </c>
      <c r="H2164" s="2" t="s">
        <v>4643</v>
      </c>
      <c r="I2164" s="11">
        <v>44561</v>
      </c>
      <c r="J2164" s="11">
        <v>44469</v>
      </c>
      <c r="K2164" s="2" t="s">
        <v>1145</v>
      </c>
      <c r="L2164" s="2" t="s">
        <v>1146</v>
      </c>
      <c r="M2164" s="2"/>
      <c r="N2164" s="2" t="s">
        <v>80</v>
      </c>
      <c r="O2164" s="2"/>
      <c r="P2164" s="2"/>
      <c r="Q2164" s="2" t="s">
        <v>65</v>
      </c>
      <c r="R2164" s="2" t="s">
        <v>81</v>
      </c>
      <c r="S2164" s="2">
        <v>1657</v>
      </c>
      <c r="T2164" s="2" t="s">
        <v>82</v>
      </c>
      <c r="U2164" s="2" t="s">
        <v>83</v>
      </c>
      <c r="V2164" s="10" t="s">
        <v>69</v>
      </c>
      <c r="W2164" s="2"/>
      <c r="X2164" s="2">
        <v>290753.79</v>
      </c>
      <c r="Y2164" s="26">
        <v>0.00155564224537</v>
      </c>
      <c r="Z2164" s="10" t="s">
        <v>84</v>
      </c>
      <c r="AA2164" s="2" t="s">
        <v>85</v>
      </c>
      <c r="AB2164" s="10" t="s">
        <v>72</v>
      </c>
      <c r="AC2164" s="2" t="s">
        <v>73</v>
      </c>
      <c r="AD2164" s="10" t="s">
        <v>74</v>
      </c>
      <c r="AE2164" s="10"/>
      <c r="AF2164" s="10" t="s">
        <v>86</v>
      </c>
      <c r="AG2164" s="10" t="s">
        <v>75</v>
      </c>
      <c r="AH2164" s="10"/>
      <c r="AI2164" s="10" t="s">
        <v>76</v>
      </c>
      <c r="AJ2164" s="2" t="s">
        <v>76</v>
      </c>
      <c r="AK2164" s="32">
        <v>1</v>
      </c>
      <c r="AL2164" s="2"/>
      <c r="AM2164" s="2"/>
      <c r="AN2164" s="2"/>
      <c r="AO2164" s="2">
        <v>0</v>
      </c>
      <c r="AP2164" s="2">
        <v>0</v>
      </c>
      <c r="AQ2164" s="2">
        <v>280752</v>
      </c>
      <c r="AR2164" s="26">
        <v>0.9656004828002415</v>
      </c>
      <c r="AS2164" s="11"/>
      <c r="AT2164" s="10"/>
      <c r="AV2164" s="10"/>
      <c r="AW2164" s="10"/>
      <c r="AX2164" s="10"/>
      <c r="AY2164" s="10"/>
      <c r="AZ2164" s="10"/>
      <c r="BC2164" s="10"/>
    </row>
    <row r="2165" s="2" customFormat="1">
      <c r="A2165" s="2" t="s">
        <v>4649</v>
      </c>
      <c r="B2165" s="11">
        <v>44063</v>
      </c>
      <c r="C2165" s="2" t="s">
        <v>4634</v>
      </c>
      <c r="D2165" s="2" t="s">
        <v>4635</v>
      </c>
      <c r="E2165" s="2" t="s">
        <v>4636</v>
      </c>
      <c r="F2165" s="2" t="s">
        <v>4650</v>
      </c>
      <c r="G2165" s="2" t="s">
        <v>4651</v>
      </c>
      <c r="H2165" s="2" t="s">
        <v>4652</v>
      </c>
      <c r="I2165" s="11">
        <v>44196</v>
      </c>
      <c r="J2165" s="11">
        <v>44012</v>
      </c>
      <c r="K2165" s="2" t="s">
        <v>1145</v>
      </c>
      <c r="L2165" s="2" t="s">
        <v>1146</v>
      </c>
      <c r="M2165" s="2"/>
      <c r="N2165" s="2" t="s">
        <v>80</v>
      </c>
      <c r="O2165" s="2"/>
      <c r="P2165" s="2"/>
      <c r="Q2165" s="2" t="s">
        <v>65</v>
      </c>
      <c r="R2165" s="2" t="s">
        <v>81</v>
      </c>
      <c r="S2165" s="2">
        <v>448</v>
      </c>
      <c r="T2165" s="2" t="s">
        <v>82</v>
      </c>
      <c r="U2165" s="2" t="s">
        <v>83</v>
      </c>
      <c r="V2165" s="10" t="s">
        <v>69</v>
      </c>
      <c r="W2165" s="2"/>
      <c r="X2165" s="2">
        <v>1944.32</v>
      </c>
      <c r="Y2165" s="26">
        <v>1.058106333E-05</v>
      </c>
      <c r="Z2165" s="10" t="s">
        <v>84</v>
      </c>
      <c r="AA2165" s="2" t="s">
        <v>85</v>
      </c>
      <c r="AB2165" s="10" t="s">
        <v>72</v>
      </c>
      <c r="AC2165" s="2" t="s">
        <v>73</v>
      </c>
      <c r="AD2165" s="10" t="s">
        <v>74</v>
      </c>
      <c r="AE2165" s="10"/>
      <c r="AF2165" s="10" t="s">
        <v>86</v>
      </c>
      <c r="AG2165" s="10" t="s">
        <v>75</v>
      </c>
      <c r="AH2165" s="10"/>
      <c r="AI2165" s="10" t="s">
        <v>76</v>
      </c>
      <c r="AJ2165" s="2" t="s">
        <v>76</v>
      </c>
      <c r="AK2165" s="32">
        <v>1</v>
      </c>
      <c r="AL2165" s="2"/>
      <c r="AM2165" s="2"/>
      <c r="AN2165" s="2"/>
      <c r="AO2165" s="2">
        <v>0</v>
      </c>
      <c r="AP2165" s="2">
        <v>0</v>
      </c>
      <c r="AQ2165" s="2">
        <v>1736</v>
      </c>
      <c r="AR2165" s="26">
        <v>0.8928571428571429</v>
      </c>
      <c r="AS2165" s="11"/>
      <c r="AT2165" s="10"/>
      <c r="AV2165" s="10"/>
      <c r="AW2165" s="10"/>
      <c r="AX2165" s="10"/>
      <c r="AY2165" s="10"/>
      <c r="AZ2165" s="10"/>
      <c r="BC2165" s="10"/>
    </row>
    <row r="2166" s="2" customFormat="1">
      <c r="A2166" s="2" t="s">
        <v>4653</v>
      </c>
      <c r="B2166" s="11">
        <v>44158</v>
      </c>
      <c r="C2166" s="2" t="s">
        <v>4634</v>
      </c>
      <c r="D2166" s="2" t="s">
        <v>4635</v>
      </c>
      <c r="E2166" s="2" t="s">
        <v>4636</v>
      </c>
      <c r="F2166" s="2" t="s">
        <v>4650</v>
      </c>
      <c r="G2166" s="2" t="s">
        <v>4651</v>
      </c>
      <c r="H2166" s="2" t="s">
        <v>4652</v>
      </c>
      <c r="I2166" s="11">
        <v>44196</v>
      </c>
      <c r="J2166" s="11">
        <v>44104</v>
      </c>
      <c r="K2166" s="2" t="s">
        <v>1145</v>
      </c>
      <c r="L2166" s="2" t="s">
        <v>1146</v>
      </c>
      <c r="M2166" s="2"/>
      <c r="N2166" s="2" t="s">
        <v>80</v>
      </c>
      <c r="O2166" s="2"/>
      <c r="P2166" s="2"/>
      <c r="Q2166" s="2" t="s">
        <v>65</v>
      </c>
      <c r="R2166" s="2" t="s">
        <v>81</v>
      </c>
      <c r="S2166" s="2">
        <v>333</v>
      </c>
      <c r="T2166" s="2" t="s">
        <v>82</v>
      </c>
      <c r="U2166" s="2" t="s">
        <v>83</v>
      </c>
      <c r="V2166" s="10" t="s">
        <v>69</v>
      </c>
      <c r="W2166" s="2"/>
      <c r="X2166" s="2">
        <v>3396.6</v>
      </c>
      <c r="Y2166" s="26">
        <v>1.619157053E-05</v>
      </c>
      <c r="Z2166" s="10" t="s">
        <v>84</v>
      </c>
      <c r="AA2166" s="2" t="s">
        <v>85</v>
      </c>
      <c r="AB2166" s="10" t="s">
        <v>72</v>
      </c>
      <c r="AC2166" s="2" t="s">
        <v>73</v>
      </c>
      <c r="AD2166" s="10" t="s">
        <v>74</v>
      </c>
      <c r="AE2166" s="10"/>
      <c r="AF2166" s="10" t="s">
        <v>86</v>
      </c>
      <c r="AG2166" s="10" t="s">
        <v>75</v>
      </c>
      <c r="AH2166" s="10"/>
      <c r="AI2166" s="10" t="s">
        <v>76</v>
      </c>
      <c r="AJ2166" s="2" t="s">
        <v>76</v>
      </c>
      <c r="AK2166" s="32">
        <v>1</v>
      </c>
      <c r="AL2166" s="2"/>
      <c r="AM2166" s="2"/>
      <c r="AN2166" s="2"/>
      <c r="AO2166" s="2">
        <v>0</v>
      </c>
      <c r="AP2166" s="2">
        <v>0</v>
      </c>
      <c r="AQ2166" s="2">
        <v>2040</v>
      </c>
      <c r="AR2166" s="26">
        <v>0.6006006006006006</v>
      </c>
      <c r="AS2166" s="11"/>
      <c r="AT2166" s="10"/>
      <c r="AV2166" s="10"/>
      <c r="AW2166" s="10"/>
      <c r="AX2166" s="10"/>
      <c r="AY2166" s="10"/>
      <c r="AZ2166" s="10"/>
      <c r="BC2166" s="10"/>
    </row>
    <row r="2167" s="2" customFormat="1">
      <c r="A2167" s="2" t="s">
        <v>4654</v>
      </c>
      <c r="B2167" s="11">
        <v>44246</v>
      </c>
      <c r="C2167" s="2" t="s">
        <v>4634</v>
      </c>
      <c r="D2167" s="2" t="s">
        <v>4635</v>
      </c>
      <c r="E2167" s="2" t="s">
        <v>4636</v>
      </c>
      <c r="F2167" s="2" t="s">
        <v>4650</v>
      </c>
      <c r="G2167" s="2" t="s">
        <v>4651</v>
      </c>
      <c r="H2167" s="2" t="s">
        <v>4652</v>
      </c>
      <c r="I2167" s="11">
        <v>44196</v>
      </c>
      <c r="J2167" s="11">
        <v>44196</v>
      </c>
      <c r="K2167" s="2" t="s">
        <v>1145</v>
      </c>
      <c r="L2167" s="2" t="s">
        <v>1146</v>
      </c>
      <c r="M2167" s="2"/>
      <c r="N2167" s="2" t="s">
        <v>80</v>
      </c>
      <c r="O2167" s="2"/>
      <c r="P2167" s="2"/>
      <c r="Q2167" s="2" t="s">
        <v>65</v>
      </c>
      <c r="R2167" s="2" t="s">
        <v>81</v>
      </c>
      <c r="S2167" s="2">
        <v>333</v>
      </c>
      <c r="T2167" s="2" t="s">
        <v>82</v>
      </c>
      <c r="U2167" s="2" t="s">
        <v>83</v>
      </c>
      <c r="V2167" s="10" t="s">
        <v>69</v>
      </c>
      <c r="W2167" s="2"/>
      <c r="X2167" s="2">
        <v>6273.72</v>
      </c>
      <c r="Y2167" s="26">
        <v>2.384443226E-05</v>
      </c>
      <c r="Z2167" s="10" t="s">
        <v>84</v>
      </c>
      <c r="AA2167" s="2" t="s">
        <v>85</v>
      </c>
      <c r="AB2167" s="10" t="s">
        <v>72</v>
      </c>
      <c r="AC2167" s="2" t="s">
        <v>73</v>
      </c>
      <c r="AD2167" s="10" t="s">
        <v>74</v>
      </c>
      <c r="AE2167" s="10"/>
      <c r="AF2167" s="10" t="s">
        <v>86</v>
      </c>
      <c r="AG2167" s="10" t="s">
        <v>75</v>
      </c>
      <c r="AH2167" s="10"/>
      <c r="AI2167" s="10" t="s">
        <v>76</v>
      </c>
      <c r="AJ2167" s="2" t="s">
        <v>76</v>
      </c>
      <c r="AK2167" s="32">
        <v>1</v>
      </c>
      <c r="AL2167" s="2"/>
      <c r="AM2167" s="2"/>
      <c r="AN2167" s="2"/>
      <c r="AO2167" s="2">
        <v>0</v>
      </c>
      <c r="AP2167" s="2">
        <v>0</v>
      </c>
      <c r="AQ2167" s="2">
        <v>5652</v>
      </c>
      <c r="AR2167" s="26">
        <v>0.9009009009009009</v>
      </c>
      <c r="AS2167" s="11"/>
      <c r="AT2167" s="10"/>
      <c r="AV2167" s="10"/>
      <c r="AW2167" s="10"/>
      <c r="AX2167" s="10"/>
      <c r="AY2167" s="10"/>
      <c r="AZ2167" s="10"/>
      <c r="BC2167" s="10"/>
    </row>
    <row r="2168" s="2" customFormat="1">
      <c r="A2168" s="2" t="s">
        <v>4655</v>
      </c>
      <c r="B2168" s="11">
        <v>44340</v>
      </c>
      <c r="C2168" s="2" t="s">
        <v>4634</v>
      </c>
      <c r="D2168" s="2" t="s">
        <v>4635</v>
      </c>
      <c r="E2168" s="2" t="s">
        <v>4636</v>
      </c>
      <c r="F2168" s="2" t="s">
        <v>4650</v>
      </c>
      <c r="G2168" s="2" t="s">
        <v>4651</v>
      </c>
      <c r="H2168" s="2" t="s">
        <v>4652</v>
      </c>
      <c r="I2168" s="11">
        <v>44561</v>
      </c>
      <c r="J2168" s="11">
        <v>44286</v>
      </c>
      <c r="K2168" s="2" t="s">
        <v>1145</v>
      </c>
      <c r="L2168" s="2" t="s">
        <v>1146</v>
      </c>
      <c r="M2168" s="2"/>
      <c r="N2168" s="2" t="s">
        <v>80</v>
      </c>
      <c r="O2168" s="2"/>
      <c r="P2168" s="2"/>
      <c r="Q2168" s="2" t="s">
        <v>65</v>
      </c>
      <c r="R2168" s="2" t="s">
        <v>81</v>
      </c>
      <c r="S2168" s="2">
        <v>480</v>
      </c>
      <c r="T2168" s="2" t="s">
        <v>82</v>
      </c>
      <c r="U2168" s="2" t="s">
        <v>83</v>
      </c>
      <c r="V2168" s="10" t="s">
        <v>69</v>
      </c>
      <c r="W2168" s="2"/>
      <c r="X2168" s="2">
        <v>91113.6</v>
      </c>
      <c r="Y2168" s="26">
        <v>0.00024403722948</v>
      </c>
      <c r="Z2168" s="10" t="s">
        <v>84</v>
      </c>
      <c r="AA2168" s="2" t="s">
        <v>85</v>
      </c>
      <c r="AB2168" s="10" t="s">
        <v>72</v>
      </c>
      <c r="AC2168" s="2" t="s">
        <v>73</v>
      </c>
      <c r="AD2168" s="10" t="s">
        <v>74</v>
      </c>
      <c r="AE2168" s="10"/>
      <c r="AF2168" s="10" t="s">
        <v>86</v>
      </c>
      <c r="AG2168" s="10" t="s">
        <v>75</v>
      </c>
      <c r="AH2168" s="10"/>
      <c r="AI2168" s="10" t="s">
        <v>76</v>
      </c>
      <c r="AJ2168" s="2" t="s">
        <v>76</v>
      </c>
      <c r="AK2168" s="32">
        <v>1</v>
      </c>
      <c r="AL2168" s="2"/>
      <c r="AM2168" s="2"/>
      <c r="AN2168" s="2"/>
      <c r="AO2168" s="2">
        <v>0</v>
      </c>
      <c r="AP2168" s="2">
        <v>0</v>
      </c>
      <c r="AQ2168" s="2">
        <v>0</v>
      </c>
      <c r="AR2168" s="26">
        <v>0</v>
      </c>
      <c r="AS2168" s="11"/>
      <c r="AT2168" s="10"/>
      <c r="AV2168" s="10"/>
      <c r="AW2168" s="10"/>
      <c r="AX2168" s="10"/>
      <c r="AY2168" s="10"/>
      <c r="AZ2168" s="10"/>
      <c r="BC2168" s="10"/>
    </row>
    <row r="2169" s="2" customFormat="1">
      <c r="A2169" s="2" t="s">
        <v>4656</v>
      </c>
      <c r="B2169" s="11">
        <v>44432</v>
      </c>
      <c r="C2169" s="2" t="s">
        <v>4634</v>
      </c>
      <c r="D2169" s="2" t="s">
        <v>4635</v>
      </c>
      <c r="E2169" s="2" t="s">
        <v>4636</v>
      </c>
      <c r="F2169" s="2" t="s">
        <v>4650</v>
      </c>
      <c r="G2169" s="2" t="s">
        <v>4651</v>
      </c>
      <c r="H2169" s="2" t="s">
        <v>4652</v>
      </c>
      <c r="I2169" s="11">
        <v>44561</v>
      </c>
      <c r="J2169" s="11">
        <v>44377</v>
      </c>
      <c r="K2169" s="2" t="s">
        <v>1145</v>
      </c>
      <c r="L2169" s="2" t="s">
        <v>1146</v>
      </c>
      <c r="M2169" s="2"/>
      <c r="N2169" s="2" t="s">
        <v>80</v>
      </c>
      <c r="O2169" s="2"/>
      <c r="P2169" s="2"/>
      <c r="Q2169" s="2" t="s">
        <v>65</v>
      </c>
      <c r="R2169" s="2" t="s">
        <v>81</v>
      </c>
      <c r="S2169" s="2">
        <v>559</v>
      </c>
      <c r="T2169" s="2" t="s">
        <v>82</v>
      </c>
      <c r="U2169" s="2" t="s">
        <v>83</v>
      </c>
      <c r="V2169" s="10" t="s">
        <v>69</v>
      </c>
      <c r="W2169" s="2"/>
      <c r="X2169" s="2">
        <v>119704.26</v>
      </c>
      <c r="Y2169" s="26">
        <v>0.00025361513528</v>
      </c>
      <c r="Z2169" s="10" t="s">
        <v>84</v>
      </c>
      <c r="AA2169" s="2" t="s">
        <v>85</v>
      </c>
      <c r="AB2169" s="10" t="s">
        <v>72</v>
      </c>
      <c r="AC2169" s="2" t="s">
        <v>73</v>
      </c>
      <c r="AD2169" s="10" t="s">
        <v>74</v>
      </c>
      <c r="AE2169" s="10"/>
      <c r="AF2169" s="10" t="s">
        <v>86</v>
      </c>
      <c r="AG2169" s="10" t="s">
        <v>75</v>
      </c>
      <c r="AH2169" s="10"/>
      <c r="AI2169" s="10" t="s">
        <v>76</v>
      </c>
      <c r="AJ2169" s="2" t="s">
        <v>76</v>
      </c>
      <c r="AK2169" s="32">
        <v>1</v>
      </c>
      <c r="AL2169" s="2"/>
      <c r="AM2169" s="2"/>
      <c r="AN2169" s="2"/>
      <c r="AO2169" s="2">
        <v>0</v>
      </c>
      <c r="AP2169" s="2">
        <v>0</v>
      </c>
      <c r="AQ2169" s="2">
        <v>0</v>
      </c>
      <c r="AR2169" s="26">
        <v>0</v>
      </c>
      <c r="AS2169" s="11"/>
      <c r="AT2169" s="10"/>
      <c r="AV2169" s="10"/>
      <c r="AW2169" s="10"/>
      <c r="AX2169" s="10"/>
      <c r="AY2169" s="10"/>
      <c r="AZ2169" s="10"/>
      <c r="BC2169" s="10"/>
    </row>
    <row r="2170" s="2" customFormat="1">
      <c r="A2170" s="2" t="s">
        <v>4657</v>
      </c>
      <c r="B2170" s="11">
        <v>44522</v>
      </c>
      <c r="C2170" s="2" t="s">
        <v>4634</v>
      </c>
      <c r="D2170" s="2" t="s">
        <v>4635</v>
      </c>
      <c r="E2170" s="2" t="s">
        <v>4636</v>
      </c>
      <c r="F2170" s="2" t="s">
        <v>4650</v>
      </c>
      <c r="G2170" s="2" t="s">
        <v>4651</v>
      </c>
      <c r="H2170" s="2" t="s">
        <v>4652</v>
      </c>
      <c r="I2170" s="11">
        <v>44561</v>
      </c>
      <c r="J2170" s="11">
        <v>44469</v>
      </c>
      <c r="K2170" s="2" t="s">
        <v>1145</v>
      </c>
      <c r="L2170" s="2" t="s">
        <v>1146</v>
      </c>
      <c r="M2170" s="2"/>
      <c r="N2170" s="2" t="s">
        <v>80</v>
      </c>
      <c r="O2170" s="2"/>
      <c r="P2170" s="2"/>
      <c r="Q2170" s="2" t="s">
        <v>65</v>
      </c>
      <c r="R2170" s="2" t="s">
        <v>81</v>
      </c>
      <c r="S2170" s="2">
        <v>610</v>
      </c>
      <c r="T2170" s="2" t="s">
        <v>82</v>
      </c>
      <c r="U2170" s="2" t="s">
        <v>83</v>
      </c>
      <c r="V2170" s="10" t="s">
        <v>69</v>
      </c>
      <c r="W2170" s="2"/>
      <c r="X2170" s="2">
        <v>107036.7</v>
      </c>
      <c r="Y2170" s="26">
        <v>0.0002132901265</v>
      </c>
      <c r="Z2170" s="10" t="s">
        <v>84</v>
      </c>
      <c r="AA2170" s="2" t="s">
        <v>85</v>
      </c>
      <c r="AB2170" s="10" t="s">
        <v>72</v>
      </c>
      <c r="AC2170" s="2" t="s">
        <v>73</v>
      </c>
      <c r="AD2170" s="10" t="s">
        <v>74</v>
      </c>
      <c r="AE2170" s="10"/>
      <c r="AF2170" s="10" t="s">
        <v>86</v>
      </c>
      <c r="AG2170" s="10" t="s">
        <v>75</v>
      </c>
      <c r="AH2170" s="10"/>
      <c r="AI2170" s="10" t="s">
        <v>76</v>
      </c>
      <c r="AJ2170" s="2" t="s">
        <v>76</v>
      </c>
      <c r="AK2170" s="32">
        <v>1</v>
      </c>
      <c r="AL2170" s="2"/>
      <c r="AM2170" s="2"/>
      <c r="AN2170" s="2"/>
      <c r="AO2170" s="2">
        <v>0</v>
      </c>
      <c r="AP2170" s="2">
        <v>0</v>
      </c>
      <c r="AQ2170" s="2">
        <v>87735</v>
      </c>
      <c r="AR2170" s="26">
        <v>0.8196721311475409</v>
      </c>
      <c r="AS2170" s="11"/>
      <c r="AT2170" s="10"/>
      <c r="AV2170" s="10"/>
      <c r="AW2170" s="10"/>
      <c r="AX2170" s="10"/>
      <c r="AY2170" s="10"/>
      <c r="AZ2170" s="10"/>
      <c r="BC2170" s="10"/>
    </row>
    <row r="2171" s="2" customFormat="1">
      <c r="A2171" s="2" t="s">
        <v>4658</v>
      </c>
      <c r="B2171" s="11">
        <v>43795</v>
      </c>
      <c r="C2171" s="2" t="s">
        <v>4659</v>
      </c>
      <c r="D2171" s="2" t="s">
        <v>4635</v>
      </c>
      <c r="E2171" s="2" t="s">
        <v>4636</v>
      </c>
      <c r="F2171" s="2" t="s">
        <v>4641</v>
      </c>
      <c r="G2171" s="2" t="s">
        <v>4642</v>
      </c>
      <c r="H2171" s="2" t="s">
        <v>4643</v>
      </c>
      <c r="I2171" s="11">
        <v>43830</v>
      </c>
      <c r="J2171" s="11">
        <v>43738</v>
      </c>
      <c r="K2171" s="2" t="s">
        <v>1145</v>
      </c>
      <c r="L2171" s="2" t="s">
        <v>1146</v>
      </c>
      <c r="M2171" s="2"/>
      <c r="N2171" s="2" t="s">
        <v>80</v>
      </c>
      <c r="O2171" s="2"/>
      <c r="P2171" s="2"/>
      <c r="Q2171" s="2" t="s">
        <v>65</v>
      </c>
      <c r="R2171" s="2" t="s">
        <v>81</v>
      </c>
      <c r="S2171" s="2">
        <v>1728</v>
      </c>
      <c r="T2171" s="2" t="s">
        <v>82</v>
      </c>
      <c r="U2171" s="2" t="s">
        <v>83</v>
      </c>
      <c r="V2171" s="10" t="s">
        <v>69</v>
      </c>
      <c r="W2171" s="2"/>
      <c r="X2171" s="2">
        <v>9538.56</v>
      </c>
      <c r="Y2171" s="26">
        <v>0.00014354605084</v>
      </c>
      <c r="Z2171" s="10" t="s">
        <v>84</v>
      </c>
      <c r="AA2171" s="2" t="s">
        <v>85</v>
      </c>
      <c r="AB2171" s="10" t="s">
        <v>72</v>
      </c>
      <c r="AC2171" s="2" t="s">
        <v>73</v>
      </c>
      <c r="AD2171" s="10" t="s">
        <v>74</v>
      </c>
      <c r="AE2171" s="10"/>
      <c r="AF2171" s="10" t="s">
        <v>86</v>
      </c>
      <c r="AG2171" s="10" t="s">
        <v>75</v>
      </c>
      <c r="AH2171" s="10"/>
      <c r="AI2171" s="10" t="s">
        <v>76</v>
      </c>
      <c r="AJ2171" s="2" t="s">
        <v>76</v>
      </c>
      <c r="AK2171" s="32">
        <v>1</v>
      </c>
      <c r="AL2171" s="2"/>
      <c r="AM2171" s="2"/>
      <c r="AN2171" s="2"/>
      <c r="AO2171" s="2">
        <v>0</v>
      </c>
      <c r="AP2171" s="2">
        <v>0</v>
      </c>
      <c r="AQ2171" s="2">
        <v>6281.76</v>
      </c>
      <c r="AR2171" s="26">
        <v>0.6585648148148149</v>
      </c>
      <c r="AS2171" s="11"/>
      <c r="AT2171" s="10"/>
      <c r="AV2171" s="10"/>
      <c r="AW2171" s="10"/>
      <c r="AX2171" s="10"/>
      <c r="AY2171" s="10"/>
      <c r="AZ2171" s="10"/>
      <c r="BC2171" s="10"/>
    </row>
    <row r="2172" s="2" customFormat="1">
      <c r="A2172" s="2" t="s">
        <v>4660</v>
      </c>
      <c r="B2172" s="11">
        <v>43886</v>
      </c>
      <c r="C2172" s="2" t="s">
        <v>4659</v>
      </c>
      <c r="D2172" s="2" t="s">
        <v>4635</v>
      </c>
      <c r="E2172" s="2" t="s">
        <v>4636</v>
      </c>
      <c r="F2172" s="2" t="s">
        <v>4641</v>
      </c>
      <c r="G2172" s="2" t="s">
        <v>4642</v>
      </c>
      <c r="H2172" s="2" t="s">
        <v>4643</v>
      </c>
      <c r="I2172" s="11">
        <v>43830</v>
      </c>
      <c r="J2172" s="11">
        <v>43830</v>
      </c>
      <c r="K2172" s="2" t="s">
        <v>1145</v>
      </c>
      <c r="L2172" s="2" t="s">
        <v>1146</v>
      </c>
      <c r="M2172" s="2"/>
      <c r="N2172" s="2" t="s">
        <v>80</v>
      </c>
      <c r="O2172" s="2"/>
      <c r="P2172" s="2"/>
      <c r="Q2172" s="2" t="s">
        <v>65</v>
      </c>
      <c r="R2172" s="2" t="s">
        <v>81</v>
      </c>
      <c r="S2172" s="2">
        <v>1728</v>
      </c>
      <c r="T2172" s="2" t="s">
        <v>82</v>
      </c>
      <c r="U2172" s="2" t="s">
        <v>83</v>
      </c>
      <c r="V2172" s="10" t="s">
        <v>69</v>
      </c>
      <c r="W2172" s="2"/>
      <c r="X2172" s="2">
        <v>10506.24</v>
      </c>
      <c r="Y2172" s="26">
        <v>0.00013976394577</v>
      </c>
      <c r="Z2172" s="10" t="s">
        <v>84</v>
      </c>
      <c r="AA2172" s="2" t="s">
        <v>85</v>
      </c>
      <c r="AB2172" s="10" t="s">
        <v>72</v>
      </c>
      <c r="AC2172" s="2" t="s">
        <v>73</v>
      </c>
      <c r="AD2172" s="10" t="s">
        <v>74</v>
      </c>
      <c r="AE2172" s="10"/>
      <c r="AF2172" s="10" t="s">
        <v>86</v>
      </c>
      <c r="AG2172" s="10" t="s">
        <v>75</v>
      </c>
      <c r="AH2172" s="10"/>
      <c r="AI2172" s="10" t="s">
        <v>76</v>
      </c>
      <c r="AJ2172" s="2" t="s">
        <v>76</v>
      </c>
      <c r="AK2172" s="32">
        <v>1</v>
      </c>
      <c r="AL2172" s="2"/>
      <c r="AM2172" s="2"/>
      <c r="AN2172" s="2"/>
      <c r="AO2172" s="2">
        <v>0</v>
      </c>
      <c r="AP2172" s="2">
        <v>0</v>
      </c>
      <c r="AQ2172" s="2">
        <v>8743.04</v>
      </c>
      <c r="AR2172" s="26">
        <v>0.8321759259259259</v>
      </c>
      <c r="AS2172" s="11"/>
      <c r="AT2172" s="10"/>
      <c r="AV2172" s="10"/>
      <c r="AW2172" s="10"/>
      <c r="AX2172" s="10"/>
      <c r="AY2172" s="10"/>
      <c r="AZ2172" s="10"/>
      <c r="BC2172" s="10"/>
    </row>
    <row r="2173" s="2" customFormat="1">
      <c r="A2173" s="2" t="s">
        <v>4661</v>
      </c>
      <c r="B2173" s="11">
        <v>43977</v>
      </c>
      <c r="C2173" s="2" t="s">
        <v>4659</v>
      </c>
      <c r="D2173" s="2" t="s">
        <v>4635</v>
      </c>
      <c r="E2173" s="2" t="s">
        <v>4636</v>
      </c>
      <c r="F2173" s="2" t="s">
        <v>4641</v>
      </c>
      <c r="G2173" s="2" t="s">
        <v>4642</v>
      </c>
      <c r="H2173" s="2" t="s">
        <v>4643</v>
      </c>
      <c r="I2173" s="11">
        <v>44196</v>
      </c>
      <c r="J2173" s="11">
        <v>43921</v>
      </c>
      <c r="K2173" s="2" t="s">
        <v>1145</v>
      </c>
      <c r="L2173" s="2" t="s">
        <v>1146</v>
      </c>
      <c r="M2173" s="2"/>
      <c r="N2173" s="2" t="s">
        <v>80</v>
      </c>
      <c r="O2173" s="2"/>
      <c r="P2173" s="2"/>
      <c r="Q2173" s="2" t="s">
        <v>65</v>
      </c>
      <c r="R2173" s="2" t="s">
        <v>81</v>
      </c>
      <c r="S2173" s="2">
        <v>1162</v>
      </c>
      <c r="T2173" s="2" t="s">
        <v>82</v>
      </c>
      <c r="U2173" s="2" t="s">
        <v>83</v>
      </c>
      <c r="V2173" s="10" t="s">
        <v>69</v>
      </c>
      <c r="W2173" s="2"/>
      <c r="X2173" s="2">
        <v>4067</v>
      </c>
      <c r="Y2173" s="26">
        <v>7.364047138E-05</v>
      </c>
      <c r="Z2173" s="10" t="s">
        <v>84</v>
      </c>
      <c r="AA2173" s="2" t="s">
        <v>85</v>
      </c>
      <c r="AB2173" s="10" t="s">
        <v>72</v>
      </c>
      <c r="AC2173" s="2" t="s">
        <v>73</v>
      </c>
      <c r="AD2173" s="10" t="s">
        <v>74</v>
      </c>
      <c r="AE2173" s="10"/>
      <c r="AF2173" s="10" t="s">
        <v>86</v>
      </c>
      <c r="AG2173" s="10" t="s">
        <v>75</v>
      </c>
      <c r="AH2173" s="10"/>
      <c r="AI2173" s="10" t="s">
        <v>76</v>
      </c>
      <c r="AJ2173" s="2" t="s">
        <v>76</v>
      </c>
      <c r="AK2173" s="32">
        <v>1</v>
      </c>
      <c r="AL2173" s="2"/>
      <c r="AM2173" s="2"/>
      <c r="AN2173" s="2"/>
      <c r="AO2173" s="2">
        <v>0</v>
      </c>
      <c r="AP2173" s="2">
        <v>0</v>
      </c>
      <c r="AQ2173" s="2">
        <v>3850</v>
      </c>
      <c r="AR2173" s="26">
        <v>0.9466437177280551</v>
      </c>
      <c r="AS2173" s="11"/>
      <c r="AT2173" s="10"/>
      <c r="AV2173" s="10"/>
      <c r="AW2173" s="10"/>
      <c r="AX2173" s="10"/>
      <c r="AY2173" s="10"/>
      <c r="AZ2173" s="10"/>
      <c r="BC2173" s="10"/>
    </row>
    <row r="2174" s="2" customFormat="1">
      <c r="A2174" s="2" t="s">
        <v>4662</v>
      </c>
      <c r="B2174" s="11">
        <v>43795</v>
      </c>
      <c r="C2174" s="2" t="s">
        <v>4659</v>
      </c>
      <c r="D2174" s="2" t="s">
        <v>4635</v>
      </c>
      <c r="E2174" s="2" t="s">
        <v>4636</v>
      </c>
      <c r="F2174" s="2" t="s">
        <v>4650</v>
      </c>
      <c r="G2174" s="2" t="s">
        <v>4651</v>
      </c>
      <c r="H2174" s="2" t="s">
        <v>4652</v>
      </c>
      <c r="I2174" s="11">
        <v>43830</v>
      </c>
      <c r="J2174" s="11">
        <v>43738</v>
      </c>
      <c r="K2174" s="2" t="s">
        <v>1145</v>
      </c>
      <c r="L2174" s="2" t="s">
        <v>1146</v>
      </c>
      <c r="M2174" s="2"/>
      <c r="N2174" s="2" t="s">
        <v>80</v>
      </c>
      <c r="O2174" s="2"/>
      <c r="P2174" s="2"/>
      <c r="Q2174" s="2" t="s">
        <v>65</v>
      </c>
      <c r="R2174" s="2" t="s">
        <v>81</v>
      </c>
      <c r="S2174" s="2">
        <v>448</v>
      </c>
      <c r="T2174" s="2" t="s">
        <v>82</v>
      </c>
      <c r="U2174" s="2" t="s">
        <v>83</v>
      </c>
      <c r="V2174" s="10" t="s">
        <v>69</v>
      </c>
      <c r="W2174" s="2"/>
      <c r="X2174" s="2">
        <v>2472.96</v>
      </c>
      <c r="Y2174" s="26">
        <v>1.746536005E-05</v>
      </c>
      <c r="Z2174" s="10" t="s">
        <v>84</v>
      </c>
      <c r="AA2174" s="2" t="s">
        <v>85</v>
      </c>
      <c r="AB2174" s="10" t="s">
        <v>72</v>
      </c>
      <c r="AC2174" s="2" t="s">
        <v>73</v>
      </c>
      <c r="AD2174" s="10" t="s">
        <v>74</v>
      </c>
      <c r="AE2174" s="10"/>
      <c r="AF2174" s="10" t="s">
        <v>86</v>
      </c>
      <c r="AG2174" s="10" t="s">
        <v>75</v>
      </c>
      <c r="AH2174" s="10"/>
      <c r="AI2174" s="10" t="s">
        <v>76</v>
      </c>
      <c r="AJ2174" s="2" t="s">
        <v>76</v>
      </c>
      <c r="AK2174" s="32">
        <v>1</v>
      </c>
      <c r="AL2174" s="2"/>
      <c r="AM2174" s="2"/>
      <c r="AN2174" s="2"/>
      <c r="AO2174" s="2">
        <v>0</v>
      </c>
      <c r="AP2174" s="2">
        <v>0</v>
      </c>
      <c r="AQ2174" s="2">
        <v>2208</v>
      </c>
      <c r="AR2174" s="26">
        <v>0.8928571428571429</v>
      </c>
      <c r="AS2174" s="11"/>
      <c r="AT2174" s="10"/>
      <c r="AV2174" s="10"/>
      <c r="AW2174" s="10"/>
      <c r="AX2174" s="10"/>
      <c r="AY2174" s="10"/>
      <c r="AZ2174" s="10"/>
      <c r="BC2174" s="10"/>
    </row>
    <row r="2175" s="2" customFormat="1">
      <c r="A2175" s="2" t="s">
        <v>4663</v>
      </c>
      <c r="B2175" s="11">
        <v>43886</v>
      </c>
      <c r="C2175" s="2" t="s">
        <v>4659</v>
      </c>
      <c r="D2175" s="2" t="s">
        <v>4635</v>
      </c>
      <c r="E2175" s="2" t="s">
        <v>4636</v>
      </c>
      <c r="F2175" s="2" t="s">
        <v>4650</v>
      </c>
      <c r="G2175" s="2" t="s">
        <v>4651</v>
      </c>
      <c r="H2175" s="2" t="s">
        <v>4652</v>
      </c>
      <c r="I2175" s="11">
        <v>43830</v>
      </c>
      <c r="J2175" s="11">
        <v>43830</v>
      </c>
      <c r="K2175" s="2" t="s">
        <v>1145</v>
      </c>
      <c r="L2175" s="2" t="s">
        <v>1146</v>
      </c>
      <c r="M2175" s="2"/>
      <c r="N2175" s="2" t="s">
        <v>80</v>
      </c>
      <c r="O2175" s="2"/>
      <c r="P2175" s="2"/>
      <c r="Q2175" s="2" t="s">
        <v>65</v>
      </c>
      <c r="R2175" s="2" t="s">
        <v>81</v>
      </c>
      <c r="S2175" s="2">
        <v>448</v>
      </c>
      <c r="T2175" s="2" t="s">
        <v>82</v>
      </c>
      <c r="U2175" s="2" t="s">
        <v>83</v>
      </c>
      <c r="V2175" s="10" t="s">
        <v>69</v>
      </c>
      <c r="W2175" s="2"/>
      <c r="X2175" s="2">
        <v>2723.84</v>
      </c>
      <c r="Y2175" s="26">
        <v>1.554450804E-05</v>
      </c>
      <c r="Z2175" s="10" t="s">
        <v>84</v>
      </c>
      <c r="AA2175" s="2" t="s">
        <v>85</v>
      </c>
      <c r="AB2175" s="10" t="s">
        <v>72</v>
      </c>
      <c r="AC2175" s="2" t="s">
        <v>73</v>
      </c>
      <c r="AD2175" s="10" t="s">
        <v>74</v>
      </c>
      <c r="AE2175" s="10"/>
      <c r="AF2175" s="10" t="s">
        <v>86</v>
      </c>
      <c r="AG2175" s="10" t="s">
        <v>75</v>
      </c>
      <c r="AH2175" s="10"/>
      <c r="AI2175" s="10" t="s">
        <v>76</v>
      </c>
      <c r="AJ2175" s="2" t="s">
        <v>76</v>
      </c>
      <c r="AK2175" s="32">
        <v>1</v>
      </c>
      <c r="AL2175" s="2"/>
      <c r="AM2175" s="2"/>
      <c r="AN2175" s="2"/>
      <c r="AO2175" s="2">
        <v>0</v>
      </c>
      <c r="AP2175" s="2">
        <v>0</v>
      </c>
      <c r="AQ2175" s="2">
        <v>2432</v>
      </c>
      <c r="AR2175" s="26">
        <v>0.8928571428571429</v>
      </c>
      <c r="AS2175" s="11"/>
      <c r="AT2175" s="10"/>
      <c r="AV2175" s="10"/>
      <c r="AW2175" s="10"/>
      <c r="AX2175" s="10"/>
      <c r="AY2175" s="10"/>
      <c r="AZ2175" s="10"/>
      <c r="BC2175" s="10"/>
    </row>
    <row r="2176" s="2" customFormat="1">
      <c r="A2176" s="2" t="s">
        <v>4664</v>
      </c>
      <c r="B2176" s="11">
        <v>43977</v>
      </c>
      <c r="C2176" s="2" t="s">
        <v>4659</v>
      </c>
      <c r="D2176" s="2" t="s">
        <v>4635</v>
      </c>
      <c r="E2176" s="2" t="s">
        <v>4636</v>
      </c>
      <c r="F2176" s="2" t="s">
        <v>4650</v>
      </c>
      <c r="G2176" s="2" t="s">
        <v>4651</v>
      </c>
      <c r="H2176" s="2" t="s">
        <v>4652</v>
      </c>
      <c r="I2176" s="11">
        <v>44196</v>
      </c>
      <c r="J2176" s="11">
        <v>43921</v>
      </c>
      <c r="K2176" s="2" t="s">
        <v>1145</v>
      </c>
      <c r="L2176" s="2" t="s">
        <v>1146</v>
      </c>
      <c r="M2176" s="2"/>
      <c r="N2176" s="2" t="s">
        <v>80</v>
      </c>
      <c r="O2176" s="2"/>
      <c r="P2176" s="2"/>
      <c r="Q2176" s="2" t="s">
        <v>65</v>
      </c>
      <c r="R2176" s="2" t="s">
        <v>81</v>
      </c>
      <c r="S2176" s="2">
        <v>448</v>
      </c>
      <c r="T2176" s="2" t="s">
        <v>82</v>
      </c>
      <c r="U2176" s="2" t="s">
        <v>83</v>
      </c>
      <c r="V2176" s="10" t="s">
        <v>69</v>
      </c>
      <c r="W2176" s="2"/>
      <c r="X2176" s="2">
        <v>1568</v>
      </c>
      <c r="Y2176" s="26">
        <v>1.06898475E-05</v>
      </c>
      <c r="Z2176" s="10" t="s">
        <v>84</v>
      </c>
      <c r="AA2176" s="2" t="s">
        <v>85</v>
      </c>
      <c r="AB2176" s="10" t="s">
        <v>72</v>
      </c>
      <c r="AC2176" s="2" t="s">
        <v>73</v>
      </c>
      <c r="AD2176" s="10" t="s">
        <v>74</v>
      </c>
      <c r="AE2176" s="10"/>
      <c r="AF2176" s="10" t="s">
        <v>86</v>
      </c>
      <c r="AG2176" s="10" t="s">
        <v>75</v>
      </c>
      <c r="AH2176" s="10"/>
      <c r="AI2176" s="10" t="s">
        <v>76</v>
      </c>
      <c r="AJ2176" s="2" t="s">
        <v>76</v>
      </c>
      <c r="AK2176" s="32">
        <v>1</v>
      </c>
      <c r="AL2176" s="2"/>
      <c r="AM2176" s="2"/>
      <c r="AN2176" s="2"/>
      <c r="AO2176" s="2">
        <v>0</v>
      </c>
      <c r="AP2176" s="2">
        <v>0</v>
      </c>
      <c r="AQ2176" s="2">
        <v>1400</v>
      </c>
      <c r="AR2176" s="26">
        <v>0.8928571428571429</v>
      </c>
      <c r="AS2176" s="11"/>
      <c r="AT2176" s="10"/>
      <c r="AV2176" s="10"/>
      <c r="AW2176" s="10"/>
      <c r="AX2176" s="10"/>
      <c r="AY2176" s="10"/>
      <c r="AZ2176" s="10"/>
      <c r="BC2176" s="10"/>
    </row>
    <row r="2177" s="2" customFormat="1">
      <c r="A2177" s="2" t="s">
        <v>4665</v>
      </c>
      <c r="B2177" s="11">
        <v>44438</v>
      </c>
      <c r="C2177" s="2" t="s">
        <v>4666</v>
      </c>
      <c r="D2177" s="2" t="s">
        <v>4667</v>
      </c>
      <c r="E2177" s="2" t="s">
        <v>4668</v>
      </c>
      <c r="F2177" s="2" t="s">
        <v>4669</v>
      </c>
      <c r="G2177" s="2" t="s">
        <v>4670</v>
      </c>
      <c r="H2177" s="2" t="s">
        <v>4671</v>
      </c>
      <c r="I2177" s="11">
        <v>44469</v>
      </c>
      <c r="J2177" s="11">
        <v>44377</v>
      </c>
      <c r="K2177" s="2" t="s">
        <v>648</v>
      </c>
      <c r="L2177" s="2" t="s">
        <v>4672</v>
      </c>
      <c r="M2177" s="2"/>
      <c r="N2177" s="2" t="s">
        <v>80</v>
      </c>
      <c r="O2177" s="2"/>
      <c r="P2177" s="2"/>
      <c r="Q2177" s="2" t="s">
        <v>65</v>
      </c>
      <c r="R2177" s="2" t="s">
        <v>81</v>
      </c>
      <c r="S2177" s="2">
        <v>-608</v>
      </c>
      <c r="T2177" s="2" t="s">
        <v>82</v>
      </c>
      <c r="U2177" s="2" t="s">
        <v>83</v>
      </c>
      <c r="V2177" s="10" t="s">
        <v>69</v>
      </c>
      <c r="W2177" s="2"/>
      <c r="X2177" s="2">
        <v>-130197.12</v>
      </c>
      <c r="Y2177" s="26">
        <v>-0.0052669070263</v>
      </c>
      <c r="Z2177" s="10" t="s">
        <v>84</v>
      </c>
      <c r="AA2177" s="2" t="s">
        <v>85</v>
      </c>
      <c r="AB2177" s="10" t="s">
        <v>72</v>
      </c>
      <c r="AC2177" s="2" t="s">
        <v>73</v>
      </c>
      <c r="AD2177" s="10" t="s">
        <v>74</v>
      </c>
      <c r="AE2177" s="10"/>
      <c r="AF2177" s="10" t="s">
        <v>201</v>
      </c>
      <c r="AG2177" s="10" t="s">
        <v>75</v>
      </c>
      <c r="AH2177" s="10"/>
      <c r="AI2177" s="10" t="s">
        <v>76</v>
      </c>
      <c r="AJ2177" s="2" t="s">
        <v>76</v>
      </c>
      <c r="AK2177" s="32">
        <v>1</v>
      </c>
      <c r="AL2177" s="2"/>
      <c r="AM2177" s="2"/>
      <c r="AN2177" s="2"/>
      <c r="AO2177" s="2">
        <v>0</v>
      </c>
      <c r="AP2177" s="2">
        <v>0</v>
      </c>
      <c r="AQ2177" s="2">
        <v>0</v>
      </c>
      <c r="AR2177" s="26">
        <v>-0</v>
      </c>
      <c r="AS2177" s="11"/>
      <c r="AT2177" s="10"/>
      <c r="AV2177" s="10"/>
      <c r="AW2177" s="10"/>
      <c r="AX2177" s="10"/>
      <c r="AY2177" s="10"/>
      <c r="AZ2177" s="10"/>
      <c r="BC2177" s="10"/>
    </row>
    <row r="2178" s="2" customFormat="1">
      <c r="A2178" s="2" t="s">
        <v>4673</v>
      </c>
      <c r="B2178" s="11">
        <v>44526</v>
      </c>
      <c r="C2178" s="2" t="s">
        <v>4666</v>
      </c>
      <c r="D2178" s="2" t="s">
        <v>4667</v>
      </c>
      <c r="E2178" s="2" t="s">
        <v>4668</v>
      </c>
      <c r="F2178" s="2" t="s">
        <v>4669</v>
      </c>
      <c r="G2178" s="2" t="s">
        <v>4670</v>
      </c>
      <c r="H2178" s="2" t="s">
        <v>4671</v>
      </c>
      <c r="I2178" s="11">
        <v>44469</v>
      </c>
      <c r="J2178" s="11">
        <v>44469</v>
      </c>
      <c r="K2178" s="2" t="s">
        <v>648</v>
      </c>
      <c r="L2178" s="2" t="s">
        <v>4672</v>
      </c>
      <c r="M2178" s="2"/>
      <c r="N2178" s="2" t="s">
        <v>80</v>
      </c>
      <c r="O2178" s="2"/>
      <c r="P2178" s="2"/>
      <c r="Q2178" s="2" t="s">
        <v>65</v>
      </c>
      <c r="R2178" s="2" t="s">
        <v>81</v>
      </c>
      <c r="S2178" s="2">
        <v>-501</v>
      </c>
      <c r="T2178" s="2" t="s">
        <v>82</v>
      </c>
      <c r="U2178" s="2" t="s">
        <v>83</v>
      </c>
      <c r="V2178" s="10" t="s">
        <v>69</v>
      </c>
      <c r="W2178" s="2"/>
      <c r="X2178" s="2">
        <v>-87910.47</v>
      </c>
      <c r="Y2178" s="26">
        <v>-0.0034741101129</v>
      </c>
      <c r="Z2178" s="10" t="s">
        <v>84</v>
      </c>
      <c r="AA2178" s="2" t="s">
        <v>85</v>
      </c>
      <c r="AB2178" s="10" t="s">
        <v>72</v>
      </c>
      <c r="AC2178" s="2" t="s">
        <v>73</v>
      </c>
      <c r="AD2178" s="10" t="s">
        <v>74</v>
      </c>
      <c r="AE2178" s="10"/>
      <c r="AF2178" s="10" t="s">
        <v>201</v>
      </c>
      <c r="AG2178" s="10" t="s">
        <v>75</v>
      </c>
      <c r="AH2178" s="10"/>
      <c r="AI2178" s="10" t="s">
        <v>76</v>
      </c>
      <c r="AJ2178" s="2" t="s">
        <v>76</v>
      </c>
      <c r="AK2178" s="32">
        <v>1</v>
      </c>
      <c r="AL2178" s="2"/>
      <c r="AM2178" s="2"/>
      <c r="AN2178" s="2"/>
      <c r="AO2178" s="2">
        <v>0</v>
      </c>
      <c r="AP2178" s="2">
        <v>0</v>
      </c>
      <c r="AQ2178" s="2">
        <v>0</v>
      </c>
      <c r="AR2178" s="26">
        <v>-0</v>
      </c>
      <c r="AS2178" s="11"/>
      <c r="AT2178" s="10"/>
      <c r="AV2178" s="10"/>
      <c r="AW2178" s="10"/>
      <c r="AX2178" s="10"/>
      <c r="AY2178" s="10"/>
      <c r="AZ2178" s="10"/>
      <c r="BC2178" s="10"/>
    </row>
    <row r="2179" s="4" customFormat="1">
      <c r="A2179" s="4" t="s">
        <v>4674</v>
      </c>
      <c r="B2179" s="17">
        <v>44026</v>
      </c>
      <c r="C2179" s="4" t="s">
        <v>4675</v>
      </c>
      <c r="D2179" s="4" t="s">
        <v>4676</v>
      </c>
      <c r="E2179" s="4" t="s">
        <v>4677</v>
      </c>
      <c r="F2179" s="4" t="s">
        <v>4678</v>
      </c>
      <c r="G2179" s="4" t="s">
        <v>4679</v>
      </c>
      <c r="H2179" s="4" t="s">
        <v>4680</v>
      </c>
      <c r="I2179" s="17">
        <v>44104</v>
      </c>
      <c r="J2179" s="17">
        <v>43921</v>
      </c>
      <c r="K2179" s="4" t="s">
        <v>62</v>
      </c>
      <c r="L2179" s="4" t="s">
        <v>1949</v>
      </c>
      <c r="M2179" s="4"/>
      <c r="N2179" s="4" t="s">
        <v>80</v>
      </c>
      <c r="O2179" s="4" t="s">
        <v>95</v>
      </c>
      <c r="P2179" s="4"/>
      <c r="Q2179" s="4" t="s">
        <v>65</v>
      </c>
      <c r="R2179" s="4" t="s">
        <v>81</v>
      </c>
      <c r="S2179" s="4">
        <v>13270</v>
      </c>
      <c r="T2179" s="4" t="s">
        <v>82</v>
      </c>
      <c r="U2179" s="4" t="s">
        <v>83</v>
      </c>
      <c r="V2179" s="22" t="s">
        <v>69</v>
      </c>
      <c r="W2179" s="4"/>
      <c r="X2179" s="4">
        <v>46445</v>
      </c>
      <c r="Y2179" s="28">
        <v>0.000453860116</v>
      </c>
      <c r="Z2179" s="22" t="s">
        <v>84</v>
      </c>
      <c r="AA2179" s="4" t="s">
        <v>85</v>
      </c>
      <c r="AB2179" s="22" t="s">
        <v>72</v>
      </c>
      <c r="AC2179" s="4" t="s">
        <v>73</v>
      </c>
      <c r="AD2179" s="22" t="s">
        <v>74</v>
      </c>
      <c r="AE2179" s="22"/>
      <c r="AF2179" s="22" t="s">
        <v>86</v>
      </c>
      <c r="AG2179" s="22" t="s">
        <v>75</v>
      </c>
      <c r="AH2179" s="22"/>
      <c r="AI2179" s="22" t="s">
        <v>76</v>
      </c>
      <c r="AJ2179" s="4" t="s">
        <v>76</v>
      </c>
      <c r="AK2179" s="34">
        <v>1</v>
      </c>
      <c r="AL2179" s="4"/>
      <c r="AM2179" s="4"/>
      <c r="AN2179" s="4"/>
      <c r="AO2179" s="4">
        <v>0</v>
      </c>
      <c r="AP2179" s="4">
        <v>0</v>
      </c>
      <c r="AQ2179" s="4">
        <v>46427.5</v>
      </c>
      <c r="AR2179" s="28">
        <v>0.9996232102486812</v>
      </c>
      <c r="AS2179" s="17"/>
      <c r="AT2179" s="22"/>
      <c r="AV2179" s="22"/>
      <c r="AW2179" s="22"/>
      <c r="AX2179" s="22"/>
      <c r="AY2179" s="22"/>
      <c r="AZ2179" s="22"/>
      <c r="BC2179" s="22"/>
    </row>
    <row r="2180" s="2" customFormat="1">
      <c r="A2180" s="2" t="s">
        <v>4681</v>
      </c>
      <c r="B2180" s="11">
        <v>44071</v>
      </c>
      <c r="C2180" s="2" t="s">
        <v>4675</v>
      </c>
      <c r="D2180" s="2" t="s">
        <v>4676</v>
      </c>
      <c r="E2180" s="2" t="s">
        <v>4677</v>
      </c>
      <c r="F2180" s="2" t="s">
        <v>4678</v>
      </c>
      <c r="G2180" s="2" t="s">
        <v>4679</v>
      </c>
      <c r="H2180" s="2" t="s">
        <v>4680</v>
      </c>
      <c r="I2180" s="11">
        <v>44104</v>
      </c>
      <c r="J2180" s="11">
        <v>44012</v>
      </c>
      <c r="K2180" s="2" t="s">
        <v>62</v>
      </c>
      <c r="L2180" s="2" t="s">
        <v>1949</v>
      </c>
      <c r="M2180" s="2"/>
      <c r="N2180" s="2" t="s">
        <v>80</v>
      </c>
      <c r="O2180" s="2" t="s">
        <v>95</v>
      </c>
      <c r="P2180" s="2"/>
      <c r="Q2180" s="2" t="s">
        <v>65</v>
      </c>
      <c r="R2180" s="2" t="s">
        <v>81</v>
      </c>
      <c r="S2180" s="2">
        <v>13120</v>
      </c>
      <c r="T2180" s="2" t="s">
        <v>82</v>
      </c>
      <c r="U2180" s="2" t="s">
        <v>83</v>
      </c>
      <c r="V2180" s="10" t="s">
        <v>69</v>
      </c>
      <c r="W2180" s="2"/>
      <c r="X2180" s="2">
        <v>56940.8</v>
      </c>
      <c r="Y2180" s="26">
        <v>0.000505638115</v>
      </c>
      <c r="Z2180" s="10" t="s">
        <v>84</v>
      </c>
      <c r="AA2180" s="2" t="s">
        <v>85</v>
      </c>
      <c r="AB2180" s="10" t="s">
        <v>72</v>
      </c>
      <c r="AC2180" s="2" t="s">
        <v>73</v>
      </c>
      <c r="AD2180" s="10" t="s">
        <v>74</v>
      </c>
      <c r="AE2180" s="10"/>
      <c r="AF2180" s="10" t="s">
        <v>86</v>
      </c>
      <c r="AG2180" s="10" t="s">
        <v>75</v>
      </c>
      <c r="AH2180" s="10"/>
      <c r="AI2180" s="10" t="s">
        <v>76</v>
      </c>
      <c r="AJ2180" s="2" t="s">
        <v>76</v>
      </c>
      <c r="AK2180" s="32">
        <v>1</v>
      </c>
      <c r="AL2180" s="2"/>
      <c r="AM2180" s="2"/>
      <c r="AN2180" s="7">
        <f>HYPERLINK("#Notes!C5436", "Go To Notes")</f>
      </c>
      <c r="AO2180" s="2">
        <v>0</v>
      </c>
      <c r="AP2180" s="2">
        <v>0</v>
      </c>
      <c r="AQ2180" s="2">
        <v>56919.1</v>
      </c>
      <c r="AR2180" s="26">
        <v>0.9996189024390244</v>
      </c>
      <c r="AS2180" s="11"/>
      <c r="AT2180" s="10"/>
      <c r="AV2180" s="10"/>
      <c r="AW2180" s="10"/>
      <c r="AX2180" s="10"/>
      <c r="AY2180" s="10"/>
      <c r="AZ2180" s="10"/>
      <c r="BC2180" s="10"/>
    </row>
    <row r="2181" s="2" customFormat="1">
      <c r="A2181" s="2" t="s">
        <v>4682</v>
      </c>
      <c r="B2181" s="11">
        <v>44162</v>
      </c>
      <c r="C2181" s="2" t="s">
        <v>4675</v>
      </c>
      <c r="D2181" s="2" t="s">
        <v>4676</v>
      </c>
      <c r="E2181" s="2" t="s">
        <v>4677</v>
      </c>
      <c r="F2181" s="2" t="s">
        <v>4678</v>
      </c>
      <c r="G2181" s="2" t="s">
        <v>4679</v>
      </c>
      <c r="H2181" s="2" t="s">
        <v>4680</v>
      </c>
      <c r="I2181" s="11">
        <v>44104</v>
      </c>
      <c r="J2181" s="11">
        <v>44104</v>
      </c>
      <c r="K2181" s="2" t="s">
        <v>62</v>
      </c>
      <c r="L2181" s="2" t="s">
        <v>1949</v>
      </c>
      <c r="M2181" s="2"/>
      <c r="N2181" s="2" t="s">
        <v>80</v>
      </c>
      <c r="O2181" s="2" t="s">
        <v>95</v>
      </c>
      <c r="P2181" s="2"/>
      <c r="Q2181" s="2" t="s">
        <v>65</v>
      </c>
      <c r="R2181" s="2" t="s">
        <v>81</v>
      </c>
      <c r="S2181" s="2">
        <v>12146</v>
      </c>
      <c r="T2181" s="2" t="s">
        <v>82</v>
      </c>
      <c r="U2181" s="2" t="s">
        <v>83</v>
      </c>
      <c r="V2181" s="10" t="s">
        <v>69</v>
      </c>
      <c r="W2181" s="2"/>
      <c r="X2181" s="2">
        <v>123889.2</v>
      </c>
      <c r="Y2181" s="26">
        <v>0.001124236883</v>
      </c>
      <c r="Z2181" s="10" t="s">
        <v>84</v>
      </c>
      <c r="AA2181" s="2" t="s">
        <v>85</v>
      </c>
      <c r="AB2181" s="10" t="s">
        <v>72</v>
      </c>
      <c r="AC2181" s="2" t="s">
        <v>73</v>
      </c>
      <c r="AD2181" s="10" t="s">
        <v>74</v>
      </c>
      <c r="AE2181" s="10"/>
      <c r="AF2181" s="10" t="s">
        <v>86</v>
      </c>
      <c r="AG2181" s="10" t="s">
        <v>75</v>
      </c>
      <c r="AH2181" s="10"/>
      <c r="AI2181" s="10" t="s">
        <v>76</v>
      </c>
      <c r="AJ2181" s="2" t="s">
        <v>76</v>
      </c>
      <c r="AK2181" s="32">
        <v>1</v>
      </c>
      <c r="AL2181" s="2"/>
      <c r="AM2181" s="2"/>
      <c r="AN2181" s="7">
        <f>HYPERLINK("#Notes!C5442", "Go To Notes")</f>
      </c>
      <c r="AO2181" s="2">
        <v>0</v>
      </c>
      <c r="AP2181" s="2">
        <v>0</v>
      </c>
      <c r="AQ2181" s="2">
        <v>99184.8</v>
      </c>
      <c r="AR2181" s="26">
        <v>0.8005927877490533</v>
      </c>
      <c r="AS2181" s="11"/>
      <c r="AT2181" s="10"/>
      <c r="AV2181" s="10"/>
      <c r="AW2181" s="10"/>
      <c r="AX2181" s="10"/>
      <c r="AY2181" s="10"/>
      <c r="AZ2181" s="10"/>
      <c r="BC2181" s="10"/>
    </row>
    <row r="2182" s="2" customFormat="1">
      <c r="A2182" s="2" t="s">
        <v>4683</v>
      </c>
      <c r="B2182" s="11">
        <v>44252</v>
      </c>
      <c r="C2182" s="2" t="s">
        <v>4675</v>
      </c>
      <c r="D2182" s="2" t="s">
        <v>4676</v>
      </c>
      <c r="E2182" s="2" t="s">
        <v>4677</v>
      </c>
      <c r="F2182" s="2" t="s">
        <v>4678</v>
      </c>
      <c r="G2182" s="2" t="s">
        <v>4679</v>
      </c>
      <c r="H2182" s="2" t="s">
        <v>4680</v>
      </c>
      <c r="I2182" s="11">
        <v>44469</v>
      </c>
      <c r="J2182" s="11">
        <v>44196</v>
      </c>
      <c r="K2182" s="2" t="s">
        <v>62</v>
      </c>
      <c r="L2182" s="2" t="s">
        <v>1949</v>
      </c>
      <c r="M2182" s="2"/>
      <c r="N2182" s="2" t="s">
        <v>80</v>
      </c>
      <c r="O2182" s="2" t="s">
        <v>95</v>
      </c>
      <c r="P2182" s="2"/>
      <c r="Q2182" s="2" t="s">
        <v>65</v>
      </c>
      <c r="R2182" s="2" t="s">
        <v>81</v>
      </c>
      <c r="S2182" s="2">
        <v>11716</v>
      </c>
      <c r="T2182" s="2" t="s">
        <v>82</v>
      </c>
      <c r="U2182" s="2" t="s">
        <v>83</v>
      </c>
      <c r="V2182" s="10" t="s">
        <v>69</v>
      </c>
      <c r="W2182" s="2"/>
      <c r="X2182" s="2">
        <v>220729.44</v>
      </c>
      <c r="Y2182" s="26">
        <v>0.001629924042</v>
      </c>
      <c r="Z2182" s="10" t="s">
        <v>84</v>
      </c>
      <c r="AA2182" s="2" t="s">
        <v>85</v>
      </c>
      <c r="AB2182" s="10" t="s">
        <v>72</v>
      </c>
      <c r="AC2182" s="2" t="s">
        <v>73</v>
      </c>
      <c r="AD2182" s="10" t="s">
        <v>74</v>
      </c>
      <c r="AE2182" s="10"/>
      <c r="AF2182" s="10" t="s">
        <v>86</v>
      </c>
      <c r="AG2182" s="10" t="s">
        <v>75</v>
      </c>
      <c r="AH2182" s="10"/>
      <c r="AI2182" s="10" t="s">
        <v>76</v>
      </c>
      <c r="AJ2182" s="2" t="s">
        <v>76</v>
      </c>
      <c r="AK2182" s="32">
        <v>1</v>
      </c>
      <c r="AL2182" s="2"/>
      <c r="AM2182" s="2"/>
      <c r="AN2182" s="7">
        <f>HYPERLINK("#Notes!C5447", "Go To Notes")</f>
      </c>
      <c r="AO2182" s="2">
        <v>0</v>
      </c>
      <c r="AP2182" s="2">
        <v>0</v>
      </c>
      <c r="AQ2182" s="2">
        <v>181448.46</v>
      </c>
      <c r="AR2182" s="26">
        <v>0.8220401410885653</v>
      </c>
      <c r="AS2182" s="11"/>
      <c r="AT2182" s="10"/>
      <c r="AV2182" s="10"/>
      <c r="AW2182" s="10"/>
      <c r="AX2182" s="10"/>
      <c r="AY2182" s="10"/>
      <c r="AZ2182" s="10"/>
      <c r="BC2182" s="10"/>
    </row>
    <row r="2183" s="2" customFormat="1">
      <c r="A2183" s="2" t="s">
        <v>4684</v>
      </c>
      <c r="B2183" s="11">
        <v>43794</v>
      </c>
      <c r="C2183" s="2" t="s">
        <v>4685</v>
      </c>
      <c r="D2183" s="2" t="s">
        <v>4686</v>
      </c>
      <c r="E2183" s="2" t="s">
        <v>1522</v>
      </c>
      <c r="F2183" s="2" t="s">
        <v>4687</v>
      </c>
      <c r="G2183" s="2" t="s">
        <v>4688</v>
      </c>
      <c r="H2183" s="2" t="s">
        <v>4689</v>
      </c>
      <c r="I2183" s="11">
        <v>44012</v>
      </c>
      <c r="J2183" s="11">
        <v>43738</v>
      </c>
      <c r="K2183" s="2" t="s">
        <v>141</v>
      </c>
      <c r="L2183" s="2" t="s">
        <v>125</v>
      </c>
      <c r="M2183" s="2"/>
      <c r="N2183" s="2" t="s">
        <v>80</v>
      </c>
      <c r="O2183" s="2"/>
      <c r="P2183" s="2"/>
      <c r="Q2183" s="2" t="s">
        <v>65</v>
      </c>
      <c r="R2183" s="2" t="s">
        <v>81</v>
      </c>
      <c r="S2183" s="2">
        <v>34751</v>
      </c>
      <c r="T2183" s="2" t="s">
        <v>82</v>
      </c>
      <c r="U2183" s="2" t="s">
        <v>83</v>
      </c>
      <c r="V2183" s="10" t="s">
        <v>69</v>
      </c>
      <c r="W2183" s="2"/>
      <c r="X2183" s="2">
        <v>191825.52</v>
      </c>
      <c r="Y2183" s="26">
        <v>0.00181989617863</v>
      </c>
      <c r="Z2183" s="10" t="s">
        <v>84</v>
      </c>
      <c r="AA2183" s="2" t="s">
        <v>85</v>
      </c>
      <c r="AB2183" s="10" t="s">
        <v>72</v>
      </c>
      <c r="AC2183" s="2" t="s">
        <v>73</v>
      </c>
      <c r="AD2183" s="10" t="s">
        <v>74</v>
      </c>
      <c r="AE2183" s="10"/>
      <c r="AF2183" s="10" t="s">
        <v>86</v>
      </c>
      <c r="AG2183" s="10" t="s">
        <v>75</v>
      </c>
      <c r="AH2183" s="10"/>
      <c r="AI2183" s="10" t="s">
        <v>76</v>
      </c>
      <c r="AJ2183" s="2" t="s">
        <v>76</v>
      </c>
      <c r="AK2183" s="32">
        <v>1</v>
      </c>
      <c r="AL2183" s="2"/>
      <c r="AM2183" s="2"/>
      <c r="AN2183" s="7">
        <f>HYPERLINK("#Notes!C5452", "Go To Notes")</f>
      </c>
      <c r="AO2183" s="2">
        <v>0</v>
      </c>
      <c r="AP2183" s="2">
        <v>0</v>
      </c>
      <c r="AQ2183" s="2">
        <v>0</v>
      </c>
      <c r="AR2183" s="26">
        <v>0</v>
      </c>
      <c r="AS2183" s="11"/>
      <c r="AT2183" s="10"/>
      <c r="AV2183" s="10"/>
      <c r="AW2183" s="10"/>
      <c r="AX2183" s="10"/>
      <c r="AY2183" s="10"/>
      <c r="AZ2183" s="10"/>
      <c r="BC2183" s="10"/>
    </row>
    <row r="2184" s="2" customFormat="1">
      <c r="A2184" s="2" t="s">
        <v>4690</v>
      </c>
      <c r="B2184" s="11">
        <v>43888</v>
      </c>
      <c r="C2184" s="2" t="s">
        <v>4685</v>
      </c>
      <c r="D2184" s="2" t="s">
        <v>4686</v>
      </c>
      <c r="E2184" s="2" t="s">
        <v>1522</v>
      </c>
      <c r="F2184" s="2" t="s">
        <v>4687</v>
      </c>
      <c r="G2184" s="2" t="s">
        <v>4688</v>
      </c>
      <c r="H2184" s="2" t="s">
        <v>4689</v>
      </c>
      <c r="I2184" s="11">
        <v>44012</v>
      </c>
      <c r="J2184" s="11">
        <v>43830</v>
      </c>
      <c r="K2184" s="2" t="s">
        <v>141</v>
      </c>
      <c r="L2184" s="2" t="s">
        <v>125</v>
      </c>
      <c r="M2184" s="2"/>
      <c r="N2184" s="2" t="s">
        <v>80</v>
      </c>
      <c r="O2184" s="2"/>
      <c r="P2184" s="2"/>
      <c r="Q2184" s="2" t="s">
        <v>65</v>
      </c>
      <c r="R2184" s="2" t="s">
        <v>81</v>
      </c>
      <c r="S2184" s="2">
        <v>82066</v>
      </c>
      <c r="T2184" s="2" t="s">
        <v>82</v>
      </c>
      <c r="U2184" s="2" t="s">
        <v>83</v>
      </c>
      <c r="V2184" s="10" t="s">
        <v>69</v>
      </c>
      <c r="W2184" s="2"/>
      <c r="X2184" s="2">
        <v>498961.28</v>
      </c>
      <c r="Y2184" s="26">
        <v>0.00211730160225</v>
      </c>
      <c r="Z2184" s="10" t="s">
        <v>84</v>
      </c>
      <c r="AA2184" s="2" t="s">
        <v>85</v>
      </c>
      <c r="AB2184" s="10" t="s">
        <v>72</v>
      </c>
      <c r="AC2184" s="2" t="s">
        <v>73</v>
      </c>
      <c r="AD2184" s="10" t="s">
        <v>74</v>
      </c>
      <c r="AE2184" s="10"/>
      <c r="AF2184" s="10" t="s">
        <v>86</v>
      </c>
      <c r="AG2184" s="10" t="s">
        <v>75</v>
      </c>
      <c r="AH2184" s="10"/>
      <c r="AI2184" s="10" t="s">
        <v>76</v>
      </c>
      <c r="AJ2184" s="2" t="s">
        <v>76</v>
      </c>
      <c r="AK2184" s="32">
        <v>1</v>
      </c>
      <c r="AL2184" s="2"/>
      <c r="AM2184" s="2"/>
      <c r="AN2184" s="2"/>
      <c r="AO2184" s="2">
        <v>0</v>
      </c>
      <c r="AP2184" s="2">
        <v>0</v>
      </c>
      <c r="AQ2184" s="2">
        <v>489161.74</v>
      </c>
      <c r="AR2184" s="26">
        <v>0.9803601193262933</v>
      </c>
      <c r="AS2184" s="11"/>
      <c r="AT2184" s="10"/>
      <c r="AV2184" s="10"/>
      <c r="AW2184" s="10"/>
      <c r="AX2184" s="10"/>
      <c r="AY2184" s="10"/>
      <c r="AZ2184" s="10"/>
      <c r="BC2184" s="10"/>
    </row>
    <row r="2185" s="2" customFormat="1">
      <c r="A2185" s="2" t="s">
        <v>4691</v>
      </c>
      <c r="B2185" s="11">
        <v>43979</v>
      </c>
      <c r="C2185" s="2" t="s">
        <v>4685</v>
      </c>
      <c r="D2185" s="2" t="s">
        <v>4686</v>
      </c>
      <c r="E2185" s="2" t="s">
        <v>1522</v>
      </c>
      <c r="F2185" s="2" t="s">
        <v>4687</v>
      </c>
      <c r="G2185" s="2" t="s">
        <v>4688</v>
      </c>
      <c r="H2185" s="2" t="s">
        <v>4689</v>
      </c>
      <c r="I2185" s="11">
        <v>44012</v>
      </c>
      <c r="J2185" s="11">
        <v>43921</v>
      </c>
      <c r="K2185" s="2" t="s">
        <v>141</v>
      </c>
      <c r="L2185" s="2" t="s">
        <v>125</v>
      </c>
      <c r="M2185" s="2"/>
      <c r="N2185" s="2" t="s">
        <v>80</v>
      </c>
      <c r="O2185" s="2"/>
      <c r="P2185" s="2"/>
      <c r="Q2185" s="2" t="s">
        <v>65</v>
      </c>
      <c r="R2185" s="2" t="s">
        <v>81</v>
      </c>
      <c r="S2185" s="2">
        <v>88271</v>
      </c>
      <c r="T2185" s="2" t="s">
        <v>82</v>
      </c>
      <c r="U2185" s="2" t="s">
        <v>83</v>
      </c>
      <c r="V2185" s="10" t="s">
        <v>69</v>
      </c>
      <c r="W2185" s="2"/>
      <c r="X2185" s="2">
        <v>308948.5</v>
      </c>
      <c r="Y2185" s="26">
        <v>0.00158423351784</v>
      </c>
      <c r="Z2185" s="10" t="s">
        <v>84</v>
      </c>
      <c r="AA2185" s="2" t="s">
        <v>85</v>
      </c>
      <c r="AB2185" s="10" t="s">
        <v>72</v>
      </c>
      <c r="AC2185" s="2" t="s">
        <v>73</v>
      </c>
      <c r="AD2185" s="10" t="s">
        <v>74</v>
      </c>
      <c r="AE2185" s="10"/>
      <c r="AF2185" s="10" t="s">
        <v>86</v>
      </c>
      <c r="AG2185" s="10" t="s">
        <v>75</v>
      </c>
      <c r="AH2185" s="10"/>
      <c r="AI2185" s="10" t="s">
        <v>76</v>
      </c>
      <c r="AJ2185" s="2" t="s">
        <v>76</v>
      </c>
      <c r="AK2185" s="32">
        <v>1</v>
      </c>
      <c r="AL2185" s="2"/>
      <c r="AM2185" s="2"/>
      <c r="AN2185" s="2"/>
      <c r="AO2185" s="2">
        <v>0</v>
      </c>
      <c r="AP2185" s="2">
        <v>0</v>
      </c>
      <c r="AQ2185" s="2">
        <v>242060.69999999</v>
      </c>
      <c r="AR2185" s="26">
        <v>0.7834985442557255</v>
      </c>
      <c r="AS2185" s="11"/>
      <c r="AT2185" s="10"/>
      <c r="AV2185" s="10"/>
      <c r="AW2185" s="10"/>
      <c r="AX2185" s="10"/>
      <c r="AY2185" s="10"/>
      <c r="AZ2185" s="10"/>
      <c r="BC2185" s="10"/>
    </row>
    <row r="2186" s="2" customFormat="1">
      <c r="A2186" s="2" t="s">
        <v>4692</v>
      </c>
      <c r="B2186" s="11">
        <v>44069</v>
      </c>
      <c r="C2186" s="2" t="s">
        <v>4685</v>
      </c>
      <c r="D2186" s="2" t="s">
        <v>4686</v>
      </c>
      <c r="E2186" s="2" t="s">
        <v>1522</v>
      </c>
      <c r="F2186" s="2" t="s">
        <v>4687</v>
      </c>
      <c r="G2186" s="2" t="s">
        <v>4688</v>
      </c>
      <c r="H2186" s="2" t="s">
        <v>4689</v>
      </c>
      <c r="I2186" s="11">
        <v>44012</v>
      </c>
      <c r="J2186" s="11">
        <v>44012</v>
      </c>
      <c r="K2186" s="2" t="s">
        <v>141</v>
      </c>
      <c r="L2186" s="2" t="s">
        <v>125</v>
      </c>
      <c r="M2186" s="2"/>
      <c r="N2186" s="2" t="s">
        <v>80</v>
      </c>
      <c r="O2186" s="2"/>
      <c r="P2186" s="2"/>
      <c r="Q2186" s="2" t="s">
        <v>65</v>
      </c>
      <c r="R2186" s="2" t="s">
        <v>81</v>
      </c>
      <c r="S2186" s="2">
        <v>56244</v>
      </c>
      <c r="T2186" s="2" t="s">
        <v>82</v>
      </c>
      <c r="U2186" s="2" t="s">
        <v>83</v>
      </c>
      <c r="V2186" s="10" t="s">
        <v>69</v>
      </c>
      <c r="W2186" s="2"/>
      <c r="X2186" s="2">
        <v>244098.96</v>
      </c>
      <c r="Y2186" s="26">
        <v>0.00102027872433</v>
      </c>
      <c r="Z2186" s="10" t="s">
        <v>84</v>
      </c>
      <c r="AA2186" s="2" t="s">
        <v>85</v>
      </c>
      <c r="AB2186" s="10" t="s">
        <v>72</v>
      </c>
      <c r="AC2186" s="2" t="s">
        <v>73</v>
      </c>
      <c r="AD2186" s="10" t="s">
        <v>74</v>
      </c>
      <c r="AE2186" s="10"/>
      <c r="AF2186" s="10" t="s">
        <v>86</v>
      </c>
      <c r="AG2186" s="10" t="s">
        <v>75</v>
      </c>
      <c r="AH2186" s="10"/>
      <c r="AI2186" s="10" t="s">
        <v>76</v>
      </c>
      <c r="AJ2186" s="2" t="s">
        <v>76</v>
      </c>
      <c r="AK2186" s="32">
        <v>1</v>
      </c>
      <c r="AL2186" s="2"/>
      <c r="AM2186" s="2"/>
      <c r="AN2186" s="2"/>
      <c r="AO2186" s="2">
        <v>0</v>
      </c>
      <c r="AP2186" s="2">
        <v>0</v>
      </c>
      <c r="AQ2186" s="2">
        <v>237812.09999999</v>
      </c>
      <c r="AR2186" s="26">
        <v>0.9742446260319585</v>
      </c>
      <c r="AS2186" s="11"/>
      <c r="AT2186" s="10"/>
      <c r="AV2186" s="10"/>
      <c r="AW2186" s="10"/>
      <c r="AX2186" s="10"/>
      <c r="AY2186" s="10"/>
      <c r="AZ2186" s="10"/>
      <c r="BC2186" s="10"/>
    </row>
    <row r="2187" s="2" customFormat="1">
      <c r="A2187" s="2" t="s">
        <v>4693</v>
      </c>
      <c r="B2187" s="11">
        <v>44435</v>
      </c>
      <c r="C2187" s="2" t="s">
        <v>4685</v>
      </c>
      <c r="D2187" s="2" t="s">
        <v>4686</v>
      </c>
      <c r="E2187" s="2" t="s">
        <v>4694</v>
      </c>
      <c r="F2187" s="2" t="s">
        <v>4687</v>
      </c>
      <c r="G2187" s="2" t="s">
        <v>4688</v>
      </c>
      <c r="H2187" s="2" t="s">
        <v>4689</v>
      </c>
      <c r="I2187" s="11">
        <v>44377</v>
      </c>
      <c r="J2187" s="11">
        <v>44377</v>
      </c>
      <c r="K2187" s="2" t="s">
        <v>141</v>
      </c>
      <c r="L2187" s="2" t="s">
        <v>125</v>
      </c>
      <c r="M2187" s="2"/>
      <c r="N2187" s="2" t="s">
        <v>80</v>
      </c>
      <c r="O2187" s="2"/>
      <c r="P2187" s="2"/>
      <c r="Q2187" s="2" t="s">
        <v>65</v>
      </c>
      <c r="R2187" s="2" t="s">
        <v>81</v>
      </c>
      <c r="S2187" s="2">
        <v>1243</v>
      </c>
      <c r="T2187" s="2" t="s">
        <v>82</v>
      </c>
      <c r="U2187" s="2" t="s">
        <v>83</v>
      </c>
      <c r="V2187" s="10" t="s">
        <v>69</v>
      </c>
      <c r="W2187" s="2"/>
      <c r="X2187" s="2">
        <v>266176.02</v>
      </c>
      <c r="Y2187" s="26">
        <v>0.00088834523335</v>
      </c>
      <c r="Z2187" s="10" t="s">
        <v>84</v>
      </c>
      <c r="AA2187" s="2" t="s">
        <v>85</v>
      </c>
      <c r="AB2187" s="10" t="s">
        <v>72</v>
      </c>
      <c r="AC2187" s="2" t="s">
        <v>73</v>
      </c>
      <c r="AD2187" s="10" t="s">
        <v>74</v>
      </c>
      <c r="AE2187" s="10"/>
      <c r="AF2187" s="10" t="s">
        <v>86</v>
      </c>
      <c r="AG2187" s="10" t="s">
        <v>75</v>
      </c>
      <c r="AH2187" s="10"/>
      <c r="AI2187" s="10" t="s">
        <v>76</v>
      </c>
      <c r="AJ2187" s="2" t="s">
        <v>76</v>
      </c>
      <c r="AK2187" s="32">
        <v>1</v>
      </c>
      <c r="AL2187" s="2"/>
      <c r="AM2187" s="2"/>
      <c r="AN2187" s="2"/>
      <c r="AO2187" s="2">
        <v>0</v>
      </c>
      <c r="AP2187" s="2">
        <v>0</v>
      </c>
      <c r="AQ2187" s="2">
        <v>0</v>
      </c>
      <c r="AR2187" s="26">
        <v>0</v>
      </c>
      <c r="AS2187" s="11"/>
      <c r="AT2187" s="10"/>
      <c r="AV2187" s="10"/>
      <c r="AW2187" s="10"/>
      <c r="AX2187" s="10"/>
      <c r="AY2187" s="10"/>
      <c r="AZ2187" s="10"/>
      <c r="BC2187" s="10"/>
    </row>
    <row r="2188" s="2" customFormat="1">
      <c r="A2188" s="2" t="s">
        <v>4695</v>
      </c>
      <c r="B2188" s="11">
        <v>44526</v>
      </c>
      <c r="C2188" s="2" t="s">
        <v>4685</v>
      </c>
      <c r="D2188" s="2" t="s">
        <v>4686</v>
      </c>
      <c r="E2188" s="2" t="s">
        <v>4694</v>
      </c>
      <c r="F2188" s="2" t="s">
        <v>4687</v>
      </c>
      <c r="G2188" s="2" t="s">
        <v>4688</v>
      </c>
      <c r="H2188" s="2" t="s">
        <v>4689</v>
      </c>
      <c r="I2188" s="11">
        <v>44742</v>
      </c>
      <c r="J2188" s="11">
        <v>44469</v>
      </c>
      <c r="K2188" s="2" t="s">
        <v>141</v>
      </c>
      <c r="L2188" s="2" t="s">
        <v>125</v>
      </c>
      <c r="M2188" s="2"/>
      <c r="N2188" s="2" t="s">
        <v>80</v>
      </c>
      <c r="O2188" s="2"/>
      <c r="P2188" s="2"/>
      <c r="Q2188" s="2" t="s">
        <v>65</v>
      </c>
      <c r="R2188" s="2" t="s">
        <v>81</v>
      </c>
      <c r="S2188" s="2">
        <v>2674</v>
      </c>
      <c r="T2188" s="2" t="s">
        <v>82</v>
      </c>
      <c r="U2188" s="2" t="s">
        <v>83</v>
      </c>
      <c r="V2188" s="10" t="s">
        <v>69</v>
      </c>
      <c r="W2188" s="2"/>
      <c r="X2188" s="2">
        <v>469206.78</v>
      </c>
      <c r="Y2188" s="26">
        <v>0.00161340996528</v>
      </c>
      <c r="Z2188" s="10" t="s">
        <v>84</v>
      </c>
      <c r="AA2188" s="2" t="s">
        <v>85</v>
      </c>
      <c r="AB2188" s="10" t="s">
        <v>72</v>
      </c>
      <c r="AC2188" s="2" t="s">
        <v>73</v>
      </c>
      <c r="AD2188" s="10" t="s">
        <v>74</v>
      </c>
      <c r="AE2188" s="10"/>
      <c r="AF2188" s="10" t="s">
        <v>86</v>
      </c>
      <c r="AG2188" s="10" t="s">
        <v>75</v>
      </c>
      <c r="AH2188" s="10"/>
      <c r="AI2188" s="10" t="s">
        <v>76</v>
      </c>
      <c r="AJ2188" s="2" t="s">
        <v>76</v>
      </c>
      <c r="AK2188" s="32">
        <v>1</v>
      </c>
      <c r="AL2188" s="2"/>
      <c r="AM2188" s="2"/>
      <c r="AN2188" s="2"/>
      <c r="AO2188" s="2">
        <v>0</v>
      </c>
      <c r="AP2188" s="2">
        <v>0</v>
      </c>
      <c r="AQ2188" s="2">
        <v>423263.51999999</v>
      </c>
      <c r="AR2188" s="26">
        <v>0.902083128466281</v>
      </c>
      <c r="AS2188" s="11"/>
      <c r="AT2188" s="10"/>
      <c r="AV2188" s="10"/>
      <c r="AW2188" s="10"/>
      <c r="AX2188" s="10"/>
      <c r="AY2188" s="10"/>
      <c r="AZ2188" s="10"/>
      <c r="BC2188" s="10"/>
    </row>
    <row r="2189" s="2" customFormat="1">
      <c r="A2189" s="2" t="s">
        <v>4696</v>
      </c>
      <c r="B2189" s="11">
        <v>44526</v>
      </c>
      <c r="C2189" s="2" t="s">
        <v>4697</v>
      </c>
      <c r="D2189" s="2" t="s">
        <v>4698</v>
      </c>
      <c r="E2189" s="2" t="s">
        <v>4699</v>
      </c>
      <c r="F2189" s="2" t="s">
        <v>4700</v>
      </c>
      <c r="G2189" s="2" t="s">
        <v>4701</v>
      </c>
      <c r="H2189" s="2" t="s">
        <v>4702</v>
      </c>
      <c r="I2189" s="11">
        <v>44561</v>
      </c>
      <c r="J2189" s="11">
        <v>44469</v>
      </c>
      <c r="K2189" s="2" t="s">
        <v>141</v>
      </c>
      <c r="L2189" s="2" t="s">
        <v>125</v>
      </c>
      <c r="M2189" s="2"/>
      <c r="N2189" s="2" t="s">
        <v>80</v>
      </c>
      <c r="O2189" s="2"/>
      <c r="P2189" s="2"/>
      <c r="Q2189" s="2" t="s">
        <v>65</v>
      </c>
      <c r="R2189" s="2" t="s">
        <v>81</v>
      </c>
      <c r="S2189" s="2">
        <v>183</v>
      </c>
      <c r="T2189" s="2" t="s">
        <v>82</v>
      </c>
      <c r="U2189" s="2" t="s">
        <v>83</v>
      </c>
      <c r="V2189" s="10" t="s">
        <v>69</v>
      </c>
      <c r="W2189" s="2"/>
      <c r="X2189" s="2">
        <v>32111.01</v>
      </c>
      <c r="Y2189" s="26">
        <v>0.00030281753264</v>
      </c>
      <c r="Z2189" s="10" t="s">
        <v>84</v>
      </c>
      <c r="AA2189" s="2" t="s">
        <v>85</v>
      </c>
      <c r="AB2189" s="10" t="s">
        <v>72</v>
      </c>
      <c r="AC2189" s="2" t="s">
        <v>73</v>
      </c>
      <c r="AD2189" s="10" t="s">
        <v>74</v>
      </c>
      <c r="AE2189" s="10"/>
      <c r="AF2189" s="10" t="s">
        <v>86</v>
      </c>
      <c r="AG2189" s="10" t="s">
        <v>75</v>
      </c>
      <c r="AH2189" s="10"/>
      <c r="AI2189" s="10" t="s">
        <v>76</v>
      </c>
      <c r="AJ2189" s="2" t="s">
        <v>76</v>
      </c>
      <c r="AK2189" s="32">
        <v>1</v>
      </c>
      <c r="AL2189" s="2"/>
      <c r="AM2189" s="2"/>
      <c r="AN2189" s="2"/>
      <c r="AO2189" s="2">
        <v>0</v>
      </c>
      <c r="AP2189" s="2">
        <v>0</v>
      </c>
      <c r="AQ2189" s="2">
        <v>31841.52</v>
      </c>
      <c r="AR2189" s="26">
        <v>0.9916075514286221</v>
      </c>
      <c r="AS2189" s="11"/>
      <c r="AT2189" s="10"/>
      <c r="AV2189" s="10"/>
      <c r="AW2189" s="10"/>
      <c r="AX2189" s="10"/>
      <c r="AY2189" s="10"/>
      <c r="AZ2189" s="10"/>
      <c r="BC2189" s="10"/>
    </row>
    <row r="2190" s="2" customFormat="1">
      <c r="A2190" s="2" t="s">
        <v>4703</v>
      </c>
      <c r="B2190" s="11">
        <v>44323</v>
      </c>
      <c r="C2190" s="2" t="s">
        <v>4704</v>
      </c>
      <c r="D2190" s="2" t="s">
        <v>204</v>
      </c>
      <c r="E2190" s="2" t="s">
        <v>205</v>
      </c>
      <c r="F2190" s="2" t="s">
        <v>4705</v>
      </c>
      <c r="G2190" s="2" t="s">
        <v>207</v>
      </c>
      <c r="H2190" s="2" t="s">
        <v>208</v>
      </c>
      <c r="I2190" s="11">
        <v>44469</v>
      </c>
      <c r="J2190" s="11">
        <v>44286</v>
      </c>
      <c r="K2190" s="2" t="s">
        <v>125</v>
      </c>
      <c r="L2190" s="2" t="s">
        <v>62</v>
      </c>
      <c r="M2190" s="2"/>
      <c r="N2190" s="2" t="s">
        <v>213</v>
      </c>
      <c r="O2190" s="2"/>
      <c r="P2190" s="2"/>
      <c r="Q2190" s="2" t="s">
        <v>65</v>
      </c>
      <c r="R2190" s="2" t="s">
        <v>214</v>
      </c>
      <c r="S2190" s="2">
        <v>9075000</v>
      </c>
      <c r="T2190" s="2" t="s">
        <v>129</v>
      </c>
      <c r="U2190" s="2" t="s">
        <v>130</v>
      </c>
      <c r="V2190" s="10" t="s">
        <v>69</v>
      </c>
      <c r="W2190" s="2"/>
      <c r="X2190" s="2">
        <v>9483375</v>
      </c>
      <c r="Y2190" s="26">
        <v>0.01230485920842</v>
      </c>
      <c r="Z2190" s="10" t="s">
        <v>131</v>
      </c>
      <c r="AA2190" s="2" t="s">
        <v>132</v>
      </c>
      <c r="AB2190" s="10" t="s">
        <v>72</v>
      </c>
      <c r="AC2190" s="2" t="s">
        <v>73</v>
      </c>
      <c r="AD2190" s="10" t="s">
        <v>74</v>
      </c>
      <c r="AE2190" s="10"/>
      <c r="AF2190" s="10" t="s">
        <v>86</v>
      </c>
      <c r="AG2190" s="10" t="s">
        <v>75</v>
      </c>
      <c r="AH2190" s="10"/>
      <c r="AI2190" s="10" t="s">
        <v>76</v>
      </c>
      <c r="AJ2190" s="2" t="s">
        <v>76</v>
      </c>
      <c r="AK2190" s="32">
        <v>2</v>
      </c>
      <c r="AL2190" s="2"/>
      <c r="AM2190" s="2"/>
      <c r="AN2190" s="2"/>
      <c r="AO2190" s="2">
        <v>0</v>
      </c>
      <c r="AP2190" s="2">
        <v>0</v>
      </c>
      <c r="AQ2190" s="2">
        <v>0</v>
      </c>
      <c r="AR2190" s="26">
        <v>0</v>
      </c>
      <c r="AS2190" s="11">
        <v>45000</v>
      </c>
      <c r="AT2190" s="10" t="s">
        <v>133</v>
      </c>
      <c r="AU2190" s="2">
        <v>10</v>
      </c>
      <c r="AV2190" s="10" t="s">
        <v>75</v>
      </c>
      <c r="AW2190" s="10" t="s">
        <v>75</v>
      </c>
      <c r="AX2190" s="10" t="s">
        <v>75</v>
      </c>
      <c r="AY2190" s="10"/>
      <c r="AZ2190" s="10"/>
      <c r="BA2190" s="2"/>
      <c r="BC2190" s="10"/>
    </row>
    <row r="2191" s="2" customFormat="1">
      <c r="A2191" s="2" t="s">
        <v>4706</v>
      </c>
      <c r="B2191" s="11">
        <v>44524</v>
      </c>
      <c r="C2191" s="2" t="s">
        <v>4707</v>
      </c>
      <c r="D2191" s="2" t="s">
        <v>4708</v>
      </c>
      <c r="E2191" s="2" t="s">
        <v>4709</v>
      </c>
      <c r="F2191" s="2" t="s">
        <v>4710</v>
      </c>
      <c r="G2191" s="2" t="s">
        <v>4711</v>
      </c>
      <c r="H2191" s="2" t="s">
        <v>4712</v>
      </c>
      <c r="I2191" s="11">
        <v>44561</v>
      </c>
      <c r="J2191" s="11">
        <v>44469</v>
      </c>
      <c r="K2191" s="2" t="s">
        <v>62</v>
      </c>
      <c r="L2191" s="2" t="s">
        <v>62</v>
      </c>
      <c r="M2191" s="2"/>
      <c r="N2191" s="2" t="s">
        <v>80</v>
      </c>
      <c r="O2191" s="2" t="s">
        <v>95</v>
      </c>
      <c r="P2191" s="2"/>
      <c r="Q2191" s="2" t="s">
        <v>65</v>
      </c>
      <c r="R2191" s="2" t="s">
        <v>81</v>
      </c>
      <c r="S2191" s="2">
        <v>487</v>
      </c>
      <c r="T2191" s="2" t="s">
        <v>82</v>
      </c>
      <c r="U2191" s="2" t="s">
        <v>83</v>
      </c>
      <c r="V2191" s="10" t="s">
        <v>69</v>
      </c>
      <c r="W2191" s="2"/>
      <c r="X2191" s="2">
        <v>85453.89</v>
      </c>
      <c r="Y2191" s="26">
        <v>0.00022675882793</v>
      </c>
      <c r="Z2191" s="10" t="s">
        <v>84</v>
      </c>
      <c r="AA2191" s="2" t="s">
        <v>85</v>
      </c>
      <c r="AB2191" s="10" t="s">
        <v>72</v>
      </c>
      <c r="AC2191" s="2" t="s">
        <v>73</v>
      </c>
      <c r="AD2191" s="10" t="s">
        <v>74</v>
      </c>
      <c r="AE2191" s="10"/>
      <c r="AF2191" s="10" t="s">
        <v>86</v>
      </c>
      <c r="AG2191" s="10" t="s">
        <v>75</v>
      </c>
      <c r="AH2191" s="10"/>
      <c r="AI2191" s="10" t="s">
        <v>76</v>
      </c>
      <c r="AJ2191" s="2" t="s">
        <v>76</v>
      </c>
      <c r="AK2191" s="32">
        <v>1</v>
      </c>
      <c r="AL2191" s="2"/>
      <c r="AM2191" s="2"/>
      <c r="AN2191" s="7">
        <f>HYPERLINK("#Notes!C5457", "Go To Notes")</f>
      </c>
      <c r="AO2191" s="2">
        <v>0</v>
      </c>
      <c r="AP2191" s="2">
        <v>0</v>
      </c>
      <c r="AQ2191" s="2">
        <v>16845.12</v>
      </c>
      <c r="AR2191" s="26">
        <v>0.1971252566735113</v>
      </c>
      <c r="AS2191" s="11"/>
      <c r="AT2191" s="10"/>
      <c r="AV2191" s="10"/>
      <c r="AW2191" s="10"/>
      <c r="AX2191" s="10"/>
      <c r="AY2191" s="10"/>
      <c r="AZ2191" s="10"/>
      <c r="BC2191" s="10"/>
    </row>
    <row r="2192" s="2" customFormat="1">
      <c r="A2192" s="2" t="s">
        <v>4713</v>
      </c>
      <c r="B2192" s="11">
        <v>44495</v>
      </c>
      <c r="C2192" s="2" t="s">
        <v>4714</v>
      </c>
      <c r="D2192" s="2" t="s">
        <v>4715</v>
      </c>
      <c r="E2192" s="2" t="s">
        <v>4716</v>
      </c>
      <c r="F2192" s="2" t="s">
        <v>4717</v>
      </c>
      <c r="G2192" s="2" t="s">
        <v>4718</v>
      </c>
      <c r="H2192" s="2" t="s">
        <v>4719</v>
      </c>
      <c r="I2192" s="11">
        <v>44712</v>
      </c>
      <c r="J2192" s="11">
        <v>44439</v>
      </c>
      <c r="K2192" s="2" t="s">
        <v>62</v>
      </c>
      <c r="L2192" s="2" t="s">
        <v>62</v>
      </c>
      <c r="M2192" s="2"/>
      <c r="N2192" s="2" t="s">
        <v>80</v>
      </c>
      <c r="O2192" s="2" t="s">
        <v>95</v>
      </c>
      <c r="P2192" s="2"/>
      <c r="Q2192" s="2" t="s">
        <v>65</v>
      </c>
      <c r="R2192" s="2" t="s">
        <v>81</v>
      </c>
      <c r="S2192" s="2">
        <v>3002</v>
      </c>
      <c r="T2192" s="2" t="s">
        <v>82</v>
      </c>
      <c r="U2192" s="2" t="s">
        <v>83</v>
      </c>
      <c r="V2192" s="10" t="s">
        <v>69</v>
      </c>
      <c r="W2192" s="2"/>
      <c r="X2192" s="2">
        <v>655156.48</v>
      </c>
      <c r="Y2192" s="26">
        <v>0.0044540212062</v>
      </c>
      <c r="Z2192" s="10" t="s">
        <v>84</v>
      </c>
      <c r="AA2192" s="2" t="s">
        <v>85</v>
      </c>
      <c r="AB2192" s="10" t="s">
        <v>72</v>
      </c>
      <c r="AC2192" s="2" t="s">
        <v>73</v>
      </c>
      <c r="AD2192" s="10" t="s">
        <v>74</v>
      </c>
      <c r="AE2192" s="10"/>
      <c r="AF2192" s="10" t="s">
        <v>86</v>
      </c>
      <c r="AG2192" s="10" t="s">
        <v>75</v>
      </c>
      <c r="AH2192" s="10"/>
      <c r="AI2192" s="10" t="s">
        <v>76</v>
      </c>
      <c r="AJ2192" s="2" t="s">
        <v>76</v>
      </c>
      <c r="AK2192" s="32">
        <v>1</v>
      </c>
      <c r="AL2192" s="2"/>
      <c r="AM2192" s="2"/>
      <c r="AN2192" s="7">
        <f>HYPERLINK("#Notes!C5462", "Go To Notes")</f>
      </c>
      <c r="AO2192" s="2">
        <v>0</v>
      </c>
      <c r="AP2192" s="2">
        <v>0</v>
      </c>
      <c r="AQ2192" s="2">
        <v>0</v>
      </c>
      <c r="AR2192" s="26">
        <v>0</v>
      </c>
      <c r="AS2192" s="11"/>
      <c r="AT2192" s="10"/>
      <c r="AV2192" s="10"/>
      <c r="AW2192" s="10"/>
      <c r="AX2192" s="10"/>
      <c r="AY2192" s="10"/>
      <c r="AZ2192" s="10"/>
      <c r="BC2192" s="10"/>
    </row>
    <row r="2193" s="2" customFormat="1">
      <c r="A2193" s="2" t="s">
        <v>4720</v>
      </c>
      <c r="B2193" s="11">
        <v>43857</v>
      </c>
      <c r="C2193" s="2" t="s">
        <v>4714</v>
      </c>
      <c r="D2193" s="2" t="s">
        <v>4715</v>
      </c>
      <c r="E2193" s="2" t="s">
        <v>4716</v>
      </c>
      <c r="F2193" s="2" t="s">
        <v>4721</v>
      </c>
      <c r="G2193" s="2" t="s">
        <v>4722</v>
      </c>
      <c r="H2193" s="2" t="s">
        <v>4723</v>
      </c>
      <c r="I2193" s="11">
        <v>43982</v>
      </c>
      <c r="J2193" s="11">
        <v>43798</v>
      </c>
      <c r="K2193" s="2" t="s">
        <v>62</v>
      </c>
      <c r="L2193" s="2" t="s">
        <v>62</v>
      </c>
      <c r="M2193" s="2"/>
      <c r="N2193" s="2" t="s">
        <v>80</v>
      </c>
      <c r="O2193" s="2" t="s">
        <v>95</v>
      </c>
      <c r="P2193" s="2"/>
      <c r="Q2193" s="2" t="s">
        <v>65</v>
      </c>
      <c r="R2193" s="2" t="s">
        <v>81</v>
      </c>
      <c r="S2193" s="2">
        <v>8757</v>
      </c>
      <c r="T2193" s="2" t="s">
        <v>82</v>
      </c>
      <c r="U2193" s="2" t="s">
        <v>83</v>
      </c>
      <c r="V2193" s="10" t="s">
        <v>69</v>
      </c>
      <c r="W2193" s="2"/>
      <c r="X2193" s="2">
        <v>55519.38</v>
      </c>
      <c r="Y2193" s="26">
        <v>0.00044431178872</v>
      </c>
      <c r="Z2193" s="10" t="s">
        <v>84</v>
      </c>
      <c r="AA2193" s="2" t="s">
        <v>85</v>
      </c>
      <c r="AB2193" s="10" t="s">
        <v>72</v>
      </c>
      <c r="AC2193" s="2" t="s">
        <v>73</v>
      </c>
      <c r="AD2193" s="10" t="s">
        <v>74</v>
      </c>
      <c r="AE2193" s="10"/>
      <c r="AF2193" s="10" t="s">
        <v>86</v>
      </c>
      <c r="AG2193" s="10" t="s">
        <v>75</v>
      </c>
      <c r="AH2193" s="10"/>
      <c r="AI2193" s="10" t="s">
        <v>76</v>
      </c>
      <c r="AJ2193" s="2" t="s">
        <v>76</v>
      </c>
      <c r="AK2193" s="32">
        <v>1</v>
      </c>
      <c r="AL2193" s="2"/>
      <c r="AM2193" s="2"/>
      <c r="AN2193" s="7">
        <f>HYPERLINK("#Notes!C5467", "Go To Notes")</f>
      </c>
      <c r="AO2193" s="2">
        <v>0</v>
      </c>
      <c r="AP2193" s="2">
        <v>0</v>
      </c>
      <c r="AQ2193" s="2">
        <v>54961.46</v>
      </c>
      <c r="AR2193" s="26">
        <v>0.9899508964257167</v>
      </c>
      <c r="AS2193" s="11"/>
      <c r="AT2193" s="10"/>
      <c r="AV2193" s="10"/>
      <c r="AW2193" s="10"/>
      <c r="AX2193" s="10"/>
      <c r="AY2193" s="10"/>
      <c r="AZ2193" s="10"/>
      <c r="BC2193" s="10"/>
    </row>
    <row r="2194" s="2" customFormat="1">
      <c r="A2194" s="2" t="s">
        <v>4724</v>
      </c>
      <c r="B2194" s="11">
        <v>43945</v>
      </c>
      <c r="C2194" s="2" t="s">
        <v>4714</v>
      </c>
      <c r="D2194" s="2" t="s">
        <v>4715</v>
      </c>
      <c r="E2194" s="2" t="s">
        <v>4716</v>
      </c>
      <c r="F2194" s="2" t="s">
        <v>4721</v>
      </c>
      <c r="G2194" s="2" t="s">
        <v>4722</v>
      </c>
      <c r="H2194" s="2" t="s">
        <v>4723</v>
      </c>
      <c r="I2194" s="11">
        <v>43982</v>
      </c>
      <c r="J2194" s="11">
        <v>43889</v>
      </c>
      <c r="K2194" s="2" t="s">
        <v>62</v>
      </c>
      <c r="L2194" s="2" t="s">
        <v>62</v>
      </c>
      <c r="M2194" s="2"/>
      <c r="N2194" s="2" t="s">
        <v>80</v>
      </c>
      <c r="O2194" s="2" t="s">
        <v>95</v>
      </c>
      <c r="P2194" s="2"/>
      <c r="Q2194" s="2" t="s">
        <v>65</v>
      </c>
      <c r="R2194" s="2" t="s">
        <v>81</v>
      </c>
      <c r="S2194" s="2">
        <v>8757</v>
      </c>
      <c r="T2194" s="2" t="s">
        <v>82</v>
      </c>
      <c r="U2194" s="2" t="s">
        <v>83</v>
      </c>
      <c r="V2194" s="10" t="s">
        <v>69</v>
      </c>
      <c r="W2194" s="2"/>
      <c r="X2194" s="2">
        <v>31525.2</v>
      </c>
      <c r="Y2194" s="26">
        <v>0.00029881563029</v>
      </c>
      <c r="Z2194" s="10" t="s">
        <v>84</v>
      </c>
      <c r="AA2194" s="2" t="s">
        <v>85</v>
      </c>
      <c r="AB2194" s="10" t="s">
        <v>72</v>
      </c>
      <c r="AC2194" s="2" t="s">
        <v>73</v>
      </c>
      <c r="AD2194" s="10" t="s">
        <v>74</v>
      </c>
      <c r="AE2194" s="10"/>
      <c r="AF2194" s="10" t="s">
        <v>86</v>
      </c>
      <c r="AG2194" s="10" t="s">
        <v>75</v>
      </c>
      <c r="AH2194" s="10"/>
      <c r="AI2194" s="10" t="s">
        <v>76</v>
      </c>
      <c r="AJ2194" s="2" t="s">
        <v>76</v>
      </c>
      <c r="AK2194" s="32">
        <v>1</v>
      </c>
      <c r="AL2194" s="2"/>
      <c r="AM2194" s="2"/>
      <c r="AN2194" s="7">
        <f>HYPERLINK("#Notes!C5472", "Go To Notes")</f>
      </c>
      <c r="AO2194" s="2">
        <v>0</v>
      </c>
      <c r="AP2194" s="2">
        <v>0</v>
      </c>
      <c r="AQ2194" s="2">
        <v>31208.4</v>
      </c>
      <c r="AR2194" s="26">
        <v>0.9899508964257167</v>
      </c>
      <c r="AS2194" s="11"/>
      <c r="AT2194" s="10"/>
      <c r="AV2194" s="10"/>
      <c r="AW2194" s="10"/>
      <c r="AX2194" s="10"/>
      <c r="AY2194" s="10"/>
      <c r="AZ2194" s="10"/>
      <c r="BC2194" s="10"/>
    </row>
    <row r="2195" s="2" customFormat="1">
      <c r="A2195" s="2" t="s">
        <v>4725</v>
      </c>
      <c r="B2195" s="11">
        <v>44040</v>
      </c>
      <c r="C2195" s="2" t="s">
        <v>4714</v>
      </c>
      <c r="D2195" s="2" t="s">
        <v>4715</v>
      </c>
      <c r="E2195" s="2" t="s">
        <v>4716</v>
      </c>
      <c r="F2195" s="2" t="s">
        <v>4721</v>
      </c>
      <c r="G2195" s="2" t="s">
        <v>4722</v>
      </c>
      <c r="H2195" s="2" t="s">
        <v>4723</v>
      </c>
      <c r="I2195" s="11">
        <v>43982</v>
      </c>
      <c r="J2195" s="11">
        <v>43980</v>
      </c>
      <c r="K2195" s="2" t="s">
        <v>62</v>
      </c>
      <c r="L2195" s="2" t="s">
        <v>62</v>
      </c>
      <c r="M2195" s="2"/>
      <c r="N2195" s="2" t="s">
        <v>80</v>
      </c>
      <c r="O2195" s="2" t="s">
        <v>95</v>
      </c>
      <c r="P2195" s="2"/>
      <c r="Q2195" s="2" t="s">
        <v>65</v>
      </c>
      <c r="R2195" s="2" t="s">
        <v>81</v>
      </c>
      <c r="S2195" s="2">
        <v>8757</v>
      </c>
      <c r="T2195" s="2" t="s">
        <v>82</v>
      </c>
      <c r="U2195" s="2" t="s">
        <v>83</v>
      </c>
      <c r="V2195" s="10" t="s">
        <v>69</v>
      </c>
      <c r="W2195" s="2"/>
      <c r="X2195" s="2">
        <v>35553.42</v>
      </c>
      <c r="Y2195" s="26">
        <v>0.00032406817954</v>
      </c>
      <c r="Z2195" s="10" t="s">
        <v>84</v>
      </c>
      <c r="AA2195" s="2" t="s">
        <v>85</v>
      </c>
      <c r="AB2195" s="10" t="s">
        <v>72</v>
      </c>
      <c r="AC2195" s="2" t="s">
        <v>73</v>
      </c>
      <c r="AD2195" s="10" t="s">
        <v>74</v>
      </c>
      <c r="AE2195" s="10"/>
      <c r="AF2195" s="10" t="s">
        <v>86</v>
      </c>
      <c r="AG2195" s="10" t="s">
        <v>75</v>
      </c>
      <c r="AH2195" s="10"/>
      <c r="AI2195" s="10" t="s">
        <v>76</v>
      </c>
      <c r="AJ2195" s="2" t="s">
        <v>76</v>
      </c>
      <c r="AK2195" s="32">
        <v>1</v>
      </c>
      <c r="AL2195" s="2"/>
      <c r="AM2195" s="2"/>
      <c r="AN2195" s="7">
        <f>HYPERLINK("#Notes!C5477", "Go To Notes")</f>
      </c>
      <c r="AO2195" s="2">
        <v>0</v>
      </c>
      <c r="AP2195" s="2">
        <v>0</v>
      </c>
      <c r="AQ2195" s="2">
        <v>35196.14</v>
      </c>
      <c r="AR2195" s="26">
        <v>0.9899508964257167</v>
      </c>
      <c r="AS2195" s="11"/>
      <c r="AT2195" s="10"/>
      <c r="AV2195" s="10"/>
      <c r="AW2195" s="10"/>
      <c r="AX2195" s="10"/>
      <c r="AY2195" s="10"/>
      <c r="AZ2195" s="10"/>
      <c r="BC2195" s="10"/>
    </row>
    <row r="2196" s="2" customFormat="1">
      <c r="A2196" s="2" t="s">
        <v>4726</v>
      </c>
      <c r="B2196" s="11">
        <v>44523</v>
      </c>
      <c r="C2196" s="2" t="s">
        <v>4727</v>
      </c>
      <c r="D2196" s="2" t="s">
        <v>4728</v>
      </c>
      <c r="E2196" s="2" t="s">
        <v>4729</v>
      </c>
      <c r="F2196" s="2" t="s">
        <v>4730</v>
      </c>
      <c r="G2196" s="2" t="s">
        <v>4731</v>
      </c>
      <c r="H2196" s="2" t="s">
        <v>4732</v>
      </c>
      <c r="I2196" s="11">
        <v>44561</v>
      </c>
      <c r="J2196" s="11">
        <v>44469</v>
      </c>
      <c r="K2196" s="2" t="s">
        <v>62</v>
      </c>
      <c r="L2196" s="2" t="s">
        <v>62</v>
      </c>
      <c r="M2196" s="2"/>
      <c r="N2196" s="2" t="s">
        <v>80</v>
      </c>
      <c r="O2196" s="2" t="s">
        <v>95</v>
      </c>
      <c r="P2196" s="2"/>
      <c r="Q2196" s="2" t="s">
        <v>65</v>
      </c>
      <c r="R2196" s="2" t="s">
        <v>81</v>
      </c>
      <c r="S2196" s="2">
        <v>11923</v>
      </c>
      <c r="T2196" s="2" t="s">
        <v>82</v>
      </c>
      <c r="U2196" s="2" t="s">
        <v>83</v>
      </c>
      <c r="V2196" s="10" t="s">
        <v>69</v>
      </c>
      <c r="W2196" s="2"/>
      <c r="X2196" s="2">
        <v>2092128.81</v>
      </c>
      <c r="Y2196" s="26">
        <v>0.0037565005776</v>
      </c>
      <c r="Z2196" s="10" t="s">
        <v>84</v>
      </c>
      <c r="AA2196" s="2" t="s">
        <v>85</v>
      </c>
      <c r="AB2196" s="10" t="s">
        <v>72</v>
      </c>
      <c r="AC2196" s="2" t="s">
        <v>73</v>
      </c>
      <c r="AD2196" s="10" t="s">
        <v>74</v>
      </c>
      <c r="AE2196" s="10"/>
      <c r="AF2196" s="10" t="s">
        <v>86</v>
      </c>
      <c r="AG2196" s="10" t="s">
        <v>75</v>
      </c>
      <c r="AH2196" s="10"/>
      <c r="AI2196" s="10" t="s">
        <v>76</v>
      </c>
      <c r="AJ2196" s="2" t="s">
        <v>76</v>
      </c>
      <c r="AK2196" s="32">
        <v>1</v>
      </c>
      <c r="AL2196" s="2"/>
      <c r="AM2196" s="2"/>
      <c r="AN2196" s="7">
        <f>HYPERLINK("#Notes!C5482", "Go To Notes")</f>
      </c>
      <c r="AO2196" s="2">
        <v>0</v>
      </c>
      <c r="AP2196" s="2">
        <v>0</v>
      </c>
      <c r="AQ2196" s="2">
        <v>2071072.41</v>
      </c>
      <c r="AR2196" s="26">
        <v>0.9899354189381867</v>
      </c>
      <c r="AS2196" s="11"/>
      <c r="AT2196" s="10"/>
      <c r="AV2196" s="10"/>
      <c r="AW2196" s="10"/>
      <c r="AX2196" s="10"/>
      <c r="AY2196" s="10"/>
      <c r="AZ2196" s="10"/>
      <c r="BC2196" s="10"/>
      <c r="BD2196" s="2" t="s">
        <v>1573</v>
      </c>
    </row>
    <row r="2197" s="2" customFormat="1">
      <c r="A2197" s="2" t="s">
        <v>4733</v>
      </c>
      <c r="B2197" s="11">
        <v>43794</v>
      </c>
      <c r="C2197" s="2" t="s">
        <v>4727</v>
      </c>
      <c r="D2197" s="2" t="s">
        <v>4728</v>
      </c>
      <c r="E2197" s="2" t="s">
        <v>4729</v>
      </c>
      <c r="F2197" s="2" t="s">
        <v>4734</v>
      </c>
      <c r="G2197" s="2" t="s">
        <v>4735</v>
      </c>
      <c r="H2197" s="2" t="s">
        <v>4736</v>
      </c>
      <c r="I2197" s="11">
        <v>43830</v>
      </c>
      <c r="J2197" s="11">
        <v>43738</v>
      </c>
      <c r="K2197" s="2" t="s">
        <v>62</v>
      </c>
      <c r="L2197" s="2" t="s">
        <v>62</v>
      </c>
      <c r="M2197" s="2"/>
      <c r="N2197" s="2" t="s">
        <v>80</v>
      </c>
      <c r="O2197" s="2" t="s">
        <v>95</v>
      </c>
      <c r="P2197" s="2"/>
      <c r="Q2197" s="2" t="s">
        <v>65</v>
      </c>
      <c r="R2197" s="2" t="s">
        <v>81</v>
      </c>
      <c r="S2197" s="2">
        <v>60913</v>
      </c>
      <c r="T2197" s="2" t="s">
        <v>82</v>
      </c>
      <c r="U2197" s="2" t="s">
        <v>83</v>
      </c>
      <c r="V2197" s="10" t="s">
        <v>69</v>
      </c>
      <c r="W2197" s="2"/>
      <c r="X2197" s="2">
        <v>336239.76</v>
      </c>
      <c r="Y2197" s="26">
        <v>0.00139532267028</v>
      </c>
      <c r="Z2197" s="10" t="s">
        <v>84</v>
      </c>
      <c r="AA2197" s="2" t="s">
        <v>85</v>
      </c>
      <c r="AB2197" s="10" t="s">
        <v>72</v>
      </c>
      <c r="AC2197" s="2" t="s">
        <v>73</v>
      </c>
      <c r="AD2197" s="10" t="s">
        <v>74</v>
      </c>
      <c r="AE2197" s="10"/>
      <c r="AF2197" s="10" t="s">
        <v>86</v>
      </c>
      <c r="AG2197" s="10" t="s">
        <v>75</v>
      </c>
      <c r="AH2197" s="10"/>
      <c r="AI2197" s="10" t="s">
        <v>76</v>
      </c>
      <c r="AJ2197" s="2" t="s">
        <v>76</v>
      </c>
      <c r="AK2197" s="32">
        <v>1</v>
      </c>
      <c r="AL2197" s="2"/>
      <c r="AM2197" s="2"/>
      <c r="AN2197" s="7">
        <f>HYPERLINK("#Notes!C5487", "Go To Notes")</f>
      </c>
      <c r="AO2197" s="2">
        <v>0</v>
      </c>
      <c r="AP2197" s="2">
        <v>0</v>
      </c>
      <c r="AQ2197" s="2">
        <v>332872.56</v>
      </c>
      <c r="AR2197" s="26">
        <v>0.9899857173345592</v>
      </c>
      <c r="AS2197" s="11"/>
      <c r="AT2197" s="10"/>
      <c r="AV2197" s="10"/>
      <c r="AW2197" s="10"/>
      <c r="AX2197" s="10"/>
      <c r="AY2197" s="10"/>
      <c r="AZ2197" s="10"/>
      <c r="BC2197" s="10"/>
    </row>
    <row r="2198" s="2" customFormat="1">
      <c r="A2198" s="2" t="s">
        <v>4737</v>
      </c>
      <c r="B2198" s="11">
        <v>44159</v>
      </c>
      <c r="C2198" s="2" t="s">
        <v>4727</v>
      </c>
      <c r="D2198" s="2" t="s">
        <v>4728</v>
      </c>
      <c r="E2198" s="2" t="s">
        <v>4729</v>
      </c>
      <c r="F2198" s="2" t="s">
        <v>4734</v>
      </c>
      <c r="G2198" s="2" t="s">
        <v>4735</v>
      </c>
      <c r="H2198" s="2" t="s">
        <v>4736</v>
      </c>
      <c r="I2198" s="11">
        <v>44196</v>
      </c>
      <c r="J2198" s="11">
        <v>44104</v>
      </c>
      <c r="K2198" s="2" t="s">
        <v>62</v>
      </c>
      <c r="L2198" s="2" t="s">
        <v>62</v>
      </c>
      <c r="M2198" s="2"/>
      <c r="N2198" s="2" t="s">
        <v>80</v>
      </c>
      <c r="O2198" s="2" t="s">
        <v>95</v>
      </c>
      <c r="P2198" s="2"/>
      <c r="Q2198" s="2" t="s">
        <v>65</v>
      </c>
      <c r="R2198" s="2" t="s">
        <v>81</v>
      </c>
      <c r="S2198" s="2">
        <v>9764</v>
      </c>
      <c r="T2198" s="2" t="s">
        <v>82</v>
      </c>
      <c r="U2198" s="2" t="s">
        <v>83</v>
      </c>
      <c r="V2198" s="10" t="s">
        <v>69</v>
      </c>
      <c r="W2198" s="2"/>
      <c r="X2198" s="2">
        <v>99592.8</v>
      </c>
      <c r="Y2198" s="26">
        <v>0.00052682163797</v>
      </c>
      <c r="Z2198" s="10" t="s">
        <v>84</v>
      </c>
      <c r="AA2198" s="2" t="s">
        <v>85</v>
      </c>
      <c r="AB2198" s="10" t="s">
        <v>72</v>
      </c>
      <c r="AC2198" s="2" t="s">
        <v>73</v>
      </c>
      <c r="AD2198" s="10" t="s">
        <v>74</v>
      </c>
      <c r="AE2198" s="10"/>
      <c r="AF2198" s="10" t="s">
        <v>86</v>
      </c>
      <c r="AG2198" s="10" t="s">
        <v>75</v>
      </c>
      <c r="AH2198" s="10"/>
      <c r="AI2198" s="10" t="s">
        <v>76</v>
      </c>
      <c r="AJ2198" s="2" t="s">
        <v>76</v>
      </c>
      <c r="AK2198" s="32">
        <v>1</v>
      </c>
      <c r="AL2198" s="2"/>
      <c r="AM2198" s="2"/>
      <c r="AN2198" s="7">
        <f>HYPERLINK("#Notes!C5492", "Go To Notes")</f>
      </c>
      <c r="AO2198" s="2">
        <v>0</v>
      </c>
      <c r="AP2198" s="2">
        <v>0</v>
      </c>
      <c r="AQ2198" s="2">
        <v>98593.2</v>
      </c>
      <c r="AR2198" s="26">
        <v>0.9899631298648095</v>
      </c>
      <c r="AS2198" s="11"/>
      <c r="AT2198" s="10"/>
      <c r="AV2198" s="10"/>
      <c r="AW2198" s="10"/>
      <c r="AX2198" s="10"/>
      <c r="AY2198" s="10"/>
      <c r="AZ2198" s="10"/>
      <c r="BC2198" s="10"/>
    </row>
    <row r="2199" s="2" customFormat="1">
      <c r="A2199" s="2" t="s">
        <v>4738</v>
      </c>
      <c r="B2199" s="11">
        <v>44342</v>
      </c>
      <c r="C2199" s="2" t="s">
        <v>4727</v>
      </c>
      <c r="D2199" s="2" t="s">
        <v>4728</v>
      </c>
      <c r="E2199" s="2" t="s">
        <v>4729</v>
      </c>
      <c r="F2199" s="2" t="s">
        <v>4734</v>
      </c>
      <c r="G2199" s="2" t="s">
        <v>4735</v>
      </c>
      <c r="H2199" s="2" t="s">
        <v>4736</v>
      </c>
      <c r="I2199" s="11">
        <v>44561</v>
      </c>
      <c r="J2199" s="11">
        <v>44286</v>
      </c>
      <c r="K2199" s="2" t="s">
        <v>62</v>
      </c>
      <c r="L2199" s="2" t="s">
        <v>62</v>
      </c>
      <c r="M2199" s="2"/>
      <c r="N2199" s="2" t="s">
        <v>80</v>
      </c>
      <c r="O2199" s="2" t="s">
        <v>95</v>
      </c>
      <c r="P2199" s="2"/>
      <c r="Q2199" s="2" t="s">
        <v>65</v>
      </c>
      <c r="R2199" s="2" t="s">
        <v>81</v>
      </c>
      <c r="S2199" s="2">
        <v>9354</v>
      </c>
      <c r="T2199" s="2" t="s">
        <v>82</v>
      </c>
      <c r="U2199" s="2" t="s">
        <v>83</v>
      </c>
      <c r="V2199" s="10" t="s">
        <v>69</v>
      </c>
      <c r="W2199" s="2"/>
      <c r="X2199" s="2">
        <v>1775576.28</v>
      </c>
      <c r="Y2199" s="26">
        <v>0.00650748842406</v>
      </c>
      <c r="Z2199" s="10" t="s">
        <v>84</v>
      </c>
      <c r="AA2199" s="2" t="s">
        <v>85</v>
      </c>
      <c r="AB2199" s="10" t="s">
        <v>72</v>
      </c>
      <c r="AC2199" s="2" t="s">
        <v>73</v>
      </c>
      <c r="AD2199" s="10" t="s">
        <v>74</v>
      </c>
      <c r="AE2199" s="10"/>
      <c r="AF2199" s="10" t="s">
        <v>86</v>
      </c>
      <c r="AG2199" s="10" t="s">
        <v>75</v>
      </c>
      <c r="AH2199" s="10"/>
      <c r="AI2199" s="10" t="s">
        <v>76</v>
      </c>
      <c r="AJ2199" s="2" t="s">
        <v>76</v>
      </c>
      <c r="AK2199" s="32">
        <v>1</v>
      </c>
      <c r="AL2199" s="2"/>
      <c r="AM2199" s="2"/>
      <c r="AN2199" s="7">
        <f>HYPERLINK("#Notes!C5497", "Go To Notes")</f>
      </c>
      <c r="AO2199" s="2">
        <v>0</v>
      </c>
      <c r="AP2199" s="2">
        <v>0</v>
      </c>
      <c r="AQ2199" s="2">
        <v>465248.82</v>
      </c>
      <c r="AR2199" s="26">
        <v>0.2620269403463759</v>
      </c>
      <c r="AS2199" s="11"/>
      <c r="AT2199" s="10"/>
      <c r="AV2199" s="10"/>
      <c r="AW2199" s="10"/>
      <c r="AX2199" s="10"/>
      <c r="AY2199" s="10"/>
      <c r="AZ2199" s="10"/>
      <c r="BC2199" s="10"/>
    </row>
    <row r="2200" s="2" customFormat="1">
      <c r="A2200" s="2" t="s">
        <v>4739</v>
      </c>
      <c r="B2200" s="11">
        <v>44427</v>
      </c>
      <c r="C2200" s="2" t="s">
        <v>4727</v>
      </c>
      <c r="D2200" s="2" t="s">
        <v>4728</v>
      </c>
      <c r="E2200" s="2" t="s">
        <v>4729</v>
      </c>
      <c r="F2200" s="2" t="s">
        <v>4734</v>
      </c>
      <c r="G2200" s="2" t="s">
        <v>4735</v>
      </c>
      <c r="H2200" s="2" t="s">
        <v>4736</v>
      </c>
      <c r="I2200" s="11">
        <v>44561</v>
      </c>
      <c r="J2200" s="11">
        <v>44377</v>
      </c>
      <c r="K2200" s="2" t="s">
        <v>62</v>
      </c>
      <c r="L2200" s="2" t="s">
        <v>62</v>
      </c>
      <c r="M2200" s="2"/>
      <c r="N2200" s="2" t="s">
        <v>80</v>
      </c>
      <c r="O2200" s="2" t="s">
        <v>95</v>
      </c>
      <c r="P2200" s="2"/>
      <c r="Q2200" s="2" t="s">
        <v>65</v>
      </c>
      <c r="R2200" s="2" t="s">
        <v>81</v>
      </c>
      <c r="S2200" s="2">
        <v>14023</v>
      </c>
      <c r="T2200" s="2" t="s">
        <v>82</v>
      </c>
      <c r="U2200" s="2" t="s">
        <v>83</v>
      </c>
      <c r="V2200" s="10" t="s">
        <v>69</v>
      </c>
      <c r="W2200" s="2"/>
      <c r="X2200" s="2">
        <v>3002885.22</v>
      </c>
      <c r="Y2200" s="26">
        <v>0.01067730204754</v>
      </c>
      <c r="Z2200" s="10" t="s">
        <v>84</v>
      </c>
      <c r="AA2200" s="2" t="s">
        <v>85</v>
      </c>
      <c r="AB2200" s="10" t="s">
        <v>72</v>
      </c>
      <c r="AC2200" s="2" t="s">
        <v>73</v>
      </c>
      <c r="AD2200" s="10" t="s">
        <v>74</v>
      </c>
      <c r="AE2200" s="10"/>
      <c r="AF2200" s="10" t="s">
        <v>86</v>
      </c>
      <c r="AG2200" s="10" t="s">
        <v>75</v>
      </c>
      <c r="AH2200" s="10"/>
      <c r="AI2200" s="10" t="s">
        <v>76</v>
      </c>
      <c r="AJ2200" s="2" t="s">
        <v>76</v>
      </c>
      <c r="AK2200" s="32">
        <v>1</v>
      </c>
      <c r="AL2200" s="2"/>
      <c r="AM2200" s="2"/>
      <c r="AN2200" s="7">
        <f>HYPERLINK("#Notes!C5502", "Go To Notes")</f>
      </c>
      <c r="AO2200" s="2">
        <v>0</v>
      </c>
      <c r="AP2200" s="2">
        <v>0</v>
      </c>
      <c r="AQ2200" s="2">
        <v>1946746.74</v>
      </c>
      <c r="AR2200" s="26">
        <v>0.6482920915638594</v>
      </c>
      <c r="AS2200" s="11"/>
      <c r="AT2200" s="10"/>
      <c r="AV2200" s="10"/>
      <c r="AW2200" s="10"/>
      <c r="AX2200" s="10"/>
      <c r="AY2200" s="10"/>
      <c r="AZ2200" s="10"/>
      <c r="BC2200" s="10"/>
    </row>
    <row r="2201" s="2" customFormat="1">
      <c r="A2201" s="2" t="s">
        <v>4740</v>
      </c>
      <c r="B2201" s="11">
        <v>44427</v>
      </c>
      <c r="C2201" s="2" t="s">
        <v>4727</v>
      </c>
      <c r="D2201" s="2" t="s">
        <v>4728</v>
      </c>
      <c r="E2201" s="2" t="s">
        <v>4729</v>
      </c>
      <c r="F2201" s="2" t="s">
        <v>4741</v>
      </c>
      <c r="G2201" s="2" t="s">
        <v>4742</v>
      </c>
      <c r="H2201" s="2" t="s">
        <v>4743</v>
      </c>
      <c r="I2201" s="11">
        <v>44561</v>
      </c>
      <c r="J2201" s="11">
        <v>44377</v>
      </c>
      <c r="K2201" s="2" t="s">
        <v>62</v>
      </c>
      <c r="L2201" s="2" t="s">
        <v>62</v>
      </c>
      <c r="M2201" s="2"/>
      <c r="N2201" s="2" t="s">
        <v>80</v>
      </c>
      <c r="O2201" s="2" t="s">
        <v>95</v>
      </c>
      <c r="P2201" s="2"/>
      <c r="Q2201" s="2" t="s">
        <v>65</v>
      </c>
      <c r="R2201" s="2" t="s">
        <v>81</v>
      </c>
      <c r="S2201" s="2">
        <v>9689</v>
      </c>
      <c r="T2201" s="2" t="s">
        <v>82</v>
      </c>
      <c r="U2201" s="2" t="s">
        <v>83</v>
      </c>
      <c r="V2201" s="10" t="s">
        <v>69</v>
      </c>
      <c r="W2201" s="2"/>
      <c r="X2201" s="2">
        <v>2074802.46</v>
      </c>
      <c r="Y2201" s="26">
        <v>0.00306956478263</v>
      </c>
      <c r="Z2201" s="10" t="s">
        <v>84</v>
      </c>
      <c r="AA2201" s="2" t="s">
        <v>85</v>
      </c>
      <c r="AB2201" s="10" t="s">
        <v>72</v>
      </c>
      <c r="AC2201" s="2" t="s">
        <v>73</v>
      </c>
      <c r="AD2201" s="10" t="s">
        <v>74</v>
      </c>
      <c r="AE2201" s="10"/>
      <c r="AF2201" s="10" t="s">
        <v>86</v>
      </c>
      <c r="AG2201" s="10" t="s">
        <v>75</v>
      </c>
      <c r="AH2201" s="10"/>
      <c r="AI2201" s="10" t="s">
        <v>76</v>
      </c>
      <c r="AJ2201" s="2" t="s">
        <v>76</v>
      </c>
      <c r="AK2201" s="32">
        <v>1</v>
      </c>
      <c r="AL2201" s="2"/>
      <c r="AM2201" s="2"/>
      <c r="AN2201" s="7">
        <f>HYPERLINK("#Notes!C5507", "Go To Notes")</f>
      </c>
      <c r="AO2201" s="2">
        <v>0</v>
      </c>
      <c r="AP2201" s="2">
        <v>0</v>
      </c>
      <c r="AQ2201" s="2">
        <v>0</v>
      </c>
      <c r="AR2201" s="26">
        <v>0</v>
      </c>
      <c r="AS2201" s="11"/>
      <c r="AT2201" s="10"/>
      <c r="AV2201" s="10"/>
      <c r="AW2201" s="10"/>
      <c r="AX2201" s="10"/>
      <c r="AY2201" s="10"/>
      <c r="AZ2201" s="10"/>
      <c r="BC2201" s="10"/>
    </row>
    <row r="2202" s="2" customFormat="1">
      <c r="A2202" s="2" t="s">
        <v>4744</v>
      </c>
      <c r="B2202" s="11">
        <v>44523</v>
      </c>
      <c r="C2202" s="2" t="s">
        <v>4727</v>
      </c>
      <c r="D2202" s="2" t="s">
        <v>4728</v>
      </c>
      <c r="E2202" s="2" t="s">
        <v>4729</v>
      </c>
      <c r="F2202" s="2" t="s">
        <v>4741</v>
      </c>
      <c r="G2202" s="2" t="s">
        <v>4742</v>
      </c>
      <c r="H2202" s="2" t="s">
        <v>4743</v>
      </c>
      <c r="I2202" s="11">
        <v>44561</v>
      </c>
      <c r="J2202" s="11">
        <v>44469</v>
      </c>
      <c r="K2202" s="2" t="s">
        <v>62</v>
      </c>
      <c r="L2202" s="2" t="s">
        <v>62</v>
      </c>
      <c r="M2202" s="2"/>
      <c r="N2202" s="2" t="s">
        <v>80</v>
      </c>
      <c r="O2202" s="2" t="s">
        <v>95</v>
      </c>
      <c r="P2202" s="2"/>
      <c r="Q2202" s="2" t="s">
        <v>65</v>
      </c>
      <c r="R2202" s="2" t="s">
        <v>81</v>
      </c>
      <c r="S2202" s="2">
        <v>10098</v>
      </c>
      <c r="T2202" s="2" t="s">
        <v>82</v>
      </c>
      <c r="U2202" s="2" t="s">
        <v>83</v>
      </c>
      <c r="V2202" s="10" t="s">
        <v>69</v>
      </c>
      <c r="W2202" s="2"/>
      <c r="X2202" s="2">
        <v>1771896.06</v>
      </c>
      <c r="Y2202" s="26">
        <v>0.00274497113954</v>
      </c>
      <c r="Z2202" s="10" t="s">
        <v>84</v>
      </c>
      <c r="AA2202" s="2" t="s">
        <v>85</v>
      </c>
      <c r="AB2202" s="10" t="s">
        <v>72</v>
      </c>
      <c r="AC2202" s="2" t="s">
        <v>73</v>
      </c>
      <c r="AD2202" s="10" t="s">
        <v>74</v>
      </c>
      <c r="AE2202" s="10"/>
      <c r="AF2202" s="10" t="s">
        <v>86</v>
      </c>
      <c r="AG2202" s="10" t="s">
        <v>75</v>
      </c>
      <c r="AH2202" s="10"/>
      <c r="AI2202" s="10" t="s">
        <v>76</v>
      </c>
      <c r="AJ2202" s="2" t="s">
        <v>76</v>
      </c>
      <c r="AK2202" s="32">
        <v>1</v>
      </c>
      <c r="AL2202" s="2"/>
      <c r="AM2202" s="2"/>
      <c r="AN2202" s="7">
        <f>HYPERLINK("#Notes!C5512", "Go To Notes")</f>
      </c>
      <c r="AO2202" s="2">
        <v>0</v>
      </c>
      <c r="AP2202" s="2">
        <v>0</v>
      </c>
      <c r="AQ2202" s="2">
        <v>1648189.71</v>
      </c>
      <c r="AR2202" s="26">
        <v>0.9301841948900772</v>
      </c>
      <c r="AS2202" s="11"/>
      <c r="AT2202" s="10"/>
      <c r="AV2202" s="10"/>
      <c r="AW2202" s="10"/>
      <c r="AX2202" s="10"/>
      <c r="AY2202" s="10"/>
      <c r="AZ2202" s="10"/>
      <c r="BC2202" s="10"/>
    </row>
    <row r="2203" s="2" customFormat="1">
      <c r="A2203" s="2" t="s">
        <v>4745</v>
      </c>
      <c r="B2203" s="11">
        <v>44427</v>
      </c>
      <c r="C2203" s="2" t="s">
        <v>4727</v>
      </c>
      <c r="D2203" s="2" t="s">
        <v>4728</v>
      </c>
      <c r="E2203" s="2" t="s">
        <v>4729</v>
      </c>
      <c r="F2203" s="2" t="s">
        <v>4746</v>
      </c>
      <c r="G2203" s="2" t="s">
        <v>4747</v>
      </c>
      <c r="H2203" s="2" t="s">
        <v>4748</v>
      </c>
      <c r="I2203" s="11">
        <v>44561</v>
      </c>
      <c r="J2203" s="11">
        <v>44377</v>
      </c>
      <c r="K2203" s="2" t="s">
        <v>62</v>
      </c>
      <c r="L2203" s="2" t="s">
        <v>62</v>
      </c>
      <c r="M2203" s="2"/>
      <c r="N2203" s="2" t="s">
        <v>80</v>
      </c>
      <c r="O2203" s="2" t="s">
        <v>95</v>
      </c>
      <c r="P2203" s="2"/>
      <c r="Q2203" s="2" t="s">
        <v>65</v>
      </c>
      <c r="R2203" s="2" t="s">
        <v>81</v>
      </c>
      <c r="S2203" s="2">
        <v>9434</v>
      </c>
      <c r="T2203" s="2" t="s">
        <v>82</v>
      </c>
      <c r="U2203" s="2" t="s">
        <v>83</v>
      </c>
      <c r="V2203" s="10" t="s">
        <v>69</v>
      </c>
      <c r="W2203" s="2"/>
      <c r="X2203" s="2">
        <v>2020196.76</v>
      </c>
      <c r="Y2203" s="26">
        <v>0.00112012538619</v>
      </c>
      <c r="Z2203" s="10" t="s">
        <v>84</v>
      </c>
      <c r="AA2203" s="2" t="s">
        <v>85</v>
      </c>
      <c r="AB2203" s="10" t="s">
        <v>72</v>
      </c>
      <c r="AC2203" s="2" t="s">
        <v>73</v>
      </c>
      <c r="AD2203" s="10" t="s">
        <v>74</v>
      </c>
      <c r="AE2203" s="10"/>
      <c r="AF2203" s="10" t="s">
        <v>86</v>
      </c>
      <c r="AG2203" s="10" t="s">
        <v>75</v>
      </c>
      <c r="AH2203" s="10"/>
      <c r="AI2203" s="10" t="s">
        <v>76</v>
      </c>
      <c r="AJ2203" s="2" t="s">
        <v>76</v>
      </c>
      <c r="AK2203" s="32">
        <v>1</v>
      </c>
      <c r="AL2203" s="2"/>
      <c r="AM2203" s="2"/>
      <c r="AN2203" s="7">
        <f>HYPERLINK("#Notes!C5517", "Go To Notes")</f>
      </c>
      <c r="AO2203" s="2">
        <v>0</v>
      </c>
      <c r="AP2203" s="2">
        <v>0</v>
      </c>
      <c r="AQ2203" s="2">
        <v>0</v>
      </c>
      <c r="AR2203" s="26">
        <v>0</v>
      </c>
      <c r="AS2203" s="11"/>
      <c r="AT2203" s="10"/>
      <c r="AV2203" s="10"/>
      <c r="AW2203" s="10"/>
      <c r="AX2203" s="10"/>
      <c r="AY2203" s="10"/>
      <c r="AZ2203" s="10"/>
      <c r="BC2203" s="10"/>
    </row>
    <row r="2204" s="2" customFormat="1">
      <c r="A2204" s="2" t="s">
        <v>4749</v>
      </c>
      <c r="B2204" s="11">
        <v>44523</v>
      </c>
      <c r="C2204" s="2" t="s">
        <v>4727</v>
      </c>
      <c r="D2204" s="2" t="s">
        <v>4728</v>
      </c>
      <c r="E2204" s="2" t="s">
        <v>4729</v>
      </c>
      <c r="F2204" s="2" t="s">
        <v>4746</v>
      </c>
      <c r="G2204" s="2" t="s">
        <v>4747</v>
      </c>
      <c r="H2204" s="2" t="s">
        <v>4748</v>
      </c>
      <c r="I2204" s="11">
        <v>44561</v>
      </c>
      <c r="J2204" s="11">
        <v>44469</v>
      </c>
      <c r="K2204" s="2" t="s">
        <v>62</v>
      </c>
      <c r="L2204" s="2" t="s">
        <v>62</v>
      </c>
      <c r="M2204" s="2"/>
      <c r="N2204" s="2" t="s">
        <v>80</v>
      </c>
      <c r="O2204" s="2" t="s">
        <v>95</v>
      </c>
      <c r="P2204" s="2"/>
      <c r="Q2204" s="2" t="s">
        <v>65</v>
      </c>
      <c r="R2204" s="2" t="s">
        <v>81</v>
      </c>
      <c r="S2204" s="2">
        <v>10195</v>
      </c>
      <c r="T2204" s="2" t="s">
        <v>82</v>
      </c>
      <c r="U2204" s="2" t="s">
        <v>83</v>
      </c>
      <c r="V2204" s="10" t="s">
        <v>69</v>
      </c>
      <c r="W2204" s="2"/>
      <c r="X2204" s="2">
        <v>1788916.65</v>
      </c>
      <c r="Y2204" s="26">
        <v>0.00101753024459</v>
      </c>
      <c r="Z2204" s="10" t="s">
        <v>84</v>
      </c>
      <c r="AA2204" s="2" t="s">
        <v>85</v>
      </c>
      <c r="AB2204" s="10" t="s">
        <v>72</v>
      </c>
      <c r="AC2204" s="2" t="s">
        <v>73</v>
      </c>
      <c r="AD2204" s="10" t="s">
        <v>74</v>
      </c>
      <c r="AE2204" s="10"/>
      <c r="AF2204" s="10" t="s">
        <v>86</v>
      </c>
      <c r="AG2204" s="10" t="s">
        <v>75</v>
      </c>
      <c r="AH2204" s="10"/>
      <c r="AI2204" s="10" t="s">
        <v>76</v>
      </c>
      <c r="AJ2204" s="2" t="s">
        <v>76</v>
      </c>
      <c r="AK2204" s="32">
        <v>1</v>
      </c>
      <c r="AL2204" s="2"/>
      <c r="AM2204" s="2"/>
      <c r="AN2204" s="7">
        <f>HYPERLINK("#Notes!C5522", "Go To Notes")</f>
      </c>
      <c r="AO2204" s="2">
        <v>0</v>
      </c>
      <c r="AP2204" s="2">
        <v>0</v>
      </c>
      <c r="AQ2204" s="2">
        <v>1703989.17</v>
      </c>
      <c r="AR2204" s="26">
        <v>0.9525257479156449</v>
      </c>
      <c r="AS2204" s="11"/>
      <c r="AT2204" s="10"/>
      <c r="AV2204" s="10"/>
      <c r="AW2204" s="10"/>
      <c r="AX2204" s="10"/>
      <c r="AY2204" s="10"/>
      <c r="AZ2204" s="10"/>
      <c r="BC2204" s="10"/>
    </row>
    <row r="2205" s="2" customFormat="1">
      <c r="A2205" s="2" t="s">
        <v>4750</v>
      </c>
      <c r="B2205" s="11">
        <v>43794</v>
      </c>
      <c r="C2205" s="2" t="s">
        <v>4727</v>
      </c>
      <c r="D2205" s="2" t="s">
        <v>4728</v>
      </c>
      <c r="E2205" s="2" t="s">
        <v>4729</v>
      </c>
      <c r="F2205" s="2" t="s">
        <v>4751</v>
      </c>
      <c r="G2205" s="2" t="s">
        <v>4752</v>
      </c>
      <c r="H2205" s="2" t="s">
        <v>4753</v>
      </c>
      <c r="I2205" s="11">
        <v>43830</v>
      </c>
      <c r="J2205" s="11">
        <v>43738</v>
      </c>
      <c r="K2205" s="2" t="s">
        <v>62</v>
      </c>
      <c r="L2205" s="2" t="s">
        <v>62</v>
      </c>
      <c r="M2205" s="2"/>
      <c r="N2205" s="2" t="s">
        <v>80</v>
      </c>
      <c r="O2205" s="2" t="s">
        <v>95</v>
      </c>
      <c r="P2205" s="2"/>
      <c r="Q2205" s="2" t="s">
        <v>65</v>
      </c>
      <c r="R2205" s="2" t="s">
        <v>81</v>
      </c>
      <c r="S2205" s="2">
        <v>36666</v>
      </c>
      <c r="T2205" s="2" t="s">
        <v>82</v>
      </c>
      <c r="U2205" s="2" t="s">
        <v>83</v>
      </c>
      <c r="V2205" s="10" t="s">
        <v>69</v>
      </c>
      <c r="W2205" s="2"/>
      <c r="X2205" s="2">
        <v>202396.32</v>
      </c>
      <c r="Y2205" s="26">
        <v>0.00026039771479</v>
      </c>
      <c r="Z2205" s="10" t="s">
        <v>84</v>
      </c>
      <c r="AA2205" s="2" t="s">
        <v>85</v>
      </c>
      <c r="AB2205" s="10" t="s">
        <v>72</v>
      </c>
      <c r="AC2205" s="2" t="s">
        <v>73</v>
      </c>
      <c r="AD2205" s="10" t="s">
        <v>74</v>
      </c>
      <c r="AE2205" s="10"/>
      <c r="AF2205" s="10" t="s">
        <v>86</v>
      </c>
      <c r="AG2205" s="10" t="s">
        <v>75</v>
      </c>
      <c r="AH2205" s="10"/>
      <c r="AI2205" s="10" t="s">
        <v>76</v>
      </c>
      <c r="AJ2205" s="2" t="s">
        <v>76</v>
      </c>
      <c r="AK2205" s="32">
        <v>1</v>
      </c>
      <c r="AL2205" s="2"/>
      <c r="AM2205" s="2"/>
      <c r="AN2205" s="7">
        <f>HYPERLINK("#Notes!C5527", "Go To Notes")</f>
      </c>
      <c r="AO2205" s="2">
        <v>0</v>
      </c>
      <c r="AP2205" s="2">
        <v>0</v>
      </c>
      <c r="AQ2205" s="2">
        <v>200370.48</v>
      </c>
      <c r="AR2205" s="26">
        <v>0.9899907271041292</v>
      </c>
      <c r="AS2205" s="11"/>
      <c r="AT2205" s="10"/>
      <c r="AV2205" s="10"/>
      <c r="AW2205" s="10"/>
      <c r="AX2205" s="10"/>
      <c r="AY2205" s="10"/>
      <c r="AZ2205" s="10"/>
      <c r="BC2205" s="10"/>
    </row>
    <row r="2206" s="2" customFormat="1">
      <c r="A2206" s="2" t="s">
        <v>4754</v>
      </c>
      <c r="B2206" s="11">
        <v>43886</v>
      </c>
      <c r="C2206" s="2" t="s">
        <v>4727</v>
      </c>
      <c r="D2206" s="2" t="s">
        <v>4728</v>
      </c>
      <c r="E2206" s="2" t="s">
        <v>4729</v>
      </c>
      <c r="F2206" s="2" t="s">
        <v>4751</v>
      </c>
      <c r="G2206" s="2" t="s">
        <v>4752</v>
      </c>
      <c r="H2206" s="2" t="s">
        <v>4753</v>
      </c>
      <c r="I2206" s="11">
        <v>43830</v>
      </c>
      <c r="J2206" s="11">
        <v>43830</v>
      </c>
      <c r="K2206" s="2" t="s">
        <v>62</v>
      </c>
      <c r="L2206" s="2" t="s">
        <v>62</v>
      </c>
      <c r="M2206" s="2"/>
      <c r="N2206" s="2" t="s">
        <v>80</v>
      </c>
      <c r="O2206" s="2" t="s">
        <v>95</v>
      </c>
      <c r="P2206" s="2"/>
      <c r="Q2206" s="2" t="s">
        <v>65</v>
      </c>
      <c r="R2206" s="2" t="s">
        <v>81</v>
      </c>
      <c r="S2206" s="2">
        <v>43517</v>
      </c>
      <c r="T2206" s="2" t="s">
        <v>82</v>
      </c>
      <c r="U2206" s="2" t="s">
        <v>83</v>
      </c>
      <c r="V2206" s="10" t="s">
        <v>69</v>
      </c>
      <c r="W2206" s="2"/>
      <c r="X2206" s="2">
        <v>264583.36</v>
      </c>
      <c r="Y2206" s="26">
        <v>0.0002500403771</v>
      </c>
      <c r="Z2206" s="10" t="s">
        <v>84</v>
      </c>
      <c r="AA2206" s="2" t="s">
        <v>85</v>
      </c>
      <c r="AB2206" s="10" t="s">
        <v>72</v>
      </c>
      <c r="AC2206" s="2" t="s">
        <v>73</v>
      </c>
      <c r="AD2206" s="10" t="s">
        <v>74</v>
      </c>
      <c r="AE2206" s="10"/>
      <c r="AF2206" s="10" t="s">
        <v>86</v>
      </c>
      <c r="AG2206" s="10" t="s">
        <v>75</v>
      </c>
      <c r="AH2206" s="10"/>
      <c r="AI2206" s="10" t="s">
        <v>76</v>
      </c>
      <c r="AJ2206" s="2" t="s">
        <v>76</v>
      </c>
      <c r="AK2206" s="32">
        <v>1</v>
      </c>
      <c r="AL2206" s="2"/>
      <c r="AM2206" s="2"/>
      <c r="AN2206" s="7">
        <f>HYPERLINK("#Notes!C5532", "Go To Notes")</f>
      </c>
      <c r="AO2206" s="2">
        <v>0</v>
      </c>
      <c r="AP2206" s="2">
        <v>0</v>
      </c>
      <c r="AQ2206" s="2">
        <v>261932.48</v>
      </c>
      <c r="AR2206" s="26">
        <v>0.9899809269940484</v>
      </c>
      <c r="AS2206" s="11"/>
      <c r="AT2206" s="10"/>
      <c r="AV2206" s="10"/>
      <c r="AW2206" s="10"/>
      <c r="AX2206" s="10"/>
      <c r="AY2206" s="10"/>
      <c r="AZ2206" s="10"/>
      <c r="BC2206" s="10"/>
    </row>
    <row r="2207" s="2" customFormat="1">
      <c r="A2207" s="2" t="s">
        <v>4755</v>
      </c>
      <c r="B2207" s="11">
        <v>43977</v>
      </c>
      <c r="C2207" s="2" t="s">
        <v>4727</v>
      </c>
      <c r="D2207" s="2" t="s">
        <v>4728</v>
      </c>
      <c r="E2207" s="2" t="s">
        <v>4729</v>
      </c>
      <c r="F2207" s="2" t="s">
        <v>4751</v>
      </c>
      <c r="G2207" s="2" t="s">
        <v>4752</v>
      </c>
      <c r="H2207" s="2" t="s">
        <v>4753</v>
      </c>
      <c r="I2207" s="11">
        <v>44196</v>
      </c>
      <c r="J2207" s="11">
        <v>43921</v>
      </c>
      <c r="K2207" s="2" t="s">
        <v>62</v>
      </c>
      <c r="L2207" s="2" t="s">
        <v>62</v>
      </c>
      <c r="M2207" s="2"/>
      <c r="N2207" s="2" t="s">
        <v>80</v>
      </c>
      <c r="O2207" s="2" t="s">
        <v>95</v>
      </c>
      <c r="P2207" s="2"/>
      <c r="Q2207" s="2" t="s">
        <v>65</v>
      </c>
      <c r="R2207" s="2" t="s">
        <v>81</v>
      </c>
      <c r="S2207" s="2">
        <v>32427</v>
      </c>
      <c r="T2207" s="2" t="s">
        <v>82</v>
      </c>
      <c r="U2207" s="2" t="s">
        <v>83</v>
      </c>
      <c r="V2207" s="10" t="s">
        <v>69</v>
      </c>
      <c r="W2207" s="2"/>
      <c r="X2207" s="2">
        <v>113494.5</v>
      </c>
      <c r="Y2207" s="26">
        <v>0.00015222243876</v>
      </c>
      <c r="Z2207" s="10" t="s">
        <v>84</v>
      </c>
      <c r="AA2207" s="2" t="s">
        <v>85</v>
      </c>
      <c r="AB2207" s="10" t="s">
        <v>72</v>
      </c>
      <c r="AC2207" s="2" t="s">
        <v>73</v>
      </c>
      <c r="AD2207" s="10" t="s">
        <v>74</v>
      </c>
      <c r="AE2207" s="10"/>
      <c r="AF2207" s="10" t="s">
        <v>86</v>
      </c>
      <c r="AG2207" s="10" t="s">
        <v>75</v>
      </c>
      <c r="AH2207" s="10"/>
      <c r="AI2207" s="10" t="s">
        <v>76</v>
      </c>
      <c r="AJ2207" s="2" t="s">
        <v>76</v>
      </c>
      <c r="AK2207" s="32">
        <v>1</v>
      </c>
      <c r="AL2207" s="2"/>
      <c r="AM2207" s="2"/>
      <c r="AN2207" s="7">
        <f>HYPERLINK("#Notes!C5537", "Go To Notes")</f>
      </c>
      <c r="AO2207" s="2">
        <v>0</v>
      </c>
      <c r="AP2207" s="2">
        <v>0</v>
      </c>
      <c r="AQ2207" s="2">
        <v>112357</v>
      </c>
      <c r="AR2207" s="26">
        <v>0.9899774878958892</v>
      </c>
      <c r="AS2207" s="11"/>
      <c r="AT2207" s="10"/>
      <c r="AV2207" s="10"/>
      <c r="AW2207" s="10"/>
      <c r="AX2207" s="10"/>
      <c r="AY2207" s="10"/>
      <c r="AZ2207" s="10"/>
      <c r="BC2207" s="10"/>
    </row>
    <row r="2208" s="2" customFormat="1">
      <c r="A2208" s="2" t="s">
        <v>4756</v>
      </c>
      <c r="B2208" s="11">
        <v>44064</v>
      </c>
      <c r="C2208" s="2" t="s">
        <v>4727</v>
      </c>
      <c r="D2208" s="2" t="s">
        <v>4728</v>
      </c>
      <c r="E2208" s="2" t="s">
        <v>4729</v>
      </c>
      <c r="F2208" s="2" t="s">
        <v>4751</v>
      </c>
      <c r="G2208" s="2" t="s">
        <v>4752</v>
      </c>
      <c r="H2208" s="2" t="s">
        <v>4753</v>
      </c>
      <c r="I2208" s="11">
        <v>44196</v>
      </c>
      <c r="J2208" s="11">
        <v>44012</v>
      </c>
      <c r="K2208" s="2" t="s">
        <v>62</v>
      </c>
      <c r="L2208" s="2" t="s">
        <v>62</v>
      </c>
      <c r="M2208" s="2"/>
      <c r="N2208" s="2" t="s">
        <v>80</v>
      </c>
      <c r="O2208" s="2" t="s">
        <v>95</v>
      </c>
      <c r="P2208" s="2"/>
      <c r="Q2208" s="2" t="s">
        <v>65</v>
      </c>
      <c r="R2208" s="2" t="s">
        <v>81</v>
      </c>
      <c r="S2208" s="2">
        <v>22731</v>
      </c>
      <c r="T2208" s="2" t="s">
        <v>82</v>
      </c>
      <c r="U2208" s="2" t="s">
        <v>83</v>
      </c>
      <c r="V2208" s="10" t="s">
        <v>69</v>
      </c>
      <c r="W2208" s="2"/>
      <c r="X2208" s="2">
        <v>98652.54</v>
      </c>
      <c r="Y2208" s="26">
        <v>0.0001559590504</v>
      </c>
      <c r="Z2208" s="10" t="s">
        <v>84</v>
      </c>
      <c r="AA2208" s="2" t="s">
        <v>85</v>
      </c>
      <c r="AB2208" s="10" t="s">
        <v>72</v>
      </c>
      <c r="AC2208" s="2" t="s">
        <v>73</v>
      </c>
      <c r="AD2208" s="10" t="s">
        <v>74</v>
      </c>
      <c r="AE2208" s="10"/>
      <c r="AF2208" s="10" t="s">
        <v>86</v>
      </c>
      <c r="AG2208" s="10" t="s">
        <v>75</v>
      </c>
      <c r="AH2208" s="10"/>
      <c r="AI2208" s="10" t="s">
        <v>76</v>
      </c>
      <c r="AJ2208" s="2" t="s">
        <v>76</v>
      </c>
      <c r="AK2208" s="32">
        <v>1</v>
      </c>
      <c r="AL2208" s="2"/>
      <c r="AM2208" s="2"/>
      <c r="AN2208" s="7">
        <f>HYPERLINK("#Notes!C5542", "Go To Notes")</f>
      </c>
      <c r="AO2208" s="2">
        <v>0</v>
      </c>
      <c r="AP2208" s="2">
        <v>0</v>
      </c>
      <c r="AQ2208" s="2">
        <v>95493.02</v>
      </c>
      <c r="AR2208" s="26">
        <v>0.9679732523866087</v>
      </c>
      <c r="AS2208" s="11"/>
      <c r="AT2208" s="10"/>
      <c r="AV2208" s="10"/>
      <c r="AW2208" s="10"/>
      <c r="AX2208" s="10"/>
      <c r="AY2208" s="10"/>
      <c r="AZ2208" s="10"/>
      <c r="BC2208" s="10"/>
    </row>
    <row r="2209" s="2" customFormat="1">
      <c r="A2209" s="2" t="s">
        <v>4757</v>
      </c>
      <c r="B2209" s="11">
        <v>44159</v>
      </c>
      <c r="C2209" s="2" t="s">
        <v>4727</v>
      </c>
      <c r="D2209" s="2" t="s">
        <v>4728</v>
      </c>
      <c r="E2209" s="2" t="s">
        <v>4729</v>
      </c>
      <c r="F2209" s="2" t="s">
        <v>4751</v>
      </c>
      <c r="G2209" s="2" t="s">
        <v>4752</v>
      </c>
      <c r="H2209" s="2" t="s">
        <v>4753</v>
      </c>
      <c r="I2209" s="11">
        <v>44196</v>
      </c>
      <c r="J2209" s="11">
        <v>44104</v>
      </c>
      <c r="K2209" s="2" t="s">
        <v>62</v>
      </c>
      <c r="L2209" s="2" t="s">
        <v>62</v>
      </c>
      <c r="M2209" s="2"/>
      <c r="N2209" s="2" t="s">
        <v>80</v>
      </c>
      <c r="O2209" s="2" t="s">
        <v>95</v>
      </c>
      <c r="P2209" s="2"/>
      <c r="Q2209" s="2" t="s">
        <v>65</v>
      </c>
      <c r="R2209" s="2" t="s">
        <v>81</v>
      </c>
      <c r="S2209" s="2">
        <v>19775</v>
      </c>
      <c r="T2209" s="2" t="s">
        <v>82</v>
      </c>
      <c r="U2209" s="2" t="s">
        <v>83</v>
      </c>
      <c r="V2209" s="10" t="s">
        <v>69</v>
      </c>
      <c r="W2209" s="2"/>
      <c r="X2209" s="2">
        <v>201705</v>
      </c>
      <c r="Y2209" s="26">
        <v>0.00030820349045</v>
      </c>
      <c r="Z2209" s="10" t="s">
        <v>84</v>
      </c>
      <c r="AA2209" s="2" t="s">
        <v>85</v>
      </c>
      <c r="AB2209" s="10" t="s">
        <v>72</v>
      </c>
      <c r="AC2209" s="2" t="s">
        <v>73</v>
      </c>
      <c r="AD2209" s="10" t="s">
        <v>74</v>
      </c>
      <c r="AE2209" s="10"/>
      <c r="AF2209" s="10" t="s">
        <v>86</v>
      </c>
      <c r="AG2209" s="10" t="s">
        <v>75</v>
      </c>
      <c r="AH2209" s="10"/>
      <c r="AI2209" s="10" t="s">
        <v>76</v>
      </c>
      <c r="AJ2209" s="2" t="s">
        <v>76</v>
      </c>
      <c r="AK2209" s="32">
        <v>1</v>
      </c>
      <c r="AL2209" s="2"/>
      <c r="AM2209" s="2"/>
      <c r="AN2209" s="7">
        <f>HYPERLINK("#Notes!C5547", "Go To Notes")</f>
      </c>
      <c r="AO2209" s="2">
        <v>0</v>
      </c>
      <c r="AP2209" s="2">
        <v>0</v>
      </c>
      <c r="AQ2209" s="2">
        <v>199685.4</v>
      </c>
      <c r="AR2209" s="26">
        <v>0.9899873577749685</v>
      </c>
      <c r="AS2209" s="11"/>
      <c r="AT2209" s="10"/>
      <c r="AV2209" s="10"/>
      <c r="AW2209" s="10"/>
      <c r="AX2209" s="10"/>
      <c r="AY2209" s="10"/>
      <c r="AZ2209" s="10"/>
      <c r="BC2209" s="10"/>
    </row>
    <row r="2210" s="2" customFormat="1">
      <c r="A2210" s="2" t="s">
        <v>4758</v>
      </c>
      <c r="B2210" s="11">
        <v>44246</v>
      </c>
      <c r="C2210" s="2" t="s">
        <v>4727</v>
      </c>
      <c r="D2210" s="2" t="s">
        <v>4728</v>
      </c>
      <c r="E2210" s="2" t="s">
        <v>4729</v>
      </c>
      <c r="F2210" s="2" t="s">
        <v>4751</v>
      </c>
      <c r="G2210" s="2" t="s">
        <v>4752</v>
      </c>
      <c r="H2210" s="2" t="s">
        <v>4753</v>
      </c>
      <c r="I2210" s="11">
        <v>44196</v>
      </c>
      <c r="J2210" s="11">
        <v>44196</v>
      </c>
      <c r="K2210" s="2" t="s">
        <v>62</v>
      </c>
      <c r="L2210" s="2" t="s">
        <v>62</v>
      </c>
      <c r="M2210" s="2"/>
      <c r="N2210" s="2" t="s">
        <v>80</v>
      </c>
      <c r="O2210" s="2" t="s">
        <v>95</v>
      </c>
      <c r="P2210" s="2"/>
      <c r="Q2210" s="2" t="s">
        <v>65</v>
      </c>
      <c r="R2210" s="2" t="s">
        <v>81</v>
      </c>
      <c r="S2210" s="2">
        <v>24882</v>
      </c>
      <c r="T2210" s="2" t="s">
        <v>82</v>
      </c>
      <c r="U2210" s="2" t="s">
        <v>83</v>
      </c>
      <c r="V2210" s="10" t="s">
        <v>69</v>
      </c>
      <c r="W2210" s="2"/>
      <c r="X2210" s="2">
        <v>468776.88</v>
      </c>
      <c r="Y2210" s="26">
        <v>0.00043146294511</v>
      </c>
      <c r="Z2210" s="10" t="s">
        <v>84</v>
      </c>
      <c r="AA2210" s="2" t="s">
        <v>85</v>
      </c>
      <c r="AB2210" s="10" t="s">
        <v>72</v>
      </c>
      <c r="AC2210" s="2" t="s">
        <v>73</v>
      </c>
      <c r="AD2210" s="10" t="s">
        <v>74</v>
      </c>
      <c r="AE2210" s="10"/>
      <c r="AF2210" s="10" t="s">
        <v>86</v>
      </c>
      <c r="AG2210" s="10" t="s">
        <v>75</v>
      </c>
      <c r="AH2210" s="10"/>
      <c r="AI2210" s="10" t="s">
        <v>76</v>
      </c>
      <c r="AJ2210" s="2" t="s">
        <v>76</v>
      </c>
      <c r="AK2210" s="32">
        <v>1</v>
      </c>
      <c r="AL2210" s="2"/>
      <c r="AM2210" s="2"/>
      <c r="AN2210" s="7">
        <f>HYPERLINK("#Notes!C5552", "Go To Notes")</f>
      </c>
      <c r="AO2210" s="2">
        <v>0</v>
      </c>
      <c r="AP2210" s="2">
        <v>0</v>
      </c>
      <c r="AQ2210" s="2">
        <v>462785.76</v>
      </c>
      <c r="AR2210" s="26">
        <v>0.9872196768748492</v>
      </c>
      <c r="AS2210" s="11"/>
      <c r="AT2210" s="10"/>
      <c r="AV2210" s="10"/>
      <c r="AW2210" s="10"/>
      <c r="AX2210" s="10"/>
      <c r="AY2210" s="10"/>
      <c r="AZ2210" s="10"/>
      <c r="BC2210" s="10"/>
    </row>
    <row r="2211" s="2" customFormat="1">
      <c r="A2211" s="2" t="s">
        <v>4759</v>
      </c>
      <c r="B2211" s="11">
        <v>44342</v>
      </c>
      <c r="C2211" s="2" t="s">
        <v>4727</v>
      </c>
      <c r="D2211" s="2" t="s">
        <v>4728</v>
      </c>
      <c r="E2211" s="2" t="s">
        <v>4729</v>
      </c>
      <c r="F2211" s="2" t="s">
        <v>4751</v>
      </c>
      <c r="G2211" s="2" t="s">
        <v>4752</v>
      </c>
      <c r="H2211" s="2" t="s">
        <v>4753</v>
      </c>
      <c r="I2211" s="11">
        <v>44561</v>
      </c>
      <c r="J2211" s="11">
        <v>44286</v>
      </c>
      <c r="K2211" s="2" t="s">
        <v>62</v>
      </c>
      <c r="L2211" s="2" t="s">
        <v>62</v>
      </c>
      <c r="M2211" s="2"/>
      <c r="N2211" s="2" t="s">
        <v>80</v>
      </c>
      <c r="O2211" s="2" t="s">
        <v>95</v>
      </c>
      <c r="P2211" s="2"/>
      <c r="Q2211" s="2" t="s">
        <v>65</v>
      </c>
      <c r="R2211" s="2" t="s">
        <v>81</v>
      </c>
      <c r="S2211" s="2">
        <v>24992</v>
      </c>
      <c r="T2211" s="2" t="s">
        <v>82</v>
      </c>
      <c r="U2211" s="2" t="s">
        <v>83</v>
      </c>
      <c r="V2211" s="10" t="s">
        <v>69</v>
      </c>
      <c r="W2211" s="2"/>
      <c r="X2211" s="2">
        <v>4743981.44</v>
      </c>
      <c r="Y2211" s="26">
        <v>0.00376479655651</v>
      </c>
      <c r="Z2211" s="10" t="s">
        <v>84</v>
      </c>
      <c r="AA2211" s="2" t="s">
        <v>85</v>
      </c>
      <c r="AB2211" s="10" t="s">
        <v>72</v>
      </c>
      <c r="AC2211" s="2" t="s">
        <v>73</v>
      </c>
      <c r="AD2211" s="10" t="s">
        <v>74</v>
      </c>
      <c r="AE2211" s="10"/>
      <c r="AF2211" s="10" t="s">
        <v>86</v>
      </c>
      <c r="AG2211" s="10" t="s">
        <v>75</v>
      </c>
      <c r="AH2211" s="10"/>
      <c r="AI2211" s="10" t="s">
        <v>76</v>
      </c>
      <c r="AJ2211" s="2" t="s">
        <v>76</v>
      </c>
      <c r="AK2211" s="32">
        <v>1</v>
      </c>
      <c r="AL2211" s="2"/>
      <c r="AM2211" s="2"/>
      <c r="AN2211" s="7">
        <f>HYPERLINK("#Notes!C5557", "Go To Notes")</f>
      </c>
      <c r="AO2211" s="2">
        <v>0</v>
      </c>
      <c r="AP2211" s="2">
        <v>0</v>
      </c>
      <c r="AQ2211" s="2">
        <v>0</v>
      </c>
      <c r="AR2211" s="26">
        <v>0</v>
      </c>
      <c r="AS2211" s="11"/>
      <c r="AT2211" s="10"/>
      <c r="AV2211" s="10"/>
      <c r="AW2211" s="10"/>
      <c r="AX2211" s="10"/>
      <c r="AY2211" s="10"/>
      <c r="AZ2211" s="10"/>
      <c r="BC2211" s="10"/>
    </row>
    <row r="2212" s="2" customFormat="1">
      <c r="A2212" s="2" t="s">
        <v>4760</v>
      </c>
      <c r="B2212" s="11">
        <v>44160</v>
      </c>
      <c r="C2212" s="2" t="s">
        <v>4761</v>
      </c>
      <c r="D2212" s="2" t="s">
        <v>4762</v>
      </c>
      <c r="E2212" s="2" t="s">
        <v>4763</v>
      </c>
      <c r="F2212" s="2" t="s">
        <v>4761</v>
      </c>
      <c r="G2212" s="2"/>
      <c r="H2212" s="2" t="s">
        <v>4763</v>
      </c>
      <c r="I2212" s="11">
        <v>44196</v>
      </c>
      <c r="J2212" s="11">
        <v>44104</v>
      </c>
      <c r="K2212" s="2" t="s">
        <v>62</v>
      </c>
      <c r="L2212" s="2" t="s">
        <v>62</v>
      </c>
      <c r="M2212" s="2"/>
      <c r="N2212" s="2" t="s">
        <v>80</v>
      </c>
      <c r="O2212" s="2"/>
      <c r="P2212" s="2"/>
      <c r="Q2212" s="2" t="s">
        <v>65</v>
      </c>
      <c r="R2212" s="2" t="s">
        <v>81</v>
      </c>
      <c r="S2212" s="2">
        <v>13520</v>
      </c>
      <c r="T2212" s="2" t="s">
        <v>82</v>
      </c>
      <c r="U2212" s="2" t="s">
        <v>83</v>
      </c>
      <c r="V2212" s="10" t="s">
        <v>69</v>
      </c>
      <c r="W2212" s="2"/>
      <c r="X2212" s="2">
        <v>137904</v>
      </c>
      <c r="Y2212" s="26">
        <v>0.00032788987046</v>
      </c>
      <c r="Z2212" s="10" t="s">
        <v>84</v>
      </c>
      <c r="AA2212" s="2" t="s">
        <v>85</v>
      </c>
      <c r="AB2212" s="10" t="s">
        <v>72</v>
      </c>
      <c r="AC2212" s="2" t="s">
        <v>73</v>
      </c>
      <c r="AD2212" s="10" t="s">
        <v>74</v>
      </c>
      <c r="AE2212" s="10"/>
      <c r="AF2212" s="10" t="s">
        <v>86</v>
      </c>
      <c r="AG2212" s="10" t="s">
        <v>75</v>
      </c>
      <c r="AH2212" s="10"/>
      <c r="AI2212" s="10" t="s">
        <v>76</v>
      </c>
      <c r="AJ2212" s="2" t="s">
        <v>76</v>
      </c>
      <c r="AK2212" s="32">
        <v>1</v>
      </c>
      <c r="AL2212" s="2"/>
      <c r="AM2212" s="2"/>
      <c r="AN2212" s="7">
        <f>HYPERLINK("#Notes!C5562", "Go To Notes")</f>
      </c>
      <c r="AO2212" s="2">
        <v>0</v>
      </c>
      <c r="AP2212" s="2">
        <v>0</v>
      </c>
      <c r="AQ2212" s="2">
        <v>0</v>
      </c>
      <c r="AR2212" s="26">
        <v>0</v>
      </c>
      <c r="AS2212" s="11"/>
      <c r="AT2212" s="10"/>
      <c r="AV2212" s="10"/>
      <c r="AW2212" s="10"/>
      <c r="AX2212" s="10"/>
      <c r="AY2212" s="10"/>
      <c r="AZ2212" s="10"/>
      <c r="BC2212" s="10"/>
    </row>
    <row r="2213" s="2" customFormat="1">
      <c r="A2213" s="2" t="s">
        <v>4764</v>
      </c>
      <c r="B2213" s="11">
        <v>44250</v>
      </c>
      <c r="C2213" s="2" t="s">
        <v>4761</v>
      </c>
      <c r="D2213" s="2" t="s">
        <v>4762</v>
      </c>
      <c r="E2213" s="2" t="s">
        <v>4763</v>
      </c>
      <c r="F2213" s="2" t="s">
        <v>4761</v>
      </c>
      <c r="G2213" s="2"/>
      <c r="H2213" s="2" t="s">
        <v>4763</v>
      </c>
      <c r="I2213" s="11">
        <v>44196</v>
      </c>
      <c r="J2213" s="11">
        <v>44196</v>
      </c>
      <c r="K2213" s="2" t="s">
        <v>62</v>
      </c>
      <c r="L2213" s="2" t="s">
        <v>62</v>
      </c>
      <c r="M2213" s="2"/>
      <c r="N2213" s="2" t="s">
        <v>80</v>
      </c>
      <c r="O2213" s="2"/>
      <c r="P2213" s="2"/>
      <c r="Q2213" s="2" t="s">
        <v>65</v>
      </c>
      <c r="R2213" s="2" t="s">
        <v>81</v>
      </c>
      <c r="S2213" s="2">
        <v>10105</v>
      </c>
      <c r="T2213" s="2" t="s">
        <v>82</v>
      </c>
      <c r="U2213" s="2" t="s">
        <v>83</v>
      </c>
      <c r="V2213" s="10" t="s">
        <v>69</v>
      </c>
      <c r="W2213" s="2"/>
      <c r="X2213" s="2">
        <v>190378.2</v>
      </c>
      <c r="Y2213" s="26">
        <v>0.00034672726742</v>
      </c>
      <c r="Z2213" s="10" t="s">
        <v>84</v>
      </c>
      <c r="AA2213" s="2" t="s">
        <v>85</v>
      </c>
      <c r="AB2213" s="10" t="s">
        <v>72</v>
      </c>
      <c r="AC2213" s="2" t="s">
        <v>73</v>
      </c>
      <c r="AD2213" s="10" t="s">
        <v>74</v>
      </c>
      <c r="AE2213" s="10"/>
      <c r="AF2213" s="10" t="s">
        <v>86</v>
      </c>
      <c r="AG2213" s="10" t="s">
        <v>75</v>
      </c>
      <c r="AH2213" s="10"/>
      <c r="AI2213" s="10" t="s">
        <v>76</v>
      </c>
      <c r="AJ2213" s="2" t="s">
        <v>76</v>
      </c>
      <c r="AK2213" s="32">
        <v>1</v>
      </c>
      <c r="AL2213" s="2"/>
      <c r="AM2213" s="2"/>
      <c r="AN2213" s="7">
        <f>HYPERLINK("#Notes!C5567", "Go To Notes")</f>
      </c>
      <c r="AO2213" s="2">
        <v>0</v>
      </c>
      <c r="AP2213" s="2">
        <v>0</v>
      </c>
      <c r="AQ2213" s="2">
        <v>0</v>
      </c>
      <c r="AR2213" s="26">
        <v>0</v>
      </c>
      <c r="AS2213" s="11"/>
      <c r="AT2213" s="10"/>
      <c r="AV2213" s="10"/>
      <c r="AW2213" s="10"/>
      <c r="AX2213" s="10"/>
      <c r="AY2213" s="10"/>
      <c r="AZ2213" s="10"/>
      <c r="BC2213" s="10"/>
    </row>
    <row r="2214" s="2" customFormat="1">
      <c r="A2214" s="2" t="s">
        <v>4765</v>
      </c>
      <c r="B2214" s="11">
        <v>44337</v>
      </c>
      <c r="C2214" s="2" t="s">
        <v>4761</v>
      </c>
      <c r="D2214" s="2" t="s">
        <v>4762</v>
      </c>
      <c r="E2214" s="2" t="s">
        <v>4763</v>
      </c>
      <c r="F2214" s="2" t="s">
        <v>4761</v>
      </c>
      <c r="G2214" s="2"/>
      <c r="H2214" s="2" t="s">
        <v>4763</v>
      </c>
      <c r="I2214" s="11">
        <v>44561</v>
      </c>
      <c r="J2214" s="11">
        <v>44286</v>
      </c>
      <c r="K2214" s="2" t="s">
        <v>62</v>
      </c>
      <c r="L2214" s="2" t="s">
        <v>62</v>
      </c>
      <c r="M2214" s="2"/>
      <c r="N2214" s="2" t="s">
        <v>80</v>
      </c>
      <c r="O2214" s="2"/>
      <c r="P2214" s="2"/>
      <c r="Q2214" s="2" t="s">
        <v>65</v>
      </c>
      <c r="R2214" s="2" t="s">
        <v>81</v>
      </c>
      <c r="S2214" s="2">
        <v>1779</v>
      </c>
      <c r="T2214" s="2" t="s">
        <v>82</v>
      </c>
      <c r="U2214" s="2" t="s">
        <v>83</v>
      </c>
      <c r="V2214" s="10" t="s">
        <v>69</v>
      </c>
      <c r="W2214" s="2"/>
      <c r="X2214" s="2">
        <v>337689.78</v>
      </c>
      <c r="Y2214" s="26">
        <v>0.00054476024786</v>
      </c>
      <c r="Z2214" s="10" t="s">
        <v>84</v>
      </c>
      <c r="AA2214" s="2" t="s">
        <v>85</v>
      </c>
      <c r="AB2214" s="10" t="s">
        <v>72</v>
      </c>
      <c r="AC2214" s="2" t="s">
        <v>73</v>
      </c>
      <c r="AD2214" s="10" t="s">
        <v>74</v>
      </c>
      <c r="AE2214" s="10"/>
      <c r="AF2214" s="10" t="s">
        <v>86</v>
      </c>
      <c r="AG2214" s="10" t="s">
        <v>75</v>
      </c>
      <c r="AH2214" s="10"/>
      <c r="AI2214" s="10" t="s">
        <v>76</v>
      </c>
      <c r="AJ2214" s="2" t="s">
        <v>76</v>
      </c>
      <c r="AK2214" s="32">
        <v>1</v>
      </c>
      <c r="AL2214" s="2"/>
      <c r="AM2214" s="2"/>
      <c r="AN2214" s="7">
        <f>HYPERLINK("#Notes!C5572", "Go To Notes")</f>
      </c>
      <c r="AO2214" s="2">
        <v>0</v>
      </c>
      <c r="AP2214" s="2">
        <v>0</v>
      </c>
      <c r="AQ2214" s="2">
        <v>0</v>
      </c>
      <c r="AR2214" s="26">
        <v>0</v>
      </c>
      <c r="AS2214" s="11"/>
      <c r="AT2214" s="10"/>
      <c r="AV2214" s="10"/>
      <c r="AW2214" s="10"/>
      <c r="AX2214" s="10"/>
      <c r="AY2214" s="10"/>
      <c r="AZ2214" s="10"/>
      <c r="BC2214" s="10"/>
    </row>
    <row r="2215" s="2" customFormat="1">
      <c r="A2215" s="2" t="s">
        <v>4766</v>
      </c>
      <c r="B2215" s="11">
        <v>44427</v>
      </c>
      <c r="C2215" s="2" t="s">
        <v>4761</v>
      </c>
      <c r="D2215" s="2" t="s">
        <v>4762</v>
      </c>
      <c r="E2215" s="2" t="s">
        <v>4763</v>
      </c>
      <c r="F2215" s="2" t="s">
        <v>4761</v>
      </c>
      <c r="G2215" s="2"/>
      <c r="H2215" s="2" t="s">
        <v>4763</v>
      </c>
      <c r="I2215" s="11">
        <v>44561</v>
      </c>
      <c r="J2215" s="11">
        <v>44377</v>
      </c>
      <c r="K2215" s="2" t="s">
        <v>62</v>
      </c>
      <c r="L2215" s="2" t="s">
        <v>62</v>
      </c>
      <c r="M2215" s="2"/>
      <c r="N2215" s="2" t="s">
        <v>80</v>
      </c>
      <c r="O2215" s="2"/>
      <c r="P2215" s="2"/>
      <c r="Q2215" s="2" t="s">
        <v>65</v>
      </c>
      <c r="R2215" s="2" t="s">
        <v>81</v>
      </c>
      <c r="S2215" s="2">
        <v>35</v>
      </c>
      <c r="T2215" s="2" t="s">
        <v>82</v>
      </c>
      <c r="U2215" s="2" t="s">
        <v>83</v>
      </c>
      <c r="V2215" s="10" t="s">
        <v>69</v>
      </c>
      <c r="W2215" s="2"/>
      <c r="X2215" s="2">
        <v>7494.9</v>
      </c>
      <c r="Y2215" s="26">
        <v>1.179673368E-05</v>
      </c>
      <c r="Z2215" s="10" t="s">
        <v>84</v>
      </c>
      <c r="AA2215" s="2" t="s">
        <v>85</v>
      </c>
      <c r="AB2215" s="10" t="s">
        <v>72</v>
      </c>
      <c r="AC2215" s="2" t="s">
        <v>73</v>
      </c>
      <c r="AD2215" s="10" t="s">
        <v>74</v>
      </c>
      <c r="AE2215" s="10"/>
      <c r="AF2215" s="10" t="s">
        <v>86</v>
      </c>
      <c r="AG2215" s="10" t="s">
        <v>75</v>
      </c>
      <c r="AH2215" s="10"/>
      <c r="AI2215" s="10" t="s">
        <v>76</v>
      </c>
      <c r="AJ2215" s="2" t="s">
        <v>76</v>
      </c>
      <c r="AK2215" s="32">
        <v>1</v>
      </c>
      <c r="AL2215" s="2"/>
      <c r="AM2215" s="2"/>
      <c r="AN2215" s="7">
        <f>HYPERLINK("#Notes!C5577", "Go To Notes")</f>
      </c>
      <c r="AO2215" s="2">
        <v>0</v>
      </c>
      <c r="AP2215" s="2">
        <v>0</v>
      </c>
      <c r="AQ2215" s="2">
        <v>0</v>
      </c>
      <c r="AR2215" s="26">
        <v>0</v>
      </c>
      <c r="AS2215" s="11"/>
      <c r="AT2215" s="10"/>
      <c r="AV2215" s="10"/>
      <c r="AW2215" s="10"/>
      <c r="AX2215" s="10"/>
      <c r="AY2215" s="10"/>
      <c r="AZ2215" s="10"/>
      <c r="BC2215" s="10"/>
    </row>
    <row r="2216" s="2" customFormat="1">
      <c r="A2216" s="2" t="s">
        <v>4767</v>
      </c>
      <c r="B2216" s="11">
        <v>44160</v>
      </c>
      <c r="C2216" s="2" t="s">
        <v>4768</v>
      </c>
      <c r="D2216" s="2" t="s">
        <v>4769</v>
      </c>
      <c r="E2216" s="2" t="s">
        <v>4770</v>
      </c>
      <c r="F2216" s="2" t="s">
        <v>4771</v>
      </c>
      <c r="G2216" s="2" t="s">
        <v>4772</v>
      </c>
      <c r="H2216" s="2" t="s">
        <v>4773</v>
      </c>
      <c r="I2216" s="11">
        <v>44286</v>
      </c>
      <c r="J2216" s="11">
        <v>44104</v>
      </c>
      <c r="K2216" s="2" t="s">
        <v>648</v>
      </c>
      <c r="L2216" s="2" t="s">
        <v>2954</v>
      </c>
      <c r="M2216" s="2"/>
      <c r="N2216" s="2" t="s">
        <v>80</v>
      </c>
      <c r="O2216" s="2" t="s">
        <v>95</v>
      </c>
      <c r="P2216" s="2" t="s">
        <v>271</v>
      </c>
      <c r="Q2216" s="2" t="s">
        <v>65</v>
      </c>
      <c r="R2216" s="2" t="s">
        <v>81</v>
      </c>
      <c r="S2216" s="2">
        <v>619646</v>
      </c>
      <c r="T2216" s="2" t="s">
        <v>82</v>
      </c>
      <c r="U2216" s="2" t="s">
        <v>83</v>
      </c>
      <c r="V2216" s="10" t="s">
        <v>69</v>
      </c>
      <c r="W2216" s="2"/>
      <c r="X2216" s="2">
        <v>6320389.2</v>
      </c>
      <c r="Y2216" s="26">
        <v>0.001957396226</v>
      </c>
      <c r="Z2216" s="10" t="s">
        <v>84</v>
      </c>
      <c r="AA2216" s="2" t="s">
        <v>85</v>
      </c>
      <c r="AB2216" s="10" t="s">
        <v>72</v>
      </c>
      <c r="AC2216" s="2" t="s">
        <v>73</v>
      </c>
      <c r="AD2216" s="10" t="s">
        <v>74</v>
      </c>
      <c r="AE2216" s="10"/>
      <c r="AF2216" s="10" t="s">
        <v>86</v>
      </c>
      <c r="AG2216" s="10" t="s">
        <v>75</v>
      </c>
      <c r="AH2216" s="10"/>
      <c r="AI2216" s="10" t="s">
        <v>76</v>
      </c>
      <c r="AJ2216" s="2" t="s">
        <v>76</v>
      </c>
      <c r="AK2216" s="32">
        <v>1</v>
      </c>
      <c r="AL2216" s="2"/>
      <c r="AM2216" s="2"/>
      <c r="AN2216" s="2"/>
      <c r="AO2216" s="2">
        <v>0</v>
      </c>
      <c r="AP2216" s="2">
        <v>0</v>
      </c>
      <c r="AQ2216" s="2">
        <v>0</v>
      </c>
      <c r="AR2216" s="26">
        <v>0</v>
      </c>
      <c r="AS2216" s="11"/>
      <c r="AT2216" s="10"/>
      <c r="AV2216" s="10"/>
      <c r="AW2216" s="10"/>
      <c r="AX2216" s="10"/>
      <c r="AY2216" s="10"/>
      <c r="AZ2216" s="10"/>
      <c r="BC2216" s="10"/>
    </row>
    <row r="2217" s="2" customFormat="1">
      <c r="A2217" s="2" t="s">
        <v>4767</v>
      </c>
      <c r="B2217" s="11">
        <v>44160</v>
      </c>
      <c r="C2217" s="2" t="s">
        <v>4768</v>
      </c>
      <c r="D2217" s="2" t="s">
        <v>4769</v>
      </c>
      <c r="E2217" s="2" t="s">
        <v>4770</v>
      </c>
      <c r="F2217" s="2" t="s">
        <v>4771</v>
      </c>
      <c r="G2217" s="2" t="s">
        <v>4772</v>
      </c>
      <c r="H2217" s="2" t="s">
        <v>4773</v>
      </c>
      <c r="I2217" s="11">
        <v>44286</v>
      </c>
      <c r="J2217" s="11">
        <v>44104</v>
      </c>
      <c r="K2217" s="2" t="s">
        <v>4774</v>
      </c>
      <c r="L2217" s="2" t="s">
        <v>4775</v>
      </c>
      <c r="M2217" s="2"/>
      <c r="N2217" s="2"/>
      <c r="O2217" s="2" t="s">
        <v>4776</v>
      </c>
      <c r="P2217" s="2" t="s">
        <v>4777</v>
      </c>
      <c r="Q2217" s="2" t="s">
        <v>4778</v>
      </c>
      <c r="R2217" s="2" t="s">
        <v>329</v>
      </c>
      <c r="S2217" s="2">
        <v>-4999</v>
      </c>
      <c r="T2217" s="2" t="s">
        <v>67</v>
      </c>
      <c r="U2217" s="2" t="s">
        <v>68</v>
      </c>
      <c r="V2217" s="10" t="s">
        <v>69</v>
      </c>
      <c r="W2217" s="2"/>
      <c r="X2217" s="2">
        <v>-1624675</v>
      </c>
      <c r="Y2217" s="26">
        <v>-0.000503154571</v>
      </c>
      <c r="Z2217" s="10" t="s">
        <v>70</v>
      </c>
      <c r="AA2217" s="2" t="s">
        <v>71</v>
      </c>
      <c r="AB2217" s="10" t="s">
        <v>72</v>
      </c>
      <c r="AC2217" s="2" t="s">
        <v>73</v>
      </c>
      <c r="AD2217" s="10" t="s">
        <v>74</v>
      </c>
      <c r="AE2217" s="10"/>
      <c r="AF2217" s="10" t="s">
        <v>66</v>
      </c>
      <c r="AG2217" s="10" t="s">
        <v>75</v>
      </c>
      <c r="AH2217" s="10"/>
      <c r="AI2217" s="10" t="s">
        <v>76</v>
      </c>
      <c r="AJ2217" s="2" t="s">
        <v>76</v>
      </c>
      <c r="AK2217" s="32">
        <v>1</v>
      </c>
      <c r="AL2217" s="2"/>
      <c r="AM2217" s="7">
        <f>HYPERLINK("#'S000029108_2020-09-30'!C2", "Go To Derivative")</f>
      </c>
      <c r="AN2217" s="2"/>
      <c r="AO2217" s="2">
        <v>0</v>
      </c>
      <c r="AP2217" s="2">
        <v>0</v>
      </c>
      <c r="AQ2217" s="2">
        <v>0</v>
      </c>
      <c r="AR2217" s="26">
        <v>-0</v>
      </c>
      <c r="AS2217" s="11"/>
      <c r="AT2217" s="10"/>
      <c r="AV2217" s="10"/>
      <c r="AW2217" s="10"/>
      <c r="AX2217" s="10"/>
      <c r="AY2217" s="10"/>
      <c r="AZ2217" s="10"/>
      <c r="BC2217" s="10"/>
    </row>
    <row r="2218" s="2" customFormat="1">
      <c r="A2218" s="2" t="s">
        <v>4767</v>
      </c>
      <c r="B2218" s="11">
        <v>44160</v>
      </c>
      <c r="C2218" s="2" t="s">
        <v>4768</v>
      </c>
      <c r="D2218" s="2" t="s">
        <v>4769</v>
      </c>
      <c r="E2218" s="2" t="s">
        <v>4770</v>
      </c>
      <c r="F2218" s="2" t="s">
        <v>4771</v>
      </c>
      <c r="G2218" s="2" t="s">
        <v>4772</v>
      </c>
      <c r="H2218" s="2" t="s">
        <v>4773</v>
      </c>
      <c r="I2218" s="11">
        <v>44286</v>
      </c>
      <c r="J2218" s="11">
        <v>44104</v>
      </c>
      <c r="K2218" s="2" t="s">
        <v>4774</v>
      </c>
      <c r="L2218" s="2" t="s">
        <v>4779</v>
      </c>
      <c r="M2218" s="2"/>
      <c r="N2218" s="2"/>
      <c r="O2218" s="2" t="s">
        <v>4776</v>
      </c>
      <c r="P2218" s="2" t="s">
        <v>4780</v>
      </c>
      <c r="Q2218" s="2" t="s">
        <v>4778</v>
      </c>
      <c r="R2218" s="2" t="s">
        <v>329</v>
      </c>
      <c r="S2218" s="2">
        <v>-1000</v>
      </c>
      <c r="T2218" s="2" t="s">
        <v>67</v>
      </c>
      <c r="U2218" s="2" t="s">
        <v>68</v>
      </c>
      <c r="V2218" s="10" t="s">
        <v>69</v>
      </c>
      <c r="W2218" s="2"/>
      <c r="X2218" s="2">
        <v>-99500</v>
      </c>
      <c r="Y2218" s="26">
        <v>-3.0814704E-05</v>
      </c>
      <c r="Z2218" s="10" t="s">
        <v>70</v>
      </c>
      <c r="AA2218" s="2" t="s">
        <v>71</v>
      </c>
      <c r="AB2218" s="10" t="s">
        <v>72</v>
      </c>
      <c r="AC2218" s="2" t="s">
        <v>73</v>
      </c>
      <c r="AD2218" s="10" t="s">
        <v>74</v>
      </c>
      <c r="AE2218" s="10"/>
      <c r="AF2218" s="10" t="s">
        <v>66</v>
      </c>
      <c r="AG2218" s="10" t="s">
        <v>75</v>
      </c>
      <c r="AH2218" s="10"/>
      <c r="AI2218" s="10" t="s">
        <v>76</v>
      </c>
      <c r="AJ2218" s="2" t="s">
        <v>76</v>
      </c>
      <c r="AK2218" s="32">
        <v>1</v>
      </c>
      <c r="AL2218" s="2"/>
      <c r="AM2218" s="7">
        <f>HYPERLINK("#'S000029108_2020-09-30'!C14", "Go To Derivative")</f>
      </c>
      <c r="AN2218" s="2"/>
      <c r="AO2218" s="2">
        <v>0</v>
      </c>
      <c r="AP2218" s="2">
        <v>0</v>
      </c>
      <c r="AQ2218" s="2">
        <v>0</v>
      </c>
      <c r="AR2218" s="26">
        <v>-0</v>
      </c>
      <c r="AS2218" s="11"/>
      <c r="AT2218" s="10"/>
      <c r="AV2218" s="10"/>
      <c r="AW2218" s="10"/>
      <c r="AX2218" s="10"/>
      <c r="AY2218" s="10"/>
      <c r="AZ2218" s="10"/>
      <c r="BC2218" s="10"/>
    </row>
    <row r="2219" s="3" customFormat="1">
      <c r="A2219" s="3" t="s">
        <v>4781</v>
      </c>
      <c r="B2219" s="16">
        <v>44270</v>
      </c>
      <c r="C2219" s="3" t="s">
        <v>4768</v>
      </c>
      <c r="D2219" s="3" t="s">
        <v>4769</v>
      </c>
      <c r="E2219" s="3" t="s">
        <v>4770</v>
      </c>
      <c r="F2219" s="3" t="s">
        <v>4771</v>
      </c>
      <c r="G2219" s="3" t="s">
        <v>4772</v>
      </c>
      <c r="H2219" s="3" t="s">
        <v>4773</v>
      </c>
      <c r="I2219" s="16">
        <v>44286</v>
      </c>
      <c r="J2219" s="16">
        <v>44104</v>
      </c>
      <c r="K2219" s="3" t="s">
        <v>648</v>
      </c>
      <c r="L2219" s="3" t="s">
        <v>2954</v>
      </c>
      <c r="M2219" s="3"/>
      <c r="N2219" s="3" t="s">
        <v>80</v>
      </c>
      <c r="O2219" s="3" t="s">
        <v>95</v>
      </c>
      <c r="P2219" s="3" t="s">
        <v>271</v>
      </c>
      <c r="Q2219" s="3" t="s">
        <v>65</v>
      </c>
      <c r="R2219" s="3" t="s">
        <v>81</v>
      </c>
      <c r="S2219" s="3">
        <v>619646</v>
      </c>
      <c r="T2219" s="3" t="s">
        <v>82</v>
      </c>
      <c r="U2219" s="3" t="s">
        <v>83</v>
      </c>
      <c r="V2219" s="21" t="s">
        <v>69</v>
      </c>
      <c r="W2219" s="3"/>
      <c r="X2219" s="3">
        <v>6320389.2</v>
      </c>
      <c r="Y2219" s="27">
        <v>0.001957396226</v>
      </c>
      <c r="Z2219" s="21" t="s">
        <v>84</v>
      </c>
      <c r="AA2219" s="3" t="s">
        <v>85</v>
      </c>
      <c r="AB2219" s="21" t="s">
        <v>72</v>
      </c>
      <c r="AC2219" s="3" t="s">
        <v>73</v>
      </c>
      <c r="AD2219" s="21" t="s">
        <v>74</v>
      </c>
      <c r="AE2219" s="21"/>
      <c r="AF2219" s="21" t="s">
        <v>86</v>
      </c>
      <c r="AG2219" s="21" t="s">
        <v>75</v>
      </c>
      <c r="AH2219" s="21"/>
      <c r="AI2219" s="21" t="s">
        <v>76</v>
      </c>
      <c r="AJ2219" s="3" t="s">
        <v>76</v>
      </c>
      <c r="AK2219" s="33">
        <v>1</v>
      </c>
      <c r="AL2219" s="3"/>
      <c r="AM2219" s="3"/>
      <c r="AN2219" s="7">
        <f>HYPERLINK("#Notes!C5582", "Go To Notes")</f>
      </c>
      <c r="AO2219" s="3">
        <v>0</v>
      </c>
      <c r="AP2219" s="3">
        <v>0</v>
      </c>
      <c r="AQ2219" s="3">
        <v>0</v>
      </c>
      <c r="AR2219" s="27">
        <v>0</v>
      </c>
      <c r="AS2219" s="16"/>
      <c r="AT2219" s="21"/>
      <c r="AV2219" s="21"/>
      <c r="AW2219" s="21"/>
      <c r="AX2219" s="21"/>
      <c r="AY2219" s="21"/>
      <c r="AZ2219" s="21"/>
      <c r="BC2219" s="21"/>
    </row>
    <row r="2220" s="3" customFormat="1">
      <c r="A2220" s="3" t="s">
        <v>4781</v>
      </c>
      <c r="B2220" s="16">
        <v>44270</v>
      </c>
      <c r="C2220" s="3" t="s">
        <v>4768</v>
      </c>
      <c r="D2220" s="3" t="s">
        <v>4769</v>
      </c>
      <c r="E2220" s="3" t="s">
        <v>4770</v>
      </c>
      <c r="F2220" s="3" t="s">
        <v>4771</v>
      </c>
      <c r="G2220" s="3" t="s">
        <v>4772</v>
      </c>
      <c r="H2220" s="3" t="s">
        <v>4773</v>
      </c>
      <c r="I2220" s="16">
        <v>44286</v>
      </c>
      <c r="J2220" s="16">
        <v>44104</v>
      </c>
      <c r="K2220" s="3" t="s">
        <v>4774</v>
      </c>
      <c r="L2220" s="3" t="s">
        <v>4775</v>
      </c>
      <c r="M2220" s="3"/>
      <c r="N2220" s="3"/>
      <c r="O2220" s="3" t="s">
        <v>4776</v>
      </c>
      <c r="P2220" s="3" t="s">
        <v>4777</v>
      </c>
      <c r="Q2220" s="3" t="s">
        <v>4778</v>
      </c>
      <c r="R2220" s="3" t="s">
        <v>329</v>
      </c>
      <c r="S2220" s="3">
        <v>-4999</v>
      </c>
      <c r="T2220" s="3" t="s">
        <v>67</v>
      </c>
      <c r="U2220" s="3" t="s">
        <v>68</v>
      </c>
      <c r="V2220" s="21" t="s">
        <v>69</v>
      </c>
      <c r="W2220" s="3"/>
      <c r="X2220" s="3">
        <v>-1624675</v>
      </c>
      <c r="Y2220" s="27">
        <v>-0.000503154571</v>
      </c>
      <c r="Z2220" s="21" t="s">
        <v>70</v>
      </c>
      <c r="AA2220" s="3" t="s">
        <v>71</v>
      </c>
      <c r="AB2220" s="21" t="s">
        <v>72</v>
      </c>
      <c r="AC2220" s="3" t="s">
        <v>73</v>
      </c>
      <c r="AD2220" s="21" t="s">
        <v>74</v>
      </c>
      <c r="AE2220" s="21"/>
      <c r="AF2220" s="21" t="s">
        <v>66</v>
      </c>
      <c r="AG2220" s="21" t="s">
        <v>75</v>
      </c>
      <c r="AH2220" s="21"/>
      <c r="AI2220" s="21" t="s">
        <v>76</v>
      </c>
      <c r="AJ2220" s="3" t="s">
        <v>76</v>
      </c>
      <c r="AK2220" s="33">
        <v>1</v>
      </c>
      <c r="AL2220" s="3"/>
      <c r="AM2220" s="7">
        <f>HYPERLINK("#'S000029108_2020-09-30'!C26", "Go To Derivative")</f>
      </c>
      <c r="AN2220" s="7">
        <f>HYPERLINK("#Notes!D5582", "Go To Notes")</f>
      </c>
      <c r="AO2220" s="3">
        <v>0</v>
      </c>
      <c r="AP2220" s="3">
        <v>0</v>
      </c>
      <c r="AQ2220" s="3">
        <v>0</v>
      </c>
      <c r="AR2220" s="27">
        <v>-0</v>
      </c>
      <c r="AS2220" s="16"/>
      <c r="AT2220" s="21"/>
      <c r="AV2220" s="21"/>
      <c r="AW2220" s="21"/>
      <c r="AX2220" s="21"/>
      <c r="AY2220" s="21"/>
      <c r="AZ2220" s="21"/>
      <c r="BC2220" s="21"/>
    </row>
    <row r="2221" s="3" customFormat="1">
      <c r="A2221" s="3" t="s">
        <v>4781</v>
      </c>
      <c r="B2221" s="16">
        <v>44270</v>
      </c>
      <c r="C2221" s="3" t="s">
        <v>4768</v>
      </c>
      <c r="D2221" s="3" t="s">
        <v>4769</v>
      </c>
      <c r="E2221" s="3" t="s">
        <v>4770</v>
      </c>
      <c r="F2221" s="3" t="s">
        <v>4771</v>
      </c>
      <c r="G2221" s="3" t="s">
        <v>4772</v>
      </c>
      <c r="H2221" s="3" t="s">
        <v>4773</v>
      </c>
      <c r="I2221" s="16">
        <v>44286</v>
      </c>
      <c r="J2221" s="16">
        <v>44104</v>
      </c>
      <c r="K2221" s="3" t="s">
        <v>4774</v>
      </c>
      <c r="L2221" s="3" t="s">
        <v>4779</v>
      </c>
      <c r="M2221" s="3"/>
      <c r="N2221" s="3"/>
      <c r="O2221" s="3" t="s">
        <v>4776</v>
      </c>
      <c r="P2221" s="3" t="s">
        <v>4780</v>
      </c>
      <c r="Q2221" s="3" t="s">
        <v>4778</v>
      </c>
      <c r="R2221" s="3" t="s">
        <v>329</v>
      </c>
      <c r="S2221" s="3">
        <v>-1000</v>
      </c>
      <c r="T2221" s="3" t="s">
        <v>67</v>
      </c>
      <c r="U2221" s="3" t="s">
        <v>68</v>
      </c>
      <c r="V2221" s="21" t="s">
        <v>69</v>
      </c>
      <c r="W2221" s="3"/>
      <c r="X2221" s="3">
        <v>-99500</v>
      </c>
      <c r="Y2221" s="27">
        <v>-3.0814704E-05</v>
      </c>
      <c r="Z2221" s="21" t="s">
        <v>70</v>
      </c>
      <c r="AA2221" s="3" t="s">
        <v>71</v>
      </c>
      <c r="AB2221" s="21" t="s">
        <v>72</v>
      </c>
      <c r="AC2221" s="3" t="s">
        <v>73</v>
      </c>
      <c r="AD2221" s="21" t="s">
        <v>74</v>
      </c>
      <c r="AE2221" s="21"/>
      <c r="AF2221" s="21" t="s">
        <v>66</v>
      </c>
      <c r="AG2221" s="21" t="s">
        <v>75</v>
      </c>
      <c r="AH2221" s="21"/>
      <c r="AI2221" s="21" t="s">
        <v>76</v>
      </c>
      <c r="AJ2221" s="3" t="s">
        <v>76</v>
      </c>
      <c r="AK2221" s="33">
        <v>1</v>
      </c>
      <c r="AL2221" s="3"/>
      <c r="AM2221" s="7">
        <f>HYPERLINK("#'S000029108_2020-09-30'!C38", "Go To Derivative")</f>
      </c>
      <c r="AN2221" s="7">
        <f>HYPERLINK("#Notes!E5582", "Go To Notes")</f>
      </c>
      <c r="AO2221" s="3">
        <v>0</v>
      </c>
      <c r="AP2221" s="3">
        <v>0</v>
      </c>
      <c r="AQ2221" s="3">
        <v>0</v>
      </c>
      <c r="AR2221" s="27">
        <v>-0</v>
      </c>
      <c r="AS2221" s="16"/>
      <c r="AT2221" s="21"/>
      <c r="AV2221" s="21"/>
      <c r="AW2221" s="21"/>
      <c r="AX2221" s="21"/>
      <c r="AY2221" s="21"/>
      <c r="AZ2221" s="21"/>
      <c r="BC2221" s="21"/>
    </row>
    <row r="2222" s="2" customFormat="1">
      <c r="A2222" s="2" t="s">
        <v>4782</v>
      </c>
      <c r="B2222" s="11">
        <v>44132</v>
      </c>
      <c r="C2222" s="2" t="s">
        <v>4783</v>
      </c>
      <c r="D2222" s="2" t="s">
        <v>4784</v>
      </c>
      <c r="E2222" s="2" t="s">
        <v>4785</v>
      </c>
      <c r="F2222" s="2" t="s">
        <v>4786</v>
      </c>
      <c r="G2222" s="2" t="s">
        <v>4787</v>
      </c>
      <c r="H2222" s="2" t="s">
        <v>4788</v>
      </c>
      <c r="I2222" s="11">
        <v>44255</v>
      </c>
      <c r="J2222" s="11">
        <v>44074</v>
      </c>
      <c r="K2222" s="2" t="s">
        <v>648</v>
      </c>
      <c r="L2222" s="2" t="s">
        <v>2954</v>
      </c>
      <c r="M2222" s="2"/>
      <c r="N2222" s="2" t="s">
        <v>80</v>
      </c>
      <c r="O2222" s="2" t="s">
        <v>95</v>
      </c>
      <c r="P2222" s="2" t="s">
        <v>271</v>
      </c>
      <c r="Q2222" s="2" t="s">
        <v>65</v>
      </c>
      <c r="R2222" s="2" t="s">
        <v>81</v>
      </c>
      <c r="S2222" s="2">
        <v>2528</v>
      </c>
      <c r="T2222" s="2" t="s">
        <v>82</v>
      </c>
      <c r="U2222" s="2" t="s">
        <v>83</v>
      </c>
      <c r="V2222" s="10" t="s">
        <v>69</v>
      </c>
      <c r="W2222" s="2"/>
      <c r="X2222" s="2">
        <v>16887.04</v>
      </c>
      <c r="Y2222" s="26">
        <v>7.5799787E-05</v>
      </c>
      <c r="Z2222" s="10" t="s">
        <v>84</v>
      </c>
      <c r="AA2222" s="2" t="s">
        <v>85</v>
      </c>
      <c r="AB2222" s="10" t="s">
        <v>72</v>
      </c>
      <c r="AC2222" s="2" t="s">
        <v>73</v>
      </c>
      <c r="AD2222" s="10" t="s">
        <v>74</v>
      </c>
      <c r="AE2222" s="10"/>
      <c r="AF2222" s="10" t="s">
        <v>86</v>
      </c>
      <c r="AG2222" s="10" t="s">
        <v>75</v>
      </c>
      <c r="AH2222" s="10"/>
      <c r="AI2222" s="10" t="s">
        <v>76</v>
      </c>
      <c r="AJ2222" s="2" t="s">
        <v>76</v>
      </c>
      <c r="AK2222" s="32">
        <v>1</v>
      </c>
      <c r="AL2222" s="2"/>
      <c r="AM2222" s="2"/>
      <c r="AN2222" s="2"/>
      <c r="AO2222" s="2">
        <v>0</v>
      </c>
      <c r="AP2222" s="2">
        <v>0</v>
      </c>
      <c r="AQ2222" s="2">
        <v>0</v>
      </c>
      <c r="AR2222" s="26">
        <v>0</v>
      </c>
      <c r="AS2222" s="11"/>
      <c r="AT2222" s="10"/>
      <c r="AV2222" s="10"/>
      <c r="AW2222" s="10"/>
      <c r="AX2222" s="10"/>
      <c r="AY2222" s="10"/>
      <c r="AZ2222" s="10"/>
      <c r="BC2222" s="10"/>
    </row>
    <row r="2223" s="2" customFormat="1">
      <c r="A2223" s="2" t="s">
        <v>4789</v>
      </c>
      <c r="B2223" s="11">
        <v>44224</v>
      </c>
      <c r="C2223" s="2" t="s">
        <v>4783</v>
      </c>
      <c r="D2223" s="2" t="s">
        <v>4784</v>
      </c>
      <c r="E2223" s="2" t="s">
        <v>4785</v>
      </c>
      <c r="F2223" s="2" t="s">
        <v>4786</v>
      </c>
      <c r="G2223" s="2" t="s">
        <v>4787</v>
      </c>
      <c r="H2223" s="2" t="s">
        <v>4788</v>
      </c>
      <c r="I2223" s="11">
        <v>44255</v>
      </c>
      <c r="J2223" s="11">
        <v>44165</v>
      </c>
      <c r="K2223" s="2" t="s">
        <v>648</v>
      </c>
      <c r="L2223" s="2" t="s">
        <v>2954</v>
      </c>
      <c r="M2223" s="2"/>
      <c r="N2223" s="2" t="s">
        <v>80</v>
      </c>
      <c r="O2223" s="2" t="s">
        <v>95</v>
      </c>
      <c r="P2223" s="2" t="s">
        <v>271</v>
      </c>
      <c r="Q2223" s="2" t="s">
        <v>65</v>
      </c>
      <c r="R2223" s="2" t="s">
        <v>81</v>
      </c>
      <c r="S2223" s="2">
        <v>6011</v>
      </c>
      <c r="T2223" s="2" t="s">
        <v>82</v>
      </c>
      <c r="U2223" s="2" t="s">
        <v>83</v>
      </c>
      <c r="V2223" s="10" t="s">
        <v>69</v>
      </c>
      <c r="W2223" s="2"/>
      <c r="X2223" s="2">
        <v>99542.16</v>
      </c>
      <c r="Y2223" s="26">
        <v>0.000408758294</v>
      </c>
      <c r="Z2223" s="10" t="s">
        <v>84</v>
      </c>
      <c r="AA2223" s="2" t="s">
        <v>85</v>
      </c>
      <c r="AB2223" s="10" t="s">
        <v>72</v>
      </c>
      <c r="AC2223" s="2" t="s">
        <v>73</v>
      </c>
      <c r="AD2223" s="10" t="s">
        <v>74</v>
      </c>
      <c r="AE2223" s="10"/>
      <c r="AF2223" s="10" t="s">
        <v>86</v>
      </c>
      <c r="AG2223" s="10" t="s">
        <v>75</v>
      </c>
      <c r="AH2223" s="10"/>
      <c r="AI2223" s="10" t="s">
        <v>76</v>
      </c>
      <c r="AJ2223" s="2" t="s">
        <v>76</v>
      </c>
      <c r="AK2223" s="32">
        <v>1</v>
      </c>
      <c r="AL2223" s="2"/>
      <c r="AM2223" s="2"/>
      <c r="AN2223" s="2"/>
      <c r="AO2223" s="2">
        <v>0</v>
      </c>
      <c r="AP2223" s="2">
        <v>0</v>
      </c>
      <c r="AQ2223" s="2">
        <v>0</v>
      </c>
      <c r="AR2223" s="26">
        <v>0</v>
      </c>
      <c r="AS2223" s="11"/>
      <c r="AT2223" s="10"/>
      <c r="AV2223" s="10"/>
      <c r="AW2223" s="10"/>
      <c r="AX2223" s="10"/>
      <c r="AY2223" s="10"/>
      <c r="AZ2223" s="10"/>
      <c r="BC2223" s="10"/>
    </row>
    <row r="2224" s="2" customFormat="1">
      <c r="A2224" s="2" t="s">
        <v>4790</v>
      </c>
      <c r="B2224" s="11">
        <v>44463</v>
      </c>
      <c r="C2224" s="2" t="s">
        <v>4791</v>
      </c>
      <c r="D2224" s="2" t="s">
        <v>4792</v>
      </c>
      <c r="E2224" s="2" t="s">
        <v>4793</v>
      </c>
      <c r="F2224" s="2" t="s">
        <v>4794</v>
      </c>
      <c r="G2224" s="2" t="s">
        <v>4795</v>
      </c>
      <c r="H2224" s="2" t="s">
        <v>4796</v>
      </c>
      <c r="I2224" s="11">
        <v>44681</v>
      </c>
      <c r="J2224" s="11">
        <v>44407</v>
      </c>
      <c r="K2224" s="2" t="s">
        <v>62</v>
      </c>
      <c r="L2224" s="2" t="s">
        <v>62</v>
      </c>
      <c r="M2224" s="2"/>
      <c r="N2224" s="2" t="s">
        <v>80</v>
      </c>
      <c r="O2224" s="2" t="s">
        <v>95</v>
      </c>
      <c r="P2224" s="2"/>
      <c r="Q2224" s="2" t="s">
        <v>65</v>
      </c>
      <c r="R2224" s="2" t="s">
        <v>81</v>
      </c>
      <c r="S2224" s="2">
        <v>850</v>
      </c>
      <c r="T2224" s="2" t="s">
        <v>82</v>
      </c>
      <c r="U2224" s="2" t="s">
        <v>83</v>
      </c>
      <c r="V2224" s="10" t="s">
        <v>69</v>
      </c>
      <c r="W2224" s="2"/>
      <c r="X2224" s="2">
        <v>136952</v>
      </c>
      <c r="Y2224" s="26">
        <v>0.00021272343262</v>
      </c>
      <c r="Z2224" s="10" t="s">
        <v>84</v>
      </c>
      <c r="AA2224" s="2" t="s">
        <v>85</v>
      </c>
      <c r="AB2224" s="10" t="s">
        <v>72</v>
      </c>
      <c r="AC2224" s="2" t="s">
        <v>73</v>
      </c>
      <c r="AD2224" s="10" t="s">
        <v>74</v>
      </c>
      <c r="AE2224" s="10"/>
      <c r="AF2224" s="10" t="s">
        <v>86</v>
      </c>
      <c r="AG2224" s="10" t="s">
        <v>75</v>
      </c>
      <c r="AH2224" s="10"/>
      <c r="AI2224" s="10" t="s">
        <v>76</v>
      </c>
      <c r="AJ2224" s="2" t="s">
        <v>76</v>
      </c>
      <c r="AK2224" s="32">
        <v>1</v>
      </c>
      <c r="AL2224" s="2"/>
      <c r="AM2224" s="2"/>
      <c r="AN2224" s="7">
        <f>HYPERLINK("#Notes!C5587", "Go To Notes")</f>
      </c>
      <c r="AO2224" s="2">
        <v>0</v>
      </c>
      <c r="AP2224" s="2">
        <v>0</v>
      </c>
      <c r="AQ2224" s="2">
        <v>136952</v>
      </c>
      <c r="AR2224" s="26">
        <v>1</v>
      </c>
      <c r="AS2224" s="11"/>
      <c r="AT2224" s="10"/>
      <c r="AV2224" s="10"/>
      <c r="AW2224" s="10"/>
      <c r="AX2224" s="10"/>
      <c r="AY2224" s="10"/>
      <c r="AZ2224" s="10"/>
      <c r="BC2224" s="10"/>
    </row>
    <row r="2225" s="2" customFormat="1">
      <c r="A2225" s="2" t="s">
        <v>4797</v>
      </c>
      <c r="B2225" s="11">
        <v>44553</v>
      </c>
      <c r="C2225" s="2" t="s">
        <v>4791</v>
      </c>
      <c r="D2225" s="2" t="s">
        <v>4792</v>
      </c>
      <c r="E2225" s="2" t="s">
        <v>4793</v>
      </c>
      <c r="F2225" s="2" t="s">
        <v>4794</v>
      </c>
      <c r="G2225" s="2" t="s">
        <v>4795</v>
      </c>
      <c r="H2225" s="2" t="s">
        <v>4796</v>
      </c>
      <c r="I2225" s="11">
        <v>44681</v>
      </c>
      <c r="J2225" s="11">
        <v>44498</v>
      </c>
      <c r="K2225" s="2" t="s">
        <v>62</v>
      </c>
      <c r="L2225" s="2" t="s">
        <v>62</v>
      </c>
      <c r="M2225" s="2"/>
      <c r="N2225" s="2" t="s">
        <v>80</v>
      </c>
      <c r="O2225" s="2" t="s">
        <v>95</v>
      </c>
      <c r="P2225" s="2"/>
      <c r="Q2225" s="2" t="s">
        <v>65</v>
      </c>
      <c r="R2225" s="2" t="s">
        <v>81</v>
      </c>
      <c r="S2225" s="2">
        <v>850</v>
      </c>
      <c r="T2225" s="2" t="s">
        <v>82</v>
      </c>
      <c r="U2225" s="2" t="s">
        <v>83</v>
      </c>
      <c r="V2225" s="10" t="s">
        <v>69</v>
      </c>
      <c r="W2225" s="2"/>
      <c r="X2225" s="2">
        <v>155983.5</v>
      </c>
      <c r="Y2225" s="26">
        <v>0.00023381074647</v>
      </c>
      <c r="Z2225" s="10" t="s">
        <v>84</v>
      </c>
      <c r="AA2225" s="2" t="s">
        <v>85</v>
      </c>
      <c r="AB2225" s="10" t="s">
        <v>72</v>
      </c>
      <c r="AC2225" s="2" t="s">
        <v>73</v>
      </c>
      <c r="AD2225" s="10" t="s">
        <v>74</v>
      </c>
      <c r="AE2225" s="10"/>
      <c r="AF2225" s="10" t="s">
        <v>86</v>
      </c>
      <c r="AG2225" s="10" t="s">
        <v>75</v>
      </c>
      <c r="AH2225" s="10"/>
      <c r="AI2225" s="10" t="s">
        <v>76</v>
      </c>
      <c r="AJ2225" s="2" t="s">
        <v>76</v>
      </c>
      <c r="AK2225" s="32">
        <v>1</v>
      </c>
      <c r="AL2225" s="2"/>
      <c r="AM2225" s="2"/>
      <c r="AN2225" s="7">
        <f>HYPERLINK("#Notes!C5592", "Go To Notes")</f>
      </c>
      <c r="AO2225" s="2">
        <v>0</v>
      </c>
      <c r="AP2225" s="2">
        <v>0</v>
      </c>
      <c r="AQ2225" s="2">
        <v>155983.5</v>
      </c>
      <c r="AR2225" s="26">
        <v>1</v>
      </c>
      <c r="AS2225" s="11"/>
      <c r="AT2225" s="10"/>
      <c r="AV2225" s="10"/>
      <c r="AW2225" s="10"/>
      <c r="AX2225" s="10"/>
      <c r="AY2225" s="10"/>
      <c r="AZ2225" s="10"/>
      <c r="BC2225" s="10"/>
    </row>
    <row r="2226" s="2" customFormat="1">
      <c r="A2226" s="2" t="s">
        <v>4798</v>
      </c>
      <c r="B2226" s="11">
        <v>43892</v>
      </c>
      <c r="C2226" s="2" t="s">
        <v>4799</v>
      </c>
      <c r="D2226" s="2" t="s">
        <v>4800</v>
      </c>
      <c r="E2226" s="2" t="s">
        <v>4801</v>
      </c>
      <c r="F2226" s="2" t="s">
        <v>4802</v>
      </c>
      <c r="G2226" s="2" t="s">
        <v>4803</v>
      </c>
      <c r="H2226" s="2" t="s">
        <v>4804</v>
      </c>
      <c r="I2226" s="11">
        <v>43830</v>
      </c>
      <c r="J2226" s="11">
        <v>43830</v>
      </c>
      <c r="K2226" s="2" t="s">
        <v>62</v>
      </c>
      <c r="L2226" s="2" t="s">
        <v>62</v>
      </c>
      <c r="M2226" s="2"/>
      <c r="N2226" s="2" t="s">
        <v>80</v>
      </c>
      <c r="O2226" s="2" t="s">
        <v>95</v>
      </c>
      <c r="P2226" s="2"/>
      <c r="Q2226" s="2" t="s">
        <v>65</v>
      </c>
      <c r="R2226" s="2" t="s">
        <v>81</v>
      </c>
      <c r="S2226" s="2">
        <v>550</v>
      </c>
      <c r="T2226" s="2" t="s">
        <v>82</v>
      </c>
      <c r="U2226" s="2" t="s">
        <v>83</v>
      </c>
      <c r="V2226" s="10" t="s">
        <v>69</v>
      </c>
      <c r="W2226" s="2"/>
      <c r="X2226" s="2">
        <v>3344</v>
      </c>
      <c r="Y2226" s="26">
        <v>1.6519223E-05</v>
      </c>
      <c r="Z2226" s="10" t="s">
        <v>84</v>
      </c>
      <c r="AA2226" s="2" t="s">
        <v>85</v>
      </c>
      <c r="AB2226" s="10" t="s">
        <v>72</v>
      </c>
      <c r="AC2226" s="2" t="s">
        <v>73</v>
      </c>
      <c r="AD2226" s="10" t="s">
        <v>74</v>
      </c>
      <c r="AE2226" s="10"/>
      <c r="AF2226" s="10" t="s">
        <v>86</v>
      </c>
      <c r="AG2226" s="10" t="s">
        <v>75</v>
      </c>
      <c r="AH2226" s="10"/>
      <c r="AI2226" s="10" t="s">
        <v>76</v>
      </c>
      <c r="AJ2226" s="2" t="s">
        <v>76</v>
      </c>
      <c r="AK2226" s="32">
        <v>1</v>
      </c>
      <c r="AL2226" s="2"/>
      <c r="AM2226" s="2"/>
      <c r="AN2226" s="2"/>
      <c r="AO2226" s="2">
        <v>0</v>
      </c>
      <c r="AP2226" s="2">
        <v>0</v>
      </c>
      <c r="AQ2226" s="2">
        <v>3307.52</v>
      </c>
      <c r="AR2226" s="26">
        <v>0.9890909090909091</v>
      </c>
      <c r="AS2226" s="11"/>
      <c r="AT2226" s="10"/>
      <c r="AV2226" s="10"/>
      <c r="AW2226" s="10"/>
      <c r="AX2226" s="10"/>
      <c r="AY2226" s="10"/>
      <c r="AZ2226" s="10"/>
      <c r="BC2226" s="10"/>
    </row>
    <row r="2227" s="2" customFormat="1">
      <c r="A2227" s="2" t="s">
        <v>4805</v>
      </c>
      <c r="B2227" s="11">
        <v>43983</v>
      </c>
      <c r="C2227" s="2" t="s">
        <v>4799</v>
      </c>
      <c r="D2227" s="2" t="s">
        <v>4800</v>
      </c>
      <c r="E2227" s="2" t="s">
        <v>4801</v>
      </c>
      <c r="F2227" s="2" t="s">
        <v>4802</v>
      </c>
      <c r="G2227" s="2" t="s">
        <v>4803</v>
      </c>
      <c r="H2227" s="2" t="s">
        <v>4804</v>
      </c>
      <c r="I2227" s="11">
        <v>44196</v>
      </c>
      <c r="J2227" s="11">
        <v>43921</v>
      </c>
      <c r="K2227" s="2" t="s">
        <v>62</v>
      </c>
      <c r="L2227" s="2" t="s">
        <v>62</v>
      </c>
      <c r="M2227" s="2"/>
      <c r="N2227" s="2" t="s">
        <v>80</v>
      </c>
      <c r="O2227" s="2" t="s">
        <v>95</v>
      </c>
      <c r="P2227" s="2"/>
      <c r="Q2227" s="2" t="s">
        <v>65</v>
      </c>
      <c r="R2227" s="2" t="s">
        <v>81</v>
      </c>
      <c r="S2227" s="2">
        <v>550</v>
      </c>
      <c r="T2227" s="2" t="s">
        <v>82</v>
      </c>
      <c r="U2227" s="2" t="s">
        <v>83</v>
      </c>
      <c r="V2227" s="10" t="s">
        <v>69</v>
      </c>
      <c r="W2227" s="2"/>
      <c r="X2227" s="2">
        <v>1925</v>
      </c>
      <c r="Y2227" s="26">
        <v>1.2305014E-05</v>
      </c>
      <c r="Z2227" s="10" t="s">
        <v>84</v>
      </c>
      <c r="AA2227" s="2" t="s">
        <v>85</v>
      </c>
      <c r="AB2227" s="10" t="s">
        <v>72</v>
      </c>
      <c r="AC2227" s="2" t="s">
        <v>73</v>
      </c>
      <c r="AD2227" s="10" t="s">
        <v>74</v>
      </c>
      <c r="AE2227" s="10"/>
      <c r="AF2227" s="10" t="s">
        <v>86</v>
      </c>
      <c r="AG2227" s="10" t="s">
        <v>75</v>
      </c>
      <c r="AH2227" s="10"/>
      <c r="AI2227" s="10" t="s">
        <v>76</v>
      </c>
      <c r="AJ2227" s="2" t="s">
        <v>76</v>
      </c>
      <c r="AK2227" s="32">
        <v>1</v>
      </c>
      <c r="AL2227" s="2"/>
      <c r="AM2227" s="2"/>
      <c r="AN2227" s="2"/>
      <c r="AO2227" s="2">
        <v>0</v>
      </c>
      <c r="AP2227" s="2">
        <v>0</v>
      </c>
      <c r="AQ2227" s="2">
        <v>1904</v>
      </c>
      <c r="AR2227" s="26">
        <v>0.9890909090909091</v>
      </c>
      <c r="AS2227" s="11"/>
      <c r="AT2227" s="10"/>
      <c r="AV2227" s="10"/>
      <c r="AW2227" s="10"/>
      <c r="AX2227" s="10"/>
      <c r="AY2227" s="10"/>
      <c r="AZ2227" s="10"/>
      <c r="BC2227" s="10"/>
    </row>
    <row r="2228" s="2" customFormat="1">
      <c r="A2228" s="2" t="s">
        <v>4806</v>
      </c>
      <c r="B2228" s="11">
        <v>44063</v>
      </c>
      <c r="C2228" s="2" t="s">
        <v>4799</v>
      </c>
      <c r="D2228" s="2" t="s">
        <v>4800</v>
      </c>
      <c r="E2228" s="2" t="s">
        <v>4801</v>
      </c>
      <c r="F2228" s="2" t="s">
        <v>4802</v>
      </c>
      <c r="G2228" s="2" t="s">
        <v>4803</v>
      </c>
      <c r="H2228" s="2" t="s">
        <v>4804</v>
      </c>
      <c r="I2228" s="11">
        <v>44196</v>
      </c>
      <c r="J2228" s="11">
        <v>44012</v>
      </c>
      <c r="K2228" s="2" t="s">
        <v>62</v>
      </c>
      <c r="L2228" s="2" t="s">
        <v>62</v>
      </c>
      <c r="M2228" s="2"/>
      <c r="N2228" s="2" t="s">
        <v>80</v>
      </c>
      <c r="O2228" s="2" t="s">
        <v>95</v>
      </c>
      <c r="P2228" s="2"/>
      <c r="Q2228" s="2" t="s">
        <v>65</v>
      </c>
      <c r="R2228" s="2" t="s">
        <v>81</v>
      </c>
      <c r="S2228" s="2">
        <v>550</v>
      </c>
      <c r="T2228" s="2" t="s">
        <v>82</v>
      </c>
      <c r="U2228" s="2" t="s">
        <v>83</v>
      </c>
      <c r="V2228" s="10" t="s">
        <v>69</v>
      </c>
      <c r="W2228" s="2"/>
      <c r="X2228" s="2">
        <v>2387</v>
      </c>
      <c r="Y2228" s="26">
        <v>1.2898009E-05</v>
      </c>
      <c r="Z2228" s="10" t="s">
        <v>84</v>
      </c>
      <c r="AA2228" s="2" t="s">
        <v>85</v>
      </c>
      <c r="AB2228" s="10" t="s">
        <v>72</v>
      </c>
      <c r="AC2228" s="2" t="s">
        <v>73</v>
      </c>
      <c r="AD2228" s="10" t="s">
        <v>74</v>
      </c>
      <c r="AE2228" s="10"/>
      <c r="AF2228" s="10" t="s">
        <v>86</v>
      </c>
      <c r="AG2228" s="10" t="s">
        <v>75</v>
      </c>
      <c r="AH2228" s="10"/>
      <c r="AI2228" s="10" t="s">
        <v>76</v>
      </c>
      <c r="AJ2228" s="2" t="s">
        <v>76</v>
      </c>
      <c r="AK2228" s="32">
        <v>1</v>
      </c>
      <c r="AL2228" s="2"/>
      <c r="AM2228" s="2"/>
      <c r="AN2228" s="2"/>
      <c r="AO2228" s="2">
        <v>0</v>
      </c>
      <c r="AP2228" s="2">
        <v>0</v>
      </c>
      <c r="AQ2228" s="2">
        <v>0</v>
      </c>
      <c r="AR2228" s="26">
        <v>0</v>
      </c>
      <c r="AS2228" s="11"/>
      <c r="AT2228" s="10"/>
      <c r="AV2228" s="10"/>
      <c r="AW2228" s="10"/>
      <c r="AX2228" s="10"/>
      <c r="AY2228" s="10"/>
      <c r="AZ2228" s="10"/>
      <c r="BC2228" s="10"/>
    </row>
    <row r="2229" s="2" customFormat="1">
      <c r="A2229" s="2" t="s">
        <v>4807</v>
      </c>
      <c r="B2229" s="11">
        <v>44159</v>
      </c>
      <c r="C2229" s="2" t="s">
        <v>4799</v>
      </c>
      <c r="D2229" s="2" t="s">
        <v>4800</v>
      </c>
      <c r="E2229" s="2" t="s">
        <v>4801</v>
      </c>
      <c r="F2229" s="2" t="s">
        <v>4802</v>
      </c>
      <c r="G2229" s="2" t="s">
        <v>4803</v>
      </c>
      <c r="H2229" s="2" t="s">
        <v>4804</v>
      </c>
      <c r="I2229" s="11">
        <v>44196</v>
      </c>
      <c r="J2229" s="11">
        <v>44104</v>
      </c>
      <c r="K2229" s="2" t="s">
        <v>62</v>
      </c>
      <c r="L2229" s="2" t="s">
        <v>62</v>
      </c>
      <c r="M2229" s="2"/>
      <c r="N2229" s="2" t="s">
        <v>80</v>
      </c>
      <c r="O2229" s="2" t="s">
        <v>95</v>
      </c>
      <c r="P2229" s="2"/>
      <c r="Q2229" s="2" t="s">
        <v>65</v>
      </c>
      <c r="R2229" s="2" t="s">
        <v>81</v>
      </c>
      <c r="S2229" s="2">
        <v>550</v>
      </c>
      <c r="T2229" s="2" t="s">
        <v>82</v>
      </c>
      <c r="U2229" s="2" t="s">
        <v>83</v>
      </c>
      <c r="V2229" s="10" t="s">
        <v>69</v>
      </c>
      <c r="W2229" s="2"/>
      <c r="X2229" s="2">
        <v>5610</v>
      </c>
      <c r="Y2229" s="26">
        <v>2.8565451E-05</v>
      </c>
      <c r="Z2229" s="10" t="s">
        <v>84</v>
      </c>
      <c r="AA2229" s="2" t="s">
        <v>85</v>
      </c>
      <c r="AB2229" s="10" t="s">
        <v>72</v>
      </c>
      <c r="AC2229" s="2" t="s">
        <v>73</v>
      </c>
      <c r="AD2229" s="10" t="s">
        <v>74</v>
      </c>
      <c r="AE2229" s="10"/>
      <c r="AF2229" s="10" t="s">
        <v>86</v>
      </c>
      <c r="AG2229" s="10" t="s">
        <v>75</v>
      </c>
      <c r="AH2229" s="10"/>
      <c r="AI2229" s="10" t="s">
        <v>76</v>
      </c>
      <c r="AJ2229" s="2" t="s">
        <v>76</v>
      </c>
      <c r="AK2229" s="32">
        <v>1</v>
      </c>
      <c r="AL2229" s="2"/>
      <c r="AM2229" s="2"/>
      <c r="AN2229" s="2"/>
      <c r="AO2229" s="2">
        <v>0</v>
      </c>
      <c r="AP2229" s="2">
        <v>0</v>
      </c>
      <c r="AQ2229" s="2">
        <v>5548.8</v>
      </c>
      <c r="AR2229" s="26">
        <v>0.9890909090909091</v>
      </c>
      <c r="AS2229" s="11"/>
      <c r="AT2229" s="10"/>
      <c r="AV2229" s="10"/>
      <c r="AW2229" s="10"/>
      <c r="AX2229" s="10"/>
      <c r="AY2229" s="10"/>
      <c r="AZ2229" s="10"/>
      <c r="BC2229" s="10"/>
    </row>
    <row r="2230" s="2" customFormat="1">
      <c r="A2230" s="2" t="s">
        <v>4808</v>
      </c>
      <c r="B2230" s="11">
        <v>44246</v>
      </c>
      <c r="C2230" s="2" t="s">
        <v>4799</v>
      </c>
      <c r="D2230" s="2" t="s">
        <v>4800</v>
      </c>
      <c r="E2230" s="2" t="s">
        <v>4801</v>
      </c>
      <c r="F2230" s="2" t="s">
        <v>4802</v>
      </c>
      <c r="G2230" s="2" t="s">
        <v>4803</v>
      </c>
      <c r="H2230" s="2" t="s">
        <v>4804</v>
      </c>
      <c r="I2230" s="11">
        <v>44196</v>
      </c>
      <c r="J2230" s="11">
        <v>44196</v>
      </c>
      <c r="K2230" s="2" t="s">
        <v>62</v>
      </c>
      <c r="L2230" s="2" t="s">
        <v>62</v>
      </c>
      <c r="M2230" s="2"/>
      <c r="N2230" s="2" t="s">
        <v>80</v>
      </c>
      <c r="O2230" s="2" t="s">
        <v>95</v>
      </c>
      <c r="P2230" s="2"/>
      <c r="Q2230" s="2" t="s">
        <v>65</v>
      </c>
      <c r="R2230" s="2" t="s">
        <v>81</v>
      </c>
      <c r="S2230" s="2">
        <v>550</v>
      </c>
      <c r="T2230" s="2" t="s">
        <v>82</v>
      </c>
      <c r="U2230" s="2" t="s">
        <v>83</v>
      </c>
      <c r="V2230" s="10" t="s">
        <v>69</v>
      </c>
      <c r="W2230" s="2"/>
      <c r="X2230" s="2">
        <v>10362</v>
      </c>
      <c r="Y2230" s="26">
        <v>4.8713635E-05</v>
      </c>
      <c r="Z2230" s="10" t="s">
        <v>84</v>
      </c>
      <c r="AA2230" s="2" t="s">
        <v>85</v>
      </c>
      <c r="AB2230" s="10" t="s">
        <v>72</v>
      </c>
      <c r="AC2230" s="2" t="s">
        <v>73</v>
      </c>
      <c r="AD2230" s="10" t="s">
        <v>74</v>
      </c>
      <c r="AE2230" s="10"/>
      <c r="AF2230" s="10" t="s">
        <v>86</v>
      </c>
      <c r="AG2230" s="10" t="s">
        <v>75</v>
      </c>
      <c r="AH2230" s="10"/>
      <c r="AI2230" s="10" t="s">
        <v>76</v>
      </c>
      <c r="AJ2230" s="2" t="s">
        <v>76</v>
      </c>
      <c r="AK2230" s="32">
        <v>1</v>
      </c>
      <c r="AL2230" s="2"/>
      <c r="AM2230" s="2"/>
      <c r="AN2230" s="2"/>
      <c r="AO2230" s="2">
        <v>0</v>
      </c>
      <c r="AP2230" s="2">
        <v>0</v>
      </c>
      <c r="AQ2230" s="2">
        <v>10248.96</v>
      </c>
      <c r="AR2230" s="26">
        <v>0.9890909090909091</v>
      </c>
      <c r="AS2230" s="11"/>
      <c r="AT2230" s="10"/>
      <c r="AV2230" s="10"/>
      <c r="AW2230" s="10"/>
      <c r="AX2230" s="10"/>
      <c r="AY2230" s="10"/>
      <c r="AZ2230" s="10"/>
      <c r="BC2230" s="10"/>
    </row>
    <row r="2231" s="2" customFormat="1">
      <c r="A2231" s="2" t="s">
        <v>4809</v>
      </c>
      <c r="B2231" s="11">
        <v>44341</v>
      </c>
      <c r="C2231" s="2" t="s">
        <v>4799</v>
      </c>
      <c r="D2231" s="2" t="s">
        <v>4800</v>
      </c>
      <c r="E2231" s="2" t="s">
        <v>4801</v>
      </c>
      <c r="F2231" s="2" t="s">
        <v>4802</v>
      </c>
      <c r="G2231" s="2" t="s">
        <v>4803</v>
      </c>
      <c r="H2231" s="2" t="s">
        <v>4804</v>
      </c>
      <c r="I2231" s="11">
        <v>44561</v>
      </c>
      <c r="J2231" s="11">
        <v>44286</v>
      </c>
      <c r="K2231" s="2" t="s">
        <v>62</v>
      </c>
      <c r="L2231" s="2" t="s">
        <v>62</v>
      </c>
      <c r="M2231" s="2"/>
      <c r="N2231" s="2" t="s">
        <v>80</v>
      </c>
      <c r="O2231" s="2" t="s">
        <v>95</v>
      </c>
      <c r="P2231" s="2"/>
      <c r="Q2231" s="2" t="s">
        <v>65</v>
      </c>
      <c r="R2231" s="2" t="s">
        <v>81</v>
      </c>
      <c r="S2231" s="2">
        <v>150</v>
      </c>
      <c r="T2231" s="2" t="s">
        <v>82</v>
      </c>
      <c r="U2231" s="2" t="s">
        <v>83</v>
      </c>
      <c r="V2231" s="10" t="s">
        <v>69</v>
      </c>
      <c r="W2231" s="2"/>
      <c r="X2231" s="2">
        <v>28473</v>
      </c>
      <c r="Y2231" s="26">
        <v>0.000126869929</v>
      </c>
      <c r="Z2231" s="10" t="s">
        <v>84</v>
      </c>
      <c r="AA2231" s="2" t="s">
        <v>85</v>
      </c>
      <c r="AB2231" s="10" t="s">
        <v>72</v>
      </c>
      <c r="AC2231" s="2" t="s">
        <v>73</v>
      </c>
      <c r="AD2231" s="10" t="s">
        <v>74</v>
      </c>
      <c r="AE2231" s="10"/>
      <c r="AF2231" s="10" t="s">
        <v>86</v>
      </c>
      <c r="AG2231" s="10" t="s">
        <v>75</v>
      </c>
      <c r="AH2231" s="10"/>
      <c r="AI2231" s="10" t="s">
        <v>76</v>
      </c>
      <c r="AJ2231" s="2" t="s">
        <v>76</v>
      </c>
      <c r="AK2231" s="32">
        <v>1</v>
      </c>
      <c r="AL2231" s="2"/>
      <c r="AM2231" s="2"/>
      <c r="AN2231" s="2"/>
      <c r="AO2231" s="2">
        <v>0</v>
      </c>
      <c r="AP2231" s="2">
        <v>0</v>
      </c>
      <c r="AQ2231" s="2">
        <v>28093.36</v>
      </c>
      <c r="AR2231" s="26">
        <v>0.9866666666666667</v>
      </c>
      <c r="AS2231" s="11"/>
      <c r="AT2231" s="10"/>
      <c r="AV2231" s="10"/>
      <c r="AW2231" s="10"/>
      <c r="AX2231" s="10"/>
      <c r="AY2231" s="10"/>
      <c r="AZ2231" s="10"/>
      <c r="BC2231" s="10"/>
      <c r="BD2231" s="2" t="s">
        <v>1068</v>
      </c>
    </row>
    <row r="2232" s="2" customFormat="1">
      <c r="A2232" s="2" t="s">
        <v>4810</v>
      </c>
      <c r="B2232" s="11">
        <v>44428</v>
      </c>
      <c r="C2232" s="2" t="s">
        <v>4799</v>
      </c>
      <c r="D2232" s="2" t="s">
        <v>4800</v>
      </c>
      <c r="E2232" s="2" t="s">
        <v>4801</v>
      </c>
      <c r="F2232" s="2" t="s">
        <v>4802</v>
      </c>
      <c r="G2232" s="2" t="s">
        <v>4803</v>
      </c>
      <c r="H2232" s="2" t="s">
        <v>4804</v>
      </c>
      <c r="I2232" s="11">
        <v>44561</v>
      </c>
      <c r="J2232" s="11">
        <v>44377</v>
      </c>
      <c r="K2232" s="2" t="s">
        <v>62</v>
      </c>
      <c r="L2232" s="2" t="s">
        <v>62</v>
      </c>
      <c r="M2232" s="2"/>
      <c r="N2232" s="2" t="s">
        <v>80</v>
      </c>
      <c r="O2232" s="2" t="s">
        <v>95</v>
      </c>
      <c r="P2232" s="2"/>
      <c r="Q2232" s="2" t="s">
        <v>65</v>
      </c>
      <c r="R2232" s="2" t="s">
        <v>81</v>
      </c>
      <c r="S2232" s="2">
        <v>150</v>
      </c>
      <c r="T2232" s="2" t="s">
        <v>82</v>
      </c>
      <c r="U2232" s="2" t="s">
        <v>83</v>
      </c>
      <c r="V2232" s="10" t="s">
        <v>69</v>
      </c>
      <c r="W2232" s="2"/>
      <c r="X2232" s="2">
        <v>32121</v>
      </c>
      <c r="Y2232" s="26">
        <v>0.000132725084</v>
      </c>
      <c r="Z2232" s="10" t="s">
        <v>84</v>
      </c>
      <c r="AA2232" s="2" t="s">
        <v>85</v>
      </c>
      <c r="AB2232" s="10" t="s">
        <v>72</v>
      </c>
      <c r="AC2232" s="2" t="s">
        <v>73</v>
      </c>
      <c r="AD2232" s="10" t="s">
        <v>74</v>
      </c>
      <c r="AE2232" s="10"/>
      <c r="AF2232" s="10" t="s">
        <v>86</v>
      </c>
      <c r="AG2232" s="10" t="s">
        <v>75</v>
      </c>
      <c r="AH2232" s="10"/>
      <c r="AI2232" s="10" t="s">
        <v>76</v>
      </c>
      <c r="AJ2232" s="2" t="s">
        <v>76</v>
      </c>
      <c r="AK2232" s="32">
        <v>1</v>
      </c>
      <c r="AL2232" s="2"/>
      <c r="AM2232" s="2"/>
      <c r="AN2232" s="2"/>
      <c r="AO2232" s="2">
        <v>0</v>
      </c>
      <c r="AP2232" s="2">
        <v>0</v>
      </c>
      <c r="AQ2232" s="2">
        <v>31692.72</v>
      </c>
      <c r="AR2232" s="26">
        <v>0.9866666666666667</v>
      </c>
      <c r="AS2232" s="11"/>
      <c r="AT2232" s="10"/>
      <c r="AV2232" s="10"/>
      <c r="AW2232" s="10"/>
      <c r="AX2232" s="10"/>
      <c r="AY2232" s="10"/>
      <c r="AZ2232" s="10"/>
      <c r="BC2232" s="10"/>
    </row>
    <row r="2233" s="2" customFormat="1">
      <c r="A2233" s="2" t="s">
        <v>4811</v>
      </c>
      <c r="B2233" s="11">
        <v>44522</v>
      </c>
      <c r="C2233" s="2" t="s">
        <v>4799</v>
      </c>
      <c r="D2233" s="2" t="s">
        <v>4800</v>
      </c>
      <c r="E2233" s="2" t="s">
        <v>4801</v>
      </c>
      <c r="F2233" s="2" t="s">
        <v>4802</v>
      </c>
      <c r="G2233" s="2" t="s">
        <v>4803</v>
      </c>
      <c r="H2233" s="2" t="s">
        <v>4804</v>
      </c>
      <c r="I2233" s="11">
        <v>44561</v>
      </c>
      <c r="J2233" s="11">
        <v>44469</v>
      </c>
      <c r="K2233" s="2" t="s">
        <v>62</v>
      </c>
      <c r="L2233" s="2" t="s">
        <v>62</v>
      </c>
      <c r="M2233" s="2"/>
      <c r="N2233" s="2" t="s">
        <v>80</v>
      </c>
      <c r="O2233" s="2" t="s">
        <v>95</v>
      </c>
      <c r="P2233" s="2"/>
      <c r="Q2233" s="2" t="s">
        <v>65</v>
      </c>
      <c r="R2233" s="2" t="s">
        <v>81</v>
      </c>
      <c r="S2233" s="2">
        <v>505</v>
      </c>
      <c r="T2233" s="2" t="s">
        <v>82</v>
      </c>
      <c r="U2233" s="2" t="s">
        <v>83</v>
      </c>
      <c r="V2233" s="10" t="s">
        <v>69</v>
      </c>
      <c r="W2233" s="2"/>
      <c r="X2233" s="2">
        <v>88612.35</v>
      </c>
      <c r="Y2233" s="26">
        <v>0.000368662389</v>
      </c>
      <c r="Z2233" s="10" t="s">
        <v>84</v>
      </c>
      <c r="AA2233" s="2" t="s">
        <v>85</v>
      </c>
      <c r="AB2233" s="10" t="s">
        <v>72</v>
      </c>
      <c r="AC2233" s="2" t="s">
        <v>73</v>
      </c>
      <c r="AD2233" s="10" t="s">
        <v>74</v>
      </c>
      <c r="AE2233" s="10"/>
      <c r="AF2233" s="10" t="s">
        <v>86</v>
      </c>
      <c r="AG2233" s="10" t="s">
        <v>75</v>
      </c>
      <c r="AH2233" s="10"/>
      <c r="AI2233" s="10" t="s">
        <v>76</v>
      </c>
      <c r="AJ2233" s="2" t="s">
        <v>76</v>
      </c>
      <c r="AK2233" s="32">
        <v>1</v>
      </c>
      <c r="AL2233" s="2"/>
      <c r="AM2233" s="2"/>
      <c r="AN2233" s="2"/>
      <c r="AO2233" s="2">
        <v>0</v>
      </c>
      <c r="AP2233" s="2">
        <v>0</v>
      </c>
      <c r="AQ2233" s="2">
        <v>87559.53</v>
      </c>
      <c r="AR2233" s="26">
        <v>0.9881188118811882</v>
      </c>
      <c r="AS2233" s="11"/>
      <c r="AT2233" s="10"/>
      <c r="AV2233" s="10"/>
      <c r="AW2233" s="10"/>
      <c r="AX2233" s="10"/>
      <c r="AY2233" s="10"/>
      <c r="AZ2233" s="10"/>
      <c r="BC2233" s="10"/>
    </row>
    <row r="2234" s="2" customFormat="1">
      <c r="A2234" s="2" t="s">
        <v>4812</v>
      </c>
      <c r="B2234" s="11">
        <v>43789</v>
      </c>
      <c r="C2234" s="2" t="s">
        <v>4813</v>
      </c>
      <c r="D2234" s="2" t="s">
        <v>4800</v>
      </c>
      <c r="E2234" s="2" t="s">
        <v>4801</v>
      </c>
      <c r="F2234" s="2" t="s">
        <v>4814</v>
      </c>
      <c r="G2234" s="2" t="s">
        <v>4803</v>
      </c>
      <c r="H2234" s="2" t="s">
        <v>4804</v>
      </c>
      <c r="I2234" s="11">
        <v>43830</v>
      </c>
      <c r="J2234" s="11">
        <v>43738</v>
      </c>
      <c r="K2234" s="2" t="s">
        <v>648</v>
      </c>
      <c r="L2234" s="2" t="s">
        <v>1768</v>
      </c>
      <c r="M2234" s="2"/>
      <c r="N2234" s="2" t="s">
        <v>80</v>
      </c>
      <c r="O2234" s="2"/>
      <c r="P2234" s="2"/>
      <c r="Q2234" s="2" t="s">
        <v>65</v>
      </c>
      <c r="R2234" s="2" t="s">
        <v>81</v>
      </c>
      <c r="S2234" s="2">
        <v>550</v>
      </c>
      <c r="T2234" s="2" t="s">
        <v>82</v>
      </c>
      <c r="U2234" s="2" t="s">
        <v>83</v>
      </c>
      <c r="V2234" s="10" t="s">
        <v>69</v>
      </c>
      <c r="W2234" s="2"/>
      <c r="X2234" s="2">
        <v>3036</v>
      </c>
      <c r="Y2234" s="26">
        <v>1.594699676E-05</v>
      </c>
      <c r="Z2234" s="10" t="s">
        <v>84</v>
      </c>
      <c r="AA2234" s="2" t="s">
        <v>85</v>
      </c>
      <c r="AB2234" s="10" t="s">
        <v>72</v>
      </c>
      <c r="AC2234" s="2" t="s">
        <v>73</v>
      </c>
      <c r="AD2234" s="10" t="s">
        <v>74</v>
      </c>
      <c r="AE2234" s="10"/>
      <c r="AF2234" s="10" t="s">
        <v>86</v>
      </c>
      <c r="AG2234" s="10" t="s">
        <v>75</v>
      </c>
      <c r="AH2234" s="10"/>
      <c r="AI2234" s="10" t="s">
        <v>76</v>
      </c>
      <c r="AJ2234" s="2" t="s">
        <v>76</v>
      </c>
      <c r="AK2234" s="32">
        <v>1</v>
      </c>
      <c r="AL2234" s="2"/>
      <c r="AM2234" s="2"/>
      <c r="AN2234" s="2"/>
      <c r="AO2234" s="2">
        <v>0</v>
      </c>
      <c r="AP2234" s="2">
        <v>0</v>
      </c>
      <c r="AQ2234" s="2">
        <v>3036</v>
      </c>
      <c r="AR2234" s="26">
        <v>1</v>
      </c>
      <c r="AS2234" s="11"/>
      <c r="AT2234" s="10"/>
      <c r="AV2234" s="10"/>
      <c r="AW2234" s="10"/>
      <c r="AX2234" s="10"/>
      <c r="AY2234" s="10"/>
      <c r="AZ2234" s="10"/>
      <c r="BC2234" s="10"/>
    </row>
    <row r="2235" s="2" customFormat="1">
      <c r="A2235" s="2" t="s">
        <v>4815</v>
      </c>
      <c r="B2235" s="11">
        <v>43858</v>
      </c>
      <c r="C2235" s="2" t="s">
        <v>4816</v>
      </c>
      <c r="D2235" s="2" t="s">
        <v>4817</v>
      </c>
      <c r="E2235" s="2" t="s">
        <v>4818</v>
      </c>
      <c r="F2235" s="2" t="s">
        <v>4819</v>
      </c>
      <c r="G2235" s="2" t="s">
        <v>4820</v>
      </c>
      <c r="H2235" s="2" t="s">
        <v>4821</v>
      </c>
      <c r="I2235" s="11">
        <v>44074</v>
      </c>
      <c r="J2235" s="11">
        <v>43799</v>
      </c>
      <c r="K2235" s="2" t="s">
        <v>62</v>
      </c>
      <c r="L2235" s="2" t="s">
        <v>62</v>
      </c>
      <c r="M2235" s="2"/>
      <c r="N2235" s="2" t="s">
        <v>127</v>
      </c>
      <c r="O2235" s="2"/>
      <c r="P2235" s="2"/>
      <c r="Q2235" s="2" t="s">
        <v>65</v>
      </c>
      <c r="R2235" s="2" t="s">
        <v>128</v>
      </c>
      <c r="S2235" s="2">
        <v>135000</v>
      </c>
      <c r="T2235" s="2" t="s">
        <v>129</v>
      </c>
      <c r="U2235" s="2" t="s">
        <v>130</v>
      </c>
      <c r="V2235" s="10" t="s">
        <v>69</v>
      </c>
      <c r="W2235" s="2"/>
      <c r="X2235" s="2">
        <v>135000</v>
      </c>
      <c r="Y2235" s="26">
        <v>0.00057125403819</v>
      </c>
      <c r="Z2235" s="10" t="s">
        <v>131</v>
      </c>
      <c r="AA2235" s="2" t="s">
        <v>132</v>
      </c>
      <c r="AB2235" s="10" t="s">
        <v>72</v>
      </c>
      <c r="AC2235" s="2" t="s">
        <v>73</v>
      </c>
      <c r="AD2235" s="10" t="s">
        <v>74</v>
      </c>
      <c r="AE2235" s="10"/>
      <c r="AF2235" s="10" t="s">
        <v>86</v>
      </c>
      <c r="AG2235" s="10" t="s">
        <v>75</v>
      </c>
      <c r="AH2235" s="10"/>
      <c r="AI2235" s="10" t="s">
        <v>76</v>
      </c>
      <c r="AJ2235" s="2" t="s">
        <v>76</v>
      </c>
      <c r="AK2235" s="32">
        <v>2</v>
      </c>
      <c r="AL2235" s="2"/>
      <c r="AM2235" s="2"/>
      <c r="AN2235" s="7">
        <f>HYPERLINK("#Notes!C5597", "Go To Notes")</f>
      </c>
      <c r="AO2235" s="2">
        <v>0</v>
      </c>
      <c r="AP2235" s="2">
        <v>0</v>
      </c>
      <c r="AQ2235" s="2">
        <v>109000</v>
      </c>
      <c r="AR2235" s="26">
        <v>0.8074074074074075</v>
      </c>
      <c r="AS2235" s="11">
        <v>44270</v>
      </c>
      <c r="AT2235" s="10" t="s">
        <v>133</v>
      </c>
      <c r="AU2235" s="2">
        <v>6.75</v>
      </c>
      <c r="AV2235" s="10" t="s">
        <v>75</v>
      </c>
      <c r="AW2235" s="10" t="s">
        <v>75</v>
      </c>
      <c r="AX2235" s="10" t="s">
        <v>75</v>
      </c>
      <c r="AY2235" s="10"/>
      <c r="AZ2235" s="10"/>
      <c r="BA2235" s="2"/>
      <c r="BC2235" s="10"/>
    </row>
    <row r="2236" s="2" customFormat="1">
      <c r="A2236" s="2" t="s">
        <v>4822</v>
      </c>
      <c r="B2236" s="11">
        <v>43930</v>
      </c>
      <c r="C2236" s="2" t="s">
        <v>4816</v>
      </c>
      <c r="D2236" s="2" t="s">
        <v>4817</v>
      </c>
      <c r="E2236" s="2" t="s">
        <v>4818</v>
      </c>
      <c r="F2236" s="2" t="s">
        <v>4819</v>
      </c>
      <c r="G2236" s="2" t="s">
        <v>4820</v>
      </c>
      <c r="H2236" s="2" t="s">
        <v>4821</v>
      </c>
      <c r="I2236" s="11">
        <v>44074</v>
      </c>
      <c r="J2236" s="11">
        <v>43890</v>
      </c>
      <c r="K2236" s="2" t="s">
        <v>62</v>
      </c>
      <c r="L2236" s="2" t="s">
        <v>62</v>
      </c>
      <c r="M2236" s="2"/>
      <c r="N2236" s="2" t="s">
        <v>127</v>
      </c>
      <c r="O2236" s="2"/>
      <c r="P2236" s="2"/>
      <c r="Q2236" s="2" t="s">
        <v>65</v>
      </c>
      <c r="R2236" s="2" t="s">
        <v>128</v>
      </c>
      <c r="S2236" s="2">
        <v>107000</v>
      </c>
      <c r="T2236" s="2" t="s">
        <v>129</v>
      </c>
      <c r="U2236" s="2" t="s">
        <v>130</v>
      </c>
      <c r="V2236" s="10" t="s">
        <v>69</v>
      </c>
      <c r="W2236" s="2"/>
      <c r="X2236" s="2">
        <v>101414.6</v>
      </c>
      <c r="Y2236" s="26">
        <v>0.00050064121655</v>
      </c>
      <c r="Z2236" s="10" t="s">
        <v>131</v>
      </c>
      <c r="AA2236" s="2" t="s">
        <v>132</v>
      </c>
      <c r="AB2236" s="10" t="s">
        <v>72</v>
      </c>
      <c r="AC2236" s="2" t="s">
        <v>73</v>
      </c>
      <c r="AD2236" s="10" t="s">
        <v>74</v>
      </c>
      <c r="AE2236" s="10"/>
      <c r="AF2236" s="10" t="s">
        <v>86</v>
      </c>
      <c r="AG2236" s="10" t="s">
        <v>75</v>
      </c>
      <c r="AH2236" s="10"/>
      <c r="AI2236" s="10" t="s">
        <v>76</v>
      </c>
      <c r="AJ2236" s="2" t="s">
        <v>76</v>
      </c>
      <c r="AK2236" s="32">
        <v>2</v>
      </c>
      <c r="AL2236" s="2"/>
      <c r="AM2236" s="2"/>
      <c r="AN2236" s="7">
        <f>HYPERLINK("#Notes!C5603", "Go To Notes")</f>
      </c>
      <c r="AO2236" s="2">
        <v>0</v>
      </c>
      <c r="AP2236" s="2">
        <v>0</v>
      </c>
      <c r="AQ2236" s="2">
        <v>90988.8</v>
      </c>
      <c r="AR2236" s="26">
        <v>0.8971962616822431</v>
      </c>
      <c r="AS2236" s="11">
        <v>44270</v>
      </c>
      <c r="AT2236" s="10" t="s">
        <v>133</v>
      </c>
      <c r="AU2236" s="2">
        <v>6.75</v>
      </c>
      <c r="AV2236" s="10" t="s">
        <v>75</v>
      </c>
      <c r="AW2236" s="10" t="s">
        <v>75</v>
      </c>
      <c r="AX2236" s="10" t="s">
        <v>75</v>
      </c>
      <c r="AY2236" s="10"/>
      <c r="AZ2236" s="10"/>
      <c r="BA2236" s="2"/>
      <c r="BC2236" s="10"/>
    </row>
    <row r="2237" s="2" customFormat="1">
      <c r="A2237" s="2" t="s">
        <v>4823</v>
      </c>
      <c r="B2237" s="11">
        <v>43858</v>
      </c>
      <c r="C2237" s="2" t="s">
        <v>4816</v>
      </c>
      <c r="D2237" s="2" t="s">
        <v>4817</v>
      </c>
      <c r="E2237" s="2" t="s">
        <v>4818</v>
      </c>
      <c r="F2237" s="2" t="s">
        <v>4824</v>
      </c>
      <c r="G2237" s="2" t="s">
        <v>4825</v>
      </c>
      <c r="H2237" s="2" t="s">
        <v>4826</v>
      </c>
      <c r="I2237" s="11">
        <v>44074</v>
      </c>
      <c r="J2237" s="11">
        <v>43799</v>
      </c>
      <c r="K2237" s="2" t="s">
        <v>62</v>
      </c>
      <c r="L2237" s="2" t="s">
        <v>62</v>
      </c>
      <c r="M2237" s="2"/>
      <c r="N2237" s="2" t="s">
        <v>127</v>
      </c>
      <c r="O2237" s="2"/>
      <c r="P2237" s="2"/>
      <c r="Q2237" s="2" t="s">
        <v>65</v>
      </c>
      <c r="R2237" s="2" t="s">
        <v>128</v>
      </c>
      <c r="S2237" s="2">
        <v>16000</v>
      </c>
      <c r="T2237" s="2" t="s">
        <v>129</v>
      </c>
      <c r="U2237" s="2" t="s">
        <v>130</v>
      </c>
      <c r="V2237" s="10" t="s">
        <v>69</v>
      </c>
      <c r="W2237" s="2"/>
      <c r="X2237" s="2">
        <v>16000</v>
      </c>
      <c r="Y2237" s="26">
        <v>0.00066474419128</v>
      </c>
      <c r="Z2237" s="10" t="s">
        <v>131</v>
      </c>
      <c r="AA2237" s="2" t="s">
        <v>132</v>
      </c>
      <c r="AB2237" s="10" t="s">
        <v>72</v>
      </c>
      <c r="AC2237" s="2" t="s">
        <v>73</v>
      </c>
      <c r="AD2237" s="10" t="s">
        <v>74</v>
      </c>
      <c r="AE2237" s="10"/>
      <c r="AF2237" s="10" t="s">
        <v>86</v>
      </c>
      <c r="AG2237" s="10" t="s">
        <v>75</v>
      </c>
      <c r="AH2237" s="10"/>
      <c r="AI2237" s="10" t="s">
        <v>76</v>
      </c>
      <c r="AJ2237" s="2" t="s">
        <v>76</v>
      </c>
      <c r="AK2237" s="32">
        <v>2</v>
      </c>
      <c r="AL2237" s="2"/>
      <c r="AM2237" s="2"/>
      <c r="AN2237" s="7">
        <f>HYPERLINK("#Notes!C5609", "Go To Notes")</f>
      </c>
      <c r="AO2237" s="2">
        <v>0</v>
      </c>
      <c r="AP2237" s="2">
        <v>0</v>
      </c>
      <c r="AQ2237" s="2">
        <v>14000</v>
      </c>
      <c r="AR2237" s="26">
        <v>0.875</v>
      </c>
      <c r="AS2237" s="11">
        <v>44270</v>
      </c>
      <c r="AT2237" s="10" t="s">
        <v>133</v>
      </c>
      <c r="AU2237" s="2">
        <v>6.75</v>
      </c>
      <c r="AV2237" s="10" t="s">
        <v>75</v>
      </c>
      <c r="AW2237" s="10" t="s">
        <v>75</v>
      </c>
      <c r="AX2237" s="10" t="s">
        <v>75</v>
      </c>
      <c r="AY2237" s="10"/>
      <c r="AZ2237" s="10"/>
      <c r="BA2237" s="2"/>
      <c r="BC2237" s="10"/>
    </row>
    <row r="2238" s="2" customFormat="1">
      <c r="A2238" s="2" t="s">
        <v>4827</v>
      </c>
      <c r="B2238" s="11">
        <v>43930</v>
      </c>
      <c r="C2238" s="2" t="s">
        <v>4816</v>
      </c>
      <c r="D2238" s="2" t="s">
        <v>4817</v>
      </c>
      <c r="E2238" s="2" t="s">
        <v>4818</v>
      </c>
      <c r="F2238" s="2" t="s">
        <v>4824</v>
      </c>
      <c r="G2238" s="2" t="s">
        <v>4825</v>
      </c>
      <c r="H2238" s="2" t="s">
        <v>4826</v>
      </c>
      <c r="I2238" s="11">
        <v>44074</v>
      </c>
      <c r="J2238" s="11">
        <v>43890</v>
      </c>
      <c r="K2238" s="2" t="s">
        <v>62</v>
      </c>
      <c r="L2238" s="2" t="s">
        <v>62</v>
      </c>
      <c r="M2238" s="2"/>
      <c r="N2238" s="2" t="s">
        <v>127</v>
      </c>
      <c r="O2238" s="2"/>
      <c r="P2238" s="2"/>
      <c r="Q2238" s="2" t="s">
        <v>65</v>
      </c>
      <c r="R2238" s="2" t="s">
        <v>128</v>
      </c>
      <c r="S2238" s="2">
        <v>16000</v>
      </c>
      <c r="T2238" s="2" t="s">
        <v>129</v>
      </c>
      <c r="U2238" s="2" t="s">
        <v>130</v>
      </c>
      <c r="V2238" s="10" t="s">
        <v>69</v>
      </c>
      <c r="W2238" s="2"/>
      <c r="X2238" s="2">
        <v>15164.8</v>
      </c>
      <c r="Y2238" s="26">
        <v>0.00080048029408</v>
      </c>
      <c r="Z2238" s="10" t="s">
        <v>131</v>
      </c>
      <c r="AA2238" s="2" t="s">
        <v>132</v>
      </c>
      <c r="AB2238" s="10" t="s">
        <v>72</v>
      </c>
      <c r="AC2238" s="2" t="s">
        <v>73</v>
      </c>
      <c r="AD2238" s="10" t="s">
        <v>74</v>
      </c>
      <c r="AE2238" s="10"/>
      <c r="AF2238" s="10" t="s">
        <v>86</v>
      </c>
      <c r="AG2238" s="10" t="s">
        <v>75</v>
      </c>
      <c r="AH2238" s="10"/>
      <c r="AI2238" s="10" t="s">
        <v>76</v>
      </c>
      <c r="AJ2238" s="2" t="s">
        <v>76</v>
      </c>
      <c r="AK2238" s="32">
        <v>2</v>
      </c>
      <c r="AL2238" s="2"/>
      <c r="AM2238" s="2"/>
      <c r="AN2238" s="7">
        <f>HYPERLINK("#Notes!C5615", "Go To Notes")</f>
      </c>
      <c r="AO2238" s="2">
        <v>0</v>
      </c>
      <c r="AP2238" s="2">
        <v>0</v>
      </c>
      <c r="AQ2238" s="2">
        <v>13269.2</v>
      </c>
      <c r="AR2238" s="26">
        <v>0.875</v>
      </c>
      <c r="AS2238" s="11">
        <v>44270</v>
      </c>
      <c r="AT2238" s="10" t="s">
        <v>133</v>
      </c>
      <c r="AU2238" s="2">
        <v>6.75</v>
      </c>
      <c r="AV2238" s="10" t="s">
        <v>75</v>
      </c>
      <c r="AW2238" s="10" t="s">
        <v>75</v>
      </c>
      <c r="AX2238" s="10" t="s">
        <v>75</v>
      </c>
      <c r="AY2238" s="10"/>
      <c r="AZ2238" s="10"/>
      <c r="BA2238" s="2"/>
      <c r="BC2238" s="10"/>
    </row>
    <row r="2239" s="2" customFormat="1">
      <c r="A2239" s="2" t="s">
        <v>4828</v>
      </c>
      <c r="B2239" s="11">
        <v>44326</v>
      </c>
      <c r="C2239" s="2" t="s">
        <v>4816</v>
      </c>
      <c r="D2239" s="2" t="s">
        <v>4817</v>
      </c>
      <c r="E2239" s="2" t="s">
        <v>4818</v>
      </c>
      <c r="F2239" s="2" t="s">
        <v>4829</v>
      </c>
      <c r="G2239" s="2" t="s">
        <v>4830</v>
      </c>
      <c r="H2239" s="2" t="s">
        <v>4831</v>
      </c>
      <c r="I2239" s="11">
        <v>44286</v>
      </c>
      <c r="J2239" s="11">
        <v>44286</v>
      </c>
      <c r="K2239" s="2" t="s">
        <v>62</v>
      </c>
      <c r="L2239" s="2" t="s">
        <v>62</v>
      </c>
      <c r="M2239" s="2"/>
      <c r="N2239" s="2" t="s">
        <v>80</v>
      </c>
      <c r="O2239" s="2"/>
      <c r="P2239" s="2"/>
      <c r="Q2239" s="2" t="s">
        <v>65</v>
      </c>
      <c r="R2239" s="2" t="s">
        <v>81</v>
      </c>
      <c r="S2239" s="2">
        <v>841</v>
      </c>
      <c r="T2239" s="2" t="s">
        <v>82</v>
      </c>
      <c r="U2239" s="2" t="s">
        <v>83</v>
      </c>
      <c r="V2239" s="10" t="s">
        <v>69</v>
      </c>
      <c r="W2239" s="2"/>
      <c r="X2239" s="2">
        <v>159638.62</v>
      </c>
      <c r="Y2239" s="26">
        <v>0.0018063889634</v>
      </c>
      <c r="Z2239" s="10" t="s">
        <v>84</v>
      </c>
      <c r="AA2239" s="2" t="s">
        <v>85</v>
      </c>
      <c r="AB2239" s="10" t="s">
        <v>72</v>
      </c>
      <c r="AC2239" s="2" t="s">
        <v>73</v>
      </c>
      <c r="AD2239" s="10" t="s">
        <v>74</v>
      </c>
      <c r="AE2239" s="10"/>
      <c r="AF2239" s="10" t="s">
        <v>86</v>
      </c>
      <c r="AG2239" s="10" t="s">
        <v>75</v>
      </c>
      <c r="AH2239" s="10"/>
      <c r="AI2239" s="10" t="s">
        <v>76</v>
      </c>
      <c r="AJ2239" s="2" t="s">
        <v>76</v>
      </c>
      <c r="AK2239" s="32">
        <v>1</v>
      </c>
      <c r="AL2239" s="2"/>
      <c r="AM2239" s="2"/>
      <c r="AN2239" s="7">
        <f>HYPERLINK("#Notes!C5621", "Go To Notes")</f>
      </c>
      <c r="AO2239" s="2">
        <v>0</v>
      </c>
      <c r="AP2239" s="2">
        <v>0</v>
      </c>
      <c r="AQ2239" s="2">
        <v>0</v>
      </c>
      <c r="AR2239" s="26">
        <v>0</v>
      </c>
      <c r="AS2239" s="11"/>
      <c r="AT2239" s="10"/>
      <c r="AV2239" s="10"/>
      <c r="AW2239" s="10"/>
      <c r="AX2239" s="10"/>
      <c r="AY2239" s="10"/>
      <c r="AZ2239" s="10"/>
      <c r="BC2239" s="10"/>
    </row>
    <row r="2240" s="2" customFormat="1">
      <c r="A2240" s="2" t="s">
        <v>4832</v>
      </c>
      <c r="B2240" s="11">
        <v>44509</v>
      </c>
      <c r="C2240" s="2" t="s">
        <v>4816</v>
      </c>
      <c r="D2240" s="2" t="s">
        <v>4817</v>
      </c>
      <c r="E2240" s="2" t="s">
        <v>4818</v>
      </c>
      <c r="F2240" s="2" t="s">
        <v>4833</v>
      </c>
      <c r="G2240" s="2" t="s">
        <v>4834</v>
      </c>
      <c r="H2240" s="2" t="s">
        <v>4835</v>
      </c>
      <c r="I2240" s="11">
        <v>44651</v>
      </c>
      <c r="J2240" s="11">
        <v>44469</v>
      </c>
      <c r="K2240" s="2" t="s">
        <v>62</v>
      </c>
      <c r="L2240" s="2" t="s">
        <v>62</v>
      </c>
      <c r="M2240" s="2"/>
      <c r="N2240" s="2" t="s">
        <v>80</v>
      </c>
      <c r="O2240" s="2"/>
      <c r="P2240" s="2"/>
      <c r="Q2240" s="2" t="s">
        <v>65</v>
      </c>
      <c r="R2240" s="2" t="s">
        <v>81</v>
      </c>
      <c r="S2240" s="2">
        <v>1346</v>
      </c>
      <c r="T2240" s="2" t="s">
        <v>82</v>
      </c>
      <c r="U2240" s="2" t="s">
        <v>83</v>
      </c>
      <c r="V2240" s="10" t="s">
        <v>69</v>
      </c>
      <c r="W2240" s="2"/>
      <c r="X2240" s="2">
        <v>236182.62</v>
      </c>
      <c r="Y2240" s="26">
        <v>0.01651363167273</v>
      </c>
      <c r="Z2240" s="10" t="s">
        <v>84</v>
      </c>
      <c r="AA2240" s="2" t="s">
        <v>85</v>
      </c>
      <c r="AB2240" s="10" t="s">
        <v>72</v>
      </c>
      <c r="AC2240" s="2" t="s">
        <v>73</v>
      </c>
      <c r="AD2240" s="10" t="s">
        <v>74</v>
      </c>
      <c r="AE2240" s="10"/>
      <c r="AF2240" s="10" t="s">
        <v>86</v>
      </c>
      <c r="AG2240" s="10" t="s">
        <v>75</v>
      </c>
      <c r="AH2240" s="10"/>
      <c r="AI2240" s="10" t="s">
        <v>76</v>
      </c>
      <c r="AJ2240" s="2" t="s">
        <v>76</v>
      </c>
      <c r="AK2240" s="32">
        <v>1</v>
      </c>
      <c r="AL2240" s="2"/>
      <c r="AM2240" s="2"/>
      <c r="AN2240" s="7">
        <f>HYPERLINK("#Notes!C5627", "Go To Notes")</f>
      </c>
      <c r="AO2240" s="2">
        <v>0</v>
      </c>
      <c r="AP2240" s="2">
        <v>0</v>
      </c>
      <c r="AQ2240" s="2">
        <v>0</v>
      </c>
      <c r="AR2240" s="26">
        <v>0</v>
      </c>
      <c r="AS2240" s="11"/>
      <c r="AT2240" s="10"/>
      <c r="AV2240" s="10"/>
      <c r="AW2240" s="10"/>
      <c r="AX2240" s="10"/>
      <c r="AY2240" s="10"/>
      <c r="AZ2240" s="10"/>
      <c r="BC2240" s="10"/>
    </row>
    <row r="2241" s="2" customFormat="1">
      <c r="A2241" s="2" t="s">
        <v>4836</v>
      </c>
      <c r="B2241" s="11">
        <v>44326</v>
      </c>
      <c r="C2241" s="2" t="s">
        <v>4816</v>
      </c>
      <c r="D2241" s="2" t="s">
        <v>4817</v>
      </c>
      <c r="E2241" s="2" t="s">
        <v>4818</v>
      </c>
      <c r="F2241" s="2" t="s">
        <v>4837</v>
      </c>
      <c r="G2241" s="2" t="s">
        <v>4838</v>
      </c>
      <c r="H2241" s="2" t="s">
        <v>4839</v>
      </c>
      <c r="I2241" s="11">
        <v>44286</v>
      </c>
      <c r="J2241" s="11">
        <v>44286</v>
      </c>
      <c r="K2241" s="2" t="s">
        <v>62</v>
      </c>
      <c r="L2241" s="2" t="s">
        <v>62</v>
      </c>
      <c r="M2241" s="2"/>
      <c r="N2241" s="2" t="s">
        <v>80</v>
      </c>
      <c r="O2241" s="2"/>
      <c r="P2241" s="2"/>
      <c r="Q2241" s="2" t="s">
        <v>65</v>
      </c>
      <c r="R2241" s="2" t="s">
        <v>81</v>
      </c>
      <c r="S2241" s="2">
        <v>1842</v>
      </c>
      <c r="T2241" s="2" t="s">
        <v>82</v>
      </c>
      <c r="U2241" s="2" t="s">
        <v>83</v>
      </c>
      <c r="V2241" s="10" t="s">
        <v>69</v>
      </c>
      <c r="W2241" s="2"/>
      <c r="X2241" s="2">
        <v>349648.44</v>
      </c>
      <c r="Y2241" s="26">
        <v>0.00235469736288</v>
      </c>
      <c r="Z2241" s="10" t="s">
        <v>84</v>
      </c>
      <c r="AA2241" s="2" t="s">
        <v>85</v>
      </c>
      <c r="AB2241" s="10" t="s">
        <v>72</v>
      </c>
      <c r="AC2241" s="2" t="s">
        <v>73</v>
      </c>
      <c r="AD2241" s="10" t="s">
        <v>74</v>
      </c>
      <c r="AE2241" s="10"/>
      <c r="AF2241" s="10" t="s">
        <v>86</v>
      </c>
      <c r="AG2241" s="10" t="s">
        <v>75</v>
      </c>
      <c r="AH2241" s="10"/>
      <c r="AI2241" s="10" t="s">
        <v>76</v>
      </c>
      <c r="AJ2241" s="2" t="s">
        <v>76</v>
      </c>
      <c r="AK2241" s="32">
        <v>1</v>
      </c>
      <c r="AL2241" s="2"/>
      <c r="AM2241" s="2"/>
      <c r="AN2241" s="7">
        <f>HYPERLINK("#Notes!C5633", "Go To Notes")</f>
      </c>
      <c r="AO2241" s="2">
        <v>0</v>
      </c>
      <c r="AP2241" s="2">
        <v>0</v>
      </c>
      <c r="AQ2241" s="2">
        <v>0</v>
      </c>
      <c r="AR2241" s="26">
        <v>0</v>
      </c>
      <c r="AS2241" s="11"/>
      <c r="AT2241" s="10"/>
      <c r="AV2241" s="10"/>
      <c r="AW2241" s="10"/>
      <c r="AX2241" s="10"/>
      <c r="AY2241" s="10"/>
      <c r="AZ2241" s="10"/>
      <c r="BC2241" s="10"/>
    </row>
    <row r="2242" s="2" customFormat="1">
      <c r="A2242" s="2" t="s">
        <v>4840</v>
      </c>
      <c r="B2242" s="11">
        <v>43791</v>
      </c>
      <c r="C2242" s="2" t="s">
        <v>4816</v>
      </c>
      <c r="D2242" s="2" t="s">
        <v>4817</v>
      </c>
      <c r="E2242" s="2" t="s">
        <v>4818</v>
      </c>
      <c r="F2242" s="2" t="s">
        <v>4841</v>
      </c>
      <c r="G2242" s="2" t="s">
        <v>4842</v>
      </c>
      <c r="H2242" s="2" t="s">
        <v>4843</v>
      </c>
      <c r="I2242" s="11">
        <v>43921</v>
      </c>
      <c r="J2242" s="11">
        <v>43738</v>
      </c>
      <c r="K2242" s="2" t="s">
        <v>62</v>
      </c>
      <c r="L2242" s="2" t="s">
        <v>62</v>
      </c>
      <c r="M2242" s="2"/>
      <c r="N2242" s="2" t="s">
        <v>80</v>
      </c>
      <c r="O2242" s="2"/>
      <c r="P2242" s="2"/>
      <c r="Q2242" s="2" t="s">
        <v>65</v>
      </c>
      <c r="R2242" s="2" t="s">
        <v>81</v>
      </c>
      <c r="S2242" s="2">
        <v>351050</v>
      </c>
      <c r="T2242" s="2" t="s">
        <v>82</v>
      </c>
      <c r="U2242" s="2" t="s">
        <v>83</v>
      </c>
      <c r="V2242" s="10" t="s">
        <v>69</v>
      </c>
      <c r="W2242" s="2"/>
      <c r="X2242" s="2">
        <v>1937796</v>
      </c>
      <c r="Y2242" s="26">
        <v>0.00242640514951</v>
      </c>
      <c r="Z2242" s="10" t="s">
        <v>84</v>
      </c>
      <c r="AA2242" s="2" t="s">
        <v>85</v>
      </c>
      <c r="AB2242" s="10" t="s">
        <v>72</v>
      </c>
      <c r="AC2242" s="2" t="s">
        <v>73</v>
      </c>
      <c r="AD2242" s="10" t="s">
        <v>74</v>
      </c>
      <c r="AE2242" s="10"/>
      <c r="AF2242" s="10" t="s">
        <v>86</v>
      </c>
      <c r="AG2242" s="10" t="s">
        <v>75</v>
      </c>
      <c r="AH2242" s="10"/>
      <c r="AI2242" s="10" t="s">
        <v>76</v>
      </c>
      <c r="AJ2242" s="2" t="s">
        <v>76</v>
      </c>
      <c r="AK2242" s="32">
        <v>1</v>
      </c>
      <c r="AL2242" s="2"/>
      <c r="AM2242" s="2"/>
      <c r="AN2242" s="7">
        <f>HYPERLINK("#Notes!C5638", "Go To Notes")</f>
      </c>
      <c r="AO2242" s="2">
        <v>0</v>
      </c>
      <c r="AP2242" s="2">
        <v>0</v>
      </c>
      <c r="AQ2242" s="2">
        <v>197246.16</v>
      </c>
      <c r="AR2242" s="26">
        <v>0.10178891895741346</v>
      </c>
      <c r="AS2242" s="11"/>
      <c r="AT2242" s="10"/>
      <c r="AV2242" s="10"/>
      <c r="AW2242" s="10"/>
      <c r="AX2242" s="10"/>
      <c r="AY2242" s="10"/>
      <c r="AZ2242" s="10"/>
      <c r="BC2242" s="10"/>
    </row>
    <row r="2243" s="2" customFormat="1">
      <c r="A2243" s="2" t="s">
        <v>4844</v>
      </c>
      <c r="B2243" s="11">
        <v>43892</v>
      </c>
      <c r="C2243" s="2" t="s">
        <v>4816</v>
      </c>
      <c r="D2243" s="2" t="s">
        <v>4817</v>
      </c>
      <c r="E2243" s="2" t="s">
        <v>4818</v>
      </c>
      <c r="F2243" s="2" t="s">
        <v>4841</v>
      </c>
      <c r="G2243" s="2" t="s">
        <v>4842</v>
      </c>
      <c r="H2243" s="2" t="s">
        <v>4843</v>
      </c>
      <c r="I2243" s="11">
        <v>43921</v>
      </c>
      <c r="J2243" s="11">
        <v>43830</v>
      </c>
      <c r="K2243" s="2" t="s">
        <v>62</v>
      </c>
      <c r="L2243" s="2" t="s">
        <v>62</v>
      </c>
      <c r="M2243" s="2"/>
      <c r="N2243" s="2" t="s">
        <v>80</v>
      </c>
      <c r="O2243" s="2"/>
      <c r="P2243" s="2"/>
      <c r="Q2243" s="2" t="s">
        <v>65</v>
      </c>
      <c r="R2243" s="2" t="s">
        <v>81</v>
      </c>
      <c r="S2243" s="2">
        <v>258505</v>
      </c>
      <c r="T2243" s="2" t="s">
        <v>82</v>
      </c>
      <c r="U2243" s="2" t="s">
        <v>83</v>
      </c>
      <c r="V2243" s="10" t="s">
        <v>69</v>
      </c>
      <c r="W2243" s="2"/>
      <c r="X2243" s="2">
        <v>1571710.4</v>
      </c>
      <c r="Y2243" s="26">
        <v>0.00189425137921</v>
      </c>
      <c r="Z2243" s="10" t="s">
        <v>84</v>
      </c>
      <c r="AA2243" s="2" t="s">
        <v>85</v>
      </c>
      <c r="AB2243" s="10" t="s">
        <v>72</v>
      </c>
      <c r="AC2243" s="2" t="s">
        <v>73</v>
      </c>
      <c r="AD2243" s="10" t="s">
        <v>74</v>
      </c>
      <c r="AE2243" s="10"/>
      <c r="AF2243" s="10" t="s">
        <v>86</v>
      </c>
      <c r="AG2243" s="10" t="s">
        <v>75</v>
      </c>
      <c r="AH2243" s="10"/>
      <c r="AI2243" s="10" t="s">
        <v>76</v>
      </c>
      <c r="AJ2243" s="2" t="s">
        <v>76</v>
      </c>
      <c r="AK2243" s="32">
        <v>1</v>
      </c>
      <c r="AL2243" s="2"/>
      <c r="AM2243" s="2"/>
      <c r="AN2243" s="7">
        <f>HYPERLINK("#Notes!C5644", "Go To Notes")</f>
      </c>
      <c r="AO2243" s="2">
        <v>0</v>
      </c>
      <c r="AP2243" s="2">
        <v>0</v>
      </c>
      <c r="AQ2243" s="2">
        <v>502536.32</v>
      </c>
      <c r="AR2243" s="26">
        <v>0.31973849635403573</v>
      </c>
      <c r="AS2243" s="11"/>
      <c r="AT2243" s="10"/>
      <c r="AV2243" s="10"/>
      <c r="AW2243" s="10"/>
      <c r="AX2243" s="10"/>
      <c r="AY2243" s="10"/>
      <c r="AZ2243" s="10"/>
      <c r="BC2243" s="10"/>
    </row>
    <row r="2244" s="2" customFormat="1">
      <c r="A2244" s="2" t="s">
        <v>4845</v>
      </c>
      <c r="B2244" s="11">
        <v>43962</v>
      </c>
      <c r="C2244" s="2" t="s">
        <v>4816</v>
      </c>
      <c r="D2244" s="2" t="s">
        <v>4817</v>
      </c>
      <c r="E2244" s="2" t="s">
        <v>4818</v>
      </c>
      <c r="F2244" s="2" t="s">
        <v>4841</v>
      </c>
      <c r="G2244" s="2" t="s">
        <v>4842</v>
      </c>
      <c r="H2244" s="2" t="s">
        <v>4843</v>
      </c>
      <c r="I2244" s="11">
        <v>43921</v>
      </c>
      <c r="J2244" s="11">
        <v>43921</v>
      </c>
      <c r="K2244" s="2" t="s">
        <v>62</v>
      </c>
      <c r="L2244" s="2" t="s">
        <v>62</v>
      </c>
      <c r="M2244" s="2"/>
      <c r="N2244" s="2" t="s">
        <v>80</v>
      </c>
      <c r="O2244" s="2"/>
      <c r="P2244" s="2"/>
      <c r="Q2244" s="2" t="s">
        <v>65</v>
      </c>
      <c r="R2244" s="2" t="s">
        <v>81</v>
      </c>
      <c r="S2244" s="2">
        <v>245719</v>
      </c>
      <c r="T2244" s="2" t="s">
        <v>82</v>
      </c>
      <c r="U2244" s="2" t="s">
        <v>83</v>
      </c>
      <c r="V2244" s="10" t="s">
        <v>69</v>
      </c>
      <c r="W2244" s="2"/>
      <c r="X2244" s="2">
        <v>860016.5</v>
      </c>
      <c r="Y2244" s="26">
        <v>0.00204928677208</v>
      </c>
      <c r="Z2244" s="10" t="s">
        <v>84</v>
      </c>
      <c r="AA2244" s="2" t="s">
        <v>85</v>
      </c>
      <c r="AB2244" s="10" t="s">
        <v>72</v>
      </c>
      <c r="AC2244" s="2" t="s">
        <v>73</v>
      </c>
      <c r="AD2244" s="10" t="s">
        <v>74</v>
      </c>
      <c r="AE2244" s="10"/>
      <c r="AF2244" s="10" t="s">
        <v>86</v>
      </c>
      <c r="AG2244" s="10" t="s">
        <v>75</v>
      </c>
      <c r="AH2244" s="10"/>
      <c r="AI2244" s="10" t="s">
        <v>76</v>
      </c>
      <c r="AJ2244" s="2" t="s">
        <v>76</v>
      </c>
      <c r="AK2244" s="32">
        <v>1</v>
      </c>
      <c r="AL2244" s="2"/>
      <c r="AM2244" s="2"/>
      <c r="AN2244" s="7">
        <f>HYPERLINK("#Notes!C5650", "Go To Notes")</f>
      </c>
      <c r="AO2244" s="2">
        <v>0</v>
      </c>
      <c r="AP2244" s="2">
        <v>0</v>
      </c>
      <c r="AQ2244" s="2">
        <v>716527</v>
      </c>
      <c r="AR2244" s="26">
        <v>0.8331549452830266</v>
      </c>
      <c r="AS2244" s="11"/>
      <c r="AT2244" s="10"/>
      <c r="AV2244" s="10"/>
      <c r="AW2244" s="10"/>
      <c r="AX2244" s="10"/>
      <c r="AY2244" s="10"/>
      <c r="AZ2244" s="10"/>
      <c r="BC2244" s="10"/>
    </row>
    <row r="2245" s="2" customFormat="1">
      <c r="A2245" s="2" t="s">
        <v>4846</v>
      </c>
      <c r="B2245" s="11">
        <v>44071</v>
      </c>
      <c r="C2245" s="2" t="s">
        <v>4816</v>
      </c>
      <c r="D2245" s="2" t="s">
        <v>4817</v>
      </c>
      <c r="E2245" s="2" t="s">
        <v>4818</v>
      </c>
      <c r="F2245" s="2" t="s">
        <v>4841</v>
      </c>
      <c r="G2245" s="2" t="s">
        <v>4842</v>
      </c>
      <c r="H2245" s="2" t="s">
        <v>4843</v>
      </c>
      <c r="I2245" s="11">
        <v>44286</v>
      </c>
      <c r="J2245" s="11">
        <v>44012</v>
      </c>
      <c r="K2245" s="2" t="s">
        <v>62</v>
      </c>
      <c r="L2245" s="2" t="s">
        <v>62</v>
      </c>
      <c r="M2245" s="2"/>
      <c r="N2245" s="2" t="s">
        <v>80</v>
      </c>
      <c r="O2245" s="2"/>
      <c r="P2245" s="2"/>
      <c r="Q2245" s="2" t="s">
        <v>65</v>
      </c>
      <c r="R2245" s="2" t="s">
        <v>81</v>
      </c>
      <c r="S2245" s="2">
        <v>183728</v>
      </c>
      <c r="T2245" s="2" t="s">
        <v>82</v>
      </c>
      <c r="U2245" s="2" t="s">
        <v>83</v>
      </c>
      <c r="V2245" s="10" t="s">
        <v>69</v>
      </c>
      <c r="W2245" s="2"/>
      <c r="X2245" s="2">
        <v>797379.52</v>
      </c>
      <c r="Y2245" s="26">
        <v>0.00200069830103</v>
      </c>
      <c r="Z2245" s="10" t="s">
        <v>84</v>
      </c>
      <c r="AA2245" s="2" t="s">
        <v>85</v>
      </c>
      <c r="AB2245" s="10" t="s">
        <v>72</v>
      </c>
      <c r="AC2245" s="2" t="s">
        <v>73</v>
      </c>
      <c r="AD2245" s="10" t="s">
        <v>74</v>
      </c>
      <c r="AE2245" s="10"/>
      <c r="AF2245" s="10" t="s">
        <v>86</v>
      </c>
      <c r="AG2245" s="10" t="s">
        <v>75</v>
      </c>
      <c r="AH2245" s="10"/>
      <c r="AI2245" s="10" t="s">
        <v>76</v>
      </c>
      <c r="AJ2245" s="2" t="s">
        <v>76</v>
      </c>
      <c r="AK2245" s="32">
        <v>1</v>
      </c>
      <c r="AL2245" s="2"/>
      <c r="AM2245" s="2"/>
      <c r="AN2245" s="7">
        <f>HYPERLINK("#Notes!C5656", "Go To Notes")</f>
      </c>
      <c r="AO2245" s="2">
        <v>0</v>
      </c>
      <c r="AP2245" s="2">
        <v>0</v>
      </c>
      <c r="AQ2245" s="2">
        <v>717640.7</v>
      </c>
      <c r="AR2245" s="26">
        <v>0.8999989114342942</v>
      </c>
      <c r="AS2245" s="11"/>
      <c r="AT2245" s="10"/>
      <c r="AV2245" s="10"/>
      <c r="AW2245" s="10"/>
      <c r="AX2245" s="10"/>
      <c r="AY2245" s="10"/>
      <c r="AZ2245" s="10"/>
      <c r="BC2245" s="10"/>
    </row>
    <row r="2246" s="2" customFormat="1">
      <c r="A2246" s="2" t="s">
        <v>4847</v>
      </c>
      <c r="B2246" s="11">
        <v>44147</v>
      </c>
      <c r="C2246" s="2" t="s">
        <v>4816</v>
      </c>
      <c r="D2246" s="2" t="s">
        <v>4817</v>
      </c>
      <c r="E2246" s="2" t="s">
        <v>4818</v>
      </c>
      <c r="F2246" s="2" t="s">
        <v>4841</v>
      </c>
      <c r="G2246" s="2" t="s">
        <v>4842</v>
      </c>
      <c r="H2246" s="2" t="s">
        <v>4843</v>
      </c>
      <c r="I2246" s="11">
        <v>44286</v>
      </c>
      <c r="J2246" s="11">
        <v>44104</v>
      </c>
      <c r="K2246" s="2" t="s">
        <v>62</v>
      </c>
      <c r="L2246" s="2" t="s">
        <v>62</v>
      </c>
      <c r="M2246" s="2"/>
      <c r="N2246" s="2" t="s">
        <v>80</v>
      </c>
      <c r="O2246" s="2"/>
      <c r="P2246" s="2"/>
      <c r="Q2246" s="2" t="s">
        <v>65</v>
      </c>
      <c r="R2246" s="2" t="s">
        <v>81</v>
      </c>
      <c r="S2246" s="2">
        <v>166036</v>
      </c>
      <c r="T2246" s="2" t="s">
        <v>82</v>
      </c>
      <c r="U2246" s="2" t="s">
        <v>83</v>
      </c>
      <c r="V2246" s="10" t="s">
        <v>69</v>
      </c>
      <c r="W2246" s="2"/>
      <c r="X2246" s="2">
        <v>1693567.2</v>
      </c>
      <c r="Y2246" s="26">
        <v>0.00446521488326</v>
      </c>
      <c r="Z2246" s="10" t="s">
        <v>84</v>
      </c>
      <c r="AA2246" s="2" t="s">
        <v>85</v>
      </c>
      <c r="AB2246" s="10" t="s">
        <v>72</v>
      </c>
      <c r="AC2246" s="2" t="s">
        <v>73</v>
      </c>
      <c r="AD2246" s="10" t="s">
        <v>74</v>
      </c>
      <c r="AE2246" s="10"/>
      <c r="AF2246" s="10" t="s">
        <v>86</v>
      </c>
      <c r="AG2246" s="10" t="s">
        <v>75</v>
      </c>
      <c r="AH2246" s="10"/>
      <c r="AI2246" s="10" t="s">
        <v>76</v>
      </c>
      <c r="AJ2246" s="2" t="s">
        <v>76</v>
      </c>
      <c r="AK2246" s="32">
        <v>1</v>
      </c>
      <c r="AL2246" s="2"/>
      <c r="AM2246" s="2"/>
      <c r="AN2246" s="7">
        <f>HYPERLINK("#Notes!C5662", "Go To Notes")</f>
      </c>
      <c r="AO2246" s="2">
        <v>0</v>
      </c>
      <c r="AP2246" s="2">
        <v>0</v>
      </c>
      <c r="AQ2246" s="2">
        <v>1524206.4</v>
      </c>
      <c r="AR2246" s="26">
        <v>0.8999975908839047</v>
      </c>
      <c r="AS2246" s="11"/>
      <c r="AT2246" s="10"/>
      <c r="AV2246" s="10"/>
      <c r="AW2246" s="10"/>
      <c r="AX2246" s="10"/>
      <c r="AY2246" s="10"/>
      <c r="AZ2246" s="10"/>
      <c r="BC2246" s="10"/>
    </row>
    <row r="2247" s="2" customFormat="1">
      <c r="A2247" s="2" t="s">
        <v>4848</v>
      </c>
      <c r="B2247" s="11">
        <v>43892</v>
      </c>
      <c r="C2247" s="2" t="s">
        <v>4816</v>
      </c>
      <c r="D2247" s="2" t="s">
        <v>4817</v>
      </c>
      <c r="E2247" s="2" t="s">
        <v>4818</v>
      </c>
      <c r="F2247" s="2" t="s">
        <v>4849</v>
      </c>
      <c r="G2247" s="2" t="s">
        <v>4830</v>
      </c>
      <c r="H2247" s="2" t="s">
        <v>4831</v>
      </c>
      <c r="I2247" s="11">
        <v>43921</v>
      </c>
      <c r="J2247" s="11">
        <v>43830</v>
      </c>
      <c r="K2247" s="2" t="s">
        <v>62</v>
      </c>
      <c r="L2247" s="2" t="s">
        <v>62</v>
      </c>
      <c r="M2247" s="2"/>
      <c r="N2247" s="2" t="s">
        <v>80</v>
      </c>
      <c r="O2247" s="2"/>
      <c r="P2247" s="2"/>
      <c r="Q2247" s="2" t="s">
        <v>65</v>
      </c>
      <c r="R2247" s="2" t="s">
        <v>81</v>
      </c>
      <c r="S2247" s="2">
        <v>2403</v>
      </c>
      <c r="T2247" s="2" t="s">
        <v>82</v>
      </c>
      <c r="U2247" s="2" t="s">
        <v>83</v>
      </c>
      <c r="V2247" s="10" t="s">
        <v>69</v>
      </c>
      <c r="W2247" s="2"/>
      <c r="X2247" s="2">
        <v>14610.24</v>
      </c>
      <c r="Y2247" s="26">
        <v>0.00015262126494</v>
      </c>
      <c r="Z2247" s="10" t="s">
        <v>84</v>
      </c>
      <c r="AA2247" s="2" t="s">
        <v>85</v>
      </c>
      <c r="AB2247" s="10" t="s">
        <v>72</v>
      </c>
      <c r="AC2247" s="2" t="s">
        <v>73</v>
      </c>
      <c r="AD2247" s="10" t="s">
        <v>74</v>
      </c>
      <c r="AE2247" s="10"/>
      <c r="AF2247" s="10" t="s">
        <v>86</v>
      </c>
      <c r="AG2247" s="10" t="s">
        <v>75</v>
      </c>
      <c r="AH2247" s="10"/>
      <c r="AI2247" s="10" t="s">
        <v>76</v>
      </c>
      <c r="AJ2247" s="2" t="s">
        <v>76</v>
      </c>
      <c r="AK2247" s="32">
        <v>1</v>
      </c>
      <c r="AL2247" s="2"/>
      <c r="AM2247" s="2"/>
      <c r="AN2247" s="7">
        <f>HYPERLINK("#Notes!C5668", "Go To Notes")</f>
      </c>
      <c r="AO2247" s="2">
        <v>0</v>
      </c>
      <c r="AP2247" s="2">
        <v>0</v>
      </c>
      <c r="AQ2247" s="2">
        <v>13144.96</v>
      </c>
      <c r="AR2247" s="26">
        <v>0.8997086974615065</v>
      </c>
      <c r="AS2247" s="11"/>
      <c r="AT2247" s="10"/>
      <c r="AV2247" s="10"/>
      <c r="AW2247" s="10"/>
      <c r="AX2247" s="10"/>
      <c r="AY2247" s="10"/>
      <c r="AZ2247" s="10"/>
      <c r="BC2247" s="10"/>
      <c r="BD2247" s="2" t="s">
        <v>1401</v>
      </c>
    </row>
    <row r="2248" s="2" customFormat="1">
      <c r="A2248" s="2" t="s">
        <v>4850</v>
      </c>
      <c r="B2248" s="11">
        <v>43980</v>
      </c>
      <c r="C2248" s="2" t="s">
        <v>4851</v>
      </c>
      <c r="D2248" s="2" t="s">
        <v>4852</v>
      </c>
      <c r="E2248" s="2" t="s">
        <v>4853</v>
      </c>
      <c r="F2248" s="2" t="s">
        <v>4854</v>
      </c>
      <c r="G2248" s="2" t="s">
        <v>4855</v>
      </c>
      <c r="H2248" s="2" t="s">
        <v>4856</v>
      </c>
      <c r="I2248" s="11">
        <v>44104</v>
      </c>
      <c r="J2248" s="11">
        <v>43921</v>
      </c>
      <c r="K2248" s="2" t="s">
        <v>66</v>
      </c>
      <c r="L2248" s="2" t="s">
        <v>2642</v>
      </c>
      <c r="M2248" s="2"/>
      <c r="N2248" s="2"/>
      <c r="O2248" s="2" t="s">
        <v>95</v>
      </c>
      <c r="P2248" s="2"/>
      <c r="Q2248" s="2" t="s">
        <v>66</v>
      </c>
      <c r="R2248" s="2" t="s">
        <v>81</v>
      </c>
      <c r="S2248" s="2">
        <v>27480</v>
      </c>
      <c r="T2248" s="2" t="s">
        <v>82</v>
      </c>
      <c r="U2248" s="2" t="s">
        <v>83</v>
      </c>
      <c r="V2248" s="10" t="s">
        <v>69</v>
      </c>
      <c r="W2248" s="2"/>
      <c r="X2248" s="2">
        <v>96180</v>
      </c>
      <c r="Y2248" s="26">
        <v>0.02755427064709</v>
      </c>
      <c r="Z2248" s="10" t="s">
        <v>84</v>
      </c>
      <c r="AA2248" s="2" t="s">
        <v>85</v>
      </c>
      <c r="AB2248" s="10" t="s">
        <v>72</v>
      </c>
      <c r="AC2248" s="2" t="s">
        <v>73</v>
      </c>
      <c r="AD2248" s="10" t="s">
        <v>74</v>
      </c>
      <c r="AE2248" s="10"/>
      <c r="AF2248" s="10" t="s">
        <v>86</v>
      </c>
      <c r="AG2248" s="10" t="s">
        <v>75</v>
      </c>
      <c r="AH2248" s="10"/>
      <c r="AI2248" s="10" t="s">
        <v>76</v>
      </c>
      <c r="AJ2248" s="2" t="s">
        <v>76</v>
      </c>
      <c r="AK2248" s="32">
        <v>1</v>
      </c>
      <c r="AL2248" s="2"/>
      <c r="AM2248" s="2"/>
      <c r="AN2248" s="2"/>
      <c r="AO2248" s="2">
        <v>0</v>
      </c>
      <c r="AP2248" s="2">
        <v>0</v>
      </c>
      <c r="AQ2248" s="2">
        <v>0</v>
      </c>
      <c r="AR2248" s="26">
        <v>0</v>
      </c>
      <c r="AS2248" s="11"/>
      <c r="AT2248" s="10"/>
      <c r="AV2248" s="10"/>
      <c r="AW2248" s="10"/>
      <c r="AX2248" s="10"/>
      <c r="AY2248" s="10"/>
      <c r="AZ2248" s="10"/>
      <c r="BC2248" s="10"/>
    </row>
    <row r="2249" s="2" customFormat="1">
      <c r="A2249" s="2" t="s">
        <v>4857</v>
      </c>
      <c r="B2249" s="11">
        <v>44069</v>
      </c>
      <c r="C2249" s="2" t="s">
        <v>4851</v>
      </c>
      <c r="D2249" s="2" t="s">
        <v>4852</v>
      </c>
      <c r="E2249" s="2" t="s">
        <v>4853</v>
      </c>
      <c r="F2249" s="2" t="s">
        <v>4854</v>
      </c>
      <c r="G2249" s="2" t="s">
        <v>4855</v>
      </c>
      <c r="H2249" s="2" t="s">
        <v>4856</v>
      </c>
      <c r="I2249" s="11">
        <v>44104</v>
      </c>
      <c r="J2249" s="11">
        <v>44012</v>
      </c>
      <c r="K2249" s="2" t="s">
        <v>66</v>
      </c>
      <c r="L2249" s="2" t="s">
        <v>2642</v>
      </c>
      <c r="M2249" s="2"/>
      <c r="N2249" s="2"/>
      <c r="O2249" s="2" t="s">
        <v>95</v>
      </c>
      <c r="P2249" s="2"/>
      <c r="Q2249" s="2" t="s">
        <v>66</v>
      </c>
      <c r="R2249" s="2" t="s">
        <v>81</v>
      </c>
      <c r="S2249" s="2">
        <v>20450</v>
      </c>
      <c r="T2249" s="2" t="s">
        <v>82</v>
      </c>
      <c r="U2249" s="2" t="s">
        <v>83</v>
      </c>
      <c r="V2249" s="10" t="s">
        <v>69</v>
      </c>
      <c r="W2249" s="2"/>
      <c r="X2249" s="2">
        <v>88753</v>
      </c>
      <c r="Y2249" s="26">
        <v>0.02254653008932</v>
      </c>
      <c r="Z2249" s="10" t="s">
        <v>84</v>
      </c>
      <c r="AA2249" s="2" t="s">
        <v>85</v>
      </c>
      <c r="AB2249" s="10" t="s">
        <v>72</v>
      </c>
      <c r="AC2249" s="2" t="s">
        <v>73</v>
      </c>
      <c r="AD2249" s="10" t="s">
        <v>74</v>
      </c>
      <c r="AE2249" s="10"/>
      <c r="AF2249" s="10" t="s">
        <v>86</v>
      </c>
      <c r="AG2249" s="10" t="s">
        <v>75</v>
      </c>
      <c r="AH2249" s="10"/>
      <c r="AI2249" s="10" t="s">
        <v>76</v>
      </c>
      <c r="AJ2249" s="2" t="s">
        <v>76</v>
      </c>
      <c r="AK2249" s="32">
        <v>1</v>
      </c>
      <c r="AL2249" s="2"/>
      <c r="AM2249" s="2"/>
      <c r="AN2249" s="2"/>
      <c r="AO2249" s="2">
        <v>0</v>
      </c>
      <c r="AP2249" s="2">
        <v>0</v>
      </c>
      <c r="AQ2249" s="2">
        <v>0</v>
      </c>
      <c r="AR2249" s="26">
        <v>0</v>
      </c>
      <c r="AS2249" s="11"/>
      <c r="AT2249" s="10"/>
      <c r="AV2249" s="10"/>
      <c r="AW2249" s="10"/>
      <c r="AX2249" s="10"/>
      <c r="AY2249" s="10"/>
      <c r="AZ2249" s="10"/>
      <c r="BC2249" s="10"/>
    </row>
    <row r="2250" s="2" customFormat="1">
      <c r="A2250" s="2" t="s">
        <v>4858</v>
      </c>
      <c r="B2250" s="11">
        <v>44133</v>
      </c>
      <c r="C2250" s="2" t="s">
        <v>4851</v>
      </c>
      <c r="D2250" s="2" t="s">
        <v>4852</v>
      </c>
      <c r="E2250" s="2" t="s">
        <v>4853</v>
      </c>
      <c r="F2250" s="2" t="s">
        <v>4854</v>
      </c>
      <c r="G2250" s="2" t="s">
        <v>4855</v>
      </c>
      <c r="H2250" s="2" t="s">
        <v>4856</v>
      </c>
      <c r="I2250" s="11">
        <v>44104</v>
      </c>
      <c r="J2250" s="11">
        <v>44104</v>
      </c>
      <c r="K2250" s="2" t="s">
        <v>66</v>
      </c>
      <c r="L2250" s="2" t="s">
        <v>2642</v>
      </c>
      <c r="M2250" s="2"/>
      <c r="N2250" s="2"/>
      <c r="O2250" s="2" t="s">
        <v>95</v>
      </c>
      <c r="P2250" s="2"/>
      <c r="Q2250" s="2" t="s">
        <v>66</v>
      </c>
      <c r="R2250" s="2" t="s">
        <v>81</v>
      </c>
      <c r="S2250" s="2">
        <v>15950</v>
      </c>
      <c r="T2250" s="2" t="s">
        <v>82</v>
      </c>
      <c r="U2250" s="2" t="s">
        <v>83</v>
      </c>
      <c r="V2250" s="10" t="s">
        <v>69</v>
      </c>
      <c r="W2250" s="2"/>
      <c r="X2250" s="2">
        <v>162690</v>
      </c>
      <c r="Y2250" s="26">
        <v>0.03586635514855</v>
      </c>
      <c r="Z2250" s="10" t="s">
        <v>84</v>
      </c>
      <c r="AA2250" s="2" t="s">
        <v>85</v>
      </c>
      <c r="AB2250" s="10" t="s">
        <v>72</v>
      </c>
      <c r="AC2250" s="2" t="s">
        <v>73</v>
      </c>
      <c r="AD2250" s="10" t="s">
        <v>74</v>
      </c>
      <c r="AE2250" s="10"/>
      <c r="AF2250" s="10" t="s">
        <v>86</v>
      </c>
      <c r="AG2250" s="10" t="s">
        <v>75</v>
      </c>
      <c r="AH2250" s="10"/>
      <c r="AI2250" s="10" t="s">
        <v>76</v>
      </c>
      <c r="AJ2250" s="2" t="s">
        <v>76</v>
      </c>
      <c r="AK2250" s="32">
        <v>1</v>
      </c>
      <c r="AL2250" s="2"/>
      <c r="AM2250" s="2"/>
      <c r="AN2250" s="2"/>
      <c r="AO2250" s="2">
        <v>0</v>
      </c>
      <c r="AP2250" s="2">
        <v>0</v>
      </c>
      <c r="AQ2250" s="2">
        <v>0</v>
      </c>
      <c r="AR2250" s="26">
        <v>0</v>
      </c>
      <c r="AS2250" s="11"/>
      <c r="AT2250" s="10"/>
      <c r="AV2250" s="10"/>
      <c r="AW2250" s="10"/>
      <c r="AX2250" s="10"/>
      <c r="AY2250" s="10"/>
      <c r="AZ2250" s="10"/>
      <c r="BC2250" s="10"/>
    </row>
    <row r="2251" s="2" customFormat="1">
      <c r="A2251" s="2" t="s">
        <v>4859</v>
      </c>
      <c r="B2251" s="11">
        <v>43980</v>
      </c>
      <c r="C2251" s="2" t="s">
        <v>4851</v>
      </c>
      <c r="D2251" s="2" t="s">
        <v>4852</v>
      </c>
      <c r="E2251" s="2" t="s">
        <v>4853</v>
      </c>
      <c r="F2251" s="2" t="s">
        <v>4860</v>
      </c>
      <c r="G2251" s="2" t="s">
        <v>4861</v>
      </c>
      <c r="H2251" s="2" t="s">
        <v>4862</v>
      </c>
      <c r="I2251" s="11">
        <v>44104</v>
      </c>
      <c r="J2251" s="11">
        <v>43921</v>
      </c>
      <c r="K2251" s="2" t="s">
        <v>66</v>
      </c>
      <c r="L2251" s="2" t="s">
        <v>2642</v>
      </c>
      <c r="M2251" s="2"/>
      <c r="N2251" s="2"/>
      <c r="O2251" s="2" t="s">
        <v>95</v>
      </c>
      <c r="P2251" s="2"/>
      <c r="Q2251" s="2" t="s">
        <v>66</v>
      </c>
      <c r="R2251" s="2" t="s">
        <v>81</v>
      </c>
      <c r="S2251" s="2">
        <v>88300</v>
      </c>
      <c r="T2251" s="2" t="s">
        <v>82</v>
      </c>
      <c r="U2251" s="2" t="s">
        <v>83</v>
      </c>
      <c r="V2251" s="10" t="s">
        <v>69</v>
      </c>
      <c r="W2251" s="2"/>
      <c r="X2251" s="2">
        <v>309050</v>
      </c>
      <c r="Y2251" s="26">
        <v>0.01737663664428</v>
      </c>
      <c r="Z2251" s="10" t="s">
        <v>84</v>
      </c>
      <c r="AA2251" s="2" t="s">
        <v>85</v>
      </c>
      <c r="AB2251" s="10" t="s">
        <v>72</v>
      </c>
      <c r="AC2251" s="2" t="s">
        <v>73</v>
      </c>
      <c r="AD2251" s="10" t="s">
        <v>74</v>
      </c>
      <c r="AE2251" s="10"/>
      <c r="AF2251" s="10" t="s">
        <v>86</v>
      </c>
      <c r="AG2251" s="10" t="s">
        <v>75</v>
      </c>
      <c r="AH2251" s="10"/>
      <c r="AI2251" s="10" t="s">
        <v>76</v>
      </c>
      <c r="AJ2251" s="2" t="s">
        <v>76</v>
      </c>
      <c r="AK2251" s="32">
        <v>1</v>
      </c>
      <c r="AL2251" s="2"/>
      <c r="AM2251" s="2"/>
      <c r="AN2251" s="2"/>
      <c r="AO2251" s="2">
        <v>0</v>
      </c>
      <c r="AP2251" s="2">
        <v>0</v>
      </c>
      <c r="AQ2251" s="2">
        <v>0</v>
      </c>
      <c r="AR2251" s="26">
        <v>0</v>
      </c>
      <c r="AS2251" s="11"/>
      <c r="AT2251" s="10"/>
      <c r="AV2251" s="10"/>
      <c r="AW2251" s="10"/>
      <c r="AX2251" s="10"/>
      <c r="AY2251" s="10"/>
      <c r="AZ2251" s="10"/>
      <c r="BC2251" s="10"/>
    </row>
    <row r="2252" s="2" customFormat="1">
      <c r="A2252" s="2" t="s">
        <v>4863</v>
      </c>
      <c r="B2252" s="11">
        <v>44069</v>
      </c>
      <c r="C2252" s="2" t="s">
        <v>4851</v>
      </c>
      <c r="D2252" s="2" t="s">
        <v>4852</v>
      </c>
      <c r="E2252" s="2" t="s">
        <v>4853</v>
      </c>
      <c r="F2252" s="2" t="s">
        <v>4860</v>
      </c>
      <c r="G2252" s="2" t="s">
        <v>4861</v>
      </c>
      <c r="H2252" s="2" t="s">
        <v>4862</v>
      </c>
      <c r="I2252" s="11">
        <v>44104</v>
      </c>
      <c r="J2252" s="11">
        <v>44012</v>
      </c>
      <c r="K2252" s="2" t="s">
        <v>66</v>
      </c>
      <c r="L2252" s="2" t="s">
        <v>2642</v>
      </c>
      <c r="M2252" s="2"/>
      <c r="N2252" s="2"/>
      <c r="O2252" s="2" t="s">
        <v>95</v>
      </c>
      <c r="P2252" s="2"/>
      <c r="Q2252" s="2" t="s">
        <v>66</v>
      </c>
      <c r="R2252" s="2" t="s">
        <v>81</v>
      </c>
      <c r="S2252" s="2">
        <v>90500</v>
      </c>
      <c r="T2252" s="2" t="s">
        <v>82</v>
      </c>
      <c r="U2252" s="2" t="s">
        <v>83</v>
      </c>
      <c r="V2252" s="10" t="s">
        <v>69</v>
      </c>
      <c r="W2252" s="2"/>
      <c r="X2252" s="2">
        <v>392770</v>
      </c>
      <c r="Y2252" s="26">
        <v>0.01723408726333</v>
      </c>
      <c r="Z2252" s="10" t="s">
        <v>84</v>
      </c>
      <c r="AA2252" s="2" t="s">
        <v>85</v>
      </c>
      <c r="AB2252" s="10" t="s">
        <v>72</v>
      </c>
      <c r="AC2252" s="2" t="s">
        <v>73</v>
      </c>
      <c r="AD2252" s="10" t="s">
        <v>74</v>
      </c>
      <c r="AE2252" s="10"/>
      <c r="AF2252" s="10" t="s">
        <v>86</v>
      </c>
      <c r="AG2252" s="10" t="s">
        <v>75</v>
      </c>
      <c r="AH2252" s="10"/>
      <c r="AI2252" s="10" t="s">
        <v>76</v>
      </c>
      <c r="AJ2252" s="2" t="s">
        <v>76</v>
      </c>
      <c r="AK2252" s="32">
        <v>1</v>
      </c>
      <c r="AL2252" s="2"/>
      <c r="AM2252" s="2"/>
      <c r="AN2252" s="2"/>
      <c r="AO2252" s="2">
        <v>0</v>
      </c>
      <c r="AP2252" s="2">
        <v>0</v>
      </c>
      <c r="AQ2252" s="2">
        <v>0</v>
      </c>
      <c r="AR2252" s="26">
        <v>0</v>
      </c>
      <c r="AS2252" s="11"/>
      <c r="AT2252" s="10"/>
      <c r="AV2252" s="10"/>
      <c r="AW2252" s="10"/>
      <c r="AX2252" s="10"/>
      <c r="AY2252" s="10"/>
      <c r="AZ2252" s="10"/>
      <c r="BC2252" s="10"/>
    </row>
    <row r="2253" s="2" customFormat="1">
      <c r="A2253" s="2" t="s">
        <v>4864</v>
      </c>
      <c r="B2253" s="11">
        <v>44133</v>
      </c>
      <c r="C2253" s="2" t="s">
        <v>4851</v>
      </c>
      <c r="D2253" s="2" t="s">
        <v>4852</v>
      </c>
      <c r="E2253" s="2" t="s">
        <v>4853</v>
      </c>
      <c r="F2253" s="2" t="s">
        <v>4860</v>
      </c>
      <c r="G2253" s="2" t="s">
        <v>4861</v>
      </c>
      <c r="H2253" s="2" t="s">
        <v>4862</v>
      </c>
      <c r="I2253" s="11">
        <v>44104</v>
      </c>
      <c r="J2253" s="11">
        <v>44104</v>
      </c>
      <c r="K2253" s="2" t="s">
        <v>66</v>
      </c>
      <c r="L2253" s="2" t="s">
        <v>2642</v>
      </c>
      <c r="M2253" s="2"/>
      <c r="N2253" s="2"/>
      <c r="O2253" s="2" t="s">
        <v>95</v>
      </c>
      <c r="P2253" s="2"/>
      <c r="Q2253" s="2" t="s">
        <v>66</v>
      </c>
      <c r="R2253" s="2" t="s">
        <v>81</v>
      </c>
      <c r="S2253" s="2">
        <v>71300</v>
      </c>
      <c r="T2253" s="2" t="s">
        <v>82</v>
      </c>
      <c r="U2253" s="2" t="s">
        <v>83</v>
      </c>
      <c r="V2253" s="10" t="s">
        <v>69</v>
      </c>
      <c r="W2253" s="2"/>
      <c r="X2253" s="2">
        <v>727260</v>
      </c>
      <c r="Y2253" s="26">
        <v>0.02913961023945</v>
      </c>
      <c r="Z2253" s="10" t="s">
        <v>84</v>
      </c>
      <c r="AA2253" s="2" t="s">
        <v>85</v>
      </c>
      <c r="AB2253" s="10" t="s">
        <v>72</v>
      </c>
      <c r="AC2253" s="2" t="s">
        <v>73</v>
      </c>
      <c r="AD2253" s="10" t="s">
        <v>74</v>
      </c>
      <c r="AE2253" s="10"/>
      <c r="AF2253" s="10" t="s">
        <v>86</v>
      </c>
      <c r="AG2253" s="10" t="s">
        <v>75</v>
      </c>
      <c r="AH2253" s="10"/>
      <c r="AI2253" s="10" t="s">
        <v>76</v>
      </c>
      <c r="AJ2253" s="2" t="s">
        <v>76</v>
      </c>
      <c r="AK2253" s="32">
        <v>1</v>
      </c>
      <c r="AL2253" s="2"/>
      <c r="AM2253" s="2"/>
      <c r="AN2253" s="2"/>
      <c r="AO2253" s="2">
        <v>0</v>
      </c>
      <c r="AP2253" s="2">
        <v>0</v>
      </c>
      <c r="AQ2253" s="2">
        <v>0</v>
      </c>
      <c r="AR2253" s="26">
        <v>0</v>
      </c>
      <c r="AS2253" s="11"/>
      <c r="AT2253" s="10"/>
      <c r="AV2253" s="10"/>
      <c r="AW2253" s="10"/>
      <c r="AX2253" s="10"/>
      <c r="AY2253" s="10"/>
      <c r="AZ2253" s="10"/>
      <c r="BC2253" s="10"/>
    </row>
    <row r="2254">
      <c r="B2254" s="20"/>
      <c r="I2254" s="20"/>
      <c r="J2254" s="20"/>
      <c r="V2254" s="25"/>
      <c r="Y2254" s="31"/>
      <c r="Z2254" s="25"/>
      <c r="AB2254" s="25"/>
      <c r="AD2254" s="25"/>
      <c r="AE2254" s="25"/>
      <c r="AF2254" s="25"/>
      <c r="AG2254" s="25"/>
      <c r="AH2254" s="25"/>
      <c r="AI2254" s="25"/>
      <c r="AK2254" s="37"/>
      <c r="AR2254" s="31"/>
      <c r="AS2254" s="20"/>
      <c r="AT2254" s="25"/>
      <c r="AV2254" s="25"/>
      <c r="AW2254" s="25"/>
      <c r="AX2254" s="25"/>
      <c r="AY2254" s="25"/>
      <c r="AZ2254" s="25"/>
      <c r="BC2254" s="25"/>
    </row>
  </sheetData>
  <headerFooter/>
  <tableParts>
    <tablePart r:id="rId1"/>
  </tableParts>
</worksheet>
</file>

<file path=xl/worksheets/sheet2.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sheetViews>
    <sheetView workbookViewId="0" showGridLines="0"/>
  </sheetViews>
  <sheetFormatPr defaultRowHeight="15"/>
  <sheetData/>
  <headerFooter/>
</worksheet>
</file>

<file path=xl/worksheets/sheet3.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F5670"/>
  <sheetViews>
    <sheetView workbookViewId="0" showGridLines="0">
      <pane ySplit="1" topLeftCell="A2" state="frozen" activePane="bottomLeft"/>
      <selection pane="bottomLeft" activeCell="A1" sqref="A1"/>
    </sheetView>
  </sheetViews>
  <sheetFormatPr defaultRowHeight="15"/>
  <cols>
    <col min="1" max="1" width="50.513999938964844" customWidth="1"/>
    <col min="2" max="2" width="11.38268756866455" customWidth="1"/>
    <col min="3" max="3" width="9.180832862854004" customWidth="1"/>
    <col min="4" max="4" width="9.180832862854004" customWidth="1"/>
    <col min="5" max="5" width="9.180832862854004" customWidth="1"/>
    <col min="6" max="6" width="9.140625" customWidth="1"/>
  </cols>
  <sheetData>
    <row r="1">
      <c r="A1" s="1" t="s">
        <v>4865</v>
      </c>
      <c r="B1" s="1" t="s">
        <v>4866</v>
      </c>
    </row>
    <row r="2" hidden="1">
      <c r="A2" s="0" t="s">
        <v>88</v>
      </c>
      <c r="B2" s="0">
        <v>0.00039508515685</v>
      </c>
    </row>
    <row r="3">
      <c r="A3" s="13" t="s">
        <v>92</v>
      </c>
      <c r="B3" s="13">
        <v>43796</v>
      </c>
      <c r="C3" s="14">
        <f>HYPERLINK(CHAR(35)&amp;CELL("address",INDEX(Holdings!AN1:AN2253,SMALL(IF(COUNTIF(Holdings!A1:A2253,A2),MATCH(B2,Holdings!Y1:Y2253,0),""),ROWS($A$1:A1)))),"GameStop Corp")</f>
      </c>
    </row>
    <row r="4">
      <c r="A4" s="2" t="s">
        <v>4867</v>
      </c>
      <c r="B4" s="2" t="s">
        <v>4868</v>
      </c>
    </row>
    <row r="7" hidden="1">
      <c r="A7" s="0" t="s">
        <v>96</v>
      </c>
      <c r="B7" s="0">
        <v>0.00042003642766</v>
      </c>
    </row>
    <row r="8">
      <c r="A8" s="13" t="s">
        <v>92</v>
      </c>
      <c r="B8" s="13">
        <v>43886</v>
      </c>
      <c r="C8" s="14">
        <f>HYPERLINK(CHAR(35)&amp;CELL("address",INDEX(Holdings!AN1:AN2253,SMALL(IF(COUNTIF(Holdings!A1:A2253,A7),MATCH(B7,Holdings!Y1:Y2253,0),""),ROWS($A$1:A1)))),"GameStop Corp")</f>
      </c>
    </row>
    <row r="9">
      <c r="A9" s="2" t="s">
        <v>4867</v>
      </c>
      <c r="B9" s="2" t="s">
        <v>4868</v>
      </c>
    </row>
    <row r="12" hidden="1">
      <c r="A12" s="0" t="s">
        <v>97</v>
      </c>
      <c r="B12" s="0">
        <v>0.00046939396677</v>
      </c>
    </row>
    <row r="13">
      <c r="A13" s="13" t="s">
        <v>98</v>
      </c>
      <c r="B13" s="13">
        <v>44067</v>
      </c>
      <c r="C13" s="14">
        <f>HYPERLINK(CHAR(35)&amp;CELL("address",INDEX(Holdings!AN1:AN2253,SMALL(IF(COUNTIF(Holdings!A1:A2253,A12),MATCH(B12,Holdings!Y1:Y2253,0),""),ROWS($A$1:A1)))),"GameStop Corp")</f>
      </c>
    </row>
    <row r="14">
      <c r="A14" s="2" t="s">
        <v>4867</v>
      </c>
      <c r="B14" s="2" t="s">
        <v>4868</v>
      </c>
    </row>
    <row r="17" hidden="1">
      <c r="A17" s="0" t="s">
        <v>101</v>
      </c>
      <c r="B17" s="0">
        <v>0.00109319218396</v>
      </c>
    </row>
    <row r="18">
      <c r="A18" s="13" t="s">
        <v>98</v>
      </c>
      <c r="B18" s="13">
        <v>44159</v>
      </c>
      <c r="C18" s="14">
        <f>HYPERLINK(CHAR(35)&amp;CELL("address",INDEX(Holdings!AN1:AN2253,SMALL(IF(COUNTIF(Holdings!A1:A2253,A17),MATCH(B17,Holdings!Y1:Y2253,0),""),ROWS($A$1:A1)))),"GameStop Corp")</f>
      </c>
    </row>
    <row r="19">
      <c r="A19" s="2" t="s">
        <v>4867</v>
      </c>
      <c r="B19" s="2" t="s">
        <v>4868</v>
      </c>
    </row>
    <row r="22" hidden="1">
      <c r="A22" s="0" t="s">
        <v>102</v>
      </c>
      <c r="B22" s="0">
        <v>0.00142828888352</v>
      </c>
    </row>
    <row r="23">
      <c r="A23" s="13" t="s">
        <v>98</v>
      </c>
      <c r="B23" s="13">
        <v>44246</v>
      </c>
      <c r="C23" s="14">
        <f>HYPERLINK(CHAR(35)&amp;CELL("address",INDEX(Holdings!AN1:AN2253,SMALL(IF(COUNTIF(Holdings!A1:A2253,A22),MATCH(B22,Holdings!Y1:Y2253,0),""),ROWS($A$1:A1)))),"GameStop Corp")</f>
      </c>
    </row>
    <row r="24">
      <c r="A24" s="2" t="s">
        <v>4867</v>
      </c>
      <c r="B24" s="2" t="s">
        <v>4868</v>
      </c>
    </row>
    <row r="27" hidden="1">
      <c r="A27" s="0" t="s">
        <v>103</v>
      </c>
      <c r="B27" s="0">
        <v>6.054910544E-05</v>
      </c>
    </row>
    <row r="28">
      <c r="A28" s="13" t="s">
        <v>104</v>
      </c>
      <c r="B28" s="13">
        <v>44341</v>
      </c>
      <c r="C28" s="14">
        <f>HYPERLINK(CHAR(35)&amp;CELL("address",INDEX(Holdings!AN1:AN2253,SMALL(IF(COUNTIF(Holdings!A1:A2253,A27),MATCH(B27,Holdings!Y1:Y2253,0),""),ROWS($A$1:A1)))),"GameStop Corp")</f>
      </c>
    </row>
    <row r="29">
      <c r="A29" s="2" t="s">
        <v>4867</v>
      </c>
      <c r="B29" s="2" t="s">
        <v>4868</v>
      </c>
    </row>
    <row r="32" hidden="1">
      <c r="A32" s="0" t="s">
        <v>107</v>
      </c>
      <c r="B32" s="0">
        <v>6.680697583E-05</v>
      </c>
    </row>
    <row r="33">
      <c r="A33" s="13" t="s">
        <v>104</v>
      </c>
      <c r="B33" s="13">
        <v>44427</v>
      </c>
      <c r="C33" s="14">
        <f>HYPERLINK(CHAR(35)&amp;CELL("address",INDEX(Holdings!AN1:AN2253,SMALL(IF(COUNTIF(Holdings!A1:A2253,A32),MATCH(B32,Holdings!Y1:Y2253,0),""),ROWS($A$1:A1)))),"GameStop Corp")</f>
      </c>
    </row>
    <row r="34">
      <c r="A34" s="2" t="s">
        <v>4867</v>
      </c>
      <c r="B34" s="2" t="s">
        <v>4868</v>
      </c>
    </row>
    <row r="37" hidden="1">
      <c r="A37" s="0" t="s">
        <v>108</v>
      </c>
      <c r="B37" s="0">
        <v>5.642753871E-05</v>
      </c>
    </row>
    <row r="38">
      <c r="A38" s="13" t="s">
        <v>104</v>
      </c>
      <c r="B38" s="13">
        <v>44524</v>
      </c>
      <c r="C38" s="14">
        <f>HYPERLINK(CHAR(35)&amp;CELL("address",INDEX(Holdings!AN1:AN2253,SMALL(IF(COUNTIF(Holdings!A1:A2253,A37),MATCH(B37,Holdings!Y1:Y2253,0),""),ROWS($A$1:A1)))),"GameStop Corp")</f>
      </c>
    </row>
    <row r="39">
      <c r="A39" s="2" t="s">
        <v>4867</v>
      </c>
      <c r="B39" s="2" t="s">
        <v>4868</v>
      </c>
    </row>
    <row r="42" hidden="1">
      <c r="A42" s="0" t="s">
        <v>109</v>
      </c>
      <c r="B42" s="0">
        <v>8.946201786E-05</v>
      </c>
    </row>
    <row r="43">
      <c r="A43" s="13" t="s">
        <v>110</v>
      </c>
      <c r="B43" s="13">
        <v>44341</v>
      </c>
      <c r="C43" s="14">
        <f>HYPERLINK(CHAR(35)&amp;CELL("address",INDEX(Holdings!AN1:AN2253,SMALL(IF(COUNTIF(Holdings!A1:A2253,A42),MATCH(B42,Holdings!Y1:Y2253,0),""),ROWS($A$1:A1)))),"GameStop Corp")</f>
      </c>
    </row>
    <row r="44">
      <c r="A44" s="2" t="s">
        <v>4867</v>
      </c>
      <c r="B44" s="2" t="s">
        <v>4868</v>
      </c>
    </row>
    <row r="47" hidden="1">
      <c r="A47" s="0" t="s">
        <v>113</v>
      </c>
      <c r="B47" s="0">
        <v>9.690790964E-05</v>
      </c>
    </row>
    <row r="48">
      <c r="A48" s="13" t="s">
        <v>110</v>
      </c>
      <c r="B48" s="13">
        <v>44427</v>
      </c>
      <c r="C48" s="14">
        <f>HYPERLINK(CHAR(35)&amp;CELL("address",INDEX(Holdings!AN1:AN2253,SMALL(IF(COUNTIF(Holdings!A1:A2253,A47),MATCH(B47,Holdings!Y1:Y2253,0),""),ROWS($A$1:A1)))),"GameStop Corp")</f>
      </c>
    </row>
    <row r="49">
      <c r="A49" s="2" t="s">
        <v>4867</v>
      </c>
      <c r="B49" s="2" t="s">
        <v>4868</v>
      </c>
    </row>
    <row r="52" hidden="1">
      <c r="A52" s="0" t="s">
        <v>114</v>
      </c>
      <c r="B52" s="0">
        <v>8.079664686E-05</v>
      </c>
    </row>
    <row r="53">
      <c r="A53" s="13" t="s">
        <v>110</v>
      </c>
      <c r="B53" s="13">
        <v>44524</v>
      </c>
      <c r="C53" s="14">
        <f>HYPERLINK(CHAR(35)&amp;CELL("address",INDEX(Holdings!AN1:AN2253,SMALL(IF(COUNTIF(Holdings!A1:A2253,A52),MATCH(B52,Holdings!Y1:Y2253,0),""),ROWS($A$1:A1)))),"GameStop Corp")</f>
      </c>
    </row>
    <row r="54">
      <c r="A54" s="2" t="s">
        <v>4867</v>
      </c>
      <c r="B54" s="2" t="s">
        <v>4868</v>
      </c>
    </row>
    <row r="57" hidden="1">
      <c r="A57" s="0" t="s">
        <v>115</v>
      </c>
      <c r="B57" s="0">
        <v>8.371990912E-05</v>
      </c>
    </row>
    <row r="58">
      <c r="A58" s="13" t="s">
        <v>116</v>
      </c>
      <c r="B58" s="13">
        <v>44341</v>
      </c>
      <c r="C58" s="14">
        <f>HYPERLINK(CHAR(35)&amp;CELL("address",INDEX(Holdings!AN1:AN2253,SMALL(IF(COUNTIF(Holdings!A1:A2253,A57),MATCH(B57,Holdings!Y1:Y2253,0),""),ROWS($A$1:A1)))),"GameStop Corp")</f>
      </c>
    </row>
    <row r="59">
      <c r="A59" s="2" t="s">
        <v>4867</v>
      </c>
      <c r="B59" s="2" t="s">
        <v>4868</v>
      </c>
    </row>
    <row r="62" hidden="1">
      <c r="A62" s="0" t="s">
        <v>119</v>
      </c>
      <c r="B62" s="0">
        <v>9.076092755E-05</v>
      </c>
    </row>
    <row r="63">
      <c r="A63" s="13" t="s">
        <v>116</v>
      </c>
      <c r="B63" s="13">
        <v>44427</v>
      </c>
      <c r="C63" s="14">
        <f>HYPERLINK(CHAR(35)&amp;CELL("address",INDEX(Holdings!AN1:AN2253,SMALL(IF(COUNTIF(Holdings!A1:A2253,A62),MATCH(B62,Holdings!Y1:Y2253,0),""),ROWS($A$1:A1)))),"GameStop Corp")</f>
      </c>
    </row>
    <row r="64">
      <c r="A64" s="2" t="s">
        <v>4867</v>
      </c>
      <c r="B64" s="2" t="s">
        <v>4868</v>
      </c>
    </row>
    <row r="67" hidden="1">
      <c r="A67" s="0" t="s">
        <v>120</v>
      </c>
      <c r="B67" s="0">
        <v>7.609384937E-05</v>
      </c>
    </row>
    <row r="68">
      <c r="A68" s="13" t="s">
        <v>116</v>
      </c>
      <c r="B68" s="13">
        <v>44524</v>
      </c>
      <c r="C68" s="14">
        <f>HYPERLINK(CHAR(35)&amp;CELL("address",INDEX(Holdings!AN1:AN2253,SMALL(IF(COUNTIF(Holdings!A1:A2253,A67),MATCH(B67,Holdings!Y1:Y2253,0),""),ROWS($A$1:A1)))),"GameStop Corp")</f>
      </c>
    </row>
    <row r="69">
      <c r="A69" s="2" t="s">
        <v>4867</v>
      </c>
      <c r="B69" s="2" t="s">
        <v>4868</v>
      </c>
    </row>
    <row r="72" hidden="1">
      <c r="A72" s="0" t="s">
        <v>168</v>
      </c>
      <c r="B72" s="0">
        <v>0.02150928055895</v>
      </c>
    </row>
    <row r="73">
      <c r="A73" s="13" t="s">
        <v>172</v>
      </c>
      <c r="B73" s="13">
        <v>44518</v>
      </c>
      <c r="C73" s="14">
        <f>HYPERLINK(CHAR(35)&amp;CELL("address",INDEX(Holdings!AN1:AN2253,SMALL(IF(COUNTIF(Holdings!A1:A2253,A72),MATCH(B72,Holdings!Y1:Y2253,0),""),ROWS($A$1:A1)))),"GameStop Corp")</f>
      </c>
    </row>
    <row r="74">
      <c r="A74" s="2" t="s">
        <v>4867</v>
      </c>
      <c r="B74" s="2" t="s">
        <v>4868</v>
      </c>
    </row>
    <row r="77" hidden="1">
      <c r="A77" s="0" t="s">
        <v>202</v>
      </c>
      <c r="B77" s="0">
        <v>0.00753145118251</v>
      </c>
    </row>
    <row r="78">
      <c r="A78" s="13" t="s">
        <v>206</v>
      </c>
      <c r="B78" s="13">
        <v>43787</v>
      </c>
      <c r="C78" s="14">
        <f>HYPERLINK(CHAR(35)&amp;CELL("address",INDEX(Holdings!AN1:AN2253,SMALL(IF(COUNTIF(Holdings!A1:A2253,A77),MATCH(B77,Holdings!Y1:Y2253,0),""),ROWS($A$1:A1)))),"GameStop Corp")</f>
      </c>
    </row>
    <row r="79">
      <c r="A79" s="2" t="s">
        <v>4867</v>
      </c>
      <c r="B79" s="2" t="s">
        <v>4868</v>
      </c>
    </row>
    <row r="82" hidden="1">
      <c r="A82" s="0" t="s">
        <v>209</v>
      </c>
      <c r="B82" s="0">
        <v>0.00575517910318</v>
      </c>
    </row>
    <row r="83">
      <c r="A83" s="13" t="s">
        <v>206</v>
      </c>
      <c r="B83" s="13">
        <v>43886</v>
      </c>
      <c r="C83" s="14">
        <f>HYPERLINK(CHAR(35)&amp;CELL("address",INDEX(Holdings!AN1:AN2253,SMALL(IF(COUNTIF(Holdings!A1:A2253,A82),MATCH(B82,Holdings!Y1:Y2253,0),""),ROWS($A$1:A1)))),"GameStop Corp")</f>
      </c>
    </row>
    <row r="84">
      <c r="A84" s="2" t="s">
        <v>4867</v>
      </c>
      <c r="B84" s="2" t="s">
        <v>4868</v>
      </c>
    </row>
    <row r="87" hidden="1">
      <c r="A87" s="0" t="s">
        <v>210</v>
      </c>
      <c r="B87" s="0">
        <v>0.00739064460661</v>
      </c>
    </row>
    <row r="88">
      <c r="A88" s="13" t="s">
        <v>206</v>
      </c>
      <c r="B88" s="13">
        <v>43963</v>
      </c>
      <c r="C88" s="14">
        <f>HYPERLINK(CHAR(35)&amp;CELL("address",INDEX(Holdings!AN1:AN2253,SMALL(IF(COUNTIF(Holdings!A1:A2253,A87),MATCH(B87,Holdings!Y1:Y2253,0),""),ROWS($A$1:A1)))),"GameStop Corp")</f>
      </c>
    </row>
    <row r="89">
      <c r="A89" s="2" t="s">
        <v>4867</v>
      </c>
      <c r="B89" s="2" t="s">
        <v>4868</v>
      </c>
    </row>
    <row r="92" hidden="1">
      <c r="A92" s="0" t="s">
        <v>211</v>
      </c>
      <c r="B92" s="0">
        <v>0.0079896755005</v>
      </c>
    </row>
    <row r="93">
      <c r="A93" s="13" t="s">
        <v>206</v>
      </c>
      <c r="B93" s="13">
        <v>44067</v>
      </c>
      <c r="C93" s="14">
        <f>HYPERLINK(CHAR(35)&amp;CELL("address",INDEX(Holdings!AN1:AN2253,SMALL(IF(COUNTIF(Holdings!A1:A2253,A92),MATCH(B92,Holdings!Y1:Y2253,0),""),ROWS($A$1:A1)))),"GameStop Corp")</f>
      </c>
    </row>
    <row r="94">
      <c r="A94" s="2" t="s">
        <v>4867</v>
      </c>
      <c r="B94" s="2" t="s">
        <v>4868</v>
      </c>
    </row>
    <row r="97" hidden="1">
      <c r="A97" s="0" t="s">
        <v>212</v>
      </c>
      <c r="B97" s="0">
        <v>0.01005924713668</v>
      </c>
    </row>
    <row r="98">
      <c r="A98" s="13" t="s">
        <v>206</v>
      </c>
      <c r="B98" s="13">
        <v>44139</v>
      </c>
      <c r="C98" s="14">
        <f>HYPERLINK(CHAR(35)&amp;CELL("address",INDEX(Holdings!AN1:AN2253,SMALL(IF(COUNTIF(Holdings!A1:A2253,A97),MATCH(B97,Holdings!Y1:Y2253,0),""),ROWS($A$1:A1)))),"GameStop Corp")</f>
      </c>
    </row>
    <row r="99">
      <c r="A99" s="2" t="s">
        <v>4867</v>
      </c>
      <c r="B99" s="2" t="s">
        <v>4868</v>
      </c>
    </row>
    <row r="102" hidden="1">
      <c r="A102" s="0" t="s">
        <v>215</v>
      </c>
      <c r="B102" s="0">
        <v>0.01149398290071</v>
      </c>
    </row>
    <row r="103">
      <c r="A103" s="13" t="s">
        <v>206</v>
      </c>
      <c r="B103" s="13">
        <v>44253</v>
      </c>
      <c r="C103" s="14">
        <f>HYPERLINK(CHAR(35)&amp;CELL("address",INDEX(Holdings!AN1:AN2253,SMALL(IF(COUNTIF(Holdings!A1:A2253,A102),MATCH(B102,Holdings!Y1:Y2253,0),""),ROWS($A$1:A1)))),"GameStop Corp")</f>
      </c>
    </row>
    <row r="104">
      <c r="A104" s="2" t="s">
        <v>4867</v>
      </c>
      <c r="B104" s="2" t="s">
        <v>4868</v>
      </c>
    </row>
    <row r="107" hidden="1">
      <c r="A107" s="0" t="s">
        <v>4703</v>
      </c>
      <c r="B107" s="0">
        <v>0.01230485920842</v>
      </c>
    </row>
    <row r="108">
      <c r="A108" s="13" t="s">
        <v>4705</v>
      </c>
      <c r="B108" s="13">
        <v>44323</v>
      </c>
      <c r="C108" s="14">
        <f>HYPERLINK(CHAR(35)&amp;CELL("address",INDEX(Holdings!AN1:AN2253,SMALL(IF(COUNTIF(Holdings!A1:A2253,A107),MATCH(B107,Holdings!Y1:Y2253,0),""),ROWS($A$1:A1)))),"GameStop Corp")</f>
      </c>
    </row>
    <row r="109">
      <c r="A109" s="2" t="s">
        <v>4867</v>
      </c>
      <c r="B109" s="2" t="s">
        <v>4868</v>
      </c>
    </row>
    <row r="112" hidden="1">
      <c r="A112" s="0" t="s">
        <v>216</v>
      </c>
      <c r="B112" s="0">
        <v>0.0073822479071</v>
      </c>
    </row>
    <row r="113">
      <c r="A113" s="13" t="s">
        <v>217</v>
      </c>
      <c r="B113" s="13">
        <v>43886</v>
      </c>
      <c r="C113" s="14">
        <f>HYPERLINK(CHAR(35)&amp;CELL("address",INDEX(Holdings!AN1:AN2253,SMALL(IF(COUNTIF(Holdings!A1:A2253,A112),MATCH(B112,Holdings!Y1:Y2253,0),""),ROWS($A$1:A1)))),"GameStop Corp")</f>
      </c>
    </row>
    <row r="114">
      <c r="A114" s="2" t="s">
        <v>4867</v>
      </c>
      <c r="B114" s="2" t="s">
        <v>4868</v>
      </c>
    </row>
    <row r="117" hidden="1">
      <c r="A117" s="0" t="s">
        <v>318</v>
      </c>
      <c r="B117" s="0">
        <v>0.00492836456749</v>
      </c>
    </row>
    <row r="118">
      <c r="A118" s="13" t="s">
        <v>319</v>
      </c>
      <c r="B118" s="13">
        <v>43794</v>
      </c>
      <c r="C118" s="14">
        <f>HYPERLINK(CHAR(35)&amp;CELL("address",INDEX(Holdings!AN1:AN2253,SMALL(IF(COUNTIF(Holdings!A1:A2253,A117),MATCH(B117,Holdings!Y1:Y2253,0),""),ROWS($A$1:A1)))),"GameStop Corp.")</f>
      </c>
    </row>
    <row r="121" hidden="1">
      <c r="A121" s="0" t="s">
        <v>322</v>
      </c>
      <c r="B121" s="0">
        <v>0.00455470908088</v>
      </c>
    </row>
    <row r="122">
      <c r="A122" s="13" t="s">
        <v>319</v>
      </c>
      <c r="B122" s="13">
        <v>43888</v>
      </c>
      <c r="C122" s="14">
        <f>HYPERLINK(CHAR(35)&amp;CELL("address",INDEX(Holdings!AN1:AN2253,SMALL(IF(COUNTIF(Holdings!A1:A2253,A121),MATCH(B121,Holdings!Y1:Y2253,0),""),ROWS($A$1:A1)))),"GameStop Corp.")</f>
      </c>
    </row>
    <row r="125" hidden="1">
      <c r="A125" s="0" t="s">
        <v>323</v>
      </c>
      <c r="B125" s="0">
        <v>-0.0068292168744</v>
      </c>
    </row>
    <row r="126">
      <c r="A126" s="13" t="s">
        <v>324</v>
      </c>
      <c r="B126" s="13">
        <v>44523</v>
      </c>
      <c r="C126" s="14">
        <f>HYPERLINK(CHAR(35)&amp;CELL("address",INDEX(Holdings!AN1:AN2253,SMALL(IF(COUNTIF(Holdings!A1:A2253,A125),MATCH(B125,Holdings!Y1:Y2253,0),""),ROWS($A$1:A1)))),"Total Return Basket Swap")</f>
      </c>
    </row>
    <row r="129" hidden="1">
      <c r="A129" s="0" t="s">
        <v>335</v>
      </c>
      <c r="B129" s="0">
        <v>0.01369966415353</v>
      </c>
    </row>
    <row r="130">
      <c r="A130" s="13" t="s">
        <v>336</v>
      </c>
      <c r="B130" s="13">
        <v>44523</v>
      </c>
      <c r="C130" s="14">
        <f>HYPERLINK(CHAR(35)&amp;CELL("address",INDEX(Holdings!AN1:AN2253,SMALL(IF(COUNTIF(Holdings!A1:A2253,A129),MATCH(B129,Holdings!Y1:Y2253,0),""),ROWS($A$1:A1)))),"Total Return Basket Swap")</f>
      </c>
    </row>
    <row r="133" hidden="1">
      <c r="A133" s="0" t="s">
        <v>340</v>
      </c>
      <c r="B133" s="0">
        <v>-0.0031863301741</v>
      </c>
    </row>
    <row r="134">
      <c r="A134" s="13" t="s">
        <v>341</v>
      </c>
      <c r="B134" s="13">
        <v>44523</v>
      </c>
      <c r="C134" s="14">
        <f>HYPERLINK(CHAR(35)&amp;CELL("address",INDEX(Holdings!AN1:AN2253,SMALL(IF(COUNTIF(Holdings!A1:A2253,A133),MATCH(B133,Holdings!Y1:Y2253,0),""),ROWS($A$1:A1)))),"Total Return Basket Swap")</f>
      </c>
    </row>
    <row r="137" hidden="1">
      <c r="A137" s="0" t="s">
        <v>345</v>
      </c>
      <c r="B137" s="0">
        <v>-0.0049719583563</v>
      </c>
    </row>
    <row r="138">
      <c r="A138" s="13" t="s">
        <v>346</v>
      </c>
      <c r="B138" s="13">
        <v>44523</v>
      </c>
      <c r="C138" s="14">
        <f>HYPERLINK(CHAR(35)&amp;CELL("address",INDEX(Holdings!AN1:AN2253,SMALL(IF(COUNTIF(Holdings!A1:A2253,A137),MATCH(B137,Holdings!Y1:Y2253,0),""),ROWS($A$1:A1)))),"Total Return Basket Swap")</f>
      </c>
    </row>
    <row r="141" hidden="1">
      <c r="A141" s="0" t="s">
        <v>366</v>
      </c>
      <c r="B141" s="0">
        <v>-0.0087443910192</v>
      </c>
    </row>
    <row r="142">
      <c r="A142" s="13" t="s">
        <v>367</v>
      </c>
      <c r="B142" s="13">
        <v>44523</v>
      </c>
      <c r="C142" s="14">
        <f>HYPERLINK(CHAR(35)&amp;CELL("address",INDEX(Holdings!AN1:AN2253,SMALL(IF(COUNTIF(Holdings!A1:A2253,A141),MATCH(B141,Holdings!Y1:Y2253,0),""),ROWS($A$1:A1)))),"Total Return Basket Swap")</f>
      </c>
    </row>
    <row r="145" hidden="1">
      <c r="A145" s="0" t="s">
        <v>380</v>
      </c>
      <c r="B145" s="0">
        <v>0.00025482384071</v>
      </c>
    </row>
    <row r="146">
      <c r="A146" s="13" t="s">
        <v>384</v>
      </c>
      <c r="B146" s="13">
        <v>44467</v>
      </c>
      <c r="C146" s="14">
        <f>HYPERLINK(CHAR(35)&amp;CELL("address",INDEX(Holdings!AN1:AN2253,SMALL(IF(COUNTIF(Holdings!A1:A2253,A145),MATCH(B145,Holdings!Y1:Y2253,0),""),ROWS($A$1:A1)))),"GameStop Corp")</f>
      </c>
    </row>
    <row r="147">
      <c r="A147" s="2" t="s">
        <v>4867</v>
      </c>
      <c r="B147" s="2" t="s">
        <v>4868</v>
      </c>
    </row>
    <row r="150" hidden="1">
      <c r="A150" s="0" t="s">
        <v>387</v>
      </c>
      <c r="B150" s="0">
        <v>0.00057278008855</v>
      </c>
    </row>
    <row r="151">
      <c r="A151" s="13" t="s">
        <v>384</v>
      </c>
      <c r="B151" s="13">
        <v>44558</v>
      </c>
      <c r="C151" s="14">
        <f>HYPERLINK(CHAR(35)&amp;CELL("address",INDEX(Holdings!AN1:AN2253,SMALL(IF(COUNTIF(Holdings!A1:A2253,A150),MATCH(B150,Holdings!Y1:Y2253,0),""),ROWS($A$1:A1)))),"GameStop Corp")</f>
      </c>
    </row>
    <row r="152">
      <c r="A152" s="2" t="s">
        <v>4867</v>
      </c>
      <c r="B152" s="2" t="s">
        <v>4868</v>
      </c>
    </row>
    <row r="155" hidden="1">
      <c r="A155" s="0" t="s">
        <v>388</v>
      </c>
      <c r="B155" s="0">
        <v>0.00106471389788</v>
      </c>
    </row>
    <row r="156">
      <c r="A156" s="13" t="s">
        <v>392</v>
      </c>
      <c r="B156" s="13">
        <v>44034</v>
      </c>
      <c r="C156" s="14">
        <f>HYPERLINK(CHAR(35)&amp;CELL("address",INDEX(Holdings!AN1:AN2253,SMALL(IF(COUNTIF(Holdings!A1:A2253,A155),MATCH(B155,Holdings!Y1:Y2253,0),""),ROWS($A$1:A1)))),"GameStop Corp")</f>
      </c>
    </row>
    <row r="157">
      <c r="A157" s="2" t="s">
        <v>4867</v>
      </c>
      <c r="B157" s="2" t="s">
        <v>4868</v>
      </c>
    </row>
    <row r="160" hidden="1">
      <c r="A160" s="0" t="s">
        <v>395</v>
      </c>
      <c r="B160" s="0">
        <v>3.84357778E-05</v>
      </c>
    </row>
    <row r="161">
      <c r="A161" s="13" t="s">
        <v>392</v>
      </c>
      <c r="B161" s="13">
        <v>44313</v>
      </c>
      <c r="C161" s="14">
        <f>HYPERLINK(CHAR(35)&amp;CELL("address",INDEX(Holdings!AN1:AN2253,SMALL(IF(COUNTIF(Holdings!A1:A2253,A160),MATCH(B160,Holdings!Y1:Y2253,0),""),ROWS($A$1:A1)))),"GameStop Corp")</f>
      </c>
    </row>
    <row r="162">
      <c r="A162" s="2" t="s">
        <v>4867</v>
      </c>
      <c r="B162" s="2" t="s">
        <v>4868</v>
      </c>
    </row>
    <row r="165" hidden="1">
      <c r="A165" s="0" t="s">
        <v>396</v>
      </c>
      <c r="B165" s="0">
        <v>0.00277826639579</v>
      </c>
    </row>
    <row r="166">
      <c r="A166" s="13" t="s">
        <v>392</v>
      </c>
      <c r="B166" s="13">
        <v>44403</v>
      </c>
      <c r="C166" s="14">
        <f>HYPERLINK(CHAR(35)&amp;CELL("address",INDEX(Holdings!AN1:AN2253,SMALL(IF(COUNTIF(Holdings!A1:A2253,A165),MATCH(B165,Holdings!Y1:Y2253,0),""),ROWS($A$1:A1)))),"GameStop Corp")</f>
      </c>
    </row>
    <row r="167">
      <c r="A167" s="2" t="s">
        <v>4867</v>
      </c>
      <c r="B167" s="2" t="s">
        <v>4868</v>
      </c>
    </row>
    <row r="170" hidden="1">
      <c r="A170" s="0" t="s">
        <v>398</v>
      </c>
      <c r="B170" s="0">
        <v>-0.0016982803226</v>
      </c>
      <c r="C170" s="0">
        <v>-9.09933952E-05</v>
      </c>
    </row>
    <row r="171">
      <c r="A171" s="13" t="s">
        <v>399</v>
      </c>
      <c r="B171" s="13">
        <v>44008</v>
      </c>
      <c r="C171" s="14">
        <f>HYPERLINK(CHAR(35)&amp;CELL("address",INDEX(Holdings!AN1:AN2253,SMALL(IF(COUNTIF(Holdings!A1:A2253,A170),MATCH(B170,Holdings!Y1:Y2253,0),""),ROWS($A$1:A1)))),"TRS:BlackRock Global Long/Short Equity Fund - US Large Cap - BAML")</f>
      </c>
      <c r="D171" s="14">
        <f>HYPERLINK(CHAR(35)&amp;CELL("address",INDEX(Holdings!AN1:AN2253,SMALL(IF(COUNTIF(Holdings!A1:A2253,A170),MATCH(C170,Holdings!Y1:Y2253,0),""),ROWS($A$1:A1)))),"TRS:BlackRock Global Long/Short Equity Fund - US Large Cap - GS")</f>
      </c>
    </row>
    <row r="172">
      <c r="A172" s="2" t="s">
        <v>4867</v>
      </c>
      <c r="B172" s="2" t="s">
        <v>4868</v>
      </c>
    </row>
    <row r="173">
      <c r="A173" s="2" t="s">
        <v>4869</v>
      </c>
      <c r="B173" s="2" t="s">
        <v>4870</v>
      </c>
    </row>
    <row r="176" hidden="1">
      <c r="A176" s="0" t="s">
        <v>413</v>
      </c>
      <c r="B176" s="0">
        <v>0.00081587517266</v>
      </c>
    </row>
    <row r="177">
      <c r="A177" s="13" t="s">
        <v>414</v>
      </c>
      <c r="B177" s="13">
        <v>44467</v>
      </c>
      <c r="C177" s="14">
        <f>HYPERLINK(CHAR(35)&amp;CELL("address",INDEX(Holdings!AN1:AN2253,SMALL(IF(COUNTIF(Holdings!A1:A2253,A176),MATCH(B176,Holdings!Y1:Y2253,0),""),ROWS($A$1:A1)))),"GameStop Corp")</f>
      </c>
    </row>
    <row r="178">
      <c r="A178" s="2" t="s">
        <v>4867</v>
      </c>
      <c r="B178" s="2" t="s">
        <v>4868</v>
      </c>
    </row>
    <row r="181" hidden="1">
      <c r="A181" s="0" t="s">
        <v>417</v>
      </c>
      <c r="B181" s="0">
        <v>0.00098066590716</v>
      </c>
    </row>
    <row r="182">
      <c r="A182" s="13" t="s">
        <v>414</v>
      </c>
      <c r="B182" s="13">
        <v>44558</v>
      </c>
      <c r="C182" s="14">
        <f>HYPERLINK(CHAR(35)&amp;CELL("address",INDEX(Holdings!AN1:AN2253,SMALL(IF(COUNTIF(Holdings!A1:A2253,A181),MATCH(B181,Holdings!Y1:Y2253,0),""),ROWS($A$1:A1)))),"GameStop Corp")</f>
      </c>
    </row>
    <row r="183">
      <c r="A183" s="2" t="s">
        <v>4867</v>
      </c>
      <c r="B183" s="2" t="s">
        <v>4868</v>
      </c>
    </row>
    <row r="186" hidden="1">
      <c r="A186" s="0" t="s">
        <v>418</v>
      </c>
      <c r="B186" s="0">
        <v>9.767510458E-05</v>
      </c>
    </row>
    <row r="187">
      <c r="A187" s="13" t="s">
        <v>419</v>
      </c>
      <c r="B187" s="13">
        <v>43825</v>
      </c>
      <c r="C187" s="14">
        <f>HYPERLINK(CHAR(35)&amp;CELL("address",INDEX(Holdings!AN1:AN2253,SMALL(IF(COUNTIF(Holdings!A1:A2253,A186),MATCH(B186,Holdings!Y1:Y2253,0),""),ROWS($A$1:A1)))),"GameStop Corp")</f>
      </c>
    </row>
    <row r="188">
      <c r="A188" s="2" t="s">
        <v>4867</v>
      </c>
      <c r="B188" s="2" t="s">
        <v>4868</v>
      </c>
    </row>
    <row r="189">
      <c r="A189" s="2" t="s">
        <v>4871</v>
      </c>
      <c r="B189" s="2" t="s">
        <v>4872</v>
      </c>
    </row>
    <row r="192" hidden="1">
      <c r="A192" s="0" t="s">
        <v>422</v>
      </c>
      <c r="B192" s="0">
        <v>5.801686686E-05</v>
      </c>
    </row>
    <row r="193">
      <c r="A193" s="13" t="s">
        <v>419</v>
      </c>
      <c r="B193" s="13">
        <v>43917</v>
      </c>
      <c r="C193" s="14">
        <f>HYPERLINK(CHAR(35)&amp;CELL("address",INDEX(Holdings!AN1:AN2253,SMALL(IF(COUNTIF(Holdings!A1:A2253,A192),MATCH(B192,Holdings!Y1:Y2253,0),""),ROWS($A$1:A1)))),"GameStop Corp")</f>
      </c>
    </row>
    <row r="194">
      <c r="A194" s="2" t="s">
        <v>4867</v>
      </c>
      <c r="B194" s="2" t="s">
        <v>4868</v>
      </c>
    </row>
    <row r="197" hidden="1">
      <c r="A197" s="0" t="s">
        <v>423</v>
      </c>
      <c r="B197" s="0">
        <v>8.489722785E-05</v>
      </c>
    </row>
    <row r="198">
      <c r="A198" s="13" t="s">
        <v>419</v>
      </c>
      <c r="B198" s="13">
        <v>44011</v>
      </c>
      <c r="C198" s="14">
        <f>HYPERLINK(CHAR(35)&amp;CELL("address",INDEX(Holdings!AN1:AN2253,SMALL(IF(COUNTIF(Holdings!A1:A2253,A197),MATCH(B197,Holdings!Y1:Y2253,0),""),ROWS($A$1:A1)))),"GameStop Corp")</f>
      </c>
    </row>
    <row r="199">
      <c r="A199" s="2" t="s">
        <v>4867</v>
      </c>
      <c r="B199" s="2" t="s">
        <v>4868</v>
      </c>
    </row>
    <row r="202" hidden="1">
      <c r="A202" s="0" t="s">
        <v>424</v>
      </c>
      <c r="B202" s="0">
        <v>4.995660761E-05</v>
      </c>
    </row>
    <row r="203">
      <c r="A203" s="13" t="s">
        <v>419</v>
      </c>
      <c r="B203" s="13">
        <v>44102</v>
      </c>
      <c r="C203" s="14">
        <f>HYPERLINK(CHAR(35)&amp;CELL("address",INDEX(Holdings!AN1:AN2253,SMALL(IF(COUNTIF(Holdings!A1:A2253,A202),MATCH(B202,Holdings!Y1:Y2253,0),""),ROWS($A$1:A1)))),"GameStop Corp")</f>
      </c>
    </row>
    <row r="204">
      <c r="A204" s="2" t="s">
        <v>4867</v>
      </c>
      <c r="B204" s="2" t="s">
        <v>4868</v>
      </c>
    </row>
    <row r="207" hidden="1">
      <c r="A207" s="0" t="s">
        <v>425</v>
      </c>
      <c r="B207" s="0">
        <v>0.00013092856327</v>
      </c>
    </row>
    <row r="208">
      <c r="A208" s="13" t="s">
        <v>419</v>
      </c>
      <c r="B208" s="13">
        <v>44193</v>
      </c>
      <c r="C208" s="14">
        <f>HYPERLINK(CHAR(35)&amp;CELL("address",INDEX(Holdings!AN1:AN2253,SMALL(IF(COUNTIF(Holdings!A1:A2253,A207),MATCH(B207,Holdings!Y1:Y2253,0),""),ROWS($A$1:A1)))),"GameStop Corp")</f>
      </c>
    </row>
    <row r="209">
      <c r="A209" s="2" t="s">
        <v>4867</v>
      </c>
      <c r="B209" s="2" t="s">
        <v>4868</v>
      </c>
    </row>
    <row r="212" hidden="1">
      <c r="A212" s="0" t="s">
        <v>426</v>
      </c>
      <c r="B212" s="0">
        <v>0.00340877967712</v>
      </c>
    </row>
    <row r="213">
      <c r="A213" s="13" t="s">
        <v>419</v>
      </c>
      <c r="B213" s="13">
        <v>44286</v>
      </c>
      <c r="C213" s="14">
        <f>HYPERLINK(CHAR(35)&amp;CELL("address",INDEX(Holdings!AN1:AN2253,SMALL(IF(COUNTIF(Holdings!A1:A2253,A212),MATCH(B212,Holdings!Y1:Y2253,0),""),ROWS($A$1:A1)))),"GameStop Corp")</f>
      </c>
    </row>
    <row r="214">
      <c r="A214" s="2" t="s">
        <v>4867</v>
      </c>
      <c r="B214" s="2" t="s">
        <v>4868</v>
      </c>
    </row>
    <row r="217" hidden="1">
      <c r="A217" s="0" t="s">
        <v>427</v>
      </c>
      <c r="B217" s="0">
        <v>0.00150647275889</v>
      </c>
    </row>
    <row r="218">
      <c r="A218" s="13" t="s">
        <v>419</v>
      </c>
      <c r="B218" s="13">
        <v>44375</v>
      </c>
      <c r="C218" s="14">
        <f>HYPERLINK(CHAR(35)&amp;CELL("address",INDEX(Holdings!AN1:AN2253,SMALL(IF(COUNTIF(Holdings!A1:A2253,A217),MATCH(B217,Holdings!Y1:Y2253,0),""),ROWS($A$1:A1)))),"GameStop Corp")</f>
      </c>
    </row>
    <row r="219">
      <c r="A219" s="2" t="s">
        <v>4867</v>
      </c>
      <c r="B219" s="2" t="s">
        <v>4868</v>
      </c>
    </row>
    <row r="222" hidden="1">
      <c r="A222" s="0" t="s">
        <v>428</v>
      </c>
      <c r="B222" s="0">
        <v>0.00137014283957</v>
      </c>
    </row>
    <row r="223">
      <c r="A223" s="13" t="s">
        <v>419</v>
      </c>
      <c r="B223" s="13">
        <v>44467</v>
      </c>
      <c r="C223" s="14">
        <f>HYPERLINK(CHAR(35)&amp;CELL("address",INDEX(Holdings!AN1:AN2253,SMALL(IF(COUNTIF(Holdings!A1:A2253,A222),MATCH(B222,Holdings!Y1:Y2253,0),""),ROWS($A$1:A1)))),"GameStop Corp")</f>
      </c>
    </row>
    <row r="224">
      <c r="A224" s="2" t="s">
        <v>4867</v>
      </c>
      <c r="B224" s="2" t="s">
        <v>4868</v>
      </c>
    </row>
    <row r="227" hidden="1">
      <c r="A227" s="0" t="s">
        <v>429</v>
      </c>
      <c r="B227" s="0">
        <v>0.00164404089404</v>
      </c>
    </row>
    <row r="228">
      <c r="A228" s="13" t="s">
        <v>419</v>
      </c>
      <c r="B228" s="13">
        <v>44558</v>
      </c>
      <c r="C228" s="14">
        <f>HYPERLINK(CHAR(35)&amp;CELL("address",INDEX(Holdings!AN1:AN2253,SMALL(IF(COUNTIF(Holdings!A1:A2253,A227),MATCH(B227,Holdings!Y1:Y2253,0),""),ROWS($A$1:A1)))),"GameStop Corp")</f>
      </c>
    </row>
    <row r="229">
      <c r="A229" s="2" t="s">
        <v>4867</v>
      </c>
      <c r="B229" s="2" t="s">
        <v>4868</v>
      </c>
    </row>
    <row r="232" hidden="1">
      <c r="A232" s="0" t="s">
        <v>430</v>
      </c>
      <c r="B232" s="0">
        <v>1.724616166E-05</v>
      </c>
    </row>
    <row r="233">
      <c r="A233" s="13" t="s">
        <v>431</v>
      </c>
      <c r="B233" s="13">
        <v>43825</v>
      </c>
      <c r="C233" s="14">
        <f>HYPERLINK(CHAR(35)&amp;CELL("address",INDEX(Holdings!AN1:AN2253,SMALL(IF(COUNTIF(Holdings!A1:A2253,A232),MATCH(B232,Holdings!Y1:Y2253,0),""),ROWS($A$1:A1)))),"GameStop Corp")</f>
      </c>
    </row>
    <row r="234">
      <c r="A234" s="2" t="s">
        <v>4867</v>
      </c>
      <c r="B234" s="2" t="s">
        <v>4868</v>
      </c>
    </row>
    <row r="235">
      <c r="A235" s="2" t="s">
        <v>4871</v>
      </c>
      <c r="B235" s="2" t="s">
        <v>4872</v>
      </c>
    </row>
    <row r="238" hidden="1">
      <c r="A238" s="0" t="s">
        <v>434</v>
      </c>
      <c r="B238" s="0">
        <v>1.086737591E-05</v>
      </c>
    </row>
    <row r="239">
      <c r="A239" s="13" t="s">
        <v>431</v>
      </c>
      <c r="B239" s="13">
        <v>43917</v>
      </c>
      <c r="C239" s="14">
        <f>HYPERLINK(CHAR(35)&amp;CELL("address",INDEX(Holdings!AN1:AN2253,SMALL(IF(COUNTIF(Holdings!A1:A2253,A238),MATCH(B238,Holdings!Y1:Y2253,0),""),ROWS($A$1:A1)))),"GameStop Corp")</f>
      </c>
    </row>
    <row r="240">
      <c r="A240" s="2" t="s">
        <v>4867</v>
      </c>
      <c r="B240" s="2" t="s">
        <v>4868</v>
      </c>
    </row>
    <row r="243" hidden="1">
      <c r="A243" s="0" t="s">
        <v>435</v>
      </c>
      <c r="B243" s="0">
        <v>1.701832479E-05</v>
      </c>
    </row>
    <row r="244">
      <c r="A244" s="13" t="s">
        <v>431</v>
      </c>
      <c r="B244" s="13">
        <v>44012</v>
      </c>
      <c r="C244" s="14">
        <f>HYPERLINK(CHAR(35)&amp;CELL("address",INDEX(Holdings!AN1:AN2253,SMALL(IF(COUNTIF(Holdings!A1:A2253,A243),MATCH(B243,Holdings!Y1:Y2253,0),""),ROWS($A$1:A1)))),"GameStop Corp")</f>
      </c>
    </row>
    <row r="245">
      <c r="A245" s="2" t="s">
        <v>4867</v>
      </c>
      <c r="B245" s="2" t="s">
        <v>4868</v>
      </c>
    </row>
    <row r="248" hidden="1">
      <c r="A248" s="0" t="s">
        <v>436</v>
      </c>
      <c r="B248" s="0">
        <v>1.044430692E-05</v>
      </c>
    </row>
    <row r="249">
      <c r="A249" s="13" t="s">
        <v>431</v>
      </c>
      <c r="B249" s="13">
        <v>44102</v>
      </c>
      <c r="C249" s="14">
        <f>HYPERLINK(CHAR(35)&amp;CELL("address",INDEX(Holdings!AN1:AN2253,SMALL(IF(COUNTIF(Holdings!A1:A2253,A248),MATCH(B248,Holdings!Y1:Y2253,0),""),ROWS($A$1:A1)))),"GameStop Corp")</f>
      </c>
    </row>
    <row r="250">
      <c r="A250" s="2" t="s">
        <v>4867</v>
      </c>
      <c r="B250" s="2" t="s">
        <v>4868</v>
      </c>
    </row>
    <row r="253" hidden="1">
      <c r="A253" s="0" t="s">
        <v>437</v>
      </c>
      <c r="B253" s="0">
        <v>2.66413265E-05</v>
      </c>
    </row>
    <row r="254">
      <c r="A254" s="13" t="s">
        <v>431</v>
      </c>
      <c r="B254" s="13">
        <v>44193</v>
      </c>
      <c r="C254" s="14">
        <f>HYPERLINK(CHAR(35)&amp;CELL("address",INDEX(Holdings!AN1:AN2253,SMALL(IF(COUNTIF(Holdings!A1:A2253,A253),MATCH(B253,Holdings!Y1:Y2253,0),""),ROWS($A$1:A1)))),"GameStop Corp")</f>
      </c>
    </row>
    <row r="255">
      <c r="A255" s="2" t="s">
        <v>4867</v>
      </c>
      <c r="B255" s="2" t="s">
        <v>4868</v>
      </c>
    </row>
    <row r="258" hidden="1">
      <c r="A258" s="0" t="s">
        <v>438</v>
      </c>
      <c r="B258" s="0">
        <v>0.0006535870164</v>
      </c>
    </row>
    <row r="259">
      <c r="A259" s="13" t="s">
        <v>431</v>
      </c>
      <c r="B259" s="13">
        <v>44286</v>
      </c>
      <c r="C259" s="14">
        <f>HYPERLINK(CHAR(35)&amp;CELL("address",INDEX(Holdings!AN1:AN2253,SMALL(IF(COUNTIF(Holdings!A1:A2253,A258),MATCH(B258,Holdings!Y1:Y2253,0),""),ROWS($A$1:A1)))),"GameStop Corp")</f>
      </c>
    </row>
    <row r="260">
      <c r="A260" s="2" t="s">
        <v>4867</v>
      </c>
      <c r="B260" s="2" t="s">
        <v>4868</v>
      </c>
    </row>
    <row r="263" hidden="1">
      <c r="A263" s="0" t="s">
        <v>439</v>
      </c>
      <c r="B263" s="0">
        <v>0.00019672962853</v>
      </c>
    </row>
    <row r="264">
      <c r="A264" s="13" t="s">
        <v>431</v>
      </c>
      <c r="B264" s="13">
        <v>44375</v>
      </c>
      <c r="C264" s="14">
        <f>HYPERLINK(CHAR(35)&amp;CELL("address",INDEX(Holdings!AN1:AN2253,SMALL(IF(COUNTIF(Holdings!A1:A2253,A263),MATCH(B263,Holdings!Y1:Y2253,0),""),ROWS($A$1:A1)))),"GameStop Corp")</f>
      </c>
    </row>
    <row r="265">
      <c r="A265" s="2" t="s">
        <v>4867</v>
      </c>
      <c r="B265" s="2" t="s">
        <v>4868</v>
      </c>
    </row>
    <row r="268" hidden="1">
      <c r="A268" s="0" t="s">
        <v>440</v>
      </c>
      <c r="B268" s="0">
        <v>0.00020473864895</v>
      </c>
    </row>
    <row r="269">
      <c r="A269" s="13" t="s">
        <v>431</v>
      </c>
      <c r="B269" s="13">
        <v>44467</v>
      </c>
      <c r="C269" s="14">
        <f>HYPERLINK(CHAR(35)&amp;CELL("address",INDEX(Holdings!AN1:AN2253,SMALL(IF(COUNTIF(Holdings!A1:A2253,A268),MATCH(B268,Holdings!Y1:Y2253,0),""),ROWS($A$1:A1)))),"GameStop Corp")</f>
      </c>
    </row>
    <row r="270">
      <c r="A270" s="2" t="s">
        <v>4867</v>
      </c>
      <c r="B270" s="2" t="s">
        <v>4868</v>
      </c>
    </row>
    <row r="273" hidden="1">
      <c r="A273" s="0" t="s">
        <v>441</v>
      </c>
      <c r="B273" s="0">
        <v>0.00024145233155</v>
      </c>
    </row>
    <row r="274">
      <c r="A274" s="13" t="s">
        <v>431</v>
      </c>
      <c r="B274" s="13">
        <v>44558</v>
      </c>
      <c r="C274" s="14">
        <f>HYPERLINK(CHAR(35)&amp;CELL("address",INDEX(Holdings!AN1:AN2253,SMALL(IF(COUNTIF(Holdings!A1:A2253,A273),MATCH(B273,Holdings!Y1:Y2253,0),""),ROWS($A$1:A1)))),"GameStop Corp")</f>
      </c>
    </row>
    <row r="275">
      <c r="A275" s="2" t="s">
        <v>4867</v>
      </c>
      <c r="B275" s="2" t="s">
        <v>4868</v>
      </c>
    </row>
    <row r="278" hidden="1">
      <c r="A278" s="0" t="s">
        <v>442</v>
      </c>
      <c r="B278" s="0">
        <v>0.00024503507551</v>
      </c>
    </row>
    <row r="279">
      <c r="A279" s="13" t="s">
        <v>446</v>
      </c>
      <c r="B279" s="13">
        <v>43794</v>
      </c>
      <c r="C279" s="14">
        <f>HYPERLINK(CHAR(35)&amp;CELL("address",INDEX(Holdings!AN1:AN2253,SMALL(IF(COUNTIF(Holdings!A1:A2253,A278),MATCH(B278,Holdings!Y1:Y2253,0),""),ROWS($A$1:A1)))),"GameStop Corp., Class A")</f>
      </c>
    </row>
    <row r="280">
      <c r="A280" s="2" t="s">
        <v>4867</v>
      </c>
      <c r="B280" s="2" t="s">
        <v>4873</v>
      </c>
    </row>
    <row r="283" hidden="1">
      <c r="A283" s="0" t="s">
        <v>449</v>
      </c>
      <c r="B283" s="0">
        <v>0.00022848260953</v>
      </c>
    </row>
    <row r="284">
      <c r="A284" s="13" t="s">
        <v>446</v>
      </c>
      <c r="B284" s="13">
        <v>43886</v>
      </c>
      <c r="C284" s="14">
        <f>HYPERLINK(CHAR(35)&amp;CELL("address",INDEX(Holdings!AN1:AN2253,SMALL(IF(COUNTIF(Holdings!A1:A2253,A283),MATCH(B283,Holdings!Y1:Y2253,0),""),ROWS($A$1:A1)))),"GameStop Corp., Class A")</f>
      </c>
    </row>
    <row r="285">
      <c r="A285" s="2" t="s">
        <v>4867</v>
      </c>
      <c r="B285" s="2" t="s">
        <v>4873</v>
      </c>
    </row>
    <row r="288" hidden="1">
      <c r="A288" s="0" t="s">
        <v>450</v>
      </c>
      <c r="B288" s="0">
        <v>0.00015244466994</v>
      </c>
    </row>
    <row r="289">
      <c r="A289" s="13" t="s">
        <v>446</v>
      </c>
      <c r="B289" s="13">
        <v>43977</v>
      </c>
      <c r="C289" s="14">
        <f>HYPERLINK(CHAR(35)&amp;CELL("address",INDEX(Holdings!AN1:AN2253,SMALL(IF(COUNTIF(Holdings!A1:A2253,A288),MATCH(B288,Holdings!Y1:Y2253,0),""),ROWS($A$1:A1)))),"GameStop Corp., Class A")</f>
      </c>
    </row>
    <row r="290">
      <c r="A290" s="2" t="s">
        <v>4867</v>
      </c>
      <c r="B290" s="2" t="s">
        <v>4873</v>
      </c>
    </row>
    <row r="293" hidden="1">
      <c r="A293" s="0" t="s">
        <v>451</v>
      </c>
      <c r="B293" s="0">
        <v>0.00015204138848</v>
      </c>
    </row>
    <row r="294">
      <c r="A294" s="13" t="s">
        <v>446</v>
      </c>
      <c r="B294" s="13">
        <v>44067</v>
      </c>
      <c r="C294" s="14">
        <f>HYPERLINK(CHAR(35)&amp;CELL("address",INDEX(Holdings!AN1:AN2253,SMALL(IF(COUNTIF(Holdings!A1:A2253,A293),MATCH(B293,Holdings!Y1:Y2253,0),""),ROWS($A$1:A1)))),"GameStop Corp., Class A")</f>
      </c>
    </row>
    <row r="295">
      <c r="A295" s="2" t="s">
        <v>4867</v>
      </c>
      <c r="B295" s="2" t="s">
        <v>4873</v>
      </c>
    </row>
    <row r="298" hidden="1">
      <c r="A298" s="0" t="s">
        <v>452</v>
      </c>
      <c r="B298" s="0">
        <v>0.00028139651429</v>
      </c>
    </row>
    <row r="299">
      <c r="A299" s="13" t="s">
        <v>446</v>
      </c>
      <c r="B299" s="13">
        <v>44159</v>
      </c>
      <c r="C299" s="14">
        <f>HYPERLINK(CHAR(35)&amp;CELL("address",INDEX(Holdings!AN1:AN2253,SMALL(IF(COUNTIF(Holdings!A1:A2253,A298),MATCH(B298,Holdings!Y1:Y2253,0),""),ROWS($A$1:A1)))),"GameStop Corp., Class A")</f>
      </c>
    </row>
    <row r="300">
      <c r="A300" s="2" t="s">
        <v>4867</v>
      </c>
      <c r="B300" s="2" t="s">
        <v>4873</v>
      </c>
    </row>
    <row r="303" hidden="1">
      <c r="A303" s="0" t="s">
        <v>454</v>
      </c>
      <c r="B303" s="0">
        <v>0.00040164733525</v>
      </c>
    </row>
    <row r="304">
      <c r="A304" s="13" t="s">
        <v>446</v>
      </c>
      <c r="B304" s="13">
        <v>44251</v>
      </c>
      <c r="C304" s="14">
        <f>HYPERLINK(CHAR(35)&amp;CELL("address",INDEX(Holdings!AN1:AN2253,SMALL(IF(COUNTIF(Holdings!A1:A2253,A303),MATCH(B303,Holdings!Y1:Y2253,0),""),ROWS($A$1:A1)))),"GameStop Corp., Class A")</f>
      </c>
    </row>
    <row r="305">
      <c r="A305" s="2" t="s">
        <v>4867</v>
      </c>
      <c r="B305" s="2" t="s">
        <v>4873</v>
      </c>
    </row>
    <row r="308" hidden="1">
      <c r="A308" s="0" t="s">
        <v>455</v>
      </c>
      <c r="B308" s="0">
        <v>0.00378705079315</v>
      </c>
    </row>
    <row r="309">
      <c r="A309" s="13" t="s">
        <v>446</v>
      </c>
      <c r="B309" s="13">
        <v>44341</v>
      </c>
      <c r="C309" s="14">
        <f>HYPERLINK(CHAR(35)&amp;CELL("address",INDEX(Holdings!AN1:AN2253,SMALL(IF(COUNTIF(Holdings!A1:A2253,A308),MATCH(B308,Holdings!Y1:Y2253,0),""),ROWS($A$1:A1)))),"GameStop Corp., Class A")</f>
      </c>
    </row>
    <row r="310">
      <c r="A310" s="2" t="s">
        <v>4867</v>
      </c>
      <c r="B310" s="2" t="s">
        <v>4873</v>
      </c>
    </row>
    <row r="313" hidden="1">
      <c r="A313" s="0" t="s">
        <v>456</v>
      </c>
      <c r="B313" s="0">
        <v>-2.48909243E-05</v>
      </c>
    </row>
    <row r="314">
      <c r="A314" s="13" t="s">
        <v>460</v>
      </c>
      <c r="B314" s="13">
        <v>43795</v>
      </c>
      <c r="C314" s="14">
        <f>HYPERLINK(CHAR(35)&amp;CELL("address",INDEX(Holdings!AN1:AN2253,SMALL(IF(COUNTIF(Holdings!A1:A2253,A313),MATCH(B313,Holdings!Y1:Y2253,0),""),ROWS($A$1:A1)))),"GameStop Corp")</f>
      </c>
    </row>
    <row r="315">
      <c r="A315" s="2" t="s">
        <v>4867</v>
      </c>
      <c r="B315" s="2" t="s">
        <v>4868</v>
      </c>
    </row>
    <row r="318" hidden="1">
      <c r="A318" s="0" t="s">
        <v>463</v>
      </c>
      <c r="B318" s="0">
        <v>2.687341E-08</v>
      </c>
    </row>
    <row r="319">
      <c r="A319" s="13" t="s">
        <v>460</v>
      </c>
      <c r="B319" s="13">
        <v>43889</v>
      </c>
      <c r="C319" s="14">
        <f>HYPERLINK(CHAR(35)&amp;CELL("address",INDEX(Holdings!AN1:AN2253,SMALL(IF(COUNTIF(Holdings!A1:A2253,A318),MATCH(B318,Holdings!Y1:Y2253,0),""),ROWS($A$1:A1)))),"GameStop Corp")</f>
      </c>
    </row>
    <row r="320">
      <c r="A320" s="2" t="s">
        <v>4867</v>
      </c>
      <c r="B320" s="2" t="s">
        <v>4868</v>
      </c>
    </row>
    <row r="323" hidden="1">
      <c r="A323" s="0" t="s">
        <v>464</v>
      </c>
      <c r="B323" s="0">
        <v>4.495389E-07</v>
      </c>
    </row>
    <row r="324">
      <c r="A324" s="13" t="s">
        <v>460</v>
      </c>
      <c r="B324" s="13">
        <v>44074</v>
      </c>
      <c r="C324" s="14">
        <f>HYPERLINK(CHAR(35)&amp;CELL("address",INDEX(Holdings!AN1:AN2253,SMALL(IF(COUNTIF(Holdings!A1:A2253,A323),MATCH(B323,Holdings!Y1:Y2253,0),""),ROWS($A$1:A1)))),"GameStop Corp")</f>
      </c>
    </row>
    <row r="325">
      <c r="A325" s="2" t="s">
        <v>4867</v>
      </c>
      <c r="B325" s="2" t="s">
        <v>4868</v>
      </c>
    </row>
    <row r="328" hidden="1">
      <c r="A328" s="0" t="s">
        <v>465</v>
      </c>
      <c r="B328" s="0">
        <v>-9.0966923E-06</v>
      </c>
    </row>
    <row r="329">
      <c r="A329" s="13" t="s">
        <v>460</v>
      </c>
      <c r="B329" s="13">
        <v>44139</v>
      </c>
      <c r="C329" s="14">
        <f>HYPERLINK(CHAR(35)&amp;CELL("address",INDEX(Holdings!AN1:AN2253,SMALL(IF(COUNTIF(Holdings!A1:A2253,A328),MATCH(B328,Holdings!Y1:Y2253,0),""),ROWS($A$1:A1)))),"GameStop Corp")</f>
      </c>
    </row>
    <row r="330">
      <c r="A330" s="2" t="s">
        <v>4867</v>
      </c>
      <c r="B330" s="2" t="s">
        <v>4868</v>
      </c>
    </row>
    <row r="331">
      <c r="A331" s="2" t="s">
        <v>4874</v>
      </c>
      <c r="B331" s="2" t="s">
        <v>4875</v>
      </c>
    </row>
    <row r="334" hidden="1">
      <c r="A334" s="0" t="s">
        <v>466</v>
      </c>
      <c r="B334" s="0">
        <v>-7.69158893E-05</v>
      </c>
    </row>
    <row r="335">
      <c r="A335" s="13" t="s">
        <v>460</v>
      </c>
      <c r="B335" s="13">
        <v>44256</v>
      </c>
      <c r="C335" s="14">
        <f>HYPERLINK(CHAR(35)&amp;CELL("address",INDEX(Holdings!AN1:AN2253,SMALL(IF(COUNTIF(Holdings!A1:A2253,A334),MATCH(B334,Holdings!Y1:Y2253,0),""),ROWS($A$1:A1)))),"GameStop Corp")</f>
      </c>
    </row>
    <row r="336">
      <c r="A336" s="2" t="s">
        <v>4867</v>
      </c>
      <c r="B336" s="2" t="s">
        <v>4868</v>
      </c>
    </row>
    <row r="337">
      <c r="A337" s="2" t="s">
        <v>4874</v>
      </c>
      <c r="B337" s="2" t="s">
        <v>4875</v>
      </c>
    </row>
    <row r="340" hidden="1">
      <c r="A340" s="0" t="s">
        <v>576</v>
      </c>
      <c r="B340" s="0">
        <v>0.00448775135719</v>
      </c>
    </row>
    <row r="341">
      <c r="A341" s="13" t="s">
        <v>580</v>
      </c>
      <c r="B341" s="13">
        <v>44524</v>
      </c>
      <c r="C341" s="14">
        <f>HYPERLINK(CHAR(35)&amp;CELL("address",INDEX(Holdings!AN1:AN2253,SMALL(IF(COUNTIF(Holdings!A1:A2253,A340),MATCH(B340,Holdings!Y1:Y2253,0),""),ROWS($A$1:A1)))),"GameStop Corp")</f>
      </c>
    </row>
    <row r="342">
      <c r="A342" s="2" t="s">
        <v>4867</v>
      </c>
      <c r="B342" s="2" t="s">
        <v>4868</v>
      </c>
    </row>
    <row r="345" hidden="1">
      <c r="A345" s="0" t="s">
        <v>583</v>
      </c>
      <c r="B345" s="0">
        <v>0.00027097690508</v>
      </c>
    </row>
    <row r="346">
      <c r="A346" s="13" t="s">
        <v>584</v>
      </c>
      <c r="B346" s="13">
        <v>43794</v>
      </c>
      <c r="C346" s="14">
        <f>HYPERLINK(CHAR(35)&amp;CELL("address",INDEX(Holdings!AN1:AN2253,SMALL(IF(COUNTIF(Holdings!A1:A2253,A345),MATCH(B345,Holdings!Y1:Y2253,0),""),ROWS($A$1:A1)))),"GameStop Corp")</f>
      </c>
    </row>
    <row r="347">
      <c r="A347" s="2" t="s">
        <v>4867</v>
      </c>
      <c r="B347" s="2" t="s">
        <v>4868</v>
      </c>
    </row>
    <row r="350" hidden="1">
      <c r="A350" s="0" t="s">
        <v>587</v>
      </c>
      <c r="B350" s="0">
        <v>0.00017170060197</v>
      </c>
    </row>
    <row r="351">
      <c r="A351" s="13" t="s">
        <v>584</v>
      </c>
      <c r="B351" s="13">
        <v>43886</v>
      </c>
      <c r="C351" s="14">
        <f>HYPERLINK(CHAR(35)&amp;CELL("address",INDEX(Holdings!AN1:AN2253,SMALL(IF(COUNTIF(Holdings!A1:A2253,A350),MATCH(B350,Holdings!Y1:Y2253,0),""),ROWS($A$1:A1)))),"GameStop Corp")</f>
      </c>
    </row>
    <row r="352">
      <c r="A352" s="2" t="s">
        <v>4867</v>
      </c>
      <c r="B352" s="2" t="s">
        <v>4868</v>
      </c>
    </row>
    <row r="355" hidden="1">
      <c r="A355" s="0" t="s">
        <v>588</v>
      </c>
      <c r="B355" s="0">
        <v>0.00014372098268</v>
      </c>
    </row>
    <row r="356">
      <c r="A356" s="13" t="s">
        <v>584</v>
      </c>
      <c r="B356" s="13">
        <v>43979</v>
      </c>
      <c r="C356" s="14">
        <f>HYPERLINK(CHAR(35)&amp;CELL("address",INDEX(Holdings!AN1:AN2253,SMALL(IF(COUNTIF(Holdings!A1:A2253,A355),MATCH(B355,Holdings!Y1:Y2253,0),""),ROWS($A$1:A1)))),"GameStop Corp")</f>
      </c>
    </row>
    <row r="357">
      <c r="A357" s="2" t="s">
        <v>4867</v>
      </c>
      <c r="B357" s="2" t="s">
        <v>4868</v>
      </c>
    </row>
    <row r="360" hidden="1">
      <c r="A360" s="0" t="s">
        <v>589</v>
      </c>
      <c r="B360" s="0">
        <v>0.00014065978957</v>
      </c>
    </row>
    <row r="361">
      <c r="A361" s="13" t="s">
        <v>584</v>
      </c>
      <c r="B361" s="13">
        <v>44067</v>
      </c>
      <c r="C361" s="14">
        <f>HYPERLINK(CHAR(35)&amp;CELL("address",INDEX(Holdings!AN1:AN2253,SMALL(IF(COUNTIF(Holdings!A1:A2253,A360),MATCH(B360,Holdings!Y1:Y2253,0),""),ROWS($A$1:A1)))),"GameStop Corp")</f>
      </c>
    </row>
    <row r="362">
      <c r="A362" s="2" t="s">
        <v>4867</v>
      </c>
      <c r="B362" s="2" t="s">
        <v>4868</v>
      </c>
    </row>
    <row r="365" hidden="1">
      <c r="A365" s="0" t="s">
        <v>590</v>
      </c>
      <c r="B365" s="0">
        <v>0.00032979777872</v>
      </c>
    </row>
    <row r="366">
      <c r="A366" s="13" t="s">
        <v>584</v>
      </c>
      <c r="B366" s="13">
        <v>44160</v>
      </c>
      <c r="C366" s="14">
        <f>HYPERLINK(CHAR(35)&amp;CELL("address",INDEX(Holdings!AN1:AN2253,SMALL(IF(COUNTIF(Holdings!A1:A2253,A365),MATCH(B365,Holdings!Y1:Y2253,0),""),ROWS($A$1:A1)))),"GameStop Corp")</f>
      </c>
    </row>
    <row r="367">
      <c r="A367" s="2" t="s">
        <v>4867</v>
      </c>
      <c r="B367" s="2" t="s">
        <v>4868</v>
      </c>
    </row>
    <row r="370" hidden="1">
      <c r="A370" s="0" t="s">
        <v>591</v>
      </c>
      <c r="B370" s="0">
        <v>0.00044964279238</v>
      </c>
    </row>
    <row r="371">
      <c r="A371" s="13" t="s">
        <v>584</v>
      </c>
      <c r="B371" s="13">
        <v>44252</v>
      </c>
      <c r="C371" s="14">
        <f>HYPERLINK(CHAR(35)&amp;CELL("address",INDEX(Holdings!AN1:AN2253,SMALL(IF(COUNTIF(Holdings!A1:A2253,A370),MATCH(B370,Holdings!Y1:Y2253,0),""),ROWS($A$1:A1)))),"GameStop Corp")</f>
      </c>
    </row>
    <row r="372">
      <c r="A372" s="2" t="s">
        <v>4867</v>
      </c>
      <c r="B372" s="2" t="s">
        <v>4868</v>
      </c>
    </row>
    <row r="375" hidden="1">
      <c r="A375" s="0" t="s">
        <v>592</v>
      </c>
      <c r="B375" s="0">
        <v>0.00376597383975</v>
      </c>
    </row>
    <row r="376">
      <c r="A376" s="13" t="s">
        <v>584</v>
      </c>
      <c r="B376" s="13">
        <v>44342</v>
      </c>
      <c r="C376" s="14">
        <f>HYPERLINK(CHAR(35)&amp;CELL("address",INDEX(Holdings!AN1:AN2253,SMALL(IF(COUNTIF(Holdings!A1:A2253,A375),MATCH(B375,Holdings!Y1:Y2253,0),""),ROWS($A$1:A1)))),"GameStop Corp")</f>
      </c>
    </row>
    <row r="377">
      <c r="A377" s="2" t="s">
        <v>4867</v>
      </c>
      <c r="B377" s="2" t="s">
        <v>4868</v>
      </c>
    </row>
    <row r="380" hidden="1">
      <c r="A380" s="0" t="s">
        <v>600</v>
      </c>
      <c r="B380" s="0">
        <v>0.00036866199636</v>
      </c>
    </row>
    <row r="381">
      <c r="A381" s="13" t="s">
        <v>604</v>
      </c>
      <c r="B381" s="13">
        <v>44434</v>
      </c>
      <c r="C381" s="14">
        <f>HYPERLINK(CHAR(35)&amp;CELL("address",INDEX(Holdings!AN1:AN2253,SMALL(IF(COUNTIF(Holdings!A1:A2253,A380),MATCH(B380,Holdings!Y1:Y2253,0),""),ROWS($A$1:A1)))),"GameStop Corp")</f>
      </c>
    </row>
    <row r="382">
      <c r="A382" s="2" t="s">
        <v>4867</v>
      </c>
      <c r="B382" s="2" t="s">
        <v>4868</v>
      </c>
    </row>
    <row r="385" hidden="1">
      <c r="A385" s="0" t="s">
        <v>608</v>
      </c>
      <c r="B385" s="0">
        <v>0.00029418135953</v>
      </c>
    </row>
    <row r="386">
      <c r="A386" s="13" t="s">
        <v>604</v>
      </c>
      <c r="B386" s="13">
        <v>44524</v>
      </c>
      <c r="C386" s="14">
        <f>HYPERLINK(CHAR(35)&amp;CELL("address",INDEX(Holdings!AN1:AN2253,SMALL(IF(COUNTIF(Holdings!A1:A2253,A385),MATCH(B385,Holdings!Y1:Y2253,0),""),ROWS($A$1:A1)))),"GameStop Corp")</f>
      </c>
    </row>
    <row r="387">
      <c r="A387" s="2" t="s">
        <v>4867</v>
      </c>
      <c r="B387" s="2" t="s">
        <v>4868</v>
      </c>
    </row>
    <row r="390" hidden="1">
      <c r="A390" s="0" t="s">
        <v>609</v>
      </c>
      <c r="B390" s="0">
        <v>0.00012752687127</v>
      </c>
    </row>
    <row r="391">
      <c r="A391" s="13" t="s">
        <v>610</v>
      </c>
      <c r="B391" s="13">
        <v>44434</v>
      </c>
      <c r="C391" s="14">
        <f>HYPERLINK(CHAR(35)&amp;CELL("address",INDEX(Holdings!AN1:AN2253,SMALL(IF(COUNTIF(Holdings!A1:A2253,A390),MATCH(B390,Holdings!Y1:Y2253,0),""),ROWS($A$1:A1)))),"GameStop Corp")</f>
      </c>
    </row>
    <row r="392">
      <c r="A392" s="2" t="s">
        <v>4867</v>
      </c>
      <c r="B392" s="2" t="s">
        <v>4868</v>
      </c>
    </row>
    <row r="395" hidden="1">
      <c r="A395" s="0" t="s">
        <v>613</v>
      </c>
      <c r="B395" s="0">
        <v>9.719783757E-05</v>
      </c>
    </row>
    <row r="396">
      <c r="A396" s="13" t="s">
        <v>610</v>
      </c>
      <c r="B396" s="13">
        <v>44524</v>
      </c>
      <c r="C396" s="14">
        <f>HYPERLINK(CHAR(35)&amp;CELL("address",INDEX(Holdings!AN1:AN2253,SMALL(IF(COUNTIF(Holdings!A1:A2253,A395),MATCH(B395,Holdings!Y1:Y2253,0),""),ROWS($A$1:A1)))),"GameStop Corp")</f>
      </c>
    </row>
    <row r="397">
      <c r="A397" s="2" t="s">
        <v>4867</v>
      </c>
      <c r="B397" s="2" t="s">
        <v>4868</v>
      </c>
    </row>
    <row r="400" hidden="1">
      <c r="A400" s="0" t="s">
        <v>614</v>
      </c>
      <c r="B400" s="0">
        <v>0.0009077089446</v>
      </c>
    </row>
    <row r="401">
      <c r="A401" s="13" t="s">
        <v>615</v>
      </c>
      <c r="B401" s="13">
        <v>44434</v>
      </c>
      <c r="C401" s="14">
        <f>HYPERLINK(CHAR(35)&amp;CELL("address",INDEX(Holdings!AN1:AN2253,SMALL(IF(COUNTIF(Holdings!A1:A2253,A400),MATCH(B400,Holdings!Y1:Y2253,0),""),ROWS($A$1:A1)))),"GameStop Corp")</f>
      </c>
    </row>
    <row r="402">
      <c r="A402" s="2" t="s">
        <v>4867</v>
      </c>
      <c r="B402" s="2" t="s">
        <v>4868</v>
      </c>
    </row>
    <row r="405" hidden="1">
      <c r="A405" s="0" t="s">
        <v>618</v>
      </c>
      <c r="B405" s="0">
        <v>0.00079224006642</v>
      </c>
    </row>
    <row r="406">
      <c r="A406" s="13" t="s">
        <v>615</v>
      </c>
      <c r="B406" s="13">
        <v>44524</v>
      </c>
      <c r="C406" s="14">
        <f>HYPERLINK(CHAR(35)&amp;CELL("address",INDEX(Holdings!AN1:AN2253,SMALL(IF(COUNTIF(Holdings!A1:A2253,A405),MATCH(B405,Holdings!Y1:Y2253,0),""),ROWS($A$1:A1)))),"GameStop Corp")</f>
      </c>
    </row>
    <row r="407">
      <c r="A407" s="2" t="s">
        <v>4867</v>
      </c>
      <c r="B407" s="2" t="s">
        <v>4868</v>
      </c>
    </row>
    <row r="410" hidden="1">
      <c r="A410" s="0" t="s">
        <v>619</v>
      </c>
      <c r="B410" s="0">
        <v>0.00139297065263</v>
      </c>
    </row>
    <row r="411">
      <c r="A411" s="13" t="s">
        <v>620</v>
      </c>
      <c r="B411" s="13">
        <v>44434</v>
      </c>
      <c r="C411" s="14">
        <f>HYPERLINK(CHAR(35)&amp;CELL("address",INDEX(Holdings!AN1:AN2253,SMALL(IF(COUNTIF(Holdings!A1:A2253,A410),MATCH(B410,Holdings!Y1:Y2253,0),""),ROWS($A$1:A1)))),"GameStop Corp")</f>
      </c>
    </row>
    <row r="412">
      <c r="A412" s="2" t="s">
        <v>4867</v>
      </c>
      <c r="B412" s="2" t="s">
        <v>4868</v>
      </c>
    </row>
    <row r="415" hidden="1">
      <c r="A415" s="0" t="s">
        <v>623</v>
      </c>
      <c r="B415" s="0">
        <v>0.00123411417694</v>
      </c>
    </row>
    <row r="416">
      <c r="A416" s="13" t="s">
        <v>620</v>
      </c>
      <c r="B416" s="13">
        <v>44524</v>
      </c>
      <c r="C416" s="14">
        <f>HYPERLINK(CHAR(35)&amp;CELL("address",INDEX(Holdings!AN1:AN2253,SMALL(IF(COUNTIF(Holdings!A1:A2253,A415),MATCH(B415,Holdings!Y1:Y2253,0),""),ROWS($A$1:A1)))),"GameStop Corp")</f>
      </c>
    </row>
    <row r="417">
      <c r="A417" s="2" t="s">
        <v>4867</v>
      </c>
      <c r="B417" s="2" t="s">
        <v>4868</v>
      </c>
    </row>
    <row r="420" hidden="1">
      <c r="A420" s="0" t="s">
        <v>624</v>
      </c>
      <c r="B420" s="0">
        <v>0.00025665891521</v>
      </c>
    </row>
    <row r="421">
      <c r="A421" s="13" t="s">
        <v>628</v>
      </c>
      <c r="B421" s="13">
        <v>43796</v>
      </c>
      <c r="C421" s="14">
        <f>HYPERLINK(CHAR(35)&amp;CELL("address",INDEX(Holdings!AN1:AN2253,SMALL(IF(COUNTIF(Holdings!A1:A2253,A420),MATCH(B420,Holdings!Y1:Y2253,0),""),ROWS($A$1:A1)))),"GameStop Corp")</f>
      </c>
    </row>
    <row r="422">
      <c r="A422" s="2" t="s">
        <v>4867</v>
      </c>
      <c r="B422" s="2" t="s">
        <v>4868</v>
      </c>
    </row>
    <row r="425" hidden="1">
      <c r="A425" s="0" t="s">
        <v>631</v>
      </c>
      <c r="B425" s="0">
        <v>0.00025732776552</v>
      </c>
    </row>
    <row r="426">
      <c r="A426" s="13" t="s">
        <v>628</v>
      </c>
      <c r="B426" s="13">
        <v>43885</v>
      </c>
      <c r="C426" s="14">
        <f>HYPERLINK(CHAR(35)&amp;CELL("address",INDEX(Holdings!AN1:AN2253,SMALL(IF(COUNTIF(Holdings!A1:A2253,A425),MATCH(B425,Holdings!Y1:Y2253,0),""),ROWS($A$1:A1)))),"GameStop Corp")</f>
      </c>
    </row>
    <row r="427">
      <c r="A427" s="2" t="s">
        <v>4867</v>
      </c>
      <c r="B427" s="2" t="s">
        <v>4868</v>
      </c>
    </row>
    <row r="430" hidden="1">
      <c r="A430" s="0" t="s">
        <v>632</v>
      </c>
      <c r="B430" s="0">
        <v>0.00014882858136</v>
      </c>
    </row>
    <row r="431">
      <c r="A431" s="13" t="s">
        <v>628</v>
      </c>
      <c r="B431" s="13">
        <v>43980</v>
      </c>
      <c r="C431" s="14">
        <f>HYPERLINK(CHAR(35)&amp;CELL("address",INDEX(Holdings!AN1:AN2253,SMALL(IF(COUNTIF(Holdings!A1:A2253,A430),MATCH(B430,Holdings!Y1:Y2253,0),""),ROWS($A$1:A1)))),"GameStop Corp")</f>
      </c>
    </row>
    <row r="432">
      <c r="A432" s="2" t="s">
        <v>4867</v>
      </c>
      <c r="B432" s="2" t="s">
        <v>4868</v>
      </c>
    </row>
    <row r="435" hidden="1">
      <c r="A435" s="0" t="s">
        <v>633</v>
      </c>
      <c r="B435" s="0">
        <v>0.00014842343452</v>
      </c>
    </row>
    <row r="436">
      <c r="A436" s="13" t="s">
        <v>628</v>
      </c>
      <c r="B436" s="13">
        <v>44067</v>
      </c>
      <c r="C436" s="14">
        <f>HYPERLINK(CHAR(35)&amp;CELL("address",INDEX(Holdings!AN1:AN2253,SMALL(IF(COUNTIF(Holdings!A1:A2253,A435),MATCH(B435,Holdings!Y1:Y2253,0),""),ROWS($A$1:A1)))),"GameStop Corp")</f>
      </c>
    </row>
    <row r="437">
      <c r="A437" s="2" t="s">
        <v>4867</v>
      </c>
      <c r="B437" s="2" t="s">
        <v>4868</v>
      </c>
    </row>
    <row r="440" hidden="1">
      <c r="A440" s="0" t="s">
        <v>634</v>
      </c>
      <c r="B440" s="0">
        <v>0.00034151371157</v>
      </c>
    </row>
    <row r="441">
      <c r="A441" s="13" t="s">
        <v>628</v>
      </c>
      <c r="B441" s="13">
        <v>44160</v>
      </c>
      <c r="C441" s="14">
        <f>HYPERLINK(CHAR(35)&amp;CELL("address",INDEX(Holdings!AN1:AN2253,SMALL(IF(COUNTIF(Holdings!A1:A2253,A440),MATCH(B440,Holdings!Y1:Y2253,0),""),ROWS($A$1:A1)))),"GameStop Corp")</f>
      </c>
    </row>
    <row r="442">
      <c r="A442" s="2" t="s">
        <v>4867</v>
      </c>
      <c r="B442" s="2" t="s">
        <v>4868</v>
      </c>
    </row>
    <row r="445" hidden="1">
      <c r="A445" s="0" t="s">
        <v>635</v>
      </c>
      <c r="B445" s="0">
        <v>0.00042518942037</v>
      </c>
    </row>
    <row r="446">
      <c r="A446" s="13" t="s">
        <v>628</v>
      </c>
      <c r="B446" s="13">
        <v>44243</v>
      </c>
      <c r="C446" s="14">
        <f>HYPERLINK(CHAR(35)&amp;CELL("address",INDEX(Holdings!AN1:AN2253,SMALL(IF(COUNTIF(Holdings!A1:A2253,A445),MATCH(B445,Holdings!Y1:Y2253,0),""),ROWS($A$1:A1)))),"GameStop Corp")</f>
      </c>
    </row>
    <row r="447">
      <c r="A447" s="2" t="s">
        <v>4867</v>
      </c>
      <c r="B447" s="2" t="s">
        <v>4868</v>
      </c>
    </row>
    <row r="450" hidden="1">
      <c r="A450" s="0" t="s">
        <v>636</v>
      </c>
      <c r="B450" s="0">
        <v>0.0036620611263</v>
      </c>
    </row>
    <row r="451">
      <c r="A451" s="13" t="s">
        <v>628</v>
      </c>
      <c r="B451" s="13">
        <v>44344</v>
      </c>
      <c r="C451" s="14">
        <f>HYPERLINK(CHAR(35)&amp;CELL("address",INDEX(Holdings!AN1:AN2253,SMALL(IF(COUNTIF(Holdings!A1:A2253,A450),MATCH(B450,Holdings!Y1:Y2253,0),""),ROWS($A$1:A1)))),"GameStop Corp")</f>
      </c>
    </row>
    <row r="452">
      <c r="A452" s="2" t="s">
        <v>4867</v>
      </c>
      <c r="B452" s="2" t="s">
        <v>4868</v>
      </c>
    </row>
    <row r="455" hidden="1">
      <c r="A455" s="0" t="s">
        <v>637</v>
      </c>
      <c r="B455" s="0">
        <v>0.00453482545529</v>
      </c>
    </row>
    <row r="456">
      <c r="A456" s="13" t="s">
        <v>638</v>
      </c>
      <c r="B456" s="13">
        <v>44524</v>
      </c>
      <c r="C456" s="14">
        <f>HYPERLINK(CHAR(35)&amp;CELL("address",INDEX(Holdings!AN1:AN2253,SMALL(IF(COUNTIF(Holdings!A1:A2253,A455),MATCH(B455,Holdings!Y1:Y2253,0),""),ROWS($A$1:A1)))),"GameStop Corp")</f>
      </c>
    </row>
    <row r="457">
      <c r="A457" s="2" t="s">
        <v>4867</v>
      </c>
      <c r="B457" s="2" t="s">
        <v>4868</v>
      </c>
    </row>
    <row r="460" hidden="1">
      <c r="A460" s="0" t="s">
        <v>641</v>
      </c>
      <c r="B460" s="0">
        <v>0.01274827020167</v>
      </c>
    </row>
    <row r="461">
      <c r="A461" s="13" t="s">
        <v>645</v>
      </c>
      <c r="B461" s="13">
        <v>44008</v>
      </c>
      <c r="C461" s="14">
        <f>HYPERLINK(CHAR(35)&amp;CELL("address",INDEX(Holdings!AN1:AN2253,SMALL(IF(COUNTIF(Holdings!A1:A2253,A460),MATCH(B460,Holdings!Y1:Y2253,0),""),ROWS($A$1:A1)))),"GameStop Corp.")</f>
      </c>
    </row>
    <row r="464" hidden="1">
      <c r="A464" s="0" t="s">
        <v>742</v>
      </c>
      <c r="B464" s="0">
        <v>0.00827217394769</v>
      </c>
    </row>
    <row r="465">
      <c r="A465" s="13" t="s">
        <v>746</v>
      </c>
      <c r="B465" s="13">
        <v>44309</v>
      </c>
      <c r="C465" s="14">
        <f>HYPERLINK(CHAR(35)&amp;CELL("address",INDEX(Holdings!AN1:AN2253,SMALL(IF(COUNTIF(Holdings!A1:A2253,A464),MATCH(B464,Holdings!Y1:Y2253,0),""),ROWS($A$1:A1)))),"GameStop Corp")</f>
      </c>
    </row>
    <row r="466">
      <c r="A466" s="2" t="s">
        <v>4867</v>
      </c>
      <c r="B466" s="2" t="s">
        <v>4876</v>
      </c>
    </row>
    <row r="469" hidden="1">
      <c r="A469" s="0" t="s">
        <v>749</v>
      </c>
      <c r="B469" s="0">
        <v>0.01589132588041</v>
      </c>
    </row>
    <row r="470">
      <c r="A470" s="13" t="s">
        <v>746</v>
      </c>
      <c r="B470" s="13">
        <v>44403</v>
      </c>
      <c r="C470" s="14">
        <f>HYPERLINK(CHAR(35)&amp;CELL("address",INDEX(Holdings!AN1:AN2253,SMALL(IF(COUNTIF(Holdings!A1:A2253,A469),MATCH(B469,Holdings!Y1:Y2253,0),""),ROWS($A$1:A1)))),"GameStop Corp")</f>
      </c>
    </row>
    <row r="471">
      <c r="A471" s="2" t="s">
        <v>4867</v>
      </c>
      <c r="B471" s="2" t="s">
        <v>4868</v>
      </c>
    </row>
    <row r="474" hidden="1">
      <c r="A474" s="0" t="s">
        <v>750</v>
      </c>
      <c r="B474" s="0">
        <v>0.00294845163599</v>
      </c>
    </row>
    <row r="475">
      <c r="A475" s="13" t="s">
        <v>754</v>
      </c>
      <c r="B475" s="13">
        <v>44251</v>
      </c>
      <c r="C475" s="14">
        <f>HYPERLINK(CHAR(35)&amp;CELL("address",INDEX(Holdings!AN1:AN2253,SMALL(IF(COUNTIF(Holdings!A1:A2253,A474),MATCH(B474,Holdings!Y1:Y2253,0),""),ROWS($A$1:A1)))),"GameStop Corp")</f>
      </c>
    </row>
    <row r="476">
      <c r="A476" s="2" t="s">
        <v>4867</v>
      </c>
      <c r="B476" s="2" t="s">
        <v>4877</v>
      </c>
    </row>
    <row r="479" hidden="1">
      <c r="A479" s="0" t="s">
        <v>770</v>
      </c>
      <c r="B479" s="0">
        <v>1.754976081E-05</v>
      </c>
    </row>
    <row r="480">
      <c r="A480" s="13" t="s">
        <v>774</v>
      </c>
      <c r="B480" s="13">
        <v>43819</v>
      </c>
      <c r="C480" s="14">
        <f>HYPERLINK(CHAR(35)&amp;CELL("address",INDEX(Holdings!AN1:AN2253,SMALL(IF(COUNTIF(Holdings!A1:A2253,A479),MATCH(B479,Holdings!Y1:Y2253,0),""),ROWS($A$1:A1)))),"GameStop Corp")</f>
      </c>
    </row>
    <row r="481">
      <c r="A481" s="2" t="s">
        <v>4867</v>
      </c>
      <c r="B481" s="2" t="s">
        <v>4868</v>
      </c>
    </row>
    <row r="484" hidden="1">
      <c r="A484" s="0" t="s">
        <v>777</v>
      </c>
      <c r="B484" s="0">
        <v>1.173404683E-05</v>
      </c>
    </row>
    <row r="485">
      <c r="A485" s="13" t="s">
        <v>774</v>
      </c>
      <c r="B485" s="13">
        <v>43921</v>
      </c>
      <c r="C485" s="14">
        <f>HYPERLINK(CHAR(35)&amp;CELL("address",INDEX(Holdings!AN1:AN2253,SMALL(IF(COUNTIF(Holdings!A1:A2253,A484),MATCH(B484,Holdings!Y1:Y2253,0),""),ROWS($A$1:A1)))),"GameStop Corp")</f>
      </c>
    </row>
    <row r="486">
      <c r="A486" s="2" t="s">
        <v>4867</v>
      </c>
      <c r="B486" s="2" t="s">
        <v>4868</v>
      </c>
    </row>
    <row r="489" hidden="1">
      <c r="A489" s="0" t="s">
        <v>778</v>
      </c>
      <c r="B489" s="0">
        <v>1.945372888E-05</v>
      </c>
    </row>
    <row r="490">
      <c r="A490" s="13" t="s">
        <v>774</v>
      </c>
      <c r="B490" s="13">
        <v>44000</v>
      </c>
      <c r="C490" s="14">
        <f>HYPERLINK(CHAR(35)&amp;CELL("address",INDEX(Holdings!AN1:AN2253,SMALL(IF(COUNTIF(Holdings!A1:A2253,A489),MATCH(B489,Holdings!Y1:Y2253,0),""),ROWS($A$1:A1)))),"GameStop Corp")</f>
      </c>
    </row>
    <row r="491">
      <c r="A491" s="2" t="s">
        <v>4867</v>
      </c>
      <c r="B491" s="2" t="s">
        <v>4868</v>
      </c>
    </row>
    <row r="494" hidden="1">
      <c r="A494" s="0" t="s">
        <v>779</v>
      </c>
      <c r="B494" s="0">
        <v>2.92114705E-06</v>
      </c>
    </row>
    <row r="495">
      <c r="A495" s="13" t="s">
        <v>774</v>
      </c>
      <c r="B495" s="13">
        <v>44103</v>
      </c>
      <c r="C495" s="14">
        <f>HYPERLINK(CHAR(35)&amp;CELL("address",INDEX(Holdings!AN1:AN2253,SMALL(IF(COUNTIF(Holdings!A1:A2253,A494),MATCH(B494,Holdings!Y1:Y2253,0),""),ROWS($A$1:A1)))),"GameStop Corp")</f>
      </c>
    </row>
    <row r="496">
      <c r="A496" s="2" t="s">
        <v>4867</v>
      </c>
      <c r="B496" s="2" t="s">
        <v>4868</v>
      </c>
    </row>
    <row r="499" hidden="1">
      <c r="A499" s="0" t="s">
        <v>780</v>
      </c>
      <c r="B499" s="0">
        <v>7.68635423E-06</v>
      </c>
    </row>
    <row r="500">
      <c r="A500" s="13" t="s">
        <v>774</v>
      </c>
      <c r="B500" s="13">
        <v>44182</v>
      </c>
      <c r="C500" s="14">
        <f>HYPERLINK(CHAR(35)&amp;CELL("address",INDEX(Holdings!AN1:AN2253,SMALL(IF(COUNTIF(Holdings!A1:A2253,A499),MATCH(B499,Holdings!Y1:Y2253,0),""),ROWS($A$1:A1)))),"GameStop Corp")</f>
      </c>
    </row>
    <row r="501">
      <c r="A501" s="2" t="s">
        <v>4867</v>
      </c>
      <c r="B501" s="2" t="s">
        <v>4868</v>
      </c>
    </row>
    <row r="504" hidden="1">
      <c r="A504" s="0" t="s">
        <v>781</v>
      </c>
      <c r="B504" s="0">
        <v>0.0002084235312</v>
      </c>
    </row>
    <row r="505">
      <c r="A505" s="13" t="s">
        <v>774</v>
      </c>
      <c r="B505" s="13">
        <v>44280</v>
      </c>
      <c r="C505" s="14">
        <f>HYPERLINK(CHAR(35)&amp;CELL("address",INDEX(Holdings!AN1:AN2253,SMALL(IF(COUNTIF(Holdings!A1:A2253,A504),MATCH(B504,Holdings!Y1:Y2253,0),""),ROWS($A$1:A1)))),"GameStop Corp")</f>
      </c>
    </row>
    <row r="506">
      <c r="A506" s="2" t="s">
        <v>4867</v>
      </c>
      <c r="B506" s="2" t="s">
        <v>4868</v>
      </c>
    </row>
    <row r="509" hidden="1">
      <c r="A509" s="0" t="s">
        <v>782</v>
      </c>
      <c r="B509" s="0">
        <v>0.00034852668778</v>
      </c>
    </row>
    <row r="510">
      <c r="A510" s="13" t="s">
        <v>783</v>
      </c>
      <c r="B510" s="13">
        <v>43819</v>
      </c>
      <c r="C510" s="14">
        <f>HYPERLINK(CHAR(35)&amp;CELL("address",INDEX(Holdings!AN1:AN2253,SMALL(IF(COUNTIF(Holdings!A1:A2253,A509),MATCH(B509,Holdings!Y1:Y2253,0),""),ROWS($A$1:A1)))),"GameStop Corp")</f>
      </c>
    </row>
    <row r="511">
      <c r="A511" s="2" t="s">
        <v>4867</v>
      </c>
      <c r="B511" s="2" t="s">
        <v>4868</v>
      </c>
    </row>
    <row r="514" hidden="1">
      <c r="A514" s="0" t="s">
        <v>786</v>
      </c>
      <c r="B514" s="0">
        <v>0.00024403559999</v>
      </c>
    </row>
    <row r="515">
      <c r="A515" s="13" t="s">
        <v>783</v>
      </c>
      <c r="B515" s="13">
        <v>43921</v>
      </c>
      <c r="C515" s="14">
        <f>HYPERLINK(CHAR(35)&amp;CELL("address",INDEX(Holdings!AN1:AN2253,SMALL(IF(COUNTIF(Holdings!A1:A2253,A514),MATCH(B514,Holdings!Y1:Y2253,0),""),ROWS($A$1:A1)))),"GameStop Corp")</f>
      </c>
    </row>
    <row r="516">
      <c r="A516" s="2" t="s">
        <v>4867</v>
      </c>
      <c r="B516" s="2" t="s">
        <v>4868</v>
      </c>
    </row>
    <row r="519" hidden="1">
      <c r="A519" s="0" t="s">
        <v>787</v>
      </c>
      <c r="B519" s="0">
        <v>0.00021568291347</v>
      </c>
    </row>
    <row r="520">
      <c r="A520" s="13" t="s">
        <v>783</v>
      </c>
      <c r="B520" s="13">
        <v>44000</v>
      </c>
      <c r="C520" s="14">
        <f>HYPERLINK(CHAR(35)&amp;CELL("address",INDEX(Holdings!AN1:AN2253,SMALL(IF(COUNTIF(Holdings!A1:A2253,A519),MATCH(B519,Holdings!Y1:Y2253,0),""),ROWS($A$1:A1)))),"GameStop Corp")</f>
      </c>
    </row>
    <row r="521">
      <c r="A521" s="2" t="s">
        <v>4867</v>
      </c>
      <c r="B521" s="2" t="s">
        <v>4868</v>
      </c>
    </row>
    <row r="524" hidden="1">
      <c r="A524" s="0" t="s">
        <v>788</v>
      </c>
      <c r="B524" s="0">
        <v>0.00013931522996</v>
      </c>
    </row>
    <row r="525">
      <c r="A525" s="13" t="s">
        <v>783</v>
      </c>
      <c r="B525" s="13">
        <v>44103</v>
      </c>
      <c r="C525" s="14">
        <f>HYPERLINK(CHAR(35)&amp;CELL("address",INDEX(Holdings!AN1:AN2253,SMALL(IF(COUNTIF(Holdings!A1:A2253,A524),MATCH(B524,Holdings!Y1:Y2253,0),""),ROWS($A$1:A1)))),"GameStop Corp")</f>
      </c>
    </row>
    <row r="526">
      <c r="A526" s="2" t="s">
        <v>4867</v>
      </c>
      <c r="B526" s="2" t="s">
        <v>4868</v>
      </c>
    </row>
    <row r="529" hidden="1">
      <c r="A529" s="0" t="s">
        <v>789</v>
      </c>
      <c r="B529" s="0">
        <v>0.00035861797879</v>
      </c>
    </row>
    <row r="530">
      <c r="A530" s="13" t="s">
        <v>783</v>
      </c>
      <c r="B530" s="13">
        <v>44182</v>
      </c>
      <c r="C530" s="14">
        <f>HYPERLINK(CHAR(35)&amp;CELL("address",INDEX(Holdings!AN1:AN2253,SMALL(IF(COUNTIF(Holdings!A1:A2253,A529),MATCH(B529,Holdings!Y1:Y2253,0),""),ROWS($A$1:A1)))),"GameStop Corp")</f>
      </c>
    </row>
    <row r="531">
      <c r="A531" s="2" t="s">
        <v>4867</v>
      </c>
      <c r="B531" s="2" t="s">
        <v>4868</v>
      </c>
    </row>
    <row r="534" hidden="1">
      <c r="A534" s="0" t="s">
        <v>790</v>
      </c>
      <c r="B534" s="0">
        <v>0.00102611491164</v>
      </c>
    </row>
    <row r="535">
      <c r="A535" s="13" t="s">
        <v>783</v>
      </c>
      <c r="B535" s="13">
        <v>44280</v>
      </c>
      <c r="C535" s="14">
        <f>HYPERLINK(CHAR(35)&amp;CELL("address",INDEX(Holdings!AN1:AN2253,SMALL(IF(COUNTIF(Holdings!A1:A2253,A534),MATCH(B534,Holdings!Y1:Y2253,0),""),ROWS($A$1:A1)))),"GameStop Corp")</f>
      </c>
    </row>
    <row r="536">
      <c r="A536" s="2" t="s">
        <v>4867</v>
      </c>
      <c r="B536" s="2" t="s">
        <v>4868</v>
      </c>
    </row>
    <row r="539" hidden="1">
      <c r="A539" s="0" t="s">
        <v>791</v>
      </c>
      <c r="B539" s="0">
        <v>6.746006577E-05</v>
      </c>
    </row>
    <row r="540">
      <c r="A540" s="13" t="s">
        <v>792</v>
      </c>
      <c r="B540" s="13">
        <v>43819</v>
      </c>
      <c r="C540" s="14">
        <f>HYPERLINK(CHAR(35)&amp;CELL("address",INDEX(Holdings!AN1:AN2253,SMALL(IF(COUNTIF(Holdings!A1:A2253,A539),MATCH(B539,Holdings!Y1:Y2253,0),""),ROWS($A$1:A1)))),"GameStop Corp")</f>
      </c>
    </row>
    <row r="541">
      <c r="A541" s="2" t="s">
        <v>4867</v>
      </c>
      <c r="B541" s="2" t="s">
        <v>4868</v>
      </c>
    </row>
    <row r="544" hidden="1">
      <c r="A544" s="0" t="s">
        <v>795</v>
      </c>
      <c r="B544" s="0">
        <v>4.782067563E-05</v>
      </c>
    </row>
    <row r="545">
      <c r="A545" s="13" t="s">
        <v>792</v>
      </c>
      <c r="B545" s="13">
        <v>43921</v>
      </c>
      <c r="C545" s="14">
        <f>HYPERLINK(CHAR(35)&amp;CELL("address",INDEX(Holdings!AN1:AN2253,SMALL(IF(COUNTIF(Holdings!A1:A2253,A544),MATCH(B544,Holdings!Y1:Y2253,0),""),ROWS($A$1:A1)))),"GameStop Corp")</f>
      </c>
    </row>
    <row r="546">
      <c r="A546" s="2" t="s">
        <v>4867</v>
      </c>
      <c r="B546" s="2" t="s">
        <v>4868</v>
      </c>
    </row>
    <row r="549" hidden="1">
      <c r="A549" s="0" t="s">
        <v>796</v>
      </c>
      <c r="B549" s="0">
        <v>9.450218668E-05</v>
      </c>
    </row>
    <row r="550">
      <c r="A550" s="13" t="s">
        <v>792</v>
      </c>
      <c r="B550" s="13">
        <v>44000</v>
      </c>
      <c r="C550" s="14">
        <f>HYPERLINK(CHAR(35)&amp;CELL("address",INDEX(Holdings!AN1:AN2253,SMALL(IF(COUNTIF(Holdings!A1:A2253,A549),MATCH(B549,Holdings!Y1:Y2253,0),""),ROWS($A$1:A1)))),"GameStop Corp")</f>
      </c>
    </row>
    <row r="551">
      <c r="A551" s="2" t="s">
        <v>4867</v>
      </c>
      <c r="B551" s="2" t="s">
        <v>4868</v>
      </c>
    </row>
    <row r="554" hidden="1">
      <c r="A554" s="0" t="s">
        <v>797</v>
      </c>
      <c r="B554" s="0">
        <v>6.244010819E-05</v>
      </c>
    </row>
    <row r="555">
      <c r="A555" s="13" t="s">
        <v>792</v>
      </c>
      <c r="B555" s="13">
        <v>44103</v>
      </c>
      <c r="C555" s="14">
        <f>HYPERLINK(CHAR(35)&amp;CELL("address",INDEX(Holdings!AN1:AN2253,SMALL(IF(COUNTIF(Holdings!A1:A2253,A554),MATCH(B554,Holdings!Y1:Y2253,0),""),ROWS($A$1:A1)))),"GameStop Corp")</f>
      </c>
    </row>
    <row r="556">
      <c r="A556" s="2" t="s">
        <v>4867</v>
      </c>
      <c r="B556" s="2" t="s">
        <v>4868</v>
      </c>
    </row>
    <row r="559" hidden="1">
      <c r="A559" s="0" t="s">
        <v>798</v>
      </c>
      <c r="B559" s="0">
        <v>0.00015923143942</v>
      </c>
    </row>
    <row r="560">
      <c r="A560" s="13" t="s">
        <v>792</v>
      </c>
      <c r="B560" s="13">
        <v>44182</v>
      </c>
      <c r="C560" s="14">
        <f>HYPERLINK(CHAR(35)&amp;CELL("address",INDEX(Holdings!AN1:AN2253,SMALL(IF(COUNTIF(Holdings!A1:A2253,A559),MATCH(B559,Holdings!Y1:Y2253,0),""),ROWS($A$1:A1)))),"GameStop Corp")</f>
      </c>
    </row>
    <row r="561">
      <c r="A561" s="2" t="s">
        <v>4867</v>
      </c>
      <c r="B561" s="2" t="s">
        <v>4868</v>
      </c>
    </row>
    <row r="564" hidden="1">
      <c r="A564" s="0" t="s">
        <v>799</v>
      </c>
      <c r="B564" s="0">
        <v>0.00035860109221</v>
      </c>
    </row>
    <row r="565">
      <c r="A565" s="13" t="s">
        <v>792</v>
      </c>
      <c r="B565" s="13">
        <v>44280</v>
      </c>
      <c r="C565" s="14">
        <f>HYPERLINK(CHAR(35)&amp;CELL("address",INDEX(Holdings!AN1:AN2253,SMALL(IF(COUNTIF(Holdings!A1:A2253,A564),MATCH(B564,Holdings!Y1:Y2253,0),""),ROWS($A$1:A1)))),"GameStop Corp")</f>
      </c>
    </row>
    <row r="566">
      <c r="A566" s="2" t="s">
        <v>4867</v>
      </c>
      <c r="B566" s="2" t="s">
        <v>4868</v>
      </c>
    </row>
    <row r="569" hidden="1">
      <c r="A569" s="0" t="s">
        <v>800</v>
      </c>
      <c r="B569" s="0">
        <v>0.00017004417863</v>
      </c>
    </row>
    <row r="570">
      <c r="A570" s="13" t="s">
        <v>801</v>
      </c>
      <c r="B570" s="13">
        <v>43819</v>
      </c>
      <c r="C570" s="14">
        <f>HYPERLINK(CHAR(35)&amp;CELL("address",INDEX(Holdings!AN1:AN2253,SMALL(IF(COUNTIF(Holdings!A1:A2253,A569),MATCH(B569,Holdings!Y1:Y2253,0),""),ROWS($A$1:A1)))),"GameStop Corp")</f>
      </c>
    </row>
    <row r="571">
      <c r="A571" s="2" t="s">
        <v>4867</v>
      </c>
      <c r="B571" s="2" t="s">
        <v>4868</v>
      </c>
    </row>
    <row r="572">
      <c r="A572" s="2" t="s">
        <v>4871</v>
      </c>
      <c r="B572" s="2" t="s">
        <v>4872</v>
      </c>
    </row>
    <row r="575" hidden="1">
      <c r="A575" s="0" t="s">
        <v>804</v>
      </c>
      <c r="B575" s="0">
        <v>0.00011549396567</v>
      </c>
    </row>
    <row r="576">
      <c r="A576" s="13" t="s">
        <v>801</v>
      </c>
      <c r="B576" s="13">
        <v>43921</v>
      </c>
      <c r="C576" s="14">
        <f>HYPERLINK(CHAR(35)&amp;CELL("address",INDEX(Holdings!AN1:AN2253,SMALL(IF(COUNTIF(Holdings!A1:A2253,A575),MATCH(B575,Holdings!Y1:Y2253,0),""),ROWS($A$1:A1)))),"GameStop Corp")</f>
      </c>
    </row>
    <row r="577">
      <c r="A577" s="2" t="s">
        <v>4867</v>
      </c>
      <c r="B577" s="2" t="s">
        <v>4868</v>
      </c>
    </row>
    <row r="580" hidden="1">
      <c r="A580" s="0" t="s">
        <v>805</v>
      </c>
      <c r="B580" s="0">
        <v>0.00015487519853</v>
      </c>
    </row>
    <row r="581">
      <c r="A581" s="13" t="s">
        <v>801</v>
      </c>
      <c r="B581" s="13">
        <v>44000</v>
      </c>
      <c r="C581" s="14">
        <f>HYPERLINK(CHAR(35)&amp;CELL("address",INDEX(Holdings!AN1:AN2253,SMALL(IF(COUNTIF(Holdings!A1:A2253,A580),MATCH(B580,Holdings!Y1:Y2253,0),""),ROWS($A$1:A1)))),"GameStop Corp")</f>
      </c>
    </row>
    <row r="582">
      <c r="A582" s="2" t="s">
        <v>4867</v>
      </c>
      <c r="B582" s="2" t="s">
        <v>4868</v>
      </c>
    </row>
    <row r="585" hidden="1">
      <c r="A585" s="0" t="s">
        <v>806</v>
      </c>
      <c r="B585" s="0">
        <v>1.969114579E-05</v>
      </c>
    </row>
    <row r="586">
      <c r="A586" s="13" t="s">
        <v>801</v>
      </c>
      <c r="B586" s="13">
        <v>44103</v>
      </c>
      <c r="C586" s="14">
        <f>HYPERLINK(CHAR(35)&amp;CELL("address",INDEX(Holdings!AN1:AN2253,SMALL(IF(COUNTIF(Holdings!A1:A2253,A585),MATCH(B585,Holdings!Y1:Y2253,0),""),ROWS($A$1:A1)))),"GameStop Corp")</f>
      </c>
    </row>
    <row r="587">
      <c r="A587" s="2" t="s">
        <v>4867</v>
      </c>
      <c r="B587" s="2" t="s">
        <v>4868</v>
      </c>
    </row>
    <row r="590" hidden="1">
      <c r="A590" s="0" t="s">
        <v>807</v>
      </c>
      <c r="B590" s="0">
        <v>5.220623292E-05</v>
      </c>
    </row>
    <row r="591">
      <c r="A591" s="13" t="s">
        <v>801</v>
      </c>
      <c r="B591" s="13">
        <v>44182</v>
      </c>
      <c r="C591" s="14">
        <f>HYPERLINK(CHAR(35)&amp;CELL("address",INDEX(Holdings!AN1:AN2253,SMALL(IF(COUNTIF(Holdings!A1:A2253,A590),MATCH(B590,Holdings!Y1:Y2253,0),""),ROWS($A$1:A1)))),"GameStop Corp")</f>
      </c>
    </row>
    <row r="592">
      <c r="A592" s="2" t="s">
        <v>4867</v>
      </c>
      <c r="B592" s="2" t="s">
        <v>4868</v>
      </c>
    </row>
    <row r="595" hidden="1">
      <c r="A595" s="0" t="s">
        <v>808</v>
      </c>
      <c r="B595" s="0">
        <v>0.00025721840497</v>
      </c>
    </row>
    <row r="596">
      <c r="A596" s="13" t="s">
        <v>801</v>
      </c>
      <c r="B596" s="13">
        <v>44280</v>
      </c>
      <c r="C596" s="14">
        <f>HYPERLINK(CHAR(35)&amp;CELL("address",INDEX(Holdings!AN1:AN2253,SMALL(IF(COUNTIF(Holdings!A1:A2253,A595),MATCH(B595,Holdings!Y1:Y2253,0),""),ROWS($A$1:A1)))),"GameStop Corp")</f>
      </c>
    </row>
    <row r="597">
      <c r="A597" s="2" t="s">
        <v>4867</v>
      </c>
      <c r="B597" s="2" t="s">
        <v>4868</v>
      </c>
    </row>
    <row r="600" hidden="1">
      <c r="A600" s="0" t="s">
        <v>809</v>
      </c>
      <c r="B600" s="0">
        <v>0.00020094705462</v>
      </c>
    </row>
    <row r="601">
      <c r="A601" s="13" t="s">
        <v>810</v>
      </c>
      <c r="B601" s="13">
        <v>43819</v>
      </c>
      <c r="C601" s="14">
        <f>HYPERLINK(CHAR(35)&amp;CELL("address",INDEX(Holdings!AN1:AN2253,SMALL(IF(COUNTIF(Holdings!A1:A2253,A600),MATCH(B600,Holdings!Y1:Y2253,0),""),ROWS($A$1:A1)))),"GameStop Corp")</f>
      </c>
    </row>
    <row r="602">
      <c r="A602" s="2" t="s">
        <v>4867</v>
      </c>
      <c r="B602" s="2" t="s">
        <v>4868</v>
      </c>
    </row>
    <row r="603">
      <c r="A603" s="2" t="s">
        <v>4871</v>
      </c>
      <c r="B603" s="2" t="s">
        <v>4872</v>
      </c>
    </row>
    <row r="606" hidden="1">
      <c r="A606" s="0" t="s">
        <v>813</v>
      </c>
      <c r="B606" s="0">
        <v>0.00013507962517</v>
      </c>
    </row>
    <row r="607">
      <c r="A607" s="13" t="s">
        <v>810</v>
      </c>
      <c r="B607" s="13">
        <v>43921</v>
      </c>
      <c r="C607" s="14">
        <f>HYPERLINK(CHAR(35)&amp;CELL("address",INDEX(Holdings!AN1:AN2253,SMALL(IF(COUNTIF(Holdings!A1:A2253,A606),MATCH(B606,Holdings!Y1:Y2253,0),""),ROWS($A$1:A1)))),"GameStop Corp")</f>
      </c>
    </row>
    <row r="608">
      <c r="A608" s="2" t="s">
        <v>4867</v>
      </c>
      <c r="B608" s="2" t="s">
        <v>4868</v>
      </c>
    </row>
    <row r="611" hidden="1">
      <c r="A611" s="0" t="s">
        <v>814</v>
      </c>
      <c r="B611" s="0">
        <v>0.00015586538372</v>
      </c>
    </row>
    <row r="612">
      <c r="A612" s="13" t="s">
        <v>810</v>
      </c>
      <c r="B612" s="13">
        <v>44000</v>
      </c>
      <c r="C612" s="14">
        <f>HYPERLINK(CHAR(35)&amp;CELL("address",INDEX(Holdings!AN1:AN2253,SMALL(IF(COUNTIF(Holdings!A1:A2253,A611),MATCH(B611,Holdings!Y1:Y2253,0),""),ROWS($A$1:A1)))),"GameStop Corp")</f>
      </c>
    </row>
    <row r="613">
      <c r="A613" s="2" t="s">
        <v>4867</v>
      </c>
      <c r="B613" s="2" t="s">
        <v>4868</v>
      </c>
    </row>
    <row r="616" hidden="1">
      <c r="A616" s="0" t="s">
        <v>815</v>
      </c>
      <c r="B616" s="0">
        <v>9.20810352E-05</v>
      </c>
    </row>
    <row r="617">
      <c r="A617" s="13" t="s">
        <v>810</v>
      </c>
      <c r="B617" s="13">
        <v>44103</v>
      </c>
      <c r="C617" s="14">
        <f>HYPERLINK(CHAR(35)&amp;CELL("address",INDEX(Holdings!AN1:AN2253,SMALL(IF(COUNTIF(Holdings!A1:A2253,A616),MATCH(B616,Holdings!Y1:Y2253,0),""),ROWS($A$1:A1)))),"GameStop Corp")</f>
      </c>
    </row>
    <row r="618">
      <c r="A618" s="2" t="s">
        <v>4867</v>
      </c>
      <c r="B618" s="2" t="s">
        <v>4868</v>
      </c>
    </row>
    <row r="621" hidden="1">
      <c r="A621" s="0" t="s">
        <v>816</v>
      </c>
      <c r="B621" s="0">
        <v>0.00014243581731</v>
      </c>
    </row>
    <row r="622">
      <c r="A622" s="13" t="s">
        <v>810</v>
      </c>
      <c r="B622" s="13">
        <v>44182</v>
      </c>
      <c r="C622" s="14">
        <f>HYPERLINK(CHAR(35)&amp;CELL("address",INDEX(Holdings!AN1:AN2253,SMALL(IF(COUNTIF(Holdings!A1:A2253,A621),MATCH(B621,Holdings!Y1:Y2253,0),""),ROWS($A$1:A1)))),"GameStop Corp")</f>
      </c>
    </row>
    <row r="623">
      <c r="A623" s="2" t="s">
        <v>4867</v>
      </c>
      <c r="B623" s="2" t="s">
        <v>4868</v>
      </c>
    </row>
    <row r="626" hidden="1">
      <c r="A626" s="0" t="s">
        <v>817</v>
      </c>
      <c r="B626" s="0">
        <v>0.00022413810115</v>
      </c>
    </row>
    <row r="627">
      <c r="A627" s="13" t="s">
        <v>810</v>
      </c>
      <c r="B627" s="13">
        <v>44280</v>
      </c>
      <c r="C627" s="14">
        <f>HYPERLINK(CHAR(35)&amp;CELL("address",INDEX(Holdings!AN1:AN2253,SMALL(IF(COUNTIF(Holdings!A1:A2253,A626),MATCH(B626,Holdings!Y1:Y2253,0),""),ROWS($A$1:A1)))),"GameStop Corp")</f>
      </c>
    </row>
    <row r="628">
      <c r="A628" s="2" t="s">
        <v>4867</v>
      </c>
      <c r="B628" s="2" t="s">
        <v>4868</v>
      </c>
    </row>
    <row r="631" hidden="1">
      <c r="A631" s="0" t="s">
        <v>818</v>
      </c>
      <c r="B631" s="0">
        <v>0.00030074564996</v>
      </c>
    </row>
    <row r="632">
      <c r="A632" s="13" t="s">
        <v>819</v>
      </c>
      <c r="B632" s="13">
        <v>43819</v>
      </c>
      <c r="C632" s="14">
        <f>HYPERLINK(CHAR(35)&amp;CELL("address",INDEX(Holdings!AN1:AN2253,SMALL(IF(COUNTIF(Holdings!A1:A2253,A631),MATCH(B631,Holdings!Y1:Y2253,0),""),ROWS($A$1:A1)))),"GameStop Corp")</f>
      </c>
    </row>
    <row r="633">
      <c r="A633" s="2" t="s">
        <v>4867</v>
      </c>
      <c r="B633" s="2" t="s">
        <v>4868</v>
      </c>
    </row>
    <row r="634">
      <c r="A634" s="2" t="s">
        <v>4871</v>
      </c>
      <c r="B634" s="2" t="s">
        <v>4872</v>
      </c>
    </row>
    <row r="637" hidden="1">
      <c r="A637" s="0" t="s">
        <v>822</v>
      </c>
      <c r="B637" s="0">
        <v>0.00021087864834</v>
      </c>
    </row>
    <row r="638">
      <c r="A638" s="13" t="s">
        <v>819</v>
      </c>
      <c r="B638" s="13">
        <v>43921</v>
      </c>
      <c r="C638" s="14">
        <f>HYPERLINK(CHAR(35)&amp;CELL("address",INDEX(Holdings!AN1:AN2253,SMALL(IF(COUNTIF(Holdings!A1:A2253,A637),MATCH(B637,Holdings!Y1:Y2253,0),""),ROWS($A$1:A1)))),"GameStop Corp")</f>
      </c>
    </row>
    <row r="639">
      <c r="A639" s="2" t="s">
        <v>4867</v>
      </c>
      <c r="B639" s="2" t="s">
        <v>4868</v>
      </c>
    </row>
    <row r="642" hidden="1">
      <c r="A642" s="0" t="s">
        <v>823</v>
      </c>
      <c r="B642" s="0">
        <v>0.000399774766</v>
      </c>
    </row>
    <row r="643">
      <c r="A643" s="13" t="s">
        <v>819</v>
      </c>
      <c r="B643" s="13">
        <v>44000</v>
      </c>
      <c r="C643" s="14">
        <f>HYPERLINK(CHAR(35)&amp;CELL("address",INDEX(Holdings!AN1:AN2253,SMALL(IF(COUNTIF(Holdings!A1:A2253,A642),MATCH(B642,Holdings!Y1:Y2253,0),""),ROWS($A$1:A1)))),"GameStop Corp")</f>
      </c>
    </row>
    <row r="644">
      <c r="A644" s="2" t="s">
        <v>4867</v>
      </c>
      <c r="B644" s="2" t="s">
        <v>4868</v>
      </c>
    </row>
    <row r="647" hidden="1">
      <c r="A647" s="0" t="s">
        <v>824</v>
      </c>
      <c r="B647" s="0">
        <v>0.00026132085762</v>
      </c>
    </row>
    <row r="648">
      <c r="A648" s="13" t="s">
        <v>819</v>
      </c>
      <c r="B648" s="13">
        <v>44103</v>
      </c>
      <c r="C648" s="14">
        <f>HYPERLINK(CHAR(35)&amp;CELL("address",INDEX(Holdings!AN1:AN2253,SMALL(IF(COUNTIF(Holdings!A1:A2253,A647),MATCH(B647,Holdings!Y1:Y2253,0),""),ROWS($A$1:A1)))),"GameStop Corp")</f>
      </c>
    </row>
    <row r="649">
      <c r="A649" s="2" t="s">
        <v>4867</v>
      </c>
      <c r="B649" s="2" t="s">
        <v>4868</v>
      </c>
    </row>
    <row r="652" hidden="1">
      <c r="A652" s="0" t="s">
        <v>825</v>
      </c>
      <c r="B652" s="0">
        <v>0.00069503182279</v>
      </c>
    </row>
    <row r="653">
      <c r="A653" s="13" t="s">
        <v>819</v>
      </c>
      <c r="B653" s="13">
        <v>44182</v>
      </c>
      <c r="C653" s="14">
        <f>HYPERLINK(CHAR(35)&amp;CELL("address",INDEX(Holdings!AN1:AN2253,SMALL(IF(COUNTIF(Holdings!A1:A2253,A652),MATCH(B652,Holdings!Y1:Y2253,0),""),ROWS($A$1:A1)))),"GameStop Corp")</f>
      </c>
    </row>
    <row r="654">
      <c r="A654" s="2" t="s">
        <v>4867</v>
      </c>
      <c r="B654" s="2" t="s">
        <v>4868</v>
      </c>
    </row>
    <row r="657" hidden="1">
      <c r="A657" s="0" t="s">
        <v>826</v>
      </c>
      <c r="B657" s="0">
        <v>0.00134143813456</v>
      </c>
    </row>
    <row r="658">
      <c r="A658" s="13" t="s">
        <v>819</v>
      </c>
      <c r="B658" s="13">
        <v>44280</v>
      </c>
      <c r="C658" s="14">
        <f>HYPERLINK(CHAR(35)&amp;CELL("address",INDEX(Holdings!AN1:AN2253,SMALL(IF(COUNTIF(Holdings!A1:A2253,A657),MATCH(B657,Holdings!Y1:Y2253,0),""),ROWS($A$1:A1)))),"GameStop Corp")</f>
      </c>
    </row>
    <row r="659">
      <c r="A659" s="2" t="s">
        <v>4867</v>
      </c>
      <c r="B659" s="2" t="s">
        <v>4868</v>
      </c>
    </row>
    <row r="662" hidden="1">
      <c r="A662" s="0" t="s">
        <v>827</v>
      </c>
      <c r="B662" s="0">
        <v>0.00038481557079</v>
      </c>
    </row>
    <row r="663">
      <c r="A663" s="13" t="s">
        <v>828</v>
      </c>
      <c r="B663" s="13">
        <v>43819</v>
      </c>
      <c r="C663" s="14">
        <f>HYPERLINK(CHAR(35)&amp;CELL("address",INDEX(Holdings!AN1:AN2253,SMALL(IF(COUNTIF(Holdings!A1:A2253,A662),MATCH(B662,Holdings!Y1:Y2253,0),""),ROWS($A$1:A1)))),"GameStop Corp")</f>
      </c>
    </row>
    <row r="664">
      <c r="A664" s="2" t="s">
        <v>4867</v>
      </c>
      <c r="B664" s="2" t="s">
        <v>4868</v>
      </c>
    </row>
    <row r="665">
      <c r="A665" s="2" t="s">
        <v>4871</v>
      </c>
      <c r="B665" s="2" t="s">
        <v>4872</v>
      </c>
    </row>
    <row r="668" hidden="1">
      <c r="A668" s="0" t="s">
        <v>831</v>
      </c>
      <c r="B668" s="0">
        <v>0.00016843418646</v>
      </c>
    </row>
    <row r="669">
      <c r="A669" s="13" t="s">
        <v>828</v>
      </c>
      <c r="B669" s="13">
        <v>43921</v>
      </c>
      <c r="C669" s="14">
        <f>HYPERLINK(CHAR(35)&amp;CELL("address",INDEX(Holdings!AN1:AN2253,SMALL(IF(COUNTIF(Holdings!A1:A2253,A668),MATCH(B668,Holdings!Y1:Y2253,0),""),ROWS($A$1:A1)))),"GameStop Corp")</f>
      </c>
    </row>
    <row r="670">
      <c r="A670" s="2" t="s">
        <v>4867</v>
      </c>
      <c r="B670" s="2" t="s">
        <v>4868</v>
      </c>
    </row>
    <row r="673" hidden="1">
      <c r="A673" s="0" t="s">
        <v>832</v>
      </c>
      <c r="B673" s="0">
        <v>0.00020680874071</v>
      </c>
    </row>
    <row r="674">
      <c r="A674" s="13" t="s">
        <v>828</v>
      </c>
      <c r="B674" s="13">
        <v>44000</v>
      </c>
      <c r="C674" s="14">
        <f>HYPERLINK(CHAR(35)&amp;CELL("address",INDEX(Holdings!AN1:AN2253,SMALL(IF(COUNTIF(Holdings!A1:A2253,A673),MATCH(B673,Holdings!Y1:Y2253,0),""),ROWS($A$1:A1)))),"GameStop Corp")</f>
      </c>
    </row>
    <row r="675">
      <c r="A675" s="2" t="s">
        <v>4867</v>
      </c>
      <c r="B675" s="2" t="s">
        <v>4868</v>
      </c>
    </row>
    <row r="678" hidden="1">
      <c r="A678" s="0" t="s">
        <v>833</v>
      </c>
      <c r="B678" s="0">
        <v>0.00013505624979</v>
      </c>
    </row>
    <row r="679">
      <c r="A679" s="13" t="s">
        <v>828</v>
      </c>
      <c r="B679" s="13">
        <v>44103</v>
      </c>
      <c r="C679" s="14">
        <f>HYPERLINK(CHAR(35)&amp;CELL("address",INDEX(Holdings!AN1:AN2253,SMALL(IF(COUNTIF(Holdings!A1:A2253,A678),MATCH(B678,Holdings!Y1:Y2253,0),""),ROWS($A$1:A1)))),"GameStop Corp")</f>
      </c>
    </row>
    <row r="680">
      <c r="A680" s="2" t="s">
        <v>4867</v>
      </c>
      <c r="B680" s="2" t="s">
        <v>4868</v>
      </c>
    </row>
    <row r="683" hidden="1">
      <c r="A683" s="0" t="s">
        <v>834</v>
      </c>
      <c r="B683" s="0">
        <v>0.00035846303031</v>
      </c>
    </row>
    <row r="684">
      <c r="A684" s="13" t="s">
        <v>828</v>
      </c>
      <c r="B684" s="13">
        <v>44182</v>
      </c>
      <c r="C684" s="14">
        <f>HYPERLINK(CHAR(35)&amp;CELL("address",INDEX(Holdings!AN1:AN2253,SMALL(IF(COUNTIF(Holdings!A1:A2253,A683),MATCH(B683,Holdings!Y1:Y2253,0),""),ROWS($A$1:A1)))),"GameStop Corp")</f>
      </c>
    </row>
    <row r="685">
      <c r="A685" s="2" t="s">
        <v>4867</v>
      </c>
      <c r="B685" s="2" t="s">
        <v>4868</v>
      </c>
    </row>
    <row r="688" hidden="1">
      <c r="A688" s="0" t="s">
        <v>835</v>
      </c>
      <c r="B688" s="0">
        <v>0.00104215951253</v>
      </c>
    </row>
    <row r="689">
      <c r="A689" s="13" t="s">
        <v>828</v>
      </c>
      <c r="B689" s="13">
        <v>44280</v>
      </c>
      <c r="C689" s="14">
        <f>HYPERLINK(CHAR(35)&amp;CELL("address",INDEX(Holdings!AN1:AN2253,SMALL(IF(COUNTIF(Holdings!A1:A2253,A688),MATCH(B688,Holdings!Y1:Y2253,0),""),ROWS($A$1:A1)))),"GameStop Corp")</f>
      </c>
    </row>
    <row r="690">
      <c r="A690" s="2" t="s">
        <v>4867</v>
      </c>
      <c r="B690" s="2" t="s">
        <v>4868</v>
      </c>
    </row>
    <row r="693" hidden="1">
      <c r="A693" s="0" t="s">
        <v>836</v>
      </c>
      <c r="B693" s="0">
        <v>0.00044430602305</v>
      </c>
    </row>
    <row r="694">
      <c r="A694" s="13" t="s">
        <v>837</v>
      </c>
      <c r="B694" s="13">
        <v>43819</v>
      </c>
      <c r="C694" s="14">
        <f>HYPERLINK(CHAR(35)&amp;CELL("address",INDEX(Holdings!AN1:AN2253,SMALL(IF(COUNTIF(Holdings!A1:A2253,A693),MATCH(B693,Holdings!Y1:Y2253,0),""),ROWS($A$1:A1)))),"GameStop Corp")</f>
      </c>
    </row>
    <row r="695">
      <c r="A695" s="2" t="s">
        <v>4867</v>
      </c>
      <c r="B695" s="2" t="s">
        <v>4868</v>
      </c>
    </row>
    <row r="696">
      <c r="A696" s="2" t="s">
        <v>4871</v>
      </c>
      <c r="B696" s="2" t="s">
        <v>4872</v>
      </c>
    </row>
    <row r="699" hidden="1">
      <c r="A699" s="0" t="s">
        <v>840</v>
      </c>
      <c r="B699" s="0">
        <v>0.00032514098201</v>
      </c>
    </row>
    <row r="700">
      <c r="A700" s="13" t="s">
        <v>837</v>
      </c>
      <c r="B700" s="13">
        <v>43921</v>
      </c>
      <c r="C700" s="14">
        <f>HYPERLINK(CHAR(35)&amp;CELL("address",INDEX(Holdings!AN1:AN2253,SMALL(IF(COUNTIF(Holdings!A1:A2253,A699),MATCH(B699,Holdings!Y1:Y2253,0),""),ROWS($A$1:A1)))),"GameStop Corp")</f>
      </c>
    </row>
    <row r="701">
      <c r="A701" s="2" t="s">
        <v>4867</v>
      </c>
      <c r="B701" s="2" t="s">
        <v>4868</v>
      </c>
    </row>
    <row r="704" hidden="1">
      <c r="A704" s="0" t="s">
        <v>841</v>
      </c>
      <c r="B704" s="0">
        <v>0.00061643231626</v>
      </c>
    </row>
    <row r="705">
      <c r="A705" s="13" t="s">
        <v>837</v>
      </c>
      <c r="B705" s="13">
        <v>44000</v>
      </c>
      <c r="C705" s="14">
        <f>HYPERLINK(CHAR(35)&amp;CELL("address",INDEX(Holdings!AN1:AN2253,SMALL(IF(COUNTIF(Holdings!A1:A2253,A704),MATCH(B704,Holdings!Y1:Y2253,0),""),ROWS($A$1:A1)))),"GameStop Corp")</f>
      </c>
    </row>
    <row r="706">
      <c r="A706" s="2" t="s">
        <v>4867</v>
      </c>
      <c r="B706" s="2" t="s">
        <v>4868</v>
      </c>
    </row>
    <row r="709" hidden="1">
      <c r="A709" s="0" t="s">
        <v>842</v>
      </c>
      <c r="B709" s="0">
        <v>0.00041880955796</v>
      </c>
    </row>
    <row r="710">
      <c r="A710" s="13" t="s">
        <v>837</v>
      </c>
      <c r="B710" s="13">
        <v>44103</v>
      </c>
      <c r="C710" s="14">
        <f>HYPERLINK(CHAR(35)&amp;CELL("address",INDEX(Holdings!AN1:AN2253,SMALL(IF(COUNTIF(Holdings!A1:A2253,A709),MATCH(B709,Holdings!Y1:Y2253,0),""),ROWS($A$1:A1)))),"GameStop Corp")</f>
      </c>
    </row>
    <row r="711">
      <c r="A711" s="2" t="s">
        <v>4867</v>
      </c>
      <c r="B711" s="2" t="s">
        <v>4868</v>
      </c>
    </row>
    <row r="714" hidden="1">
      <c r="A714" s="0" t="s">
        <v>843</v>
      </c>
      <c r="B714" s="0">
        <v>0.0011201314265</v>
      </c>
    </row>
    <row r="715">
      <c r="A715" s="13" t="s">
        <v>837</v>
      </c>
      <c r="B715" s="13">
        <v>44182</v>
      </c>
      <c r="C715" s="14">
        <f>HYPERLINK(CHAR(35)&amp;CELL("address",INDEX(Holdings!AN1:AN2253,SMALL(IF(COUNTIF(Holdings!A1:A2253,A714),MATCH(B714,Holdings!Y1:Y2253,0),""),ROWS($A$1:A1)))),"GameStop Corp")</f>
      </c>
    </row>
    <row r="716">
      <c r="A716" s="2" t="s">
        <v>4867</v>
      </c>
      <c r="B716" s="2" t="s">
        <v>4868</v>
      </c>
    </row>
    <row r="719" hidden="1">
      <c r="A719" s="0" t="s">
        <v>844</v>
      </c>
      <c r="B719" s="0">
        <v>0.00141670654666</v>
      </c>
    </row>
    <row r="720">
      <c r="A720" s="13" t="s">
        <v>837</v>
      </c>
      <c r="B720" s="13">
        <v>44280</v>
      </c>
      <c r="C720" s="14">
        <f>HYPERLINK(CHAR(35)&amp;CELL("address",INDEX(Holdings!AN1:AN2253,SMALL(IF(COUNTIF(Holdings!A1:A2253,A719),MATCH(B719,Holdings!Y1:Y2253,0),""),ROWS($A$1:A1)))),"GameStop Corp")</f>
      </c>
    </row>
    <row r="721">
      <c r="A721" s="2" t="s">
        <v>4867</v>
      </c>
      <c r="B721" s="2" t="s">
        <v>4868</v>
      </c>
    </row>
    <row r="724" hidden="1">
      <c r="A724" s="0" t="s">
        <v>845</v>
      </c>
      <c r="B724" s="0">
        <v>7.106905319E-05</v>
      </c>
    </row>
    <row r="725">
      <c r="A725" s="13" t="s">
        <v>846</v>
      </c>
      <c r="B725" s="13">
        <v>43819</v>
      </c>
      <c r="C725" s="14">
        <f>HYPERLINK(CHAR(35)&amp;CELL("address",INDEX(Holdings!AN1:AN2253,SMALL(IF(COUNTIF(Holdings!A1:A2253,A724),MATCH(B724,Holdings!Y1:Y2253,0),""),ROWS($A$1:A1)))),"GameStop Corp")</f>
      </c>
    </row>
    <row r="726">
      <c r="A726" s="2" t="s">
        <v>4867</v>
      </c>
      <c r="B726" s="2" t="s">
        <v>4868</v>
      </c>
    </row>
    <row r="729" hidden="1">
      <c r="A729" s="0" t="s">
        <v>849</v>
      </c>
      <c r="B729" s="0">
        <v>4.810682043E-05</v>
      </c>
    </row>
    <row r="730">
      <c r="A730" s="13" t="s">
        <v>846</v>
      </c>
      <c r="B730" s="13">
        <v>43921</v>
      </c>
      <c r="C730" s="14">
        <f>HYPERLINK(CHAR(35)&amp;CELL("address",INDEX(Holdings!AN1:AN2253,SMALL(IF(COUNTIF(Holdings!A1:A2253,A729),MATCH(B729,Holdings!Y1:Y2253,0),""),ROWS($A$1:A1)))),"GameStop Corp")</f>
      </c>
    </row>
    <row r="731">
      <c r="A731" s="2" t="s">
        <v>4867</v>
      </c>
      <c r="B731" s="2" t="s">
        <v>4868</v>
      </c>
    </row>
    <row r="734" hidden="1">
      <c r="A734" s="0" t="s">
        <v>850</v>
      </c>
      <c r="B734" s="0">
        <v>0.00013148012105</v>
      </c>
    </row>
    <row r="735">
      <c r="A735" s="13" t="s">
        <v>851</v>
      </c>
      <c r="B735" s="13">
        <v>43819</v>
      </c>
      <c r="C735" s="14">
        <f>HYPERLINK(CHAR(35)&amp;CELL("address",INDEX(Holdings!AN1:AN2253,SMALL(IF(COUNTIF(Holdings!A1:A2253,A734),MATCH(B734,Holdings!Y1:Y2253,0),""),ROWS($A$1:A1)))),"GameStop Corp")</f>
      </c>
    </row>
    <row r="736">
      <c r="A736" s="2" t="s">
        <v>4867</v>
      </c>
      <c r="B736" s="2" t="s">
        <v>4868</v>
      </c>
    </row>
    <row r="739" hidden="1">
      <c r="A739" s="0" t="s">
        <v>854</v>
      </c>
      <c r="B739" s="0">
        <v>8.25508515E-05</v>
      </c>
    </row>
    <row r="740">
      <c r="A740" s="13" t="s">
        <v>851</v>
      </c>
      <c r="B740" s="13">
        <v>43921</v>
      </c>
      <c r="C740" s="14">
        <f>HYPERLINK(CHAR(35)&amp;CELL("address",INDEX(Holdings!AN1:AN2253,SMALL(IF(COUNTIF(Holdings!A1:A2253,A739),MATCH(B739,Holdings!Y1:Y2253,0),""),ROWS($A$1:A1)))),"GameStop Corp")</f>
      </c>
    </row>
    <row r="741">
      <c r="A741" s="2" t="s">
        <v>4867</v>
      </c>
      <c r="B741" s="2" t="s">
        <v>4868</v>
      </c>
    </row>
    <row r="744" hidden="1">
      <c r="A744" s="0" t="s">
        <v>855</v>
      </c>
      <c r="B744" s="0">
        <v>0.00011436321874</v>
      </c>
    </row>
    <row r="745">
      <c r="A745" s="13" t="s">
        <v>851</v>
      </c>
      <c r="B745" s="13">
        <v>44000</v>
      </c>
      <c r="C745" s="14">
        <f>HYPERLINK(CHAR(35)&amp;CELL("address",INDEX(Holdings!AN1:AN2253,SMALL(IF(COUNTIF(Holdings!A1:A2253,A744),MATCH(B744,Holdings!Y1:Y2253,0),""),ROWS($A$1:A1)))),"GameStop Corp")</f>
      </c>
    </row>
    <row r="746">
      <c r="A746" s="2" t="s">
        <v>4867</v>
      </c>
      <c r="B746" s="2" t="s">
        <v>4868</v>
      </c>
    </row>
    <row r="749" hidden="1">
      <c r="A749" s="0" t="s">
        <v>856</v>
      </c>
      <c r="B749" s="0">
        <v>4.24502452E-05</v>
      </c>
    </row>
    <row r="750">
      <c r="A750" s="13" t="s">
        <v>851</v>
      </c>
      <c r="B750" s="13">
        <v>44103</v>
      </c>
      <c r="C750" s="14">
        <f>HYPERLINK(CHAR(35)&amp;CELL("address",INDEX(Holdings!AN1:AN2253,SMALL(IF(COUNTIF(Holdings!A1:A2253,A749),MATCH(B749,Holdings!Y1:Y2253,0),""),ROWS($A$1:A1)))),"GameStop Corp")</f>
      </c>
    </row>
    <row r="751">
      <c r="A751" s="2" t="s">
        <v>4867</v>
      </c>
      <c r="B751" s="2" t="s">
        <v>4868</v>
      </c>
    </row>
    <row r="754" hidden="1">
      <c r="A754" s="0" t="s">
        <v>857</v>
      </c>
      <c r="B754" s="0">
        <v>0.0001039263108</v>
      </c>
    </row>
    <row r="755">
      <c r="A755" s="13" t="s">
        <v>851</v>
      </c>
      <c r="B755" s="13">
        <v>44182</v>
      </c>
      <c r="C755" s="14">
        <f>HYPERLINK(CHAR(35)&amp;CELL("address",INDEX(Holdings!AN1:AN2253,SMALL(IF(COUNTIF(Holdings!A1:A2253,A754),MATCH(B754,Holdings!Y1:Y2253,0),""),ROWS($A$1:A1)))),"GameStop Corp")</f>
      </c>
    </row>
    <row r="756">
      <c r="A756" s="2" t="s">
        <v>4867</v>
      </c>
      <c r="B756" s="2" t="s">
        <v>4868</v>
      </c>
    </row>
    <row r="759" hidden="1">
      <c r="A759" s="0" t="s">
        <v>858</v>
      </c>
      <c r="B759" s="0">
        <v>0.00013025273832</v>
      </c>
    </row>
    <row r="760">
      <c r="A760" s="13" t="s">
        <v>851</v>
      </c>
      <c r="B760" s="13">
        <v>44280</v>
      </c>
      <c r="C760" s="14">
        <f>HYPERLINK(CHAR(35)&amp;CELL("address",INDEX(Holdings!AN1:AN2253,SMALL(IF(COUNTIF(Holdings!A1:A2253,A759),MATCH(B759,Holdings!Y1:Y2253,0),""),ROWS($A$1:A1)))),"GameStop Corp")</f>
      </c>
    </row>
    <row r="761">
      <c r="A761" s="2" t="s">
        <v>4867</v>
      </c>
      <c r="B761" s="2" t="s">
        <v>4868</v>
      </c>
    </row>
    <row r="764" hidden="1">
      <c r="A764" s="0" t="s">
        <v>859</v>
      </c>
      <c r="B764" s="0">
        <v>0.00058766609586</v>
      </c>
    </row>
    <row r="765">
      <c r="A765" s="13" t="s">
        <v>860</v>
      </c>
      <c r="B765" s="13">
        <v>43819</v>
      </c>
      <c r="C765" s="14">
        <f>HYPERLINK(CHAR(35)&amp;CELL("address",INDEX(Holdings!AN1:AN2253,SMALL(IF(COUNTIF(Holdings!A1:A2253,A764),MATCH(B764,Holdings!Y1:Y2253,0),""),ROWS($A$1:A1)))),"GameStop Corp")</f>
      </c>
    </row>
    <row r="766">
      <c r="A766" s="2" t="s">
        <v>4867</v>
      </c>
      <c r="B766" s="2" t="s">
        <v>4868</v>
      </c>
    </row>
    <row r="767">
      <c r="A767" s="2" t="s">
        <v>4871</v>
      </c>
      <c r="B767" s="2" t="s">
        <v>4872</v>
      </c>
    </row>
    <row r="770" hidden="1">
      <c r="A770" s="0" t="s">
        <v>863</v>
      </c>
      <c r="B770" s="0">
        <v>0.00039147773499</v>
      </c>
    </row>
    <row r="771">
      <c r="A771" s="13" t="s">
        <v>860</v>
      </c>
      <c r="B771" s="13">
        <v>43921</v>
      </c>
      <c r="C771" s="14">
        <f>HYPERLINK(CHAR(35)&amp;CELL("address",INDEX(Holdings!AN1:AN2253,SMALL(IF(COUNTIF(Holdings!A1:A2253,A770),MATCH(B770,Holdings!Y1:Y2253,0),""),ROWS($A$1:A1)))),"GameStop Corp")</f>
      </c>
    </row>
    <row r="772">
      <c r="A772" s="2" t="s">
        <v>4867</v>
      </c>
      <c r="B772" s="2" t="s">
        <v>4868</v>
      </c>
    </row>
    <row r="775" hidden="1">
      <c r="A775" s="0" t="s">
        <v>864</v>
      </c>
      <c r="B775" s="0">
        <v>0.00038131653037</v>
      </c>
    </row>
    <row r="776">
      <c r="A776" s="13" t="s">
        <v>860</v>
      </c>
      <c r="B776" s="13">
        <v>44000</v>
      </c>
      <c r="C776" s="14">
        <f>HYPERLINK(CHAR(35)&amp;CELL("address",INDEX(Holdings!AN1:AN2253,SMALL(IF(COUNTIF(Holdings!A1:A2253,A775),MATCH(B775,Holdings!Y1:Y2253,0),""),ROWS($A$1:A1)))),"GameStop Corp")</f>
      </c>
    </row>
    <row r="777">
      <c r="A777" s="2" t="s">
        <v>4867</v>
      </c>
      <c r="B777" s="2" t="s">
        <v>4868</v>
      </c>
    </row>
    <row r="780" hidden="1">
      <c r="A780" s="0" t="s">
        <v>865</v>
      </c>
      <c r="B780" s="0">
        <v>0.00025152705306</v>
      </c>
    </row>
    <row r="781">
      <c r="A781" s="13" t="s">
        <v>860</v>
      </c>
      <c r="B781" s="13">
        <v>44103</v>
      </c>
      <c r="C781" s="14">
        <f>HYPERLINK(CHAR(35)&amp;CELL("address",INDEX(Holdings!AN1:AN2253,SMALL(IF(COUNTIF(Holdings!A1:A2253,A780),MATCH(B780,Holdings!Y1:Y2253,0),""),ROWS($A$1:A1)))),"GameStop Corp")</f>
      </c>
    </row>
    <row r="782">
      <c r="A782" s="2" t="s">
        <v>4867</v>
      </c>
      <c r="B782" s="2" t="s">
        <v>4868</v>
      </c>
    </row>
    <row r="785" hidden="1">
      <c r="A785" s="0" t="s">
        <v>866</v>
      </c>
      <c r="B785" s="0">
        <v>0.00066524473576</v>
      </c>
    </row>
    <row r="786">
      <c r="A786" s="13" t="s">
        <v>860</v>
      </c>
      <c r="B786" s="13">
        <v>44182</v>
      </c>
      <c r="C786" s="14">
        <f>HYPERLINK(CHAR(35)&amp;CELL("address",INDEX(Holdings!AN1:AN2253,SMALL(IF(COUNTIF(Holdings!A1:A2253,A785),MATCH(B785,Holdings!Y1:Y2253,0),""),ROWS($A$1:A1)))),"GameStop Corp")</f>
      </c>
    </row>
    <row r="787">
      <c r="A787" s="2" t="s">
        <v>4867</v>
      </c>
      <c r="B787" s="2" t="s">
        <v>4868</v>
      </c>
    </row>
    <row r="790" hidden="1">
      <c r="A790" s="0" t="s">
        <v>867</v>
      </c>
      <c r="B790" s="0">
        <v>0.00075623405704</v>
      </c>
    </row>
    <row r="791">
      <c r="A791" s="13" t="s">
        <v>860</v>
      </c>
      <c r="B791" s="13">
        <v>44280</v>
      </c>
      <c r="C791" s="14">
        <f>HYPERLINK(CHAR(35)&amp;CELL("address",INDEX(Holdings!AN1:AN2253,SMALL(IF(COUNTIF(Holdings!A1:A2253,A790),MATCH(B790,Holdings!Y1:Y2253,0),""),ROWS($A$1:A1)))),"GameStop Corp")</f>
      </c>
    </row>
    <row r="792">
      <c r="A792" s="2" t="s">
        <v>4867</v>
      </c>
      <c r="B792" s="2" t="s">
        <v>4868</v>
      </c>
    </row>
    <row r="795" hidden="1">
      <c r="A795" s="0" t="s">
        <v>868</v>
      </c>
      <c r="B795" s="0">
        <v>0.0002475827566</v>
      </c>
    </row>
    <row r="796">
      <c r="A796" s="13" t="s">
        <v>869</v>
      </c>
      <c r="B796" s="13">
        <v>43819</v>
      </c>
      <c r="C796" s="14">
        <f>HYPERLINK(CHAR(35)&amp;CELL("address",INDEX(Holdings!AN1:AN2253,SMALL(IF(COUNTIF(Holdings!A1:A2253,A795),MATCH(B795,Holdings!Y1:Y2253,0),""),ROWS($A$1:A1)))),"GameStop Corp")</f>
      </c>
    </row>
    <row r="797">
      <c r="A797" s="2" t="s">
        <v>4867</v>
      </c>
      <c r="B797" s="2" t="s">
        <v>4868</v>
      </c>
    </row>
    <row r="798">
      <c r="A798" s="2" t="s">
        <v>4871</v>
      </c>
      <c r="B798" s="2" t="s">
        <v>4872</v>
      </c>
    </row>
    <row r="801" hidden="1">
      <c r="A801" s="0" t="s">
        <v>872</v>
      </c>
      <c r="B801" s="0">
        <v>0.00017541527593</v>
      </c>
    </row>
    <row r="802">
      <c r="A802" s="13" t="s">
        <v>869</v>
      </c>
      <c r="B802" s="13">
        <v>43921</v>
      </c>
      <c r="C802" s="14">
        <f>HYPERLINK(CHAR(35)&amp;CELL("address",INDEX(Holdings!AN1:AN2253,SMALL(IF(COUNTIF(Holdings!A1:A2253,A801),MATCH(B801,Holdings!Y1:Y2253,0),""),ROWS($A$1:A1)))),"GameStop Corp")</f>
      </c>
    </row>
    <row r="803">
      <c r="A803" s="2" t="s">
        <v>4867</v>
      </c>
      <c r="B803" s="2" t="s">
        <v>4868</v>
      </c>
    </row>
    <row r="806" hidden="1">
      <c r="A806" s="0" t="s">
        <v>873</v>
      </c>
      <c r="B806" s="0">
        <v>0.00012274671352</v>
      </c>
    </row>
    <row r="807">
      <c r="A807" s="13" t="s">
        <v>869</v>
      </c>
      <c r="B807" s="13">
        <v>44000</v>
      </c>
      <c r="C807" s="14">
        <f>HYPERLINK(CHAR(35)&amp;CELL("address",INDEX(Holdings!AN1:AN2253,SMALL(IF(COUNTIF(Holdings!A1:A2253,A806),MATCH(B806,Holdings!Y1:Y2253,0),""),ROWS($A$1:A1)))),"GameStop Corp")</f>
      </c>
    </row>
    <row r="808">
      <c r="A808" s="2" t="s">
        <v>4867</v>
      </c>
      <c r="B808" s="2" t="s">
        <v>4868</v>
      </c>
    </row>
    <row r="811" hidden="1">
      <c r="A811" s="0" t="s">
        <v>874</v>
      </c>
      <c r="B811" s="0">
        <v>6.420386091E-05</v>
      </c>
    </row>
    <row r="812">
      <c r="A812" s="13" t="s">
        <v>869</v>
      </c>
      <c r="B812" s="13">
        <v>44103</v>
      </c>
      <c r="C812" s="14">
        <f>HYPERLINK(CHAR(35)&amp;CELL("address",INDEX(Holdings!AN1:AN2253,SMALL(IF(COUNTIF(Holdings!A1:A2253,A811),MATCH(B811,Holdings!Y1:Y2253,0),""),ROWS($A$1:A1)))),"GameStop Corp")</f>
      </c>
    </row>
    <row r="813">
      <c r="A813" s="2" t="s">
        <v>4867</v>
      </c>
      <c r="B813" s="2" t="s">
        <v>4868</v>
      </c>
    </row>
    <row r="816" hidden="1">
      <c r="A816" s="0" t="s">
        <v>875</v>
      </c>
      <c r="B816" s="0">
        <v>0.00016915812816</v>
      </c>
    </row>
    <row r="817">
      <c r="A817" s="13" t="s">
        <v>869</v>
      </c>
      <c r="B817" s="13">
        <v>44182</v>
      </c>
      <c r="C817" s="14">
        <f>HYPERLINK(CHAR(35)&amp;CELL("address",INDEX(Holdings!AN1:AN2253,SMALL(IF(COUNTIF(Holdings!A1:A2253,A816),MATCH(B816,Holdings!Y1:Y2253,0),""),ROWS($A$1:A1)))),"GameStop Corp")</f>
      </c>
    </row>
    <row r="818">
      <c r="A818" s="2" t="s">
        <v>4867</v>
      </c>
      <c r="B818" s="2" t="s">
        <v>4868</v>
      </c>
    </row>
    <row r="821" hidden="1">
      <c r="A821" s="0" t="s">
        <v>876</v>
      </c>
      <c r="B821" s="0">
        <v>0.00057728830864</v>
      </c>
    </row>
    <row r="822">
      <c r="A822" s="13" t="s">
        <v>869</v>
      </c>
      <c r="B822" s="13">
        <v>44280</v>
      </c>
      <c r="C822" s="14">
        <f>HYPERLINK(CHAR(35)&amp;CELL("address",INDEX(Holdings!AN1:AN2253,SMALL(IF(COUNTIF(Holdings!A1:A2253,A821),MATCH(B821,Holdings!Y1:Y2253,0),""),ROWS($A$1:A1)))),"GameStop Corp")</f>
      </c>
    </row>
    <row r="823">
      <c r="A823" s="2" t="s">
        <v>4867</v>
      </c>
      <c r="B823" s="2" t="s">
        <v>4868</v>
      </c>
    </row>
    <row r="826" hidden="1">
      <c r="A826" s="0" t="s">
        <v>877</v>
      </c>
      <c r="B826" s="0">
        <v>0.00037769966125</v>
      </c>
    </row>
    <row r="827">
      <c r="A827" s="13" t="s">
        <v>878</v>
      </c>
      <c r="B827" s="13">
        <v>43819</v>
      </c>
      <c r="C827" s="14">
        <f>HYPERLINK(CHAR(35)&amp;CELL("address",INDEX(Holdings!AN1:AN2253,SMALL(IF(COUNTIF(Holdings!A1:A2253,A826),MATCH(B826,Holdings!Y1:Y2253,0),""),ROWS($A$1:A1)))),"GameStop Corp")</f>
      </c>
    </row>
    <row r="828">
      <c r="A828" s="2" t="s">
        <v>4867</v>
      </c>
      <c r="B828" s="2" t="s">
        <v>4868</v>
      </c>
    </row>
    <row r="831" hidden="1">
      <c r="A831" s="0" t="s">
        <v>881</v>
      </c>
      <c r="B831" s="0">
        <v>0.00023702373481</v>
      </c>
    </row>
    <row r="832">
      <c r="A832" s="13" t="s">
        <v>878</v>
      </c>
      <c r="B832" s="13">
        <v>43921</v>
      </c>
      <c r="C832" s="14">
        <f>HYPERLINK(CHAR(35)&amp;CELL("address",INDEX(Holdings!AN1:AN2253,SMALL(IF(COUNTIF(Holdings!A1:A2253,A831),MATCH(B831,Holdings!Y1:Y2253,0),""),ROWS($A$1:A1)))),"GameStop Corp")</f>
      </c>
    </row>
    <row r="833">
      <c r="A833" s="2" t="s">
        <v>4867</v>
      </c>
      <c r="B833" s="2" t="s">
        <v>4868</v>
      </c>
    </row>
    <row r="836" hidden="1">
      <c r="A836" s="0" t="s">
        <v>882</v>
      </c>
      <c r="B836" s="0">
        <v>0.00043497793372</v>
      </c>
    </row>
    <row r="837">
      <c r="A837" s="13" t="s">
        <v>878</v>
      </c>
      <c r="B837" s="13">
        <v>44000</v>
      </c>
      <c r="C837" s="14">
        <f>HYPERLINK(CHAR(35)&amp;CELL("address",INDEX(Holdings!AN1:AN2253,SMALL(IF(COUNTIF(Holdings!A1:A2253,A836),MATCH(B836,Holdings!Y1:Y2253,0),""),ROWS($A$1:A1)))),"GameStop Corp")</f>
      </c>
    </row>
    <row r="838">
      <c r="A838" s="2" t="s">
        <v>4867</v>
      </c>
      <c r="B838" s="2" t="s">
        <v>4868</v>
      </c>
    </row>
    <row r="841" hidden="1">
      <c r="A841" s="0" t="s">
        <v>883</v>
      </c>
      <c r="B841" s="0">
        <v>0.00027988413139</v>
      </c>
    </row>
    <row r="842">
      <c r="A842" s="13" t="s">
        <v>878</v>
      </c>
      <c r="B842" s="13">
        <v>44103</v>
      </c>
      <c r="C842" s="14">
        <f>HYPERLINK(CHAR(35)&amp;CELL("address",INDEX(Holdings!AN1:AN2253,SMALL(IF(COUNTIF(Holdings!A1:A2253,A841),MATCH(B841,Holdings!Y1:Y2253,0),""),ROWS($A$1:A1)))),"GameStop Corp")</f>
      </c>
    </row>
    <row r="843">
      <c r="A843" s="2" t="s">
        <v>4867</v>
      </c>
      <c r="B843" s="2" t="s">
        <v>4868</v>
      </c>
    </row>
    <row r="846" hidden="1">
      <c r="A846" s="0" t="s">
        <v>884</v>
      </c>
      <c r="B846" s="0">
        <v>0.00071150214618</v>
      </c>
    </row>
    <row r="847">
      <c r="A847" s="13" t="s">
        <v>878</v>
      </c>
      <c r="B847" s="13">
        <v>44182</v>
      </c>
      <c r="C847" s="14">
        <f>HYPERLINK(CHAR(35)&amp;CELL("address",INDEX(Holdings!AN1:AN2253,SMALL(IF(COUNTIF(Holdings!A1:A2253,A846),MATCH(B846,Holdings!Y1:Y2253,0),""),ROWS($A$1:A1)))),"GameStop Corp")</f>
      </c>
    </row>
    <row r="848">
      <c r="A848" s="2" t="s">
        <v>4867</v>
      </c>
      <c r="B848" s="2" t="s">
        <v>4868</v>
      </c>
    </row>
    <row r="851" hidden="1">
      <c r="A851" s="0" t="s">
        <v>885</v>
      </c>
      <c r="B851" s="0">
        <v>0.00086677857894</v>
      </c>
    </row>
    <row r="852">
      <c r="A852" s="13" t="s">
        <v>878</v>
      </c>
      <c r="B852" s="13">
        <v>44280</v>
      </c>
      <c r="C852" s="14">
        <f>HYPERLINK(CHAR(35)&amp;CELL("address",INDEX(Holdings!AN1:AN2253,SMALL(IF(COUNTIF(Holdings!A1:A2253,A851),MATCH(B851,Holdings!Y1:Y2253,0),""),ROWS($A$1:A1)))),"GameStop Corp")</f>
      </c>
    </row>
    <row r="853">
      <c r="A853" s="2" t="s">
        <v>4867</v>
      </c>
      <c r="B853" s="2" t="s">
        <v>4868</v>
      </c>
    </row>
    <row r="856" hidden="1">
      <c r="A856" s="0" t="s">
        <v>886</v>
      </c>
      <c r="B856" s="0">
        <v>7.830040946E-05</v>
      </c>
    </row>
    <row r="857">
      <c r="A857" s="13" t="s">
        <v>890</v>
      </c>
      <c r="B857" s="13">
        <v>43819</v>
      </c>
      <c r="C857" s="14">
        <f>HYPERLINK(CHAR(35)&amp;CELL("address",INDEX(Holdings!AN1:AN2253,SMALL(IF(COUNTIF(Holdings!A1:A2253,A856),MATCH(B856,Holdings!Y1:Y2253,0),""),ROWS($A$1:A1)))),"GameStop Corp")</f>
      </c>
    </row>
    <row r="858">
      <c r="A858" s="2" t="s">
        <v>4867</v>
      </c>
      <c r="B858" s="2" t="s">
        <v>4868</v>
      </c>
    </row>
    <row r="861" hidden="1">
      <c r="A861" s="0" t="s">
        <v>893</v>
      </c>
      <c r="B861" s="0">
        <v>5.504006862E-05</v>
      </c>
    </row>
    <row r="862">
      <c r="A862" s="13" t="s">
        <v>890</v>
      </c>
      <c r="B862" s="13">
        <v>43921</v>
      </c>
      <c r="C862" s="14">
        <f>HYPERLINK(CHAR(35)&amp;CELL("address",INDEX(Holdings!AN1:AN2253,SMALL(IF(COUNTIF(Holdings!A1:A2253,A861),MATCH(B861,Holdings!Y1:Y2253,0),""),ROWS($A$1:A1)))),"GameStop Corp")</f>
      </c>
    </row>
    <row r="863">
      <c r="A863" s="2" t="s">
        <v>4867</v>
      </c>
      <c r="B863" s="2" t="s">
        <v>4868</v>
      </c>
    </row>
    <row r="866" hidden="1">
      <c r="A866" s="0" t="s">
        <v>894</v>
      </c>
      <c r="B866" s="0">
        <v>0.00010615016484</v>
      </c>
    </row>
    <row r="867">
      <c r="A867" s="13" t="s">
        <v>890</v>
      </c>
      <c r="B867" s="13">
        <v>44000</v>
      </c>
      <c r="C867" s="14">
        <f>HYPERLINK(CHAR(35)&amp;CELL("address",INDEX(Holdings!AN1:AN2253,SMALL(IF(COUNTIF(Holdings!A1:A2253,A866),MATCH(B866,Holdings!Y1:Y2253,0),""),ROWS($A$1:A1)))),"GameStop Corp")</f>
      </c>
    </row>
    <row r="868">
      <c r="A868" s="2" t="s">
        <v>4867</v>
      </c>
      <c r="B868" s="2" t="s">
        <v>4868</v>
      </c>
    </row>
    <row r="871" hidden="1">
      <c r="A871" s="0" t="s">
        <v>895</v>
      </c>
      <c r="B871" s="0">
        <v>3.72660597E-05</v>
      </c>
    </row>
    <row r="872">
      <c r="A872" s="13" t="s">
        <v>890</v>
      </c>
      <c r="B872" s="13">
        <v>44103</v>
      </c>
      <c r="C872" s="14">
        <f>HYPERLINK(CHAR(35)&amp;CELL("address",INDEX(Holdings!AN1:AN2253,SMALL(IF(COUNTIF(Holdings!A1:A2253,A871),MATCH(B871,Holdings!Y1:Y2253,0),""),ROWS($A$1:A1)))),"GameStop Corp")</f>
      </c>
    </row>
    <row r="873">
      <c r="A873" s="2" t="s">
        <v>4867</v>
      </c>
      <c r="B873" s="2" t="s">
        <v>4868</v>
      </c>
    </row>
    <row r="876" hidden="1">
      <c r="A876" s="0" t="s">
        <v>896</v>
      </c>
      <c r="B876" s="0">
        <v>2.494859313E-05</v>
      </c>
    </row>
    <row r="877">
      <c r="A877" s="13" t="s">
        <v>900</v>
      </c>
      <c r="B877" s="13">
        <v>44286</v>
      </c>
      <c r="C877" s="14">
        <f>HYPERLINK(CHAR(35)&amp;CELL("address",INDEX(Holdings!AN1:AN2253,SMALL(IF(COUNTIF(Holdings!A1:A2253,A876),MATCH(B876,Holdings!Y1:Y2253,0),""),ROWS($A$1:A1)))),"GAMESTOP CORP.")</f>
      </c>
    </row>
    <row r="878">
      <c r="A878" s="2" t="s">
        <v>4867</v>
      </c>
      <c r="B878" s="2" t="s">
        <v>4878</v>
      </c>
    </row>
    <row r="881" hidden="1">
      <c r="A881" s="0" t="s">
        <v>924</v>
      </c>
      <c r="B881" s="0">
        <v>0.009581588915</v>
      </c>
    </row>
    <row r="882">
      <c r="A882" s="13" t="s">
        <v>926</v>
      </c>
      <c r="B882" s="13">
        <v>43795</v>
      </c>
      <c r="C882" s="14">
        <f>HYPERLINK(CHAR(35)&amp;CELL("address",INDEX(Holdings!AN1:AN2253,SMALL(IF(COUNTIF(Holdings!A1:A2253,A881),MATCH(B881,Holdings!Y1:Y2253,0),""),ROWS($A$1:A1)))),"GameStop Corp.")</f>
      </c>
    </row>
    <row r="883">
      <c r="A883" s="2" t="s">
        <v>4867</v>
      </c>
      <c r="B883" s="2" t="s">
        <v>4879</v>
      </c>
    </row>
    <row r="886" hidden="1">
      <c r="A886" s="0" t="s">
        <v>1091</v>
      </c>
      <c r="B886" s="0">
        <v>0.00156333055234</v>
      </c>
    </row>
    <row r="887">
      <c r="A887" s="13" t="s">
        <v>1087</v>
      </c>
      <c r="B887" s="13">
        <v>44207</v>
      </c>
      <c r="C887" s="14">
        <f>HYPERLINK(CHAR(35)&amp;CELL("address",INDEX(Holdings!AN1:AN2253,SMALL(IF(COUNTIF(Holdings!A1:A2253,A886),MATCH(B886,Holdings!Y1:Y2253,0),""),ROWS($A$1:A1)))),"GameStop Corp")</f>
      </c>
    </row>
    <row r="888">
      <c r="A888" s="2" t="s">
        <v>4867</v>
      </c>
      <c r="B888" s="2" t="s">
        <v>4880</v>
      </c>
    </row>
    <row r="891" hidden="1">
      <c r="A891" s="0" t="s">
        <v>1094</v>
      </c>
      <c r="B891" s="0">
        <v>0.00168450609047</v>
      </c>
    </row>
    <row r="892">
      <c r="A892" s="13" t="s">
        <v>1087</v>
      </c>
      <c r="B892" s="13">
        <v>44208</v>
      </c>
      <c r="C892" s="14">
        <f>HYPERLINK(CHAR(35)&amp;CELL("address",INDEX(Holdings!AN1:AN2253,SMALL(IF(COUNTIF(Holdings!A1:A2253,A891),MATCH(B891,Holdings!Y1:Y2253,0),""),ROWS($A$1:A1)))),"GameStop Corp")</f>
      </c>
    </row>
    <row r="893">
      <c r="A893" s="2" t="s">
        <v>4867</v>
      </c>
      <c r="B893" s="2" t="s">
        <v>4880</v>
      </c>
    </row>
    <row r="896" hidden="1">
      <c r="A896" s="0" t="s">
        <v>1096</v>
      </c>
      <c r="B896" s="0">
        <v>0.00182155293783</v>
      </c>
    </row>
    <row r="897">
      <c r="A897" s="13" t="s">
        <v>1087</v>
      </c>
      <c r="B897" s="13">
        <v>44208</v>
      </c>
      <c r="C897" s="14">
        <f>HYPERLINK(CHAR(35)&amp;CELL("address",INDEX(Holdings!AN1:AN2253,SMALL(IF(COUNTIF(Holdings!A1:A2253,A896),MATCH(B896,Holdings!Y1:Y2253,0),""),ROWS($A$1:A1)))),"GameStop Corp")</f>
      </c>
    </row>
    <row r="898">
      <c r="A898" s="2" t="s">
        <v>4867</v>
      </c>
      <c r="B898" s="2" t="s">
        <v>4880</v>
      </c>
    </row>
    <row r="901" hidden="1">
      <c r="A901" s="0" t="s">
        <v>1213</v>
      </c>
      <c r="B901" s="0">
        <v>0.00015597670669</v>
      </c>
    </row>
    <row r="902">
      <c r="A902" s="13" t="s">
        <v>1217</v>
      </c>
      <c r="B902" s="13">
        <v>43823</v>
      </c>
      <c r="C902" s="14">
        <f>HYPERLINK(CHAR(35)&amp;CELL("address",INDEX(Holdings!AN1:AN2253,SMALL(IF(COUNTIF(Holdings!A1:A2253,A901),MATCH(B901,Holdings!Y1:Y2253,0),""),ROWS($A$1:A1)))),"GameStop Corp")</f>
      </c>
    </row>
    <row r="903">
      <c r="A903" s="2" t="s">
        <v>4867</v>
      </c>
      <c r="B903" s="2" t="s">
        <v>4868</v>
      </c>
    </row>
    <row r="906" hidden="1">
      <c r="A906" s="0" t="s">
        <v>1220</v>
      </c>
      <c r="B906" s="0">
        <v>9.705904113E-05</v>
      </c>
    </row>
    <row r="907">
      <c r="A907" s="13" t="s">
        <v>1217</v>
      </c>
      <c r="B907" s="13">
        <v>43917</v>
      </c>
      <c r="C907" s="14">
        <f>HYPERLINK(CHAR(35)&amp;CELL("address",INDEX(Holdings!AN1:AN2253,SMALL(IF(COUNTIF(Holdings!A1:A2253,A906),MATCH(B906,Holdings!Y1:Y2253,0),""),ROWS($A$1:A1)))),"GameStop Corp")</f>
      </c>
    </row>
    <row r="908">
      <c r="A908" s="2" t="s">
        <v>4867</v>
      </c>
      <c r="B908" s="2" t="s">
        <v>4868</v>
      </c>
    </row>
    <row r="911" hidden="1">
      <c r="A911" s="0" t="s">
        <v>1221</v>
      </c>
      <c r="B911" s="0">
        <v>0.00016903094108</v>
      </c>
    </row>
    <row r="912">
      <c r="A912" s="13" t="s">
        <v>1217</v>
      </c>
      <c r="B912" s="13">
        <v>44008</v>
      </c>
      <c r="C912" s="14">
        <f>HYPERLINK(CHAR(35)&amp;CELL("address",INDEX(Holdings!AN1:AN2253,SMALL(IF(COUNTIF(Holdings!A1:A2253,A911),MATCH(B911,Holdings!Y1:Y2253,0),""),ROWS($A$1:A1)))),"GameStop Corp")</f>
      </c>
    </row>
    <row r="913">
      <c r="A913" s="2" t="s">
        <v>4867</v>
      </c>
      <c r="B913" s="2" t="s">
        <v>4868</v>
      </c>
    </row>
    <row r="916" hidden="1">
      <c r="A916" s="0" t="s">
        <v>1222</v>
      </c>
      <c r="B916" s="0">
        <v>6.0041365E-07</v>
      </c>
    </row>
    <row r="917">
      <c r="A917" s="13" t="s">
        <v>1217</v>
      </c>
      <c r="B917" s="13">
        <v>44095</v>
      </c>
      <c r="C917" s="14">
        <f>HYPERLINK(CHAR(35)&amp;CELL("address",INDEX(Holdings!AN1:AN2253,SMALL(IF(COUNTIF(Holdings!A1:A2253,A916),MATCH(B916,Holdings!Y1:Y2253,0),""),ROWS($A$1:A1)))),"GameStop Corp")</f>
      </c>
    </row>
    <row r="918">
      <c r="A918" s="2" t="s">
        <v>4867</v>
      </c>
      <c r="B918" s="2" t="s">
        <v>4868</v>
      </c>
    </row>
    <row r="921" hidden="1">
      <c r="A921" s="0" t="s">
        <v>1223</v>
      </c>
      <c r="B921" s="0">
        <v>0.0001555928463</v>
      </c>
    </row>
    <row r="922">
      <c r="A922" s="13" t="s">
        <v>1217</v>
      </c>
      <c r="B922" s="13">
        <v>44186</v>
      </c>
      <c r="C922" s="14">
        <f>HYPERLINK(CHAR(35)&amp;CELL("address",INDEX(Holdings!AN1:AN2253,SMALL(IF(COUNTIF(Holdings!A1:A2253,A921),MATCH(B921,Holdings!Y1:Y2253,0),""),ROWS($A$1:A1)))),"GameStop Corp")</f>
      </c>
    </row>
    <row r="923">
      <c r="A923" s="2" t="s">
        <v>4867</v>
      </c>
      <c r="B923" s="2" t="s">
        <v>4868</v>
      </c>
    </row>
    <row r="926" hidden="1">
      <c r="A926" s="0" t="s">
        <v>1224</v>
      </c>
      <c r="B926" s="0">
        <v>0.00830233429065</v>
      </c>
    </row>
    <row r="927">
      <c r="A927" s="13" t="s">
        <v>1217</v>
      </c>
      <c r="B927" s="13">
        <v>44271</v>
      </c>
      <c r="C927" s="14">
        <f>HYPERLINK(CHAR(35)&amp;CELL("address",INDEX(Holdings!AN1:AN2253,SMALL(IF(COUNTIF(Holdings!A1:A2253,A926),MATCH(B926,Holdings!Y1:Y2253,0),""),ROWS($A$1:A1)))),"GameStop Corp")</f>
      </c>
    </row>
    <row r="928">
      <c r="A928" s="2" t="s">
        <v>4867</v>
      </c>
      <c r="B928" s="2" t="s">
        <v>4868</v>
      </c>
    </row>
    <row r="931" hidden="1">
      <c r="A931" s="0" t="s">
        <v>1225</v>
      </c>
      <c r="B931" s="0">
        <v>0.00274988780947</v>
      </c>
    </row>
    <row r="932">
      <c r="A932" s="13" t="s">
        <v>1217</v>
      </c>
      <c r="B932" s="13">
        <v>44375</v>
      </c>
      <c r="C932" s="14">
        <f>HYPERLINK(CHAR(35)&amp;CELL("address",INDEX(Holdings!AN1:AN2253,SMALL(IF(COUNTIF(Holdings!A1:A2253,A931),MATCH(B931,Holdings!Y1:Y2253,0),""),ROWS($A$1:A1)))),"GameStop Corp")</f>
      </c>
    </row>
    <row r="933">
      <c r="A933" s="2" t="s">
        <v>4867</v>
      </c>
      <c r="B933" s="2" t="s">
        <v>4868</v>
      </c>
    </row>
    <row r="936" hidden="1">
      <c r="A936" s="0" t="s">
        <v>1226</v>
      </c>
      <c r="B936" s="0">
        <v>0.00195631174847</v>
      </c>
    </row>
    <row r="937">
      <c r="A937" s="13" t="s">
        <v>1217</v>
      </c>
      <c r="B937" s="13">
        <v>44462</v>
      </c>
      <c r="C937" s="14">
        <f>HYPERLINK(CHAR(35)&amp;CELL("address",INDEX(Holdings!AN1:AN2253,SMALL(IF(COUNTIF(Holdings!A1:A2253,A936),MATCH(B936,Holdings!Y1:Y2253,0),""),ROWS($A$1:A1)))),"GameStop Corp")</f>
      </c>
    </row>
    <row r="938">
      <c r="A938" s="2" t="s">
        <v>4867</v>
      </c>
      <c r="B938" s="2" t="s">
        <v>4868</v>
      </c>
    </row>
    <row r="941" hidden="1">
      <c r="A941" s="0" t="s">
        <v>1227</v>
      </c>
      <c r="B941" s="0">
        <v>0.00206718454824</v>
      </c>
    </row>
    <row r="942">
      <c r="A942" s="13" t="s">
        <v>1217</v>
      </c>
      <c r="B942" s="13">
        <v>44551</v>
      </c>
      <c r="C942" s="14">
        <f>HYPERLINK(CHAR(35)&amp;CELL("address",INDEX(Holdings!AN1:AN2253,SMALL(IF(COUNTIF(Holdings!A1:A2253,A941),MATCH(B941,Holdings!Y1:Y2253,0),""),ROWS($A$1:A1)))),"GameStop Corp")</f>
      </c>
    </row>
    <row r="943">
      <c r="A943" s="2" t="s">
        <v>4867</v>
      </c>
      <c r="B943" s="2" t="s">
        <v>4868</v>
      </c>
    </row>
    <row r="946" hidden="1">
      <c r="A946" s="0" t="s">
        <v>1382</v>
      </c>
      <c r="B946" s="0">
        <v>0.0082767293945</v>
      </c>
    </row>
    <row r="947">
      <c r="A947" s="13" t="s">
        <v>1386</v>
      </c>
      <c r="B947" s="13">
        <v>44463</v>
      </c>
      <c r="C947" s="14">
        <f>HYPERLINK(CHAR(35)&amp;CELL("address",INDEX(Holdings!AN1:AN2253,SMALL(IF(COUNTIF(Holdings!A1:A2253,A946),MATCH(B946,Holdings!Y1:Y2253,0),""),ROWS($A$1:A1)))),"GameStop Corp")</f>
      </c>
    </row>
    <row r="948">
      <c r="A948" s="2" t="s">
        <v>4867</v>
      </c>
      <c r="B948" s="2" t="s">
        <v>4868</v>
      </c>
    </row>
    <row r="951" hidden="1">
      <c r="A951" s="0" t="s">
        <v>1389</v>
      </c>
      <c r="B951" s="0">
        <v>0.00265057601289</v>
      </c>
    </row>
    <row r="952">
      <c r="A952" s="13" t="s">
        <v>1386</v>
      </c>
      <c r="B952" s="13">
        <v>44553</v>
      </c>
      <c r="C952" s="14">
        <f>HYPERLINK(CHAR(35)&amp;CELL("address",INDEX(Holdings!AN1:AN2253,SMALL(IF(COUNTIF(Holdings!A1:A2253,A951),MATCH(B951,Holdings!Y1:Y2253,0),""),ROWS($A$1:A1)))),"GameStop Corp")</f>
      </c>
    </row>
    <row r="953">
      <c r="A953" s="2" t="s">
        <v>4867</v>
      </c>
      <c r="B953" s="2" t="s">
        <v>4868</v>
      </c>
    </row>
    <row r="956" hidden="1">
      <c r="A956" s="0" t="s">
        <v>1390</v>
      </c>
      <c r="B956" s="0">
        <v>0.00389764276316</v>
      </c>
    </row>
    <row r="957">
      <c r="A957" s="13" t="s">
        <v>1391</v>
      </c>
      <c r="B957" s="13">
        <v>44371</v>
      </c>
      <c r="C957" s="14">
        <f>HYPERLINK(CHAR(35)&amp;CELL("address",INDEX(Holdings!AN1:AN2253,SMALL(IF(COUNTIF(Holdings!A1:A2253,A956),MATCH(B956,Holdings!Y1:Y2253,0),""),ROWS($A$1:A1)))),"GameStop Corp")</f>
      </c>
    </row>
    <row r="958">
      <c r="A958" s="2" t="s">
        <v>4867</v>
      </c>
      <c r="B958" s="2" t="s">
        <v>4868</v>
      </c>
    </row>
    <row r="961" hidden="1">
      <c r="A961" s="0" t="s">
        <v>1395</v>
      </c>
      <c r="B961" s="0">
        <v>0.0032927055751</v>
      </c>
    </row>
    <row r="962">
      <c r="A962" s="13" t="s">
        <v>1391</v>
      </c>
      <c r="B962" s="13">
        <v>44463</v>
      </c>
      <c r="C962" s="14">
        <f>HYPERLINK(CHAR(35)&amp;CELL("address",INDEX(Holdings!AN1:AN2253,SMALL(IF(COUNTIF(Holdings!A1:A2253,A961),MATCH(B961,Holdings!Y1:Y2253,0),""),ROWS($A$1:A1)))),"GameStop Corp")</f>
      </c>
    </row>
    <row r="963">
      <c r="A963" s="2" t="s">
        <v>4867</v>
      </c>
      <c r="B963" s="2" t="s">
        <v>4868</v>
      </c>
    </row>
    <row r="966" hidden="1">
      <c r="A966" s="0" t="s">
        <v>1396</v>
      </c>
      <c r="B966" s="0">
        <v>0.00784270888088</v>
      </c>
    </row>
    <row r="967">
      <c r="A967" s="13" t="s">
        <v>1397</v>
      </c>
      <c r="B967" s="13">
        <v>44371</v>
      </c>
      <c r="C967" s="14">
        <f>HYPERLINK(CHAR(35)&amp;CELL("address",INDEX(Holdings!AN1:AN2253,SMALL(IF(COUNTIF(Holdings!A1:A2253,A966),MATCH(B966,Holdings!Y1:Y2253,0),""),ROWS($A$1:A1)))),"GameStop Corp")</f>
      </c>
    </row>
    <row r="968">
      <c r="A968" s="2" t="s">
        <v>4867</v>
      </c>
      <c r="B968" s="2" t="s">
        <v>4868</v>
      </c>
    </row>
    <row r="971" hidden="1">
      <c r="A971" s="0" t="s">
        <v>1400</v>
      </c>
      <c r="B971" s="0">
        <v>0.00655468090141</v>
      </c>
    </row>
    <row r="972">
      <c r="A972" s="13" t="s">
        <v>1397</v>
      </c>
      <c r="B972" s="13">
        <v>44463</v>
      </c>
      <c r="C972" s="14">
        <f>HYPERLINK(CHAR(35)&amp;CELL("address",INDEX(Holdings!AN1:AN2253,SMALL(IF(COUNTIF(Holdings!A1:A2253,A971),MATCH(B971,Holdings!Y1:Y2253,0),""),ROWS($A$1:A1)))),"GameStop Corp")</f>
      </c>
    </row>
    <row r="973">
      <c r="A973" s="2" t="s">
        <v>4867</v>
      </c>
      <c r="B973" s="2" t="s">
        <v>4868</v>
      </c>
    </row>
    <row r="976" hidden="1">
      <c r="A976" s="0" t="s">
        <v>1402</v>
      </c>
      <c r="B976" s="0">
        <v>0.00073707469951</v>
      </c>
    </row>
    <row r="977">
      <c r="A977" s="13" t="s">
        <v>1403</v>
      </c>
      <c r="B977" s="13">
        <v>44553</v>
      </c>
      <c r="C977" s="14">
        <f>HYPERLINK(CHAR(35)&amp;CELL("address",INDEX(Holdings!AN1:AN2253,SMALL(IF(COUNTIF(Holdings!A1:A2253,A976),MATCH(B976,Holdings!Y1:Y2253,0),""),ROWS($A$1:A1)))),"GameStop Corp")</f>
      </c>
    </row>
    <row r="978">
      <c r="A978" s="2" t="s">
        <v>4867</v>
      </c>
      <c r="B978" s="2" t="s">
        <v>4868</v>
      </c>
    </row>
    <row r="981" hidden="1">
      <c r="A981" s="0" t="s">
        <v>1406</v>
      </c>
      <c r="B981" s="0">
        <v>0.00292570544983</v>
      </c>
    </row>
    <row r="982">
      <c r="A982" s="13" t="s">
        <v>1407</v>
      </c>
      <c r="B982" s="13">
        <v>44553</v>
      </c>
      <c r="C982" s="14">
        <f>HYPERLINK(CHAR(35)&amp;CELL("address",INDEX(Holdings!AN1:AN2253,SMALL(IF(COUNTIF(Holdings!A1:A2253,A981),MATCH(B981,Holdings!Y1:Y2253,0),""),ROWS($A$1:A1)))),"GameStop Corp")</f>
      </c>
    </row>
    <row r="983">
      <c r="A983" s="2" t="s">
        <v>4867</v>
      </c>
      <c r="B983" s="2" t="s">
        <v>4868</v>
      </c>
    </row>
    <row r="986" hidden="1">
      <c r="A986" s="0" t="s">
        <v>1410</v>
      </c>
      <c r="B986" s="0">
        <v>0.00396844114005</v>
      </c>
    </row>
    <row r="987">
      <c r="A987" s="13" t="s">
        <v>1411</v>
      </c>
      <c r="B987" s="13">
        <v>44371</v>
      </c>
      <c r="C987" s="14">
        <f>HYPERLINK(CHAR(35)&amp;CELL("address",INDEX(Holdings!AN1:AN2253,SMALL(IF(COUNTIF(Holdings!A1:A2253,A986),MATCH(B986,Holdings!Y1:Y2253,0),""),ROWS($A$1:A1)))),"GameStop Corp")</f>
      </c>
    </row>
    <row r="988">
      <c r="A988" s="2" t="s">
        <v>4867</v>
      </c>
      <c r="B988" s="2" t="s">
        <v>4868</v>
      </c>
    </row>
    <row r="991" hidden="1">
      <c r="A991" s="0" t="s">
        <v>1414</v>
      </c>
      <c r="B991" s="0">
        <v>0.00335895922157</v>
      </c>
    </row>
    <row r="992">
      <c r="A992" s="13" t="s">
        <v>1411</v>
      </c>
      <c r="B992" s="13">
        <v>44463</v>
      </c>
      <c r="C992" s="14">
        <f>HYPERLINK(CHAR(35)&amp;CELL("address",INDEX(Holdings!AN1:AN2253,SMALL(IF(COUNTIF(Holdings!A1:A2253,A991),MATCH(B991,Holdings!Y1:Y2253,0),""),ROWS($A$1:A1)))),"GameStop Corp")</f>
      </c>
    </row>
    <row r="993">
      <c r="A993" s="2" t="s">
        <v>4867</v>
      </c>
      <c r="B993" s="2" t="s">
        <v>4868</v>
      </c>
    </row>
    <row r="996" hidden="1">
      <c r="A996" s="0" t="s">
        <v>1415</v>
      </c>
      <c r="B996" s="0">
        <v>0.00086572654624</v>
      </c>
    </row>
    <row r="997">
      <c r="A997" s="13" t="s">
        <v>1411</v>
      </c>
      <c r="B997" s="13">
        <v>44553</v>
      </c>
      <c r="C997" s="14">
        <f>HYPERLINK(CHAR(35)&amp;CELL("address",INDEX(Holdings!AN1:AN2253,SMALL(IF(COUNTIF(Holdings!A1:A2253,A996),MATCH(B996,Holdings!Y1:Y2253,0),""),ROWS($A$1:A1)))),"GameStop Corp")</f>
      </c>
    </row>
    <row r="998">
      <c r="A998" s="2" t="s">
        <v>4867</v>
      </c>
      <c r="B998" s="2" t="s">
        <v>4868</v>
      </c>
    </row>
    <row r="1001" hidden="1">
      <c r="A1001" s="0" t="s">
        <v>1416</v>
      </c>
      <c r="B1001" s="0">
        <v>0.00025488756091</v>
      </c>
    </row>
    <row r="1002">
      <c r="A1002" s="13" t="s">
        <v>1420</v>
      </c>
      <c r="B1002" s="13">
        <v>44341</v>
      </c>
      <c r="C1002" s="14">
        <f>HYPERLINK(CHAR(35)&amp;CELL("address",INDEX(Holdings!AN1:AN2253,SMALL(IF(COUNTIF(Holdings!A1:A2253,A1001),MATCH(B1001,Holdings!Y1:Y2253,0),""),ROWS($A$1:A1)))),"GameStop Corp")</f>
      </c>
    </row>
    <row r="1003">
      <c r="A1003" s="2" t="s">
        <v>4867</v>
      </c>
      <c r="B1003" s="2" t="s">
        <v>4868</v>
      </c>
    </row>
    <row r="1006" hidden="1">
      <c r="A1006" s="0" t="s">
        <v>1423</v>
      </c>
      <c r="B1006" s="0">
        <v>0.00032219579014</v>
      </c>
    </row>
    <row r="1007">
      <c r="A1007" s="13" t="s">
        <v>1420</v>
      </c>
      <c r="B1007" s="13">
        <v>44427</v>
      </c>
      <c r="C1007" s="14">
        <f>HYPERLINK(CHAR(35)&amp;CELL("address",INDEX(Holdings!AN1:AN2253,SMALL(IF(COUNTIF(Holdings!A1:A2253,A1006),MATCH(B1006,Holdings!Y1:Y2253,0),""),ROWS($A$1:A1)))),"GameStop Corp")</f>
      </c>
    </row>
    <row r="1008">
      <c r="A1008" s="2" t="s">
        <v>4867</v>
      </c>
      <c r="B1008" s="2" t="s">
        <v>4868</v>
      </c>
    </row>
    <row r="1011" hidden="1">
      <c r="A1011" s="0" t="s">
        <v>1424</v>
      </c>
      <c r="B1011" s="0">
        <v>0.119731470817</v>
      </c>
    </row>
    <row r="1012">
      <c r="A1012" s="13" t="s">
        <v>1428</v>
      </c>
      <c r="B1012" s="13">
        <v>44337</v>
      </c>
      <c r="C1012" s="14">
        <f>HYPERLINK(CHAR(35)&amp;CELL("address",INDEX(Holdings!AN1:AN2253,SMALL(IF(COUNTIF(Holdings!A1:A2253,A1011),MATCH(B1011,Holdings!Y1:Y2253,0),""),ROWS($A$1:A1)))),"GAMESTOP CORP-CLASS A")</f>
      </c>
    </row>
    <row r="1013">
      <c r="A1013" s="2" t="s">
        <v>4867</v>
      </c>
      <c r="B1013" s="2" t="s">
        <v>4868</v>
      </c>
    </row>
    <row r="1016" hidden="1">
      <c r="A1016" s="0" t="s">
        <v>1431</v>
      </c>
      <c r="B1016" s="0">
        <v>0.07506885131</v>
      </c>
    </row>
    <row r="1017">
      <c r="A1017" s="13" t="s">
        <v>1428</v>
      </c>
      <c r="B1017" s="13">
        <v>44431</v>
      </c>
      <c r="C1017" s="14">
        <f>HYPERLINK(CHAR(35)&amp;CELL("address",INDEX(Holdings!AN1:AN2253,SMALL(IF(COUNTIF(Holdings!A1:A2253,A1016),MATCH(B1016,Holdings!Y1:Y2253,0),""),ROWS($A$1:A1)))),"GAMESTOP CORP-CLASS A")</f>
      </c>
    </row>
    <row r="1018">
      <c r="A1018" s="2" t="s">
        <v>4867</v>
      </c>
      <c r="B1018" s="2" t="s">
        <v>4868</v>
      </c>
    </row>
    <row r="1021" hidden="1">
      <c r="A1021" s="0" t="s">
        <v>1432</v>
      </c>
      <c r="B1021" s="0">
        <v>0.067465960741</v>
      </c>
    </row>
    <row r="1022">
      <c r="A1022" s="13" t="s">
        <v>1428</v>
      </c>
      <c r="B1022" s="13">
        <v>44524</v>
      </c>
      <c r="C1022" s="14">
        <f>HYPERLINK(CHAR(35)&amp;CELL("address",INDEX(Holdings!AN1:AN2253,SMALL(IF(COUNTIF(Holdings!A1:A2253,A1021),MATCH(B1021,Holdings!Y1:Y2253,0),""),ROWS($A$1:A1)))),"GAMESTOP CORP-CLASS A")</f>
      </c>
    </row>
    <row r="1023">
      <c r="A1023" s="2" t="s">
        <v>4867</v>
      </c>
      <c r="B1023" s="2" t="s">
        <v>4868</v>
      </c>
    </row>
    <row r="1026" hidden="1">
      <c r="A1026" s="0" t="s">
        <v>1433</v>
      </c>
      <c r="B1026" s="0">
        <v>0.002600459945</v>
      </c>
    </row>
    <row r="1027">
      <c r="A1027" s="13" t="s">
        <v>1434</v>
      </c>
      <c r="B1027" s="13">
        <v>43791</v>
      </c>
      <c r="C1027" s="14">
        <f>HYPERLINK(CHAR(35)&amp;CELL("address",INDEX(Holdings!AN1:AN2253,SMALL(IF(COUNTIF(Holdings!A1:A2253,A1026),MATCH(B1026,Holdings!Y1:Y2253,0),""),ROWS($A$1:A1)))),"GAMESTOP CORP-CLASS A")</f>
      </c>
    </row>
    <row r="1028">
      <c r="A1028" s="2" t="s">
        <v>4867</v>
      </c>
      <c r="B1028" s="2" t="s">
        <v>4868</v>
      </c>
    </row>
    <row r="1031" hidden="1">
      <c r="A1031" s="0" t="s">
        <v>1485</v>
      </c>
      <c r="B1031" s="0">
        <v>9.350648063E-05</v>
      </c>
      <c r="C1031" s="0">
        <v>-6.21050505E-05</v>
      </c>
      <c r="D1031" s="0">
        <v>4.462809302E-05</v>
      </c>
      <c r="E1031" s="0">
        <v>-1.7029725E-05</v>
      </c>
    </row>
    <row r="1032">
      <c r="A1032" s="13" t="s">
        <v>1489</v>
      </c>
      <c r="B1032" s="13">
        <v>44314</v>
      </c>
      <c r="C1032" s="14">
        <f>HYPERLINK(CHAR(35)&amp;CELL("address",INDEX(Holdings!AN1:AN2253,SMALL(IF(COUNTIF(Holdings!A1:A2253,A1031),MATCH(B1031,Holdings!Y1:Y2253,0),""),ROWS($A$1:A1)))),"ITV PLC")</f>
      </c>
      <c r="D1032" s="14">
        <f>HYPERLINK(CHAR(35)&amp;CELL("address",INDEX(Holdings!AN1:AN2253,SMALL(IF(COUNTIF(Holdings!A1:A2253,A1031),MATCH(C1031,Holdings!Y1:Y2253,0),""),ROWS($A$1:A1)))),"ITV PLC")</f>
      </c>
      <c r="E1032" s="14">
        <f>HYPERLINK(CHAR(35)&amp;CELL("address",INDEX(Holdings!AN1:AN2253,SMALL(IF(COUNTIF(Holdings!A1:A2253,A1031),MATCH(D1031,Holdings!Y1:Y2253,0),""),ROWS($A$1:A1)))),"ITV PLC")</f>
      </c>
      <c r="F1032" s="14">
        <f>HYPERLINK(CHAR(35)&amp;CELL("address",INDEX(Holdings!AN1:AN2253,SMALL(IF(COUNTIF(Holdings!A1:A2253,A1031),MATCH(E1031,Holdings!Y1:Y2253,0),""),ROWS($A$1:A1)))),"ITV PLC")</f>
      </c>
    </row>
    <row r="1033">
      <c r="A1033" s="2" t="s">
        <v>4867</v>
      </c>
      <c r="B1033" s="2" t="s">
        <v>4868</v>
      </c>
    </row>
    <row r="1036" hidden="1">
      <c r="A1036" s="0" t="s">
        <v>1503</v>
      </c>
      <c r="B1036" s="0">
        <v>9.350648063E-05</v>
      </c>
      <c r="C1036" s="0">
        <v>-6.21050505E-05</v>
      </c>
      <c r="D1036" s="0">
        <v>4.462809302E-05</v>
      </c>
      <c r="E1036" s="0">
        <v>-1.7029725E-05</v>
      </c>
    </row>
    <row r="1037">
      <c r="A1037" s="13" t="s">
        <v>1489</v>
      </c>
      <c r="B1037" s="13">
        <v>44497</v>
      </c>
      <c r="C1037" s="14">
        <f>HYPERLINK(CHAR(35)&amp;CELL("address",INDEX(Holdings!AN1:AN2253,SMALL(IF(COUNTIF(Holdings!A1:A2253,A1036),MATCH(B1036,Holdings!Y1:Y2253,0),""),ROWS($A$1:A1)))),"ITV PLC")</f>
      </c>
      <c r="D1037" s="14">
        <f>HYPERLINK(CHAR(35)&amp;CELL("address",INDEX(Holdings!AN1:AN2253,SMALL(IF(COUNTIF(Holdings!A1:A2253,A1036),MATCH(C1036,Holdings!Y1:Y2253,0),""),ROWS($A$1:A1)))),"ITV PLC")</f>
      </c>
      <c r="E1037" s="14">
        <f>HYPERLINK(CHAR(35)&amp;CELL("address",INDEX(Holdings!AN1:AN2253,SMALL(IF(COUNTIF(Holdings!A1:A2253,A1036),MATCH(D1036,Holdings!Y1:Y2253,0),""),ROWS($A$1:A1)))),"ITV PLC")</f>
      </c>
      <c r="F1037" s="14">
        <f>HYPERLINK(CHAR(35)&amp;CELL("address",INDEX(Holdings!AN1:AN2253,SMALL(IF(COUNTIF(Holdings!A1:A2253,A1036),MATCH(E1036,Holdings!Y1:Y2253,0),""),ROWS($A$1:A1)))),"ITV PLC")</f>
      </c>
    </row>
    <row r="1038">
      <c r="A1038" s="2" t="s">
        <v>4867</v>
      </c>
      <c r="B1038" s="2" t="s">
        <v>4868</v>
      </c>
    </row>
    <row r="1039">
      <c r="A1039" s="2" t="s">
        <v>4881</v>
      </c>
      <c r="B1039" s="2" t="s">
        <v>4882</v>
      </c>
    </row>
    <row r="1042" hidden="1">
      <c r="A1042" s="0" t="s">
        <v>1504</v>
      </c>
      <c r="B1042" s="0">
        <v>-0.0002083345328</v>
      </c>
      <c r="C1042" s="0">
        <v>0.00031367221802</v>
      </c>
      <c r="D1042" s="0">
        <v>-5.98474107E-05</v>
      </c>
      <c r="E1042" s="0">
        <v>0.00015683610901</v>
      </c>
    </row>
    <row r="1043">
      <c r="A1043" s="13" t="s">
        <v>1505</v>
      </c>
      <c r="B1043" s="13">
        <v>44314</v>
      </c>
      <c r="C1043" s="14">
        <f>HYPERLINK(CHAR(35)&amp;CELL("address",INDEX(Holdings!AN1:AN2253,SMALL(IF(COUNTIF(Holdings!A1:A2253,A1042),MATCH(B1042,Holdings!Y1:Y2253,0),""),ROWS($A$1:A1)))),"ITV PLC")</f>
      </c>
      <c r="D1043" s="14">
        <f>HYPERLINK(CHAR(35)&amp;CELL("address",INDEX(Holdings!AN1:AN2253,SMALL(IF(COUNTIF(Holdings!A1:A2253,A1042),MATCH(C1042,Holdings!Y1:Y2253,0),""),ROWS($A$1:A1)))),"ITV PLC")</f>
      </c>
      <c r="E1043" s="14">
        <f>HYPERLINK(CHAR(35)&amp;CELL("address",INDEX(Holdings!AN1:AN2253,SMALL(IF(COUNTIF(Holdings!A1:A2253,A1042),MATCH(D1042,Holdings!Y1:Y2253,0),""),ROWS($A$1:A1)))),"ITV PLC")</f>
      </c>
      <c r="F1043" s="14">
        <f>HYPERLINK(CHAR(35)&amp;CELL("address",INDEX(Holdings!AN1:AN2253,SMALL(IF(COUNTIF(Holdings!A1:A2253,A1042),MATCH(E1042,Holdings!Y1:Y2253,0),""),ROWS($A$1:A1)))),"ITV PLC")</f>
      </c>
    </row>
    <row r="1044">
      <c r="A1044" s="2" t="s">
        <v>4867</v>
      </c>
      <c r="B1044" s="2" t="s">
        <v>4868</v>
      </c>
    </row>
    <row r="1047" hidden="1">
      <c r="A1047" s="0" t="s">
        <v>1508</v>
      </c>
      <c r="B1047" s="0">
        <v>-0.0002083345328</v>
      </c>
      <c r="C1047" s="0">
        <v>0.00031367221802</v>
      </c>
      <c r="D1047" s="0">
        <v>-5.98474107E-05</v>
      </c>
      <c r="E1047" s="0">
        <v>0.00015683610901</v>
      </c>
    </row>
    <row r="1048">
      <c r="A1048" s="13" t="s">
        <v>1505</v>
      </c>
      <c r="B1048" s="13">
        <v>44497</v>
      </c>
      <c r="C1048" s="14">
        <f>HYPERLINK(CHAR(35)&amp;CELL("address",INDEX(Holdings!AN1:AN2253,SMALL(IF(COUNTIF(Holdings!A1:A2253,A1047),MATCH(B1047,Holdings!Y1:Y2253,0),""),ROWS($A$1:A1)))),"ITV PLC")</f>
      </c>
      <c r="D1048" s="14">
        <f>HYPERLINK(CHAR(35)&amp;CELL("address",INDEX(Holdings!AN1:AN2253,SMALL(IF(COUNTIF(Holdings!A1:A2253,A1047),MATCH(C1047,Holdings!Y1:Y2253,0),""),ROWS($A$1:A1)))),"ITV PLC")</f>
      </c>
      <c r="E1048" s="14">
        <f>HYPERLINK(CHAR(35)&amp;CELL("address",INDEX(Holdings!AN1:AN2253,SMALL(IF(COUNTIF(Holdings!A1:A2253,A1047),MATCH(D1047,Holdings!Y1:Y2253,0),""),ROWS($A$1:A1)))),"ITV PLC")</f>
      </c>
      <c r="F1048" s="14">
        <f>HYPERLINK(CHAR(35)&amp;CELL("address",INDEX(Holdings!AN1:AN2253,SMALL(IF(COUNTIF(Holdings!A1:A2253,A1047),MATCH(E1047,Holdings!Y1:Y2253,0),""),ROWS($A$1:A1)))),"ITV PLC")</f>
      </c>
    </row>
    <row r="1049">
      <c r="A1049" s="2" t="s">
        <v>4867</v>
      </c>
      <c r="B1049" s="2" t="s">
        <v>4868</v>
      </c>
    </row>
    <row r="1050">
      <c r="A1050" s="2" t="s">
        <v>4881</v>
      </c>
      <c r="B1050" s="2" t="s">
        <v>4883</v>
      </c>
    </row>
    <row r="1053" hidden="1">
      <c r="A1053" s="0" t="s">
        <v>1509</v>
      </c>
      <c r="B1053" s="0">
        <v>0.00026084615839</v>
      </c>
    </row>
    <row r="1054">
      <c r="A1054" s="13" t="s">
        <v>1513</v>
      </c>
      <c r="B1054" s="13">
        <v>44067</v>
      </c>
      <c r="C1054" s="14">
        <f>HYPERLINK(CHAR(35)&amp;CELL("address",INDEX(Holdings!AN1:AN2253,SMALL(IF(COUNTIF(Holdings!A1:A2253,A1053),MATCH(B1053,Holdings!Y1:Y2253,0),""),ROWS($A$1:A1)))),"GameStop Corp")</f>
      </c>
    </row>
    <row r="1055">
      <c r="A1055" s="2" t="s">
        <v>4867</v>
      </c>
      <c r="B1055" s="2" t="s">
        <v>4868</v>
      </c>
    </row>
    <row r="1058" hidden="1">
      <c r="A1058" s="0" t="s">
        <v>1516</v>
      </c>
      <c r="B1058" s="0">
        <v>0.00059477715117</v>
      </c>
    </row>
    <row r="1059">
      <c r="A1059" s="13" t="s">
        <v>1513</v>
      </c>
      <c r="B1059" s="13">
        <v>44140</v>
      </c>
      <c r="C1059" s="14">
        <f>HYPERLINK(CHAR(35)&amp;CELL("address",INDEX(Holdings!AN1:AN2253,SMALL(IF(COUNTIF(Holdings!A1:A2253,A1058),MATCH(B1058,Holdings!Y1:Y2253,0),""),ROWS($A$1:A1)))),"GameStop Corp")</f>
      </c>
    </row>
    <row r="1060">
      <c r="A1060" s="2" t="s">
        <v>4867</v>
      </c>
      <c r="B1060" s="2" t="s">
        <v>4868</v>
      </c>
    </row>
    <row r="1063" hidden="1">
      <c r="A1063" s="0" t="s">
        <v>1517</v>
      </c>
      <c r="B1063" s="0">
        <v>0.00117357421827</v>
      </c>
    </row>
    <row r="1064">
      <c r="A1064" s="13" t="s">
        <v>1513</v>
      </c>
      <c r="B1064" s="13">
        <v>44253</v>
      </c>
      <c r="C1064" s="14">
        <f>HYPERLINK(CHAR(35)&amp;CELL("address",INDEX(Holdings!AN1:AN2253,SMALL(IF(COUNTIF(Holdings!A1:A2253,A1063),MATCH(B1063,Holdings!Y1:Y2253,0),""),ROWS($A$1:A1)))),"GameStop Corp")</f>
      </c>
    </row>
    <row r="1065">
      <c r="A1065" s="2" t="s">
        <v>4867</v>
      </c>
      <c r="B1065" s="2" t="s">
        <v>4868</v>
      </c>
    </row>
    <row r="1068" hidden="1">
      <c r="A1068" s="0" t="s">
        <v>1518</v>
      </c>
      <c r="B1068" s="0">
        <v>0.01008005508294</v>
      </c>
    </row>
    <row r="1069">
      <c r="A1069" s="13" t="s">
        <v>1513</v>
      </c>
      <c r="B1069" s="13">
        <v>44342</v>
      </c>
      <c r="C1069" s="14">
        <f>HYPERLINK(CHAR(35)&amp;CELL("address",INDEX(Holdings!AN1:AN2253,SMALL(IF(COUNTIF(Holdings!A1:A2253,A1068),MATCH(B1068,Holdings!Y1:Y2253,0),""),ROWS($A$1:A1)))),"GameStop Corp")</f>
      </c>
    </row>
    <row r="1070">
      <c r="A1070" s="2" t="s">
        <v>4867</v>
      </c>
      <c r="B1070" s="2" t="s">
        <v>4868</v>
      </c>
    </row>
    <row r="1073" hidden="1">
      <c r="A1073" s="0" t="s">
        <v>1540</v>
      </c>
      <c r="B1073" s="0">
        <v>-0.0645224599847</v>
      </c>
      <c r="C1073" s="0">
        <v>-0.0296822021614</v>
      </c>
      <c r="D1073" s="0">
        <v>-0.109439383852</v>
      </c>
    </row>
    <row r="1074">
      <c r="A1074" s="13" t="s">
        <v>1544</v>
      </c>
      <c r="B1074" s="13">
        <v>44344</v>
      </c>
      <c r="C1074" s="14">
        <f>HYPERLINK(CHAR(35)&amp;CELL("address",INDEX(Holdings!AN1:AN2253,SMALL(IF(COUNTIF(Holdings!A1:A2253,A1073),MATCH(B1073,Holdings!Y1:Y2253,0),""),ROWS($A$1:A1)))),"Long: BXIISISB4 TRS USD R V 01MFEDL0 PAY FEDL01-1.05 BPS / Short: BXIISISB4 TRS USD P E BBG00PSSH7H0")</f>
      </c>
      <c r="D1074" s="14">
        <f>HYPERLINK(CHAR(35)&amp;CELL("address",INDEX(Holdings!AN1:AN2253,SMALL(IF(COUNTIF(Holdings!A1:A2253,A1073),MATCH(C1073,Holdings!Y1:Y2253,0),""),ROWS($A$1:A1)))),"Long: BXIISISB6 TRS USD R V 01MFEDL0 BULLET -1.05 PERCENT / Short: BXIISISB6 TRS USD P E BXIISISB/BBG00PSSH7H0")</f>
      </c>
      <c r="E1074" s="14">
        <f>HYPERLINK(CHAR(35)&amp;CELL("address",INDEX(Holdings!AN1:AN2253,SMALL(IF(COUNTIF(Holdings!A1:A2253,A1073),MATCH(D1073,Holdings!Y1:Y2253,0),""),ROWS($A$1:A1)))),"Long: BXIISISB5 TRS USD R F  1.05000  BULLET -1.05 PRECENT / Short: BXIISISB5 TRS USD P E BBG00PSSH7H0")</f>
      </c>
    </row>
    <row r="1075">
      <c r="A1075" s="2" t="s">
        <v>4867</v>
      </c>
      <c r="B1075" s="2" t="s">
        <v>4868</v>
      </c>
    </row>
    <row r="1076">
      <c r="A1076" s="2" t="s">
        <v>4874</v>
      </c>
      <c r="B1076" s="2" t="s">
        <v>4875</v>
      </c>
    </row>
    <row r="1079" hidden="1">
      <c r="A1079" s="0" t="s">
        <v>1555</v>
      </c>
      <c r="B1079" s="0">
        <v>-0.0022840522044</v>
      </c>
      <c r="C1079" s="0">
        <v>-0.0616253541954</v>
      </c>
    </row>
    <row r="1080">
      <c r="A1080" s="13" t="s">
        <v>1544</v>
      </c>
      <c r="B1080" s="13">
        <v>44433</v>
      </c>
      <c r="C1080" s="14">
        <f>HYPERLINK(CHAR(35)&amp;CELL("address",INDEX(Holdings!AN1:AN2253,SMALL(IF(COUNTIF(Holdings!A1:A2253,A1079),MATCH(B1079,Holdings!Y1:Y2253,0),""),ROWS($A$1:A1)))),"Long: BXIISISB9 TRS USD R V 00MFEDLO FEDL01-1.05 PERCENT / Short: BXIISISB9 TRS USD P E BBG00PSSH7H0")</f>
      </c>
      <c r="D1080" s="14">
        <f>HYPERLINK(CHAR(35)&amp;CELL("address",INDEX(Holdings!AN1:AN2253,SMALL(IF(COUNTIF(Holdings!A1:A2253,A1079),MATCH(C1079,Holdings!Y1:Y2253,0),""),ROWS($A$1:A1)))),"Long: BXIISISB8 TRS USD R V 00MFEDLO FEDL01-1.05 PERCENT / Short: BXIISISB8 TRS USD P E BXIISISB8")</f>
      </c>
    </row>
    <row r="1081">
      <c r="A1081" s="2" t="s">
        <v>4867</v>
      </c>
      <c r="B1081" s="2" t="s">
        <v>4868</v>
      </c>
    </row>
    <row r="1082">
      <c r="A1082" s="2" t="s">
        <v>4874</v>
      </c>
      <c r="B1082" s="2" t="s">
        <v>4884</v>
      </c>
    </row>
    <row r="1085" hidden="1">
      <c r="A1085" s="0" t="s">
        <v>1566</v>
      </c>
      <c r="B1085" s="0">
        <v>-0.0004085966009</v>
      </c>
    </row>
    <row r="1086">
      <c r="A1086" s="13" t="s">
        <v>1567</v>
      </c>
      <c r="B1086" s="13">
        <v>44344</v>
      </c>
      <c r="C1086" s="14">
        <f>HYPERLINK(CHAR(35)&amp;CELL("address",INDEX(Holdings!AN1:AN2253,SMALL(IF(COUNTIF(Holdings!A1:A2253,A1085),MATCH(B1085,Holdings!Y1:Y2253,0),""),ROWS($A$1:A1)))),"Long: BXIISISB7 TRS USD R V 00MFEDL0 FEDL01-105BPS / Short: BXIISISB7 TRS USD P E BBG00PSSH7H0")</f>
      </c>
    </row>
    <row r="1087">
      <c r="A1087" s="2" t="s">
        <v>4867</v>
      </c>
      <c r="B1087" s="2" t="s">
        <v>4868</v>
      </c>
    </row>
    <row r="1088">
      <c r="A1088" s="2" t="s">
        <v>4874</v>
      </c>
      <c r="B1088" s="2" t="s">
        <v>4875</v>
      </c>
    </row>
    <row r="1091" hidden="1">
      <c r="A1091" s="0" t="s">
        <v>1572</v>
      </c>
      <c r="B1091" s="0">
        <v>-0.0005133487584</v>
      </c>
      <c r="C1091" s="0">
        <v>-0.0008563756238</v>
      </c>
      <c r="D1091" s="0">
        <v>-0.0047858819481</v>
      </c>
    </row>
    <row r="1092">
      <c r="A1092" s="13" t="s">
        <v>1567</v>
      </c>
      <c r="B1092" s="13">
        <v>44433</v>
      </c>
      <c r="C1092" s="14">
        <f>HYPERLINK(CHAR(35)&amp;CELL("address",INDEX(Holdings!AN1:AN2253,SMALL(IF(COUNTIF(Holdings!A1:A2253,A1091),MATCH(B1091,Holdings!Y1:Y2253,0),""),ROWS($A$1:A1)))),"Long: MSFSQLTY1 TRS USD R E MSFSQLTY INDEX / Short: MSFSQLTY1 TRS USD P V 00MFEDL0 FEDL01 +1.07 PERCENT")</f>
      </c>
      <c r="D1092" s="14">
        <f>HYPERLINK(CHAR(35)&amp;CELL("address",INDEX(Holdings!AN1:AN2253,SMALL(IF(COUNTIF(Holdings!A1:A2253,A1091),MATCH(C1091,Holdings!Y1:Y2253,0),""),ROWS($A$1:A1)))),"Long: BNPUFSGB2 TRS USD R V 03MLIBOR BULLET SWAP 0.10 PERCENT / Short: BNPUFSGB2 TRS USD P E BBG00PG3DYX5")</f>
      </c>
      <c r="E1092" s="14">
        <f>HYPERLINK(CHAR(35)&amp;CELL("address",INDEX(Holdings!AN1:AN2253,SMALL(IF(COUNTIF(Holdings!A1:A2253,A1091),MATCH(D1091,Holdings!Y1:Y2253,0),""),ROWS($A$1:A1)))),"Long: BXIISISB7 TRS USD R V 00MFEDL0 FEDL01-105BPS / Short: BXIISISB7 TRS USD P E BBG00PSSH7H0")</f>
      </c>
    </row>
    <row r="1093">
      <c r="A1093" s="2" t="s">
        <v>4867</v>
      </c>
      <c r="B1093" s="2" t="s">
        <v>4868</v>
      </c>
    </row>
    <row r="1094">
      <c r="A1094" s="2" t="s">
        <v>4874</v>
      </c>
      <c r="B1094" s="2" t="s">
        <v>4884</v>
      </c>
    </row>
    <row r="1097" hidden="1">
      <c r="A1097" s="0" t="s">
        <v>1582</v>
      </c>
      <c r="B1097" s="0">
        <v>0.00013250203807</v>
      </c>
    </row>
    <row r="1098">
      <c r="A1098" s="13" t="s">
        <v>1586</v>
      </c>
      <c r="B1098" s="13">
        <v>44225</v>
      </c>
      <c r="C1098" s="14">
        <f>HYPERLINK(CHAR(35)&amp;CELL("address",INDEX(Holdings!AN1:AN2253,SMALL(IF(COUNTIF(Holdings!A1:A2253,A1097),MATCH(B1097,Holdings!Y1:Y2253,0),""),ROWS($A$1:A1)))),"GameStop Corp")</f>
      </c>
    </row>
    <row r="1099">
      <c r="A1099" s="2" t="s">
        <v>4867</v>
      </c>
      <c r="B1099" s="2" t="s">
        <v>4885</v>
      </c>
    </row>
    <row r="1102" hidden="1">
      <c r="A1102" s="0" t="s">
        <v>1589</v>
      </c>
      <c r="B1102" s="0">
        <v>0.00015065109514</v>
      </c>
    </row>
    <row r="1103">
      <c r="A1103" s="13" t="s">
        <v>1590</v>
      </c>
      <c r="B1103" s="13">
        <v>44225</v>
      </c>
      <c r="C1103" s="14">
        <f>HYPERLINK(CHAR(35)&amp;CELL("address",INDEX(Holdings!AN1:AN2253,SMALL(IF(COUNTIF(Holdings!A1:A2253,A1102),MATCH(B1102,Holdings!Y1:Y2253,0),""),ROWS($A$1:A1)))),"GameStop Corp")</f>
      </c>
    </row>
    <row r="1104">
      <c r="A1104" s="2" t="s">
        <v>4867</v>
      </c>
      <c r="B1104" s="2" t="s">
        <v>4885</v>
      </c>
    </row>
    <row r="1107" hidden="1">
      <c r="A1107" s="0" t="s">
        <v>1593</v>
      </c>
      <c r="B1107" s="0">
        <v>0.00011730363756</v>
      </c>
    </row>
    <row r="1108">
      <c r="A1108" s="13" t="s">
        <v>1594</v>
      </c>
      <c r="B1108" s="13">
        <v>44225</v>
      </c>
      <c r="C1108" s="14">
        <f>HYPERLINK(CHAR(35)&amp;CELL("address",INDEX(Holdings!AN1:AN2253,SMALL(IF(COUNTIF(Holdings!A1:A2253,A1107),MATCH(B1107,Holdings!Y1:Y2253,0),""),ROWS($A$1:A1)))),"GameStop Corp")</f>
      </c>
    </row>
    <row r="1109">
      <c r="A1109" s="2" t="s">
        <v>4867</v>
      </c>
      <c r="B1109" s="2" t="s">
        <v>4885</v>
      </c>
    </row>
    <row r="1112" hidden="1">
      <c r="A1112" s="0" t="s">
        <v>1597</v>
      </c>
      <c r="B1112" s="0">
        <v>0.00036889760848</v>
      </c>
    </row>
    <row r="1113">
      <c r="A1113" s="13" t="s">
        <v>1601</v>
      </c>
      <c r="B1113" s="13">
        <v>43857</v>
      </c>
      <c r="C1113" s="14">
        <f>HYPERLINK(CHAR(35)&amp;CELL("address",INDEX(Holdings!AN1:AN2253,SMALL(IF(COUNTIF(Holdings!A1:A2253,A1112),MATCH(B1112,Holdings!Y1:Y2253,0),""),ROWS($A$1:A1)))),"GameStop Corp")</f>
      </c>
    </row>
    <row r="1114">
      <c r="A1114" s="2" t="s">
        <v>4867</v>
      </c>
      <c r="B1114" s="2" t="s">
        <v>4868</v>
      </c>
    </row>
    <row r="1117" hidden="1">
      <c r="A1117" s="0" t="s">
        <v>1604</v>
      </c>
      <c r="B1117" s="0">
        <v>0.00023557863052</v>
      </c>
    </row>
    <row r="1118">
      <c r="A1118" s="13" t="s">
        <v>1601</v>
      </c>
      <c r="B1118" s="13">
        <v>43948</v>
      </c>
      <c r="C1118" s="14">
        <f>HYPERLINK(CHAR(35)&amp;CELL("address",INDEX(Holdings!AN1:AN2253,SMALL(IF(COUNTIF(Holdings!A1:A2253,A1117),MATCH(B1117,Holdings!Y1:Y2253,0),""),ROWS($A$1:A1)))),"GameStop Corp")</f>
      </c>
    </row>
    <row r="1119">
      <c r="A1119" s="2" t="s">
        <v>4867</v>
      </c>
      <c r="B1119" s="2" t="s">
        <v>4868</v>
      </c>
    </row>
    <row r="1122" hidden="1">
      <c r="A1122" s="0" t="s">
        <v>1605</v>
      </c>
      <c r="B1122" s="0">
        <v>0.00028723132431</v>
      </c>
    </row>
    <row r="1123">
      <c r="A1123" s="13" t="s">
        <v>1601</v>
      </c>
      <c r="B1123" s="13">
        <v>44040</v>
      </c>
      <c r="C1123" s="14">
        <f>HYPERLINK(CHAR(35)&amp;CELL("address",INDEX(Holdings!AN1:AN2253,SMALL(IF(COUNTIF(Holdings!A1:A2253,A1122),MATCH(B1122,Holdings!Y1:Y2253,0),""),ROWS($A$1:A1)))),"GameStop Corp")</f>
      </c>
    </row>
    <row r="1124">
      <c r="A1124" s="2" t="s">
        <v>4867</v>
      </c>
      <c r="B1124" s="2" t="s">
        <v>4868</v>
      </c>
    </row>
    <row r="1127" hidden="1">
      <c r="A1127" s="0" t="s">
        <v>1606</v>
      </c>
      <c r="B1127" s="0">
        <v>0.00042585778546</v>
      </c>
    </row>
    <row r="1128">
      <c r="A1128" s="13" t="s">
        <v>1601</v>
      </c>
      <c r="B1128" s="13">
        <v>44131</v>
      </c>
      <c r="C1128" s="14">
        <f>HYPERLINK(CHAR(35)&amp;CELL("address",INDEX(Holdings!AN1:AN2253,SMALL(IF(COUNTIF(Holdings!A1:A2253,A1127),MATCH(B1127,Holdings!Y1:Y2253,0),""),ROWS($A$1:A1)))),"GameStop Corp")</f>
      </c>
    </row>
    <row r="1129">
      <c r="A1129" s="2" t="s">
        <v>4867</v>
      </c>
      <c r="B1129" s="2" t="s">
        <v>4868</v>
      </c>
    </row>
    <row r="1132" hidden="1">
      <c r="A1132" s="0" t="s">
        <v>1607</v>
      </c>
      <c r="B1132" s="0">
        <v>0.00093393379783</v>
      </c>
    </row>
    <row r="1133">
      <c r="A1133" s="13" t="s">
        <v>1601</v>
      </c>
      <c r="B1133" s="13">
        <v>44223</v>
      </c>
      <c r="C1133" s="14">
        <f>HYPERLINK(CHAR(35)&amp;CELL("address",INDEX(Holdings!AN1:AN2253,SMALL(IF(COUNTIF(Holdings!A1:A2253,A1132),MATCH(B1132,Holdings!Y1:Y2253,0),""),ROWS($A$1:A1)))),"GameStop Corp")</f>
      </c>
    </row>
    <row r="1134">
      <c r="A1134" s="2" t="s">
        <v>4867</v>
      </c>
      <c r="B1134" s="2" t="s">
        <v>4868</v>
      </c>
    </row>
    <row r="1137" hidden="1">
      <c r="A1137" s="0" t="s">
        <v>1608</v>
      </c>
      <c r="B1137" s="0">
        <v>0.0054493518453</v>
      </c>
    </row>
    <row r="1138">
      <c r="A1138" s="13" t="s">
        <v>1601</v>
      </c>
      <c r="B1138" s="13">
        <v>44314</v>
      </c>
      <c r="C1138" s="14">
        <f>HYPERLINK(CHAR(35)&amp;CELL("address",INDEX(Holdings!AN1:AN2253,SMALL(IF(COUNTIF(Holdings!A1:A2253,A1137),MATCH(B1137,Holdings!Y1:Y2253,0),""),ROWS($A$1:A1)))),"GameStop Corp")</f>
      </c>
    </row>
    <row r="1139">
      <c r="A1139" s="2" t="s">
        <v>4867</v>
      </c>
      <c r="B1139" s="2" t="s">
        <v>4868</v>
      </c>
    </row>
    <row r="1142" hidden="1">
      <c r="A1142" s="0" t="s">
        <v>1609</v>
      </c>
      <c r="B1142" s="0">
        <v>0.0042634880303</v>
      </c>
    </row>
    <row r="1143">
      <c r="A1143" s="13" t="s">
        <v>1601</v>
      </c>
      <c r="B1143" s="13">
        <v>44404</v>
      </c>
      <c r="C1143" s="14">
        <f>HYPERLINK(CHAR(35)&amp;CELL("address",INDEX(Holdings!AN1:AN2253,SMALL(IF(COUNTIF(Holdings!A1:A2253,A1142),MATCH(B1142,Holdings!Y1:Y2253,0),""),ROWS($A$1:A1)))),"GameStop Corp")</f>
      </c>
    </row>
    <row r="1144">
      <c r="A1144" s="2" t="s">
        <v>4867</v>
      </c>
      <c r="B1144" s="2" t="s">
        <v>4868</v>
      </c>
    </row>
    <row r="1147" hidden="1">
      <c r="A1147" s="0" t="s">
        <v>1610</v>
      </c>
      <c r="B1147" s="0">
        <v>0.00464686805735</v>
      </c>
    </row>
    <row r="1148">
      <c r="A1148" s="13" t="s">
        <v>1611</v>
      </c>
      <c r="B1148" s="13">
        <v>44404</v>
      </c>
      <c r="C1148" s="14">
        <f>HYPERLINK(CHAR(35)&amp;CELL("address",INDEX(Holdings!AN1:AN2253,SMALL(IF(COUNTIF(Holdings!A1:A2253,A1147),MATCH(B1147,Holdings!Y1:Y2253,0),""),ROWS($A$1:A1)))),"GameStop Corp")</f>
      </c>
    </row>
    <row r="1149">
      <c r="A1149" s="2" t="s">
        <v>4867</v>
      </c>
      <c r="B1149" s="2" t="s">
        <v>4868</v>
      </c>
    </row>
    <row r="1152" hidden="1">
      <c r="A1152" s="0" t="s">
        <v>1614</v>
      </c>
      <c r="B1152" s="0">
        <v>0.00535794422935</v>
      </c>
    </row>
    <row r="1153">
      <c r="A1153" s="13" t="s">
        <v>1611</v>
      </c>
      <c r="B1153" s="13">
        <v>44498</v>
      </c>
      <c r="C1153" s="14">
        <f>HYPERLINK(CHAR(35)&amp;CELL("address",INDEX(Holdings!AN1:AN2253,SMALL(IF(COUNTIF(Holdings!A1:A2253,A1152),MATCH(B1152,Holdings!Y1:Y2253,0),""),ROWS($A$1:A1)))),"GameStop Corp")</f>
      </c>
    </row>
    <row r="1154">
      <c r="A1154" s="2" t="s">
        <v>4867</v>
      </c>
      <c r="B1154" s="2" t="s">
        <v>4868</v>
      </c>
    </row>
    <row r="1157" hidden="1">
      <c r="A1157" s="0" t="s">
        <v>1615</v>
      </c>
      <c r="B1157" s="0">
        <v>0.00029517385039</v>
      </c>
    </row>
    <row r="1158">
      <c r="A1158" s="13" t="s">
        <v>1619</v>
      </c>
      <c r="B1158" s="13">
        <v>44467</v>
      </c>
      <c r="C1158" s="14">
        <f>HYPERLINK(CHAR(35)&amp;CELL("address",INDEX(Holdings!AN1:AN2253,SMALL(IF(COUNTIF(Holdings!A1:A2253,A1157),MATCH(B1157,Holdings!Y1:Y2253,0),""),ROWS($A$1:A1)))),"GameStop Corp")</f>
      </c>
    </row>
    <row r="1159">
      <c r="A1159" s="2" t="s">
        <v>4867</v>
      </c>
      <c r="B1159" s="2" t="s">
        <v>4868</v>
      </c>
    </row>
    <row r="1162" hidden="1">
      <c r="A1162" s="0" t="s">
        <v>1623</v>
      </c>
      <c r="B1162" s="0">
        <v>0.00024853910151</v>
      </c>
    </row>
    <row r="1163">
      <c r="A1163" s="13" t="s">
        <v>1619</v>
      </c>
      <c r="B1163" s="13">
        <v>44552</v>
      </c>
      <c r="C1163" s="14">
        <f>HYPERLINK(CHAR(35)&amp;CELL("address",INDEX(Holdings!AN1:AN2253,SMALL(IF(COUNTIF(Holdings!A1:A2253,A1162),MATCH(B1162,Holdings!Y1:Y2253,0),""),ROWS($A$1:A1)))),"GameStop Corp")</f>
      </c>
    </row>
    <row r="1164">
      <c r="A1164" s="2" t="s">
        <v>4867</v>
      </c>
      <c r="B1164" s="2" t="s">
        <v>4868</v>
      </c>
    </row>
    <row r="1167" hidden="1">
      <c r="A1167" s="0" t="s">
        <v>1624</v>
      </c>
      <c r="B1167" s="0">
        <v>0.00023952569244</v>
      </c>
    </row>
    <row r="1168">
      <c r="A1168" s="13" t="s">
        <v>1625</v>
      </c>
      <c r="B1168" s="13">
        <v>44008</v>
      </c>
      <c r="C1168" s="14">
        <f>HYPERLINK(CHAR(35)&amp;CELL("address",INDEX(Holdings!AN1:AN2253,SMALL(IF(COUNTIF(Holdings!A1:A2253,A1167),MATCH(B1167,Holdings!Y1:Y2253,0),""),ROWS($A$1:A1)))),"GameStop Corp")</f>
      </c>
    </row>
    <row r="1169">
      <c r="A1169" s="2" t="s">
        <v>4867</v>
      </c>
      <c r="B1169" s="2" t="s">
        <v>4868</v>
      </c>
    </row>
    <row r="1172" hidden="1">
      <c r="A1172" s="0" t="s">
        <v>1629</v>
      </c>
      <c r="B1172" s="0">
        <v>0.00056369258493</v>
      </c>
    </row>
    <row r="1173">
      <c r="A1173" s="13" t="s">
        <v>1625</v>
      </c>
      <c r="B1173" s="13">
        <v>44285</v>
      </c>
      <c r="C1173" s="14">
        <f>HYPERLINK(CHAR(35)&amp;CELL("address",INDEX(Holdings!AN1:AN2253,SMALL(IF(COUNTIF(Holdings!A1:A2253,A1172),MATCH(B1172,Holdings!Y1:Y2253,0),""),ROWS($A$1:A1)))),"GameStop Corp")</f>
      </c>
    </row>
    <row r="1174">
      <c r="A1174" s="2" t="s">
        <v>4867</v>
      </c>
      <c r="B1174" s="2" t="s">
        <v>4868</v>
      </c>
    </row>
    <row r="1177" hidden="1">
      <c r="A1177" s="0" t="s">
        <v>1630</v>
      </c>
      <c r="B1177" s="0">
        <v>0.0032202366354</v>
      </c>
    </row>
    <row r="1178">
      <c r="A1178" s="13" t="s">
        <v>1625</v>
      </c>
      <c r="B1178" s="13">
        <v>44371</v>
      </c>
      <c r="C1178" s="14">
        <f>HYPERLINK(CHAR(35)&amp;CELL("address",INDEX(Holdings!AN1:AN2253,SMALL(IF(COUNTIF(Holdings!A1:A2253,A1177),MATCH(B1177,Holdings!Y1:Y2253,0),""),ROWS($A$1:A1)))),"GameStop Corp")</f>
      </c>
    </row>
    <row r="1179">
      <c r="A1179" s="2" t="s">
        <v>4867</v>
      </c>
      <c r="B1179" s="2" t="s">
        <v>4868</v>
      </c>
    </row>
    <row r="1182" hidden="1">
      <c r="A1182" s="0" t="s">
        <v>1631</v>
      </c>
      <c r="B1182" s="0">
        <v>0.00079340794169</v>
      </c>
    </row>
    <row r="1183">
      <c r="A1183" s="13" t="s">
        <v>1632</v>
      </c>
      <c r="B1183" s="13">
        <v>44008</v>
      </c>
      <c r="C1183" s="14">
        <f>HYPERLINK(CHAR(35)&amp;CELL("address",INDEX(Holdings!AN1:AN2253,SMALL(IF(COUNTIF(Holdings!A1:A2253,A1182),MATCH(B1182,Holdings!Y1:Y2253,0),""),ROWS($A$1:A1)))),"GameStop Corp")</f>
      </c>
    </row>
    <row r="1184">
      <c r="A1184" s="2" t="s">
        <v>4867</v>
      </c>
      <c r="B1184" s="2" t="s">
        <v>4868</v>
      </c>
    </row>
    <row r="1187" hidden="1">
      <c r="A1187" s="0" t="s">
        <v>1635</v>
      </c>
      <c r="B1187" s="0">
        <v>0.00451618767352</v>
      </c>
    </row>
    <row r="1188">
      <c r="A1188" s="13" t="s">
        <v>1632</v>
      </c>
      <c r="B1188" s="13">
        <v>44285</v>
      </c>
      <c r="C1188" s="14">
        <f>HYPERLINK(CHAR(35)&amp;CELL("address",INDEX(Holdings!AN1:AN2253,SMALL(IF(COUNTIF(Holdings!A1:A2253,A1187),MATCH(B1187,Holdings!Y1:Y2253,0),""),ROWS($A$1:A1)))),"GameStop Corp")</f>
      </c>
    </row>
    <row r="1189">
      <c r="A1189" s="2" t="s">
        <v>4867</v>
      </c>
      <c r="B1189" s="2" t="s">
        <v>4868</v>
      </c>
    </row>
    <row r="1192" hidden="1">
      <c r="A1192" s="0" t="s">
        <v>1636</v>
      </c>
      <c r="B1192" s="0">
        <v>0.00642346039696</v>
      </c>
    </row>
    <row r="1193">
      <c r="A1193" s="13" t="s">
        <v>1632</v>
      </c>
      <c r="B1193" s="13">
        <v>44371</v>
      </c>
      <c r="C1193" s="14">
        <f>HYPERLINK(CHAR(35)&amp;CELL("address",INDEX(Holdings!AN1:AN2253,SMALL(IF(COUNTIF(Holdings!A1:A2253,A1192),MATCH(B1192,Holdings!Y1:Y2253,0),""),ROWS($A$1:A1)))),"GameStop Corp")</f>
      </c>
    </row>
    <row r="1194">
      <c r="A1194" s="2" t="s">
        <v>4867</v>
      </c>
      <c r="B1194" s="2" t="s">
        <v>4868</v>
      </c>
    </row>
    <row r="1197" hidden="1">
      <c r="A1197" s="0" t="s">
        <v>1680</v>
      </c>
      <c r="B1197" s="0">
        <v>0.000642756639</v>
      </c>
    </row>
    <row r="1198">
      <c r="A1198" s="13" t="s">
        <v>1677</v>
      </c>
      <c r="B1198" s="13">
        <v>43977</v>
      </c>
      <c r="C1198" s="14">
        <f>HYPERLINK(CHAR(35)&amp;CELL("address",INDEX(Holdings!AN1:AN2253,SMALL(IF(COUNTIF(Holdings!A1:A2253,A1197),MATCH(B1197,Holdings!Y1:Y2253,0),""),ROWS($A$1:A1)))),"Gamestop Corp CL A")</f>
      </c>
    </row>
    <row r="1201" hidden="1">
      <c r="A1201" s="0" t="s">
        <v>1682</v>
      </c>
      <c r="B1201" s="0">
        <v>0.000513549191</v>
      </c>
    </row>
    <row r="1202">
      <c r="A1202" s="13" t="s">
        <v>1677</v>
      </c>
      <c r="B1202" s="13">
        <v>43977</v>
      </c>
      <c r="C1202" s="14">
        <f>HYPERLINK(CHAR(35)&amp;CELL("address",INDEX(Holdings!AN1:AN2253,SMALL(IF(COUNTIF(Holdings!A1:A2253,A1201),MATCH(B1201,Holdings!Y1:Y2253,0),""),ROWS($A$1:A1)))),"Gamestop Corp CL A")</f>
      </c>
    </row>
    <row r="1205" hidden="1">
      <c r="A1205" s="0" t="s">
        <v>1691</v>
      </c>
      <c r="B1205" s="0">
        <v>4.2900947E-05</v>
      </c>
    </row>
    <row r="1206">
      <c r="A1206" s="13" t="s">
        <v>1695</v>
      </c>
      <c r="B1206" s="13">
        <v>44008</v>
      </c>
      <c r="C1206" s="14">
        <f>HYPERLINK(CHAR(35)&amp;CELL("address",INDEX(Holdings!AN1:AN2253,SMALL(IF(COUNTIF(Holdings!A1:A2253,A1205),MATCH(B1205,Holdings!Y1:Y2253,0),""),ROWS($A$1:A1)))),"GameStop Companyrporation, Class A")</f>
      </c>
    </row>
    <row r="1207">
      <c r="A1207" s="2" t="s">
        <v>4867</v>
      </c>
      <c r="B1207" s="2" t="s">
        <v>4879</v>
      </c>
    </row>
    <row r="1210" hidden="1">
      <c r="A1210" s="0" t="s">
        <v>1699</v>
      </c>
      <c r="B1210" s="0">
        <v>1.5915704E-05</v>
      </c>
    </row>
    <row r="1211">
      <c r="A1211" s="13" t="s">
        <v>1695</v>
      </c>
      <c r="B1211" s="13">
        <v>44102</v>
      </c>
      <c r="C1211" s="14">
        <f>HYPERLINK(CHAR(35)&amp;CELL("address",INDEX(Holdings!AN1:AN2253,SMALL(IF(COUNTIF(Holdings!A1:A2253,A1210),MATCH(B1210,Holdings!Y1:Y2253,0),""),ROWS($A$1:A1)))),"GameStop Companyrporation, Class A")</f>
      </c>
    </row>
    <row r="1212">
      <c r="A1212" s="2" t="s">
        <v>4867</v>
      </c>
      <c r="B1212" s="2" t="s">
        <v>4879</v>
      </c>
    </row>
    <row r="1215" hidden="1">
      <c r="A1215" s="0" t="s">
        <v>1700</v>
      </c>
      <c r="B1215" s="0">
        <v>3.515339E-05</v>
      </c>
    </row>
    <row r="1216">
      <c r="A1216" s="13" t="s">
        <v>1695</v>
      </c>
      <c r="B1216" s="13">
        <v>44188</v>
      </c>
      <c r="C1216" s="14">
        <f>HYPERLINK(CHAR(35)&amp;CELL("address",INDEX(Holdings!AN1:AN2253,SMALL(IF(COUNTIF(Holdings!A1:A2253,A1215),MATCH(B1215,Holdings!Y1:Y2253,0),""),ROWS($A$1:A1)))),"GameStop Companyrporation, Class A")</f>
      </c>
    </row>
    <row r="1217">
      <c r="A1217" s="2" t="s">
        <v>4867</v>
      </c>
      <c r="B1217" s="2" t="s">
        <v>4879</v>
      </c>
    </row>
    <row r="1220" hidden="1">
      <c r="A1220" s="0" t="s">
        <v>1701</v>
      </c>
      <c r="B1220" s="0">
        <v>0.001116283805</v>
      </c>
    </row>
    <row r="1221">
      <c r="A1221" s="13" t="s">
        <v>1695</v>
      </c>
      <c r="B1221" s="13">
        <v>44280</v>
      </c>
      <c r="C1221" s="14">
        <f>HYPERLINK(CHAR(35)&amp;CELL("address",INDEX(Holdings!AN1:AN2253,SMALL(IF(COUNTIF(Holdings!A1:A2253,A1220),MATCH(B1220,Holdings!Y1:Y2253,0),""),ROWS($A$1:A1)))),"GameStop Companyrporation, Class A")</f>
      </c>
    </row>
    <row r="1222">
      <c r="A1222" s="2" t="s">
        <v>4867</v>
      </c>
      <c r="B1222" s="2" t="s">
        <v>4879</v>
      </c>
    </row>
    <row r="1225" hidden="1">
      <c r="A1225" s="0" t="s">
        <v>1702</v>
      </c>
      <c r="B1225" s="0">
        <v>0.000548440389</v>
      </c>
    </row>
    <row r="1226">
      <c r="A1226" s="13" t="s">
        <v>1695</v>
      </c>
      <c r="B1226" s="13">
        <v>44372</v>
      </c>
      <c r="C1226" s="14">
        <f>HYPERLINK(CHAR(35)&amp;CELL("address",INDEX(Holdings!AN1:AN2253,SMALL(IF(COUNTIF(Holdings!A1:A2253,A1225),MATCH(B1225,Holdings!Y1:Y2253,0),""),ROWS($A$1:A1)))),"GameStop Corporation, Class A")</f>
      </c>
    </row>
    <row r="1227">
      <c r="A1227" s="2" t="s">
        <v>4867</v>
      </c>
      <c r="B1227" s="2" t="s">
        <v>4879</v>
      </c>
    </row>
    <row r="1230" hidden="1">
      <c r="A1230" s="0" t="s">
        <v>1704</v>
      </c>
      <c r="B1230" s="0">
        <v>0.000456816734</v>
      </c>
    </row>
    <row r="1231">
      <c r="A1231" s="13" t="s">
        <v>1695</v>
      </c>
      <c r="B1231" s="13">
        <v>44466</v>
      </c>
      <c r="C1231" s="14">
        <f>HYPERLINK(CHAR(35)&amp;CELL("address",INDEX(Holdings!AN1:AN2253,SMALL(IF(COUNTIF(Holdings!A1:A2253,A1230),MATCH(B1230,Holdings!Y1:Y2253,0),""),ROWS($A$1:A1)))),"GameStop Corporation, Class A")</f>
      </c>
    </row>
    <row r="1232">
      <c r="A1232" s="2" t="s">
        <v>4867</v>
      </c>
      <c r="B1232" s="2" t="s">
        <v>4879</v>
      </c>
    </row>
    <row r="1235" hidden="1">
      <c r="A1235" s="0" t="s">
        <v>1705</v>
      </c>
      <c r="B1235" s="0">
        <v>0.000557782782</v>
      </c>
    </row>
    <row r="1236">
      <c r="A1236" s="13" t="s">
        <v>1695</v>
      </c>
      <c r="B1236" s="13">
        <v>44552</v>
      </c>
      <c r="C1236" s="14">
        <f>HYPERLINK(CHAR(35)&amp;CELL("address",INDEX(Holdings!AN1:AN2253,SMALL(IF(COUNTIF(Holdings!A1:A2253,A1235),MATCH(B1235,Holdings!Y1:Y2253,0),""),ROWS($A$1:A1)))),"GameStop Corporation, Class A")</f>
      </c>
    </row>
    <row r="1237">
      <c r="A1237" s="2" t="s">
        <v>4867</v>
      </c>
      <c r="B1237" s="2" t="s">
        <v>4879</v>
      </c>
    </row>
    <row r="1240" hidden="1">
      <c r="A1240" s="0" t="s">
        <v>1753</v>
      </c>
      <c r="B1240" s="0">
        <v>0.00051219295022</v>
      </c>
    </row>
    <row r="1241">
      <c r="A1241" s="13" t="s">
        <v>1757</v>
      </c>
      <c r="B1241" s="13">
        <v>44433</v>
      </c>
      <c r="C1241" s="14">
        <f>HYPERLINK(CHAR(35)&amp;CELL("address",INDEX(Holdings!AN1:AN2253,SMALL(IF(COUNTIF(Holdings!A1:A2253,A1240),MATCH(B1240,Holdings!Y1:Y2253,0),""),ROWS($A$1:A1)))),"GAMESTOP CORP-A")</f>
      </c>
    </row>
    <row r="1242">
      <c r="A1242" s="2" t="s">
        <v>4867</v>
      </c>
      <c r="B1242" s="2" t="s">
        <v>4886</v>
      </c>
    </row>
    <row r="1245" hidden="1">
      <c r="A1245" s="0" t="s">
        <v>1760</v>
      </c>
      <c r="B1245" s="0">
        <v>0.00057668271619</v>
      </c>
    </row>
    <row r="1246">
      <c r="A1246" s="13" t="s">
        <v>1757</v>
      </c>
      <c r="B1246" s="13">
        <v>44526</v>
      </c>
      <c r="C1246" s="14">
        <f>HYPERLINK(CHAR(35)&amp;CELL("address",INDEX(Holdings!AN1:AN2253,SMALL(IF(COUNTIF(Holdings!A1:A2253,A1245),MATCH(B1245,Holdings!Y1:Y2253,0),""),ROWS($A$1:A1)))),"GAMESTOP CORP-A")</f>
      </c>
    </row>
    <row r="1247">
      <c r="A1247" s="2" t="s">
        <v>4867</v>
      </c>
      <c r="B1247" s="2" t="s">
        <v>4886</v>
      </c>
    </row>
    <row r="1250" hidden="1">
      <c r="A1250" s="0" t="s">
        <v>1942</v>
      </c>
      <c r="B1250" s="0">
        <v>0.006947492524</v>
      </c>
    </row>
    <row r="1251">
      <c r="A1251" s="13" t="s">
        <v>1946</v>
      </c>
      <c r="B1251" s="13">
        <v>43822</v>
      </c>
      <c r="C1251" s="14">
        <f>HYPERLINK(CHAR(35)&amp;CELL("address",INDEX(Holdings!AN1:AN2253,SMALL(IF(COUNTIF(Holdings!A1:A2253,A1250),MATCH(B1250,Holdings!Y1:Y2253,0),""),ROWS($A$1:A1)))),"GameStop Corp. - Class A")</f>
      </c>
    </row>
    <row r="1252">
      <c r="A1252" s="2" t="s">
        <v>4867</v>
      </c>
      <c r="B1252" s="2" t="s">
        <v>4879</v>
      </c>
    </row>
    <row r="1255" hidden="1">
      <c r="A1255" s="0" t="s">
        <v>1950</v>
      </c>
      <c r="B1255" s="0">
        <v>0.00083063424765</v>
      </c>
    </row>
    <row r="1256">
      <c r="A1256" s="13" t="s">
        <v>1954</v>
      </c>
      <c r="B1256" s="13">
        <v>43823</v>
      </c>
      <c r="C1256" s="14">
        <f>HYPERLINK(CHAR(35)&amp;CELL("address",INDEX(Holdings!AN1:AN2253,SMALL(IF(COUNTIF(Holdings!A1:A2253,A1255),MATCH(B1255,Holdings!Y1:Y2253,0),""),ROWS($A$1:A1)))),"GameStop Corp")</f>
      </c>
    </row>
    <row r="1257">
      <c r="A1257" s="2" t="s">
        <v>4867</v>
      </c>
      <c r="B1257" s="2" t="s">
        <v>4868</v>
      </c>
    </row>
    <row r="1260" hidden="1">
      <c r="A1260" s="0" t="s">
        <v>1957</v>
      </c>
      <c r="B1260" s="0">
        <v>0.00063339184139</v>
      </c>
    </row>
    <row r="1261">
      <c r="A1261" s="13" t="s">
        <v>1954</v>
      </c>
      <c r="B1261" s="13">
        <v>43917</v>
      </c>
      <c r="C1261" s="14">
        <f>HYPERLINK(CHAR(35)&amp;CELL("address",INDEX(Holdings!AN1:AN2253,SMALL(IF(COUNTIF(Holdings!A1:A2253,A1260),MATCH(B1260,Holdings!Y1:Y2253,0),""),ROWS($A$1:A1)))),"GameStop Corp")</f>
      </c>
    </row>
    <row r="1262">
      <c r="A1262" s="2" t="s">
        <v>4867</v>
      </c>
      <c r="B1262" s="2" t="s">
        <v>4868</v>
      </c>
    </row>
    <row r="1265" hidden="1">
      <c r="A1265" s="0" t="s">
        <v>1958</v>
      </c>
      <c r="B1265" s="0">
        <v>0.00064934186473</v>
      </c>
    </row>
    <row r="1266">
      <c r="A1266" s="13" t="s">
        <v>1954</v>
      </c>
      <c r="B1266" s="13">
        <v>44008</v>
      </c>
      <c r="C1266" s="14">
        <f>HYPERLINK(CHAR(35)&amp;CELL("address",INDEX(Holdings!AN1:AN2253,SMALL(IF(COUNTIF(Holdings!A1:A2253,A1265),MATCH(B1265,Holdings!Y1:Y2253,0),""),ROWS($A$1:A1)))),"GameStop Corp")</f>
      </c>
    </row>
    <row r="1267">
      <c r="A1267" s="2" t="s">
        <v>4867</v>
      </c>
      <c r="B1267" s="2" t="s">
        <v>4868</v>
      </c>
    </row>
    <row r="1270" hidden="1">
      <c r="A1270" s="0" t="s">
        <v>1959</v>
      </c>
      <c r="B1270" s="0">
        <v>0.00059371479422</v>
      </c>
    </row>
    <row r="1271">
      <c r="A1271" s="13" t="s">
        <v>1954</v>
      </c>
      <c r="B1271" s="13">
        <v>44102</v>
      </c>
      <c r="C1271" s="14">
        <f>HYPERLINK(CHAR(35)&amp;CELL("address",INDEX(Holdings!AN1:AN2253,SMALL(IF(COUNTIF(Holdings!A1:A2253,A1270),MATCH(B1270,Holdings!Y1:Y2253,0),""),ROWS($A$1:A1)))),"GameStop Corp")</f>
      </c>
    </row>
    <row r="1272">
      <c r="A1272" s="2" t="s">
        <v>4867</v>
      </c>
      <c r="B1272" s="2" t="s">
        <v>4868</v>
      </c>
    </row>
    <row r="1275" hidden="1">
      <c r="A1275" s="0" t="s">
        <v>1960</v>
      </c>
      <c r="B1275" s="0">
        <v>0.00060846747295</v>
      </c>
    </row>
    <row r="1276">
      <c r="A1276" s="13" t="s">
        <v>1954</v>
      </c>
      <c r="B1276" s="13">
        <v>44193</v>
      </c>
      <c r="C1276" s="14">
        <f>HYPERLINK(CHAR(35)&amp;CELL("address",INDEX(Holdings!AN1:AN2253,SMALL(IF(COUNTIF(Holdings!A1:A2253,A1275),MATCH(B1275,Holdings!Y1:Y2253,0),""),ROWS($A$1:A1)))),"GameStop Corp")</f>
      </c>
    </row>
    <row r="1277">
      <c r="A1277" s="2" t="s">
        <v>4867</v>
      </c>
      <c r="B1277" s="2" t="s">
        <v>4868</v>
      </c>
    </row>
    <row r="1280" hidden="1">
      <c r="A1280" s="0" t="s">
        <v>1961</v>
      </c>
      <c r="B1280" s="0">
        <v>0.00022976195011</v>
      </c>
    </row>
    <row r="1281">
      <c r="A1281" s="13" t="s">
        <v>1954</v>
      </c>
      <c r="B1281" s="13">
        <v>44286</v>
      </c>
      <c r="C1281" s="14">
        <f>HYPERLINK(CHAR(35)&amp;CELL("address",INDEX(Holdings!AN1:AN2253,SMALL(IF(COUNTIF(Holdings!A1:A2253,A1280),MATCH(B1280,Holdings!Y1:Y2253,0),""),ROWS($A$1:A1)))),"GameStop Corp")</f>
      </c>
    </row>
    <row r="1282">
      <c r="A1282" s="2" t="s">
        <v>4867</v>
      </c>
      <c r="B1282" s="2" t="s">
        <v>4868</v>
      </c>
    </row>
    <row r="1285" hidden="1">
      <c r="A1285" s="0" t="s">
        <v>1962</v>
      </c>
      <c r="B1285" s="0">
        <v>0.0003090518106</v>
      </c>
    </row>
    <row r="1286">
      <c r="A1286" s="13" t="s">
        <v>1963</v>
      </c>
      <c r="B1286" s="13">
        <v>43823</v>
      </c>
      <c r="C1286" s="14">
        <f>HYPERLINK(CHAR(35)&amp;CELL("address",INDEX(Holdings!AN1:AN2253,SMALL(IF(COUNTIF(Holdings!A1:A2253,A1285),MATCH(B1285,Holdings!Y1:Y2253,0),""),ROWS($A$1:A1)))),"GameStop Corp")</f>
      </c>
    </row>
    <row r="1287">
      <c r="A1287" s="2" t="s">
        <v>4867</v>
      </c>
      <c r="B1287" s="2" t="s">
        <v>4868</v>
      </c>
    </row>
    <row r="1290" hidden="1">
      <c r="A1290" s="0" t="s">
        <v>1966</v>
      </c>
      <c r="B1290" s="0">
        <v>0.0002395298967</v>
      </c>
    </row>
    <row r="1291">
      <c r="A1291" s="13" t="s">
        <v>1963</v>
      </c>
      <c r="B1291" s="13">
        <v>43917</v>
      </c>
      <c r="C1291" s="14">
        <f>HYPERLINK(CHAR(35)&amp;CELL("address",INDEX(Holdings!AN1:AN2253,SMALL(IF(COUNTIF(Holdings!A1:A2253,A1290),MATCH(B1290,Holdings!Y1:Y2253,0),""),ROWS($A$1:A1)))),"GameStop Corp")</f>
      </c>
    </row>
    <row r="1292">
      <c r="A1292" s="2" t="s">
        <v>4867</v>
      </c>
      <c r="B1292" s="2" t="s">
        <v>4868</v>
      </c>
    </row>
    <row r="1295" hidden="1">
      <c r="A1295" s="0" t="s">
        <v>1967</v>
      </c>
      <c r="B1295" s="0">
        <v>4.948177318E-05</v>
      </c>
    </row>
    <row r="1296">
      <c r="A1296" s="13" t="s">
        <v>1963</v>
      </c>
      <c r="B1296" s="13">
        <v>44008</v>
      </c>
      <c r="C1296" s="14">
        <f>HYPERLINK(CHAR(35)&amp;CELL("address",INDEX(Holdings!AN1:AN2253,SMALL(IF(COUNTIF(Holdings!A1:A2253,A1295),MATCH(B1295,Holdings!Y1:Y2253,0),""),ROWS($A$1:A1)))),"GameStop Corp")</f>
      </c>
    </row>
    <row r="1297">
      <c r="A1297" s="2" t="s">
        <v>4867</v>
      </c>
      <c r="B1297" s="2" t="s">
        <v>4868</v>
      </c>
    </row>
    <row r="1300" hidden="1">
      <c r="A1300" s="0" t="s">
        <v>1968</v>
      </c>
      <c r="B1300" s="0">
        <v>4.35052906E-05</v>
      </c>
    </row>
    <row r="1301">
      <c r="A1301" s="13" t="s">
        <v>1969</v>
      </c>
      <c r="B1301" s="13">
        <v>43823</v>
      </c>
      <c r="C1301" s="14">
        <f>HYPERLINK(CHAR(35)&amp;CELL("address",INDEX(Holdings!AN1:AN2253,SMALL(IF(COUNTIF(Holdings!A1:A2253,A1300),MATCH(B1300,Holdings!Y1:Y2253,0),""),ROWS($A$1:A1)))),"GameStop Corp")</f>
      </c>
    </row>
    <row r="1302">
      <c r="A1302" s="2" t="s">
        <v>4867</v>
      </c>
      <c r="B1302" s="2" t="s">
        <v>4868</v>
      </c>
    </row>
    <row r="1303">
      <c r="A1303" s="2" t="s">
        <v>4887</v>
      </c>
      <c r="B1303" s="2" t="s">
        <v>4888</v>
      </c>
    </row>
    <row r="1306" hidden="1">
      <c r="A1306" s="0" t="s">
        <v>1972</v>
      </c>
      <c r="B1306" s="0">
        <v>4.585326808E-05</v>
      </c>
    </row>
    <row r="1307">
      <c r="A1307" s="13" t="s">
        <v>1969</v>
      </c>
      <c r="B1307" s="13">
        <v>43917</v>
      </c>
      <c r="C1307" s="14">
        <f>HYPERLINK(CHAR(35)&amp;CELL("address",INDEX(Holdings!AN1:AN2253,SMALL(IF(COUNTIF(Holdings!A1:A2253,A1306),MATCH(B1306,Holdings!Y1:Y2253,0),""),ROWS($A$1:A1)))),"GameStop Corp")</f>
      </c>
    </row>
    <row r="1308">
      <c r="A1308" s="2" t="s">
        <v>4867</v>
      </c>
      <c r="B1308" s="2" t="s">
        <v>4868</v>
      </c>
    </row>
    <row r="1311" hidden="1">
      <c r="A1311" s="0" t="s">
        <v>1973</v>
      </c>
      <c r="B1311" s="0">
        <v>0.0047111681122</v>
      </c>
    </row>
    <row r="1312">
      <c r="A1312" s="13" t="s">
        <v>1974</v>
      </c>
      <c r="B1312" s="13">
        <v>44524</v>
      </c>
      <c r="C1312" s="14">
        <f>HYPERLINK(CHAR(35)&amp;CELL("address",INDEX(Holdings!AN1:AN2253,SMALL(IF(COUNTIF(Holdings!A1:A2253,A1311),MATCH(B1311,Holdings!Y1:Y2253,0),""),ROWS($A$1:A1)))),"GameStop Corp")</f>
      </c>
    </row>
    <row r="1313">
      <c r="A1313" s="2" t="s">
        <v>4867</v>
      </c>
      <c r="B1313" s="2" t="s">
        <v>4868</v>
      </c>
    </row>
    <row r="1314">
      <c r="A1314" s="2" t="s">
        <v>4869</v>
      </c>
      <c r="B1314" s="2" t="s">
        <v>4889</v>
      </c>
    </row>
    <row r="1315">
      <c r="A1315" s="2" t="s">
        <v>4869</v>
      </c>
      <c r="B1315" s="2" t="s">
        <v>4890</v>
      </c>
    </row>
    <row r="1316">
      <c r="A1316" s="2" t="s">
        <v>4874</v>
      </c>
      <c r="B1316" s="2" t="s">
        <v>4875</v>
      </c>
    </row>
    <row r="1319" hidden="1">
      <c r="A1319" s="0" t="s">
        <v>1977</v>
      </c>
      <c r="B1319" s="0">
        <v>0.00067895556743</v>
      </c>
    </row>
    <row r="1320">
      <c r="A1320" s="13" t="s">
        <v>1978</v>
      </c>
      <c r="B1320" s="13">
        <v>43794</v>
      </c>
      <c r="C1320" s="14">
        <f>HYPERLINK(CHAR(35)&amp;CELL("address",INDEX(Holdings!AN1:AN2253,SMALL(IF(COUNTIF(Holdings!A1:A2253,A1319),MATCH(B1319,Holdings!Y1:Y2253,0),""),ROWS($A$1:A1)))),"GameStop Corp")</f>
      </c>
    </row>
    <row r="1321">
      <c r="A1321" s="2" t="s">
        <v>4867</v>
      </c>
      <c r="B1321" s="2" t="s">
        <v>4868</v>
      </c>
    </row>
    <row r="1324" hidden="1">
      <c r="A1324" s="0" t="s">
        <v>1981</v>
      </c>
      <c r="B1324" s="0">
        <v>0.00046712790562</v>
      </c>
    </row>
    <row r="1325">
      <c r="A1325" s="13" t="s">
        <v>1978</v>
      </c>
      <c r="B1325" s="13">
        <v>43888</v>
      </c>
      <c r="C1325" s="14">
        <f>HYPERLINK(CHAR(35)&amp;CELL("address",INDEX(Holdings!AN1:AN2253,SMALL(IF(COUNTIF(Holdings!A1:A2253,A1324),MATCH(B1324,Holdings!Y1:Y2253,0),""),ROWS($A$1:A1)))),"GameStop Corp")</f>
      </c>
    </row>
    <row r="1326">
      <c r="A1326" s="2" t="s">
        <v>4867</v>
      </c>
      <c r="B1326" s="2" t="s">
        <v>4868</v>
      </c>
    </row>
    <row r="1329" hidden="1">
      <c r="A1329" s="0" t="s">
        <v>1982</v>
      </c>
      <c r="B1329" s="0">
        <v>0.00044069797547</v>
      </c>
    </row>
    <row r="1330">
      <c r="A1330" s="13" t="s">
        <v>1978</v>
      </c>
      <c r="B1330" s="13">
        <v>43983</v>
      </c>
      <c r="C1330" s="14">
        <f>HYPERLINK(CHAR(35)&amp;CELL("address",INDEX(Holdings!AN1:AN2253,SMALL(IF(COUNTIF(Holdings!A1:A2253,A1329),MATCH(B1329,Holdings!Y1:Y2253,0),""),ROWS($A$1:A1)))),"GameStop Corp")</f>
      </c>
    </row>
    <row r="1331">
      <c r="A1331" s="2" t="s">
        <v>4867</v>
      </c>
      <c r="B1331" s="2" t="s">
        <v>4868</v>
      </c>
    </row>
    <row r="1334" hidden="1">
      <c r="A1334" s="0" t="s">
        <v>1983</v>
      </c>
      <c r="B1334" s="0">
        <v>0.00044182454517</v>
      </c>
    </row>
    <row r="1335">
      <c r="A1335" s="13" t="s">
        <v>1978</v>
      </c>
      <c r="B1335" s="13">
        <v>44070</v>
      </c>
      <c r="C1335" s="14">
        <f>HYPERLINK(CHAR(35)&amp;CELL("address",INDEX(Holdings!AN1:AN2253,SMALL(IF(COUNTIF(Holdings!A1:A2253,A1334),MATCH(B1334,Holdings!Y1:Y2253,0),""),ROWS($A$1:A1)))),"GameStop Corp")</f>
      </c>
    </row>
    <row r="1336">
      <c r="A1336" s="2" t="s">
        <v>4867</v>
      </c>
      <c r="B1336" s="2" t="s">
        <v>4868</v>
      </c>
    </row>
    <row r="1337">
      <c r="A1337" s="2" t="s">
        <v>4869</v>
      </c>
      <c r="B1337" s="2" t="s">
        <v>4891</v>
      </c>
    </row>
    <row r="1340" hidden="1">
      <c r="A1340" s="0" t="s">
        <v>1984</v>
      </c>
      <c r="B1340" s="0">
        <v>0.00082815091905</v>
      </c>
    </row>
    <row r="1341">
      <c r="A1341" s="13" t="s">
        <v>1978</v>
      </c>
      <c r="B1341" s="13">
        <v>44160</v>
      </c>
      <c r="C1341" s="14">
        <f>HYPERLINK(CHAR(35)&amp;CELL("address",INDEX(Holdings!AN1:AN2253,SMALL(IF(COUNTIF(Holdings!A1:A2253,A1340),MATCH(B1340,Holdings!Y1:Y2253,0),""),ROWS($A$1:A1)))),"GameStop Corp")</f>
      </c>
    </row>
    <row r="1342">
      <c r="A1342" s="2" t="s">
        <v>4867</v>
      </c>
      <c r="B1342" s="2" t="s">
        <v>4868</v>
      </c>
    </row>
    <row r="1343">
      <c r="A1343" s="2" t="s">
        <v>4869</v>
      </c>
      <c r="B1343" s="2" t="s">
        <v>4892</v>
      </c>
    </row>
    <row r="1344">
      <c r="A1344" s="2" t="s">
        <v>4869</v>
      </c>
      <c r="B1344" s="2" t="s">
        <v>4893</v>
      </c>
    </row>
    <row r="1347" hidden="1">
      <c r="A1347" s="0" t="s">
        <v>1985</v>
      </c>
      <c r="B1347" s="0">
        <v>0.00117984964228</v>
      </c>
    </row>
    <row r="1348">
      <c r="A1348" s="13" t="s">
        <v>1978</v>
      </c>
      <c r="B1348" s="13">
        <v>44252</v>
      </c>
      <c r="C1348" s="14">
        <f>HYPERLINK(CHAR(35)&amp;CELL("address",INDEX(Holdings!AN1:AN2253,SMALL(IF(COUNTIF(Holdings!A1:A2253,A1347),MATCH(B1347,Holdings!Y1:Y2253,0),""),ROWS($A$1:A1)))),"GameStop Corp")</f>
      </c>
    </row>
    <row r="1349">
      <c r="A1349" s="2" t="s">
        <v>4867</v>
      </c>
      <c r="B1349" s="2" t="s">
        <v>4868</v>
      </c>
    </row>
    <row r="1350">
      <c r="A1350" s="2" t="s">
        <v>4869</v>
      </c>
      <c r="B1350" s="2" t="s">
        <v>4892</v>
      </c>
    </row>
    <row r="1351">
      <c r="A1351" s="2" t="s">
        <v>4869</v>
      </c>
      <c r="B1351" s="2" t="s">
        <v>4893</v>
      </c>
    </row>
    <row r="1352">
      <c r="A1352" s="2" t="s">
        <v>4874</v>
      </c>
      <c r="B1352" s="2" t="s">
        <v>4875</v>
      </c>
    </row>
    <row r="1355" hidden="1">
      <c r="A1355" s="0" t="s">
        <v>1986</v>
      </c>
      <c r="B1355" s="0">
        <v>0.01013595978223</v>
      </c>
    </row>
    <row r="1356">
      <c r="A1356" s="13" t="s">
        <v>1978</v>
      </c>
      <c r="B1356" s="13">
        <v>44343</v>
      </c>
      <c r="C1356" s="14">
        <f>HYPERLINK(CHAR(35)&amp;CELL("address",INDEX(Holdings!AN1:AN2253,SMALL(IF(COUNTIF(Holdings!A1:A2253,A1355),MATCH(B1355,Holdings!Y1:Y2253,0),""),ROWS($A$1:A1)))),"GameStop Corp")</f>
      </c>
    </row>
    <row r="1357">
      <c r="A1357" s="2" t="s">
        <v>4867</v>
      </c>
      <c r="B1357" s="2" t="s">
        <v>4868</v>
      </c>
    </row>
    <row r="1358">
      <c r="A1358" s="2" t="s">
        <v>4869</v>
      </c>
      <c r="B1358" s="2" t="s">
        <v>4894</v>
      </c>
    </row>
    <row r="1359">
      <c r="A1359" s="2" t="s">
        <v>4869</v>
      </c>
      <c r="B1359" s="2" t="s">
        <v>4895</v>
      </c>
    </row>
    <row r="1360">
      <c r="A1360" s="2" t="s">
        <v>4874</v>
      </c>
      <c r="B1360" s="2" t="s">
        <v>4875</v>
      </c>
    </row>
    <row r="1363" hidden="1">
      <c r="A1363" s="0" t="s">
        <v>1987</v>
      </c>
      <c r="B1363" s="0">
        <v>0.01121299833162</v>
      </c>
    </row>
    <row r="1364">
      <c r="A1364" s="13" t="s">
        <v>1978</v>
      </c>
      <c r="B1364" s="13">
        <v>44434</v>
      </c>
      <c r="C1364" s="14">
        <f>HYPERLINK(CHAR(35)&amp;CELL("address",INDEX(Holdings!AN1:AN2253,SMALL(IF(COUNTIF(Holdings!A1:A2253,A1363),MATCH(B1363,Holdings!Y1:Y2253,0),""),ROWS($A$1:A1)))),"GameStop Corp")</f>
      </c>
    </row>
    <row r="1365">
      <c r="A1365" s="2" t="s">
        <v>4867</v>
      </c>
      <c r="B1365" s="2" t="s">
        <v>4868</v>
      </c>
    </row>
    <row r="1366">
      <c r="A1366" s="2" t="s">
        <v>4869</v>
      </c>
      <c r="B1366" s="2" t="s">
        <v>4894</v>
      </c>
    </row>
    <row r="1367">
      <c r="A1367" s="2" t="s">
        <v>4869</v>
      </c>
      <c r="B1367" s="2" t="s">
        <v>4896</v>
      </c>
    </row>
    <row r="1368">
      <c r="A1368" s="2" t="s">
        <v>4874</v>
      </c>
      <c r="B1368" s="2" t="s">
        <v>4875</v>
      </c>
    </row>
    <row r="1371" hidden="1">
      <c r="A1371" s="0" t="s">
        <v>1988</v>
      </c>
      <c r="B1371" s="0">
        <v>1.872752136E-05</v>
      </c>
    </row>
    <row r="1372">
      <c r="A1372" s="13" t="s">
        <v>1989</v>
      </c>
      <c r="B1372" s="13">
        <v>43794</v>
      </c>
      <c r="C1372" s="14">
        <f>HYPERLINK(CHAR(35)&amp;CELL("address",INDEX(Holdings!AN1:AN2253,SMALL(IF(COUNTIF(Holdings!A1:A2253,A1371),MATCH(B1371,Holdings!Y1:Y2253,0),""),ROWS($A$1:A1)))),"GameStop Corp")</f>
      </c>
    </row>
    <row r="1373">
      <c r="A1373" s="2" t="s">
        <v>4867</v>
      </c>
      <c r="B1373" s="2" t="s">
        <v>4868</v>
      </c>
    </row>
    <row r="1376" hidden="1">
      <c r="A1376" s="0" t="s">
        <v>1992</v>
      </c>
      <c r="B1376" s="0">
        <v>1.736871879E-05</v>
      </c>
    </row>
    <row r="1377">
      <c r="A1377" s="13" t="s">
        <v>1989</v>
      </c>
      <c r="B1377" s="13">
        <v>43888</v>
      </c>
      <c r="C1377" s="14">
        <f>HYPERLINK(CHAR(35)&amp;CELL("address",INDEX(Holdings!AN1:AN2253,SMALL(IF(COUNTIF(Holdings!A1:A2253,A1376),MATCH(B1376,Holdings!Y1:Y2253,0),""),ROWS($A$1:A1)))),"GameStop Corp")</f>
      </c>
    </row>
    <row r="1378">
      <c r="A1378" s="2" t="s">
        <v>4867</v>
      </c>
      <c r="B1378" s="2" t="s">
        <v>4868</v>
      </c>
    </row>
    <row r="1381" hidden="1">
      <c r="A1381" s="0" t="s">
        <v>1993</v>
      </c>
      <c r="B1381" s="0">
        <v>1.260105503E-05</v>
      </c>
    </row>
    <row r="1382">
      <c r="A1382" s="13" t="s">
        <v>1989</v>
      </c>
      <c r="B1382" s="13">
        <v>43983</v>
      </c>
      <c r="C1382" s="14">
        <f>HYPERLINK(CHAR(35)&amp;CELL("address",INDEX(Holdings!AN1:AN2253,SMALL(IF(COUNTIF(Holdings!A1:A2253,A1381),MATCH(B1381,Holdings!Y1:Y2253,0),""),ROWS($A$1:A1)))),"GameStop Corp")</f>
      </c>
    </row>
    <row r="1383">
      <c r="A1383" s="2" t="s">
        <v>4867</v>
      </c>
      <c r="B1383" s="2" t="s">
        <v>4868</v>
      </c>
    </row>
    <row r="1386" hidden="1">
      <c r="A1386" s="0" t="s">
        <v>1994</v>
      </c>
      <c r="B1386" s="0">
        <v>1.286672511E-05</v>
      </c>
    </row>
    <row r="1387">
      <c r="A1387" s="13" t="s">
        <v>1989</v>
      </c>
      <c r="B1387" s="13">
        <v>44070</v>
      </c>
      <c r="C1387" s="14">
        <f>HYPERLINK(CHAR(35)&amp;CELL("address",INDEX(Holdings!AN1:AN2253,SMALL(IF(COUNTIF(Holdings!A1:A2253,A1386),MATCH(B1386,Holdings!Y1:Y2253,0),""),ROWS($A$1:A1)))),"GameStop Corp")</f>
      </c>
    </row>
    <row r="1388">
      <c r="A1388" s="2" t="s">
        <v>4867</v>
      </c>
      <c r="B1388" s="2" t="s">
        <v>4868</v>
      </c>
    </row>
    <row r="1391" hidden="1">
      <c r="A1391" s="0" t="s">
        <v>1995</v>
      </c>
      <c r="B1391" s="0">
        <v>2.785448571E-05</v>
      </c>
    </row>
    <row r="1392">
      <c r="A1392" s="13" t="s">
        <v>1989</v>
      </c>
      <c r="B1392" s="13">
        <v>44160</v>
      </c>
      <c r="C1392" s="14">
        <f>HYPERLINK(CHAR(35)&amp;CELL("address",INDEX(Holdings!AN1:AN2253,SMALL(IF(COUNTIF(Holdings!A1:A2253,A1391),MATCH(B1391,Holdings!Y1:Y2253,0),""),ROWS($A$1:A1)))),"GameStop Corp")</f>
      </c>
    </row>
    <row r="1393">
      <c r="A1393" s="2" t="s">
        <v>4867</v>
      </c>
      <c r="B1393" s="2" t="s">
        <v>4868</v>
      </c>
    </row>
    <row r="1396" hidden="1">
      <c r="A1396" s="0" t="s">
        <v>1996</v>
      </c>
      <c r="B1396" s="0">
        <v>1.896095001E-05</v>
      </c>
    </row>
    <row r="1397">
      <c r="A1397" s="13" t="s">
        <v>1989</v>
      </c>
      <c r="B1397" s="13">
        <v>44252</v>
      </c>
      <c r="C1397" s="14">
        <f>HYPERLINK(CHAR(35)&amp;CELL("address",INDEX(Holdings!AN1:AN2253,SMALL(IF(COUNTIF(Holdings!A1:A2253,A1396),MATCH(B1396,Holdings!Y1:Y2253,0),""),ROWS($A$1:A1)))),"GameStop Corp")</f>
      </c>
    </row>
    <row r="1398">
      <c r="A1398" s="2" t="s">
        <v>4867</v>
      </c>
      <c r="B1398" s="2" t="s">
        <v>4868</v>
      </c>
    </row>
    <row r="1401" hidden="1">
      <c r="A1401" s="0" t="s">
        <v>1997</v>
      </c>
      <c r="B1401" s="0">
        <v>0.00025335294768</v>
      </c>
    </row>
    <row r="1402">
      <c r="A1402" s="13" t="s">
        <v>1989</v>
      </c>
      <c r="B1402" s="13">
        <v>44343</v>
      </c>
      <c r="C1402" s="14">
        <f>HYPERLINK(CHAR(35)&amp;CELL("address",INDEX(Holdings!AN1:AN2253,SMALL(IF(COUNTIF(Holdings!A1:A2253,A1401),MATCH(B1401,Holdings!Y1:Y2253,0),""),ROWS($A$1:A1)))),"GameStop Corp")</f>
      </c>
    </row>
    <row r="1403">
      <c r="A1403" s="2" t="s">
        <v>4867</v>
      </c>
      <c r="B1403" s="2" t="s">
        <v>4868</v>
      </c>
    </row>
    <row r="1406" hidden="1">
      <c r="A1406" s="0" t="s">
        <v>1998</v>
      </c>
      <c r="B1406" s="0">
        <v>0.00026446124874</v>
      </c>
    </row>
    <row r="1407">
      <c r="A1407" s="13" t="s">
        <v>1989</v>
      </c>
      <c r="B1407" s="13">
        <v>44434</v>
      </c>
      <c r="C1407" s="14">
        <f>HYPERLINK(CHAR(35)&amp;CELL("address",INDEX(Holdings!AN1:AN2253,SMALL(IF(COUNTIF(Holdings!A1:A2253,A1406),MATCH(B1406,Holdings!Y1:Y2253,0),""),ROWS($A$1:A1)))),"GameStop Corp")</f>
      </c>
    </row>
    <row r="1408">
      <c r="A1408" s="2" t="s">
        <v>4867</v>
      </c>
      <c r="B1408" s="2" t="s">
        <v>4868</v>
      </c>
    </row>
    <row r="1411" hidden="1">
      <c r="A1411" s="0" t="s">
        <v>1999</v>
      </c>
      <c r="B1411" s="0">
        <v>0.0002446869684</v>
      </c>
    </row>
    <row r="1412">
      <c r="A1412" s="13" t="s">
        <v>1989</v>
      </c>
      <c r="B1412" s="13">
        <v>44524</v>
      </c>
      <c r="C1412" s="14">
        <f>HYPERLINK(CHAR(35)&amp;CELL("address",INDEX(Holdings!AN1:AN2253,SMALL(IF(COUNTIF(Holdings!A1:A2253,A1411),MATCH(B1411,Holdings!Y1:Y2253,0),""),ROWS($A$1:A1)))),"GameStop Corp")</f>
      </c>
    </row>
    <row r="1413">
      <c r="A1413" s="2" t="s">
        <v>4867</v>
      </c>
      <c r="B1413" s="2" t="s">
        <v>4868</v>
      </c>
    </row>
    <row r="1416" hidden="1">
      <c r="A1416" s="0" t="s">
        <v>2000</v>
      </c>
      <c r="B1416" s="0">
        <v>0.0002477817849</v>
      </c>
    </row>
    <row r="1417">
      <c r="A1417" s="13" t="s">
        <v>2001</v>
      </c>
      <c r="B1417" s="13">
        <v>44524</v>
      </c>
      <c r="C1417" s="14">
        <f>HYPERLINK(CHAR(35)&amp;CELL("address",INDEX(Holdings!AN1:AN2253,SMALL(IF(COUNTIF(Holdings!A1:A2253,A1416),MATCH(B1416,Holdings!Y1:Y2253,0),""),ROWS($A$1:A1)))),"GameStop Corp")</f>
      </c>
    </row>
    <row r="1418">
      <c r="A1418" s="2" t="s">
        <v>4867</v>
      </c>
      <c r="B1418" s="2" t="s">
        <v>4868</v>
      </c>
    </row>
    <row r="1421" hidden="1">
      <c r="A1421" s="0" t="s">
        <v>2004</v>
      </c>
      <c r="B1421" s="0">
        <v>0.00031986693842</v>
      </c>
    </row>
    <row r="1422">
      <c r="A1422" s="13" t="s">
        <v>2005</v>
      </c>
      <c r="B1422" s="13">
        <v>44524</v>
      </c>
      <c r="C1422" s="14">
        <f>HYPERLINK(CHAR(35)&amp;CELL("address",INDEX(Holdings!AN1:AN2253,SMALL(IF(COUNTIF(Holdings!A1:A2253,A1421),MATCH(B1421,Holdings!Y1:Y2253,0),""),ROWS($A$1:A1)))),"GameStop Corp")</f>
      </c>
    </row>
    <row r="1423">
      <c r="A1423" s="2" t="s">
        <v>4867</v>
      </c>
      <c r="B1423" s="2" t="s">
        <v>4868</v>
      </c>
    </row>
    <row r="1426" hidden="1">
      <c r="A1426" s="0" t="s">
        <v>2008</v>
      </c>
      <c r="B1426" s="0">
        <v>0.00025407368092</v>
      </c>
    </row>
    <row r="1427">
      <c r="A1427" s="13" t="s">
        <v>2009</v>
      </c>
      <c r="B1427" s="13">
        <v>44558</v>
      </c>
      <c r="C1427" s="14">
        <f>HYPERLINK(CHAR(35)&amp;CELL("address",INDEX(Holdings!AN1:AN2253,SMALL(IF(COUNTIF(Holdings!A1:A2253,A1426),MATCH(B1426,Holdings!Y1:Y2253,0),""),ROWS($A$1:A1)))),"GameStop Corp")</f>
      </c>
    </row>
    <row r="1428">
      <c r="A1428" s="2" t="s">
        <v>4867</v>
      </c>
      <c r="B1428" s="2" t="s">
        <v>4868</v>
      </c>
    </row>
    <row r="1431" hidden="1">
      <c r="A1431" s="0" t="s">
        <v>2012</v>
      </c>
      <c r="B1431" s="0">
        <v>0.00081592878111</v>
      </c>
    </row>
    <row r="1432">
      <c r="A1432" s="13" t="s">
        <v>2013</v>
      </c>
      <c r="B1432" s="13">
        <v>43825</v>
      </c>
      <c r="C1432" s="14">
        <f>HYPERLINK(CHAR(35)&amp;CELL("address",INDEX(Holdings!AN1:AN2253,SMALL(IF(COUNTIF(Holdings!A1:A2253,A1431),MATCH(B1431,Holdings!Y1:Y2253,0),""),ROWS($A$1:A1)))),"GameStop Corp")</f>
      </c>
    </row>
    <row r="1433">
      <c r="A1433" s="2" t="s">
        <v>4867</v>
      </c>
      <c r="B1433" s="2" t="s">
        <v>4868</v>
      </c>
    </row>
    <row r="1434">
      <c r="A1434" s="2" t="s">
        <v>4869</v>
      </c>
      <c r="B1434" s="2" t="s">
        <v>4897</v>
      </c>
    </row>
    <row r="1435">
      <c r="A1435" s="2" t="s">
        <v>4871</v>
      </c>
      <c r="B1435" s="2" t="s">
        <v>4872</v>
      </c>
    </row>
    <row r="1438" hidden="1">
      <c r="A1438" s="0" t="s">
        <v>2016</v>
      </c>
      <c r="B1438" s="0">
        <v>0.00200349422683</v>
      </c>
      <c r="C1438" s="0">
        <v>0.00044898888962</v>
      </c>
      <c r="D1438" s="0">
        <v>0.00205203715977</v>
      </c>
    </row>
    <row r="1439">
      <c r="A1439" s="13" t="s">
        <v>2013</v>
      </c>
      <c r="B1439" s="13">
        <v>43917</v>
      </c>
      <c r="C1439" s="14">
        <f>HYPERLINK(CHAR(35)&amp;CELL("address",INDEX(Holdings!AN1:AN2253,SMALL(IF(COUNTIF(Holdings!A1:A2253,A1438),MATCH(B1438,Holdings!Y1:Y2253,0),""),ROWS($A$1:A1)))),"TRS: iShares Edge MSCI Multifactor USA Small-Cap ETF - GS CFD")</f>
      </c>
      <c r="D1439" s="14">
        <f>HYPERLINK(CHAR(35)&amp;CELL("address",INDEX(Holdings!AN1:AN2253,SMALL(IF(COUNTIF(Holdings!A1:A2253,A1438),MATCH(C1438,Holdings!Y1:Y2253,0),""),ROWS($A$1:A1)))),"GameStop Corp")</f>
      </c>
      <c r="E1439" s="14">
        <f>HYPERLINK(CHAR(35)&amp;CELL("address",INDEX(Holdings!AN1:AN2253,SMALL(IF(COUNTIF(Holdings!A1:A2253,A1438),MATCH(D1438,Holdings!Y1:Y2253,0),""),ROWS($A$1:A1)))),"TRS: iShares Edge MSCI Multifactor USA Small-Cap ETF- JPM CFD")</f>
      </c>
    </row>
    <row r="1440">
      <c r="A1440" s="2" t="s">
        <v>4867</v>
      </c>
      <c r="B1440" s="2" t="s">
        <v>4868</v>
      </c>
    </row>
    <row r="1441">
      <c r="A1441" s="2" t="s">
        <v>4869</v>
      </c>
      <c r="B1441" s="2" t="s">
        <v>4898</v>
      </c>
    </row>
    <row r="1444" hidden="1">
      <c r="A1444" s="0" t="s">
        <v>2022</v>
      </c>
      <c r="B1444" s="0">
        <v>0.00085694047264</v>
      </c>
      <c r="C1444" s="0">
        <v>0.0031822578458</v>
      </c>
      <c r="D1444" s="0">
        <v>0.00254359872954</v>
      </c>
    </row>
    <row r="1445">
      <c r="A1445" s="13" t="s">
        <v>2013</v>
      </c>
      <c r="B1445" s="13">
        <v>44012</v>
      </c>
      <c r="C1445" s="14">
        <f>HYPERLINK(CHAR(35)&amp;CELL("address",INDEX(Holdings!AN1:AN2253,SMALL(IF(COUNTIF(Holdings!A1:A2253,A1444),MATCH(B1444,Holdings!Y1:Y2253,0),""),ROWS($A$1:A1)))),"GameStop Corp")</f>
      </c>
      <c r="D1445" s="14">
        <f>HYPERLINK(CHAR(35)&amp;CELL("address",INDEX(Holdings!AN1:AN2253,SMALL(IF(COUNTIF(Holdings!A1:A2253,A1444),MATCH(C1444,Holdings!Y1:Y2253,0),""),ROWS($A$1:A1)))),"TRS: iShares Edge MSCI Multifactor USA Small-Cap ETF- JPM CFD")</f>
      </c>
      <c r="E1445" s="14">
        <f>HYPERLINK(CHAR(35)&amp;CELL("address",INDEX(Holdings!AN1:AN2253,SMALL(IF(COUNTIF(Holdings!A1:A2253,A1444),MATCH(D1444,Holdings!Y1:Y2253,0),""),ROWS($A$1:A1)))),"TRS: iShares Edge MSCI Multifactor USA Small-Cap ETF - GS CFD")</f>
      </c>
    </row>
    <row r="1446">
      <c r="A1446" s="2" t="s">
        <v>4867</v>
      </c>
      <c r="B1446" s="2" t="s">
        <v>4868</v>
      </c>
    </row>
    <row r="1447">
      <c r="A1447" s="2" t="s">
        <v>4869</v>
      </c>
      <c r="B1447" s="2" t="s">
        <v>4898</v>
      </c>
    </row>
    <row r="1450" hidden="1">
      <c r="A1450" s="0" t="s">
        <v>2023</v>
      </c>
      <c r="B1450" s="0">
        <v>5.614689618E-05</v>
      </c>
    </row>
    <row r="1451">
      <c r="A1451" s="13" t="s">
        <v>2024</v>
      </c>
      <c r="B1451" s="13">
        <v>44313</v>
      </c>
      <c r="C1451" s="14">
        <f>HYPERLINK(CHAR(35)&amp;CELL("address",INDEX(Holdings!AN1:AN2253,SMALL(IF(COUNTIF(Holdings!A1:A2253,A1450),MATCH(B1450,Holdings!Y1:Y2253,0),""),ROWS($A$1:A1)))),"GameStop Corp")</f>
      </c>
    </row>
    <row r="1452">
      <c r="A1452" s="2" t="s">
        <v>4867</v>
      </c>
      <c r="B1452" s="2" t="s">
        <v>4868</v>
      </c>
    </row>
    <row r="1455" hidden="1">
      <c r="A1455" s="0" t="s">
        <v>2027</v>
      </c>
      <c r="B1455" s="0">
        <v>0.00362142431766</v>
      </c>
    </row>
    <row r="1456">
      <c r="A1456" s="13" t="s">
        <v>2028</v>
      </c>
      <c r="B1456" s="13">
        <v>44313</v>
      </c>
      <c r="C1456" s="14">
        <f>HYPERLINK(CHAR(35)&amp;CELL("address",INDEX(Holdings!AN1:AN2253,SMALL(IF(COUNTIF(Holdings!A1:A2253,A1455),MATCH(B1455,Holdings!Y1:Y2253,0),""),ROWS($A$1:A1)))),"GameStop Corp")</f>
      </c>
    </row>
    <row r="1457">
      <c r="A1457" s="2" t="s">
        <v>4867</v>
      </c>
      <c r="B1457" s="2" t="s">
        <v>4868</v>
      </c>
    </row>
    <row r="1460" hidden="1">
      <c r="A1460" s="0" t="s">
        <v>2031</v>
      </c>
      <c r="B1460" s="0">
        <v>0.00253114303146</v>
      </c>
    </row>
    <row r="1461">
      <c r="A1461" s="13" t="s">
        <v>2028</v>
      </c>
      <c r="B1461" s="13">
        <v>44405</v>
      </c>
      <c r="C1461" s="14">
        <f>HYPERLINK(CHAR(35)&amp;CELL("address",INDEX(Holdings!AN1:AN2253,SMALL(IF(COUNTIF(Holdings!A1:A2253,A1460),MATCH(B1460,Holdings!Y1:Y2253,0),""),ROWS($A$1:A1)))),"GameStop Corp")</f>
      </c>
    </row>
    <row r="1462">
      <c r="A1462" s="2" t="s">
        <v>4867</v>
      </c>
      <c r="B1462" s="2" t="s">
        <v>4868</v>
      </c>
    </row>
    <row r="1465" hidden="1">
      <c r="A1465" s="0" t="s">
        <v>2032</v>
      </c>
      <c r="B1465" s="0">
        <v>0.00249091782323</v>
      </c>
    </row>
    <row r="1466">
      <c r="A1466" s="13" t="s">
        <v>2028</v>
      </c>
      <c r="B1466" s="13">
        <v>44496</v>
      </c>
      <c r="C1466" s="14">
        <f>HYPERLINK(CHAR(35)&amp;CELL("address",INDEX(Holdings!AN1:AN2253,SMALL(IF(COUNTIF(Holdings!A1:A2253,A1465),MATCH(B1465,Holdings!Y1:Y2253,0),""),ROWS($A$1:A1)))),"GameStop Corp")</f>
      </c>
    </row>
    <row r="1467">
      <c r="A1467" s="2" t="s">
        <v>4867</v>
      </c>
      <c r="B1467" s="2" t="s">
        <v>4868</v>
      </c>
    </row>
    <row r="1470" hidden="1">
      <c r="A1470" s="0" t="s">
        <v>2033</v>
      </c>
      <c r="B1470" s="0">
        <v>0.00506657426002</v>
      </c>
    </row>
    <row r="1471">
      <c r="A1471" s="13" t="s">
        <v>2034</v>
      </c>
      <c r="B1471" s="13">
        <v>44524</v>
      </c>
      <c r="C1471" s="14">
        <f>HYPERLINK(CHAR(35)&amp;CELL("address",INDEX(Holdings!AN1:AN2253,SMALL(IF(COUNTIF(Holdings!A1:A2253,A1470),MATCH(B1470,Holdings!Y1:Y2253,0),""),ROWS($A$1:A1)))),"GameStop Corp")</f>
      </c>
    </row>
    <row r="1472">
      <c r="A1472" s="2" t="s">
        <v>4867</v>
      </c>
      <c r="B1472" s="2" t="s">
        <v>4868</v>
      </c>
    </row>
    <row r="1475" hidden="1">
      <c r="A1475" s="0" t="s">
        <v>2037</v>
      </c>
      <c r="B1475" s="0">
        <v>0.00090438612499</v>
      </c>
    </row>
    <row r="1476">
      <c r="A1476" s="13" t="s">
        <v>2038</v>
      </c>
      <c r="B1476" s="13">
        <v>44160</v>
      </c>
      <c r="C1476" s="14">
        <f>HYPERLINK(CHAR(35)&amp;CELL("address",INDEX(Holdings!AN1:AN2253,SMALL(IF(COUNTIF(Holdings!A1:A2253,A1475),MATCH(B1475,Holdings!Y1:Y2253,0),""),ROWS($A$1:A1)))),"GameStop Corp")</f>
      </c>
    </row>
    <row r="1477">
      <c r="A1477" s="2" t="s">
        <v>4867</v>
      </c>
      <c r="B1477" s="2" t="s">
        <v>4868</v>
      </c>
    </row>
    <row r="1478">
      <c r="A1478" s="2" t="s">
        <v>4869</v>
      </c>
      <c r="B1478" s="2" t="s">
        <v>4899</v>
      </c>
    </row>
    <row r="1479">
      <c r="A1479" s="2" t="s">
        <v>4869</v>
      </c>
      <c r="B1479" s="2" t="s">
        <v>4900</v>
      </c>
    </row>
    <row r="1482" hidden="1">
      <c r="A1482" s="0" t="s">
        <v>2041</v>
      </c>
      <c r="B1482" s="0">
        <v>0.00123242615255</v>
      </c>
    </row>
    <row r="1483">
      <c r="A1483" s="13" t="s">
        <v>2038</v>
      </c>
      <c r="B1483" s="13">
        <v>44252</v>
      </c>
      <c r="C1483" s="14">
        <f>HYPERLINK(CHAR(35)&amp;CELL("address",INDEX(Holdings!AN1:AN2253,SMALL(IF(COUNTIF(Holdings!A1:A2253,A1482),MATCH(B1482,Holdings!Y1:Y2253,0),""),ROWS($A$1:A1)))),"GameStop Corp")</f>
      </c>
    </row>
    <row r="1484">
      <c r="A1484" s="2" t="s">
        <v>4867</v>
      </c>
      <c r="B1484" s="2" t="s">
        <v>4868</v>
      </c>
    </row>
    <row r="1485">
      <c r="A1485" s="2" t="s">
        <v>4869</v>
      </c>
      <c r="B1485" s="2" t="s">
        <v>4901</v>
      </c>
    </row>
    <row r="1486">
      <c r="A1486" s="2" t="s">
        <v>4869</v>
      </c>
      <c r="B1486" s="2" t="s">
        <v>4902</v>
      </c>
    </row>
    <row r="1487">
      <c r="A1487" s="2" t="s">
        <v>4874</v>
      </c>
      <c r="B1487" s="2" t="s">
        <v>4875</v>
      </c>
    </row>
    <row r="1490" hidden="1">
      <c r="A1490" s="0" t="s">
        <v>2042</v>
      </c>
      <c r="B1490" s="0">
        <v>0.01085933834364</v>
      </c>
    </row>
    <row r="1491">
      <c r="A1491" s="13" t="s">
        <v>2038</v>
      </c>
      <c r="B1491" s="13">
        <v>44343</v>
      </c>
      <c r="C1491" s="14">
        <f>HYPERLINK(CHAR(35)&amp;CELL("address",INDEX(Holdings!AN1:AN2253,SMALL(IF(COUNTIF(Holdings!A1:A2253,A1490),MATCH(B1490,Holdings!Y1:Y2253,0),""),ROWS($A$1:A1)))),"GameStop Corp")</f>
      </c>
    </row>
    <row r="1492">
      <c r="A1492" s="2" t="s">
        <v>4867</v>
      </c>
      <c r="B1492" s="2" t="s">
        <v>4868</v>
      </c>
    </row>
    <row r="1493">
      <c r="A1493" s="2" t="s">
        <v>4869</v>
      </c>
      <c r="B1493" s="2" t="s">
        <v>4903</v>
      </c>
    </row>
    <row r="1494">
      <c r="A1494" s="2" t="s">
        <v>4869</v>
      </c>
      <c r="B1494" s="2" t="s">
        <v>4902</v>
      </c>
    </row>
    <row r="1495">
      <c r="A1495" s="2" t="s">
        <v>4874</v>
      </c>
      <c r="B1495" s="2" t="s">
        <v>4875</v>
      </c>
    </row>
    <row r="1498" hidden="1">
      <c r="A1498" s="0" t="s">
        <v>2043</v>
      </c>
      <c r="B1498" s="0">
        <v>0.01185714799443</v>
      </c>
    </row>
    <row r="1499">
      <c r="A1499" s="13" t="s">
        <v>2038</v>
      </c>
      <c r="B1499" s="13">
        <v>44434</v>
      </c>
      <c r="C1499" s="14">
        <f>HYPERLINK(CHAR(35)&amp;CELL("address",INDEX(Holdings!AN1:AN2253,SMALL(IF(COUNTIF(Holdings!A1:A2253,A1498),MATCH(B1498,Holdings!Y1:Y2253,0),""),ROWS($A$1:A1)))),"GameStop Corp")</f>
      </c>
    </row>
    <row r="1500">
      <c r="A1500" s="2" t="s">
        <v>4867</v>
      </c>
      <c r="B1500" s="2" t="s">
        <v>4868</v>
      </c>
    </row>
    <row r="1501">
      <c r="A1501" s="2" t="s">
        <v>4869</v>
      </c>
      <c r="B1501" s="2" t="s">
        <v>4902</v>
      </c>
    </row>
    <row r="1502">
      <c r="A1502" s="2" t="s">
        <v>4869</v>
      </c>
      <c r="B1502" s="2" t="s">
        <v>4903</v>
      </c>
    </row>
    <row r="1503">
      <c r="A1503" s="2" t="s">
        <v>4869</v>
      </c>
      <c r="B1503" s="2" t="s">
        <v>4904</v>
      </c>
    </row>
    <row r="1504">
      <c r="A1504" s="2" t="s">
        <v>4874</v>
      </c>
      <c r="B1504" s="2" t="s">
        <v>4875</v>
      </c>
    </row>
    <row r="1507" hidden="1">
      <c r="A1507" s="0" t="s">
        <v>2044</v>
      </c>
      <c r="B1507" s="0">
        <v>0.00033716668813</v>
      </c>
    </row>
    <row r="1508">
      <c r="A1508" s="13" t="s">
        <v>2045</v>
      </c>
      <c r="B1508" s="13">
        <v>44070</v>
      </c>
      <c r="C1508" s="14">
        <f>HYPERLINK(CHAR(35)&amp;CELL("address",INDEX(Holdings!AN1:AN2253,SMALL(IF(COUNTIF(Holdings!A1:A2253,A1507),MATCH(B1507,Holdings!Y1:Y2253,0),""),ROWS($A$1:A1)))),"GameStop Corp")</f>
      </c>
    </row>
    <row r="1509">
      <c r="A1509" s="2" t="s">
        <v>4867</v>
      </c>
      <c r="B1509" s="2" t="s">
        <v>4868</v>
      </c>
    </row>
    <row r="1510">
      <c r="A1510" s="2" t="s">
        <v>4869</v>
      </c>
      <c r="B1510" s="2" t="s">
        <v>4905</v>
      </c>
    </row>
    <row r="1513" hidden="1">
      <c r="A1513" s="0" t="s">
        <v>2048</v>
      </c>
      <c r="B1513" s="0">
        <v>0.00043385197086</v>
      </c>
    </row>
    <row r="1514">
      <c r="A1514" s="13" t="s">
        <v>2045</v>
      </c>
      <c r="B1514" s="13">
        <v>44160</v>
      </c>
      <c r="C1514" s="14">
        <f>HYPERLINK(CHAR(35)&amp;CELL("address",INDEX(Holdings!AN1:AN2253,SMALL(IF(COUNTIF(Holdings!A1:A2253,A1513),MATCH(B1513,Holdings!Y1:Y2253,0),""),ROWS($A$1:A1)))),"GameStop Corp")</f>
      </c>
    </row>
    <row r="1515">
      <c r="A1515" s="2" t="s">
        <v>4867</v>
      </c>
      <c r="B1515" s="2" t="s">
        <v>4868</v>
      </c>
    </row>
    <row r="1516">
      <c r="A1516" s="2" t="s">
        <v>4869</v>
      </c>
      <c r="B1516" s="2" t="s">
        <v>4906</v>
      </c>
    </row>
    <row r="1517">
      <c r="A1517" s="2" t="s">
        <v>4869</v>
      </c>
      <c r="B1517" s="2" t="s">
        <v>4907</v>
      </c>
    </row>
    <row r="1520" hidden="1">
      <c r="A1520" s="0" t="s">
        <v>2049</v>
      </c>
      <c r="B1520" s="0">
        <v>0.00079781330463</v>
      </c>
    </row>
    <row r="1521">
      <c r="A1521" s="13" t="s">
        <v>2045</v>
      </c>
      <c r="B1521" s="13">
        <v>44252</v>
      </c>
      <c r="C1521" s="14">
        <f>HYPERLINK(CHAR(35)&amp;CELL("address",INDEX(Holdings!AN1:AN2253,SMALL(IF(COUNTIF(Holdings!A1:A2253,A1520),MATCH(B1520,Holdings!Y1:Y2253,0),""),ROWS($A$1:A1)))),"GameStop Corp")</f>
      </c>
    </row>
    <row r="1522">
      <c r="A1522" s="2" t="s">
        <v>4867</v>
      </c>
      <c r="B1522" s="2" t="s">
        <v>4868</v>
      </c>
    </row>
    <row r="1523">
      <c r="A1523" s="2" t="s">
        <v>4869</v>
      </c>
      <c r="B1523" s="2" t="s">
        <v>4907</v>
      </c>
    </row>
    <row r="1524">
      <c r="A1524" s="2" t="s">
        <v>4869</v>
      </c>
      <c r="B1524" s="2" t="s">
        <v>4906</v>
      </c>
    </row>
    <row r="1525">
      <c r="A1525" s="2" t="s">
        <v>4874</v>
      </c>
      <c r="B1525" s="2" t="s">
        <v>4875</v>
      </c>
    </row>
    <row r="1528" hidden="1">
      <c r="A1528" s="0" t="s">
        <v>2050</v>
      </c>
      <c r="B1528" s="0">
        <v>0.00421419921078</v>
      </c>
    </row>
    <row r="1529">
      <c r="A1529" s="13" t="s">
        <v>2045</v>
      </c>
      <c r="B1529" s="13">
        <v>44343</v>
      </c>
      <c r="C1529" s="14">
        <f>HYPERLINK(CHAR(35)&amp;CELL("address",INDEX(Holdings!AN1:AN2253,SMALL(IF(COUNTIF(Holdings!A1:A2253,A1528),MATCH(B1528,Holdings!Y1:Y2253,0),""),ROWS($A$1:A1)))),"GameStop Corp")</f>
      </c>
    </row>
    <row r="1530">
      <c r="A1530" s="2" t="s">
        <v>4867</v>
      </c>
      <c r="B1530" s="2" t="s">
        <v>4868</v>
      </c>
    </row>
    <row r="1531">
      <c r="A1531" s="2" t="s">
        <v>4869</v>
      </c>
      <c r="B1531" s="2" t="s">
        <v>4908</v>
      </c>
    </row>
    <row r="1532">
      <c r="A1532" s="2" t="s">
        <v>4869</v>
      </c>
      <c r="B1532" s="2" t="s">
        <v>4909</v>
      </c>
    </row>
    <row r="1533">
      <c r="A1533" s="2" t="s">
        <v>4874</v>
      </c>
      <c r="B1533" s="2" t="s">
        <v>4875</v>
      </c>
    </row>
    <row r="1536" hidden="1">
      <c r="A1536" s="0" t="s">
        <v>2051</v>
      </c>
      <c r="B1536" s="0">
        <v>0.0080013096474</v>
      </c>
    </row>
    <row r="1537">
      <c r="A1537" s="13" t="s">
        <v>2052</v>
      </c>
      <c r="B1537" s="13">
        <v>43823</v>
      </c>
      <c r="C1537" s="14">
        <f>HYPERLINK(CHAR(35)&amp;CELL("address",INDEX(Holdings!AN1:AN2253,SMALL(IF(COUNTIF(Holdings!A1:A2253,A1536),MATCH(B1536,Holdings!Y1:Y2253,0),""),ROWS($A$1:A1)))),"GameStop Corp")</f>
      </c>
    </row>
    <row r="1538">
      <c r="A1538" s="2" t="s">
        <v>4867</v>
      </c>
      <c r="B1538" s="2" t="s">
        <v>4868</v>
      </c>
    </row>
    <row r="1541" hidden="1">
      <c r="A1541" s="0" t="s">
        <v>2055</v>
      </c>
      <c r="B1541" s="0">
        <v>0.00778924086483</v>
      </c>
    </row>
    <row r="1542">
      <c r="A1542" s="13" t="s">
        <v>2052</v>
      </c>
      <c r="B1542" s="13">
        <v>43917</v>
      </c>
      <c r="C1542" s="14">
        <f>HYPERLINK(CHAR(35)&amp;CELL("address",INDEX(Holdings!AN1:AN2253,SMALL(IF(COUNTIF(Holdings!A1:A2253,A1541),MATCH(B1541,Holdings!Y1:Y2253,0),""),ROWS($A$1:A1)))),"GameStop Corp")</f>
      </c>
    </row>
    <row r="1543">
      <c r="A1543" s="2" t="s">
        <v>4867</v>
      </c>
      <c r="B1543" s="2" t="s">
        <v>4868</v>
      </c>
    </row>
    <row r="1546" hidden="1">
      <c r="A1546" s="0" t="s">
        <v>2056</v>
      </c>
      <c r="B1546" s="0">
        <v>0.00419239088607</v>
      </c>
    </row>
    <row r="1547">
      <c r="A1547" s="13" t="s">
        <v>2052</v>
      </c>
      <c r="B1547" s="13">
        <v>44008</v>
      </c>
      <c r="C1547" s="14">
        <f>HYPERLINK(CHAR(35)&amp;CELL("address",INDEX(Holdings!AN1:AN2253,SMALL(IF(COUNTIF(Holdings!A1:A2253,A1546),MATCH(B1546,Holdings!Y1:Y2253,0),""),ROWS($A$1:A1)))),"GameStop Corp")</f>
      </c>
    </row>
    <row r="1548">
      <c r="A1548" s="2" t="s">
        <v>4867</v>
      </c>
      <c r="B1548" s="2" t="s">
        <v>4868</v>
      </c>
    </row>
    <row r="1551" hidden="1">
      <c r="A1551" s="0" t="s">
        <v>2057</v>
      </c>
      <c r="B1551" s="0">
        <v>0.00514699971531</v>
      </c>
    </row>
    <row r="1552">
      <c r="A1552" s="13" t="s">
        <v>2052</v>
      </c>
      <c r="B1552" s="13">
        <v>44102</v>
      </c>
      <c r="C1552" s="14">
        <f>HYPERLINK(CHAR(35)&amp;CELL("address",INDEX(Holdings!AN1:AN2253,SMALL(IF(COUNTIF(Holdings!A1:A2253,A1551),MATCH(B1551,Holdings!Y1:Y2253,0),""),ROWS($A$1:A1)))),"GameStop Corp")</f>
      </c>
    </row>
    <row r="1553">
      <c r="A1553" s="2" t="s">
        <v>4867</v>
      </c>
      <c r="B1553" s="2" t="s">
        <v>4868</v>
      </c>
    </row>
    <row r="1556" hidden="1">
      <c r="A1556" s="0" t="s">
        <v>2058</v>
      </c>
      <c r="B1556" s="0">
        <v>0.00089302149852</v>
      </c>
    </row>
    <row r="1557">
      <c r="A1557" s="13" t="s">
        <v>2059</v>
      </c>
      <c r="B1557" s="13">
        <v>44070</v>
      </c>
      <c r="C1557" s="14">
        <f>HYPERLINK(CHAR(35)&amp;CELL("address",INDEX(Holdings!AN1:AN2253,SMALL(IF(COUNTIF(Holdings!A1:A2253,A1556),MATCH(B1556,Holdings!Y1:Y2253,0),""),ROWS($A$1:A1)))),"GameStop Corp")</f>
      </c>
    </row>
    <row r="1558">
      <c r="A1558" s="2" t="s">
        <v>4867</v>
      </c>
      <c r="B1558" s="2" t="s">
        <v>4868</v>
      </c>
    </row>
    <row r="1561" hidden="1">
      <c r="A1561" s="0" t="s">
        <v>2062</v>
      </c>
      <c r="B1561" s="0">
        <v>0.00202140559769</v>
      </c>
    </row>
    <row r="1562">
      <c r="A1562" s="13" t="s">
        <v>2059</v>
      </c>
      <c r="B1562" s="13">
        <v>44160</v>
      </c>
      <c r="C1562" s="14">
        <f>HYPERLINK(CHAR(35)&amp;CELL("address",INDEX(Holdings!AN1:AN2253,SMALL(IF(COUNTIF(Holdings!A1:A2253,A1561),MATCH(B1561,Holdings!Y1:Y2253,0),""),ROWS($A$1:A1)))),"GameStop Corp")</f>
      </c>
    </row>
    <row r="1563">
      <c r="A1563" s="2" t="s">
        <v>4867</v>
      </c>
      <c r="B1563" s="2" t="s">
        <v>4868</v>
      </c>
    </row>
    <row r="1566" hidden="1">
      <c r="A1566" s="0" t="s">
        <v>2063</v>
      </c>
      <c r="B1566" s="0">
        <v>0.00275956457503</v>
      </c>
    </row>
    <row r="1567">
      <c r="A1567" s="13" t="s">
        <v>2059</v>
      </c>
      <c r="B1567" s="13">
        <v>44252</v>
      </c>
      <c r="C1567" s="14">
        <f>HYPERLINK(CHAR(35)&amp;CELL("address",INDEX(Holdings!AN1:AN2253,SMALL(IF(COUNTIF(Holdings!A1:A2253,A1566),MATCH(B1566,Holdings!Y1:Y2253,0),""),ROWS($A$1:A1)))),"GameStop Corp")</f>
      </c>
    </row>
    <row r="1568">
      <c r="A1568" s="2" t="s">
        <v>4867</v>
      </c>
      <c r="B1568" s="2" t="s">
        <v>4868</v>
      </c>
    </row>
    <row r="1571" hidden="1">
      <c r="A1571" s="0" t="s">
        <v>2064</v>
      </c>
      <c r="B1571" s="0">
        <v>0.02193942569845</v>
      </c>
    </row>
    <row r="1572">
      <c r="A1572" s="13" t="s">
        <v>2059</v>
      </c>
      <c r="B1572" s="13">
        <v>44343</v>
      </c>
      <c r="C1572" s="14">
        <f>HYPERLINK(CHAR(35)&amp;CELL("address",INDEX(Holdings!AN1:AN2253,SMALL(IF(COUNTIF(Holdings!A1:A2253,A1571),MATCH(B1571,Holdings!Y1:Y2253,0),""),ROWS($A$1:A1)))),"GameStop Corp")</f>
      </c>
    </row>
    <row r="1573">
      <c r="A1573" s="2" t="s">
        <v>4867</v>
      </c>
      <c r="B1573" s="2" t="s">
        <v>4868</v>
      </c>
    </row>
    <row r="1576" hidden="1">
      <c r="A1576" s="0" t="s">
        <v>2065</v>
      </c>
      <c r="B1576" s="0">
        <v>0.0010134119534</v>
      </c>
    </row>
    <row r="1577">
      <c r="A1577" s="13" t="s">
        <v>2066</v>
      </c>
      <c r="B1577" s="13">
        <v>44467</v>
      </c>
      <c r="C1577" s="14">
        <f>HYPERLINK(CHAR(35)&amp;CELL("address",INDEX(Holdings!AN1:AN2253,SMALL(IF(COUNTIF(Holdings!A1:A2253,A1576),MATCH(B1576,Holdings!Y1:Y2253,0),""),ROWS($A$1:A1)))),"GameStop Corp")</f>
      </c>
    </row>
    <row r="1578">
      <c r="A1578" s="2" t="s">
        <v>4867</v>
      </c>
      <c r="B1578" s="2" t="s">
        <v>4868</v>
      </c>
    </row>
    <row r="1581" hidden="1">
      <c r="A1581" s="0" t="s">
        <v>2069</v>
      </c>
      <c r="B1581" s="0">
        <v>0.00122864342572</v>
      </c>
    </row>
    <row r="1582">
      <c r="A1582" s="13" t="s">
        <v>2066</v>
      </c>
      <c r="B1582" s="13">
        <v>44558</v>
      </c>
      <c r="C1582" s="14">
        <f>HYPERLINK(CHAR(35)&amp;CELL("address",INDEX(Holdings!AN1:AN2253,SMALL(IF(COUNTIF(Holdings!A1:A2253,A1581),MATCH(B1581,Holdings!Y1:Y2253,0),""),ROWS($A$1:A1)))),"GameStop Corp")</f>
      </c>
    </row>
    <row r="1583">
      <c r="A1583" s="2" t="s">
        <v>4867</v>
      </c>
      <c r="B1583" s="2" t="s">
        <v>4868</v>
      </c>
    </row>
    <row r="1586" hidden="1">
      <c r="A1586" s="0" t="s">
        <v>2070</v>
      </c>
      <c r="B1586" s="0">
        <v>0.00208806071389</v>
      </c>
    </row>
    <row r="1587">
      <c r="A1587" s="13" t="s">
        <v>2071</v>
      </c>
      <c r="B1587" s="13">
        <v>44467</v>
      </c>
      <c r="C1587" s="14">
        <f>HYPERLINK(CHAR(35)&amp;CELL("address",INDEX(Holdings!AN1:AN2253,SMALL(IF(COUNTIF(Holdings!A1:A2253,A1586),MATCH(B1586,Holdings!Y1:Y2253,0),""),ROWS($A$1:A1)))),"GameStop Corp")</f>
      </c>
    </row>
    <row r="1588">
      <c r="A1588" s="2" t="s">
        <v>4867</v>
      </c>
      <c r="B1588" s="2" t="s">
        <v>4868</v>
      </c>
    </row>
    <row r="1591" hidden="1">
      <c r="A1591" s="0" t="s">
        <v>2075</v>
      </c>
      <c r="B1591" s="0">
        <v>0.00256049353267</v>
      </c>
    </row>
    <row r="1592">
      <c r="A1592" s="13" t="s">
        <v>2071</v>
      </c>
      <c r="B1592" s="13">
        <v>44558</v>
      </c>
      <c r="C1592" s="14">
        <f>HYPERLINK(CHAR(35)&amp;CELL("address",INDEX(Holdings!AN1:AN2253,SMALL(IF(COUNTIF(Holdings!A1:A2253,A1591),MATCH(B1591,Holdings!Y1:Y2253,0),""),ROWS($A$1:A1)))),"GameStop Corp")</f>
      </c>
    </row>
    <row r="1593">
      <c r="A1593" s="2" t="s">
        <v>4867</v>
      </c>
      <c r="B1593" s="2" t="s">
        <v>4868</v>
      </c>
    </row>
    <row r="1596" hidden="1">
      <c r="A1596" s="0" t="s">
        <v>2076</v>
      </c>
      <c r="B1596" s="0">
        <v>0.00214935648644</v>
      </c>
    </row>
    <row r="1597">
      <c r="A1597" s="13" t="s">
        <v>2077</v>
      </c>
      <c r="B1597" s="13">
        <v>44375</v>
      </c>
      <c r="C1597" s="14">
        <f>HYPERLINK(CHAR(35)&amp;CELL("address",INDEX(Holdings!AN1:AN2253,SMALL(IF(COUNTIF(Holdings!A1:A2253,A1596),MATCH(B1596,Holdings!Y1:Y2253,0),""),ROWS($A$1:A1)))),"GameStop Corp")</f>
      </c>
    </row>
    <row r="1598">
      <c r="A1598" s="2" t="s">
        <v>4867</v>
      </c>
      <c r="B1598" s="2" t="s">
        <v>4868</v>
      </c>
    </row>
    <row r="1601" hidden="1">
      <c r="A1601" s="0" t="s">
        <v>2080</v>
      </c>
      <c r="B1601" s="0">
        <v>0.00409193187975</v>
      </c>
    </row>
    <row r="1602">
      <c r="A1602" s="13" t="s">
        <v>2081</v>
      </c>
      <c r="B1602" s="13">
        <v>44375</v>
      </c>
      <c r="C1602" s="14">
        <f>HYPERLINK(CHAR(35)&amp;CELL("address",INDEX(Holdings!AN1:AN2253,SMALL(IF(COUNTIF(Holdings!A1:A2253,A1601),MATCH(B1601,Holdings!Y1:Y2253,0),""),ROWS($A$1:A1)))),"GameStop Corp")</f>
      </c>
    </row>
    <row r="1603">
      <c r="A1603" s="2" t="s">
        <v>4867</v>
      </c>
      <c r="B1603" s="2" t="s">
        <v>4868</v>
      </c>
    </row>
    <row r="1606" hidden="1">
      <c r="A1606" s="0" t="s">
        <v>2084</v>
      </c>
      <c r="B1606" s="0">
        <v>0.00021612197821</v>
      </c>
    </row>
    <row r="1607">
      <c r="A1607" s="13" t="s">
        <v>2085</v>
      </c>
      <c r="B1607" s="13">
        <v>44467</v>
      </c>
      <c r="C1607" s="14">
        <f>HYPERLINK(CHAR(35)&amp;CELL("address",INDEX(Holdings!AN1:AN2253,SMALL(IF(COUNTIF(Holdings!A1:A2253,A1606),MATCH(B1606,Holdings!Y1:Y2253,0),""),ROWS($A$1:A1)))),"GameStop Corp")</f>
      </c>
    </row>
    <row r="1608">
      <c r="A1608" s="2" t="s">
        <v>4867</v>
      </c>
      <c r="B1608" s="2" t="s">
        <v>4868</v>
      </c>
    </row>
    <row r="1611" hidden="1">
      <c r="A1611" s="0" t="s">
        <v>2088</v>
      </c>
      <c r="B1611" s="0">
        <v>0.00026324567485</v>
      </c>
    </row>
    <row r="1612">
      <c r="A1612" s="13" t="s">
        <v>2085</v>
      </c>
      <c r="B1612" s="13">
        <v>44558</v>
      </c>
      <c r="C1612" s="14">
        <f>HYPERLINK(CHAR(35)&amp;CELL("address",INDEX(Holdings!AN1:AN2253,SMALL(IF(COUNTIF(Holdings!A1:A2253,A1611),MATCH(B1611,Holdings!Y1:Y2253,0),""),ROWS($A$1:A1)))),"GameStop Corp")</f>
      </c>
    </row>
    <row r="1613">
      <c r="A1613" s="2" t="s">
        <v>4867</v>
      </c>
      <c r="B1613" s="2" t="s">
        <v>4868</v>
      </c>
    </row>
    <row r="1616" hidden="1">
      <c r="A1616" s="0" t="s">
        <v>2089</v>
      </c>
      <c r="B1616" s="0">
        <v>0.00044307224526</v>
      </c>
    </row>
    <row r="1617">
      <c r="A1617" s="13" t="s">
        <v>2090</v>
      </c>
      <c r="B1617" s="13">
        <v>44467</v>
      </c>
      <c r="C1617" s="14">
        <f>HYPERLINK(CHAR(35)&amp;CELL("address",INDEX(Holdings!AN1:AN2253,SMALL(IF(COUNTIF(Holdings!A1:A2253,A1616),MATCH(B1616,Holdings!Y1:Y2253,0),""),ROWS($A$1:A1)))),"GameStop Corp")</f>
      </c>
    </row>
    <row r="1618">
      <c r="A1618" s="2" t="s">
        <v>4867</v>
      </c>
      <c r="B1618" s="2" t="s">
        <v>4868</v>
      </c>
    </row>
    <row r="1621" hidden="1">
      <c r="A1621" s="0" t="s">
        <v>2093</v>
      </c>
      <c r="B1621" s="0">
        <v>0.00055474436259</v>
      </c>
    </row>
    <row r="1622">
      <c r="A1622" s="13" t="s">
        <v>2090</v>
      </c>
      <c r="B1622" s="13">
        <v>44558</v>
      </c>
      <c r="C1622" s="14">
        <f>HYPERLINK(CHAR(35)&amp;CELL("address",INDEX(Holdings!AN1:AN2253,SMALL(IF(COUNTIF(Holdings!A1:A2253,A1621),MATCH(B1621,Holdings!Y1:Y2253,0),""),ROWS($A$1:A1)))),"GameStop Corp")</f>
      </c>
    </row>
    <row r="1623">
      <c r="A1623" s="2" t="s">
        <v>4867</v>
      </c>
      <c r="B1623" s="2" t="s">
        <v>4868</v>
      </c>
    </row>
    <row r="1626" hidden="1">
      <c r="A1626" s="0" t="s">
        <v>2095</v>
      </c>
      <c r="B1626" s="0">
        <v>3.870800341E-05</v>
      </c>
    </row>
    <row r="1627">
      <c r="A1627" s="13" t="s">
        <v>2096</v>
      </c>
      <c r="B1627" s="13">
        <v>43823</v>
      </c>
      <c r="C1627" s="14">
        <f>HYPERLINK(CHAR(35)&amp;CELL("address",INDEX(Holdings!AN1:AN2253,SMALL(IF(COUNTIF(Holdings!A1:A2253,A1626),MATCH(B1626,Holdings!Y1:Y2253,0),""),ROWS($A$1:A1)))),"GameStop Corp")</f>
      </c>
    </row>
    <row r="1628">
      <c r="A1628" s="2" t="s">
        <v>4867</v>
      </c>
      <c r="B1628" s="2" t="s">
        <v>4868</v>
      </c>
    </row>
    <row r="1629">
      <c r="A1629" s="2" t="s">
        <v>4871</v>
      </c>
      <c r="B1629" s="2" t="s">
        <v>4872</v>
      </c>
    </row>
    <row r="1632" hidden="1">
      <c r="A1632" s="0" t="s">
        <v>2099</v>
      </c>
      <c r="B1632" s="0">
        <v>2.318047907E-05</v>
      </c>
    </row>
    <row r="1633">
      <c r="A1633" s="13" t="s">
        <v>2096</v>
      </c>
      <c r="B1633" s="13">
        <v>43917</v>
      </c>
      <c r="C1633" s="14">
        <f>HYPERLINK(CHAR(35)&amp;CELL("address",INDEX(Holdings!AN1:AN2253,SMALL(IF(COUNTIF(Holdings!A1:A2253,A1632),MATCH(B1632,Holdings!Y1:Y2253,0),""),ROWS($A$1:A1)))),"GameStop Corp")</f>
      </c>
    </row>
    <row r="1634">
      <c r="A1634" s="2" t="s">
        <v>4867</v>
      </c>
      <c r="B1634" s="2" t="s">
        <v>4868</v>
      </c>
    </row>
    <row r="1637" hidden="1">
      <c r="A1637" s="0" t="s">
        <v>2100</v>
      </c>
      <c r="B1637" s="0">
        <v>3.793549431E-05</v>
      </c>
    </row>
    <row r="1638">
      <c r="A1638" s="13" t="s">
        <v>2096</v>
      </c>
      <c r="B1638" s="13">
        <v>44008</v>
      </c>
      <c r="C1638" s="14">
        <f>HYPERLINK(CHAR(35)&amp;CELL("address",INDEX(Holdings!AN1:AN2253,SMALL(IF(COUNTIF(Holdings!A1:A2253,A1637),MATCH(B1637,Holdings!Y1:Y2253,0),""),ROWS($A$1:A1)))),"GameStop Corp")</f>
      </c>
    </row>
    <row r="1639">
      <c r="A1639" s="2" t="s">
        <v>4867</v>
      </c>
      <c r="B1639" s="2" t="s">
        <v>4868</v>
      </c>
    </row>
    <row r="1642" hidden="1">
      <c r="A1642" s="0" t="s">
        <v>2101</v>
      </c>
      <c r="B1642" s="0">
        <v>1.564509389E-05</v>
      </c>
    </row>
    <row r="1643">
      <c r="A1643" s="13" t="s">
        <v>2096</v>
      </c>
      <c r="B1643" s="13">
        <v>44102</v>
      </c>
      <c r="C1643" s="14">
        <f>HYPERLINK(CHAR(35)&amp;CELL("address",INDEX(Holdings!AN1:AN2253,SMALL(IF(COUNTIF(Holdings!A1:A2253,A1642),MATCH(B1642,Holdings!Y1:Y2253,0),""),ROWS($A$1:A1)))),"GameStop Corp")</f>
      </c>
    </row>
    <row r="1644">
      <c r="A1644" s="2" t="s">
        <v>4867</v>
      </c>
      <c r="B1644" s="2" t="s">
        <v>4868</v>
      </c>
    </row>
    <row r="1647" hidden="1">
      <c r="A1647" s="0" t="s">
        <v>2102</v>
      </c>
      <c r="B1647" s="0">
        <v>4.044834234E-05</v>
      </c>
    </row>
    <row r="1648">
      <c r="A1648" s="13" t="s">
        <v>2096</v>
      </c>
      <c r="B1648" s="13">
        <v>44193</v>
      </c>
      <c r="C1648" s="14">
        <f>HYPERLINK(CHAR(35)&amp;CELL("address",INDEX(Holdings!AN1:AN2253,SMALL(IF(COUNTIF(Holdings!A1:A2253,A1647),MATCH(B1647,Holdings!Y1:Y2253,0),""),ROWS($A$1:A1)))),"GameStop Corp")</f>
      </c>
    </row>
    <row r="1649">
      <c r="A1649" s="2" t="s">
        <v>4867</v>
      </c>
      <c r="B1649" s="2" t="s">
        <v>4868</v>
      </c>
    </row>
    <row r="1652" hidden="1">
      <c r="A1652" s="0" t="s">
        <v>2103</v>
      </c>
      <c r="B1652" s="0">
        <v>0.00110604549094</v>
      </c>
    </row>
    <row r="1653">
      <c r="A1653" s="13" t="s">
        <v>2096</v>
      </c>
      <c r="B1653" s="13">
        <v>44287</v>
      </c>
      <c r="C1653" s="14">
        <f>HYPERLINK(CHAR(35)&amp;CELL("address",INDEX(Holdings!AN1:AN2253,SMALL(IF(COUNTIF(Holdings!A1:A2253,A1652),MATCH(B1652,Holdings!Y1:Y2253,0),""),ROWS($A$1:A1)))),"GameStop Corp")</f>
      </c>
    </row>
    <row r="1654">
      <c r="A1654" s="2" t="s">
        <v>4867</v>
      </c>
      <c r="B1654" s="2" t="s">
        <v>4868</v>
      </c>
    </row>
    <row r="1657" hidden="1">
      <c r="A1657" s="0" t="s">
        <v>2104</v>
      </c>
      <c r="B1657" s="0">
        <v>0.00052945690265</v>
      </c>
    </row>
    <row r="1658">
      <c r="A1658" s="13" t="s">
        <v>2096</v>
      </c>
      <c r="B1658" s="13">
        <v>44375</v>
      </c>
      <c r="C1658" s="14">
        <f>HYPERLINK(CHAR(35)&amp;CELL("address",INDEX(Holdings!AN1:AN2253,SMALL(IF(COUNTIF(Holdings!A1:A2253,A1657),MATCH(B1657,Holdings!Y1:Y2253,0),""),ROWS($A$1:A1)))),"GameStop Corp")</f>
      </c>
    </row>
    <row r="1659">
      <c r="A1659" s="2" t="s">
        <v>4867</v>
      </c>
      <c r="B1659" s="2" t="s">
        <v>4868</v>
      </c>
    </row>
    <row r="1662" hidden="1">
      <c r="A1662" s="0" t="s">
        <v>2105</v>
      </c>
      <c r="B1662" s="0">
        <v>0.00043769748831</v>
      </c>
    </row>
    <row r="1663">
      <c r="A1663" s="13" t="s">
        <v>2096</v>
      </c>
      <c r="B1663" s="13">
        <v>44467</v>
      </c>
      <c r="C1663" s="14">
        <f>HYPERLINK(CHAR(35)&amp;CELL("address",INDEX(Holdings!AN1:AN2253,SMALL(IF(COUNTIF(Holdings!A1:A2253,A1662),MATCH(B1662,Holdings!Y1:Y2253,0),""),ROWS($A$1:A1)))),"GameStop Corp")</f>
      </c>
    </row>
    <row r="1664">
      <c r="A1664" s="2" t="s">
        <v>4867</v>
      </c>
      <c r="B1664" s="2" t="s">
        <v>4868</v>
      </c>
    </row>
    <row r="1667" hidden="1">
      <c r="A1667" s="0" t="s">
        <v>2106</v>
      </c>
      <c r="B1667" s="0">
        <v>0.0005397901169</v>
      </c>
    </row>
    <row r="1668">
      <c r="A1668" s="13" t="s">
        <v>2096</v>
      </c>
      <c r="B1668" s="13">
        <v>44558</v>
      </c>
      <c r="C1668" s="14">
        <f>HYPERLINK(CHAR(35)&amp;CELL("address",INDEX(Holdings!AN1:AN2253,SMALL(IF(COUNTIF(Holdings!A1:A2253,A1667),MATCH(B1667,Holdings!Y1:Y2253,0),""),ROWS($A$1:A1)))),"GameStop Corp")</f>
      </c>
    </row>
    <row r="1669">
      <c r="A1669" s="2" t="s">
        <v>4867</v>
      </c>
      <c r="B1669" s="2" t="s">
        <v>4868</v>
      </c>
    </row>
    <row r="1672" hidden="1">
      <c r="A1672" s="0" t="s">
        <v>2107</v>
      </c>
      <c r="B1672" s="0">
        <v>0.00030619942113</v>
      </c>
    </row>
    <row r="1673">
      <c r="A1673" s="13" t="s">
        <v>2108</v>
      </c>
      <c r="B1673" s="13">
        <v>44434</v>
      </c>
      <c r="C1673" s="14">
        <f>HYPERLINK(CHAR(35)&amp;CELL("address",INDEX(Holdings!AN1:AN2253,SMALL(IF(COUNTIF(Holdings!A1:A2253,A1672),MATCH(B1672,Holdings!Y1:Y2253,0),""),ROWS($A$1:A1)))),"GameStop Corp")</f>
      </c>
    </row>
    <row r="1674">
      <c r="A1674" s="2" t="s">
        <v>4867</v>
      </c>
      <c r="B1674" s="2" t="s">
        <v>4868</v>
      </c>
    </row>
    <row r="1677" hidden="1">
      <c r="A1677" s="0" t="s">
        <v>2111</v>
      </c>
      <c r="B1677" s="0">
        <v>0.00027415941432</v>
      </c>
    </row>
    <row r="1678">
      <c r="A1678" s="13" t="s">
        <v>2108</v>
      </c>
      <c r="B1678" s="13">
        <v>44524</v>
      </c>
      <c r="C1678" s="14">
        <f>HYPERLINK(CHAR(35)&amp;CELL("address",INDEX(Holdings!AN1:AN2253,SMALL(IF(COUNTIF(Holdings!A1:A2253,A1677),MATCH(B1677,Holdings!Y1:Y2253,0),""),ROWS($A$1:A1)))),"GameStop Corp")</f>
      </c>
    </row>
    <row r="1679">
      <c r="A1679" s="2" t="s">
        <v>4867</v>
      </c>
      <c r="B1679" s="2" t="s">
        <v>4868</v>
      </c>
    </row>
    <row r="1682" hidden="1">
      <c r="A1682" s="0" t="s">
        <v>2112</v>
      </c>
      <c r="B1682" s="0">
        <v>0.00059603982819</v>
      </c>
    </row>
    <row r="1683">
      <c r="A1683" s="13" t="s">
        <v>2113</v>
      </c>
      <c r="B1683" s="13">
        <v>44434</v>
      </c>
      <c r="C1683" s="14">
        <f>HYPERLINK(CHAR(35)&amp;CELL("address",INDEX(Holdings!AN1:AN2253,SMALL(IF(COUNTIF(Holdings!A1:A2253,A1682),MATCH(B1682,Holdings!Y1:Y2253,0),""),ROWS($A$1:A1)))),"GameStop Corp")</f>
      </c>
    </row>
    <row r="1684">
      <c r="A1684" s="2" t="s">
        <v>4867</v>
      </c>
      <c r="B1684" s="2" t="s">
        <v>4868</v>
      </c>
    </row>
    <row r="1687" hidden="1">
      <c r="A1687" s="0" t="s">
        <v>2116</v>
      </c>
      <c r="B1687" s="0">
        <v>0.00052753622167</v>
      </c>
    </row>
    <row r="1688">
      <c r="A1688" s="13" t="s">
        <v>2113</v>
      </c>
      <c r="B1688" s="13">
        <v>44524</v>
      </c>
      <c r="C1688" s="14">
        <f>HYPERLINK(CHAR(35)&amp;CELL("address",INDEX(Holdings!AN1:AN2253,SMALL(IF(COUNTIF(Holdings!A1:A2253,A1687),MATCH(B1687,Holdings!Y1:Y2253,0),""),ROWS($A$1:A1)))),"GameStop Corp")</f>
      </c>
    </row>
    <row r="1689">
      <c r="A1689" s="2" t="s">
        <v>4867</v>
      </c>
      <c r="B1689" s="2" t="s">
        <v>4868</v>
      </c>
    </row>
    <row r="1692" hidden="1">
      <c r="A1692" s="0" t="s">
        <v>2117</v>
      </c>
      <c r="B1692" s="0">
        <v>0.00025635245277</v>
      </c>
    </row>
    <row r="1693">
      <c r="A1693" s="13" t="s">
        <v>2118</v>
      </c>
      <c r="B1693" s="13">
        <v>43794</v>
      </c>
      <c r="C1693" s="14">
        <f>HYPERLINK(CHAR(35)&amp;CELL("address",INDEX(Holdings!AN1:AN2253,SMALL(IF(COUNTIF(Holdings!A1:A2253,A1692),MATCH(B1692,Holdings!Y1:Y2253,0),""),ROWS($A$1:A1)))),"GameStop Corp")</f>
      </c>
    </row>
    <row r="1694">
      <c r="A1694" s="2" t="s">
        <v>4867</v>
      </c>
      <c r="B1694" s="2" t="s">
        <v>4868</v>
      </c>
    </row>
    <row r="1697" hidden="1">
      <c r="A1697" s="0" t="s">
        <v>2121</v>
      </c>
      <c r="B1697" s="0">
        <v>0.00023757713006</v>
      </c>
    </row>
    <row r="1698">
      <c r="A1698" s="13" t="s">
        <v>2118</v>
      </c>
      <c r="B1698" s="13">
        <v>43888</v>
      </c>
      <c r="C1698" s="14">
        <f>HYPERLINK(CHAR(35)&amp;CELL("address",INDEX(Holdings!AN1:AN2253,SMALL(IF(COUNTIF(Holdings!A1:A2253,A1697),MATCH(B1697,Holdings!Y1:Y2253,0),""),ROWS($A$1:A1)))),"GameStop Corp")</f>
      </c>
    </row>
    <row r="1699">
      <c r="A1699" s="2" t="s">
        <v>4867</v>
      </c>
      <c r="B1699" s="2" t="s">
        <v>4868</v>
      </c>
    </row>
    <row r="1702" hidden="1">
      <c r="A1702" s="0" t="s">
        <v>2122</v>
      </c>
      <c r="B1702" s="0">
        <v>0.00015789008345</v>
      </c>
    </row>
    <row r="1703">
      <c r="A1703" s="13" t="s">
        <v>2118</v>
      </c>
      <c r="B1703" s="13">
        <v>43983</v>
      </c>
      <c r="C1703" s="14">
        <f>HYPERLINK(CHAR(35)&amp;CELL("address",INDEX(Holdings!AN1:AN2253,SMALL(IF(COUNTIF(Holdings!A1:A2253,A1702),MATCH(B1702,Holdings!Y1:Y2253,0),""),ROWS($A$1:A1)))),"GameStop Corp")</f>
      </c>
    </row>
    <row r="1704">
      <c r="A1704" s="2" t="s">
        <v>4867</v>
      </c>
      <c r="B1704" s="2" t="s">
        <v>4868</v>
      </c>
    </row>
    <row r="1707" hidden="1">
      <c r="A1707" s="0" t="s">
        <v>2123</v>
      </c>
      <c r="B1707" s="0">
        <v>0.00015660410029</v>
      </c>
    </row>
    <row r="1708">
      <c r="A1708" s="13" t="s">
        <v>2118</v>
      </c>
      <c r="B1708" s="13">
        <v>44070</v>
      </c>
      <c r="C1708" s="14">
        <f>HYPERLINK(CHAR(35)&amp;CELL("address",INDEX(Holdings!AN1:AN2253,SMALL(IF(COUNTIF(Holdings!A1:A2253,A1707),MATCH(B1707,Holdings!Y1:Y2253,0),""),ROWS($A$1:A1)))),"GameStop Corp")</f>
      </c>
    </row>
    <row r="1709">
      <c r="A1709" s="2" t="s">
        <v>4867</v>
      </c>
      <c r="B1709" s="2" t="s">
        <v>4868</v>
      </c>
    </row>
    <row r="1712" hidden="1">
      <c r="A1712" s="0" t="s">
        <v>2124</v>
      </c>
      <c r="B1712" s="0">
        <v>0.00031361058353</v>
      </c>
    </row>
    <row r="1713">
      <c r="A1713" s="13" t="s">
        <v>2118</v>
      </c>
      <c r="B1713" s="13">
        <v>44160</v>
      </c>
      <c r="C1713" s="14">
        <f>HYPERLINK(CHAR(35)&amp;CELL("address",INDEX(Holdings!AN1:AN2253,SMALL(IF(COUNTIF(Holdings!A1:A2253,A1712),MATCH(B1712,Holdings!Y1:Y2253,0),""),ROWS($A$1:A1)))),"GameStop Corp")</f>
      </c>
    </row>
    <row r="1714">
      <c r="A1714" s="2" t="s">
        <v>4867</v>
      </c>
      <c r="B1714" s="2" t="s">
        <v>4868</v>
      </c>
    </row>
    <row r="1717" hidden="1">
      <c r="A1717" s="0" t="s">
        <v>2125</v>
      </c>
      <c r="B1717" s="0">
        <v>0.00044232681644</v>
      </c>
    </row>
    <row r="1718">
      <c r="A1718" s="13" t="s">
        <v>2118</v>
      </c>
      <c r="B1718" s="13">
        <v>44252</v>
      </c>
      <c r="C1718" s="14">
        <f>HYPERLINK(CHAR(35)&amp;CELL("address",INDEX(Holdings!AN1:AN2253,SMALL(IF(COUNTIF(Holdings!A1:A2253,A1717),MATCH(B1717,Holdings!Y1:Y2253,0),""),ROWS($A$1:A1)))),"GameStop Corp")</f>
      </c>
    </row>
    <row r="1719">
      <c r="A1719" s="2" t="s">
        <v>4867</v>
      </c>
      <c r="B1719" s="2" t="s">
        <v>4868</v>
      </c>
    </row>
    <row r="1722" hidden="1">
      <c r="A1722" s="0" t="s">
        <v>2126</v>
      </c>
      <c r="B1722" s="0">
        <v>0.00383720229602</v>
      </c>
    </row>
    <row r="1723">
      <c r="A1723" s="13" t="s">
        <v>2118</v>
      </c>
      <c r="B1723" s="13">
        <v>44343</v>
      </c>
      <c r="C1723" s="14">
        <f>HYPERLINK(CHAR(35)&amp;CELL("address",INDEX(Holdings!AN1:AN2253,SMALL(IF(COUNTIF(Holdings!A1:A2253,A1722),MATCH(B1722,Holdings!Y1:Y2253,0),""),ROWS($A$1:A1)))),"GameStop Corp")</f>
      </c>
    </row>
    <row r="1724">
      <c r="A1724" s="2" t="s">
        <v>4867</v>
      </c>
      <c r="B1724" s="2" t="s">
        <v>4868</v>
      </c>
    </row>
    <row r="1727" hidden="1">
      <c r="A1727" s="0" t="s">
        <v>2127</v>
      </c>
      <c r="B1727" s="0">
        <v>0.00051254734326</v>
      </c>
    </row>
    <row r="1728">
      <c r="A1728" s="13" t="s">
        <v>2128</v>
      </c>
      <c r="B1728" s="13">
        <v>43794</v>
      </c>
      <c r="C1728" s="14">
        <f>HYPERLINK(CHAR(35)&amp;CELL("address",INDEX(Holdings!AN1:AN2253,SMALL(IF(COUNTIF(Holdings!A1:A2253,A1727),MATCH(B1727,Holdings!Y1:Y2253,0),""),ROWS($A$1:A1)))),"GameStop Corp")</f>
      </c>
    </row>
    <row r="1729">
      <c r="A1729" s="2" t="s">
        <v>4867</v>
      </c>
      <c r="B1729" s="2" t="s">
        <v>4868</v>
      </c>
    </row>
    <row r="1732" hidden="1">
      <c r="A1732" s="0" t="s">
        <v>2131</v>
      </c>
      <c r="B1732" s="0">
        <v>0.00048503735915</v>
      </c>
    </row>
    <row r="1733">
      <c r="A1733" s="13" t="s">
        <v>2128</v>
      </c>
      <c r="B1733" s="13">
        <v>43888</v>
      </c>
      <c r="C1733" s="14">
        <f>HYPERLINK(CHAR(35)&amp;CELL("address",INDEX(Holdings!AN1:AN2253,SMALL(IF(COUNTIF(Holdings!A1:A2253,A1732),MATCH(B1732,Holdings!Y1:Y2253,0),""),ROWS($A$1:A1)))),"GameStop Corp")</f>
      </c>
    </row>
    <row r="1734">
      <c r="A1734" s="2" t="s">
        <v>4867</v>
      </c>
      <c r="B1734" s="2" t="s">
        <v>4868</v>
      </c>
    </row>
    <row r="1737" hidden="1">
      <c r="A1737" s="0" t="s">
        <v>2132</v>
      </c>
      <c r="B1737" s="0">
        <v>0.00034950331744</v>
      </c>
    </row>
    <row r="1738">
      <c r="A1738" s="13" t="s">
        <v>2128</v>
      </c>
      <c r="B1738" s="13">
        <v>43983</v>
      </c>
      <c r="C1738" s="14">
        <f>HYPERLINK(CHAR(35)&amp;CELL("address",INDEX(Holdings!AN1:AN2253,SMALL(IF(COUNTIF(Holdings!A1:A2253,A1737),MATCH(B1737,Holdings!Y1:Y2253,0),""),ROWS($A$1:A1)))),"GameStop Corp")</f>
      </c>
    </row>
    <row r="1739">
      <c r="A1739" s="2" t="s">
        <v>4867</v>
      </c>
      <c r="B1739" s="2" t="s">
        <v>4868</v>
      </c>
    </row>
    <row r="1742" hidden="1">
      <c r="A1742" s="0" t="s">
        <v>2133</v>
      </c>
      <c r="B1742" s="0">
        <v>0.00030341621277</v>
      </c>
    </row>
    <row r="1743">
      <c r="A1743" s="13" t="s">
        <v>2128</v>
      </c>
      <c r="B1743" s="13">
        <v>44070</v>
      </c>
      <c r="C1743" s="14">
        <f>HYPERLINK(CHAR(35)&amp;CELL("address",INDEX(Holdings!AN1:AN2253,SMALL(IF(COUNTIF(Holdings!A1:A2253,A1742),MATCH(B1742,Holdings!Y1:Y2253,0),""),ROWS($A$1:A1)))),"GameStop Corp")</f>
      </c>
    </row>
    <row r="1744">
      <c r="A1744" s="2" t="s">
        <v>4867</v>
      </c>
      <c r="B1744" s="2" t="s">
        <v>4868</v>
      </c>
    </row>
    <row r="1747" hidden="1">
      <c r="A1747" s="0" t="s">
        <v>2134</v>
      </c>
      <c r="B1747" s="0">
        <v>0.00065016423992</v>
      </c>
    </row>
    <row r="1748">
      <c r="A1748" s="13" t="s">
        <v>2128</v>
      </c>
      <c r="B1748" s="13">
        <v>44160</v>
      </c>
      <c r="C1748" s="14">
        <f>HYPERLINK(CHAR(35)&amp;CELL("address",INDEX(Holdings!AN1:AN2253,SMALL(IF(COUNTIF(Holdings!A1:A2253,A1747),MATCH(B1747,Holdings!Y1:Y2253,0),""),ROWS($A$1:A1)))),"GameStop Corp")</f>
      </c>
    </row>
    <row r="1749">
      <c r="A1749" s="2" t="s">
        <v>4867</v>
      </c>
      <c r="B1749" s="2" t="s">
        <v>4868</v>
      </c>
    </row>
    <row r="1752" hidden="1">
      <c r="A1752" s="0" t="s">
        <v>2135</v>
      </c>
      <c r="B1752" s="0">
        <v>0.00090769312822</v>
      </c>
    </row>
    <row r="1753">
      <c r="A1753" s="13" t="s">
        <v>2128</v>
      </c>
      <c r="B1753" s="13">
        <v>44252</v>
      </c>
      <c r="C1753" s="14">
        <f>HYPERLINK(CHAR(35)&amp;CELL("address",INDEX(Holdings!AN1:AN2253,SMALL(IF(COUNTIF(Holdings!A1:A2253,A1752),MATCH(B1752,Holdings!Y1:Y2253,0),""),ROWS($A$1:A1)))),"GameStop Corp")</f>
      </c>
    </row>
    <row r="1754">
      <c r="A1754" s="2" t="s">
        <v>4867</v>
      </c>
      <c r="B1754" s="2" t="s">
        <v>4868</v>
      </c>
    </row>
    <row r="1757" hidden="1">
      <c r="A1757" s="0" t="s">
        <v>2136</v>
      </c>
      <c r="B1757" s="0">
        <v>0.0074759366158</v>
      </c>
    </row>
    <row r="1758">
      <c r="A1758" s="13" t="s">
        <v>2128</v>
      </c>
      <c r="B1758" s="13">
        <v>44343</v>
      </c>
      <c r="C1758" s="14">
        <f>HYPERLINK(CHAR(35)&amp;CELL("address",INDEX(Holdings!AN1:AN2253,SMALL(IF(COUNTIF(Holdings!A1:A2253,A1757),MATCH(B1757,Holdings!Y1:Y2253,0),""),ROWS($A$1:A1)))),"GameStop Corp")</f>
      </c>
    </row>
    <row r="1759">
      <c r="A1759" s="2" t="s">
        <v>4867</v>
      </c>
      <c r="B1759" s="2" t="s">
        <v>4868</v>
      </c>
    </row>
    <row r="1762" hidden="1">
      <c r="A1762" s="0" t="s">
        <v>2137</v>
      </c>
      <c r="B1762" s="0">
        <v>0.00186907849676</v>
      </c>
    </row>
    <row r="1763">
      <c r="A1763" s="13" t="s">
        <v>2138</v>
      </c>
      <c r="B1763" s="13">
        <v>44434</v>
      </c>
      <c r="C1763" s="14">
        <f>HYPERLINK(CHAR(35)&amp;CELL("address",INDEX(Holdings!AN1:AN2253,SMALL(IF(COUNTIF(Holdings!A1:A2253,A1762),MATCH(B1762,Holdings!Y1:Y2253,0),""),ROWS($A$1:A1)))),"GameStop Corp")</f>
      </c>
    </row>
    <row r="1764">
      <c r="A1764" s="2" t="s">
        <v>4867</v>
      </c>
      <c r="B1764" s="2" t="s">
        <v>4868</v>
      </c>
    </row>
    <row r="1767" hidden="1">
      <c r="A1767" s="0" t="s">
        <v>2141</v>
      </c>
      <c r="B1767" s="0">
        <v>0.00170938028583</v>
      </c>
    </row>
    <row r="1768">
      <c r="A1768" s="13" t="s">
        <v>2138</v>
      </c>
      <c r="B1768" s="13">
        <v>44524</v>
      </c>
      <c r="C1768" s="14">
        <f>HYPERLINK(CHAR(35)&amp;CELL("address",INDEX(Holdings!AN1:AN2253,SMALL(IF(COUNTIF(Holdings!A1:A2253,A1767),MATCH(B1767,Holdings!Y1:Y2253,0),""),ROWS($A$1:A1)))),"GameStop Corp")</f>
      </c>
    </row>
    <row r="1769">
      <c r="A1769" s="2" t="s">
        <v>4867</v>
      </c>
      <c r="B1769" s="2" t="s">
        <v>4868</v>
      </c>
    </row>
    <row r="1772" hidden="1">
      <c r="A1772" s="0" t="s">
        <v>2143</v>
      </c>
      <c r="B1772" s="0">
        <v>1.789420306E-05</v>
      </c>
    </row>
    <row r="1773">
      <c r="A1773" s="13" t="s">
        <v>2144</v>
      </c>
      <c r="B1773" s="13">
        <v>43794</v>
      </c>
      <c r="C1773" s="14">
        <f>HYPERLINK(CHAR(35)&amp;CELL("address",INDEX(Holdings!AN1:AN2253,SMALL(IF(COUNTIF(Holdings!A1:A2253,A1772),MATCH(B1772,Holdings!Y1:Y2253,0),""),ROWS($A$1:A1)))),"GameStop Corp")</f>
      </c>
    </row>
    <row r="1774">
      <c r="A1774" s="2" t="s">
        <v>4867</v>
      </c>
      <c r="B1774" s="2" t="s">
        <v>4868</v>
      </c>
    </row>
    <row r="1777" hidden="1">
      <c r="A1777" s="0" t="s">
        <v>2147</v>
      </c>
      <c r="B1777" s="0">
        <v>1.660709923E-05</v>
      </c>
    </row>
    <row r="1778">
      <c r="A1778" s="13" t="s">
        <v>2144</v>
      </c>
      <c r="B1778" s="13">
        <v>43888</v>
      </c>
      <c r="C1778" s="14">
        <f>HYPERLINK(CHAR(35)&amp;CELL("address",INDEX(Holdings!AN1:AN2253,SMALL(IF(COUNTIF(Holdings!A1:A2253,A1777),MATCH(B1777,Holdings!Y1:Y2253,0),""),ROWS($A$1:A1)))),"GameStop Corp")</f>
      </c>
    </row>
    <row r="1779">
      <c r="A1779" s="2" t="s">
        <v>4867</v>
      </c>
      <c r="B1779" s="2" t="s">
        <v>4868</v>
      </c>
    </row>
    <row r="1782" hidden="1">
      <c r="A1782" s="0" t="s">
        <v>2148</v>
      </c>
      <c r="B1782" s="0">
        <v>1.212396068E-05</v>
      </c>
    </row>
    <row r="1783">
      <c r="A1783" s="13" t="s">
        <v>2144</v>
      </c>
      <c r="B1783" s="13">
        <v>43983</v>
      </c>
      <c r="C1783" s="14">
        <f>HYPERLINK(CHAR(35)&amp;CELL("address",INDEX(Holdings!AN1:AN2253,SMALL(IF(COUNTIF(Holdings!A1:A2253,A1782),MATCH(B1782,Holdings!Y1:Y2253,0),""),ROWS($A$1:A1)))),"GameStop Corp")</f>
      </c>
    </row>
    <row r="1784">
      <c r="A1784" s="2" t="s">
        <v>4867</v>
      </c>
      <c r="B1784" s="2" t="s">
        <v>4868</v>
      </c>
    </row>
    <row r="1787" hidden="1">
      <c r="A1787" s="0" t="s">
        <v>2149</v>
      </c>
      <c r="B1787" s="0">
        <v>1.235599953E-05</v>
      </c>
    </row>
    <row r="1788">
      <c r="A1788" s="13" t="s">
        <v>2144</v>
      </c>
      <c r="B1788" s="13">
        <v>44070</v>
      </c>
      <c r="C1788" s="14">
        <f>HYPERLINK(CHAR(35)&amp;CELL("address",INDEX(Holdings!AN1:AN2253,SMALL(IF(COUNTIF(Holdings!A1:A2253,A1787),MATCH(B1787,Holdings!Y1:Y2253,0),""),ROWS($A$1:A1)))),"GameStop Corp")</f>
      </c>
    </row>
    <row r="1789">
      <c r="A1789" s="2" t="s">
        <v>4867</v>
      </c>
      <c r="B1789" s="2" t="s">
        <v>4868</v>
      </c>
    </row>
    <row r="1792" hidden="1">
      <c r="A1792" s="0" t="s">
        <v>2150</v>
      </c>
      <c r="B1792" s="0">
        <v>1.532591954E-05</v>
      </c>
    </row>
    <row r="1793">
      <c r="A1793" s="13" t="s">
        <v>2144</v>
      </c>
      <c r="B1793" s="13">
        <v>44160</v>
      </c>
      <c r="C1793" s="14">
        <f>HYPERLINK(CHAR(35)&amp;CELL("address",INDEX(Holdings!AN1:AN2253,SMALL(IF(COUNTIF(Holdings!A1:A2253,A1792),MATCH(B1792,Holdings!Y1:Y2253,0),""),ROWS($A$1:A1)))),"GameStop Corp")</f>
      </c>
    </row>
    <row r="1794">
      <c r="A1794" s="2" t="s">
        <v>4867</v>
      </c>
      <c r="B1794" s="2" t="s">
        <v>4868</v>
      </c>
    </row>
    <row r="1797" hidden="1">
      <c r="A1797" s="0" t="s">
        <v>2151</v>
      </c>
      <c r="B1797" s="0">
        <v>2.478100308E-05</v>
      </c>
    </row>
    <row r="1798">
      <c r="A1798" s="13" t="s">
        <v>2144</v>
      </c>
      <c r="B1798" s="13">
        <v>44252</v>
      </c>
      <c r="C1798" s="14">
        <f>HYPERLINK(CHAR(35)&amp;CELL("address",INDEX(Holdings!AN1:AN2253,SMALL(IF(COUNTIF(Holdings!A1:A2253,A1797),MATCH(B1797,Holdings!Y1:Y2253,0),""),ROWS($A$1:A1)))),"GameStop Corp")</f>
      </c>
    </row>
    <row r="1799">
      <c r="A1799" s="2" t="s">
        <v>4867</v>
      </c>
      <c r="B1799" s="2" t="s">
        <v>4868</v>
      </c>
    </row>
    <row r="1802" hidden="1">
      <c r="A1802" s="0" t="s">
        <v>2152</v>
      </c>
      <c r="B1802" s="0">
        <v>0.00027235295226</v>
      </c>
    </row>
    <row r="1803">
      <c r="A1803" s="13" t="s">
        <v>2144</v>
      </c>
      <c r="B1803" s="13">
        <v>44343</v>
      </c>
      <c r="C1803" s="14">
        <f>HYPERLINK(CHAR(35)&amp;CELL("address",INDEX(Holdings!AN1:AN2253,SMALL(IF(COUNTIF(Holdings!A1:A2253,A1802),MATCH(B1802,Holdings!Y1:Y2253,0),""),ROWS($A$1:A1)))),"GameStop Corp")</f>
      </c>
    </row>
    <row r="1804">
      <c r="A1804" s="2" t="s">
        <v>4867</v>
      </c>
      <c r="B1804" s="2" t="s">
        <v>4868</v>
      </c>
    </row>
    <row r="1807" hidden="1">
      <c r="A1807" s="0" t="s">
        <v>2153</v>
      </c>
      <c r="B1807" s="0">
        <v>0.00028059529731</v>
      </c>
    </row>
    <row r="1808">
      <c r="A1808" s="13" t="s">
        <v>2144</v>
      </c>
      <c r="B1808" s="13">
        <v>44434</v>
      </c>
      <c r="C1808" s="14">
        <f>HYPERLINK(CHAR(35)&amp;CELL("address",INDEX(Holdings!AN1:AN2253,SMALL(IF(COUNTIF(Holdings!A1:A2253,A1807),MATCH(B1807,Holdings!Y1:Y2253,0),""),ROWS($A$1:A1)))),"GameStop Corp")</f>
      </c>
    </row>
    <row r="1809">
      <c r="A1809" s="2" t="s">
        <v>4867</v>
      </c>
      <c r="B1809" s="2" t="s">
        <v>4868</v>
      </c>
    </row>
    <row r="1812" hidden="1">
      <c r="A1812" s="0" t="s">
        <v>2154</v>
      </c>
      <c r="B1812" s="0">
        <v>0.00025594399212</v>
      </c>
    </row>
    <row r="1813">
      <c r="A1813" s="13" t="s">
        <v>2144</v>
      </c>
      <c r="B1813" s="13">
        <v>44524</v>
      </c>
      <c r="C1813" s="14">
        <f>HYPERLINK(CHAR(35)&amp;CELL("address",INDEX(Holdings!AN1:AN2253,SMALL(IF(COUNTIF(Holdings!A1:A2253,A1812),MATCH(B1812,Holdings!Y1:Y2253,0),""),ROWS($A$1:A1)))),"GameStop Corp")</f>
      </c>
    </row>
    <row r="1814">
      <c r="A1814" s="2" t="s">
        <v>4867</v>
      </c>
      <c r="B1814" s="2" t="s">
        <v>4868</v>
      </c>
    </row>
    <row r="1817" hidden="1">
      <c r="A1817" s="0" t="s">
        <v>2155</v>
      </c>
      <c r="B1817" s="0">
        <v>0.00112510224333</v>
      </c>
    </row>
    <row r="1818">
      <c r="A1818" s="13" t="s">
        <v>2156</v>
      </c>
      <c r="B1818" s="13">
        <v>44434</v>
      </c>
      <c r="C1818" s="14">
        <f>HYPERLINK(CHAR(35)&amp;CELL("address",INDEX(Holdings!AN1:AN2253,SMALL(IF(COUNTIF(Holdings!A1:A2253,A1817),MATCH(B1817,Holdings!Y1:Y2253,0),""),ROWS($A$1:A1)))),"GameStop Corp")</f>
      </c>
    </row>
    <row r="1819">
      <c r="A1819" s="2" t="s">
        <v>4867</v>
      </c>
      <c r="B1819" s="2" t="s">
        <v>4868</v>
      </c>
    </row>
    <row r="1822" hidden="1">
      <c r="A1822" s="0" t="s">
        <v>2159</v>
      </c>
      <c r="B1822" s="0">
        <v>0.00102527662467</v>
      </c>
    </row>
    <row r="1823">
      <c r="A1823" s="13" t="s">
        <v>2156</v>
      </c>
      <c r="B1823" s="13">
        <v>44524</v>
      </c>
      <c r="C1823" s="14">
        <f>HYPERLINK(CHAR(35)&amp;CELL("address",INDEX(Holdings!AN1:AN2253,SMALL(IF(COUNTIF(Holdings!A1:A2253,A1822),MATCH(B1822,Holdings!Y1:Y2253,0),""),ROWS($A$1:A1)))),"GameStop Corp")</f>
      </c>
    </row>
    <row r="1824">
      <c r="A1824" s="2" t="s">
        <v>4867</v>
      </c>
      <c r="B1824" s="2" t="s">
        <v>4868</v>
      </c>
    </row>
    <row r="1827" hidden="1">
      <c r="A1827" s="0" t="s">
        <v>2160</v>
      </c>
      <c r="B1827" s="0">
        <v>0.00305767683577</v>
      </c>
    </row>
    <row r="1828">
      <c r="A1828" s="13" t="s">
        <v>2161</v>
      </c>
      <c r="B1828" s="13">
        <v>44434</v>
      </c>
      <c r="C1828" s="14">
        <f>HYPERLINK(CHAR(35)&amp;CELL("address",INDEX(Holdings!AN1:AN2253,SMALL(IF(COUNTIF(Holdings!A1:A2253,A1827),MATCH(B1827,Holdings!Y1:Y2253,0),""),ROWS($A$1:A1)))),"GameStop Corp")</f>
      </c>
    </row>
    <row r="1829">
      <c r="A1829" s="2" t="s">
        <v>4867</v>
      </c>
      <c r="B1829" s="2" t="s">
        <v>4868</v>
      </c>
    </row>
    <row r="1832" hidden="1">
      <c r="A1832" s="0" t="s">
        <v>2164</v>
      </c>
      <c r="B1832" s="0">
        <v>0.00277359818235</v>
      </c>
    </row>
    <row r="1833">
      <c r="A1833" s="13" t="s">
        <v>2161</v>
      </c>
      <c r="B1833" s="13">
        <v>44524</v>
      </c>
      <c r="C1833" s="14">
        <f>HYPERLINK(CHAR(35)&amp;CELL("address",INDEX(Holdings!AN1:AN2253,SMALL(IF(COUNTIF(Holdings!A1:A2253,A1832),MATCH(B1832,Holdings!Y1:Y2253,0),""),ROWS($A$1:A1)))),"GameStop Corp")</f>
      </c>
    </row>
    <row r="1834">
      <c r="A1834" s="2" t="s">
        <v>4867</v>
      </c>
      <c r="B1834" s="2" t="s">
        <v>4868</v>
      </c>
    </row>
    <row r="1837" hidden="1">
      <c r="A1837" s="0" t="s">
        <v>2165</v>
      </c>
      <c r="B1837" s="0">
        <v>0.00478772046718</v>
      </c>
    </row>
    <row r="1838">
      <c r="A1838" s="13" t="s">
        <v>2166</v>
      </c>
      <c r="B1838" s="13">
        <v>44524</v>
      </c>
      <c r="C1838" s="14">
        <f>HYPERLINK(CHAR(35)&amp;CELL("address",INDEX(Holdings!AN1:AN2253,SMALL(IF(COUNTIF(Holdings!A1:A2253,A1837),MATCH(B1837,Holdings!Y1:Y2253,0),""),ROWS($A$1:A1)))),"GameStop Corp")</f>
      </c>
    </row>
    <row r="1839">
      <c r="A1839" s="2" t="s">
        <v>4867</v>
      </c>
      <c r="B1839" s="2" t="s">
        <v>4868</v>
      </c>
    </row>
    <row r="1840">
      <c r="A1840" s="2" t="s">
        <v>4869</v>
      </c>
      <c r="B1840" s="2" t="s">
        <v>4910</v>
      </c>
    </row>
    <row r="1841">
      <c r="A1841" s="2" t="s">
        <v>4869</v>
      </c>
      <c r="B1841" s="2" t="s">
        <v>4911</v>
      </c>
    </row>
    <row r="1842">
      <c r="A1842" s="2" t="s">
        <v>4874</v>
      </c>
      <c r="B1842" s="2" t="s">
        <v>4875</v>
      </c>
    </row>
    <row r="1845" hidden="1">
      <c r="A1845" s="0" t="s">
        <v>2169</v>
      </c>
      <c r="B1845" s="0">
        <v>0.00466359100207</v>
      </c>
    </row>
    <row r="1846">
      <c r="A1846" s="13" t="s">
        <v>2170</v>
      </c>
      <c r="B1846" s="13">
        <v>44524</v>
      </c>
      <c r="C1846" s="14">
        <f>HYPERLINK(CHAR(35)&amp;CELL("address",INDEX(Holdings!AN1:AN2253,SMALL(IF(COUNTIF(Holdings!A1:A2253,A1845),MATCH(B1845,Holdings!Y1:Y2253,0),""),ROWS($A$1:A1)))),"GameStop Corp")</f>
      </c>
    </row>
    <row r="1847">
      <c r="A1847" s="2" t="s">
        <v>4867</v>
      </c>
      <c r="B1847" s="2" t="s">
        <v>4868</v>
      </c>
    </row>
    <row r="1848">
      <c r="A1848" s="2" t="s">
        <v>4869</v>
      </c>
      <c r="B1848" s="2" t="s">
        <v>4912</v>
      </c>
    </row>
    <row r="1849">
      <c r="A1849" s="2" t="s">
        <v>4869</v>
      </c>
      <c r="B1849" s="2" t="s">
        <v>4913</v>
      </c>
    </row>
    <row r="1850">
      <c r="A1850" s="2" t="s">
        <v>4874</v>
      </c>
      <c r="B1850" s="2" t="s">
        <v>4875</v>
      </c>
    </row>
    <row r="1853" hidden="1">
      <c r="A1853" s="0" t="s">
        <v>2173</v>
      </c>
      <c r="B1853" s="0">
        <v>0.00109208489209</v>
      </c>
    </row>
    <row r="1854">
      <c r="A1854" s="13" t="s">
        <v>2174</v>
      </c>
      <c r="B1854" s="13">
        <v>44252</v>
      </c>
      <c r="C1854" s="14">
        <f>HYPERLINK(CHAR(35)&amp;CELL("address",INDEX(Holdings!AN1:AN2253,SMALL(IF(COUNTIF(Holdings!A1:A2253,A1853),MATCH(B1853,Holdings!Y1:Y2253,0),""),ROWS($A$1:A1)))),"GameStop Corp")</f>
      </c>
    </row>
    <row r="1855">
      <c r="A1855" s="2" t="s">
        <v>4867</v>
      </c>
      <c r="B1855" s="2" t="s">
        <v>4868</v>
      </c>
    </row>
    <row r="1856">
      <c r="A1856" s="2" t="s">
        <v>4869</v>
      </c>
      <c r="B1856" s="2" t="s">
        <v>4914</v>
      </c>
    </row>
    <row r="1857">
      <c r="A1857" s="2" t="s">
        <v>4869</v>
      </c>
      <c r="B1857" s="2" t="s">
        <v>4915</v>
      </c>
    </row>
    <row r="1858">
      <c r="A1858" s="2" t="s">
        <v>4874</v>
      </c>
      <c r="B1858" s="2" t="s">
        <v>4875</v>
      </c>
    </row>
    <row r="1861" hidden="1">
      <c r="A1861" s="0" t="s">
        <v>2177</v>
      </c>
      <c r="B1861" s="0">
        <v>0.01007749410488</v>
      </c>
    </row>
    <row r="1862">
      <c r="A1862" s="13" t="s">
        <v>2174</v>
      </c>
      <c r="B1862" s="13">
        <v>44343</v>
      </c>
      <c r="C1862" s="14">
        <f>HYPERLINK(CHAR(35)&amp;CELL("address",INDEX(Holdings!AN1:AN2253,SMALL(IF(COUNTIF(Holdings!A1:A2253,A1861),MATCH(B1861,Holdings!Y1:Y2253,0),""),ROWS($A$1:A1)))),"GameStop Corp")</f>
      </c>
    </row>
    <row r="1863">
      <c r="A1863" s="2" t="s">
        <v>4867</v>
      </c>
      <c r="B1863" s="2" t="s">
        <v>4868</v>
      </c>
    </row>
    <row r="1864">
      <c r="A1864" s="2" t="s">
        <v>4869</v>
      </c>
      <c r="B1864" s="2" t="s">
        <v>4916</v>
      </c>
    </row>
    <row r="1865">
      <c r="A1865" s="2" t="s">
        <v>4869</v>
      </c>
      <c r="B1865" s="2" t="s">
        <v>4917</v>
      </c>
    </row>
    <row r="1866">
      <c r="A1866" s="2" t="s">
        <v>4874</v>
      </c>
      <c r="B1866" s="2" t="s">
        <v>4875</v>
      </c>
    </row>
    <row r="1869" hidden="1">
      <c r="A1869" s="0" t="s">
        <v>2178</v>
      </c>
      <c r="B1869" s="0">
        <v>0.01138092507927</v>
      </c>
    </row>
    <row r="1870">
      <c r="A1870" s="13" t="s">
        <v>2174</v>
      </c>
      <c r="B1870" s="13">
        <v>44434</v>
      </c>
      <c r="C1870" s="14">
        <f>HYPERLINK(CHAR(35)&amp;CELL("address",INDEX(Holdings!AN1:AN2253,SMALL(IF(COUNTIF(Holdings!A1:A2253,A1869),MATCH(B1869,Holdings!Y1:Y2253,0),""),ROWS($A$1:A1)))),"GameStop Corp")</f>
      </c>
    </row>
    <row r="1871">
      <c r="A1871" s="2" t="s">
        <v>4867</v>
      </c>
      <c r="B1871" s="2" t="s">
        <v>4868</v>
      </c>
    </row>
    <row r="1872">
      <c r="A1872" s="2" t="s">
        <v>4869</v>
      </c>
      <c r="B1872" s="2" t="s">
        <v>4916</v>
      </c>
    </row>
    <row r="1873">
      <c r="A1873" s="2" t="s">
        <v>4869</v>
      </c>
      <c r="B1873" s="2" t="s">
        <v>4918</v>
      </c>
    </row>
    <row r="1874">
      <c r="A1874" s="2" t="s">
        <v>4874</v>
      </c>
      <c r="B1874" s="2" t="s">
        <v>4875</v>
      </c>
    </row>
    <row r="1877" hidden="1">
      <c r="A1877" s="0" t="s">
        <v>2179</v>
      </c>
      <c r="B1877" s="0">
        <v>0.0013177010342</v>
      </c>
    </row>
    <row r="1878">
      <c r="A1878" s="13" t="s">
        <v>2180</v>
      </c>
      <c r="B1878" s="13">
        <v>43794</v>
      </c>
      <c r="C1878" s="14">
        <f>HYPERLINK(CHAR(35)&amp;CELL("address",INDEX(Holdings!AN1:AN2253,SMALL(IF(COUNTIF(Holdings!A1:A2253,A1877),MATCH(B1877,Holdings!Y1:Y2253,0),""),ROWS($A$1:A1)))),"GameStop Corp")</f>
      </c>
    </row>
    <row r="1879">
      <c r="A1879" s="2" t="s">
        <v>4867</v>
      </c>
      <c r="B1879" s="2" t="s">
        <v>4868</v>
      </c>
    </row>
    <row r="1880">
      <c r="A1880" s="2" t="s">
        <v>4869</v>
      </c>
      <c r="B1880" s="2" t="s">
        <v>4897</v>
      </c>
    </row>
    <row r="1883" hidden="1">
      <c r="A1883" s="0" t="s">
        <v>2183</v>
      </c>
      <c r="B1883" s="0">
        <v>0.00105025544721</v>
      </c>
    </row>
    <row r="1884">
      <c r="A1884" s="13" t="s">
        <v>2180</v>
      </c>
      <c r="B1884" s="13">
        <v>43888</v>
      </c>
      <c r="C1884" s="14">
        <f>HYPERLINK(CHAR(35)&amp;CELL("address",INDEX(Holdings!AN1:AN2253,SMALL(IF(COUNTIF(Holdings!A1:A2253,A1883),MATCH(B1883,Holdings!Y1:Y2253,0),""),ROWS($A$1:A1)))),"GameStop Corp")</f>
      </c>
    </row>
    <row r="1885">
      <c r="A1885" s="2" t="s">
        <v>4867</v>
      </c>
      <c r="B1885" s="2" t="s">
        <v>4868</v>
      </c>
    </row>
    <row r="1886">
      <c r="A1886" s="2" t="s">
        <v>4869</v>
      </c>
      <c r="B1886" s="2" t="s">
        <v>4897</v>
      </c>
    </row>
    <row r="1889" hidden="1">
      <c r="A1889" s="0" t="s">
        <v>2184</v>
      </c>
      <c r="B1889" s="0">
        <v>0.00097000026087</v>
      </c>
    </row>
    <row r="1890">
      <c r="A1890" s="13" t="s">
        <v>2180</v>
      </c>
      <c r="B1890" s="13">
        <v>43983</v>
      </c>
      <c r="C1890" s="14">
        <f>HYPERLINK(CHAR(35)&amp;CELL("address",INDEX(Holdings!AN1:AN2253,SMALL(IF(COUNTIF(Holdings!A1:A2253,A1889),MATCH(B1889,Holdings!Y1:Y2253,0),""),ROWS($A$1:A1)))),"GameStop Corp")</f>
      </c>
    </row>
    <row r="1891">
      <c r="A1891" s="2" t="s">
        <v>4867</v>
      </c>
      <c r="B1891" s="2" t="s">
        <v>4868</v>
      </c>
    </row>
    <row r="1892">
      <c r="A1892" s="2" t="s">
        <v>4869</v>
      </c>
      <c r="B1892" s="2" t="s">
        <v>4891</v>
      </c>
    </row>
    <row r="1895" hidden="1">
      <c r="A1895" s="0" t="s">
        <v>2185</v>
      </c>
      <c r="B1895" s="0">
        <v>0.00094728881812</v>
      </c>
    </row>
    <row r="1896">
      <c r="A1896" s="13" t="s">
        <v>2180</v>
      </c>
      <c r="B1896" s="13">
        <v>44070</v>
      </c>
      <c r="C1896" s="14">
        <f>HYPERLINK(CHAR(35)&amp;CELL("address",INDEX(Holdings!AN1:AN2253,SMALL(IF(COUNTIF(Holdings!A1:A2253,A1895),MATCH(B1895,Holdings!Y1:Y2253,0),""),ROWS($A$1:A1)))),"GameStop Corp")</f>
      </c>
    </row>
    <row r="1897">
      <c r="A1897" s="2" t="s">
        <v>4867</v>
      </c>
      <c r="B1897" s="2" t="s">
        <v>4868</v>
      </c>
    </row>
    <row r="1898">
      <c r="A1898" s="2" t="s">
        <v>4869</v>
      </c>
      <c r="B1898" s="2" t="s">
        <v>4891</v>
      </c>
    </row>
    <row r="1901" hidden="1">
      <c r="A1901" s="0" t="s">
        <v>2186</v>
      </c>
      <c r="B1901" s="0">
        <v>0.00178249448735</v>
      </c>
    </row>
    <row r="1902">
      <c r="A1902" s="13" t="s">
        <v>2180</v>
      </c>
      <c r="B1902" s="13">
        <v>44160</v>
      </c>
      <c r="C1902" s="14">
        <f>HYPERLINK(CHAR(35)&amp;CELL("address",INDEX(Holdings!AN1:AN2253,SMALL(IF(COUNTIF(Holdings!A1:A2253,A1901),MATCH(B1901,Holdings!Y1:Y2253,0),""),ROWS($A$1:A1)))),"GameStop Corp")</f>
      </c>
    </row>
    <row r="1903">
      <c r="A1903" s="2" t="s">
        <v>4867</v>
      </c>
      <c r="B1903" s="2" t="s">
        <v>4868</v>
      </c>
    </row>
    <row r="1904">
      <c r="A1904" s="2" t="s">
        <v>4869</v>
      </c>
      <c r="B1904" s="2" t="s">
        <v>4919</v>
      </c>
    </row>
    <row r="1905">
      <c r="A1905" s="2" t="s">
        <v>4869</v>
      </c>
      <c r="B1905" s="2" t="s">
        <v>4920</v>
      </c>
    </row>
    <row r="1908" hidden="1">
      <c r="A1908" s="0" t="s">
        <v>2187</v>
      </c>
      <c r="B1908" s="0">
        <v>0.00126716733433</v>
      </c>
    </row>
    <row r="1909">
      <c r="A1909" s="13" t="s">
        <v>2180</v>
      </c>
      <c r="B1909" s="13">
        <v>44252</v>
      </c>
      <c r="C1909" s="14">
        <f>HYPERLINK(CHAR(35)&amp;CELL("address",INDEX(Holdings!AN1:AN2253,SMALL(IF(COUNTIF(Holdings!A1:A2253,A1908),MATCH(B1908,Holdings!Y1:Y2253,0),""),ROWS($A$1:A1)))),"GameStop Corp")</f>
      </c>
    </row>
    <row r="1910">
      <c r="A1910" s="2" t="s">
        <v>4867</v>
      </c>
      <c r="B1910" s="2" t="s">
        <v>4868</v>
      </c>
    </row>
    <row r="1911">
      <c r="A1911" s="2" t="s">
        <v>4869</v>
      </c>
      <c r="B1911" s="2" t="s">
        <v>4919</v>
      </c>
    </row>
    <row r="1912">
      <c r="A1912" s="2" t="s">
        <v>4869</v>
      </c>
      <c r="B1912" s="2" t="s">
        <v>4920</v>
      </c>
    </row>
    <row r="1913">
      <c r="A1913" s="2" t="s">
        <v>4874</v>
      </c>
      <c r="B1913" s="2" t="s">
        <v>4875</v>
      </c>
    </row>
    <row r="1916" hidden="1">
      <c r="A1916" s="0" t="s">
        <v>2188</v>
      </c>
      <c r="B1916" s="0">
        <v>0.01017996738163</v>
      </c>
    </row>
    <row r="1917">
      <c r="A1917" s="13" t="s">
        <v>2180</v>
      </c>
      <c r="B1917" s="13">
        <v>44343</v>
      </c>
      <c r="C1917" s="14">
        <f>HYPERLINK(CHAR(35)&amp;CELL("address",INDEX(Holdings!AN1:AN2253,SMALL(IF(COUNTIF(Holdings!A1:A2253,A1916),MATCH(B1916,Holdings!Y1:Y2253,0),""),ROWS($A$1:A1)))),"GameStop Corp")</f>
      </c>
    </row>
    <row r="1918">
      <c r="A1918" s="2" t="s">
        <v>4867</v>
      </c>
      <c r="B1918" s="2" t="s">
        <v>4868</v>
      </c>
    </row>
    <row r="1919">
      <c r="A1919" s="2" t="s">
        <v>4869</v>
      </c>
      <c r="B1919" s="2" t="s">
        <v>4921</v>
      </c>
    </row>
    <row r="1920">
      <c r="A1920" s="2" t="s">
        <v>4869</v>
      </c>
      <c r="B1920" s="2" t="s">
        <v>4922</v>
      </c>
    </row>
    <row r="1921">
      <c r="A1921" s="2" t="s">
        <v>4874</v>
      </c>
      <c r="B1921" s="2" t="s">
        <v>4875</v>
      </c>
    </row>
    <row r="1924" hidden="1">
      <c r="A1924" s="0" t="s">
        <v>2189</v>
      </c>
      <c r="B1924" s="0">
        <v>0.0110583728744</v>
      </c>
    </row>
    <row r="1925">
      <c r="A1925" s="13" t="s">
        <v>2180</v>
      </c>
      <c r="B1925" s="13">
        <v>44434</v>
      </c>
      <c r="C1925" s="14">
        <f>HYPERLINK(CHAR(35)&amp;CELL("address",INDEX(Holdings!AN1:AN2253,SMALL(IF(COUNTIF(Holdings!A1:A2253,A1924),MATCH(B1924,Holdings!Y1:Y2253,0),""),ROWS($A$1:A1)))),"GameStop Corp")</f>
      </c>
    </row>
    <row r="1926">
      <c r="A1926" s="2" t="s">
        <v>4867</v>
      </c>
      <c r="B1926" s="2" t="s">
        <v>4868</v>
      </c>
    </row>
    <row r="1927">
      <c r="A1927" s="2" t="s">
        <v>4869</v>
      </c>
      <c r="B1927" s="2" t="s">
        <v>4923</v>
      </c>
    </row>
    <row r="1928">
      <c r="A1928" s="2" t="s">
        <v>4869</v>
      </c>
      <c r="B1928" s="2" t="s">
        <v>4922</v>
      </c>
    </row>
    <row r="1929">
      <c r="A1929" s="2" t="s">
        <v>4869</v>
      </c>
      <c r="B1929" s="2" t="s">
        <v>4924</v>
      </c>
    </row>
    <row r="1930">
      <c r="A1930" s="2" t="s">
        <v>4874</v>
      </c>
      <c r="B1930" s="2" t="s">
        <v>4875</v>
      </c>
    </row>
    <row r="1933" hidden="1">
      <c r="A1933" s="0" t="s">
        <v>2190</v>
      </c>
      <c r="B1933" s="0">
        <v>0.00192938538897</v>
      </c>
    </row>
    <row r="1934">
      <c r="A1934" s="13" t="s">
        <v>2191</v>
      </c>
      <c r="B1934" s="13">
        <v>44558</v>
      </c>
      <c r="C1934" s="14">
        <f>HYPERLINK(CHAR(35)&amp;CELL("address",INDEX(Holdings!AN1:AN2253,SMALL(IF(COUNTIF(Holdings!A1:A2253,A1933),MATCH(B1933,Holdings!Y1:Y2253,0),""),ROWS($A$1:A1)))),"GameStop Corp")</f>
      </c>
    </row>
    <row r="1935">
      <c r="A1935" s="2" t="s">
        <v>4867</v>
      </c>
      <c r="B1935" s="2" t="s">
        <v>4868</v>
      </c>
    </row>
    <row r="1938" hidden="1">
      <c r="A1938" s="0" t="s">
        <v>2315</v>
      </c>
      <c r="B1938" s="0">
        <v>0.001982627696</v>
      </c>
    </row>
    <row r="1939">
      <c r="A1939" s="13" t="s">
        <v>2319</v>
      </c>
      <c r="B1939" s="13">
        <v>44315</v>
      </c>
      <c r="C1939" s="14">
        <f>HYPERLINK(CHAR(35)&amp;CELL("address",INDEX(Holdings!AN1:AN2253,SMALL(IF(COUNTIF(Holdings!A1:A2253,A1938),MATCH(B1938,Holdings!Y1:Y2253,0),""),ROWS($A$1:A1)))),"GAMESTOP CORP SR SECURED 144A 03/23 10")</f>
      </c>
    </row>
    <row r="1940">
      <c r="A1940" s="2" t="s">
        <v>4867</v>
      </c>
      <c r="B1940" s="2" t="s">
        <v>4925</v>
      </c>
    </row>
    <row r="1943" hidden="1">
      <c r="A1943" s="0" t="s">
        <v>2323</v>
      </c>
      <c r="B1943" s="0">
        <v>0.002169518933</v>
      </c>
    </row>
    <row r="1944">
      <c r="A1944" s="13" t="s">
        <v>2327</v>
      </c>
      <c r="B1944" s="13">
        <v>44375</v>
      </c>
      <c r="C1944" s="14">
        <f>HYPERLINK(CHAR(35)&amp;CELL("address",INDEX(Holdings!AN1:AN2253,SMALL(IF(COUNTIF(Holdings!A1:A2253,A1943),MATCH(B1943,Holdings!Y1:Y2253,0),""),ROWS($A$1:A1)))),"GAMESTOP CORP COMMON STOCK USD.001")</f>
      </c>
    </row>
    <row r="1945">
      <c r="A1945" s="2" t="s">
        <v>4867</v>
      </c>
      <c r="B1945" s="2" t="s">
        <v>4925</v>
      </c>
    </row>
    <row r="1948" hidden="1">
      <c r="A1948" s="0" t="s">
        <v>2332</v>
      </c>
      <c r="B1948" s="0">
        <v>0.002007957313</v>
      </c>
    </row>
    <row r="1949">
      <c r="A1949" s="13" t="s">
        <v>2327</v>
      </c>
      <c r="B1949" s="13">
        <v>44468</v>
      </c>
      <c r="C1949" s="14">
        <f>HYPERLINK(CHAR(35)&amp;CELL("address",INDEX(Holdings!AN1:AN2253,SMALL(IF(COUNTIF(Holdings!A1:A2253,A1948),MATCH(B1948,Holdings!Y1:Y2253,0),""),ROWS($A$1:A1)))),"GAMESTOP CORP COMMON STOCK USD.001")</f>
      </c>
    </row>
    <row r="1950">
      <c r="A1950" s="2" t="s">
        <v>4867</v>
      </c>
      <c r="B1950" s="2" t="s">
        <v>4925</v>
      </c>
    </row>
    <row r="1953" hidden="1">
      <c r="A1953" s="0" t="s">
        <v>2333</v>
      </c>
      <c r="B1953" s="0">
        <v>0.002848867427</v>
      </c>
    </row>
    <row r="1954">
      <c r="A1954" s="13" t="s">
        <v>2327</v>
      </c>
      <c r="B1954" s="13">
        <v>44559</v>
      </c>
      <c r="C1954" s="14">
        <f>HYPERLINK(CHAR(35)&amp;CELL("address",INDEX(Holdings!AN1:AN2253,SMALL(IF(COUNTIF(Holdings!A1:A2253,A1953),MATCH(B1953,Holdings!Y1:Y2253,0),""),ROWS($A$1:A1)))),"GAMESTOP CORP COMMON STOCK USD.001")</f>
      </c>
    </row>
    <row r="1955">
      <c r="A1955" s="2" t="s">
        <v>4867</v>
      </c>
      <c r="B1955" s="2" t="s">
        <v>4925</v>
      </c>
    </row>
    <row r="1958" hidden="1">
      <c r="A1958" s="0" t="s">
        <v>2334</v>
      </c>
      <c r="B1958" s="0">
        <v>0.000505355957</v>
      </c>
    </row>
    <row r="1959">
      <c r="A1959" s="13" t="s">
        <v>2335</v>
      </c>
      <c r="B1959" s="13">
        <v>44375</v>
      </c>
      <c r="C1959" s="14">
        <f>HYPERLINK(CHAR(35)&amp;CELL("address",INDEX(Holdings!AN1:AN2253,SMALL(IF(COUNTIF(Holdings!A1:A2253,A1958),MATCH(B1958,Holdings!Y1:Y2253,0),""),ROWS($A$1:A1)))),"GAMESTOP CORP COMMON STOCK USD.001")</f>
      </c>
    </row>
    <row r="1960">
      <c r="A1960" s="2" t="s">
        <v>4867</v>
      </c>
      <c r="B1960" s="2" t="s">
        <v>4925</v>
      </c>
    </row>
    <row r="1963" hidden="1">
      <c r="A1963" s="0" t="s">
        <v>2338</v>
      </c>
      <c r="B1963" s="0">
        <v>0.000463078808</v>
      </c>
    </row>
    <row r="1964">
      <c r="A1964" s="13" t="s">
        <v>2335</v>
      </c>
      <c r="B1964" s="13">
        <v>44468</v>
      </c>
      <c r="C1964" s="14">
        <f>HYPERLINK(CHAR(35)&amp;CELL("address",INDEX(Holdings!AN1:AN2253,SMALL(IF(COUNTIF(Holdings!A1:A2253,A1963),MATCH(B1963,Holdings!Y1:Y2253,0),""),ROWS($A$1:A1)))),"GAMESTOP CORP COMMON STOCK USD.001")</f>
      </c>
    </row>
    <row r="1965">
      <c r="A1965" s="2" t="s">
        <v>4867</v>
      </c>
      <c r="B1965" s="2" t="s">
        <v>4925</v>
      </c>
    </row>
    <row r="1968" hidden="1">
      <c r="A1968" s="0" t="s">
        <v>2339</v>
      </c>
      <c r="B1968" s="0">
        <v>0.000527330874</v>
      </c>
    </row>
    <row r="1969">
      <c r="A1969" s="13" t="s">
        <v>2335</v>
      </c>
      <c r="B1969" s="13">
        <v>44559</v>
      </c>
      <c r="C1969" s="14">
        <f>HYPERLINK(CHAR(35)&amp;CELL("address",INDEX(Holdings!AN1:AN2253,SMALL(IF(COUNTIF(Holdings!A1:A2253,A1968),MATCH(B1968,Holdings!Y1:Y2253,0),""),ROWS($A$1:A1)))),"GAMESTOP CORP COMMON STOCK USD.001")</f>
      </c>
    </row>
    <row r="1970">
      <c r="A1970" s="2" t="s">
        <v>4867</v>
      </c>
      <c r="B1970" s="2" t="s">
        <v>4925</v>
      </c>
    </row>
    <row r="1973" hidden="1">
      <c r="A1973" s="0" t="s">
        <v>2340</v>
      </c>
      <c r="B1973" s="0">
        <v>9.585422E-06</v>
      </c>
    </row>
    <row r="1974">
      <c r="A1974" s="13" t="s">
        <v>2344</v>
      </c>
      <c r="B1974" s="13">
        <v>43858</v>
      </c>
      <c r="C1974" s="14">
        <f>HYPERLINK(CHAR(35)&amp;CELL("address",INDEX(Holdings!AN1:AN2253,SMALL(IF(COUNTIF(Holdings!A1:A2253,A1973),MATCH(B1973,Holdings!Y1:Y2253,0),""),ROWS($A$1:A1)))),"GAMESTOP CORP COMMON STOCK USD.001")</f>
      </c>
    </row>
    <row r="1975">
      <c r="A1975" s="2" t="s">
        <v>4867</v>
      </c>
      <c r="B1975" s="2" t="s">
        <v>4925</v>
      </c>
    </row>
    <row r="1978" hidden="1">
      <c r="A1978" s="0" t="s">
        <v>2348</v>
      </c>
      <c r="B1978" s="0">
        <v>5.920692E-06</v>
      </c>
    </row>
    <row r="1979">
      <c r="A1979" s="13" t="s">
        <v>2344</v>
      </c>
      <c r="B1979" s="13">
        <v>43948</v>
      </c>
      <c r="C1979" s="14">
        <f>HYPERLINK(CHAR(35)&amp;CELL("address",INDEX(Holdings!AN1:AN2253,SMALL(IF(COUNTIF(Holdings!A1:A2253,A1978),MATCH(B1978,Holdings!Y1:Y2253,0),""),ROWS($A$1:A1)))),"GAMESTOP CORP COMMON STOCK USD.001")</f>
      </c>
    </row>
    <row r="1980">
      <c r="A1980" s="2" t="s">
        <v>4867</v>
      </c>
      <c r="B1980" s="2" t="s">
        <v>4925</v>
      </c>
    </row>
    <row r="1983" hidden="1">
      <c r="A1983" s="0" t="s">
        <v>2349</v>
      </c>
      <c r="B1983" s="0">
        <v>5.094215E-06</v>
      </c>
    </row>
    <row r="1984">
      <c r="A1984" s="13" t="s">
        <v>2344</v>
      </c>
      <c r="B1984" s="13">
        <v>44043</v>
      </c>
      <c r="C1984" s="14">
        <f>HYPERLINK(CHAR(35)&amp;CELL("address",INDEX(Holdings!AN1:AN2253,SMALL(IF(COUNTIF(Holdings!A1:A2253,A1983),MATCH(B1983,Holdings!Y1:Y2253,0),""),ROWS($A$1:A1)))),"GAMESTOP CORP COMMON STOCK USD.001")</f>
      </c>
    </row>
    <row r="1985">
      <c r="A1985" s="2" t="s">
        <v>4867</v>
      </c>
      <c r="B1985" s="2" t="s">
        <v>4925</v>
      </c>
    </row>
    <row r="1988" hidden="1">
      <c r="A1988" s="0" t="s">
        <v>2350</v>
      </c>
      <c r="B1988" s="0">
        <v>6.816815E-06</v>
      </c>
    </row>
    <row r="1989">
      <c r="A1989" s="13" t="s">
        <v>2344</v>
      </c>
      <c r="B1989" s="13">
        <v>44131</v>
      </c>
      <c r="C1989" s="14">
        <f>HYPERLINK(CHAR(35)&amp;CELL("address",INDEX(Holdings!AN1:AN2253,SMALL(IF(COUNTIF(Holdings!A1:A2253,A1988),MATCH(B1988,Holdings!Y1:Y2253,0),""),ROWS($A$1:A1)))),"GAMESTOP CORP COMMON STOCK USD.001")</f>
      </c>
    </row>
    <row r="1990">
      <c r="A1990" s="2" t="s">
        <v>4867</v>
      </c>
      <c r="B1990" s="2" t="s">
        <v>4925</v>
      </c>
    </row>
    <row r="1993" hidden="1">
      <c r="A1993" s="0" t="s">
        <v>2351</v>
      </c>
      <c r="B1993" s="0">
        <v>1.6681395E-05</v>
      </c>
    </row>
    <row r="1994">
      <c r="A1994" s="13" t="s">
        <v>2344</v>
      </c>
      <c r="B1994" s="13">
        <v>44223</v>
      </c>
      <c r="C1994" s="14">
        <f>HYPERLINK(CHAR(35)&amp;CELL("address",INDEX(Holdings!AN1:AN2253,SMALL(IF(COUNTIF(Holdings!A1:A2253,A1993),MATCH(B1993,Holdings!Y1:Y2253,0),""),ROWS($A$1:A1)))),"GAMESTOP CORP COMMON STOCK USD.001")</f>
      </c>
    </row>
    <row r="1995">
      <c r="A1995" s="2" t="s">
        <v>4867</v>
      </c>
      <c r="B1995" s="2" t="s">
        <v>4925</v>
      </c>
    </row>
    <row r="1998" hidden="1">
      <c r="A1998" s="0" t="s">
        <v>2352</v>
      </c>
      <c r="B1998" s="0">
        <v>0.000108657085</v>
      </c>
    </row>
    <row r="1999">
      <c r="A1999" s="13" t="s">
        <v>2344</v>
      </c>
      <c r="B1999" s="13">
        <v>44315</v>
      </c>
      <c r="C1999" s="14">
        <f>HYPERLINK(CHAR(35)&amp;CELL("address",INDEX(Holdings!AN1:AN2253,SMALL(IF(COUNTIF(Holdings!A1:A2253,A1998),MATCH(B1998,Holdings!Y1:Y2253,0),""),ROWS($A$1:A1)))),"GAMESTOP CORP COMMON STOCK USD.001")</f>
      </c>
    </row>
    <row r="2000">
      <c r="A2000" s="2" t="s">
        <v>4867</v>
      </c>
      <c r="B2000" s="2" t="s">
        <v>4925</v>
      </c>
    </row>
    <row r="2003" hidden="1">
      <c r="A2003" s="0" t="s">
        <v>2353</v>
      </c>
      <c r="B2003" s="0">
        <v>0.000232557657</v>
      </c>
    </row>
    <row r="2004">
      <c r="A2004" s="13" t="s">
        <v>2344</v>
      </c>
      <c r="B2004" s="13">
        <v>44405</v>
      </c>
      <c r="C2004" s="14">
        <f>HYPERLINK(CHAR(35)&amp;CELL("address",INDEX(Holdings!AN1:AN2253,SMALL(IF(COUNTIF(Holdings!A1:A2253,A2003),MATCH(B2003,Holdings!Y1:Y2253,0),""),ROWS($A$1:A1)))),"GAMESTOP CORP COMMON STOCK USD.001")</f>
      </c>
    </row>
    <row r="2005">
      <c r="A2005" s="2" t="s">
        <v>4867</v>
      </c>
      <c r="B2005" s="2" t="s">
        <v>4925</v>
      </c>
    </row>
    <row r="2008" hidden="1">
      <c r="A2008" s="0" t="s">
        <v>2354</v>
      </c>
      <c r="B2008" s="0">
        <v>0.000402131995</v>
      </c>
    </row>
    <row r="2009">
      <c r="A2009" s="13" t="s">
        <v>2344</v>
      </c>
      <c r="B2009" s="13">
        <v>44497</v>
      </c>
      <c r="C2009" s="14">
        <f>HYPERLINK(CHAR(35)&amp;CELL("address",INDEX(Holdings!AN1:AN2253,SMALL(IF(COUNTIF(Holdings!A1:A2253,A2008),MATCH(B2008,Holdings!Y1:Y2253,0),""),ROWS($A$1:A1)))),"GAMESTOP CORP COMMON STOCK USD.001")</f>
      </c>
    </row>
    <row r="2010">
      <c r="A2010" s="2" t="s">
        <v>4867</v>
      </c>
      <c r="B2010" s="2" t="s">
        <v>4925</v>
      </c>
    </row>
    <row r="2013" hidden="1">
      <c r="A2013" s="0" t="s">
        <v>2355</v>
      </c>
      <c r="B2013" s="0">
        <v>0.004588931171</v>
      </c>
    </row>
    <row r="2014">
      <c r="A2014" s="13" t="s">
        <v>2359</v>
      </c>
      <c r="B2014" s="13">
        <v>44526</v>
      </c>
      <c r="C2014" s="14">
        <f>HYPERLINK(CHAR(35)&amp;CELL("address",INDEX(Holdings!AN1:AN2253,SMALL(IF(COUNTIF(Holdings!A1:A2253,A2013),MATCH(B2013,Holdings!Y1:Y2253,0),""),ROWS($A$1:A1)))),"GAMESTOP CORP COMMON STOCK USD.001")</f>
      </c>
    </row>
    <row r="2015">
      <c r="A2015" s="2" t="s">
        <v>4867</v>
      </c>
      <c r="B2015" s="2" t="s">
        <v>4925</v>
      </c>
    </row>
    <row r="2018" hidden="1">
      <c r="A2018" s="0" t="s">
        <v>2362</v>
      </c>
      <c r="B2018" s="0">
        <v>0.000252068652</v>
      </c>
    </row>
    <row r="2019">
      <c r="A2019" s="13" t="s">
        <v>2363</v>
      </c>
      <c r="B2019" s="13">
        <v>43796</v>
      </c>
      <c r="C2019" s="14">
        <f>HYPERLINK(CHAR(35)&amp;CELL("address",INDEX(Holdings!AN1:AN2253,SMALL(IF(COUNTIF(Holdings!A1:A2253,A2018),MATCH(B2018,Holdings!Y1:Y2253,0),""),ROWS($A$1:A1)))),"GAMESTOP CORP COMMON STOCK USD.001")</f>
      </c>
    </row>
    <row r="2020">
      <c r="A2020" s="2" t="s">
        <v>4867</v>
      </c>
      <c r="B2020" s="2" t="s">
        <v>4925</v>
      </c>
    </row>
    <row r="2023" hidden="1">
      <c r="A2023" s="0" t="s">
        <v>2366</v>
      </c>
      <c r="B2023" s="0">
        <v>0.00025198031</v>
      </c>
    </row>
    <row r="2024">
      <c r="A2024" s="13" t="s">
        <v>2363</v>
      </c>
      <c r="B2024" s="13">
        <v>43882</v>
      </c>
      <c r="C2024" s="14">
        <f>HYPERLINK(CHAR(35)&amp;CELL("address",INDEX(Holdings!AN1:AN2253,SMALL(IF(COUNTIF(Holdings!A1:A2253,A2023),MATCH(B2023,Holdings!Y1:Y2253,0),""),ROWS($A$1:A1)))),"GAMESTOP CORP COMMON STOCK USD.001")</f>
      </c>
    </row>
    <row r="2025">
      <c r="A2025" s="2" t="s">
        <v>4867</v>
      </c>
      <c r="B2025" s="2" t="s">
        <v>4925</v>
      </c>
    </row>
    <row r="2028" hidden="1">
      <c r="A2028" s="0" t="s">
        <v>2367</v>
      </c>
      <c r="B2028" s="0">
        <v>0.000156102738</v>
      </c>
    </row>
    <row r="2029">
      <c r="A2029" s="13" t="s">
        <v>2363</v>
      </c>
      <c r="B2029" s="13">
        <v>43980</v>
      </c>
      <c r="C2029" s="14">
        <f>HYPERLINK(CHAR(35)&amp;CELL("address",INDEX(Holdings!AN1:AN2253,SMALL(IF(COUNTIF(Holdings!A1:A2253,A2028),MATCH(B2028,Holdings!Y1:Y2253,0),""),ROWS($A$1:A1)))),"GAMESTOP CORP COMMON STOCK USD.001")</f>
      </c>
    </row>
    <row r="2030">
      <c r="A2030" s="2" t="s">
        <v>4867</v>
      </c>
      <c r="B2030" s="2" t="s">
        <v>4925</v>
      </c>
    </row>
    <row r="2033" hidden="1">
      <c r="A2033" s="0" t="s">
        <v>2368</v>
      </c>
      <c r="B2033" s="0">
        <v>0.000141187675</v>
      </c>
    </row>
    <row r="2034">
      <c r="A2034" s="13" t="s">
        <v>2363</v>
      </c>
      <c r="B2034" s="13">
        <v>44068</v>
      </c>
      <c r="C2034" s="14">
        <f>HYPERLINK(CHAR(35)&amp;CELL("address",INDEX(Holdings!AN1:AN2253,SMALL(IF(COUNTIF(Holdings!A1:A2253,A2033),MATCH(B2033,Holdings!Y1:Y2253,0),""),ROWS($A$1:A1)))),"GAMESTOP CORP COMMON STOCK USD.001")</f>
      </c>
    </row>
    <row r="2035">
      <c r="A2035" s="2" t="s">
        <v>4867</v>
      </c>
      <c r="B2035" s="2" t="s">
        <v>4925</v>
      </c>
    </row>
    <row r="2038" hidden="1">
      <c r="A2038" s="0" t="s">
        <v>2369</v>
      </c>
      <c r="B2038" s="0">
        <v>0.000304578083</v>
      </c>
    </row>
    <row r="2039">
      <c r="A2039" s="13" t="s">
        <v>2363</v>
      </c>
      <c r="B2039" s="13">
        <v>44159</v>
      </c>
      <c r="C2039" s="14">
        <f>HYPERLINK(CHAR(35)&amp;CELL("address",INDEX(Holdings!AN1:AN2253,SMALL(IF(COUNTIF(Holdings!A1:A2253,A2038),MATCH(B2038,Holdings!Y1:Y2253,0),""),ROWS($A$1:A1)))),"GAMESTOP CORP COMMON STOCK USD.001")</f>
      </c>
    </row>
    <row r="2040">
      <c r="A2040" s="2" t="s">
        <v>4867</v>
      </c>
      <c r="B2040" s="2" t="s">
        <v>4925</v>
      </c>
    </row>
    <row r="2043" hidden="1">
      <c r="A2043" s="0" t="s">
        <v>2370</v>
      </c>
      <c r="B2043" s="0">
        <v>0.000424761881</v>
      </c>
    </row>
    <row r="2044">
      <c r="A2044" s="13" t="s">
        <v>2363</v>
      </c>
      <c r="B2044" s="13">
        <v>44256</v>
      </c>
      <c r="C2044" s="14">
        <f>HYPERLINK(CHAR(35)&amp;CELL("address",INDEX(Holdings!AN1:AN2253,SMALL(IF(COUNTIF(Holdings!A1:A2253,A2043),MATCH(B2043,Holdings!Y1:Y2253,0),""),ROWS($A$1:A1)))),"GAMESTOP CORP COMMON STOCK USD.001")</f>
      </c>
    </row>
    <row r="2045">
      <c r="A2045" s="2" t="s">
        <v>4867</v>
      </c>
      <c r="B2045" s="2" t="s">
        <v>4925</v>
      </c>
    </row>
    <row r="2048" hidden="1">
      <c r="A2048" s="0" t="s">
        <v>2371</v>
      </c>
      <c r="B2048" s="0">
        <v>0.003577517589</v>
      </c>
    </row>
    <row r="2049">
      <c r="A2049" s="13" t="s">
        <v>2363</v>
      </c>
      <c r="B2049" s="13">
        <v>44344</v>
      </c>
      <c r="C2049" s="14">
        <f>HYPERLINK(CHAR(35)&amp;CELL("address",INDEX(Holdings!AN1:AN2253,SMALL(IF(COUNTIF(Holdings!A1:A2253,A2048),MATCH(B2048,Holdings!Y1:Y2253,0),""),ROWS($A$1:A1)))),"GAMESTOP CORP COMMON STOCK USD.001")</f>
      </c>
    </row>
    <row r="2050">
      <c r="A2050" s="2" t="s">
        <v>4867</v>
      </c>
      <c r="B2050" s="2" t="s">
        <v>4925</v>
      </c>
    </row>
    <row r="2053" hidden="1">
      <c r="A2053" s="0" t="s">
        <v>2372</v>
      </c>
      <c r="B2053" s="0">
        <v>0.000416694895</v>
      </c>
    </row>
    <row r="2054">
      <c r="A2054" s="13" t="s">
        <v>2373</v>
      </c>
      <c r="B2054" s="13">
        <v>43796</v>
      </c>
      <c r="C2054" s="14">
        <f>HYPERLINK(CHAR(35)&amp;CELL("address",INDEX(Holdings!AN1:AN2253,SMALL(IF(COUNTIF(Holdings!A1:A2253,A2053),MATCH(B2053,Holdings!Y1:Y2253,0),""),ROWS($A$1:A1)))),"GAMESTOP CORP COMMON STOCK USD.001")</f>
      </c>
    </row>
    <row r="2055">
      <c r="A2055" s="2" t="s">
        <v>4867</v>
      </c>
      <c r="B2055" s="2" t="s">
        <v>4925</v>
      </c>
    </row>
    <row r="2058" hidden="1">
      <c r="A2058" s="0" t="s">
        <v>2376</v>
      </c>
      <c r="B2058" s="0">
        <v>0.000439549479</v>
      </c>
    </row>
    <row r="2059">
      <c r="A2059" s="13" t="s">
        <v>2373</v>
      </c>
      <c r="B2059" s="13">
        <v>43882</v>
      </c>
      <c r="C2059" s="14">
        <f>HYPERLINK(CHAR(35)&amp;CELL("address",INDEX(Holdings!AN1:AN2253,SMALL(IF(COUNTIF(Holdings!A1:A2253,A2058),MATCH(B2058,Holdings!Y1:Y2253,0),""),ROWS($A$1:A1)))),"GAMESTOP CORP COMMON STOCK USD.001")</f>
      </c>
    </row>
    <row r="2060">
      <c r="A2060" s="2" t="s">
        <v>4867</v>
      </c>
      <c r="B2060" s="2" t="s">
        <v>4925</v>
      </c>
    </row>
    <row r="2063" hidden="1">
      <c r="A2063" s="0" t="s">
        <v>2377</v>
      </c>
      <c r="B2063" s="0">
        <v>0.000400859394</v>
      </c>
    </row>
    <row r="2064">
      <c r="A2064" s="13" t="s">
        <v>2373</v>
      </c>
      <c r="B2064" s="13">
        <v>43980</v>
      </c>
      <c r="C2064" s="14">
        <f>HYPERLINK(CHAR(35)&amp;CELL("address",INDEX(Holdings!AN1:AN2253,SMALL(IF(COUNTIF(Holdings!A1:A2253,A2063),MATCH(B2063,Holdings!Y1:Y2253,0),""),ROWS($A$1:A1)))),"GAMESTOP CORP COMMON STOCK USD.001")</f>
      </c>
    </row>
    <row r="2065">
      <c r="A2065" s="2" t="s">
        <v>4867</v>
      </c>
      <c r="B2065" s="2" t="s">
        <v>4925</v>
      </c>
    </row>
    <row r="2068" hidden="1">
      <c r="A2068" s="0" t="s">
        <v>2378</v>
      </c>
      <c r="B2068" s="0">
        <v>0.000404028687</v>
      </c>
    </row>
    <row r="2069">
      <c r="A2069" s="13" t="s">
        <v>2373</v>
      </c>
      <c r="B2069" s="13">
        <v>44068</v>
      </c>
      <c r="C2069" s="14">
        <f>HYPERLINK(CHAR(35)&amp;CELL("address",INDEX(Holdings!AN1:AN2253,SMALL(IF(COUNTIF(Holdings!A1:A2253,A2068),MATCH(B2068,Holdings!Y1:Y2253,0),""),ROWS($A$1:A1)))),"GAMESTOP CORP COMMON STOCK USD.001")</f>
      </c>
    </row>
    <row r="2070">
      <c r="A2070" s="2" t="s">
        <v>4867</v>
      </c>
      <c r="B2070" s="2" t="s">
        <v>4925</v>
      </c>
    </row>
    <row r="2073" hidden="1">
      <c r="A2073" s="0" t="s">
        <v>2379</v>
      </c>
      <c r="B2073" s="0">
        <v>0.000932569577</v>
      </c>
    </row>
    <row r="2074">
      <c r="A2074" s="13" t="s">
        <v>2373</v>
      </c>
      <c r="B2074" s="13">
        <v>44159</v>
      </c>
      <c r="C2074" s="14">
        <f>HYPERLINK(CHAR(35)&amp;CELL("address",INDEX(Holdings!AN1:AN2253,SMALL(IF(COUNTIF(Holdings!A1:A2253,A2073),MATCH(B2073,Holdings!Y1:Y2253,0),""),ROWS($A$1:A1)))),"GAMESTOP CORP COMMON STOCK USD.001")</f>
      </c>
    </row>
    <row r="2075">
      <c r="A2075" s="2" t="s">
        <v>4867</v>
      </c>
      <c r="B2075" s="2" t="s">
        <v>4925</v>
      </c>
    </row>
    <row r="2078" hidden="1">
      <c r="A2078" s="0" t="s">
        <v>2380</v>
      </c>
      <c r="B2078" s="0">
        <v>0.001345631978</v>
      </c>
    </row>
    <row r="2079">
      <c r="A2079" s="13" t="s">
        <v>2373</v>
      </c>
      <c r="B2079" s="13">
        <v>44256</v>
      </c>
      <c r="C2079" s="14">
        <f>HYPERLINK(CHAR(35)&amp;CELL("address",INDEX(Holdings!AN1:AN2253,SMALL(IF(COUNTIF(Holdings!A1:A2253,A2078),MATCH(B2078,Holdings!Y1:Y2253,0),""),ROWS($A$1:A1)))),"GAMESTOP CORP COMMON STOCK USD.001")</f>
      </c>
    </row>
    <row r="2080">
      <c r="A2080" s="2" t="s">
        <v>4867</v>
      </c>
      <c r="B2080" s="2" t="s">
        <v>4925</v>
      </c>
    </row>
    <row r="2083" hidden="1">
      <c r="A2083" s="0" t="s">
        <v>2381</v>
      </c>
      <c r="B2083" s="0">
        <v>9.219233E-06</v>
      </c>
    </row>
    <row r="2084">
      <c r="A2084" s="13" t="s">
        <v>2382</v>
      </c>
      <c r="B2084" s="13">
        <v>43796</v>
      </c>
      <c r="C2084" s="14">
        <f>HYPERLINK(CHAR(35)&amp;CELL("address",INDEX(Holdings!AN1:AN2253,SMALL(IF(COUNTIF(Holdings!A1:A2253,A2083),MATCH(B2083,Holdings!Y1:Y2253,0),""),ROWS($A$1:A1)))),"GAMESTOP CORP COMMON STOCK USD.001")</f>
      </c>
    </row>
    <row r="2085">
      <c r="A2085" s="2" t="s">
        <v>4867</v>
      </c>
      <c r="B2085" s="2" t="s">
        <v>4925</v>
      </c>
    </row>
    <row r="2088" hidden="1">
      <c r="A2088" s="0" t="s">
        <v>2385</v>
      </c>
      <c r="B2088" s="0">
        <v>9.6181E-06</v>
      </c>
    </row>
    <row r="2089">
      <c r="A2089" s="13" t="s">
        <v>2382</v>
      </c>
      <c r="B2089" s="13">
        <v>43882</v>
      </c>
      <c r="C2089" s="14">
        <f>HYPERLINK(CHAR(35)&amp;CELL("address",INDEX(Holdings!AN1:AN2253,SMALL(IF(COUNTIF(Holdings!A1:A2253,A2088),MATCH(B2088,Holdings!Y1:Y2253,0),""),ROWS($A$1:A1)))),"GAMESTOP CORP COMMON STOCK USD.001")</f>
      </c>
    </row>
    <row r="2090">
      <c r="A2090" s="2" t="s">
        <v>4867</v>
      </c>
      <c r="B2090" s="2" t="s">
        <v>4925</v>
      </c>
    </row>
    <row r="2093" hidden="1">
      <c r="A2093" s="0" t="s">
        <v>2386</v>
      </c>
      <c r="B2093" s="0">
        <v>7.118921E-06</v>
      </c>
    </row>
    <row r="2094">
      <c r="A2094" s="13" t="s">
        <v>2382</v>
      </c>
      <c r="B2094" s="13">
        <v>43980</v>
      </c>
      <c r="C2094" s="14">
        <f>HYPERLINK(CHAR(35)&amp;CELL("address",INDEX(Holdings!AN1:AN2253,SMALL(IF(COUNTIF(Holdings!A1:A2253,A2093),MATCH(B2093,Holdings!Y1:Y2253,0),""),ROWS($A$1:A1)))),"GAMESTOP CORP COMMON STOCK USD.001")</f>
      </c>
    </row>
    <row r="2095">
      <c r="A2095" s="2" t="s">
        <v>4867</v>
      </c>
      <c r="B2095" s="2" t="s">
        <v>4925</v>
      </c>
    </row>
    <row r="2098" hidden="1">
      <c r="A2098" s="0" t="s">
        <v>2387</v>
      </c>
      <c r="B2098" s="0">
        <v>5.168615E-06</v>
      </c>
    </row>
    <row r="2099">
      <c r="A2099" s="13" t="s">
        <v>2382</v>
      </c>
      <c r="B2099" s="13">
        <v>44068</v>
      </c>
      <c r="C2099" s="14">
        <f>HYPERLINK(CHAR(35)&amp;CELL("address",INDEX(Holdings!AN1:AN2253,SMALL(IF(COUNTIF(Holdings!A1:A2253,A2098),MATCH(B2098,Holdings!Y1:Y2253,0),""),ROWS($A$1:A1)))),"GAMESTOP CORP COMMON STOCK USD.001")</f>
      </c>
    </row>
    <row r="2100">
      <c r="A2100" s="2" t="s">
        <v>4867</v>
      </c>
      <c r="B2100" s="2" t="s">
        <v>4925</v>
      </c>
    </row>
    <row r="2103" hidden="1">
      <c r="A2103" s="0" t="s">
        <v>2388</v>
      </c>
      <c r="B2103" s="0">
        <v>1.173477E-05</v>
      </c>
    </row>
    <row r="2104">
      <c r="A2104" s="13" t="s">
        <v>2382</v>
      </c>
      <c r="B2104" s="13">
        <v>44159</v>
      </c>
      <c r="C2104" s="14">
        <f>HYPERLINK(CHAR(35)&amp;CELL("address",INDEX(Holdings!AN1:AN2253,SMALL(IF(COUNTIF(Holdings!A1:A2253,A2103),MATCH(B2103,Holdings!Y1:Y2253,0),""),ROWS($A$1:A1)))),"GAMESTOP CORP COMMON STOCK USD.001")</f>
      </c>
    </row>
    <row r="2105">
      <c r="A2105" s="2" t="s">
        <v>4867</v>
      </c>
      <c r="B2105" s="2" t="s">
        <v>4925</v>
      </c>
    </row>
    <row r="2108" hidden="1">
      <c r="A2108" s="0" t="s">
        <v>2389</v>
      </c>
      <c r="B2108" s="0">
        <v>2.1492926E-05</v>
      </c>
    </row>
    <row r="2109">
      <c r="A2109" s="13" t="s">
        <v>2382</v>
      </c>
      <c r="B2109" s="13">
        <v>44256</v>
      </c>
      <c r="C2109" s="14">
        <f>HYPERLINK(CHAR(35)&amp;CELL("address",INDEX(Holdings!AN1:AN2253,SMALL(IF(COUNTIF(Holdings!A1:A2253,A2108),MATCH(B2108,Holdings!Y1:Y2253,0),""),ROWS($A$1:A1)))),"GAMESTOP CORP COMMON STOCK USD.001")</f>
      </c>
    </row>
    <row r="2110">
      <c r="A2110" s="2" t="s">
        <v>4867</v>
      </c>
      <c r="B2110" s="2" t="s">
        <v>4925</v>
      </c>
    </row>
    <row r="2113" hidden="1">
      <c r="A2113" s="0" t="s">
        <v>2390</v>
      </c>
      <c r="B2113" s="0">
        <v>0.000195798083</v>
      </c>
    </row>
    <row r="2114">
      <c r="A2114" s="13" t="s">
        <v>2382</v>
      </c>
      <c r="B2114" s="13">
        <v>44344</v>
      </c>
      <c r="C2114" s="14">
        <f>HYPERLINK(CHAR(35)&amp;CELL("address",INDEX(Holdings!AN1:AN2253,SMALL(IF(COUNTIF(Holdings!A1:A2253,A2113),MATCH(B2113,Holdings!Y1:Y2253,0),""),ROWS($A$1:A1)))),"GAMESTOP CORP COMMON STOCK USD.001")</f>
      </c>
    </row>
    <row r="2115">
      <c r="A2115" s="2" t="s">
        <v>4867</v>
      </c>
      <c r="B2115" s="2" t="s">
        <v>4925</v>
      </c>
    </row>
    <row r="2118" hidden="1">
      <c r="A2118" s="0" t="s">
        <v>2391</v>
      </c>
      <c r="B2118" s="0">
        <v>0.00033056651</v>
      </c>
    </row>
    <row r="2119">
      <c r="A2119" s="13" t="s">
        <v>2382</v>
      </c>
      <c r="B2119" s="13">
        <v>44526</v>
      </c>
      <c r="C2119" s="14">
        <f>HYPERLINK(CHAR(35)&amp;CELL("address",INDEX(Holdings!AN1:AN2253,SMALL(IF(COUNTIF(Holdings!A1:A2253,A2118),MATCH(B2118,Holdings!Y1:Y2253,0),""),ROWS($A$1:A1)))),"GAMESTOP CORP COMMON STOCK USD.001")</f>
      </c>
    </row>
    <row r="2120">
      <c r="A2120" s="2" t="s">
        <v>4867</v>
      </c>
      <c r="B2120" s="2" t="s">
        <v>4925</v>
      </c>
    </row>
    <row r="2123" hidden="1">
      <c r="A2123" s="0" t="s">
        <v>2392</v>
      </c>
      <c r="B2123" s="0">
        <v>2.0132359E-05</v>
      </c>
    </row>
    <row r="2124">
      <c r="A2124" s="13" t="s">
        <v>2393</v>
      </c>
      <c r="B2124" s="13">
        <v>43796</v>
      </c>
      <c r="C2124" s="14">
        <f>HYPERLINK(CHAR(35)&amp;CELL("address",INDEX(Holdings!AN1:AN2253,SMALL(IF(COUNTIF(Holdings!A1:A2253,A2123),MATCH(B2123,Holdings!Y1:Y2253,0),""),ROWS($A$1:A1)))),"GAMESTOP CORP COMMON STOCK USD.001")</f>
      </c>
    </row>
    <row r="2125">
      <c r="A2125" s="2" t="s">
        <v>4867</v>
      </c>
      <c r="B2125" s="2" t="s">
        <v>4925</v>
      </c>
    </row>
    <row r="2128" hidden="1">
      <c r="A2128" s="0" t="s">
        <v>2396</v>
      </c>
      <c r="B2128" s="0">
        <v>1.6673312E-05</v>
      </c>
    </row>
    <row r="2129">
      <c r="A2129" s="13" t="s">
        <v>2393</v>
      </c>
      <c r="B2129" s="13">
        <v>43882</v>
      </c>
      <c r="C2129" s="14">
        <f>HYPERLINK(CHAR(35)&amp;CELL("address",INDEX(Holdings!AN1:AN2253,SMALL(IF(COUNTIF(Holdings!A1:A2253,A2128),MATCH(B2128,Holdings!Y1:Y2253,0),""),ROWS($A$1:A1)))),"GAMESTOP CORP COMMON STOCK USD.001")</f>
      </c>
    </row>
    <row r="2130">
      <c r="A2130" s="2" t="s">
        <v>4867</v>
      </c>
      <c r="B2130" s="2" t="s">
        <v>4925</v>
      </c>
    </row>
    <row r="2133" hidden="1">
      <c r="A2133" s="0" t="s">
        <v>2397</v>
      </c>
      <c r="B2133" s="0">
        <v>9.116369E-06</v>
      </c>
    </row>
    <row r="2134">
      <c r="A2134" s="13" t="s">
        <v>2393</v>
      </c>
      <c r="B2134" s="13">
        <v>43980</v>
      </c>
      <c r="C2134" s="14">
        <f>HYPERLINK(CHAR(35)&amp;CELL("address",INDEX(Holdings!AN1:AN2253,SMALL(IF(COUNTIF(Holdings!A1:A2253,A2133),MATCH(B2133,Holdings!Y1:Y2253,0),""),ROWS($A$1:A1)))),"GAMESTOP CORP COMMON STOCK USD.001")</f>
      </c>
    </row>
    <row r="2135">
      <c r="A2135" s="2" t="s">
        <v>4867</v>
      </c>
      <c r="B2135" s="2" t="s">
        <v>4925</v>
      </c>
    </row>
    <row r="2138" hidden="1">
      <c r="A2138" s="0" t="s">
        <v>2398</v>
      </c>
      <c r="B2138" s="0">
        <v>9.511387E-06</v>
      </c>
    </row>
    <row r="2139">
      <c r="A2139" s="13" t="s">
        <v>2393</v>
      </c>
      <c r="B2139" s="13">
        <v>44068</v>
      </c>
      <c r="C2139" s="14">
        <f>HYPERLINK(CHAR(35)&amp;CELL("address",INDEX(Holdings!AN1:AN2253,SMALL(IF(COUNTIF(Holdings!A1:A2253,A2138),MATCH(B2138,Holdings!Y1:Y2253,0),""),ROWS($A$1:A1)))),"GAMESTOP CORP COMMON STOCK USD.001")</f>
      </c>
    </row>
    <row r="2140">
      <c r="A2140" s="2" t="s">
        <v>4867</v>
      </c>
      <c r="B2140" s="2" t="s">
        <v>4925</v>
      </c>
    </row>
    <row r="2143" hidden="1">
      <c r="A2143" s="0" t="s">
        <v>2399</v>
      </c>
      <c r="B2143" s="0">
        <v>2.103352E-05</v>
      </c>
    </row>
    <row r="2144">
      <c r="A2144" s="13" t="s">
        <v>2393</v>
      </c>
      <c r="B2144" s="13">
        <v>44159</v>
      </c>
      <c r="C2144" s="14">
        <f>HYPERLINK(CHAR(35)&amp;CELL("address",INDEX(Holdings!AN1:AN2253,SMALL(IF(COUNTIF(Holdings!A1:A2253,A2143),MATCH(B2143,Holdings!Y1:Y2253,0),""),ROWS($A$1:A1)))),"GAMESTOP CORP COMMON STOCK USD.001")</f>
      </c>
    </row>
    <row r="2145">
      <c r="A2145" s="2" t="s">
        <v>4867</v>
      </c>
      <c r="B2145" s="2" t="s">
        <v>4925</v>
      </c>
    </row>
    <row r="2148" hidden="1">
      <c r="A2148" s="0" t="s">
        <v>2400</v>
      </c>
      <c r="B2148" s="0">
        <v>3.4525893E-05</v>
      </c>
    </row>
    <row r="2149">
      <c r="A2149" s="13" t="s">
        <v>2393</v>
      </c>
      <c r="B2149" s="13">
        <v>44256</v>
      </c>
      <c r="C2149" s="14">
        <f>HYPERLINK(CHAR(35)&amp;CELL("address",INDEX(Holdings!AN1:AN2253,SMALL(IF(COUNTIF(Holdings!A1:A2253,A2148),MATCH(B2148,Holdings!Y1:Y2253,0),""),ROWS($A$1:A1)))),"GAMESTOP CORP COMMON STOCK USD.001")</f>
      </c>
    </row>
    <row r="2150">
      <c r="A2150" s="2" t="s">
        <v>4867</v>
      </c>
      <c r="B2150" s="2" t="s">
        <v>4925</v>
      </c>
    </row>
    <row r="2153" hidden="1">
      <c r="A2153" s="0" t="s">
        <v>2401</v>
      </c>
      <c r="B2153" s="0">
        <v>0.00033316715</v>
      </c>
    </row>
    <row r="2154">
      <c r="A2154" s="13" t="s">
        <v>2393</v>
      </c>
      <c r="B2154" s="13">
        <v>44344</v>
      </c>
      <c r="C2154" s="14">
        <f>HYPERLINK(CHAR(35)&amp;CELL("address",INDEX(Holdings!AN1:AN2253,SMALL(IF(COUNTIF(Holdings!A1:A2253,A2153),MATCH(B2153,Holdings!Y1:Y2253,0),""),ROWS($A$1:A1)))),"GAMESTOP CORP COMMON STOCK USD.001")</f>
      </c>
    </row>
    <row r="2155">
      <c r="A2155" s="2" t="s">
        <v>4867</v>
      </c>
      <c r="B2155" s="2" t="s">
        <v>4925</v>
      </c>
    </row>
    <row r="2158" hidden="1">
      <c r="A2158" s="0" t="s">
        <v>2402</v>
      </c>
      <c r="B2158" s="0">
        <v>0.000327791597</v>
      </c>
    </row>
    <row r="2159">
      <c r="A2159" s="13" t="s">
        <v>2393</v>
      </c>
      <c r="B2159" s="13">
        <v>44434</v>
      </c>
      <c r="C2159" s="14">
        <f>HYPERLINK(CHAR(35)&amp;CELL("address",INDEX(Holdings!AN1:AN2253,SMALL(IF(COUNTIF(Holdings!A1:A2253,A2158),MATCH(B2158,Holdings!Y1:Y2253,0),""),ROWS($A$1:A1)))),"GAMESTOP CORP COMMON STOCK USD.001")</f>
      </c>
    </row>
    <row r="2160">
      <c r="A2160" s="2" t="s">
        <v>4867</v>
      </c>
      <c r="B2160" s="2" t="s">
        <v>4925</v>
      </c>
    </row>
    <row r="2163" hidden="1">
      <c r="A2163" s="0" t="s">
        <v>2403</v>
      </c>
      <c r="B2163" s="0">
        <v>0.000274468988</v>
      </c>
    </row>
    <row r="2164">
      <c r="A2164" s="13" t="s">
        <v>2393</v>
      </c>
      <c r="B2164" s="13">
        <v>44526</v>
      </c>
      <c r="C2164" s="14">
        <f>HYPERLINK(CHAR(35)&amp;CELL("address",INDEX(Holdings!AN1:AN2253,SMALL(IF(COUNTIF(Holdings!A1:A2253,A2163),MATCH(B2163,Holdings!Y1:Y2253,0),""),ROWS($A$1:A1)))),"GAMESTOP CORP COMMON STOCK USD.001")</f>
      </c>
    </row>
    <row r="2165">
      <c r="A2165" s="2" t="s">
        <v>4867</v>
      </c>
      <c r="B2165" s="2" t="s">
        <v>4925</v>
      </c>
    </row>
    <row r="2168" hidden="1">
      <c r="A2168" s="0" t="s">
        <v>2404</v>
      </c>
      <c r="B2168" s="0">
        <v>3.676462406E-05</v>
      </c>
    </row>
    <row r="2169">
      <c r="A2169" s="13" t="s">
        <v>2408</v>
      </c>
      <c r="B2169" s="13">
        <v>44280</v>
      </c>
      <c r="C2169" s="14">
        <f>HYPERLINK(CHAR(35)&amp;CELL("address",INDEX(Holdings!AN1:AN2253,SMALL(IF(COUNTIF(Holdings!A1:A2253,A2168),MATCH(B2168,Holdings!Y1:Y2253,0),""),ROWS($A$1:A1)))),"GameStop Corp., Class A")</f>
      </c>
    </row>
    <row r="2170">
      <c r="A2170" s="2" t="s">
        <v>4926</v>
      </c>
      <c r="B2170" s="2" t="s">
        <v>4927</v>
      </c>
    </row>
    <row r="2173" hidden="1">
      <c r="A2173" s="0" t="s">
        <v>2443</v>
      </c>
      <c r="B2173" s="0">
        <v>0.00038035799208</v>
      </c>
    </row>
    <row r="2174">
      <c r="A2174" s="13" t="s">
        <v>2447</v>
      </c>
      <c r="B2174" s="13">
        <v>43825</v>
      </c>
      <c r="C2174" s="14">
        <f>HYPERLINK(CHAR(35)&amp;CELL("address",INDEX(Holdings!AN1:AN2253,SMALL(IF(COUNTIF(Holdings!A1:A2253,A2173),MATCH(B2173,Holdings!Y1:Y2253,0),""),ROWS($A$1:A1)))),"GameStop Corp")</f>
      </c>
    </row>
    <row r="2175">
      <c r="A2175" s="2" t="s">
        <v>4867</v>
      </c>
      <c r="B2175" s="2" t="s">
        <v>4868</v>
      </c>
    </row>
    <row r="2178" hidden="1">
      <c r="A2178" s="0" t="s">
        <v>2450</v>
      </c>
      <c r="B2178" s="0">
        <v>0.00037538045884</v>
      </c>
    </row>
    <row r="2179">
      <c r="A2179" s="13" t="s">
        <v>2447</v>
      </c>
      <c r="B2179" s="13">
        <v>43915</v>
      </c>
      <c r="C2179" s="14">
        <f>HYPERLINK(CHAR(35)&amp;CELL("address",INDEX(Holdings!AN1:AN2253,SMALL(IF(COUNTIF(Holdings!A1:A2253,A2178),MATCH(B2178,Holdings!Y1:Y2253,0),""),ROWS($A$1:A1)))),"GameStop Corp")</f>
      </c>
    </row>
    <row r="2180">
      <c r="A2180" s="2" t="s">
        <v>4867</v>
      </c>
      <c r="B2180" s="2" t="s">
        <v>4868</v>
      </c>
    </row>
    <row r="2183" hidden="1">
      <c r="A2183" s="0" t="s">
        <v>2451</v>
      </c>
      <c r="B2183" s="0">
        <v>0.00037374151041</v>
      </c>
    </row>
    <row r="2184">
      <c r="A2184" s="13" t="s">
        <v>2447</v>
      </c>
      <c r="B2184" s="13">
        <v>44006</v>
      </c>
      <c r="C2184" s="14">
        <f>HYPERLINK(CHAR(35)&amp;CELL("address",INDEX(Holdings!AN1:AN2253,SMALL(IF(COUNTIF(Holdings!A1:A2253,A2183),MATCH(B2183,Holdings!Y1:Y2253,0),""),ROWS($A$1:A1)))),"GameStop Corp")</f>
      </c>
    </row>
    <row r="2185">
      <c r="A2185" s="2" t="s">
        <v>4867</v>
      </c>
      <c r="B2185" s="2" t="s">
        <v>4868</v>
      </c>
    </row>
    <row r="2188" hidden="1">
      <c r="A2188" s="0" t="s">
        <v>2452</v>
      </c>
      <c r="B2188" s="0">
        <v>0.00039639817026</v>
      </c>
    </row>
    <row r="2189">
      <c r="A2189" s="13" t="s">
        <v>2447</v>
      </c>
      <c r="B2189" s="13">
        <v>44099</v>
      </c>
      <c r="C2189" s="14">
        <f>HYPERLINK(CHAR(35)&amp;CELL("address",INDEX(Holdings!AN1:AN2253,SMALL(IF(COUNTIF(Holdings!A1:A2253,A2188),MATCH(B2188,Holdings!Y1:Y2253,0),""),ROWS($A$1:A1)))),"GameStop Corp")</f>
      </c>
    </row>
    <row r="2190">
      <c r="A2190" s="2" t="s">
        <v>4867</v>
      </c>
      <c r="B2190" s="2" t="s">
        <v>4868</v>
      </c>
    </row>
    <row r="2193" hidden="1">
      <c r="A2193" s="0" t="s">
        <v>2453</v>
      </c>
      <c r="B2193" s="0">
        <v>0.00044648175164</v>
      </c>
    </row>
    <row r="2194">
      <c r="A2194" s="13" t="s">
        <v>2447</v>
      </c>
      <c r="B2194" s="13">
        <v>44188</v>
      </c>
      <c r="C2194" s="14">
        <f>HYPERLINK(CHAR(35)&amp;CELL("address",INDEX(Holdings!AN1:AN2253,SMALL(IF(COUNTIF(Holdings!A1:A2253,A2193),MATCH(B2193,Holdings!Y1:Y2253,0),""),ROWS($A$1:A1)))),"GameStop Corp")</f>
      </c>
    </row>
    <row r="2195">
      <c r="A2195" s="2" t="s">
        <v>4867</v>
      </c>
      <c r="B2195" s="2" t="s">
        <v>4868</v>
      </c>
    </row>
    <row r="2198" hidden="1">
      <c r="A2198" s="0" t="s">
        <v>2454</v>
      </c>
      <c r="B2198" s="0">
        <v>0.00045396501083</v>
      </c>
    </row>
    <row r="2199">
      <c r="A2199" s="13" t="s">
        <v>2447</v>
      </c>
      <c r="B2199" s="13">
        <v>44274</v>
      </c>
      <c r="C2199" s="14">
        <f>HYPERLINK(CHAR(35)&amp;CELL("address",INDEX(Holdings!AN1:AN2253,SMALL(IF(COUNTIF(Holdings!A1:A2253,A2198),MATCH(B2198,Holdings!Y1:Y2253,0),""),ROWS($A$1:A1)))),"GameStop Corp")</f>
      </c>
    </row>
    <row r="2200">
      <c r="A2200" s="2" t="s">
        <v>4867</v>
      </c>
      <c r="B2200" s="2" t="s">
        <v>4868</v>
      </c>
    </row>
    <row r="2203" hidden="1">
      <c r="A2203" s="0" t="s">
        <v>2455</v>
      </c>
      <c r="B2203" s="0">
        <v>0.00019264290763</v>
      </c>
    </row>
    <row r="2204">
      <c r="A2204" s="13" t="s">
        <v>2459</v>
      </c>
      <c r="B2204" s="13">
        <v>44414</v>
      </c>
      <c r="C2204" s="14">
        <f>HYPERLINK(CHAR(35)&amp;CELL("address",INDEX(Holdings!AN1:AN2253,SMALL(IF(COUNTIF(Holdings!A1:A2253,A2203),MATCH(B2203,Holdings!Y1:Y2253,0),""),ROWS($A$1:A1)))),"GameStop Corp")</f>
      </c>
    </row>
    <row r="2205">
      <c r="A2205" s="2" t="s">
        <v>4867</v>
      </c>
      <c r="B2205" s="2" t="s">
        <v>4868</v>
      </c>
    </row>
    <row r="2208" hidden="1">
      <c r="A2208" s="0" t="s">
        <v>2462</v>
      </c>
      <c r="B2208" s="0">
        <v>0.00013060296339</v>
      </c>
    </row>
    <row r="2209">
      <c r="A2209" s="13" t="s">
        <v>2459</v>
      </c>
      <c r="B2209" s="13">
        <v>44523</v>
      </c>
      <c r="C2209" s="14">
        <f>HYPERLINK(CHAR(35)&amp;CELL("address",INDEX(Holdings!AN1:AN2253,SMALL(IF(COUNTIF(Holdings!A1:A2253,A2208),MATCH(B2208,Holdings!Y1:Y2253,0),""),ROWS($A$1:A1)))),"GameStop Corp")</f>
      </c>
    </row>
    <row r="2210">
      <c r="A2210" s="2" t="s">
        <v>4867</v>
      </c>
      <c r="B2210" s="2" t="s">
        <v>4868</v>
      </c>
    </row>
    <row r="2213" hidden="1">
      <c r="A2213" s="0" t="s">
        <v>2463</v>
      </c>
      <c r="B2213" s="0">
        <v>7.093450406E-05</v>
      </c>
    </row>
    <row r="2214">
      <c r="A2214" s="13" t="s">
        <v>2464</v>
      </c>
      <c r="B2214" s="13">
        <v>43791</v>
      </c>
      <c r="C2214" s="14">
        <f>HYPERLINK(CHAR(35)&amp;CELL("address",INDEX(Holdings!AN1:AN2253,SMALL(IF(COUNTIF(Holdings!A1:A2253,A2213),MATCH(B2213,Holdings!Y1:Y2253,0),""),ROWS($A$1:A1)))),"GameStop Corp")</f>
      </c>
    </row>
    <row r="2215">
      <c r="A2215" s="2" t="s">
        <v>4867</v>
      </c>
      <c r="B2215" s="2" t="s">
        <v>4868</v>
      </c>
    </row>
    <row r="2218" hidden="1">
      <c r="A2218" s="0" t="s">
        <v>2467</v>
      </c>
      <c r="B2218" s="0">
        <v>7.31408573E-05</v>
      </c>
    </row>
    <row r="2219">
      <c r="A2219" s="13" t="s">
        <v>2464</v>
      </c>
      <c r="B2219" s="13">
        <v>43857</v>
      </c>
      <c r="C2219" s="14">
        <f>HYPERLINK(CHAR(35)&amp;CELL("address",INDEX(Holdings!AN1:AN2253,SMALL(IF(COUNTIF(Holdings!A1:A2253,A2218),MATCH(B2218,Holdings!Y1:Y2253,0),""),ROWS($A$1:A1)))),"GameStop Corp")</f>
      </c>
    </row>
    <row r="2220">
      <c r="A2220" s="2" t="s">
        <v>4867</v>
      </c>
      <c r="B2220" s="2" t="s">
        <v>4868</v>
      </c>
    </row>
    <row r="2223" hidden="1">
      <c r="A2223" s="0" t="s">
        <v>2468</v>
      </c>
      <c r="B2223" s="0">
        <v>5.654839571E-05</v>
      </c>
    </row>
    <row r="2224">
      <c r="A2224" s="13" t="s">
        <v>2464</v>
      </c>
      <c r="B2224" s="13">
        <v>43970</v>
      </c>
      <c r="C2224" s="14">
        <f>HYPERLINK(CHAR(35)&amp;CELL("address",INDEX(Holdings!AN1:AN2253,SMALL(IF(COUNTIF(Holdings!A1:A2253,A2223),MATCH(B2223,Holdings!Y1:Y2253,0),""),ROWS($A$1:A1)))),"GameStop Corp")</f>
      </c>
    </row>
    <row r="2225">
      <c r="A2225" s="2" t="s">
        <v>4867</v>
      </c>
      <c r="B2225" s="2" t="s">
        <v>4868</v>
      </c>
    </row>
    <row r="2226">
      <c r="A2226" s="2" t="s">
        <v>4928</v>
      </c>
      <c r="B2226" s="2" t="s">
        <v>4929</v>
      </c>
    </row>
    <row r="2229" hidden="1">
      <c r="A2229" s="0" t="s">
        <v>2469</v>
      </c>
      <c r="B2229" s="0">
        <v>5.84005582E-05</v>
      </c>
    </row>
    <row r="2230">
      <c r="A2230" s="13" t="s">
        <v>2464</v>
      </c>
      <c r="B2230" s="13">
        <v>44049</v>
      </c>
      <c r="C2230" s="14">
        <f>HYPERLINK(CHAR(35)&amp;CELL("address",INDEX(Holdings!AN1:AN2253,SMALL(IF(COUNTIF(Holdings!A1:A2253,A2229),MATCH(B2229,Holdings!Y1:Y2253,0),""),ROWS($A$1:A1)))),"GameStop Corp")</f>
      </c>
    </row>
    <row r="2231">
      <c r="A2231" s="2" t="s">
        <v>4867</v>
      </c>
      <c r="B2231" s="2" t="s">
        <v>4868</v>
      </c>
    </row>
    <row r="2234" hidden="1">
      <c r="A2234" s="0" t="s">
        <v>2470</v>
      </c>
      <c r="B2234" s="0">
        <v>0.00013181252079</v>
      </c>
    </row>
    <row r="2235">
      <c r="A2235" s="13" t="s">
        <v>2464</v>
      </c>
      <c r="B2235" s="13">
        <v>44158</v>
      </c>
      <c r="C2235" s="14">
        <f>HYPERLINK(CHAR(35)&amp;CELL("address",INDEX(Holdings!AN1:AN2253,SMALL(IF(COUNTIF(Holdings!A1:A2253,A2234),MATCH(B2234,Holdings!Y1:Y2253,0),""),ROWS($A$1:A1)))),"GameStop Corp")</f>
      </c>
    </row>
    <row r="2236">
      <c r="A2236" s="2" t="s">
        <v>4867</v>
      </c>
      <c r="B2236" s="2" t="s">
        <v>4868</v>
      </c>
    </row>
    <row r="2239" hidden="1">
      <c r="A2239" s="0" t="s">
        <v>2471</v>
      </c>
      <c r="B2239" s="0">
        <v>0.00021517079085</v>
      </c>
    </row>
    <row r="2240">
      <c r="A2240" s="13" t="s">
        <v>2464</v>
      </c>
      <c r="B2240" s="13">
        <v>44235</v>
      </c>
      <c r="C2240" s="14">
        <f>HYPERLINK(CHAR(35)&amp;CELL("address",INDEX(Holdings!AN1:AN2253,SMALL(IF(COUNTIF(Holdings!A1:A2253,A2239),MATCH(B2239,Holdings!Y1:Y2253,0),""),ROWS($A$1:A1)))),"GameStop Corp")</f>
      </c>
    </row>
    <row r="2241">
      <c r="A2241" s="2" t="s">
        <v>4867</v>
      </c>
      <c r="B2241" s="2" t="s">
        <v>4868</v>
      </c>
    </row>
    <row r="2244" hidden="1">
      <c r="A2244" s="0" t="s">
        <v>2472</v>
      </c>
      <c r="B2244" s="0">
        <v>5.55578642E-05</v>
      </c>
    </row>
    <row r="2245">
      <c r="A2245" s="13" t="s">
        <v>2473</v>
      </c>
      <c r="B2245" s="13">
        <v>43791</v>
      </c>
      <c r="C2245" s="14">
        <f>HYPERLINK(CHAR(35)&amp;CELL("address",INDEX(Holdings!AN1:AN2253,SMALL(IF(COUNTIF(Holdings!A1:A2253,A2244),MATCH(B2244,Holdings!Y1:Y2253,0),""),ROWS($A$1:A1)))),"GameStop Corp")</f>
      </c>
    </row>
    <row r="2246">
      <c r="A2246" s="2" t="s">
        <v>4867</v>
      </c>
      <c r="B2246" s="2" t="s">
        <v>4868</v>
      </c>
    </row>
    <row r="2249" hidden="1">
      <c r="A2249" s="0" t="s">
        <v>2476</v>
      </c>
      <c r="B2249" s="0">
        <v>5.595070753E-05</v>
      </c>
    </row>
    <row r="2250">
      <c r="A2250" s="13" t="s">
        <v>2473</v>
      </c>
      <c r="B2250" s="13">
        <v>43857</v>
      </c>
      <c r="C2250" s="14">
        <f>HYPERLINK(CHAR(35)&amp;CELL("address",INDEX(Holdings!AN1:AN2253,SMALL(IF(COUNTIF(Holdings!A1:A2253,A2249),MATCH(B2249,Holdings!Y1:Y2253,0),""),ROWS($A$1:A1)))),"GameStop Corp")</f>
      </c>
    </row>
    <row r="2251">
      <c r="A2251" s="2" t="s">
        <v>4867</v>
      </c>
      <c r="B2251" s="2" t="s">
        <v>4868</v>
      </c>
    </row>
    <row r="2254" hidden="1">
      <c r="A2254" s="0" t="s">
        <v>2477</v>
      </c>
      <c r="B2254" s="0">
        <v>4.157739291E-05</v>
      </c>
    </row>
    <row r="2255">
      <c r="A2255" s="13" t="s">
        <v>2473</v>
      </c>
      <c r="B2255" s="13">
        <v>43970</v>
      </c>
      <c r="C2255" s="14">
        <f>HYPERLINK(CHAR(35)&amp;CELL("address",INDEX(Holdings!AN1:AN2253,SMALL(IF(COUNTIF(Holdings!A1:A2253,A2254),MATCH(B2254,Holdings!Y1:Y2253,0),""),ROWS($A$1:A1)))),"GameStop Corp")</f>
      </c>
    </row>
    <row r="2256">
      <c r="A2256" s="2" t="s">
        <v>4867</v>
      </c>
      <c r="B2256" s="2" t="s">
        <v>4868</v>
      </c>
    </row>
    <row r="2257">
      <c r="A2257" s="2" t="s">
        <v>4928</v>
      </c>
      <c r="B2257" s="2" t="s">
        <v>4929</v>
      </c>
    </row>
    <row r="2260" hidden="1">
      <c r="A2260" s="0" t="s">
        <v>2478</v>
      </c>
      <c r="B2260" s="0">
        <v>4.28016276E-05</v>
      </c>
    </row>
    <row r="2261">
      <c r="A2261" s="13" t="s">
        <v>2473</v>
      </c>
      <c r="B2261" s="13">
        <v>44049</v>
      </c>
      <c r="C2261" s="14">
        <f>HYPERLINK(CHAR(35)&amp;CELL("address",INDEX(Holdings!AN1:AN2253,SMALL(IF(COUNTIF(Holdings!A1:A2253,A2260),MATCH(B2260,Holdings!Y1:Y2253,0),""),ROWS($A$1:A1)))),"GameStop Corp")</f>
      </c>
    </row>
    <row r="2262">
      <c r="A2262" s="2" t="s">
        <v>4867</v>
      </c>
      <c r="B2262" s="2" t="s">
        <v>4868</v>
      </c>
    </row>
    <row r="2265" hidden="1">
      <c r="A2265" s="0" t="s">
        <v>2479</v>
      </c>
      <c r="B2265" s="0">
        <v>9.642004361E-05</v>
      </c>
    </row>
    <row r="2266">
      <c r="A2266" s="13" t="s">
        <v>2473</v>
      </c>
      <c r="B2266" s="13">
        <v>44158</v>
      </c>
      <c r="C2266" s="14">
        <f>HYPERLINK(CHAR(35)&amp;CELL("address",INDEX(Holdings!AN1:AN2253,SMALL(IF(COUNTIF(Holdings!A1:A2253,A2265),MATCH(B2265,Holdings!Y1:Y2253,0),""),ROWS($A$1:A1)))),"GameStop Corp")</f>
      </c>
    </row>
    <row r="2267">
      <c r="A2267" s="2" t="s">
        <v>4867</v>
      </c>
      <c r="B2267" s="2" t="s">
        <v>4868</v>
      </c>
    </row>
    <row r="2270" hidden="1">
      <c r="A2270" s="0" t="s">
        <v>2480</v>
      </c>
      <c r="B2270" s="0">
        <v>0.00015716232589</v>
      </c>
    </row>
    <row r="2271">
      <c r="A2271" s="13" t="s">
        <v>2473</v>
      </c>
      <c r="B2271" s="13">
        <v>44235</v>
      </c>
      <c r="C2271" s="14">
        <f>HYPERLINK(CHAR(35)&amp;CELL("address",INDEX(Holdings!AN1:AN2253,SMALL(IF(COUNTIF(Holdings!A1:A2253,A2270),MATCH(B2270,Holdings!Y1:Y2253,0),""),ROWS($A$1:A1)))),"GameStop Corp")</f>
      </c>
    </row>
    <row r="2272">
      <c r="A2272" s="2" t="s">
        <v>4867</v>
      </c>
      <c r="B2272" s="2" t="s">
        <v>4868</v>
      </c>
    </row>
    <row r="2273">
      <c r="A2273" s="2" t="s">
        <v>4928</v>
      </c>
      <c r="B2273" s="2" t="s">
        <v>4929</v>
      </c>
    </row>
    <row r="2276" hidden="1">
      <c r="A2276" s="0" t="s">
        <v>2481</v>
      </c>
      <c r="B2276" s="0">
        <v>0.00468494974508</v>
      </c>
    </row>
    <row r="2277">
      <c r="A2277" s="13" t="s">
        <v>2482</v>
      </c>
      <c r="B2277" s="13">
        <v>44523</v>
      </c>
      <c r="C2277" s="14">
        <f>HYPERLINK(CHAR(35)&amp;CELL("address",INDEX(Holdings!AN1:AN2253,SMALL(IF(COUNTIF(Holdings!A1:A2253,A2276),MATCH(B2276,Holdings!Y1:Y2253,0),""),ROWS($A$1:A1)))),"GameStop Corp")</f>
      </c>
    </row>
    <row r="2278">
      <c r="A2278" s="2" t="s">
        <v>4867</v>
      </c>
      <c r="B2278" s="2" t="s">
        <v>4868</v>
      </c>
    </row>
    <row r="2281" hidden="1">
      <c r="A2281" s="0" t="s">
        <v>2485</v>
      </c>
      <c r="B2281" s="0">
        <v>0.00027209235403</v>
      </c>
    </row>
    <row r="2282">
      <c r="A2282" s="13" t="s">
        <v>2486</v>
      </c>
      <c r="B2282" s="13">
        <v>43791</v>
      </c>
      <c r="C2282" s="14">
        <f>HYPERLINK(CHAR(35)&amp;CELL("address",INDEX(Holdings!AN1:AN2253,SMALL(IF(COUNTIF(Holdings!A1:A2253,A2281),MATCH(B2281,Holdings!Y1:Y2253,0),""),ROWS($A$1:A1)))),"GameStop Corp")</f>
      </c>
    </row>
    <row r="2283">
      <c r="A2283" s="2" t="s">
        <v>4867</v>
      </c>
      <c r="B2283" s="2" t="s">
        <v>4868</v>
      </c>
    </row>
    <row r="2286" hidden="1">
      <c r="A2286" s="0" t="s">
        <v>2489</v>
      </c>
      <c r="B2286" s="0">
        <v>0.00027397733483</v>
      </c>
    </row>
    <row r="2287">
      <c r="A2287" s="13" t="s">
        <v>2486</v>
      </c>
      <c r="B2287" s="13">
        <v>43857</v>
      </c>
      <c r="C2287" s="14">
        <f>HYPERLINK(CHAR(35)&amp;CELL("address",INDEX(Holdings!AN1:AN2253,SMALL(IF(COUNTIF(Holdings!A1:A2253,A2286),MATCH(B2286,Holdings!Y1:Y2253,0),""),ROWS($A$1:A1)))),"GameStop Corp")</f>
      </c>
    </row>
    <row r="2288">
      <c r="A2288" s="2" t="s">
        <v>4867</v>
      </c>
      <c r="B2288" s="2" t="s">
        <v>4868</v>
      </c>
    </row>
    <row r="2291" hidden="1">
      <c r="A2291" s="0" t="s">
        <v>2490</v>
      </c>
      <c r="B2291" s="0">
        <v>0.00014042707042</v>
      </c>
    </row>
    <row r="2292">
      <c r="A2292" s="13" t="s">
        <v>2486</v>
      </c>
      <c r="B2292" s="13">
        <v>43970</v>
      </c>
      <c r="C2292" s="14">
        <f>HYPERLINK(CHAR(35)&amp;CELL("address",INDEX(Holdings!AN1:AN2253,SMALL(IF(COUNTIF(Holdings!A1:A2253,A2291),MATCH(B2291,Holdings!Y1:Y2253,0),""),ROWS($A$1:A1)))),"GameStop Corp")</f>
      </c>
    </row>
    <row r="2293">
      <c r="A2293" s="2" t="s">
        <v>4867</v>
      </c>
      <c r="B2293" s="2" t="s">
        <v>4868</v>
      </c>
    </row>
    <row r="2294">
      <c r="A2294" s="2" t="s">
        <v>4928</v>
      </c>
      <c r="B2294" s="2" t="s">
        <v>4929</v>
      </c>
    </row>
    <row r="2297" hidden="1">
      <c r="A2297" s="0" t="s">
        <v>2491</v>
      </c>
      <c r="B2297" s="0">
        <v>0.00016981417429</v>
      </c>
    </row>
    <row r="2298">
      <c r="A2298" s="13" t="s">
        <v>2486</v>
      </c>
      <c r="B2298" s="13">
        <v>44049</v>
      </c>
      <c r="C2298" s="14">
        <f>HYPERLINK(CHAR(35)&amp;CELL("address",INDEX(Holdings!AN1:AN2253,SMALL(IF(COUNTIF(Holdings!A1:A2253,A2297),MATCH(B2297,Holdings!Y1:Y2253,0),""),ROWS($A$1:A1)))),"GameStop Corp")</f>
      </c>
    </row>
    <row r="2299">
      <c r="A2299" s="2" t="s">
        <v>4867</v>
      </c>
      <c r="B2299" s="2" t="s">
        <v>4868</v>
      </c>
    </row>
    <row r="2300">
      <c r="A2300" s="2" t="s">
        <v>4928</v>
      </c>
      <c r="B2300" s="2" t="s">
        <v>4929</v>
      </c>
    </row>
    <row r="2303" hidden="1">
      <c r="A2303" s="0" t="s">
        <v>2492</v>
      </c>
      <c r="B2303" s="0">
        <v>0.0002875982127</v>
      </c>
    </row>
    <row r="2304">
      <c r="A2304" s="13" t="s">
        <v>2486</v>
      </c>
      <c r="B2304" s="13">
        <v>44158</v>
      </c>
      <c r="C2304" s="14">
        <f>HYPERLINK(CHAR(35)&amp;CELL("address",INDEX(Holdings!AN1:AN2253,SMALL(IF(COUNTIF(Holdings!A1:A2253,A2303),MATCH(B2303,Holdings!Y1:Y2253,0),""),ROWS($A$1:A1)))),"GameStop Corp")</f>
      </c>
    </row>
    <row r="2305">
      <c r="A2305" s="2" t="s">
        <v>4867</v>
      </c>
      <c r="B2305" s="2" t="s">
        <v>4868</v>
      </c>
    </row>
    <row r="2306">
      <c r="A2306" s="2" t="s">
        <v>4928</v>
      </c>
      <c r="B2306" s="2" t="s">
        <v>4929</v>
      </c>
    </row>
    <row r="2309" hidden="1">
      <c r="A2309" s="0" t="s">
        <v>2493</v>
      </c>
      <c r="B2309" s="0">
        <v>0.00044391281683</v>
      </c>
    </row>
    <row r="2310">
      <c r="A2310" s="13" t="s">
        <v>2486</v>
      </c>
      <c r="B2310" s="13">
        <v>44235</v>
      </c>
      <c r="C2310" s="14">
        <f>HYPERLINK(CHAR(35)&amp;CELL("address",INDEX(Holdings!AN1:AN2253,SMALL(IF(COUNTIF(Holdings!A1:A2253,A2309),MATCH(B2309,Holdings!Y1:Y2253,0),""),ROWS($A$1:A1)))),"GameStop Corp")</f>
      </c>
    </row>
    <row r="2311">
      <c r="A2311" s="2" t="s">
        <v>4867</v>
      </c>
      <c r="B2311" s="2" t="s">
        <v>4868</v>
      </c>
    </row>
    <row r="2312">
      <c r="A2312" s="2" t="s">
        <v>4928</v>
      </c>
      <c r="B2312" s="2" t="s">
        <v>4929</v>
      </c>
    </row>
    <row r="2315" hidden="1">
      <c r="A2315" s="0" t="s">
        <v>2494</v>
      </c>
      <c r="B2315" s="0">
        <v>0.00382340908912</v>
      </c>
    </row>
    <row r="2316">
      <c r="A2316" s="13" t="s">
        <v>2486</v>
      </c>
      <c r="B2316" s="13">
        <v>44341</v>
      </c>
      <c r="C2316" s="14">
        <f>HYPERLINK(CHAR(35)&amp;CELL("address",INDEX(Holdings!AN1:AN2253,SMALL(IF(COUNTIF(Holdings!A1:A2253,A2315),MATCH(B2315,Holdings!Y1:Y2253,0),""),ROWS($A$1:A1)))),"GameStop Corp")</f>
      </c>
    </row>
    <row r="2317">
      <c r="A2317" s="2" t="s">
        <v>4867</v>
      </c>
      <c r="B2317" s="2" t="s">
        <v>4868</v>
      </c>
    </row>
    <row r="2318">
      <c r="A2318" s="2" t="s">
        <v>4928</v>
      </c>
      <c r="B2318" s="2" t="s">
        <v>4929</v>
      </c>
    </row>
    <row r="2321" hidden="1">
      <c r="A2321" s="0" t="s">
        <v>2495</v>
      </c>
      <c r="B2321" s="0">
        <v>0.00261479776559</v>
      </c>
    </row>
    <row r="2322">
      <c r="A2322" s="13" t="s">
        <v>2496</v>
      </c>
      <c r="B2322" s="13">
        <v>43791</v>
      </c>
      <c r="C2322" s="14">
        <f>HYPERLINK(CHAR(35)&amp;CELL("address",INDEX(Holdings!AN1:AN2253,SMALL(IF(COUNTIF(Holdings!A1:A2253,A2321),MATCH(B2321,Holdings!Y1:Y2253,0),""),ROWS($A$1:A1)))),"GameStop Corp")</f>
      </c>
    </row>
    <row r="2323">
      <c r="A2323" s="2" t="s">
        <v>4867</v>
      </c>
      <c r="B2323" s="2" t="s">
        <v>4868</v>
      </c>
    </row>
    <row r="2326" hidden="1">
      <c r="A2326" s="0" t="s">
        <v>2499</v>
      </c>
      <c r="B2326" s="0">
        <v>0.00269361206063</v>
      </c>
    </row>
    <row r="2327">
      <c r="A2327" s="13" t="s">
        <v>2496</v>
      </c>
      <c r="B2327" s="13">
        <v>43857</v>
      </c>
      <c r="C2327" s="14">
        <f>HYPERLINK(CHAR(35)&amp;CELL("address",INDEX(Holdings!AN1:AN2253,SMALL(IF(COUNTIF(Holdings!A1:A2253,A2326),MATCH(B2326,Holdings!Y1:Y2253,0),""),ROWS($A$1:A1)))),"GameStop Corp")</f>
      </c>
    </row>
    <row r="2328">
      <c r="A2328" s="2" t="s">
        <v>4867</v>
      </c>
      <c r="B2328" s="2" t="s">
        <v>4868</v>
      </c>
    </row>
    <row r="2331" hidden="1">
      <c r="A2331" s="0" t="s">
        <v>2500</v>
      </c>
      <c r="B2331" s="0">
        <v>0.00263507952202</v>
      </c>
    </row>
    <row r="2332">
      <c r="A2332" s="13" t="s">
        <v>2496</v>
      </c>
      <c r="B2332" s="13">
        <v>43970</v>
      </c>
      <c r="C2332" s="14">
        <f>HYPERLINK(CHAR(35)&amp;CELL("address",INDEX(Holdings!AN1:AN2253,SMALL(IF(COUNTIF(Holdings!A1:A2253,A2331),MATCH(B2331,Holdings!Y1:Y2253,0),""),ROWS($A$1:A1)))),"GameStop Corp")</f>
      </c>
    </row>
    <row r="2333">
      <c r="A2333" s="2" t="s">
        <v>4867</v>
      </c>
      <c r="B2333" s="2" t="s">
        <v>4868</v>
      </c>
    </row>
    <row r="2336" hidden="1">
      <c r="A2336" s="0" t="s">
        <v>2509</v>
      </c>
      <c r="B2336" s="0">
        <v>0.00362263419622</v>
      </c>
      <c r="C2336" s="0">
        <v>0.00580288895202</v>
      </c>
    </row>
    <row r="2337">
      <c r="A2337" s="13" t="s">
        <v>2510</v>
      </c>
      <c r="B2337" s="13">
        <v>44160</v>
      </c>
      <c r="C2337" s="14">
        <f>HYPERLINK(CHAR(35)&amp;CELL("address",INDEX(Holdings!AN1:AN2253,SMALL(IF(COUNTIF(Holdings!A1:A2253,A2336),MATCH(B2336,Holdings!Y1:Y2253,0),""),ROWS($A$1:A1)))),"GameStop Corp")</f>
      </c>
      <c r="D2337" s="14">
        <f>HYPERLINK(CHAR(35)&amp;CELL("address",INDEX(Holdings!AN1:AN2253,SMALL(IF(COUNTIF(Holdings!A1:A2253,A2336),MATCH(C2336,Holdings!Y1:Y2253,0),""),ROWS($A$1:A1)))),"GameStop Corp")</f>
      </c>
    </row>
    <row r="2338">
      <c r="A2338" s="2" t="s">
        <v>4867</v>
      </c>
      <c r="B2338" s="2" t="s">
        <v>4868</v>
      </c>
    </row>
    <row r="2341" hidden="1">
      <c r="A2341" s="0" t="s">
        <v>2513</v>
      </c>
      <c r="B2341" s="0">
        <v>0.0017514618212</v>
      </c>
      <c r="C2341" s="0">
        <v>0.00058382060706</v>
      </c>
    </row>
    <row r="2342">
      <c r="A2342" s="13" t="s">
        <v>2517</v>
      </c>
      <c r="B2342" s="13">
        <v>44193</v>
      </c>
      <c r="C2342" s="14">
        <f>HYPERLINK(CHAR(35)&amp;CELL("address",INDEX(Holdings!AN1:AN2253,SMALL(IF(COUNTIF(Holdings!A1:A2253,A2341),MATCH(B2341,Holdings!Y1:Y2253,0),""),ROWS($A$1:A1)))),"GameStop Corp")</f>
      </c>
      <c r="D2342" s="14">
        <f>HYPERLINK(CHAR(35)&amp;CELL("address",INDEX(Holdings!AN1:AN2253,SMALL(IF(COUNTIF(Holdings!A1:A2253,A2341),MATCH(C2341,Holdings!Y1:Y2253,0),""),ROWS($A$1:A1)))),"GameStop Corp")</f>
      </c>
    </row>
    <row r="2343">
      <c r="A2343" s="2" t="s">
        <v>4867</v>
      </c>
      <c r="B2343" s="2" t="s">
        <v>4868</v>
      </c>
    </row>
    <row r="2346" hidden="1">
      <c r="A2346" s="0" t="s">
        <v>2520</v>
      </c>
      <c r="B2346" s="0">
        <v>0.00145522948968</v>
      </c>
      <c r="C2346" s="0">
        <v>0.00034240693874</v>
      </c>
    </row>
    <row r="2347">
      <c r="A2347" s="13" t="s">
        <v>2517</v>
      </c>
      <c r="B2347" s="13">
        <v>44281</v>
      </c>
      <c r="C2347" s="14">
        <f>HYPERLINK(CHAR(35)&amp;CELL("address",INDEX(Holdings!AN1:AN2253,SMALL(IF(COUNTIF(Holdings!A1:A2253,A2346),MATCH(B2346,Holdings!Y1:Y2253,0),""),ROWS($A$1:A1)))),"GameStop Corp")</f>
      </c>
      <c r="D2347" s="14">
        <f>HYPERLINK(CHAR(35)&amp;CELL("address",INDEX(Holdings!AN1:AN2253,SMALL(IF(COUNTIF(Holdings!A1:A2253,A2346),MATCH(C2346,Holdings!Y1:Y2253,0),""),ROWS($A$1:A1)))),"GameStop Corp")</f>
      </c>
    </row>
    <row r="2348">
      <c r="A2348" s="2" t="s">
        <v>4867</v>
      </c>
      <c r="B2348" s="2" t="s">
        <v>4868</v>
      </c>
    </row>
    <row r="2351" hidden="1">
      <c r="A2351" s="0" t="s">
        <v>2521</v>
      </c>
      <c r="B2351" s="0">
        <v>0.00677509508273</v>
      </c>
    </row>
    <row r="2352">
      <c r="A2352" s="13" t="s">
        <v>2525</v>
      </c>
      <c r="B2352" s="13">
        <v>44286</v>
      </c>
      <c r="C2352" s="14">
        <f>HYPERLINK(CHAR(35)&amp;CELL("address",INDEX(Holdings!AN1:AN2253,SMALL(IF(COUNTIF(Holdings!A1:A2253,A2351),MATCH(B2351,Holdings!Y1:Y2253,0),""),ROWS($A$1:A1)))),"GameStop Corp., Class A")</f>
      </c>
    </row>
    <row r="2353">
      <c r="A2353" s="2" t="s">
        <v>4867</v>
      </c>
      <c r="B2353" s="2" t="s">
        <v>4868</v>
      </c>
    </row>
    <row r="2356" hidden="1">
      <c r="A2356" s="0" t="s">
        <v>2528</v>
      </c>
      <c r="B2356" s="0">
        <v>0.0003499887435</v>
      </c>
    </row>
    <row r="2357">
      <c r="A2357" s="13" t="s">
        <v>2529</v>
      </c>
      <c r="B2357" s="13">
        <v>43916</v>
      </c>
      <c r="C2357" s="14">
        <f>HYPERLINK(CHAR(35)&amp;CELL("address",INDEX(Holdings!AN1:AN2253,SMALL(IF(COUNTIF(Holdings!A1:A2253,A2356),MATCH(B2356,Holdings!Y1:Y2253,0),""),ROWS($A$1:A1)))),"SWAP GameStop Corp")</f>
      </c>
    </row>
    <row r="2358">
      <c r="A2358" s="2" t="s">
        <v>4867</v>
      </c>
      <c r="B2358" s="2" t="s">
        <v>4868</v>
      </c>
    </row>
    <row r="2361" hidden="1">
      <c r="A2361" s="0" t="s">
        <v>2536</v>
      </c>
      <c r="B2361" s="0">
        <v>-0.0008512539135</v>
      </c>
    </row>
    <row r="2362">
      <c r="A2362" s="13" t="s">
        <v>2529</v>
      </c>
      <c r="B2362" s="13">
        <v>44007</v>
      </c>
      <c r="C2362" s="14">
        <f>HYPERLINK(CHAR(35)&amp;CELL("address",INDEX(Holdings!AN1:AN2253,SMALL(IF(COUNTIF(Holdings!A1:A2253,A2361),MATCH(B2361,Holdings!Y1:Y2253,0),""),ROWS($A$1:A1)))),"SWAP GameStop Corp")</f>
      </c>
    </row>
    <row r="2363">
      <c r="A2363" s="2" t="s">
        <v>4867</v>
      </c>
      <c r="B2363" s="2" t="s">
        <v>4868</v>
      </c>
    </row>
    <row r="2366" hidden="1">
      <c r="A2366" s="0" t="s">
        <v>2537</v>
      </c>
      <c r="B2366" s="0">
        <v>0.00109129098453</v>
      </c>
    </row>
    <row r="2367">
      <c r="A2367" s="13" t="s">
        <v>2541</v>
      </c>
      <c r="B2367" s="13">
        <v>44250</v>
      </c>
      <c r="C2367" s="14">
        <f>HYPERLINK(CHAR(35)&amp;CELL("address",INDEX(Holdings!AN1:AN2253,SMALL(IF(COUNTIF(Holdings!A1:A2253,A2366),MATCH(B2366,Holdings!Y1:Y2253,0),""),ROWS($A$1:A1)))),"GameStop Corp")</f>
      </c>
    </row>
    <row r="2368">
      <c r="A2368" s="2" t="s">
        <v>4867</v>
      </c>
      <c r="B2368" s="2" t="s">
        <v>4868</v>
      </c>
    </row>
    <row r="2371" hidden="1">
      <c r="A2371" s="0" t="s">
        <v>2544</v>
      </c>
      <c r="B2371" s="0">
        <v>0.00396078145039</v>
      </c>
    </row>
    <row r="2372">
      <c r="A2372" s="13" t="s">
        <v>2541</v>
      </c>
      <c r="B2372" s="13">
        <v>44343</v>
      </c>
      <c r="C2372" s="14">
        <f>HYPERLINK(CHAR(35)&amp;CELL("address",INDEX(Holdings!AN1:AN2253,SMALL(IF(COUNTIF(Holdings!A1:A2253,A2371),MATCH(B2371,Holdings!Y1:Y2253,0),""),ROWS($A$1:A1)))),"GameStop Corp., Class A")</f>
      </c>
    </row>
    <row r="2373">
      <c r="A2373" s="2" t="s">
        <v>4867</v>
      </c>
      <c r="B2373" s="2" t="s">
        <v>4868</v>
      </c>
    </row>
    <row r="2376" hidden="1">
      <c r="A2376" s="0" t="s">
        <v>2545</v>
      </c>
      <c r="B2376" s="0">
        <v>0.000254167374</v>
      </c>
    </row>
    <row r="2377">
      <c r="A2377" s="13" t="s">
        <v>2549</v>
      </c>
      <c r="B2377" s="13">
        <v>43795</v>
      </c>
      <c r="C2377" s="14">
        <f>HYPERLINK(CHAR(35)&amp;CELL("address",INDEX(Holdings!AN1:AN2253,SMALL(IF(COUNTIF(Holdings!A1:A2253,A2376),MATCH(B2376,Holdings!Y1:Y2253,0),""),ROWS($A$1:A1)))),"COMMON STOCK USD.001")</f>
      </c>
    </row>
    <row r="2378">
      <c r="A2378" s="2" t="s">
        <v>4930</v>
      </c>
      <c r="B2378" s="2" t="s">
        <v>4931</v>
      </c>
    </row>
    <row r="2379">
      <c r="A2379" s="2" t="s">
        <v>4932</v>
      </c>
      <c r="B2379" s="2" t="s">
        <v>4931</v>
      </c>
    </row>
    <row r="2380">
      <c r="A2380" s="2" t="s">
        <v>4933</v>
      </c>
      <c r="B2380" s="2" t="s">
        <v>4931</v>
      </c>
    </row>
    <row r="2381">
      <c r="A2381" s="2" t="s">
        <v>4934</v>
      </c>
      <c r="B2381" s="2" t="s">
        <v>4935</v>
      </c>
    </row>
    <row r="2382">
      <c r="A2382" s="2" t="s">
        <v>4936</v>
      </c>
      <c r="B2382" s="2" t="s">
        <v>4937</v>
      </c>
    </row>
    <row r="2383">
      <c r="A2383" s="2" t="s">
        <v>4938</v>
      </c>
      <c r="B2383" s="2" t="s">
        <v>4939</v>
      </c>
    </row>
    <row r="2384">
      <c r="A2384" s="2" t="s">
        <v>4940</v>
      </c>
      <c r="B2384" s="2" t="s">
        <v>4941</v>
      </c>
    </row>
    <row r="2385">
      <c r="A2385" s="2" t="s">
        <v>4942</v>
      </c>
      <c r="B2385" s="2" t="s">
        <v>4943</v>
      </c>
    </row>
    <row r="2386">
      <c r="A2386" s="2" t="s">
        <v>4867</v>
      </c>
      <c r="B2386" s="2" t="s">
        <v>4944</v>
      </c>
    </row>
    <row r="2387">
      <c r="A2387" s="2" t="s">
        <v>4887</v>
      </c>
      <c r="B2387" s="2" t="s">
        <v>4945</v>
      </c>
    </row>
    <row r="2388">
      <c r="A2388" s="2" t="s">
        <v>4946</v>
      </c>
      <c r="B2388" s="2" t="s">
        <v>4947</v>
      </c>
    </row>
    <row r="2389">
      <c r="A2389" s="2" t="s">
        <v>4948</v>
      </c>
      <c r="B2389" s="2" t="s">
        <v>4949</v>
      </c>
    </row>
    <row r="2390">
      <c r="A2390" s="2" t="s">
        <v>4950</v>
      </c>
      <c r="B2390" s="2" t="s">
        <v>4951</v>
      </c>
    </row>
    <row r="2391">
      <c r="A2391" s="2" t="s">
        <v>4952</v>
      </c>
      <c r="B2391" s="2" t="s">
        <v>4951</v>
      </c>
    </row>
    <row r="2392">
      <c r="A2392" s="2" t="s">
        <v>4953</v>
      </c>
      <c r="B2392" s="2" t="s">
        <v>4954</v>
      </c>
    </row>
    <row r="2393">
      <c r="A2393" s="2" t="s">
        <v>4955</v>
      </c>
      <c r="B2393" s="2" t="s">
        <v>4956</v>
      </c>
    </row>
    <row r="2394">
      <c r="A2394" s="2" t="s">
        <v>4957</v>
      </c>
      <c r="B2394" s="2" t="s">
        <v>4958</v>
      </c>
    </row>
    <row r="2395">
      <c r="A2395" s="2" t="s">
        <v>4959</v>
      </c>
      <c r="B2395" s="2" t="s">
        <v>4960</v>
      </c>
    </row>
    <row r="2396">
      <c r="A2396" s="2" t="s">
        <v>4961</v>
      </c>
      <c r="B2396" s="2" t="s">
        <v>4962</v>
      </c>
    </row>
    <row r="2397">
      <c r="A2397" s="2" t="s">
        <v>4963</v>
      </c>
      <c r="B2397" s="2" t="s">
        <v>4964</v>
      </c>
    </row>
    <row r="2398">
      <c r="A2398" s="2" t="s">
        <v>4965</v>
      </c>
      <c r="B2398" s="2" t="s">
        <v>4966</v>
      </c>
    </row>
    <row r="2399">
      <c r="A2399" s="2" t="s">
        <v>4967</v>
      </c>
      <c r="B2399" s="2" t="s">
        <v>4966</v>
      </c>
    </row>
    <row r="2402" hidden="1">
      <c r="A2402" s="0" t="s">
        <v>2555</v>
      </c>
      <c r="B2402" s="0">
        <v>0.000259955025</v>
      </c>
    </row>
    <row r="2403">
      <c r="A2403" s="13" t="s">
        <v>2549</v>
      </c>
      <c r="B2403" s="13">
        <v>43886</v>
      </c>
      <c r="C2403" s="14">
        <f>HYPERLINK(CHAR(35)&amp;CELL("address",INDEX(Holdings!AN1:AN2253,SMALL(IF(COUNTIF(Holdings!A1:A2253,A2402),MATCH(B2402,Holdings!Y1:Y2253,0),""),ROWS($A$1:A1)))),"COMMON STOCK USD.001")</f>
      </c>
    </row>
    <row r="2404">
      <c r="A2404" s="2" t="s">
        <v>4930</v>
      </c>
      <c r="B2404" s="2" t="s">
        <v>4931</v>
      </c>
    </row>
    <row r="2405">
      <c r="A2405" s="2" t="s">
        <v>4932</v>
      </c>
      <c r="B2405" s="2" t="s">
        <v>4931</v>
      </c>
    </row>
    <row r="2406">
      <c r="A2406" s="2" t="s">
        <v>4933</v>
      </c>
      <c r="B2406" s="2" t="s">
        <v>4931</v>
      </c>
    </row>
    <row r="2407">
      <c r="A2407" s="2" t="s">
        <v>4934</v>
      </c>
      <c r="B2407" s="2" t="s">
        <v>4935</v>
      </c>
    </row>
    <row r="2408">
      <c r="A2408" s="2" t="s">
        <v>4936</v>
      </c>
      <c r="B2408" s="2" t="s">
        <v>4937</v>
      </c>
    </row>
    <row r="2409">
      <c r="A2409" s="2" t="s">
        <v>4938</v>
      </c>
      <c r="B2409" s="2" t="s">
        <v>4939</v>
      </c>
    </row>
    <row r="2410">
      <c r="A2410" s="2" t="s">
        <v>4940</v>
      </c>
      <c r="B2410" s="2" t="s">
        <v>4941</v>
      </c>
    </row>
    <row r="2411">
      <c r="A2411" s="2" t="s">
        <v>4942</v>
      </c>
      <c r="B2411" s="2" t="s">
        <v>4943</v>
      </c>
    </row>
    <row r="2412">
      <c r="A2412" s="2" t="s">
        <v>4968</v>
      </c>
      <c r="B2412" s="2" t="s">
        <v>4969</v>
      </c>
    </row>
    <row r="2413">
      <c r="A2413" s="2" t="s">
        <v>4970</v>
      </c>
      <c r="B2413" s="2" t="s">
        <v>4971</v>
      </c>
    </row>
    <row r="2414">
      <c r="A2414" s="2" t="s">
        <v>4867</v>
      </c>
      <c r="B2414" s="2" t="s">
        <v>4944</v>
      </c>
    </row>
    <row r="2415">
      <c r="A2415" s="2" t="s">
        <v>4887</v>
      </c>
      <c r="B2415" s="2" t="s">
        <v>4945</v>
      </c>
    </row>
    <row r="2416">
      <c r="A2416" s="2" t="s">
        <v>4946</v>
      </c>
      <c r="B2416" s="2" t="s">
        <v>4947</v>
      </c>
    </row>
    <row r="2417">
      <c r="A2417" s="2" t="s">
        <v>4948</v>
      </c>
      <c r="B2417" s="2" t="s">
        <v>4949</v>
      </c>
    </row>
    <row r="2418">
      <c r="A2418" s="2" t="s">
        <v>4950</v>
      </c>
      <c r="B2418" s="2" t="s">
        <v>4951</v>
      </c>
    </row>
    <row r="2419">
      <c r="A2419" s="2" t="s">
        <v>4952</v>
      </c>
      <c r="B2419" s="2" t="s">
        <v>4951</v>
      </c>
    </row>
    <row r="2420">
      <c r="A2420" s="2" t="s">
        <v>4972</v>
      </c>
      <c r="B2420" s="2" t="s">
        <v>4969</v>
      </c>
    </row>
    <row r="2421">
      <c r="A2421" s="2" t="s">
        <v>4953</v>
      </c>
      <c r="B2421" s="2" t="s">
        <v>4954</v>
      </c>
    </row>
    <row r="2422">
      <c r="A2422" s="2" t="s">
        <v>4955</v>
      </c>
      <c r="B2422" s="2" t="s">
        <v>4956</v>
      </c>
    </row>
    <row r="2423">
      <c r="A2423" s="2" t="s">
        <v>4957</v>
      </c>
      <c r="B2423" s="2" t="s">
        <v>4958</v>
      </c>
    </row>
    <row r="2424">
      <c r="A2424" s="2" t="s">
        <v>4959</v>
      </c>
      <c r="B2424" s="2" t="s">
        <v>4960</v>
      </c>
    </row>
    <row r="2425">
      <c r="A2425" s="2" t="s">
        <v>4961</v>
      </c>
      <c r="B2425" s="2" t="s">
        <v>4962</v>
      </c>
    </row>
    <row r="2426">
      <c r="A2426" s="2" t="s">
        <v>4963</v>
      </c>
      <c r="B2426" s="2" t="s">
        <v>4964</v>
      </c>
    </row>
    <row r="2427">
      <c r="A2427" s="2" t="s">
        <v>4965</v>
      </c>
      <c r="B2427" s="2" t="s">
        <v>4966</v>
      </c>
    </row>
    <row r="2428">
      <c r="A2428" s="2" t="s">
        <v>4967</v>
      </c>
      <c r="B2428" s="2" t="s">
        <v>4966</v>
      </c>
    </row>
    <row r="2431" hidden="1">
      <c r="A2431" s="0" t="s">
        <v>2557</v>
      </c>
      <c r="B2431" s="0">
        <v>0.000140332523</v>
      </c>
    </row>
    <row r="2432">
      <c r="A2432" s="13" t="s">
        <v>2549</v>
      </c>
      <c r="B2432" s="13">
        <v>44068</v>
      </c>
      <c r="C2432" s="14">
        <f>HYPERLINK(CHAR(35)&amp;CELL("address",INDEX(Holdings!AN1:AN2253,SMALL(IF(COUNTIF(Holdings!A1:A2253,A2431),MATCH(B2431,Holdings!Y1:Y2253,0),""),ROWS($A$1:A1)))),"COMMON STOCK USD.001")</f>
      </c>
    </row>
    <row r="2433">
      <c r="A2433" s="2" t="s">
        <v>4930</v>
      </c>
      <c r="B2433" s="2" t="s">
        <v>4931</v>
      </c>
    </row>
    <row r="2434">
      <c r="A2434" s="2" t="s">
        <v>4932</v>
      </c>
      <c r="B2434" s="2" t="s">
        <v>4931</v>
      </c>
    </row>
    <row r="2435">
      <c r="A2435" s="2" t="s">
        <v>4933</v>
      </c>
      <c r="B2435" s="2" t="s">
        <v>4931</v>
      </c>
    </row>
    <row r="2436">
      <c r="A2436" s="2" t="s">
        <v>4934</v>
      </c>
      <c r="B2436" s="2" t="s">
        <v>4935</v>
      </c>
    </row>
    <row r="2437">
      <c r="A2437" s="2" t="s">
        <v>4936</v>
      </c>
      <c r="B2437" s="2" t="s">
        <v>4937</v>
      </c>
    </row>
    <row r="2438">
      <c r="A2438" s="2" t="s">
        <v>4938</v>
      </c>
      <c r="B2438" s="2" t="s">
        <v>4939</v>
      </c>
    </row>
    <row r="2439">
      <c r="A2439" s="2" t="s">
        <v>4940</v>
      </c>
      <c r="B2439" s="2" t="s">
        <v>4941</v>
      </c>
    </row>
    <row r="2440">
      <c r="A2440" s="2" t="s">
        <v>4942</v>
      </c>
      <c r="B2440" s="2" t="s">
        <v>4943</v>
      </c>
    </row>
    <row r="2441">
      <c r="A2441" s="2" t="s">
        <v>4968</v>
      </c>
      <c r="B2441" s="2" t="s">
        <v>4969</v>
      </c>
    </row>
    <row r="2442">
      <c r="A2442" s="2" t="s">
        <v>4970</v>
      </c>
      <c r="B2442" s="2" t="s">
        <v>4971</v>
      </c>
    </row>
    <row r="2443">
      <c r="A2443" s="2" t="s">
        <v>4867</v>
      </c>
      <c r="B2443" s="2" t="s">
        <v>4944</v>
      </c>
    </row>
    <row r="2444">
      <c r="A2444" s="2" t="s">
        <v>4887</v>
      </c>
      <c r="B2444" s="2" t="s">
        <v>4945</v>
      </c>
    </row>
    <row r="2445">
      <c r="A2445" s="2" t="s">
        <v>4946</v>
      </c>
      <c r="B2445" s="2" t="s">
        <v>4947</v>
      </c>
    </row>
    <row r="2446">
      <c r="A2446" s="2" t="s">
        <v>4948</v>
      </c>
      <c r="B2446" s="2" t="s">
        <v>4949</v>
      </c>
    </row>
    <row r="2447">
      <c r="A2447" s="2" t="s">
        <v>4950</v>
      </c>
      <c r="B2447" s="2" t="s">
        <v>4951</v>
      </c>
    </row>
    <row r="2448">
      <c r="A2448" s="2" t="s">
        <v>4952</v>
      </c>
      <c r="B2448" s="2" t="s">
        <v>4951</v>
      </c>
    </row>
    <row r="2449">
      <c r="A2449" s="2" t="s">
        <v>4972</v>
      </c>
      <c r="B2449" s="2" t="s">
        <v>4969</v>
      </c>
    </row>
    <row r="2450">
      <c r="A2450" s="2" t="s">
        <v>4953</v>
      </c>
      <c r="B2450" s="2" t="s">
        <v>4954</v>
      </c>
    </row>
    <row r="2451">
      <c r="A2451" s="2" t="s">
        <v>4955</v>
      </c>
      <c r="B2451" s="2" t="s">
        <v>4956</v>
      </c>
    </row>
    <row r="2452">
      <c r="A2452" s="2" t="s">
        <v>4957</v>
      </c>
      <c r="B2452" s="2" t="s">
        <v>4958</v>
      </c>
    </row>
    <row r="2453">
      <c r="A2453" s="2" t="s">
        <v>4959</v>
      </c>
      <c r="B2453" s="2" t="s">
        <v>4960</v>
      </c>
    </row>
    <row r="2454">
      <c r="A2454" s="2" t="s">
        <v>4961</v>
      </c>
      <c r="B2454" s="2" t="s">
        <v>4962</v>
      </c>
    </row>
    <row r="2455">
      <c r="A2455" s="2" t="s">
        <v>4963</v>
      </c>
      <c r="B2455" s="2" t="s">
        <v>4964</v>
      </c>
    </row>
    <row r="2456">
      <c r="A2456" s="2" t="s">
        <v>4965</v>
      </c>
      <c r="B2456" s="2" t="s">
        <v>4966</v>
      </c>
    </row>
    <row r="2457">
      <c r="A2457" s="2" t="s">
        <v>4967</v>
      </c>
      <c r="B2457" s="2" t="s">
        <v>4966</v>
      </c>
    </row>
    <row r="2460" hidden="1">
      <c r="A2460" s="0" t="s">
        <v>2558</v>
      </c>
      <c r="B2460" s="0">
        <v>0.000303976552</v>
      </c>
    </row>
    <row r="2461">
      <c r="A2461" s="13" t="s">
        <v>2549</v>
      </c>
      <c r="B2461" s="13">
        <v>44160</v>
      </c>
      <c r="C2461" s="14">
        <f>HYPERLINK(CHAR(35)&amp;CELL("address",INDEX(Holdings!AN1:AN2253,SMALL(IF(COUNTIF(Holdings!A1:A2253,A2460),MATCH(B2460,Holdings!Y1:Y2253,0),""),ROWS($A$1:A1)))),"COMMON STOCK USD.001")</f>
      </c>
    </row>
    <row r="2462">
      <c r="A2462" s="2" t="s">
        <v>4930</v>
      </c>
      <c r="B2462" s="2" t="s">
        <v>4931</v>
      </c>
    </row>
    <row r="2463">
      <c r="A2463" s="2" t="s">
        <v>4932</v>
      </c>
      <c r="B2463" s="2" t="s">
        <v>4931</v>
      </c>
    </row>
    <row r="2464">
      <c r="A2464" s="2" t="s">
        <v>4933</v>
      </c>
      <c r="B2464" s="2" t="s">
        <v>4931</v>
      </c>
    </row>
    <row r="2465">
      <c r="A2465" s="2" t="s">
        <v>4934</v>
      </c>
      <c r="B2465" s="2" t="s">
        <v>4935</v>
      </c>
    </row>
    <row r="2466">
      <c r="A2466" s="2" t="s">
        <v>4936</v>
      </c>
      <c r="B2466" s="2" t="s">
        <v>4937</v>
      </c>
    </row>
    <row r="2467">
      <c r="A2467" s="2" t="s">
        <v>4938</v>
      </c>
      <c r="B2467" s="2" t="s">
        <v>4939</v>
      </c>
    </row>
    <row r="2468">
      <c r="A2468" s="2" t="s">
        <v>4940</v>
      </c>
      <c r="B2468" s="2" t="s">
        <v>4941</v>
      </c>
    </row>
    <row r="2469">
      <c r="A2469" s="2" t="s">
        <v>4942</v>
      </c>
      <c r="B2469" s="2" t="s">
        <v>4943</v>
      </c>
    </row>
    <row r="2470">
      <c r="A2470" s="2" t="s">
        <v>4968</v>
      </c>
      <c r="B2470" s="2" t="s">
        <v>4969</v>
      </c>
    </row>
    <row r="2471">
      <c r="A2471" s="2" t="s">
        <v>4970</v>
      </c>
      <c r="B2471" s="2" t="s">
        <v>4971</v>
      </c>
    </row>
    <row r="2472">
      <c r="A2472" s="2" t="s">
        <v>4867</v>
      </c>
      <c r="B2472" s="2" t="s">
        <v>4944</v>
      </c>
    </row>
    <row r="2473">
      <c r="A2473" s="2" t="s">
        <v>4887</v>
      </c>
      <c r="B2473" s="2" t="s">
        <v>4945</v>
      </c>
    </row>
    <row r="2474">
      <c r="A2474" s="2" t="s">
        <v>4946</v>
      </c>
      <c r="B2474" s="2" t="s">
        <v>4947</v>
      </c>
    </row>
    <row r="2475">
      <c r="A2475" s="2" t="s">
        <v>4948</v>
      </c>
      <c r="B2475" s="2" t="s">
        <v>4949</v>
      </c>
    </row>
    <row r="2476">
      <c r="A2476" s="2" t="s">
        <v>4950</v>
      </c>
      <c r="B2476" s="2" t="s">
        <v>4951</v>
      </c>
    </row>
    <row r="2477">
      <c r="A2477" s="2" t="s">
        <v>4952</v>
      </c>
      <c r="B2477" s="2" t="s">
        <v>4951</v>
      </c>
    </row>
    <row r="2478">
      <c r="A2478" s="2" t="s">
        <v>4972</v>
      </c>
      <c r="B2478" s="2" t="s">
        <v>4969</v>
      </c>
    </row>
    <row r="2479">
      <c r="A2479" s="2" t="s">
        <v>4953</v>
      </c>
      <c r="B2479" s="2" t="s">
        <v>4954</v>
      </c>
    </row>
    <row r="2480">
      <c r="A2480" s="2" t="s">
        <v>4955</v>
      </c>
      <c r="B2480" s="2" t="s">
        <v>4956</v>
      </c>
    </row>
    <row r="2481">
      <c r="A2481" s="2" t="s">
        <v>4957</v>
      </c>
      <c r="B2481" s="2" t="s">
        <v>4958</v>
      </c>
    </row>
    <row r="2482">
      <c r="A2482" s="2" t="s">
        <v>4959</v>
      </c>
      <c r="B2482" s="2" t="s">
        <v>4960</v>
      </c>
    </row>
    <row r="2483">
      <c r="A2483" s="2" t="s">
        <v>4961</v>
      </c>
      <c r="B2483" s="2" t="s">
        <v>4962</v>
      </c>
    </row>
    <row r="2484">
      <c r="A2484" s="2" t="s">
        <v>4963</v>
      </c>
      <c r="B2484" s="2" t="s">
        <v>4964</v>
      </c>
    </row>
    <row r="2485">
      <c r="A2485" s="2" t="s">
        <v>4965</v>
      </c>
      <c r="B2485" s="2" t="s">
        <v>4966</v>
      </c>
    </row>
    <row r="2486">
      <c r="A2486" s="2" t="s">
        <v>4967</v>
      </c>
      <c r="B2486" s="2" t="s">
        <v>4966</v>
      </c>
    </row>
    <row r="2489" hidden="1">
      <c r="A2489" s="0" t="s">
        <v>2559</v>
      </c>
      <c r="B2489" s="0">
        <v>0.000434566787</v>
      </c>
    </row>
    <row r="2490">
      <c r="A2490" s="13" t="s">
        <v>2549</v>
      </c>
      <c r="B2490" s="13">
        <v>44253</v>
      </c>
      <c r="C2490" s="14">
        <f>HYPERLINK(CHAR(35)&amp;CELL("address",INDEX(Holdings!AN1:AN2253,SMALL(IF(COUNTIF(Holdings!A1:A2253,A2489),MATCH(B2489,Holdings!Y1:Y2253,0),""),ROWS($A$1:A1)))),"COMMON STOCK USD.001")</f>
      </c>
    </row>
    <row r="2491">
      <c r="A2491" s="2" t="s">
        <v>4930</v>
      </c>
      <c r="B2491" s="2" t="s">
        <v>4931</v>
      </c>
    </row>
    <row r="2492">
      <c r="A2492" s="2" t="s">
        <v>4932</v>
      </c>
      <c r="B2492" s="2" t="s">
        <v>4931</v>
      </c>
    </row>
    <row r="2493">
      <c r="A2493" s="2" t="s">
        <v>4933</v>
      </c>
      <c r="B2493" s="2" t="s">
        <v>4931</v>
      </c>
    </row>
    <row r="2494">
      <c r="A2494" s="2" t="s">
        <v>4934</v>
      </c>
      <c r="B2494" s="2" t="s">
        <v>4935</v>
      </c>
    </row>
    <row r="2495">
      <c r="A2495" s="2" t="s">
        <v>4936</v>
      </c>
      <c r="B2495" s="2" t="s">
        <v>4937</v>
      </c>
    </row>
    <row r="2496">
      <c r="A2496" s="2" t="s">
        <v>4938</v>
      </c>
      <c r="B2496" s="2" t="s">
        <v>4939</v>
      </c>
    </row>
    <row r="2497">
      <c r="A2497" s="2" t="s">
        <v>4940</v>
      </c>
      <c r="B2497" s="2" t="s">
        <v>4941</v>
      </c>
    </row>
    <row r="2498">
      <c r="A2498" s="2" t="s">
        <v>4942</v>
      </c>
      <c r="B2498" s="2" t="s">
        <v>4943</v>
      </c>
    </row>
    <row r="2499">
      <c r="A2499" s="2" t="s">
        <v>4968</v>
      </c>
      <c r="B2499" s="2" t="s">
        <v>4969</v>
      </c>
    </row>
    <row r="2500">
      <c r="A2500" s="2" t="s">
        <v>4970</v>
      </c>
      <c r="B2500" s="2" t="s">
        <v>4971</v>
      </c>
    </row>
    <row r="2501">
      <c r="A2501" s="2" t="s">
        <v>4867</v>
      </c>
      <c r="B2501" s="2" t="s">
        <v>4944</v>
      </c>
    </row>
    <row r="2502">
      <c r="A2502" s="2" t="s">
        <v>4887</v>
      </c>
      <c r="B2502" s="2" t="s">
        <v>4945</v>
      </c>
    </row>
    <row r="2503">
      <c r="A2503" s="2" t="s">
        <v>4946</v>
      </c>
      <c r="B2503" s="2" t="s">
        <v>4947</v>
      </c>
    </row>
    <row r="2504">
      <c r="A2504" s="2" t="s">
        <v>4948</v>
      </c>
      <c r="B2504" s="2" t="s">
        <v>4949</v>
      </c>
    </row>
    <row r="2505">
      <c r="A2505" s="2" t="s">
        <v>4973</v>
      </c>
      <c r="B2505" s="2" t="s">
        <v>4974</v>
      </c>
    </row>
    <row r="2506">
      <c r="A2506" s="2" t="s">
        <v>4975</v>
      </c>
      <c r="B2506" s="2" t="s">
        <v>4974</v>
      </c>
    </row>
    <row r="2507">
      <c r="A2507" s="2" t="s">
        <v>4976</v>
      </c>
      <c r="B2507" s="2" t="s">
        <v>4974</v>
      </c>
    </row>
    <row r="2508">
      <c r="A2508" s="2" t="s">
        <v>4950</v>
      </c>
      <c r="B2508" s="2" t="s">
        <v>4951</v>
      </c>
    </row>
    <row r="2509">
      <c r="A2509" s="2" t="s">
        <v>4952</v>
      </c>
      <c r="B2509" s="2" t="s">
        <v>4951</v>
      </c>
    </row>
    <row r="2510">
      <c r="A2510" s="2" t="s">
        <v>4972</v>
      </c>
      <c r="B2510" s="2" t="s">
        <v>4969</v>
      </c>
    </row>
    <row r="2511">
      <c r="A2511" s="2" t="s">
        <v>4953</v>
      </c>
      <c r="B2511" s="2" t="s">
        <v>4954</v>
      </c>
    </row>
    <row r="2512">
      <c r="A2512" s="2" t="s">
        <v>4955</v>
      </c>
      <c r="B2512" s="2" t="s">
        <v>4956</v>
      </c>
    </row>
    <row r="2513">
      <c r="A2513" s="2" t="s">
        <v>4957</v>
      </c>
      <c r="B2513" s="2" t="s">
        <v>4958</v>
      </c>
    </row>
    <row r="2514">
      <c r="A2514" s="2" t="s">
        <v>4959</v>
      </c>
      <c r="B2514" s="2" t="s">
        <v>4960</v>
      </c>
    </row>
    <row r="2515">
      <c r="A2515" s="2" t="s">
        <v>4961</v>
      </c>
      <c r="B2515" s="2" t="s">
        <v>4962</v>
      </c>
    </row>
    <row r="2516">
      <c r="A2516" s="2" t="s">
        <v>4963</v>
      </c>
      <c r="B2516" s="2" t="s">
        <v>4964</v>
      </c>
    </row>
    <row r="2517">
      <c r="A2517" s="2" t="s">
        <v>4965</v>
      </c>
      <c r="B2517" s="2" t="s">
        <v>4966</v>
      </c>
    </row>
    <row r="2518">
      <c r="A2518" s="2" t="s">
        <v>4967</v>
      </c>
      <c r="B2518" s="2" t="s">
        <v>4966</v>
      </c>
    </row>
    <row r="2521" hidden="1">
      <c r="A2521" s="0" t="s">
        <v>2560</v>
      </c>
      <c r="B2521" s="0">
        <v>0.003837969667</v>
      </c>
    </row>
    <row r="2522">
      <c r="A2522" s="13" t="s">
        <v>2549</v>
      </c>
      <c r="B2522" s="13">
        <v>44341</v>
      </c>
      <c r="C2522" s="14">
        <f>HYPERLINK(CHAR(35)&amp;CELL("address",INDEX(Holdings!AN1:AN2253,SMALL(IF(COUNTIF(Holdings!A1:A2253,A2521),MATCH(B2521,Holdings!Y1:Y2253,0),""),ROWS($A$1:A1)))),"COMMON STOCK USD.001")</f>
      </c>
    </row>
    <row r="2523">
      <c r="A2523" s="2" t="s">
        <v>4930</v>
      </c>
      <c r="B2523" s="2" t="s">
        <v>4931</v>
      </c>
    </row>
    <row r="2524">
      <c r="A2524" s="2" t="s">
        <v>4932</v>
      </c>
      <c r="B2524" s="2" t="s">
        <v>4931</v>
      </c>
    </row>
    <row r="2525">
      <c r="A2525" s="2" t="s">
        <v>4933</v>
      </c>
      <c r="B2525" s="2" t="s">
        <v>4931</v>
      </c>
    </row>
    <row r="2526">
      <c r="A2526" s="2" t="s">
        <v>4934</v>
      </c>
      <c r="B2526" s="2" t="s">
        <v>4935</v>
      </c>
    </row>
    <row r="2527">
      <c r="A2527" s="2" t="s">
        <v>4936</v>
      </c>
      <c r="B2527" s="2" t="s">
        <v>4937</v>
      </c>
    </row>
    <row r="2528">
      <c r="A2528" s="2" t="s">
        <v>4938</v>
      </c>
      <c r="B2528" s="2" t="s">
        <v>4939</v>
      </c>
    </row>
    <row r="2529">
      <c r="A2529" s="2" t="s">
        <v>4940</v>
      </c>
      <c r="B2529" s="2" t="s">
        <v>4941</v>
      </c>
    </row>
    <row r="2530">
      <c r="A2530" s="2" t="s">
        <v>4942</v>
      </c>
      <c r="B2530" s="2" t="s">
        <v>4943</v>
      </c>
    </row>
    <row r="2531">
      <c r="A2531" s="2" t="s">
        <v>4968</v>
      </c>
      <c r="B2531" s="2" t="s">
        <v>4969</v>
      </c>
    </row>
    <row r="2532">
      <c r="A2532" s="2" t="s">
        <v>4970</v>
      </c>
      <c r="B2532" s="2" t="s">
        <v>4971</v>
      </c>
    </row>
    <row r="2533">
      <c r="A2533" s="2" t="s">
        <v>4867</v>
      </c>
      <c r="B2533" s="2" t="s">
        <v>4944</v>
      </c>
    </row>
    <row r="2534">
      <c r="A2534" s="2" t="s">
        <v>4887</v>
      </c>
      <c r="B2534" s="2" t="s">
        <v>4945</v>
      </c>
    </row>
    <row r="2535">
      <c r="A2535" s="2" t="s">
        <v>4946</v>
      </c>
      <c r="B2535" s="2" t="s">
        <v>4947</v>
      </c>
    </row>
    <row r="2536">
      <c r="A2536" s="2" t="s">
        <v>4948</v>
      </c>
      <c r="B2536" s="2" t="s">
        <v>4949</v>
      </c>
    </row>
    <row r="2537">
      <c r="A2537" s="2" t="s">
        <v>4973</v>
      </c>
      <c r="B2537" s="2" t="s">
        <v>4974</v>
      </c>
    </row>
    <row r="2538">
      <c r="A2538" s="2" t="s">
        <v>4975</v>
      </c>
      <c r="B2538" s="2" t="s">
        <v>4974</v>
      </c>
    </row>
    <row r="2539">
      <c r="A2539" s="2" t="s">
        <v>4976</v>
      </c>
      <c r="B2539" s="2" t="s">
        <v>4974</v>
      </c>
    </row>
    <row r="2540">
      <c r="A2540" s="2" t="s">
        <v>4950</v>
      </c>
      <c r="B2540" s="2" t="s">
        <v>4951</v>
      </c>
    </row>
    <row r="2541">
      <c r="A2541" s="2" t="s">
        <v>4952</v>
      </c>
      <c r="B2541" s="2" t="s">
        <v>4951</v>
      </c>
    </row>
    <row r="2542">
      <c r="A2542" s="2" t="s">
        <v>4972</v>
      </c>
      <c r="B2542" s="2" t="s">
        <v>4969</v>
      </c>
    </row>
    <row r="2543">
      <c r="A2543" s="2" t="s">
        <v>4953</v>
      </c>
      <c r="B2543" s="2" t="s">
        <v>4954</v>
      </c>
    </row>
    <row r="2544">
      <c r="A2544" s="2" t="s">
        <v>4955</v>
      </c>
      <c r="B2544" s="2" t="s">
        <v>4956</v>
      </c>
    </row>
    <row r="2545">
      <c r="A2545" s="2" t="s">
        <v>4957</v>
      </c>
      <c r="B2545" s="2" t="s">
        <v>4958</v>
      </c>
    </row>
    <row r="2546">
      <c r="A2546" s="2" t="s">
        <v>4959</v>
      </c>
      <c r="B2546" s="2" t="s">
        <v>4960</v>
      </c>
    </row>
    <row r="2547">
      <c r="A2547" s="2" t="s">
        <v>4961</v>
      </c>
      <c r="B2547" s="2" t="s">
        <v>4962</v>
      </c>
    </row>
    <row r="2548">
      <c r="A2548" s="2" t="s">
        <v>4963</v>
      </c>
      <c r="B2548" s="2" t="s">
        <v>4964</v>
      </c>
    </row>
    <row r="2549">
      <c r="A2549" s="2" t="s">
        <v>4965</v>
      </c>
      <c r="B2549" s="2" t="s">
        <v>4966</v>
      </c>
    </row>
    <row r="2550">
      <c r="A2550" s="2" t="s">
        <v>4967</v>
      </c>
      <c r="B2550" s="2" t="s">
        <v>4966</v>
      </c>
    </row>
    <row r="2553" hidden="1">
      <c r="A2553" s="0" t="s">
        <v>2561</v>
      </c>
      <c r="B2553" s="0">
        <v>0.004682874477</v>
      </c>
    </row>
    <row r="2554">
      <c r="A2554" s="13" t="s">
        <v>2562</v>
      </c>
      <c r="B2554" s="13">
        <v>44526</v>
      </c>
      <c r="C2554" s="14">
        <f>HYPERLINK(CHAR(35)&amp;CELL("address",INDEX(Holdings!AN1:AN2253,SMALL(IF(COUNTIF(Holdings!A1:A2253,A2553),MATCH(B2553,Holdings!Y1:Y2253,0),""),ROWS($A$1:A1)))),"COMMON STOCK USD.001")</f>
      </c>
    </row>
    <row r="2555">
      <c r="A2555" s="2" t="s">
        <v>4930</v>
      </c>
      <c r="B2555" s="2" t="s">
        <v>4931</v>
      </c>
    </row>
    <row r="2556">
      <c r="A2556" s="2" t="s">
        <v>4932</v>
      </c>
      <c r="B2556" s="2" t="s">
        <v>4931</v>
      </c>
    </row>
    <row r="2557">
      <c r="A2557" s="2" t="s">
        <v>4933</v>
      </c>
      <c r="B2557" s="2" t="s">
        <v>4931</v>
      </c>
    </row>
    <row r="2558">
      <c r="A2558" s="2" t="s">
        <v>4934</v>
      </c>
      <c r="B2558" s="2" t="s">
        <v>4935</v>
      </c>
    </row>
    <row r="2559">
      <c r="A2559" s="2" t="s">
        <v>4936</v>
      </c>
      <c r="B2559" s="2" t="s">
        <v>4937</v>
      </c>
    </row>
    <row r="2560">
      <c r="A2560" s="2" t="s">
        <v>4938</v>
      </c>
      <c r="B2560" s="2" t="s">
        <v>4939</v>
      </c>
    </row>
    <row r="2561">
      <c r="A2561" s="2" t="s">
        <v>4940</v>
      </c>
      <c r="B2561" s="2" t="s">
        <v>4941</v>
      </c>
    </row>
    <row r="2562">
      <c r="A2562" s="2" t="s">
        <v>4942</v>
      </c>
      <c r="B2562" s="2" t="s">
        <v>4943</v>
      </c>
    </row>
    <row r="2563">
      <c r="A2563" s="2" t="s">
        <v>4968</v>
      </c>
      <c r="B2563" s="2" t="s">
        <v>4969</v>
      </c>
    </row>
    <row r="2564">
      <c r="A2564" s="2" t="s">
        <v>4970</v>
      </c>
      <c r="B2564" s="2" t="s">
        <v>4971</v>
      </c>
    </row>
    <row r="2565">
      <c r="A2565" s="2" t="s">
        <v>4867</v>
      </c>
      <c r="B2565" s="2" t="s">
        <v>4944</v>
      </c>
    </row>
    <row r="2566">
      <c r="A2566" s="2" t="s">
        <v>4887</v>
      </c>
      <c r="B2566" s="2" t="s">
        <v>4945</v>
      </c>
    </row>
    <row r="2567">
      <c r="A2567" s="2" t="s">
        <v>4946</v>
      </c>
      <c r="B2567" s="2" t="s">
        <v>4947</v>
      </c>
    </row>
    <row r="2568">
      <c r="A2568" s="2" t="s">
        <v>4948</v>
      </c>
      <c r="B2568" s="2" t="s">
        <v>4949</v>
      </c>
    </row>
    <row r="2569">
      <c r="A2569" s="2" t="s">
        <v>4973</v>
      </c>
      <c r="B2569" s="2" t="s">
        <v>4974</v>
      </c>
    </row>
    <row r="2570">
      <c r="A2570" s="2" t="s">
        <v>4975</v>
      </c>
      <c r="B2570" s="2" t="s">
        <v>4974</v>
      </c>
    </row>
    <row r="2571">
      <c r="A2571" s="2" t="s">
        <v>4976</v>
      </c>
      <c r="B2571" s="2" t="s">
        <v>4974</v>
      </c>
    </row>
    <row r="2572">
      <c r="A2572" s="2" t="s">
        <v>4950</v>
      </c>
      <c r="B2572" s="2" t="s">
        <v>4951</v>
      </c>
    </row>
    <row r="2573">
      <c r="A2573" s="2" t="s">
        <v>4952</v>
      </c>
      <c r="B2573" s="2" t="s">
        <v>4951</v>
      </c>
    </row>
    <row r="2574">
      <c r="A2574" s="2" t="s">
        <v>4972</v>
      </c>
      <c r="B2574" s="2" t="s">
        <v>4969</v>
      </c>
    </row>
    <row r="2575">
      <c r="A2575" s="2" t="s">
        <v>4953</v>
      </c>
      <c r="B2575" s="2" t="s">
        <v>4954</v>
      </c>
    </row>
    <row r="2576">
      <c r="A2576" s="2" t="s">
        <v>4955</v>
      </c>
      <c r="B2576" s="2" t="s">
        <v>4956</v>
      </c>
    </row>
    <row r="2577">
      <c r="A2577" s="2" t="s">
        <v>4957</v>
      </c>
      <c r="B2577" s="2" t="s">
        <v>4958</v>
      </c>
    </row>
    <row r="2578">
      <c r="A2578" s="2" t="s">
        <v>4959</v>
      </c>
      <c r="B2578" s="2" t="s">
        <v>4960</v>
      </c>
    </row>
    <row r="2579">
      <c r="A2579" s="2" t="s">
        <v>4961</v>
      </c>
      <c r="B2579" s="2" t="s">
        <v>4962</v>
      </c>
    </row>
    <row r="2580">
      <c r="A2580" s="2" t="s">
        <v>4963</v>
      </c>
      <c r="B2580" s="2" t="s">
        <v>4964</v>
      </c>
    </row>
    <row r="2581">
      <c r="A2581" s="2" t="s">
        <v>4965</v>
      </c>
      <c r="B2581" s="2" t="s">
        <v>4966</v>
      </c>
    </row>
    <row r="2582">
      <c r="A2582" s="2" t="s">
        <v>4967</v>
      </c>
      <c r="B2582" s="2" t="s">
        <v>4966</v>
      </c>
    </row>
    <row r="2585" hidden="1">
      <c r="A2585" s="0" t="s">
        <v>2565</v>
      </c>
      <c r="B2585" s="0">
        <v>9.067774712E-05</v>
      </c>
    </row>
    <row r="2586">
      <c r="A2586" s="13" t="s">
        <v>2569</v>
      </c>
      <c r="B2586" s="13">
        <v>44070</v>
      </c>
      <c r="C2586" s="14">
        <f>HYPERLINK(CHAR(35)&amp;CELL("address",INDEX(Holdings!AN1:AN2253,SMALL(IF(COUNTIF(Holdings!A1:A2253,A2585),MATCH(B2585,Holdings!Y1:Y2253,0),""),ROWS($A$1:A1)))),"GameStop Corp")</f>
      </c>
    </row>
    <row r="2587">
      <c r="A2587" s="2" t="s">
        <v>4867</v>
      </c>
      <c r="B2587" s="2" t="s">
        <v>4868</v>
      </c>
    </row>
    <row r="2590" hidden="1">
      <c r="A2590" s="0" t="s">
        <v>2572</v>
      </c>
      <c r="B2590" s="0">
        <v>9.965239209E-05</v>
      </c>
    </row>
    <row r="2591">
      <c r="A2591" s="13" t="s">
        <v>2569</v>
      </c>
      <c r="B2591" s="13">
        <v>44252</v>
      </c>
      <c r="C2591" s="14">
        <f>HYPERLINK(CHAR(35)&amp;CELL("address",INDEX(Holdings!AN1:AN2253,SMALL(IF(COUNTIF(Holdings!A1:A2253,A2590),MATCH(B2590,Holdings!Y1:Y2253,0),""),ROWS($A$1:A1)))),"GameStop Corp")</f>
      </c>
    </row>
    <row r="2592">
      <c r="A2592" s="2" t="s">
        <v>4867</v>
      </c>
      <c r="B2592" s="2" t="s">
        <v>4868</v>
      </c>
    </row>
    <row r="2595" hidden="1">
      <c r="A2595" s="0" t="s">
        <v>2573</v>
      </c>
      <c r="B2595" s="0">
        <v>0.00076963948146</v>
      </c>
    </row>
    <row r="2596">
      <c r="A2596" s="13" t="s">
        <v>2569</v>
      </c>
      <c r="B2596" s="13">
        <v>44343</v>
      </c>
      <c r="C2596" s="14">
        <f>HYPERLINK(CHAR(35)&amp;CELL("address",INDEX(Holdings!AN1:AN2253,SMALL(IF(COUNTIF(Holdings!A1:A2253,A2595),MATCH(B2595,Holdings!Y1:Y2253,0),""),ROWS($A$1:A1)))),"GameStop Corp")</f>
      </c>
    </row>
    <row r="2597">
      <c r="A2597" s="2" t="s">
        <v>4867</v>
      </c>
      <c r="B2597" s="2" t="s">
        <v>4868</v>
      </c>
    </row>
    <row r="2598">
      <c r="A2598" s="2" t="s">
        <v>4874</v>
      </c>
      <c r="B2598" s="2" t="s">
        <v>4875</v>
      </c>
    </row>
    <row r="2601" hidden="1">
      <c r="A2601" s="0" t="s">
        <v>2574</v>
      </c>
      <c r="B2601" s="0">
        <v>3.757347542E-05</v>
      </c>
    </row>
    <row r="2602">
      <c r="A2602" s="13" t="s">
        <v>2569</v>
      </c>
      <c r="B2602" s="13">
        <v>44524</v>
      </c>
      <c r="C2602" s="14">
        <f>HYPERLINK(CHAR(35)&amp;CELL("address",INDEX(Holdings!AN1:AN2253,SMALL(IF(COUNTIF(Holdings!A1:A2253,A2601),MATCH(B2601,Holdings!Y1:Y2253,0),""),ROWS($A$1:A1)))),"GameStop Corp")</f>
      </c>
    </row>
    <row r="2603">
      <c r="A2603" s="2" t="s">
        <v>4867</v>
      </c>
      <c r="B2603" s="2" t="s">
        <v>4868</v>
      </c>
    </row>
    <row r="2604">
      <c r="A2604" s="2" t="s">
        <v>4874</v>
      </c>
      <c r="B2604" s="2" t="s">
        <v>4875</v>
      </c>
    </row>
    <row r="2607" hidden="1">
      <c r="A2607" s="0" t="s">
        <v>2575</v>
      </c>
      <c r="B2607" s="0">
        <v>0.00030191441109</v>
      </c>
    </row>
    <row r="2608">
      <c r="A2608" s="13" t="s">
        <v>2576</v>
      </c>
      <c r="B2608" s="13">
        <v>44434</v>
      </c>
      <c r="C2608" s="14">
        <f>HYPERLINK(CHAR(35)&amp;CELL("address",INDEX(Holdings!AN1:AN2253,SMALL(IF(COUNTIF(Holdings!A1:A2253,A2607),MATCH(B2607,Holdings!Y1:Y2253,0),""),ROWS($A$1:A1)))),"GameStop Corp")</f>
      </c>
    </row>
    <row r="2609">
      <c r="A2609" s="2" t="s">
        <v>4867</v>
      </c>
      <c r="B2609" s="2" t="s">
        <v>4868</v>
      </c>
    </row>
    <row r="2612" hidden="1">
      <c r="A2612" s="0" t="s">
        <v>2579</v>
      </c>
      <c r="B2612" s="0">
        <v>0.00026752949987</v>
      </c>
    </row>
    <row r="2613">
      <c r="A2613" s="13" t="s">
        <v>2576</v>
      </c>
      <c r="B2613" s="13">
        <v>44524</v>
      </c>
      <c r="C2613" s="14">
        <f>HYPERLINK(CHAR(35)&amp;CELL("address",INDEX(Holdings!AN1:AN2253,SMALL(IF(COUNTIF(Holdings!A1:A2253,A2612),MATCH(B2612,Holdings!Y1:Y2253,0),""),ROWS($A$1:A1)))),"GameStop Corp")</f>
      </c>
    </row>
    <row r="2614">
      <c r="A2614" s="2" t="s">
        <v>4867</v>
      </c>
      <c r="B2614" s="2" t="s">
        <v>4868</v>
      </c>
    </row>
    <row r="2617" hidden="1">
      <c r="A2617" s="0" t="s">
        <v>2627</v>
      </c>
      <c r="B2617" s="0">
        <v>0.001708941321</v>
      </c>
    </row>
    <row r="2618">
      <c r="A2618" s="13" t="s">
        <v>2631</v>
      </c>
      <c r="B2618" s="13">
        <v>44434</v>
      </c>
      <c r="C2618" s="14">
        <f>HYPERLINK(CHAR(35)&amp;CELL("address",INDEX(Holdings!AN1:AN2253,SMALL(IF(COUNTIF(Holdings!A1:A2253,A2617),MATCH(B2617,Holdings!Y1:Y2253,0),""),ROWS($A$1:A1)))),"COMMON STOCK USD.001")</f>
      </c>
    </row>
    <row r="2619">
      <c r="A2619" s="2" t="s">
        <v>4930</v>
      </c>
      <c r="B2619" s="2" t="s">
        <v>4931</v>
      </c>
    </row>
    <row r="2620">
      <c r="A2620" s="2" t="s">
        <v>4932</v>
      </c>
      <c r="B2620" s="2" t="s">
        <v>4931</v>
      </c>
    </row>
    <row r="2621">
      <c r="A2621" s="2" t="s">
        <v>4933</v>
      </c>
      <c r="B2621" s="2" t="s">
        <v>4931</v>
      </c>
    </row>
    <row r="2622">
      <c r="A2622" s="2" t="s">
        <v>4934</v>
      </c>
      <c r="B2622" s="2" t="s">
        <v>4935</v>
      </c>
    </row>
    <row r="2623">
      <c r="A2623" s="2" t="s">
        <v>4936</v>
      </c>
      <c r="B2623" s="2" t="s">
        <v>4937</v>
      </c>
    </row>
    <row r="2624">
      <c r="A2624" s="2" t="s">
        <v>4938</v>
      </c>
      <c r="B2624" s="2" t="s">
        <v>4939</v>
      </c>
    </row>
    <row r="2625">
      <c r="A2625" s="2" t="s">
        <v>4940</v>
      </c>
      <c r="B2625" s="2" t="s">
        <v>4941</v>
      </c>
    </row>
    <row r="2626">
      <c r="A2626" s="2" t="s">
        <v>4942</v>
      </c>
      <c r="B2626" s="2" t="s">
        <v>4943</v>
      </c>
    </row>
    <row r="2627">
      <c r="A2627" s="2" t="s">
        <v>4968</v>
      </c>
      <c r="B2627" s="2" t="s">
        <v>4969</v>
      </c>
    </row>
    <row r="2628">
      <c r="A2628" s="2" t="s">
        <v>4970</v>
      </c>
      <c r="B2628" s="2" t="s">
        <v>4971</v>
      </c>
    </row>
    <row r="2629">
      <c r="A2629" s="2" t="s">
        <v>4867</v>
      </c>
      <c r="B2629" s="2" t="s">
        <v>4944</v>
      </c>
    </row>
    <row r="2630">
      <c r="A2630" s="2" t="s">
        <v>4887</v>
      </c>
      <c r="B2630" s="2" t="s">
        <v>4945</v>
      </c>
    </row>
    <row r="2631">
      <c r="A2631" s="2" t="s">
        <v>4946</v>
      </c>
      <c r="B2631" s="2" t="s">
        <v>4947</v>
      </c>
    </row>
    <row r="2632">
      <c r="A2632" s="2" t="s">
        <v>4948</v>
      </c>
      <c r="B2632" s="2" t="s">
        <v>4949</v>
      </c>
    </row>
    <row r="2633">
      <c r="A2633" s="2" t="s">
        <v>4973</v>
      </c>
      <c r="B2633" s="2" t="s">
        <v>4974</v>
      </c>
    </row>
    <row r="2634">
      <c r="A2634" s="2" t="s">
        <v>4975</v>
      </c>
      <c r="B2634" s="2" t="s">
        <v>4974</v>
      </c>
    </row>
    <row r="2635">
      <c r="A2635" s="2" t="s">
        <v>4976</v>
      </c>
      <c r="B2635" s="2" t="s">
        <v>4974</v>
      </c>
    </row>
    <row r="2636">
      <c r="A2636" s="2" t="s">
        <v>4950</v>
      </c>
      <c r="B2636" s="2" t="s">
        <v>4951</v>
      </c>
    </row>
    <row r="2637">
      <c r="A2637" s="2" t="s">
        <v>4952</v>
      </c>
      <c r="B2637" s="2" t="s">
        <v>4951</v>
      </c>
    </row>
    <row r="2638">
      <c r="A2638" s="2" t="s">
        <v>4972</v>
      </c>
      <c r="B2638" s="2" t="s">
        <v>4969</v>
      </c>
    </row>
    <row r="2639">
      <c r="A2639" s="2" t="s">
        <v>4953</v>
      </c>
      <c r="B2639" s="2" t="s">
        <v>4954</v>
      </c>
    </row>
    <row r="2640">
      <c r="A2640" s="2" t="s">
        <v>4955</v>
      </c>
      <c r="B2640" s="2" t="s">
        <v>4956</v>
      </c>
    </row>
    <row r="2641">
      <c r="A2641" s="2" t="s">
        <v>4957</v>
      </c>
      <c r="B2641" s="2" t="s">
        <v>4958</v>
      </c>
    </row>
    <row r="2642">
      <c r="A2642" s="2" t="s">
        <v>4959</v>
      </c>
      <c r="B2642" s="2" t="s">
        <v>4960</v>
      </c>
    </row>
    <row r="2643">
      <c r="A2643" s="2" t="s">
        <v>4961</v>
      </c>
      <c r="B2643" s="2" t="s">
        <v>4962</v>
      </c>
    </row>
    <row r="2644">
      <c r="A2644" s="2" t="s">
        <v>4963</v>
      </c>
      <c r="B2644" s="2" t="s">
        <v>4964</v>
      </c>
    </row>
    <row r="2645">
      <c r="A2645" s="2" t="s">
        <v>4965</v>
      </c>
      <c r="B2645" s="2" t="s">
        <v>4966</v>
      </c>
    </row>
    <row r="2646">
      <c r="A2646" s="2" t="s">
        <v>4967</v>
      </c>
      <c r="B2646" s="2" t="s">
        <v>4966</v>
      </c>
    </row>
    <row r="2649" hidden="1">
      <c r="A2649" s="0" t="s">
        <v>2634</v>
      </c>
      <c r="B2649" s="0">
        <v>0.001419369907</v>
      </c>
    </row>
    <row r="2650">
      <c r="A2650" s="13" t="s">
        <v>2631</v>
      </c>
      <c r="B2650" s="13">
        <v>44526</v>
      </c>
      <c r="C2650" s="14">
        <f>HYPERLINK(CHAR(35)&amp;CELL("address",INDEX(Holdings!AN1:AN2253,SMALL(IF(COUNTIF(Holdings!A1:A2253,A2649),MATCH(B2649,Holdings!Y1:Y2253,0),""),ROWS($A$1:A1)))),"COMMON STOCK USD.001")</f>
      </c>
    </row>
    <row r="2651">
      <c r="A2651" s="2" t="s">
        <v>4930</v>
      </c>
      <c r="B2651" s="2" t="s">
        <v>4931</v>
      </c>
    </row>
    <row r="2652">
      <c r="A2652" s="2" t="s">
        <v>4932</v>
      </c>
      <c r="B2652" s="2" t="s">
        <v>4931</v>
      </c>
    </row>
    <row r="2653">
      <c r="A2653" s="2" t="s">
        <v>4933</v>
      </c>
      <c r="B2653" s="2" t="s">
        <v>4931</v>
      </c>
    </row>
    <row r="2654">
      <c r="A2654" s="2" t="s">
        <v>4934</v>
      </c>
      <c r="B2654" s="2" t="s">
        <v>4935</v>
      </c>
    </row>
    <row r="2655">
      <c r="A2655" s="2" t="s">
        <v>4936</v>
      </c>
      <c r="B2655" s="2" t="s">
        <v>4937</v>
      </c>
    </row>
    <row r="2656">
      <c r="A2656" s="2" t="s">
        <v>4938</v>
      </c>
      <c r="B2656" s="2" t="s">
        <v>4939</v>
      </c>
    </row>
    <row r="2657">
      <c r="A2657" s="2" t="s">
        <v>4940</v>
      </c>
      <c r="B2657" s="2" t="s">
        <v>4941</v>
      </c>
    </row>
    <row r="2658">
      <c r="A2658" s="2" t="s">
        <v>4942</v>
      </c>
      <c r="B2658" s="2" t="s">
        <v>4943</v>
      </c>
    </row>
    <row r="2659">
      <c r="A2659" s="2" t="s">
        <v>4968</v>
      </c>
      <c r="B2659" s="2" t="s">
        <v>4969</v>
      </c>
    </row>
    <row r="2660">
      <c r="A2660" s="2" t="s">
        <v>4970</v>
      </c>
      <c r="B2660" s="2" t="s">
        <v>4971</v>
      </c>
    </row>
    <row r="2661">
      <c r="A2661" s="2" t="s">
        <v>4867</v>
      </c>
      <c r="B2661" s="2" t="s">
        <v>4944</v>
      </c>
    </row>
    <row r="2662">
      <c r="A2662" s="2" t="s">
        <v>4887</v>
      </c>
      <c r="B2662" s="2" t="s">
        <v>4945</v>
      </c>
    </row>
    <row r="2663">
      <c r="A2663" s="2" t="s">
        <v>4946</v>
      </c>
      <c r="B2663" s="2" t="s">
        <v>4947</v>
      </c>
    </row>
    <row r="2664">
      <c r="A2664" s="2" t="s">
        <v>4948</v>
      </c>
      <c r="B2664" s="2" t="s">
        <v>4949</v>
      </c>
    </row>
    <row r="2665">
      <c r="A2665" s="2" t="s">
        <v>4973</v>
      </c>
      <c r="B2665" s="2" t="s">
        <v>4974</v>
      </c>
    </row>
    <row r="2666">
      <c r="A2666" s="2" t="s">
        <v>4975</v>
      </c>
      <c r="B2666" s="2" t="s">
        <v>4974</v>
      </c>
    </row>
    <row r="2667">
      <c r="A2667" s="2" t="s">
        <v>4976</v>
      </c>
      <c r="B2667" s="2" t="s">
        <v>4974</v>
      </c>
    </row>
    <row r="2668">
      <c r="A2668" s="2" t="s">
        <v>4950</v>
      </c>
      <c r="B2668" s="2" t="s">
        <v>4951</v>
      </c>
    </row>
    <row r="2669">
      <c r="A2669" s="2" t="s">
        <v>4952</v>
      </c>
      <c r="B2669" s="2" t="s">
        <v>4951</v>
      </c>
    </row>
    <row r="2670">
      <c r="A2670" s="2" t="s">
        <v>4972</v>
      </c>
      <c r="B2670" s="2" t="s">
        <v>4969</v>
      </c>
    </row>
    <row r="2671">
      <c r="A2671" s="2" t="s">
        <v>4953</v>
      </c>
      <c r="B2671" s="2" t="s">
        <v>4954</v>
      </c>
    </row>
    <row r="2672">
      <c r="A2672" s="2" t="s">
        <v>4955</v>
      </c>
      <c r="B2672" s="2" t="s">
        <v>4956</v>
      </c>
    </row>
    <row r="2673">
      <c r="A2673" s="2" t="s">
        <v>4957</v>
      </c>
      <c r="B2673" s="2" t="s">
        <v>4958</v>
      </c>
    </row>
    <row r="2674">
      <c r="A2674" s="2" t="s">
        <v>4959</v>
      </c>
      <c r="B2674" s="2" t="s">
        <v>4960</v>
      </c>
    </row>
    <row r="2675">
      <c r="A2675" s="2" t="s">
        <v>4961</v>
      </c>
      <c r="B2675" s="2" t="s">
        <v>4962</v>
      </c>
    </row>
    <row r="2676">
      <c r="A2676" s="2" t="s">
        <v>4963</v>
      </c>
      <c r="B2676" s="2" t="s">
        <v>4964</v>
      </c>
    </row>
    <row r="2677">
      <c r="A2677" s="2" t="s">
        <v>4965</v>
      </c>
      <c r="B2677" s="2" t="s">
        <v>4966</v>
      </c>
    </row>
    <row r="2678">
      <c r="A2678" s="2" t="s">
        <v>4967</v>
      </c>
      <c r="B2678" s="2" t="s">
        <v>4966</v>
      </c>
    </row>
    <row r="2681" hidden="1">
      <c r="A2681" s="0" t="s">
        <v>2643</v>
      </c>
      <c r="B2681" s="0">
        <v>0.00207318284673</v>
      </c>
    </row>
    <row r="2682">
      <c r="A2682" s="13" t="s">
        <v>2647</v>
      </c>
      <c r="B2682" s="13">
        <v>44159</v>
      </c>
      <c r="C2682" s="14">
        <f>HYPERLINK(CHAR(35)&amp;CELL("address",INDEX(Holdings!AN1:AN2253,SMALL(IF(COUNTIF(Holdings!A1:A2253,A2681),MATCH(B2681,Holdings!Y1:Y2253,0),""),ROWS($A$1:A1)))),"GameStop Corp")</f>
      </c>
    </row>
    <row r="2683">
      <c r="A2683" s="2" t="s">
        <v>4867</v>
      </c>
      <c r="B2683" s="2" t="s">
        <v>4868</v>
      </c>
    </row>
    <row r="2686" hidden="1">
      <c r="A2686" s="0" t="s">
        <v>2650</v>
      </c>
      <c r="B2686" s="0">
        <v>0.00555622498974</v>
      </c>
    </row>
    <row r="2687">
      <c r="A2687" s="13" t="s">
        <v>2647</v>
      </c>
      <c r="B2687" s="13">
        <v>44252</v>
      </c>
      <c r="C2687" s="14">
        <f>HYPERLINK(CHAR(35)&amp;CELL("address",INDEX(Holdings!AN1:AN2253,SMALL(IF(COUNTIF(Holdings!A1:A2253,A2686),MATCH(B2686,Holdings!Y1:Y2253,0),""),ROWS($A$1:A1)))),"GameStop Corp")</f>
      </c>
    </row>
    <row r="2688">
      <c r="A2688" s="2" t="s">
        <v>4867</v>
      </c>
      <c r="B2688" s="2" t="s">
        <v>4868</v>
      </c>
    </row>
    <row r="2691" hidden="1">
      <c r="A2691" s="0" t="s">
        <v>2651</v>
      </c>
      <c r="B2691" s="0">
        <v>0.01510530863732</v>
      </c>
    </row>
    <row r="2692">
      <c r="A2692" s="13" t="s">
        <v>2652</v>
      </c>
      <c r="B2692" s="13">
        <v>44159</v>
      </c>
      <c r="C2692" s="14">
        <f>HYPERLINK(CHAR(35)&amp;CELL("address",INDEX(Holdings!AN1:AN2253,SMALL(IF(COUNTIF(Holdings!A1:A2253,A2691),MATCH(B2691,Holdings!Y1:Y2253,0),""),ROWS($A$1:A1)))),"GameStop Corp")</f>
      </c>
    </row>
    <row r="2693">
      <c r="A2693" s="2" t="s">
        <v>4867</v>
      </c>
      <c r="B2693" s="2" t="s">
        <v>4868</v>
      </c>
    </row>
    <row r="2696" hidden="1">
      <c r="A2696" s="0" t="s">
        <v>2655</v>
      </c>
      <c r="B2696" s="0">
        <v>0.01861280571234</v>
      </c>
    </row>
    <row r="2697">
      <c r="A2697" s="13" t="s">
        <v>2652</v>
      </c>
      <c r="B2697" s="13">
        <v>44252</v>
      </c>
      <c r="C2697" s="14">
        <f>HYPERLINK(CHAR(35)&amp;CELL("address",INDEX(Holdings!AN1:AN2253,SMALL(IF(COUNTIF(Holdings!A1:A2253,A2696),MATCH(B2696,Holdings!Y1:Y2253,0),""),ROWS($A$1:A1)))),"GameStop Corp")</f>
      </c>
    </row>
    <row r="2698">
      <c r="A2698" s="2" t="s">
        <v>4867</v>
      </c>
      <c r="B2698" s="2" t="s">
        <v>4868</v>
      </c>
    </row>
    <row r="2701" hidden="1">
      <c r="A2701" s="0" t="s">
        <v>2656</v>
      </c>
      <c r="B2701" s="0">
        <v>0.00908709953561</v>
      </c>
    </row>
    <row r="2702">
      <c r="A2702" s="13" t="s">
        <v>2657</v>
      </c>
      <c r="B2702" s="13">
        <v>44159</v>
      </c>
      <c r="C2702" s="14">
        <f>HYPERLINK(CHAR(35)&amp;CELL("address",INDEX(Holdings!AN1:AN2253,SMALL(IF(COUNTIF(Holdings!A1:A2253,A2701),MATCH(B2701,Holdings!Y1:Y2253,0),""),ROWS($A$1:A1)))),"GameStop Corp")</f>
      </c>
    </row>
    <row r="2703">
      <c r="A2703" s="2" t="s">
        <v>4867</v>
      </c>
      <c r="B2703" s="2" t="s">
        <v>4868</v>
      </c>
    </row>
    <row r="2706" hidden="1">
      <c r="A2706" s="0" t="s">
        <v>2660</v>
      </c>
      <c r="B2706" s="0">
        <v>0.03112368974739</v>
      </c>
    </row>
    <row r="2707">
      <c r="A2707" s="13" t="s">
        <v>2657</v>
      </c>
      <c r="B2707" s="13">
        <v>44252</v>
      </c>
      <c r="C2707" s="14">
        <f>HYPERLINK(CHAR(35)&amp;CELL("address",INDEX(Holdings!AN1:AN2253,SMALL(IF(COUNTIF(Holdings!A1:A2253,A2706),MATCH(B2706,Holdings!Y1:Y2253,0),""),ROWS($A$1:A1)))),"GameStop Corp")</f>
      </c>
    </row>
    <row r="2708">
      <c r="A2708" s="2" t="s">
        <v>4867</v>
      </c>
      <c r="B2708" s="2" t="s">
        <v>4868</v>
      </c>
    </row>
    <row r="2711" hidden="1">
      <c r="A2711" s="0" t="s">
        <v>2661</v>
      </c>
      <c r="B2711" s="0">
        <v>0.00015626951562</v>
      </c>
    </row>
    <row r="2712">
      <c r="A2712" s="13" t="s">
        <v>2665</v>
      </c>
      <c r="B2712" s="13">
        <v>44497</v>
      </c>
      <c r="C2712" s="14">
        <f>HYPERLINK(CHAR(35)&amp;CELL("address",INDEX(Holdings!AN1:AN2253,SMALL(IF(COUNTIF(Holdings!A1:A2253,A2711),MATCH(B2711,Holdings!Y1:Y2253,0),""),ROWS($A$1:A1)))),"GAMESTOP CORP-CLASS A 0.00000000")</f>
      </c>
    </row>
    <row r="2713">
      <c r="A2713" s="2" t="s">
        <v>4867</v>
      </c>
      <c r="B2713" s="2" t="s">
        <v>4868</v>
      </c>
    </row>
    <row r="2716" hidden="1">
      <c r="A2716" s="0" t="s">
        <v>2668</v>
      </c>
      <c r="B2716" s="0">
        <v>5.551624868E-05</v>
      </c>
    </row>
    <row r="2717">
      <c r="A2717" s="13" t="s">
        <v>2669</v>
      </c>
      <c r="B2717" s="13">
        <v>43857</v>
      </c>
      <c r="C2717" s="14">
        <f>HYPERLINK(CHAR(35)&amp;CELL("address",INDEX(Holdings!AN1:AN2253,SMALL(IF(COUNTIF(Holdings!A1:A2253,A2716),MATCH(B2716,Holdings!Y1:Y2253,0),""),ROWS($A$1:A1)))),"GAMESTOP CORP-CLASS A 0.00000000")</f>
      </c>
    </row>
    <row r="2718">
      <c r="A2718" s="2" t="s">
        <v>4867</v>
      </c>
      <c r="B2718" s="2" t="s">
        <v>4977</v>
      </c>
    </row>
    <row r="2721" hidden="1">
      <c r="A2721" s="0" t="s">
        <v>2672</v>
      </c>
      <c r="B2721" s="0">
        <v>2.524826633E-05</v>
      </c>
    </row>
    <row r="2722">
      <c r="A2722" s="13" t="s">
        <v>2669</v>
      </c>
      <c r="B2722" s="13">
        <v>43948</v>
      </c>
      <c r="C2722" s="14">
        <f>HYPERLINK(CHAR(35)&amp;CELL("address",INDEX(Holdings!AN1:AN2253,SMALL(IF(COUNTIF(Holdings!A1:A2253,A2721),MATCH(B2721,Holdings!Y1:Y2253,0),""),ROWS($A$1:A1)))),"GAMESTOP CORP-CLASS A 0.00000000")</f>
      </c>
    </row>
    <row r="2723">
      <c r="A2723" s="2" t="s">
        <v>4867</v>
      </c>
      <c r="B2723" s="2" t="s">
        <v>4868</v>
      </c>
    </row>
    <row r="2726" hidden="1">
      <c r="A2726" s="0" t="s">
        <v>2673</v>
      </c>
      <c r="B2726" s="0">
        <v>2.531752226E-05</v>
      </c>
    </row>
    <row r="2727">
      <c r="A2727" s="13" t="s">
        <v>2669</v>
      </c>
      <c r="B2727" s="13">
        <v>44040</v>
      </c>
      <c r="C2727" s="14">
        <f>HYPERLINK(CHAR(35)&amp;CELL("address",INDEX(Holdings!AN1:AN2253,SMALL(IF(COUNTIF(Holdings!A1:A2253,A2726),MATCH(B2726,Holdings!Y1:Y2253,0),""),ROWS($A$1:A1)))),"GAMESTOP CORP-CLASS A 0.00000000")</f>
      </c>
    </row>
    <row r="2728">
      <c r="A2728" s="2" t="s">
        <v>4867</v>
      </c>
      <c r="B2728" s="2" t="s">
        <v>4868</v>
      </c>
    </row>
    <row r="2731" hidden="1">
      <c r="A2731" s="0" t="s">
        <v>2674</v>
      </c>
      <c r="B2731" s="0">
        <v>3.863165276E-05</v>
      </c>
    </row>
    <row r="2732">
      <c r="A2732" s="13" t="s">
        <v>2669</v>
      </c>
      <c r="B2732" s="13">
        <v>44132</v>
      </c>
      <c r="C2732" s="14">
        <f>HYPERLINK(CHAR(35)&amp;CELL("address",INDEX(Holdings!AN1:AN2253,SMALL(IF(COUNTIF(Holdings!A1:A2253,A2731),MATCH(B2731,Holdings!Y1:Y2253,0),""),ROWS($A$1:A1)))),"GAMESTOP CORP-CLASS A 0.00000000")</f>
      </c>
    </row>
    <row r="2733">
      <c r="A2733" s="2" t="s">
        <v>4867</v>
      </c>
      <c r="B2733" s="2" t="s">
        <v>4868</v>
      </c>
    </row>
    <row r="2736" hidden="1">
      <c r="A2736" s="0" t="s">
        <v>2675</v>
      </c>
      <c r="B2736" s="0">
        <v>8.457903275E-05</v>
      </c>
    </row>
    <row r="2737">
      <c r="A2737" s="13" t="s">
        <v>2669</v>
      </c>
      <c r="B2737" s="13">
        <v>44222</v>
      </c>
      <c r="C2737" s="14">
        <f>HYPERLINK(CHAR(35)&amp;CELL("address",INDEX(Holdings!AN1:AN2253,SMALL(IF(COUNTIF(Holdings!A1:A2253,A2736),MATCH(B2736,Holdings!Y1:Y2253,0),""),ROWS($A$1:A1)))),"GAMESTOP CORP-CLASS A 0.00000000")</f>
      </c>
    </row>
    <row r="2738">
      <c r="A2738" s="2" t="s">
        <v>4867</v>
      </c>
      <c r="B2738" s="2" t="s">
        <v>4868</v>
      </c>
    </row>
    <row r="2741" hidden="1">
      <c r="A2741" s="0" t="s">
        <v>2676</v>
      </c>
      <c r="B2741" s="0">
        <v>0.00040412445067</v>
      </c>
    </row>
    <row r="2742">
      <c r="A2742" s="13" t="s">
        <v>2669</v>
      </c>
      <c r="B2742" s="13">
        <v>44313</v>
      </c>
      <c r="C2742" s="14">
        <f>HYPERLINK(CHAR(35)&amp;CELL("address",INDEX(Holdings!AN1:AN2253,SMALL(IF(COUNTIF(Holdings!A1:A2253,A2741),MATCH(B2741,Holdings!Y1:Y2253,0),""),ROWS($A$1:A1)))),"GAMESTOP CORP-CLASS A 0.00000000")</f>
      </c>
    </row>
    <row r="2743">
      <c r="A2743" s="2" t="s">
        <v>4867</v>
      </c>
      <c r="B2743" s="2" t="s">
        <v>4868</v>
      </c>
    </row>
    <row r="2746" hidden="1">
      <c r="A2746" s="0" t="s">
        <v>2677</v>
      </c>
      <c r="B2746" s="0">
        <v>0.00082986452062</v>
      </c>
    </row>
    <row r="2747">
      <c r="A2747" s="13" t="s">
        <v>2669</v>
      </c>
      <c r="B2747" s="13">
        <v>44406</v>
      </c>
      <c r="C2747" s="14">
        <f>HYPERLINK(CHAR(35)&amp;CELL("address",INDEX(Holdings!AN1:AN2253,SMALL(IF(COUNTIF(Holdings!A1:A2253,A2746),MATCH(B2746,Holdings!Y1:Y2253,0),""),ROWS($A$1:A1)))),"GAMESTOP CORP-CLASS A 0.00000000")</f>
      </c>
    </row>
    <row r="2748">
      <c r="A2748" s="2" t="s">
        <v>4978</v>
      </c>
      <c r="B2748" s="2" t="s">
        <v>4979</v>
      </c>
    </row>
    <row r="2749">
      <c r="A2749" s="2" t="s">
        <v>4867</v>
      </c>
      <c r="B2749" s="2" t="s">
        <v>4868</v>
      </c>
    </row>
    <row r="2752" hidden="1">
      <c r="A2752" s="0" t="s">
        <v>2678</v>
      </c>
      <c r="B2752" s="0">
        <v>0.0007904364619</v>
      </c>
    </row>
    <row r="2753">
      <c r="A2753" s="13" t="s">
        <v>2669</v>
      </c>
      <c r="B2753" s="13">
        <v>44497</v>
      </c>
      <c r="C2753" s="14">
        <f>HYPERLINK(CHAR(35)&amp;CELL("address",INDEX(Holdings!AN1:AN2253,SMALL(IF(COUNTIF(Holdings!A1:A2253,A2752),MATCH(B2752,Holdings!Y1:Y2253,0),""),ROWS($A$1:A1)))),"GAMESTOP CORP-CLASS A 0.00000000")</f>
      </c>
    </row>
    <row r="2754">
      <c r="A2754" s="2" t="s">
        <v>4867</v>
      </c>
      <c r="B2754" s="2" t="s">
        <v>4868</v>
      </c>
    </row>
    <row r="2757" hidden="1">
      <c r="A2757" s="0" t="s">
        <v>2687</v>
      </c>
      <c r="B2757" s="0">
        <v>0.02489357084206</v>
      </c>
      <c r="C2757" s="0">
        <v>0.00676824416316</v>
      </c>
    </row>
    <row r="2758">
      <c r="A2758" s="13" t="s">
        <v>2683</v>
      </c>
      <c r="B2758" s="13">
        <v>44071</v>
      </c>
      <c r="C2758" s="14">
        <f>HYPERLINK(CHAR(35)&amp;CELL("address",INDEX(Holdings!AN1:AN2253,SMALL(IF(COUNTIF(Holdings!A1:A2253,A2757),MATCH(B2757,Holdings!Y1:Y2253,0),""),ROWS($A$1:A1)))),"GME 6 3/4 03/15/21")</f>
      </c>
      <c r="D2758" s="14">
        <f>HYPERLINK(CHAR(35)&amp;CELL("address",INDEX(Holdings!AN1:AN2253,SMALL(IF(COUNTIF(Holdings!A1:A2253,A2757),MATCH(C2757,Holdings!Y1:Y2253,0),""),ROWS($A$1:A1)))),"GAMESTOP CORP-A")</f>
      </c>
    </row>
    <row r="2759">
      <c r="A2759" s="2" t="s">
        <v>4867</v>
      </c>
      <c r="B2759" s="2" t="s">
        <v>4886</v>
      </c>
    </row>
    <row r="2762" hidden="1">
      <c r="A2762" s="0" t="s">
        <v>2692</v>
      </c>
      <c r="B2762" s="0">
        <v>0.01101877694334</v>
      </c>
      <c r="C2762" s="0">
        <v>0.01688625450826</v>
      </c>
    </row>
    <row r="2763">
      <c r="A2763" s="13" t="s">
        <v>2689</v>
      </c>
      <c r="B2763" s="13">
        <v>44071</v>
      </c>
      <c r="C2763" s="14">
        <f>HYPERLINK(CHAR(35)&amp;CELL("address",INDEX(Holdings!AN1:AN2253,SMALL(IF(COUNTIF(Holdings!A1:A2253,A2762),MATCH(B2762,Holdings!Y1:Y2253,0),""),ROWS($A$1:A1)))),"GAMESTOP CORP-A")</f>
      </c>
      <c r="D2763" s="14">
        <f>HYPERLINK(CHAR(35)&amp;CELL("address",INDEX(Holdings!AN1:AN2253,SMALL(IF(COUNTIF(Holdings!A1:A2253,A2762),MATCH(C2762,Holdings!Y1:Y2253,0),""),ROWS($A$1:A1)))),"GME 6 3/4 03/15/21")</f>
      </c>
    </row>
    <row r="2764">
      <c r="A2764" s="2" t="s">
        <v>4867</v>
      </c>
      <c r="B2764" s="2" t="s">
        <v>4886</v>
      </c>
    </row>
    <row r="2767" hidden="1">
      <c r="A2767" s="0" t="s">
        <v>2811</v>
      </c>
      <c r="B2767" s="0">
        <v>0.00015692226186</v>
      </c>
    </row>
    <row r="2768">
      <c r="A2768" s="13" t="s">
        <v>2815</v>
      </c>
      <c r="B2768" s="13">
        <v>44376</v>
      </c>
      <c r="C2768" s="14">
        <f>HYPERLINK(CHAR(35)&amp;CELL("address",INDEX(Holdings!AN1:AN2253,SMALL(IF(COUNTIF(Holdings!A1:A2253,A2767),MATCH(B2767,Holdings!Y1:Y2253,0),""),ROWS($A$1:A1)))),"GameStop Corp")</f>
      </c>
    </row>
    <row r="2769">
      <c r="A2769" s="2" t="s">
        <v>4867</v>
      </c>
      <c r="B2769" s="2" t="s">
        <v>4868</v>
      </c>
    </row>
    <row r="2770">
      <c r="A2770" s="2" t="s">
        <v>4961</v>
      </c>
      <c r="B2770" s="2" t="s">
        <v>4980</v>
      </c>
    </row>
    <row r="2773" hidden="1">
      <c r="A2773" s="0" t="s">
        <v>2818</v>
      </c>
      <c r="B2773" s="0">
        <v>0.00014178198314</v>
      </c>
    </row>
    <row r="2774">
      <c r="A2774" s="13" t="s">
        <v>2815</v>
      </c>
      <c r="B2774" s="13">
        <v>44467</v>
      </c>
      <c r="C2774" s="14">
        <f>HYPERLINK(CHAR(35)&amp;CELL("address",INDEX(Holdings!AN1:AN2253,SMALL(IF(COUNTIF(Holdings!A1:A2253,A2773),MATCH(B2773,Holdings!Y1:Y2253,0),""),ROWS($A$1:A1)))),"GameStop Corp")</f>
      </c>
    </row>
    <row r="2775">
      <c r="A2775" s="2" t="s">
        <v>4867</v>
      </c>
      <c r="B2775" s="2" t="s">
        <v>4868</v>
      </c>
    </row>
    <row r="2778" hidden="1">
      <c r="A2778" s="0" t="s">
        <v>2819</v>
      </c>
      <c r="B2778" s="0">
        <v>0.00015170312205</v>
      </c>
    </row>
    <row r="2779">
      <c r="A2779" s="13" t="s">
        <v>2815</v>
      </c>
      <c r="B2779" s="13">
        <v>44559</v>
      </c>
      <c r="C2779" s="14">
        <f>HYPERLINK(CHAR(35)&amp;CELL("address",INDEX(Holdings!AN1:AN2253,SMALL(IF(COUNTIF(Holdings!A1:A2253,A2778),MATCH(B2778,Holdings!Y1:Y2253,0),""),ROWS($A$1:A1)))),"GameStop Corp")</f>
      </c>
    </row>
    <row r="2780">
      <c r="A2780" s="2" t="s">
        <v>4867</v>
      </c>
      <c r="B2780" s="2" t="s">
        <v>4868</v>
      </c>
    </row>
    <row r="2781">
      <c r="A2781" s="2" t="s">
        <v>4961</v>
      </c>
      <c r="B2781" s="2" t="s">
        <v>4980</v>
      </c>
    </row>
    <row r="2784" hidden="1">
      <c r="A2784" s="0" t="s">
        <v>2820</v>
      </c>
      <c r="B2784" s="0">
        <v>0.00021014626262</v>
      </c>
    </row>
    <row r="2785">
      <c r="A2785" s="13" t="s">
        <v>2821</v>
      </c>
      <c r="B2785" s="13">
        <v>44376</v>
      </c>
      <c r="C2785" s="14">
        <f>HYPERLINK(CHAR(35)&amp;CELL("address",INDEX(Holdings!AN1:AN2253,SMALL(IF(COUNTIF(Holdings!A1:A2253,A2784),MATCH(B2784,Holdings!Y1:Y2253,0),""),ROWS($A$1:A1)))),"GameStop Corp")</f>
      </c>
    </row>
    <row r="2786">
      <c r="A2786" s="2" t="s">
        <v>4867</v>
      </c>
      <c r="B2786" s="2" t="s">
        <v>4868</v>
      </c>
    </row>
    <row r="2787">
      <c r="A2787" s="2" t="s">
        <v>4961</v>
      </c>
      <c r="B2787" s="2" t="s">
        <v>4980</v>
      </c>
    </row>
    <row r="2790" hidden="1">
      <c r="A2790" s="0" t="s">
        <v>2824</v>
      </c>
      <c r="B2790" s="0">
        <v>0.00018933299415</v>
      </c>
    </row>
    <row r="2791">
      <c r="A2791" s="13" t="s">
        <v>2821</v>
      </c>
      <c r="B2791" s="13">
        <v>44467</v>
      </c>
      <c r="C2791" s="14">
        <f>HYPERLINK(CHAR(35)&amp;CELL("address",INDEX(Holdings!AN1:AN2253,SMALL(IF(COUNTIF(Holdings!A1:A2253,A2790),MATCH(B2790,Holdings!Y1:Y2253,0),""),ROWS($A$1:A1)))),"GameStop Corp")</f>
      </c>
    </row>
    <row r="2792">
      <c r="A2792" s="2" t="s">
        <v>4867</v>
      </c>
      <c r="B2792" s="2" t="s">
        <v>4868</v>
      </c>
    </row>
    <row r="2795" hidden="1">
      <c r="A2795" s="0" t="s">
        <v>2825</v>
      </c>
      <c r="B2795" s="0">
        <v>0.00025397058663</v>
      </c>
    </row>
    <row r="2796">
      <c r="A2796" s="13" t="s">
        <v>2821</v>
      </c>
      <c r="B2796" s="13">
        <v>44559</v>
      </c>
      <c r="C2796" s="14">
        <f>HYPERLINK(CHAR(35)&amp;CELL("address",INDEX(Holdings!AN1:AN2253,SMALL(IF(COUNTIF(Holdings!A1:A2253,A2795),MATCH(B2795,Holdings!Y1:Y2253,0),""),ROWS($A$1:A1)))),"GameStop Corp")</f>
      </c>
    </row>
    <row r="2797">
      <c r="A2797" s="2" t="s">
        <v>4867</v>
      </c>
      <c r="B2797" s="2" t="s">
        <v>4868</v>
      </c>
    </row>
    <row r="2798">
      <c r="A2798" s="2" t="s">
        <v>4961</v>
      </c>
      <c r="B2798" s="2" t="s">
        <v>4980</v>
      </c>
    </row>
    <row r="2801" hidden="1">
      <c r="A2801" s="0" t="s">
        <v>2826</v>
      </c>
      <c r="B2801" s="0">
        <v>0.00025337586566</v>
      </c>
    </row>
    <row r="2802">
      <c r="A2802" s="13" t="s">
        <v>2827</v>
      </c>
      <c r="B2802" s="13">
        <v>44376</v>
      </c>
      <c r="C2802" s="14">
        <f>HYPERLINK(CHAR(35)&amp;CELL("address",INDEX(Holdings!AN1:AN2253,SMALL(IF(COUNTIF(Holdings!A1:A2253,A2801),MATCH(B2801,Holdings!Y1:Y2253,0),""),ROWS($A$1:A1)))),"GameStop Corp")</f>
      </c>
    </row>
    <row r="2803">
      <c r="A2803" s="2" t="s">
        <v>4867</v>
      </c>
      <c r="B2803" s="2" t="s">
        <v>4868</v>
      </c>
    </row>
    <row r="2804">
      <c r="A2804" s="2" t="s">
        <v>4961</v>
      </c>
      <c r="B2804" s="2" t="s">
        <v>4980</v>
      </c>
    </row>
    <row r="2807" hidden="1">
      <c r="A2807" s="0" t="s">
        <v>2830</v>
      </c>
      <c r="B2807" s="0">
        <v>0.00021839040428</v>
      </c>
    </row>
    <row r="2808">
      <c r="A2808" s="13" t="s">
        <v>2827</v>
      </c>
      <c r="B2808" s="13">
        <v>44467</v>
      </c>
      <c r="C2808" s="14">
        <f>HYPERLINK(CHAR(35)&amp;CELL("address",INDEX(Holdings!AN1:AN2253,SMALL(IF(COUNTIF(Holdings!A1:A2253,A2807),MATCH(B2807,Holdings!Y1:Y2253,0),""),ROWS($A$1:A1)))),"GameStop Corp")</f>
      </c>
    </row>
    <row r="2809">
      <c r="A2809" s="2" t="s">
        <v>4867</v>
      </c>
      <c r="B2809" s="2" t="s">
        <v>4868</v>
      </c>
    </row>
    <row r="2812" hidden="1">
      <c r="A2812" s="0" t="s">
        <v>2831</v>
      </c>
      <c r="B2812" s="0">
        <v>0.00033597625335</v>
      </c>
    </row>
    <row r="2813">
      <c r="A2813" s="13" t="s">
        <v>2827</v>
      </c>
      <c r="B2813" s="13">
        <v>44559</v>
      </c>
      <c r="C2813" s="14">
        <f>HYPERLINK(CHAR(35)&amp;CELL("address",INDEX(Holdings!AN1:AN2253,SMALL(IF(COUNTIF(Holdings!A1:A2253,A2812),MATCH(B2812,Holdings!Y1:Y2253,0),""),ROWS($A$1:A1)))),"GameStop Corp")</f>
      </c>
    </row>
    <row r="2814">
      <c r="A2814" s="2" t="s">
        <v>4867</v>
      </c>
      <c r="B2814" s="2" t="s">
        <v>4868</v>
      </c>
    </row>
    <row r="2815">
      <c r="A2815" s="2" t="s">
        <v>4961</v>
      </c>
      <c r="B2815" s="2" t="s">
        <v>4980</v>
      </c>
    </row>
    <row r="2818" hidden="1">
      <c r="A2818" s="0" t="s">
        <v>2832</v>
      </c>
      <c r="B2818" s="0">
        <v>0.00026120121911</v>
      </c>
    </row>
    <row r="2819">
      <c r="A2819" s="13" t="s">
        <v>2833</v>
      </c>
      <c r="B2819" s="13">
        <v>44376</v>
      </c>
      <c r="C2819" s="14">
        <f>HYPERLINK(CHAR(35)&amp;CELL("address",INDEX(Holdings!AN1:AN2253,SMALL(IF(COUNTIF(Holdings!A1:A2253,A2818),MATCH(B2818,Holdings!Y1:Y2253,0),""),ROWS($A$1:A1)))),"GameStop Corp")</f>
      </c>
    </row>
    <row r="2820">
      <c r="A2820" s="2" t="s">
        <v>4867</v>
      </c>
      <c r="B2820" s="2" t="s">
        <v>4868</v>
      </c>
    </row>
    <row r="2821">
      <c r="A2821" s="2" t="s">
        <v>4961</v>
      </c>
      <c r="B2821" s="2" t="s">
        <v>4980</v>
      </c>
    </row>
    <row r="2824" hidden="1">
      <c r="A2824" s="0" t="s">
        <v>2836</v>
      </c>
      <c r="B2824" s="0">
        <v>0.00025425379715</v>
      </c>
    </row>
    <row r="2825">
      <c r="A2825" s="13" t="s">
        <v>2833</v>
      </c>
      <c r="B2825" s="13">
        <v>44467</v>
      </c>
      <c r="C2825" s="14">
        <f>HYPERLINK(CHAR(35)&amp;CELL("address",INDEX(Holdings!AN1:AN2253,SMALL(IF(COUNTIF(Holdings!A1:A2253,A2824),MATCH(B2824,Holdings!Y1:Y2253,0),""),ROWS($A$1:A1)))),"GameStop Corp")</f>
      </c>
    </row>
    <row r="2826">
      <c r="A2826" s="2" t="s">
        <v>4867</v>
      </c>
      <c r="B2826" s="2" t="s">
        <v>4868</v>
      </c>
    </row>
    <row r="2829" hidden="1">
      <c r="A2829" s="0" t="s">
        <v>2837</v>
      </c>
      <c r="B2829" s="0">
        <v>0.00028699947945</v>
      </c>
    </row>
    <row r="2830">
      <c r="A2830" s="13" t="s">
        <v>2833</v>
      </c>
      <c r="B2830" s="13">
        <v>44559</v>
      </c>
      <c r="C2830" s="14">
        <f>HYPERLINK(CHAR(35)&amp;CELL("address",INDEX(Holdings!AN1:AN2253,SMALL(IF(COUNTIF(Holdings!A1:A2253,A2829),MATCH(B2829,Holdings!Y1:Y2253,0),""),ROWS($A$1:A1)))),"GameStop Corp")</f>
      </c>
    </row>
    <row r="2831">
      <c r="A2831" s="2" t="s">
        <v>4867</v>
      </c>
      <c r="B2831" s="2" t="s">
        <v>4868</v>
      </c>
    </row>
    <row r="2832">
      <c r="A2832" s="2" t="s">
        <v>4961</v>
      </c>
      <c r="B2832" s="2" t="s">
        <v>4980</v>
      </c>
    </row>
    <row r="2835" hidden="1">
      <c r="A2835" s="0" t="s">
        <v>2838</v>
      </c>
      <c r="B2835" s="0">
        <v>0.00031864116909</v>
      </c>
    </row>
    <row r="2836">
      <c r="A2836" s="13" t="s">
        <v>2839</v>
      </c>
      <c r="B2836" s="13">
        <v>44376</v>
      </c>
      <c r="C2836" s="14">
        <f>HYPERLINK(CHAR(35)&amp;CELL("address",INDEX(Holdings!AN1:AN2253,SMALL(IF(COUNTIF(Holdings!A1:A2253,A2835),MATCH(B2835,Holdings!Y1:Y2253,0),""),ROWS($A$1:A1)))),"GameStop Corp")</f>
      </c>
    </row>
    <row r="2837">
      <c r="A2837" s="2" t="s">
        <v>4867</v>
      </c>
      <c r="B2837" s="2" t="s">
        <v>4868</v>
      </c>
    </row>
    <row r="2838">
      <c r="A2838" s="2" t="s">
        <v>4961</v>
      </c>
      <c r="B2838" s="2" t="s">
        <v>4980</v>
      </c>
    </row>
    <row r="2841" hidden="1">
      <c r="A2841" s="0" t="s">
        <v>2842</v>
      </c>
      <c r="B2841" s="0">
        <v>0.00031168440854</v>
      </c>
    </row>
    <row r="2842">
      <c r="A2842" s="13" t="s">
        <v>2839</v>
      </c>
      <c r="B2842" s="13">
        <v>44467</v>
      </c>
      <c r="C2842" s="14">
        <f>HYPERLINK(CHAR(35)&amp;CELL("address",INDEX(Holdings!AN1:AN2253,SMALL(IF(COUNTIF(Holdings!A1:A2253,A2841),MATCH(B2841,Holdings!Y1:Y2253,0),""),ROWS($A$1:A1)))),"GameStop Corp")</f>
      </c>
    </row>
    <row r="2843">
      <c r="A2843" s="2" t="s">
        <v>4867</v>
      </c>
      <c r="B2843" s="2" t="s">
        <v>4868</v>
      </c>
    </row>
    <row r="2846" hidden="1">
      <c r="A2846" s="0" t="s">
        <v>2843</v>
      </c>
      <c r="B2846" s="0">
        <v>0.00034276966074</v>
      </c>
    </row>
    <row r="2847">
      <c r="A2847" s="13" t="s">
        <v>2839</v>
      </c>
      <c r="B2847" s="13">
        <v>44559</v>
      </c>
      <c r="C2847" s="14">
        <f>HYPERLINK(CHAR(35)&amp;CELL("address",INDEX(Holdings!AN1:AN2253,SMALL(IF(COUNTIF(Holdings!A1:A2253,A2846),MATCH(B2846,Holdings!Y1:Y2253,0),""),ROWS($A$1:A1)))),"GameStop Corp")</f>
      </c>
    </row>
    <row r="2848">
      <c r="A2848" s="2" t="s">
        <v>4867</v>
      </c>
      <c r="B2848" s="2" t="s">
        <v>4868</v>
      </c>
    </row>
    <row r="2849">
      <c r="A2849" s="2" t="s">
        <v>4961</v>
      </c>
      <c r="B2849" s="2" t="s">
        <v>4980</v>
      </c>
    </row>
    <row r="2852" hidden="1">
      <c r="A2852" s="0" t="s">
        <v>2844</v>
      </c>
      <c r="B2852" s="0">
        <v>0.00030582461143</v>
      </c>
    </row>
    <row r="2853">
      <c r="A2853" s="13" t="s">
        <v>2845</v>
      </c>
      <c r="B2853" s="13">
        <v>44376</v>
      </c>
      <c r="C2853" s="14">
        <f>HYPERLINK(CHAR(35)&amp;CELL("address",INDEX(Holdings!AN1:AN2253,SMALL(IF(COUNTIF(Holdings!A1:A2253,A2852),MATCH(B2852,Holdings!Y1:Y2253,0),""),ROWS($A$1:A1)))),"GameStop Corp")</f>
      </c>
    </row>
    <row r="2854">
      <c r="A2854" s="2" t="s">
        <v>4867</v>
      </c>
      <c r="B2854" s="2" t="s">
        <v>4868</v>
      </c>
    </row>
    <row r="2855">
      <c r="A2855" s="2" t="s">
        <v>4961</v>
      </c>
      <c r="B2855" s="2" t="s">
        <v>4980</v>
      </c>
    </row>
    <row r="2858" hidden="1">
      <c r="A2858" s="0" t="s">
        <v>2848</v>
      </c>
      <c r="B2858" s="0">
        <v>0.00033378464281</v>
      </c>
    </row>
    <row r="2859">
      <c r="A2859" s="13" t="s">
        <v>2845</v>
      </c>
      <c r="B2859" s="13">
        <v>44467</v>
      </c>
      <c r="C2859" s="14">
        <f>HYPERLINK(CHAR(35)&amp;CELL("address",INDEX(Holdings!AN1:AN2253,SMALL(IF(COUNTIF(Holdings!A1:A2253,A2858),MATCH(B2858,Holdings!Y1:Y2253,0),""),ROWS($A$1:A1)))),"GameStop Corp")</f>
      </c>
    </row>
    <row r="2860">
      <c r="A2860" s="2" t="s">
        <v>4867</v>
      </c>
      <c r="B2860" s="2" t="s">
        <v>4868</v>
      </c>
    </row>
    <row r="2863" hidden="1">
      <c r="A2863" s="0" t="s">
        <v>2849</v>
      </c>
      <c r="B2863" s="0">
        <v>0.00036881240031</v>
      </c>
    </row>
    <row r="2864">
      <c r="A2864" s="13" t="s">
        <v>2845</v>
      </c>
      <c r="B2864" s="13">
        <v>44559</v>
      </c>
      <c r="C2864" s="14">
        <f>HYPERLINK(CHAR(35)&amp;CELL("address",INDEX(Holdings!AN1:AN2253,SMALL(IF(COUNTIF(Holdings!A1:A2253,A2863),MATCH(B2863,Holdings!Y1:Y2253,0),""),ROWS($A$1:A1)))),"GameStop Corp")</f>
      </c>
    </row>
    <row r="2865">
      <c r="A2865" s="2" t="s">
        <v>4867</v>
      </c>
      <c r="B2865" s="2" t="s">
        <v>4868</v>
      </c>
    </row>
    <row r="2866">
      <c r="A2866" s="2" t="s">
        <v>4961</v>
      </c>
      <c r="B2866" s="2" t="s">
        <v>4980</v>
      </c>
    </row>
    <row r="2869" hidden="1">
      <c r="A2869" s="0" t="s">
        <v>2850</v>
      </c>
      <c r="B2869" s="0">
        <v>0.00030103352317</v>
      </c>
    </row>
    <row r="2870">
      <c r="A2870" s="13" t="s">
        <v>2851</v>
      </c>
      <c r="B2870" s="13">
        <v>44376</v>
      </c>
      <c r="C2870" s="14">
        <f>HYPERLINK(CHAR(35)&amp;CELL("address",INDEX(Holdings!AN1:AN2253,SMALL(IF(COUNTIF(Holdings!A1:A2253,A2869),MATCH(B2869,Holdings!Y1:Y2253,0),""),ROWS($A$1:A1)))),"GameStop Corp")</f>
      </c>
    </row>
    <row r="2871">
      <c r="A2871" s="2" t="s">
        <v>4867</v>
      </c>
      <c r="B2871" s="2" t="s">
        <v>4868</v>
      </c>
    </row>
    <row r="2872">
      <c r="A2872" s="2" t="s">
        <v>4961</v>
      </c>
      <c r="B2872" s="2" t="s">
        <v>4980</v>
      </c>
    </row>
    <row r="2875" hidden="1">
      <c r="A2875" s="0" t="s">
        <v>2854</v>
      </c>
      <c r="B2875" s="0">
        <v>0.00033115417482</v>
      </c>
    </row>
    <row r="2876">
      <c r="A2876" s="13" t="s">
        <v>2851</v>
      </c>
      <c r="B2876" s="13">
        <v>44467</v>
      </c>
      <c r="C2876" s="14">
        <f>HYPERLINK(CHAR(35)&amp;CELL("address",INDEX(Holdings!AN1:AN2253,SMALL(IF(COUNTIF(Holdings!A1:A2253,A2875),MATCH(B2875,Holdings!Y1:Y2253,0),""),ROWS($A$1:A1)))),"GameStop Corp")</f>
      </c>
    </row>
    <row r="2877">
      <c r="A2877" s="2" t="s">
        <v>4867</v>
      </c>
      <c r="B2877" s="2" t="s">
        <v>4868</v>
      </c>
    </row>
    <row r="2880" hidden="1">
      <c r="A2880" s="0" t="s">
        <v>2855</v>
      </c>
      <c r="B2880" s="0">
        <v>0.0003567772153</v>
      </c>
    </row>
    <row r="2881">
      <c r="A2881" s="13" t="s">
        <v>2851</v>
      </c>
      <c r="B2881" s="13">
        <v>44559</v>
      </c>
      <c r="C2881" s="14">
        <f>HYPERLINK(CHAR(35)&amp;CELL("address",INDEX(Holdings!AN1:AN2253,SMALL(IF(COUNTIF(Holdings!A1:A2253,A2880),MATCH(B2880,Holdings!Y1:Y2253,0),""),ROWS($A$1:A1)))),"GameStop Corp")</f>
      </c>
    </row>
    <row r="2882">
      <c r="A2882" s="2" t="s">
        <v>4867</v>
      </c>
      <c r="B2882" s="2" t="s">
        <v>4868</v>
      </c>
    </row>
    <row r="2883">
      <c r="A2883" s="2" t="s">
        <v>4961</v>
      </c>
      <c r="B2883" s="2" t="s">
        <v>4980</v>
      </c>
    </row>
    <row r="2886" hidden="1">
      <c r="A2886" s="0" t="s">
        <v>2856</v>
      </c>
      <c r="B2886" s="0">
        <v>0.00034513790714</v>
      </c>
    </row>
    <row r="2887">
      <c r="A2887" s="13" t="s">
        <v>2857</v>
      </c>
      <c r="B2887" s="13">
        <v>44376</v>
      </c>
      <c r="C2887" s="14">
        <f>HYPERLINK(CHAR(35)&amp;CELL("address",INDEX(Holdings!AN1:AN2253,SMALL(IF(COUNTIF(Holdings!A1:A2253,A2886),MATCH(B2886,Holdings!Y1:Y2253,0),""),ROWS($A$1:A1)))),"GameStop Corp")</f>
      </c>
    </row>
    <row r="2888">
      <c r="A2888" s="2" t="s">
        <v>4867</v>
      </c>
      <c r="B2888" s="2" t="s">
        <v>4868</v>
      </c>
    </row>
    <row r="2889">
      <c r="A2889" s="2" t="s">
        <v>4961</v>
      </c>
      <c r="B2889" s="2" t="s">
        <v>4980</v>
      </c>
    </row>
    <row r="2892" hidden="1">
      <c r="A2892" s="0" t="s">
        <v>2860</v>
      </c>
      <c r="B2892" s="0">
        <v>0.00033283393369</v>
      </c>
    </row>
    <row r="2893">
      <c r="A2893" s="13" t="s">
        <v>2857</v>
      </c>
      <c r="B2893" s="13">
        <v>44467</v>
      </c>
      <c r="C2893" s="14">
        <f>HYPERLINK(CHAR(35)&amp;CELL("address",INDEX(Holdings!AN1:AN2253,SMALL(IF(COUNTIF(Holdings!A1:A2253,A2892),MATCH(B2892,Holdings!Y1:Y2253,0),""),ROWS($A$1:A1)))),"GameStop Corp")</f>
      </c>
    </row>
    <row r="2894">
      <c r="A2894" s="2" t="s">
        <v>4867</v>
      </c>
      <c r="B2894" s="2" t="s">
        <v>4868</v>
      </c>
    </row>
    <row r="2897" hidden="1">
      <c r="A2897" s="0" t="s">
        <v>2861</v>
      </c>
      <c r="B2897" s="0">
        <v>0.00036567328802</v>
      </c>
    </row>
    <row r="2898">
      <c r="A2898" s="13" t="s">
        <v>2857</v>
      </c>
      <c r="B2898" s="13">
        <v>44559</v>
      </c>
      <c r="C2898" s="14">
        <f>HYPERLINK(CHAR(35)&amp;CELL("address",INDEX(Holdings!AN1:AN2253,SMALL(IF(COUNTIF(Holdings!A1:A2253,A2897),MATCH(B2897,Holdings!Y1:Y2253,0),""),ROWS($A$1:A1)))),"GameStop Corp")</f>
      </c>
    </row>
    <row r="2899">
      <c r="A2899" s="2" t="s">
        <v>4867</v>
      </c>
      <c r="B2899" s="2" t="s">
        <v>4868</v>
      </c>
    </row>
    <row r="2900">
      <c r="A2900" s="2" t="s">
        <v>4961</v>
      </c>
      <c r="B2900" s="2" t="s">
        <v>4980</v>
      </c>
    </row>
    <row r="2903" hidden="1">
      <c r="A2903" s="0" t="s">
        <v>2862</v>
      </c>
      <c r="B2903" s="0">
        <v>0.00037425591788</v>
      </c>
    </row>
    <row r="2904">
      <c r="A2904" s="13" t="s">
        <v>2863</v>
      </c>
      <c r="B2904" s="13">
        <v>44376</v>
      </c>
      <c r="C2904" s="14">
        <f>HYPERLINK(CHAR(35)&amp;CELL("address",INDEX(Holdings!AN1:AN2253,SMALL(IF(COUNTIF(Holdings!A1:A2253,A2903),MATCH(B2903,Holdings!Y1:Y2253,0),""),ROWS($A$1:A1)))),"GameStop Corp")</f>
      </c>
    </row>
    <row r="2905">
      <c r="A2905" s="2" t="s">
        <v>4867</v>
      </c>
      <c r="B2905" s="2" t="s">
        <v>4868</v>
      </c>
    </row>
    <row r="2906">
      <c r="A2906" s="2" t="s">
        <v>4961</v>
      </c>
      <c r="B2906" s="2" t="s">
        <v>4980</v>
      </c>
    </row>
    <row r="2909" hidden="1">
      <c r="A2909" s="0" t="s">
        <v>2866</v>
      </c>
      <c r="B2909" s="0">
        <v>0.00035342130113</v>
      </c>
    </row>
    <row r="2910">
      <c r="A2910" s="13" t="s">
        <v>2863</v>
      </c>
      <c r="B2910" s="13">
        <v>44467</v>
      </c>
      <c r="C2910" s="14">
        <f>HYPERLINK(CHAR(35)&amp;CELL("address",INDEX(Holdings!AN1:AN2253,SMALL(IF(COUNTIF(Holdings!A1:A2253,A2909),MATCH(B2909,Holdings!Y1:Y2253,0),""),ROWS($A$1:A1)))),"GameStop Corp")</f>
      </c>
    </row>
    <row r="2911">
      <c r="A2911" s="2" t="s">
        <v>4867</v>
      </c>
      <c r="B2911" s="2" t="s">
        <v>4868</v>
      </c>
    </row>
    <row r="2914" hidden="1">
      <c r="A2914" s="0" t="s">
        <v>2867</v>
      </c>
      <c r="B2914" s="0">
        <v>0.00034994389665</v>
      </c>
    </row>
    <row r="2915">
      <c r="A2915" s="13" t="s">
        <v>2863</v>
      </c>
      <c r="B2915" s="13">
        <v>44559</v>
      </c>
      <c r="C2915" s="14">
        <f>HYPERLINK(CHAR(35)&amp;CELL("address",INDEX(Holdings!AN1:AN2253,SMALL(IF(COUNTIF(Holdings!A1:A2253,A2914),MATCH(B2914,Holdings!Y1:Y2253,0),""),ROWS($A$1:A1)))),"GameStop Corp")</f>
      </c>
    </row>
    <row r="2916">
      <c r="A2916" s="2" t="s">
        <v>4867</v>
      </c>
      <c r="B2916" s="2" t="s">
        <v>4868</v>
      </c>
    </row>
    <row r="2917">
      <c r="A2917" s="2" t="s">
        <v>4961</v>
      </c>
      <c r="B2917" s="2" t="s">
        <v>4980</v>
      </c>
    </row>
    <row r="2920" hidden="1">
      <c r="A2920" s="0" t="s">
        <v>2868</v>
      </c>
      <c r="B2920" s="0">
        <v>0.00041225207172</v>
      </c>
    </row>
    <row r="2921">
      <c r="A2921" s="13" t="s">
        <v>2869</v>
      </c>
      <c r="B2921" s="13">
        <v>44376</v>
      </c>
      <c r="C2921" s="14">
        <f>HYPERLINK(CHAR(35)&amp;CELL("address",INDEX(Holdings!AN1:AN2253,SMALL(IF(COUNTIF(Holdings!A1:A2253,A2920),MATCH(B2920,Holdings!Y1:Y2253,0),""),ROWS($A$1:A1)))),"GameStop Corp")</f>
      </c>
    </row>
    <row r="2922">
      <c r="A2922" s="2" t="s">
        <v>4867</v>
      </c>
      <c r="B2922" s="2" t="s">
        <v>4868</v>
      </c>
    </row>
    <row r="2923">
      <c r="A2923" s="2" t="s">
        <v>4961</v>
      </c>
      <c r="B2923" s="2" t="s">
        <v>4980</v>
      </c>
    </row>
    <row r="2926" hidden="1">
      <c r="A2926" s="0" t="s">
        <v>2872</v>
      </c>
      <c r="B2926" s="0">
        <v>0.00035156893145</v>
      </c>
    </row>
    <row r="2927">
      <c r="A2927" s="13" t="s">
        <v>2869</v>
      </c>
      <c r="B2927" s="13">
        <v>44467</v>
      </c>
      <c r="C2927" s="14">
        <f>HYPERLINK(CHAR(35)&amp;CELL("address",INDEX(Holdings!AN1:AN2253,SMALL(IF(COUNTIF(Holdings!A1:A2253,A2926),MATCH(B2926,Holdings!Y1:Y2253,0),""),ROWS($A$1:A1)))),"GameStop Corp")</f>
      </c>
    </row>
    <row r="2928">
      <c r="A2928" s="2" t="s">
        <v>4867</v>
      </c>
      <c r="B2928" s="2" t="s">
        <v>4868</v>
      </c>
    </row>
    <row r="2931" hidden="1">
      <c r="A2931" s="0" t="s">
        <v>2873</v>
      </c>
      <c r="B2931" s="0">
        <v>0.00035368227158</v>
      </c>
    </row>
    <row r="2932">
      <c r="A2932" s="13" t="s">
        <v>2869</v>
      </c>
      <c r="B2932" s="13">
        <v>44559</v>
      </c>
      <c r="C2932" s="14">
        <f>HYPERLINK(CHAR(35)&amp;CELL("address",INDEX(Holdings!AN1:AN2253,SMALL(IF(COUNTIF(Holdings!A1:A2253,A2931),MATCH(B2931,Holdings!Y1:Y2253,0),""),ROWS($A$1:A1)))),"GameStop Corp")</f>
      </c>
    </row>
    <row r="2933">
      <c r="A2933" s="2" t="s">
        <v>4867</v>
      </c>
      <c r="B2933" s="2" t="s">
        <v>4868</v>
      </c>
    </row>
    <row r="2934">
      <c r="A2934" s="2" t="s">
        <v>4961</v>
      </c>
      <c r="B2934" s="2" t="s">
        <v>4980</v>
      </c>
    </row>
    <row r="2937" hidden="1">
      <c r="A2937" s="0" t="s">
        <v>2874</v>
      </c>
      <c r="B2937" s="0">
        <v>-0.001359423314</v>
      </c>
    </row>
    <row r="2938">
      <c r="A2938" s="13" t="s">
        <v>2878</v>
      </c>
      <c r="B2938" s="13">
        <v>43817</v>
      </c>
      <c r="C2938" s="14">
        <f>HYPERLINK(CHAR(35)&amp;CELL("address",INDEX(Holdings!AN1:AN2253,SMALL(IF(COUNTIF(Holdings!A1:A2253,A2937),MATCH(B2937,Holdings!Y1:Y2253,0),""),ROWS($A$1:A1)))),"GameStop Corp")</f>
      </c>
    </row>
    <row r="2939">
      <c r="A2939" s="2" t="s">
        <v>4867</v>
      </c>
      <c r="B2939" s="2" t="s">
        <v>4868</v>
      </c>
    </row>
    <row r="2940">
      <c r="A2940" s="2" t="s">
        <v>4887</v>
      </c>
      <c r="B2940" s="2" t="s">
        <v>4981</v>
      </c>
    </row>
    <row r="2941">
      <c r="A2941" s="2" t="s">
        <v>4887</v>
      </c>
      <c r="B2941" s="2" t="s">
        <v>4982</v>
      </c>
    </row>
    <row r="2942">
      <c r="A2942" s="2" t="s">
        <v>4983</v>
      </c>
      <c r="B2942" s="2" t="s">
        <v>4982</v>
      </c>
    </row>
    <row r="2943">
      <c r="A2943" s="2" t="s">
        <v>4983</v>
      </c>
      <c r="B2943" s="2" t="s">
        <v>4982</v>
      </c>
    </row>
    <row r="2944">
      <c r="A2944" s="2" t="s">
        <v>4871</v>
      </c>
      <c r="B2944" s="2" t="s">
        <v>4872</v>
      </c>
    </row>
    <row r="2945">
      <c r="A2945" s="2" t="s">
        <v>4984</v>
      </c>
      <c r="B2945" s="2" t="s">
        <v>4985</v>
      </c>
    </row>
    <row r="2946">
      <c r="A2946" s="2" t="s">
        <v>4984</v>
      </c>
      <c r="B2946" s="2" t="s">
        <v>4986</v>
      </c>
    </row>
    <row r="2947">
      <c r="A2947" s="2" t="s">
        <v>4987</v>
      </c>
      <c r="B2947" s="2" t="s">
        <v>4988</v>
      </c>
    </row>
    <row r="2950" hidden="1">
      <c r="A2950" s="0" t="s">
        <v>2881</v>
      </c>
      <c r="B2950" s="0">
        <v>-0.00116786968</v>
      </c>
    </row>
    <row r="2951">
      <c r="A2951" s="13" t="s">
        <v>2878</v>
      </c>
      <c r="B2951" s="13">
        <v>44376</v>
      </c>
      <c r="C2951" s="14">
        <f>HYPERLINK(CHAR(35)&amp;CELL("address",INDEX(Holdings!AN1:AN2253,SMALL(IF(COUNTIF(Holdings!A1:A2253,A2950),MATCH(B2950,Holdings!Y1:Y2253,0),""),ROWS($A$1:A1)))),"GameStop Corp")</f>
      </c>
    </row>
    <row r="2952">
      <c r="A2952" s="2" t="s">
        <v>4934</v>
      </c>
      <c r="B2952" s="2" t="s">
        <v>4989</v>
      </c>
    </row>
    <row r="2953">
      <c r="A2953" s="2" t="s">
        <v>4934</v>
      </c>
      <c r="B2953" s="2" t="s">
        <v>4990</v>
      </c>
    </row>
    <row r="2954">
      <c r="A2954" s="2" t="s">
        <v>4867</v>
      </c>
      <c r="B2954" s="2" t="s">
        <v>4868</v>
      </c>
    </row>
    <row r="2955">
      <c r="A2955" s="2" t="s">
        <v>4887</v>
      </c>
      <c r="B2955" s="2" t="s">
        <v>4991</v>
      </c>
    </row>
    <row r="2956">
      <c r="A2956" s="2" t="s">
        <v>4887</v>
      </c>
      <c r="B2956" s="2" t="s">
        <v>4982</v>
      </c>
    </row>
    <row r="2957">
      <c r="A2957" s="2" t="s">
        <v>4983</v>
      </c>
      <c r="B2957" s="2" t="s">
        <v>4982</v>
      </c>
    </row>
    <row r="2958">
      <c r="A2958" s="2" t="s">
        <v>4874</v>
      </c>
      <c r="B2958" s="2" t="s">
        <v>4875</v>
      </c>
    </row>
    <row r="2959">
      <c r="A2959" s="2" t="s">
        <v>4984</v>
      </c>
      <c r="B2959" s="2" t="s">
        <v>4986</v>
      </c>
    </row>
    <row r="2960">
      <c r="A2960" s="2" t="s">
        <v>4987</v>
      </c>
      <c r="B2960" s="2" t="s">
        <v>4992</v>
      </c>
    </row>
    <row r="2963" hidden="1">
      <c r="A2963" s="0" t="s">
        <v>2882</v>
      </c>
      <c r="B2963" s="0">
        <v>-0.000738950244</v>
      </c>
    </row>
    <row r="2964">
      <c r="A2964" s="13" t="s">
        <v>2878</v>
      </c>
      <c r="B2964" s="13">
        <v>44461</v>
      </c>
      <c r="C2964" s="14">
        <f>HYPERLINK(CHAR(35)&amp;CELL("address",INDEX(Holdings!AN1:AN2253,SMALL(IF(COUNTIF(Holdings!A1:A2253,A2963),MATCH(B2963,Holdings!Y1:Y2253,0),""),ROWS($A$1:A1)))),"GameStop Corp")</f>
      </c>
    </row>
    <row r="2965">
      <c r="A2965" s="2" t="s">
        <v>4867</v>
      </c>
      <c r="B2965" s="2" t="s">
        <v>4868</v>
      </c>
    </row>
    <row r="2966">
      <c r="A2966" s="2" t="s">
        <v>4887</v>
      </c>
      <c r="B2966" s="2" t="s">
        <v>4982</v>
      </c>
    </row>
    <row r="2967">
      <c r="A2967" s="2" t="s">
        <v>4983</v>
      </c>
      <c r="B2967" s="2" t="s">
        <v>4982</v>
      </c>
    </row>
    <row r="2968">
      <c r="A2968" s="2" t="s">
        <v>4874</v>
      </c>
      <c r="B2968" s="2" t="s">
        <v>4875</v>
      </c>
    </row>
    <row r="2969">
      <c r="A2969" s="2" t="s">
        <v>4984</v>
      </c>
      <c r="B2969" s="2" t="s">
        <v>4986</v>
      </c>
    </row>
    <row r="2970">
      <c r="A2970" s="2" t="s">
        <v>4987</v>
      </c>
      <c r="B2970" s="2" t="s">
        <v>4992</v>
      </c>
    </row>
    <row r="2973" hidden="1">
      <c r="A2973" s="0" t="s">
        <v>2883</v>
      </c>
      <c r="B2973" s="0">
        <v>-0.0010781642022</v>
      </c>
    </row>
    <row r="2974">
      <c r="A2974" s="13" t="s">
        <v>2878</v>
      </c>
      <c r="B2974" s="13">
        <v>44546</v>
      </c>
      <c r="C2974" s="14">
        <f>HYPERLINK(CHAR(35)&amp;CELL("address",INDEX(Holdings!AN1:AN2253,SMALL(IF(COUNTIF(Holdings!A1:A2253,A2973),MATCH(B2973,Holdings!Y1:Y2253,0),""),ROWS($A$1:A1)))),"GameStop Corp")</f>
      </c>
    </row>
    <row r="2975">
      <c r="A2975" s="2" t="s">
        <v>4867</v>
      </c>
      <c r="B2975" s="2" t="s">
        <v>4868</v>
      </c>
    </row>
    <row r="2976">
      <c r="A2976" s="2" t="s">
        <v>4887</v>
      </c>
      <c r="B2976" s="2" t="s">
        <v>4982</v>
      </c>
    </row>
    <row r="2977">
      <c r="A2977" s="2" t="s">
        <v>4983</v>
      </c>
      <c r="B2977" s="2" t="s">
        <v>4982</v>
      </c>
    </row>
    <row r="2978">
      <c r="A2978" s="2" t="s">
        <v>4874</v>
      </c>
      <c r="B2978" s="2" t="s">
        <v>4875</v>
      </c>
    </row>
    <row r="2979">
      <c r="A2979" s="2" t="s">
        <v>4984</v>
      </c>
      <c r="B2979" s="2" t="s">
        <v>4986</v>
      </c>
    </row>
    <row r="2980">
      <c r="A2980" s="2" t="s">
        <v>4987</v>
      </c>
      <c r="B2980" s="2" t="s">
        <v>4992</v>
      </c>
    </row>
    <row r="2983" hidden="1">
      <c r="A2983" s="0" t="s">
        <v>2895</v>
      </c>
      <c r="B2983" s="0">
        <v>0.000278081881</v>
      </c>
    </row>
    <row r="2984">
      <c r="A2984" s="13" t="s">
        <v>2892</v>
      </c>
      <c r="B2984" s="13">
        <v>44154</v>
      </c>
      <c r="C2984" s="14">
        <f>HYPERLINK(CHAR(35)&amp;CELL("address",INDEX(Holdings!AN1:AN2253,SMALL(IF(COUNTIF(Holdings!A1:A2253,A2983),MATCH(B2983,Holdings!Y1:Y2253,0),""),ROWS($A$1:A1)))),"Gamestop Corp CL A")</f>
      </c>
    </row>
    <row r="2985">
      <c r="A2985" s="2" t="s">
        <v>4867</v>
      </c>
      <c r="B2985" s="2" t="s">
        <v>4993</v>
      </c>
    </row>
    <row r="2988" hidden="1">
      <c r="A2988" s="0" t="s">
        <v>2907</v>
      </c>
      <c r="B2988" s="0">
        <v>-0.0144272702125</v>
      </c>
    </row>
    <row r="2989">
      <c r="A2989" s="13" t="s">
        <v>2911</v>
      </c>
      <c r="B2989" s="13">
        <v>44467</v>
      </c>
      <c r="C2989" s="14">
        <f>HYPERLINK(CHAR(35)&amp;CELL("address",INDEX(Holdings!AN1:AN2253,SMALL(IF(COUNTIF(Holdings!A1:A2253,A2988),MATCH(B2988,Holdings!Y1:Y2253,0),""),ROWS($A$1:A1)))),"GAMESTOP CORP-A")</f>
      </c>
    </row>
    <row r="2990">
      <c r="A2990" s="2" t="s">
        <v>4867</v>
      </c>
      <c r="B2990" s="2" t="s">
        <v>4886</v>
      </c>
    </row>
    <row r="2993" hidden="1">
      <c r="A2993" s="0" t="s">
        <v>2914</v>
      </c>
      <c r="B2993" s="0">
        <v>-0.0142751596867</v>
      </c>
    </row>
    <row r="2994">
      <c r="A2994" s="13" t="s">
        <v>2911</v>
      </c>
      <c r="B2994" s="13">
        <v>44559</v>
      </c>
      <c r="C2994" s="14">
        <f>HYPERLINK(CHAR(35)&amp;CELL("address",INDEX(Holdings!AN1:AN2253,SMALL(IF(COUNTIF(Holdings!A1:A2253,A2993),MATCH(B2993,Holdings!Y1:Y2253,0),""),ROWS($A$1:A1)))),"GAMESTOP CORP-A")</f>
      </c>
    </row>
    <row r="2995">
      <c r="A2995" s="2" t="s">
        <v>4867</v>
      </c>
      <c r="B2995" s="2" t="s">
        <v>4886</v>
      </c>
    </row>
    <row r="2998" hidden="1">
      <c r="A2998" s="0" t="s">
        <v>2915</v>
      </c>
      <c r="B2998" s="0">
        <v>0.004671880064</v>
      </c>
    </row>
    <row r="2999">
      <c r="A2999" s="13" t="s">
        <v>2919</v>
      </c>
      <c r="B2999" s="13">
        <v>44522</v>
      </c>
      <c r="C2999" s="14">
        <f>HYPERLINK(CHAR(35)&amp;CELL("address",INDEX(Holdings!AN1:AN2253,SMALL(IF(COUNTIF(Holdings!A1:A2253,A2998),MATCH(B2998,Holdings!Y1:Y2253,0),""),ROWS($A$1:A1)))),"GameStop Corp")</f>
      </c>
    </row>
    <row r="3000">
      <c r="A3000" s="2" t="s">
        <v>4867</v>
      </c>
      <c r="B3000" s="2" t="s">
        <v>4868</v>
      </c>
    </row>
    <row r="3003" hidden="1">
      <c r="A3003" s="0" t="s">
        <v>2922</v>
      </c>
      <c r="B3003" s="0">
        <v>0.00063358265862</v>
      </c>
    </row>
    <row r="3004">
      <c r="A3004" s="13" t="s">
        <v>2923</v>
      </c>
      <c r="B3004" s="13">
        <v>43789</v>
      </c>
      <c r="C3004" s="14">
        <f>HYPERLINK(CHAR(35)&amp;CELL("address",INDEX(Holdings!AN1:AN2253,SMALL(IF(COUNTIF(Holdings!A1:A2253,A3003),MATCH(B3003,Holdings!Y1:Y2253,0),""),ROWS($A$1:A1)))),"GameStop Corp")</f>
      </c>
    </row>
    <row r="3005">
      <c r="A3005" s="2" t="s">
        <v>4867</v>
      </c>
      <c r="B3005" s="2" t="s">
        <v>4868</v>
      </c>
    </row>
    <row r="3008" hidden="1">
      <c r="A3008" s="0" t="s">
        <v>2926</v>
      </c>
      <c r="B3008" s="0">
        <v>0.00048092316649</v>
      </c>
    </row>
    <row r="3009">
      <c r="A3009" s="13" t="s">
        <v>2923</v>
      </c>
      <c r="B3009" s="13">
        <v>43881</v>
      </c>
      <c r="C3009" s="14">
        <f>HYPERLINK(CHAR(35)&amp;CELL("address",INDEX(Holdings!AN1:AN2253,SMALL(IF(COUNTIF(Holdings!A1:A2253,A3008),MATCH(B3008,Holdings!Y1:Y2253,0),""),ROWS($A$1:A1)))),"GameStop Corp")</f>
      </c>
    </row>
    <row r="3010">
      <c r="A3010" s="2" t="s">
        <v>4867</v>
      </c>
      <c r="B3010" s="2" t="s">
        <v>4868</v>
      </c>
    </row>
    <row r="3013" hidden="1">
      <c r="A3013" s="0" t="s">
        <v>2929</v>
      </c>
      <c r="B3013" s="0">
        <v>0.00078053230232</v>
      </c>
    </row>
    <row r="3014">
      <c r="A3014" s="13" t="s">
        <v>2923</v>
      </c>
      <c r="B3014" s="13">
        <v>44159</v>
      </c>
      <c r="C3014" s="14">
        <f>HYPERLINK(CHAR(35)&amp;CELL("address",INDEX(Holdings!AN1:AN2253,SMALL(IF(COUNTIF(Holdings!A1:A2253,A3013),MATCH(B3013,Holdings!Y1:Y2253,0),""),ROWS($A$1:A1)))),"GameStop Corp")</f>
      </c>
    </row>
    <row r="3015">
      <c r="A3015" s="2" t="s">
        <v>4874</v>
      </c>
      <c r="B3015" s="2" t="s">
        <v>4875</v>
      </c>
    </row>
    <row r="3018" hidden="1">
      <c r="A3018" s="0" t="s">
        <v>2930</v>
      </c>
      <c r="B3018" s="0">
        <v>0.00111747931692</v>
      </c>
    </row>
    <row r="3019">
      <c r="A3019" s="13" t="s">
        <v>2923</v>
      </c>
      <c r="B3019" s="13">
        <v>44250</v>
      </c>
      <c r="C3019" s="14">
        <f>HYPERLINK(CHAR(35)&amp;CELL("address",INDEX(Holdings!AN1:AN2253,SMALL(IF(COUNTIF(Holdings!A1:A2253,A3018),MATCH(B3018,Holdings!Y1:Y2253,0),""),ROWS($A$1:A1)))),"GameStop Corp")</f>
      </c>
    </row>
    <row r="3020">
      <c r="A3020" s="2" t="s">
        <v>4874</v>
      </c>
      <c r="B3020" s="2" t="s">
        <v>4875</v>
      </c>
    </row>
    <row r="3023" hidden="1">
      <c r="A3023" s="0" t="s">
        <v>2933</v>
      </c>
      <c r="B3023" s="0">
        <v>0.00065897566585</v>
      </c>
    </row>
    <row r="3024">
      <c r="A3024" s="13" t="s">
        <v>2937</v>
      </c>
      <c r="B3024" s="13">
        <v>43825</v>
      </c>
      <c r="C3024" s="14">
        <f>HYPERLINK(CHAR(35)&amp;CELL("address",INDEX(Holdings!AN1:AN2253,SMALL(IF(COUNTIF(Holdings!A1:A2253,A3023),MATCH(B3023,Holdings!Y1:Y2253,0),""),ROWS($A$1:A1)))),"GameStop Corp")</f>
      </c>
    </row>
    <row r="3025">
      <c r="A3025" s="2" t="s">
        <v>4955</v>
      </c>
      <c r="B3025" s="2" t="s">
        <v>4994</v>
      </c>
    </row>
    <row r="3028" hidden="1">
      <c r="A3028" s="0" t="s">
        <v>2940</v>
      </c>
      <c r="B3028" s="0">
        <v>0.0002620719007</v>
      </c>
    </row>
    <row r="3029">
      <c r="A3029" s="13" t="s">
        <v>2937</v>
      </c>
      <c r="B3029" s="13">
        <v>43917</v>
      </c>
      <c r="C3029" s="14">
        <f>HYPERLINK(CHAR(35)&amp;CELL("address",INDEX(Holdings!AN1:AN2253,SMALL(IF(COUNTIF(Holdings!A1:A2253,A3028),MATCH(B3028,Holdings!Y1:Y2253,0),""),ROWS($A$1:A1)))),"GameStop Corp")</f>
      </c>
    </row>
    <row r="3030">
      <c r="A3030" s="2" t="s">
        <v>4955</v>
      </c>
      <c r="B3030" s="2" t="s">
        <v>4994</v>
      </c>
    </row>
    <row r="3033" hidden="1">
      <c r="A3033" s="0" t="s">
        <v>2941</v>
      </c>
      <c r="B3033" s="0">
        <v>0.00035556157434</v>
      </c>
    </row>
    <row r="3034">
      <c r="A3034" s="13" t="s">
        <v>2937</v>
      </c>
      <c r="B3034" s="13">
        <v>44102</v>
      </c>
      <c r="C3034" s="14">
        <f>HYPERLINK(CHAR(35)&amp;CELL("address",INDEX(Holdings!AN1:AN2253,SMALL(IF(COUNTIF(Holdings!A1:A2253,A3033),MATCH(B3033,Holdings!Y1:Y2253,0),""),ROWS($A$1:A1)))),"GameStop Corp")</f>
      </c>
    </row>
    <row r="3035">
      <c r="A3035" s="2" t="s">
        <v>4955</v>
      </c>
      <c r="B3035" s="2" t="s">
        <v>4994</v>
      </c>
    </row>
    <row r="3038" hidden="1">
      <c r="A3038" s="0" t="s">
        <v>2942</v>
      </c>
      <c r="B3038" s="0">
        <v>0.00090018986333</v>
      </c>
    </row>
    <row r="3039">
      <c r="A3039" s="13" t="s">
        <v>2937</v>
      </c>
      <c r="B3039" s="13">
        <v>44193</v>
      </c>
      <c r="C3039" s="14">
        <f>HYPERLINK(CHAR(35)&amp;CELL("address",INDEX(Holdings!AN1:AN2253,SMALL(IF(COUNTIF(Holdings!A1:A2253,A3038),MATCH(B3038,Holdings!Y1:Y2253,0),""),ROWS($A$1:A1)))),"GameStop Corp")</f>
      </c>
    </row>
    <row r="3040">
      <c r="A3040" s="2" t="s">
        <v>4955</v>
      </c>
      <c r="B3040" s="2" t="s">
        <v>4994</v>
      </c>
    </row>
    <row r="3043" hidden="1">
      <c r="A3043" s="0" t="s">
        <v>2943</v>
      </c>
      <c r="B3043" s="0">
        <v>0.02032124368456</v>
      </c>
    </row>
    <row r="3044">
      <c r="A3044" s="13" t="s">
        <v>2937</v>
      </c>
      <c r="B3044" s="13">
        <v>44284</v>
      </c>
      <c r="C3044" s="14">
        <f>HYPERLINK(CHAR(35)&amp;CELL("address",INDEX(Holdings!AN1:AN2253,SMALL(IF(COUNTIF(Holdings!A1:A2253,A3043),MATCH(B3043,Holdings!Y1:Y2253,0),""),ROWS($A$1:A1)))),"GameStop Corp")</f>
      </c>
    </row>
    <row r="3045">
      <c r="A3045" s="2" t="s">
        <v>4955</v>
      </c>
      <c r="B3045" s="2" t="s">
        <v>4994</v>
      </c>
    </row>
    <row r="3048" hidden="1">
      <c r="A3048" s="0" t="s">
        <v>2944</v>
      </c>
      <c r="B3048" s="0">
        <v>0.00744848478597</v>
      </c>
    </row>
    <row r="3049">
      <c r="A3049" s="13" t="s">
        <v>2937</v>
      </c>
      <c r="B3049" s="13">
        <v>44375</v>
      </c>
      <c r="C3049" s="14">
        <f>HYPERLINK(CHAR(35)&amp;CELL("address",INDEX(Holdings!AN1:AN2253,SMALL(IF(COUNTIF(Holdings!A1:A2253,A3048),MATCH(B3048,Holdings!Y1:Y2253,0),""),ROWS($A$1:A1)))),"GameStop Corp")</f>
      </c>
    </row>
    <row r="3050">
      <c r="A3050" s="2" t="s">
        <v>4955</v>
      </c>
      <c r="B3050" s="2" t="s">
        <v>4994</v>
      </c>
    </row>
    <row r="3053" hidden="1">
      <c r="A3053" s="0" t="s">
        <v>2945</v>
      </c>
      <c r="B3053" s="0">
        <v>0.00284411295979</v>
      </c>
    </row>
    <row r="3054">
      <c r="A3054" s="13" t="s">
        <v>2937</v>
      </c>
      <c r="B3054" s="13">
        <v>44466</v>
      </c>
      <c r="C3054" s="14">
        <f>HYPERLINK(CHAR(35)&amp;CELL("address",INDEX(Holdings!AN1:AN2253,SMALL(IF(COUNTIF(Holdings!A1:A2253,A3053),MATCH(B3053,Holdings!Y1:Y2253,0),""),ROWS($A$1:A1)))),"GameStop Corp")</f>
      </c>
    </row>
    <row r="3055">
      <c r="A3055" s="2" t="s">
        <v>4955</v>
      </c>
      <c r="B3055" s="2" t="s">
        <v>4994</v>
      </c>
    </row>
    <row r="3058" hidden="1">
      <c r="A3058" s="0" t="s">
        <v>2946</v>
      </c>
      <c r="B3058" s="0">
        <v>0.00310056083916</v>
      </c>
    </row>
    <row r="3059">
      <c r="A3059" s="13" t="s">
        <v>2937</v>
      </c>
      <c r="B3059" s="13">
        <v>44557</v>
      </c>
      <c r="C3059" s="14">
        <f>HYPERLINK(CHAR(35)&amp;CELL("address",INDEX(Holdings!AN1:AN2253,SMALL(IF(COUNTIF(Holdings!A1:A2253,A3058),MATCH(B3058,Holdings!Y1:Y2253,0),""),ROWS($A$1:A1)))),"GameStop Corp")</f>
      </c>
    </row>
    <row r="3060">
      <c r="A3060" s="2" t="s">
        <v>4955</v>
      </c>
      <c r="B3060" s="2" t="s">
        <v>4994</v>
      </c>
    </row>
    <row r="3063" hidden="1">
      <c r="A3063" s="0" t="s">
        <v>2959</v>
      </c>
      <c r="B3063" s="0">
        <v>-6.72807209E-05</v>
      </c>
    </row>
    <row r="3064">
      <c r="A3064" s="13" t="s">
        <v>2963</v>
      </c>
      <c r="B3064" s="13">
        <v>44277</v>
      </c>
      <c r="C3064" s="14">
        <f>HYPERLINK(CHAR(35)&amp;CELL("address",INDEX(Holdings!AN1:AN2253,SMALL(IF(COUNTIF(Holdings!A1:A2253,A3063),MATCH(B3063,Holdings!Y1:Y2253,0),""),ROWS($A$1:A1)))),"GameStop Corp")</f>
      </c>
    </row>
    <row r="3065">
      <c r="A3065" s="2" t="s">
        <v>4867</v>
      </c>
      <c r="B3065" s="2" t="s">
        <v>4868</v>
      </c>
    </row>
    <row r="3066">
      <c r="A3066" s="2" t="s">
        <v>4874</v>
      </c>
      <c r="B3066" s="2" t="s">
        <v>4875</v>
      </c>
    </row>
    <row r="3069" hidden="1">
      <c r="A3069" s="0" t="s">
        <v>2973</v>
      </c>
      <c r="B3069" s="0">
        <v>0.00028066111953</v>
      </c>
    </row>
    <row r="3070">
      <c r="A3070" s="13" t="s">
        <v>2977</v>
      </c>
      <c r="B3070" s="13">
        <v>43796</v>
      </c>
      <c r="C3070" s="14">
        <f>HYPERLINK(CHAR(35)&amp;CELL("address",INDEX(Holdings!AN1:AN2253,SMALL(IF(COUNTIF(Holdings!A1:A2253,A3069),MATCH(B3069,Holdings!Y1:Y2253,0),""),ROWS($A$1:A1)))),"GameStop Corp")</f>
      </c>
    </row>
    <row r="3071">
      <c r="A3071" s="2" t="s">
        <v>4867</v>
      </c>
      <c r="B3071" s="2" t="s">
        <v>4868</v>
      </c>
    </row>
    <row r="3072">
      <c r="A3072" s="2" t="s">
        <v>4987</v>
      </c>
      <c r="B3072" s="2" t="s">
        <v>4995</v>
      </c>
    </row>
    <row r="3075" hidden="1">
      <c r="A3075" s="0" t="s">
        <v>2980</v>
      </c>
      <c r="B3075" s="0">
        <v>0.00027011555738</v>
      </c>
    </row>
    <row r="3076">
      <c r="A3076" s="13" t="s">
        <v>2977</v>
      </c>
      <c r="B3076" s="13">
        <v>43872</v>
      </c>
      <c r="C3076" s="14">
        <f>HYPERLINK(CHAR(35)&amp;CELL("address",INDEX(Holdings!AN1:AN2253,SMALL(IF(COUNTIF(Holdings!A1:A2253,A3075),MATCH(B3075,Holdings!Y1:Y2253,0),""),ROWS($A$1:A1)))),"GameStop Corp")</f>
      </c>
    </row>
    <row r="3077">
      <c r="A3077" s="2" t="s">
        <v>4867</v>
      </c>
      <c r="B3077" s="2" t="s">
        <v>4868</v>
      </c>
    </row>
    <row r="3078">
      <c r="A3078" s="2" t="s">
        <v>4987</v>
      </c>
      <c r="B3078" s="2" t="s">
        <v>4995</v>
      </c>
    </row>
    <row r="3081" hidden="1">
      <c r="A3081" s="0" t="s">
        <v>2981</v>
      </c>
      <c r="B3081" s="0">
        <v>0.00058236242541</v>
      </c>
    </row>
    <row r="3082">
      <c r="A3082" s="13" t="s">
        <v>2982</v>
      </c>
      <c r="B3082" s="13">
        <v>44425</v>
      </c>
      <c r="C3082" s="14">
        <f>HYPERLINK(CHAR(35)&amp;CELL("address",INDEX(Holdings!AN1:AN2253,SMALL(IF(COUNTIF(Holdings!A1:A2253,A3081),MATCH(B3081,Holdings!Y1:Y2253,0),""),ROWS($A$1:A1)))),"GameStop Corp")</f>
      </c>
    </row>
    <row r="3083">
      <c r="A3083" s="2" t="s">
        <v>4867</v>
      </c>
      <c r="B3083" s="2" t="s">
        <v>4868</v>
      </c>
    </row>
    <row r="3084">
      <c r="A3084" s="2" t="s">
        <v>4987</v>
      </c>
      <c r="B3084" s="2" t="s">
        <v>4996</v>
      </c>
    </row>
    <row r="3087" hidden="1">
      <c r="A3087" s="0" t="s">
        <v>2985</v>
      </c>
      <c r="B3087" s="0">
        <v>0.00052046540654</v>
      </c>
    </row>
    <row r="3088">
      <c r="A3088" s="13" t="s">
        <v>2982</v>
      </c>
      <c r="B3088" s="13">
        <v>44526</v>
      </c>
      <c r="C3088" s="14">
        <f>HYPERLINK(CHAR(35)&amp;CELL("address",INDEX(Holdings!AN1:AN2253,SMALL(IF(COUNTIF(Holdings!A1:A2253,A3087),MATCH(B3087,Holdings!Y1:Y2253,0),""),ROWS($A$1:A1)))),"GameStop Corp")</f>
      </c>
    </row>
    <row r="3089">
      <c r="A3089" s="2" t="s">
        <v>4867</v>
      </c>
      <c r="B3089" s="2" t="s">
        <v>4868</v>
      </c>
    </row>
    <row r="3090">
      <c r="A3090" s="2" t="s">
        <v>4987</v>
      </c>
      <c r="B3090" s="2" t="s">
        <v>4996</v>
      </c>
    </row>
    <row r="3093" hidden="1">
      <c r="A3093" s="0" t="s">
        <v>2986</v>
      </c>
      <c r="B3093" s="0">
        <v>0.00110391997165</v>
      </c>
    </row>
    <row r="3094">
      <c r="A3094" s="13" t="s">
        <v>2987</v>
      </c>
      <c r="B3094" s="13">
        <v>44425</v>
      </c>
      <c r="C3094" s="14">
        <f>HYPERLINK(CHAR(35)&amp;CELL("address",INDEX(Holdings!AN1:AN2253,SMALL(IF(COUNTIF(Holdings!A1:A2253,A3093),MATCH(B3093,Holdings!Y1:Y2253,0),""),ROWS($A$1:A1)))),"GameStop Corp")</f>
      </c>
    </row>
    <row r="3095">
      <c r="A3095" s="2" t="s">
        <v>4867</v>
      </c>
      <c r="B3095" s="2" t="s">
        <v>4868</v>
      </c>
    </row>
    <row r="3096">
      <c r="A3096" s="2" t="s">
        <v>4987</v>
      </c>
      <c r="B3096" s="2" t="s">
        <v>4996</v>
      </c>
    </row>
    <row r="3099" hidden="1">
      <c r="A3099" s="0" t="s">
        <v>2990</v>
      </c>
      <c r="B3099" s="0">
        <v>0.0010034007856</v>
      </c>
    </row>
    <row r="3100">
      <c r="A3100" s="13" t="s">
        <v>2987</v>
      </c>
      <c r="B3100" s="13">
        <v>44526</v>
      </c>
      <c r="C3100" s="14">
        <f>HYPERLINK(CHAR(35)&amp;CELL("address",INDEX(Holdings!AN1:AN2253,SMALL(IF(COUNTIF(Holdings!A1:A2253,A3099),MATCH(B3099,Holdings!Y1:Y2253,0),""),ROWS($A$1:A1)))),"GameStop Corp")</f>
      </c>
    </row>
    <row r="3101">
      <c r="A3101" s="2" t="s">
        <v>4867</v>
      </c>
      <c r="B3101" s="2" t="s">
        <v>4868</v>
      </c>
    </row>
    <row r="3102">
      <c r="A3102" s="2" t="s">
        <v>4987</v>
      </c>
      <c r="B3102" s="2" t="s">
        <v>4996</v>
      </c>
    </row>
    <row r="3105" hidden="1">
      <c r="A3105" s="0" t="s">
        <v>2991</v>
      </c>
      <c r="B3105" s="0">
        <v>0.00051566766181</v>
      </c>
    </row>
    <row r="3106">
      <c r="A3106" s="13" t="s">
        <v>2992</v>
      </c>
      <c r="B3106" s="13">
        <v>43796</v>
      </c>
      <c r="C3106" s="14">
        <f>HYPERLINK(CHAR(35)&amp;CELL("address",INDEX(Holdings!AN1:AN2253,SMALL(IF(COUNTIF(Holdings!A1:A2253,A3105),MATCH(B3105,Holdings!Y1:Y2253,0),""),ROWS($A$1:A1)))),"GameStop Corp")</f>
      </c>
    </row>
    <row r="3107">
      <c r="A3107" s="2" t="s">
        <v>4867</v>
      </c>
      <c r="B3107" s="2" t="s">
        <v>4868</v>
      </c>
    </row>
    <row r="3108">
      <c r="A3108" s="2" t="s">
        <v>4987</v>
      </c>
      <c r="B3108" s="2" t="s">
        <v>4995</v>
      </c>
    </row>
    <row r="3111" hidden="1">
      <c r="A3111" s="0" t="s">
        <v>2995</v>
      </c>
      <c r="B3111" s="0">
        <v>0.00048234997112</v>
      </c>
    </row>
    <row r="3112">
      <c r="A3112" s="13" t="s">
        <v>2992</v>
      </c>
      <c r="B3112" s="13">
        <v>43872</v>
      </c>
      <c r="C3112" s="14">
        <f>HYPERLINK(CHAR(35)&amp;CELL("address",INDEX(Holdings!AN1:AN2253,SMALL(IF(COUNTIF(Holdings!A1:A2253,A3111),MATCH(B3111,Holdings!Y1:Y2253,0),""),ROWS($A$1:A1)))),"GameStop Corp")</f>
      </c>
    </row>
    <row r="3113">
      <c r="A3113" s="2" t="s">
        <v>4867</v>
      </c>
      <c r="B3113" s="2" t="s">
        <v>4868</v>
      </c>
    </row>
    <row r="3114">
      <c r="A3114" s="2" t="s">
        <v>4987</v>
      </c>
      <c r="B3114" s="2" t="s">
        <v>4995</v>
      </c>
    </row>
    <row r="3117" hidden="1">
      <c r="A3117" s="0" t="s">
        <v>2996</v>
      </c>
      <c r="B3117" s="0">
        <v>0.00037818002767</v>
      </c>
    </row>
    <row r="3118">
      <c r="A3118" s="13" t="s">
        <v>2992</v>
      </c>
      <c r="B3118" s="13">
        <v>43983</v>
      </c>
      <c r="C3118" s="14">
        <f>HYPERLINK(CHAR(35)&amp;CELL("address",INDEX(Holdings!AN1:AN2253,SMALL(IF(COUNTIF(Holdings!A1:A2253,A3117),MATCH(B3117,Holdings!Y1:Y2253,0),""),ROWS($A$1:A1)))),"GameStop Corp")</f>
      </c>
    </row>
    <row r="3119">
      <c r="A3119" s="2" t="s">
        <v>4867</v>
      </c>
      <c r="B3119" s="2" t="s">
        <v>4868</v>
      </c>
    </row>
    <row r="3120">
      <c r="A3120" s="2" t="s">
        <v>4987</v>
      </c>
      <c r="B3120" s="2" t="s">
        <v>4995</v>
      </c>
    </row>
    <row r="3123" hidden="1">
      <c r="A3123" s="0" t="s">
        <v>2997</v>
      </c>
      <c r="B3123" s="0">
        <v>0.00029006230726</v>
      </c>
    </row>
    <row r="3124">
      <c r="A3124" s="13" t="s">
        <v>2992</v>
      </c>
      <c r="B3124" s="13">
        <v>44062</v>
      </c>
      <c r="C3124" s="14">
        <f>HYPERLINK(CHAR(35)&amp;CELL("address",INDEX(Holdings!AN1:AN2253,SMALL(IF(COUNTIF(Holdings!A1:A2253,A3123),MATCH(B3123,Holdings!Y1:Y2253,0),""),ROWS($A$1:A1)))),"GameStop Corp")</f>
      </c>
    </row>
    <row r="3125">
      <c r="A3125" s="2" t="s">
        <v>4867</v>
      </c>
      <c r="B3125" s="2" t="s">
        <v>4868</v>
      </c>
    </row>
    <row r="3126">
      <c r="A3126" s="2" t="s">
        <v>4987</v>
      </c>
      <c r="B3126" s="2" t="s">
        <v>4995</v>
      </c>
    </row>
    <row r="3129" hidden="1">
      <c r="A3129" s="0" t="s">
        <v>2998</v>
      </c>
      <c r="B3129" s="0">
        <v>0.00061086960834</v>
      </c>
    </row>
    <row r="3130">
      <c r="A3130" s="13" t="s">
        <v>2992</v>
      </c>
      <c r="B3130" s="13">
        <v>44162</v>
      </c>
      <c r="C3130" s="14">
        <f>HYPERLINK(CHAR(35)&amp;CELL("address",INDEX(Holdings!AN1:AN2253,SMALL(IF(COUNTIF(Holdings!A1:A2253,A3129),MATCH(B3129,Holdings!Y1:Y2253,0),""),ROWS($A$1:A1)))),"GameStop Corp")</f>
      </c>
    </row>
    <row r="3131">
      <c r="A3131" s="2" t="s">
        <v>4867</v>
      </c>
      <c r="B3131" s="2" t="s">
        <v>4868</v>
      </c>
    </row>
    <row r="3132">
      <c r="A3132" s="2" t="s">
        <v>4987</v>
      </c>
      <c r="B3132" s="2" t="s">
        <v>4995</v>
      </c>
    </row>
    <row r="3135" hidden="1">
      <c r="A3135" s="0" t="s">
        <v>2999</v>
      </c>
      <c r="B3135" s="0">
        <v>0.00093225681846</v>
      </c>
    </row>
    <row r="3136">
      <c r="A3136" s="13" t="s">
        <v>2992</v>
      </c>
      <c r="B3136" s="13">
        <v>44236</v>
      </c>
      <c r="C3136" s="14">
        <f>HYPERLINK(CHAR(35)&amp;CELL("address",INDEX(Holdings!AN1:AN2253,SMALL(IF(COUNTIF(Holdings!A1:A2253,A3135),MATCH(B3135,Holdings!Y1:Y2253,0),""),ROWS($A$1:A1)))),"GameStop Corp")</f>
      </c>
    </row>
    <row r="3137">
      <c r="A3137" s="2" t="s">
        <v>4867</v>
      </c>
      <c r="B3137" s="2" t="s">
        <v>4868</v>
      </c>
    </row>
    <row r="3138">
      <c r="A3138" s="2" t="s">
        <v>4987</v>
      </c>
      <c r="B3138" s="2" t="s">
        <v>4995</v>
      </c>
    </row>
    <row r="3141" hidden="1">
      <c r="A3141" s="0" t="s">
        <v>3000</v>
      </c>
      <c r="B3141" s="0">
        <v>0.00716432383083</v>
      </c>
    </row>
    <row r="3142">
      <c r="A3142" s="13" t="s">
        <v>2992</v>
      </c>
      <c r="B3142" s="13">
        <v>44344</v>
      </c>
      <c r="C3142" s="14">
        <f>HYPERLINK(CHAR(35)&amp;CELL("address",INDEX(Holdings!AN1:AN2253,SMALL(IF(COUNTIF(Holdings!A1:A2253,A3141),MATCH(B3141,Holdings!Y1:Y2253,0),""),ROWS($A$1:A1)))),"GameStop Corp")</f>
      </c>
    </row>
    <row r="3143">
      <c r="A3143" s="2" t="s">
        <v>4867</v>
      </c>
      <c r="B3143" s="2" t="s">
        <v>4868</v>
      </c>
    </row>
    <row r="3144">
      <c r="A3144" s="2" t="s">
        <v>4987</v>
      </c>
      <c r="B3144" s="2" t="s">
        <v>4995</v>
      </c>
    </row>
    <row r="3147" hidden="1">
      <c r="A3147" s="0" t="s">
        <v>3001</v>
      </c>
      <c r="B3147" s="0">
        <v>0.00024627940698</v>
      </c>
    </row>
    <row r="3148">
      <c r="A3148" s="13" t="s">
        <v>3002</v>
      </c>
      <c r="B3148" s="13">
        <v>43796</v>
      </c>
      <c r="C3148" s="14">
        <f>HYPERLINK(CHAR(35)&amp;CELL("address",INDEX(Holdings!AN1:AN2253,SMALL(IF(COUNTIF(Holdings!A1:A2253,A3147),MATCH(B3147,Holdings!Y1:Y2253,0),""),ROWS($A$1:A1)))),"GameStop Corp")</f>
      </c>
    </row>
    <row r="3149">
      <c r="A3149" s="2" t="s">
        <v>4867</v>
      </c>
      <c r="B3149" s="2" t="s">
        <v>4868</v>
      </c>
    </row>
    <row r="3150">
      <c r="A3150" s="2" t="s">
        <v>4987</v>
      </c>
      <c r="B3150" s="2" t="s">
        <v>4995</v>
      </c>
    </row>
    <row r="3153" hidden="1">
      <c r="A3153" s="0" t="s">
        <v>3005</v>
      </c>
      <c r="B3153" s="0">
        <v>0.00023816251921</v>
      </c>
    </row>
    <row r="3154">
      <c r="A3154" s="13" t="s">
        <v>3002</v>
      </c>
      <c r="B3154" s="13">
        <v>43872</v>
      </c>
      <c r="C3154" s="14">
        <f>HYPERLINK(CHAR(35)&amp;CELL("address",INDEX(Holdings!AN1:AN2253,SMALL(IF(COUNTIF(Holdings!A1:A2253,A3153),MATCH(B3153,Holdings!Y1:Y2253,0),""),ROWS($A$1:A1)))),"GameStop Corp")</f>
      </c>
    </row>
    <row r="3155">
      <c r="A3155" s="2" t="s">
        <v>4867</v>
      </c>
      <c r="B3155" s="2" t="s">
        <v>4868</v>
      </c>
    </row>
    <row r="3156">
      <c r="A3156" s="2" t="s">
        <v>4987</v>
      </c>
      <c r="B3156" s="2" t="s">
        <v>4995</v>
      </c>
    </row>
    <row r="3159" hidden="1">
      <c r="A3159" s="0" t="s">
        <v>3006</v>
      </c>
      <c r="B3159" s="0">
        <v>0.00016738716085</v>
      </c>
    </row>
    <row r="3160">
      <c r="A3160" s="13" t="s">
        <v>3002</v>
      </c>
      <c r="B3160" s="13">
        <v>43983</v>
      </c>
      <c r="C3160" s="14">
        <f>HYPERLINK(CHAR(35)&amp;CELL("address",INDEX(Holdings!AN1:AN2253,SMALL(IF(COUNTIF(Holdings!A1:A2253,A3159),MATCH(B3159,Holdings!Y1:Y2253,0),""),ROWS($A$1:A1)))),"GameStop Corp")</f>
      </c>
    </row>
    <row r="3161">
      <c r="A3161" s="2" t="s">
        <v>4867</v>
      </c>
      <c r="B3161" s="2" t="s">
        <v>4868</v>
      </c>
    </row>
    <row r="3162">
      <c r="A3162" s="2" t="s">
        <v>4987</v>
      </c>
      <c r="B3162" s="2" t="s">
        <v>4995</v>
      </c>
    </row>
    <row r="3165" hidden="1">
      <c r="A3165" s="0" t="s">
        <v>3007</v>
      </c>
      <c r="B3165" s="0">
        <v>0.00014623817906</v>
      </c>
    </row>
    <row r="3166">
      <c r="A3166" s="13" t="s">
        <v>3002</v>
      </c>
      <c r="B3166" s="13">
        <v>44062</v>
      </c>
      <c r="C3166" s="14">
        <f>HYPERLINK(CHAR(35)&amp;CELL("address",INDEX(Holdings!AN1:AN2253,SMALL(IF(COUNTIF(Holdings!A1:A2253,A3165),MATCH(B3165,Holdings!Y1:Y2253,0),""),ROWS($A$1:A1)))),"GameStop Corp")</f>
      </c>
    </row>
    <row r="3167">
      <c r="A3167" s="2" t="s">
        <v>4867</v>
      </c>
      <c r="B3167" s="2" t="s">
        <v>4868</v>
      </c>
    </row>
    <row r="3168">
      <c r="A3168" s="2" t="s">
        <v>4987</v>
      </c>
      <c r="B3168" s="2" t="s">
        <v>4995</v>
      </c>
    </row>
    <row r="3171" hidden="1">
      <c r="A3171" s="0" t="s">
        <v>3008</v>
      </c>
      <c r="B3171" s="0">
        <v>0.00031882080193</v>
      </c>
    </row>
    <row r="3172">
      <c r="A3172" s="13" t="s">
        <v>3002</v>
      </c>
      <c r="B3172" s="13">
        <v>44162</v>
      </c>
      <c r="C3172" s="14">
        <f>HYPERLINK(CHAR(35)&amp;CELL("address",INDEX(Holdings!AN1:AN2253,SMALL(IF(COUNTIF(Holdings!A1:A2253,A3171),MATCH(B3171,Holdings!Y1:Y2253,0),""),ROWS($A$1:A1)))),"GameStop Corp")</f>
      </c>
    </row>
    <row r="3173">
      <c r="A3173" s="2" t="s">
        <v>4867</v>
      </c>
      <c r="B3173" s="2" t="s">
        <v>4868</v>
      </c>
    </row>
    <row r="3174">
      <c r="A3174" s="2" t="s">
        <v>4987</v>
      </c>
      <c r="B3174" s="2" t="s">
        <v>4995</v>
      </c>
    </row>
    <row r="3177" hidden="1">
      <c r="A3177" s="0" t="s">
        <v>3009</v>
      </c>
      <c r="B3177" s="0">
        <v>0.00044905251187</v>
      </c>
    </row>
    <row r="3178">
      <c r="A3178" s="13" t="s">
        <v>3002</v>
      </c>
      <c r="B3178" s="13">
        <v>44236</v>
      </c>
      <c r="C3178" s="14">
        <f>HYPERLINK(CHAR(35)&amp;CELL("address",INDEX(Holdings!AN1:AN2253,SMALL(IF(COUNTIF(Holdings!A1:A2253,A3177),MATCH(B3177,Holdings!Y1:Y2253,0),""),ROWS($A$1:A1)))),"GameStop Corp")</f>
      </c>
    </row>
    <row r="3179">
      <c r="A3179" s="2" t="s">
        <v>4867</v>
      </c>
      <c r="B3179" s="2" t="s">
        <v>4868</v>
      </c>
    </row>
    <row r="3180">
      <c r="A3180" s="2" t="s">
        <v>4987</v>
      </c>
      <c r="B3180" s="2" t="s">
        <v>4995</v>
      </c>
    </row>
    <row r="3183" hidden="1">
      <c r="A3183" s="0" t="s">
        <v>3010</v>
      </c>
      <c r="B3183" s="0">
        <v>0.00367514023974</v>
      </c>
    </row>
    <row r="3184">
      <c r="A3184" s="13" t="s">
        <v>3002</v>
      </c>
      <c r="B3184" s="13">
        <v>44344</v>
      </c>
      <c r="C3184" s="14">
        <f>HYPERLINK(CHAR(35)&amp;CELL("address",INDEX(Holdings!AN1:AN2253,SMALL(IF(COUNTIF(Holdings!A1:A2253,A3183),MATCH(B3183,Holdings!Y1:Y2253,0),""),ROWS($A$1:A1)))),"GameStop Corp")</f>
      </c>
    </row>
    <row r="3185">
      <c r="A3185" s="2" t="s">
        <v>4867</v>
      </c>
      <c r="B3185" s="2" t="s">
        <v>4868</v>
      </c>
    </row>
    <row r="3186">
      <c r="A3186" s="2" t="s">
        <v>4987</v>
      </c>
      <c r="B3186" s="2" t="s">
        <v>4995</v>
      </c>
    </row>
    <row r="3189" hidden="1">
      <c r="A3189" s="0" t="s">
        <v>3011</v>
      </c>
      <c r="B3189" s="0">
        <v>0.00025388554367</v>
      </c>
    </row>
    <row r="3190">
      <c r="A3190" s="13" t="s">
        <v>3012</v>
      </c>
      <c r="B3190" s="13">
        <v>43796</v>
      </c>
      <c r="C3190" s="14">
        <f>HYPERLINK(CHAR(35)&amp;CELL("address",INDEX(Holdings!AN1:AN2253,SMALL(IF(COUNTIF(Holdings!A1:A2253,A3189),MATCH(B3189,Holdings!Y1:Y2253,0),""),ROWS($A$1:A1)))),"GameStop Corp")</f>
      </c>
    </row>
    <row r="3191">
      <c r="A3191" s="2" t="s">
        <v>4867</v>
      </c>
      <c r="B3191" s="2" t="s">
        <v>4868</v>
      </c>
    </row>
    <row r="3192">
      <c r="A3192" s="2" t="s">
        <v>4987</v>
      </c>
      <c r="B3192" s="2" t="s">
        <v>4995</v>
      </c>
    </row>
    <row r="3195" hidden="1">
      <c r="A3195" s="0" t="s">
        <v>3015</v>
      </c>
      <c r="B3195" s="0">
        <v>0.00023782376064</v>
      </c>
    </row>
    <row r="3196">
      <c r="A3196" s="13" t="s">
        <v>3012</v>
      </c>
      <c r="B3196" s="13">
        <v>43872</v>
      </c>
      <c r="C3196" s="14">
        <f>HYPERLINK(CHAR(35)&amp;CELL("address",INDEX(Holdings!AN1:AN2253,SMALL(IF(COUNTIF(Holdings!A1:A2253,A3195),MATCH(B3195,Holdings!Y1:Y2253,0),""),ROWS($A$1:A1)))),"GameStop Corp")</f>
      </c>
    </row>
    <row r="3197">
      <c r="A3197" s="2" t="s">
        <v>4867</v>
      </c>
      <c r="B3197" s="2" t="s">
        <v>4868</v>
      </c>
    </row>
    <row r="3198">
      <c r="A3198" s="2" t="s">
        <v>4987</v>
      </c>
      <c r="B3198" s="2" t="s">
        <v>4995</v>
      </c>
    </row>
    <row r="3201" hidden="1">
      <c r="A3201" s="0" t="s">
        <v>3016</v>
      </c>
      <c r="B3201" s="0">
        <v>0.00018716555931</v>
      </c>
    </row>
    <row r="3202">
      <c r="A3202" s="13" t="s">
        <v>3012</v>
      </c>
      <c r="B3202" s="13">
        <v>43983</v>
      </c>
      <c r="C3202" s="14">
        <f>HYPERLINK(CHAR(35)&amp;CELL("address",INDEX(Holdings!AN1:AN2253,SMALL(IF(COUNTIF(Holdings!A1:A2253,A3201),MATCH(B3201,Holdings!Y1:Y2253,0),""),ROWS($A$1:A1)))),"GameStop Corp")</f>
      </c>
    </row>
    <row r="3203">
      <c r="A3203" s="2" t="s">
        <v>4867</v>
      </c>
      <c r="B3203" s="2" t="s">
        <v>4868</v>
      </c>
    </row>
    <row r="3204">
      <c r="A3204" s="2" t="s">
        <v>4987</v>
      </c>
      <c r="B3204" s="2" t="s">
        <v>4995</v>
      </c>
    </row>
    <row r="3207" hidden="1">
      <c r="A3207" s="0" t="s">
        <v>3017</v>
      </c>
      <c r="B3207" s="0">
        <v>0.00014796140343</v>
      </c>
    </row>
    <row r="3208">
      <c r="A3208" s="13" t="s">
        <v>3012</v>
      </c>
      <c r="B3208" s="13">
        <v>44062</v>
      </c>
      <c r="C3208" s="14">
        <f>HYPERLINK(CHAR(35)&amp;CELL("address",INDEX(Holdings!AN1:AN2253,SMALL(IF(COUNTIF(Holdings!A1:A2253,A3207),MATCH(B3207,Holdings!Y1:Y2253,0),""),ROWS($A$1:A1)))),"GameStop Corp")</f>
      </c>
    </row>
    <row r="3209">
      <c r="A3209" s="2" t="s">
        <v>4867</v>
      </c>
      <c r="B3209" s="2" t="s">
        <v>4868</v>
      </c>
    </row>
    <row r="3210">
      <c r="A3210" s="2" t="s">
        <v>4987</v>
      </c>
      <c r="B3210" s="2" t="s">
        <v>4995</v>
      </c>
    </row>
    <row r="3213" hidden="1">
      <c r="A3213" s="0" t="s">
        <v>3018</v>
      </c>
      <c r="B3213" s="0">
        <v>0.00029924085813</v>
      </c>
    </row>
    <row r="3214">
      <c r="A3214" s="13" t="s">
        <v>3012</v>
      </c>
      <c r="B3214" s="13">
        <v>44162</v>
      </c>
      <c r="C3214" s="14">
        <f>HYPERLINK(CHAR(35)&amp;CELL("address",INDEX(Holdings!AN1:AN2253,SMALL(IF(COUNTIF(Holdings!A1:A2253,A3213),MATCH(B3213,Holdings!Y1:Y2253,0),""),ROWS($A$1:A1)))),"GameStop Corp")</f>
      </c>
    </row>
    <row r="3215">
      <c r="A3215" s="2" t="s">
        <v>4867</v>
      </c>
      <c r="B3215" s="2" t="s">
        <v>4868</v>
      </c>
    </row>
    <row r="3216">
      <c r="A3216" s="2" t="s">
        <v>4987</v>
      </c>
      <c r="B3216" s="2" t="s">
        <v>4995</v>
      </c>
    </row>
    <row r="3219" hidden="1">
      <c r="A3219" s="0" t="s">
        <v>3019</v>
      </c>
      <c r="B3219" s="0">
        <v>0.00044556808263</v>
      </c>
    </row>
    <row r="3220">
      <c r="A3220" s="13" t="s">
        <v>3012</v>
      </c>
      <c r="B3220" s="13">
        <v>44236</v>
      </c>
      <c r="C3220" s="14">
        <f>HYPERLINK(CHAR(35)&amp;CELL("address",INDEX(Holdings!AN1:AN2253,SMALL(IF(COUNTIF(Holdings!A1:A2253,A3219),MATCH(B3219,Holdings!Y1:Y2253,0),""),ROWS($A$1:A1)))),"GameStop Corp")</f>
      </c>
    </row>
    <row r="3221">
      <c r="A3221" s="2" t="s">
        <v>4867</v>
      </c>
      <c r="B3221" s="2" t="s">
        <v>4868</v>
      </c>
    </row>
    <row r="3222">
      <c r="A3222" s="2" t="s">
        <v>4987</v>
      </c>
      <c r="B3222" s="2" t="s">
        <v>4995</v>
      </c>
    </row>
    <row r="3225" hidden="1">
      <c r="A3225" s="0" t="s">
        <v>3020</v>
      </c>
      <c r="B3225" s="0">
        <v>0.00378808966938</v>
      </c>
    </row>
    <row r="3226">
      <c r="A3226" s="13" t="s">
        <v>3012</v>
      </c>
      <c r="B3226" s="13">
        <v>44344</v>
      </c>
      <c r="C3226" s="14">
        <f>HYPERLINK(CHAR(35)&amp;CELL("address",INDEX(Holdings!AN1:AN2253,SMALL(IF(COUNTIF(Holdings!A1:A2253,A3225),MATCH(B3225,Holdings!Y1:Y2253,0),""),ROWS($A$1:A1)))),"GameStop Corp")</f>
      </c>
    </row>
    <row r="3227">
      <c r="A3227" s="2" t="s">
        <v>4867</v>
      </c>
      <c r="B3227" s="2" t="s">
        <v>4868</v>
      </c>
    </row>
    <row r="3228">
      <c r="A3228" s="2" t="s">
        <v>4987</v>
      </c>
      <c r="B3228" s="2" t="s">
        <v>4995</v>
      </c>
    </row>
    <row r="3231" hidden="1">
      <c r="A3231" s="0" t="s">
        <v>3021</v>
      </c>
      <c r="B3231" s="0">
        <v>0.00025874025429</v>
      </c>
    </row>
    <row r="3232">
      <c r="A3232" s="13" t="s">
        <v>3025</v>
      </c>
      <c r="B3232" s="13">
        <v>43794</v>
      </c>
      <c r="C3232" s="14">
        <f>HYPERLINK(CHAR(35)&amp;CELL("address",INDEX(Holdings!AN1:AN2253,SMALL(IF(COUNTIF(Holdings!A1:A2253,A3231),MATCH(B3231,Holdings!Y1:Y2253,0),""),ROWS($A$1:A1)))),"GameStop Corp")</f>
      </c>
    </row>
    <row r="3233">
      <c r="A3233" s="2" t="s">
        <v>4867</v>
      </c>
      <c r="B3233" s="2" t="s">
        <v>4868</v>
      </c>
    </row>
    <row r="3236" hidden="1">
      <c r="A3236" s="0" t="s">
        <v>3028</v>
      </c>
      <c r="B3236" s="0">
        <v>0.00026750856984</v>
      </c>
    </row>
    <row r="3237">
      <c r="A3237" s="13" t="s">
        <v>3025</v>
      </c>
      <c r="B3237" s="13">
        <v>43886</v>
      </c>
      <c r="C3237" s="14">
        <f>HYPERLINK(CHAR(35)&amp;CELL("address",INDEX(Holdings!AN1:AN2253,SMALL(IF(COUNTIF(Holdings!A1:A2253,A3236),MATCH(B3236,Holdings!Y1:Y2253,0),""),ROWS($A$1:A1)))),"GameStop Corp")</f>
      </c>
    </row>
    <row r="3238">
      <c r="A3238" s="2" t="s">
        <v>4867</v>
      </c>
      <c r="B3238" s="2" t="s">
        <v>4868</v>
      </c>
    </row>
    <row r="3241" hidden="1">
      <c r="A3241" s="0" t="s">
        <v>3029</v>
      </c>
      <c r="B3241" s="0">
        <v>0.00015454040241</v>
      </c>
    </row>
    <row r="3242">
      <c r="A3242" s="13" t="s">
        <v>3025</v>
      </c>
      <c r="B3242" s="13">
        <v>43973</v>
      </c>
      <c r="C3242" s="14">
        <f>HYPERLINK(CHAR(35)&amp;CELL("address",INDEX(Holdings!AN1:AN2253,SMALL(IF(COUNTIF(Holdings!A1:A2253,A3241),MATCH(B3241,Holdings!Y1:Y2253,0),""),ROWS($A$1:A1)))),"GameStop Corp")</f>
      </c>
    </row>
    <row r="3243">
      <c r="A3243" s="2" t="s">
        <v>4867</v>
      </c>
      <c r="B3243" s="2" t="s">
        <v>4868</v>
      </c>
    </row>
    <row r="3246" hidden="1">
      <c r="A3246" s="0" t="s">
        <v>3030</v>
      </c>
      <c r="B3246" s="0">
        <v>0.00014928493804</v>
      </c>
    </row>
    <row r="3247">
      <c r="A3247" s="13" t="s">
        <v>3025</v>
      </c>
      <c r="B3247" s="13">
        <v>44064</v>
      </c>
      <c r="C3247" s="14">
        <f>HYPERLINK(CHAR(35)&amp;CELL("address",INDEX(Holdings!AN1:AN2253,SMALL(IF(COUNTIF(Holdings!A1:A2253,A3246),MATCH(B3246,Holdings!Y1:Y2253,0),""),ROWS($A$1:A1)))),"GameStop Corp")</f>
      </c>
    </row>
    <row r="3248">
      <c r="A3248" s="2" t="s">
        <v>4867</v>
      </c>
      <c r="B3248" s="2" t="s">
        <v>4868</v>
      </c>
    </row>
    <row r="3251" hidden="1">
      <c r="A3251" s="0" t="s">
        <v>3031</v>
      </c>
      <c r="B3251" s="0">
        <v>0.00034454140174</v>
      </c>
    </row>
    <row r="3252">
      <c r="A3252" s="13" t="s">
        <v>3025</v>
      </c>
      <c r="B3252" s="13">
        <v>44158</v>
      </c>
      <c r="C3252" s="14">
        <f>HYPERLINK(CHAR(35)&amp;CELL("address",INDEX(Holdings!AN1:AN2253,SMALL(IF(COUNTIF(Holdings!A1:A2253,A3251),MATCH(B3251,Holdings!Y1:Y2253,0),""),ROWS($A$1:A1)))),"GameStop Corp")</f>
      </c>
    </row>
    <row r="3253">
      <c r="A3253" s="2" t="s">
        <v>4867</v>
      </c>
      <c r="B3253" s="2" t="s">
        <v>4868</v>
      </c>
    </row>
    <row r="3256" hidden="1">
      <c r="A3256" s="0" t="s">
        <v>3032</v>
      </c>
      <c r="B3256" s="0">
        <v>0.00043090793519</v>
      </c>
    </row>
    <row r="3257">
      <c r="A3257" s="13" t="s">
        <v>3025</v>
      </c>
      <c r="B3257" s="13">
        <v>44246</v>
      </c>
      <c r="C3257" s="14">
        <f>HYPERLINK(CHAR(35)&amp;CELL("address",INDEX(Holdings!AN1:AN2253,SMALL(IF(COUNTIF(Holdings!A1:A2253,A3256),MATCH(B3256,Holdings!Y1:Y2253,0),""),ROWS($A$1:A1)))),"GameStop Corp")</f>
      </c>
    </row>
    <row r="3258">
      <c r="A3258" s="2" t="s">
        <v>4867</v>
      </c>
      <c r="B3258" s="2" t="s">
        <v>4868</v>
      </c>
    </row>
    <row r="3261" hidden="1">
      <c r="A3261" s="0" t="s">
        <v>3033</v>
      </c>
      <c r="B3261" s="0">
        <v>0.00380792312168</v>
      </c>
    </row>
    <row r="3262">
      <c r="A3262" s="13" t="s">
        <v>3025</v>
      </c>
      <c r="B3262" s="13">
        <v>44336</v>
      </c>
      <c r="C3262" s="14">
        <f>HYPERLINK(CHAR(35)&amp;CELL("address",INDEX(Holdings!AN1:AN2253,SMALL(IF(COUNTIF(Holdings!A1:A2253,A3261),MATCH(B3261,Holdings!Y1:Y2253,0),""),ROWS($A$1:A1)))),"GameStop Corp")</f>
      </c>
    </row>
    <row r="3263">
      <c r="A3263" s="2" t="s">
        <v>4867</v>
      </c>
      <c r="B3263" s="2" t="s">
        <v>4868</v>
      </c>
    </row>
    <row r="3266" hidden="1">
      <c r="A3266" s="0" t="s">
        <v>3042</v>
      </c>
      <c r="B3266" s="0">
        <v>0.000725954</v>
      </c>
    </row>
    <row r="3267">
      <c r="A3267" s="13" t="s">
        <v>3045</v>
      </c>
      <c r="B3267" s="13">
        <v>43795</v>
      </c>
      <c r="C3267" s="14">
        <f>HYPERLINK(CHAR(35)&amp;CELL("address",INDEX(Holdings!AN1:AN2253,SMALL(IF(COUNTIF(Holdings!A1:A2253,A3266),MATCH(B3266,Holdings!Y1:Y2253,0),""),ROWS($A$1:A1)))),"GAMESTOP CORP CLASS A COMMON STOCK USD.001")</f>
      </c>
    </row>
    <row r="3268">
      <c r="A3268" s="2" t="s">
        <v>4936</v>
      </c>
      <c r="B3268" s="2" t="s">
        <v>4997</v>
      </c>
    </row>
    <row r="3269">
      <c r="A3269" s="2" t="s">
        <v>4867</v>
      </c>
      <c r="B3269" s="2" t="s">
        <v>4998</v>
      </c>
    </row>
    <row r="3270">
      <c r="A3270" s="2" t="s">
        <v>4999</v>
      </c>
      <c r="B3270" s="2" t="s">
        <v>5000</v>
      </c>
    </row>
    <row r="3271">
      <c r="A3271" s="2" t="s">
        <v>5001</v>
      </c>
      <c r="B3271" s="2" t="s">
        <v>5000</v>
      </c>
    </row>
    <row r="3272">
      <c r="A3272" s="2" t="s">
        <v>5002</v>
      </c>
      <c r="B3272" s="2" t="s">
        <v>5000</v>
      </c>
    </row>
    <row r="3273">
      <c r="A3273" s="2" t="s">
        <v>5003</v>
      </c>
      <c r="B3273" s="2" t="s">
        <v>5000</v>
      </c>
    </row>
    <row r="3274">
      <c r="A3274" s="2" t="s">
        <v>4955</v>
      </c>
      <c r="B3274" s="2" t="s">
        <v>5004</v>
      </c>
    </row>
    <row r="3277" hidden="1">
      <c r="A3277" s="0" t="s">
        <v>3048</v>
      </c>
      <c r="B3277" s="0">
        <v>0.00113917</v>
      </c>
    </row>
    <row r="3278">
      <c r="A3278" s="13" t="s">
        <v>3045</v>
      </c>
      <c r="B3278" s="13">
        <v>43886</v>
      </c>
      <c r="C3278" s="14">
        <f>HYPERLINK(CHAR(35)&amp;CELL("address",INDEX(Holdings!AN1:AN2253,SMALL(IF(COUNTIF(Holdings!A1:A2253,A3277),MATCH(B3277,Holdings!Y1:Y2253,0),""),ROWS($A$1:A1)))),"GAMESTOP CORP CLASS A COMMON STOCK USD.001")</f>
      </c>
    </row>
    <row r="3279">
      <c r="A3279" s="2" t="s">
        <v>4936</v>
      </c>
      <c r="B3279" s="2" t="s">
        <v>4997</v>
      </c>
    </row>
    <row r="3280">
      <c r="A3280" s="2" t="s">
        <v>4867</v>
      </c>
      <c r="B3280" s="2" t="s">
        <v>4998</v>
      </c>
    </row>
    <row r="3281">
      <c r="A3281" s="2" t="s">
        <v>4999</v>
      </c>
      <c r="B3281" s="2" t="s">
        <v>5000</v>
      </c>
    </row>
    <row r="3282">
      <c r="A3282" s="2" t="s">
        <v>5001</v>
      </c>
      <c r="B3282" s="2" t="s">
        <v>5000</v>
      </c>
    </row>
    <row r="3283">
      <c r="A3283" s="2" t="s">
        <v>5002</v>
      </c>
      <c r="B3283" s="2" t="s">
        <v>5000</v>
      </c>
    </row>
    <row r="3284">
      <c r="A3284" s="2" t="s">
        <v>5003</v>
      </c>
      <c r="B3284" s="2" t="s">
        <v>5000</v>
      </c>
    </row>
    <row r="3285">
      <c r="A3285" s="2" t="s">
        <v>4955</v>
      </c>
      <c r="B3285" s="2" t="s">
        <v>5004</v>
      </c>
    </row>
    <row r="3288" hidden="1">
      <c r="A3288" s="0" t="s">
        <v>3049</v>
      </c>
      <c r="B3288" s="0">
        <v>0.001097107</v>
      </c>
    </row>
    <row r="3289">
      <c r="A3289" s="13" t="s">
        <v>3045</v>
      </c>
      <c r="B3289" s="13">
        <v>43980</v>
      </c>
      <c r="C3289" s="14">
        <f>HYPERLINK(CHAR(35)&amp;CELL("address",INDEX(Holdings!AN1:AN2253,SMALL(IF(COUNTIF(Holdings!A1:A2253,A3288),MATCH(B3288,Holdings!Y1:Y2253,0),""),ROWS($A$1:A1)))),"GAMESTOP CORP CLASS A COMMON STOCK USD.001")</f>
      </c>
    </row>
    <row r="3290">
      <c r="A3290" s="2" t="s">
        <v>4936</v>
      </c>
      <c r="B3290" s="2" t="s">
        <v>4997</v>
      </c>
    </row>
    <row r="3291">
      <c r="A3291" s="2" t="s">
        <v>4867</v>
      </c>
      <c r="B3291" s="2" t="s">
        <v>4998</v>
      </c>
    </row>
    <row r="3292">
      <c r="A3292" s="2" t="s">
        <v>4999</v>
      </c>
      <c r="B3292" s="2" t="s">
        <v>5000</v>
      </c>
    </row>
    <row r="3293">
      <c r="A3293" s="2" t="s">
        <v>5001</v>
      </c>
      <c r="B3293" s="2" t="s">
        <v>5000</v>
      </c>
    </row>
    <row r="3294">
      <c r="A3294" s="2" t="s">
        <v>5002</v>
      </c>
      <c r="B3294" s="2" t="s">
        <v>5000</v>
      </c>
    </row>
    <row r="3295">
      <c r="A3295" s="2" t="s">
        <v>5003</v>
      </c>
      <c r="B3295" s="2" t="s">
        <v>5000</v>
      </c>
    </row>
    <row r="3296">
      <c r="A3296" s="2" t="s">
        <v>4955</v>
      </c>
      <c r="B3296" s="2" t="s">
        <v>5004</v>
      </c>
    </row>
    <row r="3299" hidden="1">
      <c r="A3299" s="0" t="s">
        <v>3050</v>
      </c>
      <c r="B3299" s="0">
        <v>0.001025554</v>
      </c>
    </row>
    <row r="3300">
      <c r="A3300" s="13" t="s">
        <v>3045</v>
      </c>
      <c r="B3300" s="13">
        <v>44070</v>
      </c>
      <c r="C3300" s="14">
        <f>HYPERLINK(CHAR(35)&amp;CELL("address",INDEX(Holdings!AN1:AN2253,SMALL(IF(COUNTIF(Holdings!A1:A2253,A3299),MATCH(B3299,Holdings!Y1:Y2253,0),""),ROWS($A$1:A1)))),"GAMESTOP CORP CLASS A COMMON STOCK USD.001")</f>
      </c>
    </row>
    <row r="3301">
      <c r="A3301" s="2" t="s">
        <v>4936</v>
      </c>
      <c r="B3301" s="2" t="s">
        <v>4997</v>
      </c>
    </row>
    <row r="3302">
      <c r="A3302" s="2" t="s">
        <v>4867</v>
      </c>
      <c r="B3302" s="2" t="s">
        <v>4998</v>
      </c>
    </row>
    <row r="3303">
      <c r="A3303" s="2" t="s">
        <v>4999</v>
      </c>
      <c r="B3303" s="2" t="s">
        <v>5000</v>
      </c>
    </row>
    <row r="3304">
      <c r="A3304" s="2" t="s">
        <v>5001</v>
      </c>
      <c r="B3304" s="2" t="s">
        <v>5000</v>
      </c>
    </row>
    <row r="3305">
      <c r="A3305" s="2" t="s">
        <v>5002</v>
      </c>
      <c r="B3305" s="2" t="s">
        <v>5000</v>
      </c>
    </row>
    <row r="3306">
      <c r="A3306" s="2" t="s">
        <v>5003</v>
      </c>
      <c r="B3306" s="2" t="s">
        <v>5000</v>
      </c>
    </row>
    <row r="3307">
      <c r="A3307" s="2" t="s">
        <v>4955</v>
      </c>
      <c r="B3307" s="2" t="s">
        <v>5004</v>
      </c>
    </row>
    <row r="3310" hidden="1">
      <c r="A3310" s="0" t="s">
        <v>3051</v>
      </c>
      <c r="B3310" s="0">
        <v>0.001860576</v>
      </c>
    </row>
    <row r="3311">
      <c r="A3311" s="13" t="s">
        <v>3045</v>
      </c>
      <c r="B3311" s="13">
        <v>44159</v>
      </c>
      <c r="C3311" s="14">
        <f>HYPERLINK(CHAR(35)&amp;CELL("address",INDEX(Holdings!AN1:AN2253,SMALL(IF(COUNTIF(Holdings!A1:A2253,A3310),MATCH(B3310,Holdings!Y1:Y2253,0),""),ROWS($A$1:A1)))),"GAMESTOP CORP CLASS A COMMON STOCK USD.001")</f>
      </c>
    </row>
    <row r="3312">
      <c r="A3312" s="2" t="s">
        <v>4936</v>
      </c>
      <c r="B3312" s="2" t="s">
        <v>4997</v>
      </c>
    </row>
    <row r="3313">
      <c r="A3313" s="2" t="s">
        <v>4867</v>
      </c>
      <c r="B3313" s="2" t="s">
        <v>4998</v>
      </c>
    </row>
    <row r="3314">
      <c r="A3314" s="2" t="s">
        <v>4999</v>
      </c>
      <c r="B3314" s="2" t="s">
        <v>5000</v>
      </c>
    </row>
    <row r="3315">
      <c r="A3315" s="2" t="s">
        <v>5001</v>
      </c>
      <c r="B3315" s="2" t="s">
        <v>5000</v>
      </c>
    </row>
    <row r="3316">
      <c r="A3316" s="2" t="s">
        <v>5002</v>
      </c>
      <c r="B3316" s="2" t="s">
        <v>5000</v>
      </c>
    </row>
    <row r="3317">
      <c r="A3317" s="2" t="s">
        <v>5003</v>
      </c>
      <c r="B3317" s="2" t="s">
        <v>5000</v>
      </c>
    </row>
    <row r="3318">
      <c r="A3318" s="2" t="s">
        <v>4955</v>
      </c>
      <c r="B3318" s="2" t="s">
        <v>5004</v>
      </c>
    </row>
    <row r="3321" hidden="1">
      <c r="A3321" s="0" t="s">
        <v>3052</v>
      </c>
      <c r="B3321" s="0">
        <v>0.00118751</v>
      </c>
    </row>
    <row r="3322">
      <c r="A3322" s="13" t="s">
        <v>3053</v>
      </c>
      <c r="B3322" s="13">
        <v>43795</v>
      </c>
      <c r="C3322" s="14">
        <f>HYPERLINK(CHAR(35)&amp;CELL("address",INDEX(Holdings!AN1:AN2253,SMALL(IF(COUNTIF(Holdings!A1:A2253,A3321),MATCH(B3321,Holdings!Y1:Y2253,0),""),ROWS($A$1:A1)))),"GAMESTOP CORP CLASS A COMMON STOCK USD.001")</f>
      </c>
    </row>
    <row r="3323">
      <c r="A3323" s="2" t="s">
        <v>4936</v>
      </c>
      <c r="B3323" s="2" t="s">
        <v>4997</v>
      </c>
    </row>
    <row r="3324">
      <c r="A3324" s="2" t="s">
        <v>4867</v>
      </c>
      <c r="B3324" s="2" t="s">
        <v>4998</v>
      </c>
    </row>
    <row r="3325">
      <c r="A3325" s="2" t="s">
        <v>4999</v>
      </c>
      <c r="B3325" s="2" t="s">
        <v>5000</v>
      </c>
    </row>
    <row r="3326">
      <c r="A3326" s="2" t="s">
        <v>5001</v>
      </c>
      <c r="B3326" s="2" t="s">
        <v>5000</v>
      </c>
    </row>
    <row r="3327">
      <c r="A3327" s="2" t="s">
        <v>5002</v>
      </c>
      <c r="B3327" s="2" t="s">
        <v>5000</v>
      </c>
    </row>
    <row r="3328">
      <c r="A3328" s="2" t="s">
        <v>5003</v>
      </c>
      <c r="B3328" s="2" t="s">
        <v>5000</v>
      </c>
    </row>
    <row r="3329">
      <c r="A3329" s="2" t="s">
        <v>4955</v>
      </c>
      <c r="B3329" s="2" t="s">
        <v>5004</v>
      </c>
    </row>
    <row r="3332" hidden="1">
      <c r="A3332" s="0" t="s">
        <v>3056</v>
      </c>
      <c r="B3332" s="0">
        <v>0.001538863</v>
      </c>
    </row>
    <row r="3333">
      <c r="A3333" s="13" t="s">
        <v>3053</v>
      </c>
      <c r="B3333" s="13">
        <v>43886</v>
      </c>
      <c r="C3333" s="14">
        <f>HYPERLINK(CHAR(35)&amp;CELL("address",INDEX(Holdings!AN1:AN2253,SMALL(IF(COUNTIF(Holdings!A1:A2253,A3332),MATCH(B3332,Holdings!Y1:Y2253,0),""),ROWS($A$1:A1)))),"GAMESTOP CORP CLASS A COMMON STOCK USD.001")</f>
      </c>
    </row>
    <row r="3334">
      <c r="A3334" s="2" t="s">
        <v>4936</v>
      </c>
      <c r="B3334" s="2" t="s">
        <v>4997</v>
      </c>
    </row>
    <row r="3335">
      <c r="A3335" s="2" t="s">
        <v>4867</v>
      </c>
      <c r="B3335" s="2" t="s">
        <v>4998</v>
      </c>
    </row>
    <row r="3336">
      <c r="A3336" s="2" t="s">
        <v>4999</v>
      </c>
      <c r="B3336" s="2" t="s">
        <v>5000</v>
      </c>
    </row>
    <row r="3337">
      <c r="A3337" s="2" t="s">
        <v>5001</v>
      </c>
      <c r="B3337" s="2" t="s">
        <v>5000</v>
      </c>
    </row>
    <row r="3338">
      <c r="A3338" s="2" t="s">
        <v>5002</v>
      </c>
      <c r="B3338" s="2" t="s">
        <v>5000</v>
      </c>
    </row>
    <row r="3339">
      <c r="A3339" s="2" t="s">
        <v>5003</v>
      </c>
      <c r="B3339" s="2" t="s">
        <v>5000</v>
      </c>
    </row>
    <row r="3340">
      <c r="A3340" s="2" t="s">
        <v>4955</v>
      </c>
      <c r="B3340" s="2" t="s">
        <v>5004</v>
      </c>
    </row>
    <row r="3343" hidden="1">
      <c r="A3343" s="0" t="s">
        <v>3057</v>
      </c>
      <c r="B3343" s="0">
        <v>0.001349705</v>
      </c>
    </row>
    <row r="3344">
      <c r="A3344" s="13" t="s">
        <v>3053</v>
      </c>
      <c r="B3344" s="13">
        <v>43980</v>
      </c>
      <c r="C3344" s="14">
        <f>HYPERLINK(CHAR(35)&amp;CELL("address",INDEX(Holdings!AN1:AN2253,SMALL(IF(COUNTIF(Holdings!A1:A2253,A3343),MATCH(B3343,Holdings!Y1:Y2253,0),""),ROWS($A$1:A1)))),"GAMESTOP CORP CLASS A COMMON STOCK USD.001")</f>
      </c>
    </row>
    <row r="3345">
      <c r="A3345" s="2" t="s">
        <v>4936</v>
      </c>
      <c r="B3345" s="2" t="s">
        <v>4997</v>
      </c>
    </row>
    <row r="3346">
      <c r="A3346" s="2" t="s">
        <v>4867</v>
      </c>
      <c r="B3346" s="2" t="s">
        <v>4998</v>
      </c>
    </row>
    <row r="3347">
      <c r="A3347" s="2" t="s">
        <v>4999</v>
      </c>
      <c r="B3347" s="2" t="s">
        <v>5000</v>
      </c>
    </row>
    <row r="3348">
      <c r="A3348" s="2" t="s">
        <v>5001</v>
      </c>
      <c r="B3348" s="2" t="s">
        <v>5000</v>
      </c>
    </row>
    <row r="3349">
      <c r="A3349" s="2" t="s">
        <v>5002</v>
      </c>
      <c r="B3349" s="2" t="s">
        <v>5000</v>
      </c>
    </row>
    <row r="3350">
      <c r="A3350" s="2" t="s">
        <v>5003</v>
      </c>
      <c r="B3350" s="2" t="s">
        <v>5000</v>
      </c>
    </row>
    <row r="3351">
      <c r="A3351" s="2" t="s">
        <v>4955</v>
      </c>
      <c r="B3351" s="2" t="s">
        <v>5004</v>
      </c>
    </row>
    <row r="3354" hidden="1">
      <c r="A3354" s="0" t="s">
        <v>3058</v>
      </c>
      <c r="B3354" s="0">
        <v>0.00118961</v>
      </c>
    </row>
    <row r="3355">
      <c r="A3355" s="13" t="s">
        <v>3053</v>
      </c>
      <c r="B3355" s="13">
        <v>44070</v>
      </c>
      <c r="C3355" s="14">
        <f>HYPERLINK(CHAR(35)&amp;CELL("address",INDEX(Holdings!AN1:AN2253,SMALL(IF(COUNTIF(Holdings!A1:A2253,A3354),MATCH(B3354,Holdings!Y1:Y2253,0),""),ROWS($A$1:A1)))),"GAMESTOP CORP CLASS A COMMON STOCK USD.001")</f>
      </c>
    </row>
    <row r="3356">
      <c r="A3356" s="2" t="s">
        <v>4936</v>
      </c>
      <c r="B3356" s="2" t="s">
        <v>4997</v>
      </c>
    </row>
    <row r="3357">
      <c r="A3357" s="2" t="s">
        <v>4867</v>
      </c>
      <c r="B3357" s="2" t="s">
        <v>4998</v>
      </c>
    </row>
    <row r="3358">
      <c r="A3358" s="2" t="s">
        <v>4999</v>
      </c>
      <c r="B3358" s="2" t="s">
        <v>5000</v>
      </c>
    </row>
    <row r="3359">
      <c r="A3359" s="2" t="s">
        <v>5001</v>
      </c>
      <c r="B3359" s="2" t="s">
        <v>5000</v>
      </c>
    </row>
    <row r="3360">
      <c r="A3360" s="2" t="s">
        <v>5002</v>
      </c>
      <c r="B3360" s="2" t="s">
        <v>5000</v>
      </c>
    </row>
    <row r="3361">
      <c r="A3361" s="2" t="s">
        <v>5003</v>
      </c>
      <c r="B3361" s="2" t="s">
        <v>5000</v>
      </c>
    </row>
    <row r="3362">
      <c r="A3362" s="2" t="s">
        <v>4955</v>
      </c>
      <c r="B3362" s="2" t="s">
        <v>5004</v>
      </c>
    </row>
    <row r="3365" hidden="1">
      <c r="A3365" s="0" t="s">
        <v>3059</v>
      </c>
      <c r="B3365" s="0">
        <v>0.00184411</v>
      </c>
    </row>
    <row r="3366">
      <c r="A3366" s="13" t="s">
        <v>3053</v>
      </c>
      <c r="B3366" s="13">
        <v>44159</v>
      </c>
      <c r="C3366" s="14">
        <f>HYPERLINK(CHAR(35)&amp;CELL("address",INDEX(Holdings!AN1:AN2253,SMALL(IF(COUNTIF(Holdings!A1:A2253,A3365),MATCH(B3365,Holdings!Y1:Y2253,0),""),ROWS($A$1:A1)))),"GAMESTOP CORP CLASS A COMMON STOCK USD.001")</f>
      </c>
    </row>
    <row r="3367">
      <c r="A3367" s="2" t="s">
        <v>4936</v>
      </c>
      <c r="B3367" s="2" t="s">
        <v>4997</v>
      </c>
    </row>
    <row r="3368">
      <c r="A3368" s="2" t="s">
        <v>4867</v>
      </c>
      <c r="B3368" s="2" t="s">
        <v>4998</v>
      </c>
    </row>
    <row r="3369">
      <c r="A3369" s="2" t="s">
        <v>4999</v>
      </c>
      <c r="B3369" s="2" t="s">
        <v>5000</v>
      </c>
    </row>
    <row r="3370">
      <c r="A3370" s="2" t="s">
        <v>5001</v>
      </c>
      <c r="B3370" s="2" t="s">
        <v>5000</v>
      </c>
    </row>
    <row r="3371">
      <c r="A3371" s="2" t="s">
        <v>5002</v>
      </c>
      <c r="B3371" s="2" t="s">
        <v>5000</v>
      </c>
    </row>
    <row r="3372">
      <c r="A3372" s="2" t="s">
        <v>5003</v>
      </c>
      <c r="B3372" s="2" t="s">
        <v>5000</v>
      </c>
    </row>
    <row r="3373">
      <c r="A3373" s="2" t="s">
        <v>4955</v>
      </c>
      <c r="B3373" s="2" t="s">
        <v>5004</v>
      </c>
    </row>
    <row r="3376" hidden="1">
      <c r="A3376" s="0" t="s">
        <v>3060</v>
      </c>
      <c r="B3376" s="0">
        <v>0.001189233</v>
      </c>
    </row>
    <row r="3377">
      <c r="A3377" s="13" t="s">
        <v>3053</v>
      </c>
      <c r="B3377" s="13">
        <v>44256</v>
      </c>
      <c r="C3377" s="14">
        <f>HYPERLINK(CHAR(35)&amp;CELL("address",INDEX(Holdings!AN1:AN2253,SMALL(IF(COUNTIF(Holdings!A1:A2253,A3376),MATCH(B3376,Holdings!Y1:Y2253,0),""),ROWS($A$1:A1)))),"GAMESTOP CORP CLASS A COMMON STOCK USD.001")</f>
      </c>
    </row>
    <row r="3378">
      <c r="A3378" s="2" t="s">
        <v>4936</v>
      </c>
      <c r="B3378" s="2" t="s">
        <v>4997</v>
      </c>
    </row>
    <row r="3379">
      <c r="A3379" s="2" t="s">
        <v>4867</v>
      </c>
      <c r="B3379" s="2" t="s">
        <v>4998</v>
      </c>
    </row>
    <row r="3380">
      <c r="A3380" s="2" t="s">
        <v>4999</v>
      </c>
      <c r="B3380" s="2" t="s">
        <v>5000</v>
      </c>
    </row>
    <row r="3381">
      <c r="A3381" s="2" t="s">
        <v>5001</v>
      </c>
      <c r="B3381" s="2" t="s">
        <v>5000</v>
      </c>
    </row>
    <row r="3382">
      <c r="A3382" s="2" t="s">
        <v>5002</v>
      </c>
      <c r="B3382" s="2" t="s">
        <v>5000</v>
      </c>
    </row>
    <row r="3383">
      <c r="A3383" s="2" t="s">
        <v>5003</v>
      </c>
      <c r="B3383" s="2" t="s">
        <v>5000</v>
      </c>
    </row>
    <row r="3384">
      <c r="A3384" s="2" t="s">
        <v>4955</v>
      </c>
      <c r="B3384" s="2" t="s">
        <v>5004</v>
      </c>
    </row>
    <row r="3387" hidden="1">
      <c r="A3387" s="0" t="s">
        <v>3061</v>
      </c>
      <c r="B3387" s="0">
        <v>0.000135623</v>
      </c>
    </row>
    <row r="3388">
      <c r="A3388" s="13" t="s">
        <v>3062</v>
      </c>
      <c r="B3388" s="13">
        <v>43795</v>
      </c>
      <c r="C3388" s="14">
        <f>HYPERLINK(CHAR(35)&amp;CELL("address",INDEX(Holdings!AN1:AN2253,SMALL(IF(COUNTIF(Holdings!A1:A2253,A3387),MATCH(B3387,Holdings!Y1:Y2253,0),""),ROWS($A$1:A1)))),"GAMESTOP CORP CLASS A COMMON STOCK USD.001")</f>
      </c>
    </row>
    <row r="3389">
      <c r="A3389" s="2" t="s">
        <v>4936</v>
      </c>
      <c r="B3389" s="2" t="s">
        <v>4997</v>
      </c>
    </row>
    <row r="3390">
      <c r="A3390" s="2" t="s">
        <v>4867</v>
      </c>
      <c r="B3390" s="2" t="s">
        <v>4998</v>
      </c>
    </row>
    <row r="3391">
      <c r="A3391" s="2" t="s">
        <v>4999</v>
      </c>
      <c r="B3391" s="2" t="s">
        <v>5000</v>
      </c>
    </row>
    <row r="3392">
      <c r="A3392" s="2" t="s">
        <v>5001</v>
      </c>
      <c r="B3392" s="2" t="s">
        <v>5000</v>
      </c>
    </row>
    <row r="3393">
      <c r="A3393" s="2" t="s">
        <v>5002</v>
      </c>
      <c r="B3393" s="2" t="s">
        <v>5000</v>
      </c>
    </row>
    <row r="3394">
      <c r="A3394" s="2" t="s">
        <v>5003</v>
      </c>
      <c r="B3394" s="2" t="s">
        <v>5000</v>
      </c>
    </row>
    <row r="3395">
      <c r="A3395" s="2" t="s">
        <v>4955</v>
      </c>
      <c r="B3395" s="2" t="s">
        <v>5004</v>
      </c>
    </row>
    <row r="3398" hidden="1">
      <c r="A3398" s="0" t="s">
        <v>3065</v>
      </c>
      <c r="B3398" s="0">
        <v>0.000207792</v>
      </c>
    </row>
    <row r="3399">
      <c r="A3399" s="13" t="s">
        <v>3062</v>
      </c>
      <c r="B3399" s="13">
        <v>43886</v>
      </c>
      <c r="C3399" s="14">
        <f>HYPERLINK(CHAR(35)&amp;CELL("address",INDEX(Holdings!AN1:AN2253,SMALL(IF(COUNTIF(Holdings!A1:A2253,A3398),MATCH(B3398,Holdings!Y1:Y2253,0),""),ROWS($A$1:A1)))),"GAMESTOP CORP CLASS A COMMON STOCK USD.001")</f>
      </c>
    </row>
    <row r="3400">
      <c r="A3400" s="2" t="s">
        <v>4936</v>
      </c>
      <c r="B3400" s="2" t="s">
        <v>4997</v>
      </c>
    </row>
    <row r="3401">
      <c r="A3401" s="2" t="s">
        <v>4867</v>
      </c>
      <c r="B3401" s="2" t="s">
        <v>4998</v>
      </c>
    </row>
    <row r="3402">
      <c r="A3402" s="2" t="s">
        <v>4999</v>
      </c>
      <c r="B3402" s="2" t="s">
        <v>5000</v>
      </c>
    </row>
    <row r="3403">
      <c r="A3403" s="2" t="s">
        <v>5001</v>
      </c>
      <c r="B3403" s="2" t="s">
        <v>5000</v>
      </c>
    </row>
    <row r="3404">
      <c r="A3404" s="2" t="s">
        <v>5002</v>
      </c>
      <c r="B3404" s="2" t="s">
        <v>5000</v>
      </c>
    </row>
    <row r="3405">
      <c r="A3405" s="2" t="s">
        <v>5003</v>
      </c>
      <c r="B3405" s="2" t="s">
        <v>5000</v>
      </c>
    </row>
    <row r="3406">
      <c r="A3406" s="2" t="s">
        <v>4955</v>
      </c>
      <c r="B3406" s="2" t="s">
        <v>5004</v>
      </c>
    </row>
    <row r="3409" hidden="1">
      <c r="A3409" s="0" t="s">
        <v>3066</v>
      </c>
      <c r="B3409" s="0">
        <v>0.000156557</v>
      </c>
    </row>
    <row r="3410">
      <c r="A3410" s="13" t="s">
        <v>3062</v>
      </c>
      <c r="B3410" s="13">
        <v>43980</v>
      </c>
      <c r="C3410" s="14">
        <f>HYPERLINK(CHAR(35)&amp;CELL("address",INDEX(Holdings!AN1:AN2253,SMALL(IF(COUNTIF(Holdings!A1:A2253,A3409),MATCH(B3409,Holdings!Y1:Y2253,0),""),ROWS($A$1:A1)))),"GAMESTOP CORP CLASS A COMMON STOCK USD.001")</f>
      </c>
    </row>
    <row r="3411">
      <c r="A3411" s="2" t="s">
        <v>4936</v>
      </c>
      <c r="B3411" s="2" t="s">
        <v>4997</v>
      </c>
    </row>
    <row r="3412">
      <c r="A3412" s="2" t="s">
        <v>4867</v>
      </c>
      <c r="B3412" s="2" t="s">
        <v>4998</v>
      </c>
    </row>
    <row r="3413">
      <c r="A3413" s="2" t="s">
        <v>4999</v>
      </c>
      <c r="B3413" s="2" t="s">
        <v>5000</v>
      </c>
    </row>
    <row r="3414">
      <c r="A3414" s="2" t="s">
        <v>5001</v>
      </c>
      <c r="B3414" s="2" t="s">
        <v>5000</v>
      </c>
    </row>
    <row r="3415">
      <c r="A3415" s="2" t="s">
        <v>5002</v>
      </c>
      <c r="B3415" s="2" t="s">
        <v>5000</v>
      </c>
    </row>
    <row r="3416">
      <c r="A3416" s="2" t="s">
        <v>5003</v>
      </c>
      <c r="B3416" s="2" t="s">
        <v>5000</v>
      </c>
    </row>
    <row r="3417">
      <c r="A3417" s="2" t="s">
        <v>4955</v>
      </c>
      <c r="B3417" s="2" t="s">
        <v>5004</v>
      </c>
    </row>
    <row r="3420" hidden="1">
      <c r="A3420" s="0" t="s">
        <v>3067</v>
      </c>
      <c r="B3420" s="0">
        <v>0.001161492</v>
      </c>
    </row>
    <row r="3421">
      <c r="A3421" s="13" t="s">
        <v>3062</v>
      </c>
      <c r="B3421" s="13">
        <v>44344</v>
      </c>
      <c r="C3421" s="14">
        <f>HYPERLINK(CHAR(35)&amp;CELL("address",INDEX(Holdings!AN1:AN2253,SMALL(IF(COUNTIF(Holdings!A1:A2253,A3420),MATCH(B3420,Holdings!Y1:Y2253,0),""),ROWS($A$1:A1)))),"GAMESTOP CORP CLASS A COMMON STOCK USD.001")</f>
      </c>
    </row>
    <row r="3422">
      <c r="A3422" s="2" t="s">
        <v>4936</v>
      </c>
      <c r="B3422" s="2" t="s">
        <v>4997</v>
      </c>
    </row>
    <row r="3423">
      <c r="A3423" s="2" t="s">
        <v>4867</v>
      </c>
      <c r="B3423" s="2" t="s">
        <v>4998</v>
      </c>
    </row>
    <row r="3424">
      <c r="A3424" s="2" t="s">
        <v>4999</v>
      </c>
      <c r="B3424" s="2" t="s">
        <v>5000</v>
      </c>
    </row>
    <row r="3425">
      <c r="A3425" s="2" t="s">
        <v>5001</v>
      </c>
      <c r="B3425" s="2" t="s">
        <v>5000</v>
      </c>
    </row>
    <row r="3426">
      <c r="A3426" s="2" t="s">
        <v>5002</v>
      </c>
      <c r="B3426" s="2" t="s">
        <v>5000</v>
      </c>
    </row>
    <row r="3427">
      <c r="A3427" s="2" t="s">
        <v>5003</v>
      </c>
      <c r="B3427" s="2" t="s">
        <v>5000</v>
      </c>
    </row>
    <row r="3428">
      <c r="A3428" s="2" t="s">
        <v>4955</v>
      </c>
      <c r="B3428" s="2" t="s">
        <v>5004</v>
      </c>
    </row>
    <row r="3431" hidden="1">
      <c r="A3431" s="0" t="s">
        <v>3068</v>
      </c>
      <c r="B3431" s="0">
        <v>0.000984228</v>
      </c>
    </row>
    <row r="3432">
      <c r="A3432" s="13" t="s">
        <v>3062</v>
      </c>
      <c r="B3432" s="13">
        <v>44435</v>
      </c>
      <c r="C3432" s="14">
        <f>HYPERLINK(CHAR(35)&amp;CELL("address",INDEX(Holdings!AN1:AN2253,SMALL(IF(COUNTIF(Holdings!A1:A2253,A3431),MATCH(B3431,Holdings!Y1:Y2253,0),""),ROWS($A$1:A1)))),"GAMESTOP CORP CLASS A COMMON STOCK USD.001")</f>
      </c>
    </row>
    <row r="3433">
      <c r="A3433" s="2" t="s">
        <v>4936</v>
      </c>
      <c r="B3433" s="2" t="s">
        <v>4997</v>
      </c>
    </row>
    <row r="3434">
      <c r="A3434" s="2" t="s">
        <v>4867</v>
      </c>
      <c r="B3434" s="2" t="s">
        <v>4998</v>
      </c>
    </row>
    <row r="3435">
      <c r="A3435" s="2" t="s">
        <v>4999</v>
      </c>
      <c r="B3435" s="2" t="s">
        <v>5000</v>
      </c>
    </row>
    <row r="3436">
      <c r="A3436" s="2" t="s">
        <v>5001</v>
      </c>
      <c r="B3436" s="2" t="s">
        <v>5000</v>
      </c>
    </row>
    <row r="3437">
      <c r="A3437" s="2" t="s">
        <v>5002</v>
      </c>
      <c r="B3437" s="2" t="s">
        <v>5000</v>
      </c>
    </row>
    <row r="3438">
      <c r="A3438" s="2" t="s">
        <v>5003</v>
      </c>
      <c r="B3438" s="2" t="s">
        <v>5000</v>
      </c>
    </row>
    <row r="3439">
      <c r="A3439" s="2" t="s">
        <v>4955</v>
      </c>
      <c r="B3439" s="2" t="s">
        <v>5004</v>
      </c>
    </row>
    <row r="3442" hidden="1">
      <c r="A3442" s="0" t="s">
        <v>3070</v>
      </c>
      <c r="B3442" s="0">
        <v>0.000874196</v>
      </c>
    </row>
    <row r="3443">
      <c r="A3443" s="13" t="s">
        <v>3062</v>
      </c>
      <c r="B3443" s="13">
        <v>44524</v>
      </c>
      <c r="C3443" s="14">
        <f>HYPERLINK(CHAR(35)&amp;CELL("address",INDEX(Holdings!AN1:AN2253,SMALL(IF(COUNTIF(Holdings!A1:A2253,A3442),MATCH(B3442,Holdings!Y1:Y2253,0),""),ROWS($A$1:A1)))),"GAMESTOP CORP CLASS A COMMON STOCK USD.001")</f>
      </c>
    </row>
    <row r="3444">
      <c r="A3444" s="2" t="s">
        <v>4936</v>
      </c>
      <c r="B3444" s="2" t="s">
        <v>4997</v>
      </c>
    </row>
    <row r="3445">
      <c r="A3445" s="2" t="s">
        <v>4867</v>
      </c>
      <c r="B3445" s="2" t="s">
        <v>4998</v>
      </c>
    </row>
    <row r="3446">
      <c r="A3446" s="2" t="s">
        <v>4999</v>
      </c>
      <c r="B3446" s="2" t="s">
        <v>5000</v>
      </c>
    </row>
    <row r="3447">
      <c r="A3447" s="2" t="s">
        <v>5001</v>
      </c>
      <c r="B3447" s="2" t="s">
        <v>5000</v>
      </c>
    </row>
    <row r="3448">
      <c r="A3448" s="2" t="s">
        <v>5002</v>
      </c>
      <c r="B3448" s="2" t="s">
        <v>5000</v>
      </c>
    </row>
    <row r="3449">
      <c r="A3449" s="2" t="s">
        <v>5003</v>
      </c>
      <c r="B3449" s="2" t="s">
        <v>5000</v>
      </c>
    </row>
    <row r="3450">
      <c r="A3450" s="2" t="s">
        <v>4955</v>
      </c>
      <c r="B3450" s="2" t="s">
        <v>5004</v>
      </c>
    </row>
    <row r="3453" hidden="1">
      <c r="A3453" s="0" t="s">
        <v>3071</v>
      </c>
      <c r="B3453" s="0">
        <v>0.000874196</v>
      </c>
    </row>
    <row r="3454">
      <c r="A3454" s="13" t="s">
        <v>3062</v>
      </c>
      <c r="B3454" s="13">
        <v>44524</v>
      </c>
      <c r="C3454" s="14">
        <f>HYPERLINK(CHAR(35)&amp;CELL("address",INDEX(Holdings!AN1:AN2253,SMALL(IF(COUNTIF(Holdings!A1:A2253,A3453),MATCH(B3453,Holdings!Y1:Y2253,0),""),ROWS($A$1:A1)))),"GAMESTOP CORP CLASS A COMMON STOCK USD.001")</f>
      </c>
    </row>
    <row r="3455">
      <c r="A3455" s="2" t="s">
        <v>4936</v>
      </c>
      <c r="B3455" s="2" t="s">
        <v>4997</v>
      </c>
    </row>
    <row r="3456">
      <c r="A3456" s="2" t="s">
        <v>4867</v>
      </c>
      <c r="B3456" s="2" t="s">
        <v>4998</v>
      </c>
    </row>
    <row r="3457">
      <c r="A3457" s="2" t="s">
        <v>4999</v>
      </c>
      <c r="B3457" s="2" t="s">
        <v>5000</v>
      </c>
    </row>
    <row r="3458">
      <c r="A3458" s="2" t="s">
        <v>5001</v>
      </c>
      <c r="B3458" s="2" t="s">
        <v>5000</v>
      </c>
    </row>
    <row r="3459">
      <c r="A3459" s="2" t="s">
        <v>5002</v>
      </c>
      <c r="B3459" s="2" t="s">
        <v>5000</v>
      </c>
    </row>
    <row r="3460">
      <c r="A3460" s="2" t="s">
        <v>5003</v>
      </c>
      <c r="B3460" s="2" t="s">
        <v>5000</v>
      </c>
    </row>
    <row r="3461">
      <c r="A3461" s="2" t="s">
        <v>4955</v>
      </c>
      <c r="B3461" s="2" t="s">
        <v>5004</v>
      </c>
    </row>
    <row r="3464" hidden="1">
      <c r="A3464" s="0" t="s">
        <v>3072</v>
      </c>
      <c r="B3464" s="0">
        <v>0.000874196</v>
      </c>
    </row>
    <row r="3465">
      <c r="A3465" s="13" t="s">
        <v>3062</v>
      </c>
      <c r="B3465" s="13">
        <v>44530</v>
      </c>
      <c r="C3465" s="14">
        <f>HYPERLINK(CHAR(35)&amp;CELL("address",INDEX(Holdings!AN1:AN2253,SMALL(IF(COUNTIF(Holdings!A1:A2253,A3464),MATCH(B3464,Holdings!Y1:Y2253,0),""),ROWS($A$1:A1)))),"GAMESTOP CORP CLASS A COMMON STOCK USD.001")</f>
      </c>
    </row>
    <row r="3466">
      <c r="A3466" s="2" t="s">
        <v>4936</v>
      </c>
      <c r="B3466" s="2" t="s">
        <v>4997</v>
      </c>
    </row>
    <row r="3467">
      <c r="A3467" s="2" t="s">
        <v>4867</v>
      </c>
      <c r="B3467" s="2" t="s">
        <v>4998</v>
      </c>
    </row>
    <row r="3468">
      <c r="A3468" s="2" t="s">
        <v>4999</v>
      </c>
      <c r="B3468" s="2" t="s">
        <v>5000</v>
      </c>
    </row>
    <row r="3469">
      <c r="A3469" s="2" t="s">
        <v>5001</v>
      </c>
      <c r="B3469" s="2" t="s">
        <v>5000</v>
      </c>
    </row>
    <row r="3470">
      <c r="A3470" s="2" t="s">
        <v>5002</v>
      </c>
      <c r="B3470" s="2" t="s">
        <v>5000</v>
      </c>
    </row>
    <row r="3471">
      <c r="A3471" s="2" t="s">
        <v>5003</v>
      </c>
      <c r="B3471" s="2" t="s">
        <v>5000</v>
      </c>
    </row>
    <row r="3472">
      <c r="A3472" s="2" t="s">
        <v>4955</v>
      </c>
      <c r="B3472" s="2" t="s">
        <v>5004</v>
      </c>
    </row>
    <row r="3475" hidden="1">
      <c r="A3475" s="0" t="s">
        <v>3073</v>
      </c>
      <c r="B3475" s="0">
        <v>0.002188396</v>
      </c>
    </row>
    <row r="3476">
      <c r="A3476" s="13" t="s">
        <v>3076</v>
      </c>
      <c r="B3476" s="13">
        <v>43795</v>
      </c>
      <c r="C3476" s="14">
        <f>HYPERLINK(CHAR(35)&amp;CELL("address",INDEX(Holdings!AN1:AN2253,SMALL(IF(COUNTIF(Holdings!A1:A2253,A3475),MATCH(B3475,Holdings!Y1:Y2253,0),""),ROWS($A$1:A1)))),"GAMESTOP CORP COMPANY GUAR 144A 03/21 6.75")</f>
      </c>
    </row>
    <row r="3477">
      <c r="A3477" s="2" t="s">
        <v>4936</v>
      </c>
      <c r="B3477" s="2" t="s">
        <v>4997</v>
      </c>
    </row>
    <row r="3478">
      <c r="A3478" s="2" t="s">
        <v>4867</v>
      </c>
      <c r="B3478" s="2" t="s">
        <v>4998</v>
      </c>
    </row>
    <row r="3479">
      <c r="A3479" s="2" t="s">
        <v>4999</v>
      </c>
      <c r="B3479" s="2" t="s">
        <v>5000</v>
      </c>
    </row>
    <row r="3480">
      <c r="A3480" s="2" t="s">
        <v>5001</v>
      </c>
      <c r="B3480" s="2" t="s">
        <v>5000</v>
      </c>
    </row>
    <row r="3481">
      <c r="A3481" s="2" t="s">
        <v>5002</v>
      </c>
      <c r="B3481" s="2" t="s">
        <v>5000</v>
      </c>
    </row>
    <row r="3482">
      <c r="A3482" s="2" t="s">
        <v>5003</v>
      </c>
      <c r="B3482" s="2" t="s">
        <v>5000</v>
      </c>
    </row>
    <row r="3483">
      <c r="A3483" s="2" t="s">
        <v>4955</v>
      </c>
      <c r="B3483" s="2" t="s">
        <v>5004</v>
      </c>
    </row>
    <row r="3486" hidden="1">
      <c r="A3486" s="0" t="s">
        <v>3080</v>
      </c>
      <c r="B3486" s="0">
        <v>0.002051435</v>
      </c>
    </row>
    <row r="3487">
      <c r="A3487" s="13" t="s">
        <v>3076</v>
      </c>
      <c r="B3487" s="13">
        <v>43886</v>
      </c>
      <c r="C3487" s="14">
        <f>HYPERLINK(CHAR(35)&amp;CELL("address",INDEX(Holdings!AN1:AN2253,SMALL(IF(COUNTIF(Holdings!A1:A2253,A3486),MATCH(B3486,Holdings!Y1:Y2253,0),""),ROWS($A$1:A1)))),"GAMESTOP CORP COMPANY GUAR 144A 03/21 6.75")</f>
      </c>
    </row>
    <row r="3488">
      <c r="A3488" s="2" t="s">
        <v>4936</v>
      </c>
      <c r="B3488" s="2" t="s">
        <v>4997</v>
      </c>
    </row>
    <row r="3489">
      <c r="A3489" s="2" t="s">
        <v>4867</v>
      </c>
      <c r="B3489" s="2" t="s">
        <v>4998</v>
      </c>
    </row>
    <row r="3490">
      <c r="A3490" s="2" t="s">
        <v>4999</v>
      </c>
      <c r="B3490" s="2" t="s">
        <v>5000</v>
      </c>
    </row>
    <row r="3491">
      <c r="A3491" s="2" t="s">
        <v>5001</v>
      </c>
      <c r="B3491" s="2" t="s">
        <v>5000</v>
      </c>
    </row>
    <row r="3492">
      <c r="A3492" s="2" t="s">
        <v>5002</v>
      </c>
      <c r="B3492" s="2" t="s">
        <v>5000</v>
      </c>
    </row>
    <row r="3493">
      <c r="A3493" s="2" t="s">
        <v>5003</v>
      </c>
      <c r="B3493" s="2" t="s">
        <v>5000</v>
      </c>
    </row>
    <row r="3494">
      <c r="A3494" s="2" t="s">
        <v>4955</v>
      </c>
      <c r="B3494" s="2" t="s">
        <v>5004</v>
      </c>
    </row>
    <row r="3497" hidden="1">
      <c r="A3497" s="0" t="s">
        <v>3081</v>
      </c>
      <c r="B3497" s="0">
        <v>0.001256244</v>
      </c>
    </row>
    <row r="3498">
      <c r="A3498" s="13" t="s">
        <v>3076</v>
      </c>
      <c r="B3498" s="13">
        <v>43980</v>
      </c>
      <c r="C3498" s="14">
        <f>HYPERLINK(CHAR(35)&amp;CELL("address",INDEX(Holdings!AN1:AN2253,SMALL(IF(COUNTIF(Holdings!A1:A2253,A3497),MATCH(B3497,Holdings!Y1:Y2253,0),""),ROWS($A$1:A1)))),"GAMESTOP CORP COMPANY GUAR 144A 03/21 6.75")</f>
      </c>
    </row>
    <row r="3499">
      <c r="A3499" s="2" t="s">
        <v>4936</v>
      </c>
      <c r="B3499" s="2" t="s">
        <v>4997</v>
      </c>
    </row>
    <row r="3500">
      <c r="A3500" s="2" t="s">
        <v>4867</v>
      </c>
      <c r="B3500" s="2" t="s">
        <v>4998</v>
      </c>
    </row>
    <row r="3501">
      <c r="A3501" s="2" t="s">
        <v>4999</v>
      </c>
      <c r="B3501" s="2" t="s">
        <v>5000</v>
      </c>
    </row>
    <row r="3502">
      <c r="A3502" s="2" t="s">
        <v>5001</v>
      </c>
      <c r="B3502" s="2" t="s">
        <v>5000</v>
      </c>
    </row>
    <row r="3503">
      <c r="A3503" s="2" t="s">
        <v>5002</v>
      </c>
      <c r="B3503" s="2" t="s">
        <v>5000</v>
      </c>
    </row>
    <row r="3504">
      <c r="A3504" s="2" t="s">
        <v>5003</v>
      </c>
      <c r="B3504" s="2" t="s">
        <v>5000</v>
      </c>
    </row>
    <row r="3505">
      <c r="A3505" s="2" t="s">
        <v>4955</v>
      </c>
      <c r="B3505" s="2" t="s">
        <v>5004</v>
      </c>
    </row>
    <row r="3508" hidden="1">
      <c r="A3508" s="0" t="s">
        <v>3082</v>
      </c>
      <c r="B3508" s="0">
        <v>0.001969548</v>
      </c>
    </row>
    <row r="3509">
      <c r="A3509" s="13" t="s">
        <v>3076</v>
      </c>
      <c r="B3509" s="13">
        <v>44070</v>
      </c>
      <c r="C3509" s="14">
        <f>HYPERLINK(CHAR(35)&amp;CELL("address",INDEX(Holdings!AN1:AN2253,SMALL(IF(COUNTIF(Holdings!A1:A2253,A3508),MATCH(B3508,Holdings!Y1:Y2253,0),""),ROWS($A$1:A1)))),"GAMESTOP CORP COMPANY GUAR 144A 03/21 6.75")</f>
      </c>
    </row>
    <row r="3510">
      <c r="A3510" s="2" t="s">
        <v>4936</v>
      </c>
      <c r="B3510" s="2" t="s">
        <v>4997</v>
      </c>
    </row>
    <row r="3511">
      <c r="A3511" s="2" t="s">
        <v>4867</v>
      </c>
      <c r="B3511" s="2" t="s">
        <v>4998</v>
      </c>
    </row>
    <row r="3512">
      <c r="A3512" s="2" t="s">
        <v>4999</v>
      </c>
      <c r="B3512" s="2" t="s">
        <v>5000</v>
      </c>
    </row>
    <row r="3513">
      <c r="A3513" s="2" t="s">
        <v>5001</v>
      </c>
      <c r="B3513" s="2" t="s">
        <v>5000</v>
      </c>
    </row>
    <row r="3514">
      <c r="A3514" s="2" t="s">
        <v>5002</v>
      </c>
      <c r="B3514" s="2" t="s">
        <v>5000</v>
      </c>
    </row>
    <row r="3515">
      <c r="A3515" s="2" t="s">
        <v>5003</v>
      </c>
      <c r="B3515" s="2" t="s">
        <v>5000</v>
      </c>
    </row>
    <row r="3516">
      <c r="A3516" s="2" t="s">
        <v>4955</v>
      </c>
      <c r="B3516" s="2" t="s">
        <v>5004</v>
      </c>
    </row>
    <row r="3519" hidden="1">
      <c r="A3519" s="0" t="s">
        <v>3083</v>
      </c>
      <c r="B3519" s="0">
        <v>0.002501782</v>
      </c>
    </row>
    <row r="3520">
      <c r="A3520" s="13" t="s">
        <v>3076</v>
      </c>
      <c r="B3520" s="13">
        <v>44159</v>
      </c>
      <c r="C3520" s="14">
        <f>HYPERLINK(CHAR(35)&amp;CELL("address",INDEX(Holdings!AN1:AN2253,SMALL(IF(COUNTIF(Holdings!A1:A2253,A3519),MATCH(B3519,Holdings!Y1:Y2253,0),""),ROWS($A$1:A1)))),"GAMESTOP CORP SR SECURED 144A 03/23 10")</f>
      </c>
    </row>
    <row r="3521">
      <c r="A3521" s="2" t="s">
        <v>4936</v>
      </c>
      <c r="B3521" s="2" t="s">
        <v>4997</v>
      </c>
    </row>
    <row r="3522">
      <c r="A3522" s="2" t="s">
        <v>4867</v>
      </c>
      <c r="B3522" s="2" t="s">
        <v>4998</v>
      </c>
    </row>
    <row r="3523">
      <c r="A3523" s="2" t="s">
        <v>4999</v>
      </c>
      <c r="B3523" s="2" t="s">
        <v>5000</v>
      </c>
    </row>
    <row r="3524">
      <c r="A3524" s="2" t="s">
        <v>5001</v>
      </c>
      <c r="B3524" s="2" t="s">
        <v>5000</v>
      </c>
    </row>
    <row r="3525">
      <c r="A3525" s="2" t="s">
        <v>5002</v>
      </c>
      <c r="B3525" s="2" t="s">
        <v>5000</v>
      </c>
    </row>
    <row r="3526">
      <c r="A3526" s="2" t="s">
        <v>5003</v>
      </c>
      <c r="B3526" s="2" t="s">
        <v>5000</v>
      </c>
    </row>
    <row r="3527">
      <c r="A3527" s="2" t="s">
        <v>4955</v>
      </c>
      <c r="B3527" s="2" t="s">
        <v>5004</v>
      </c>
    </row>
    <row r="3530" hidden="1">
      <c r="A3530" s="0" t="s">
        <v>3084</v>
      </c>
      <c r="B3530" s="0">
        <v>0.001804422</v>
      </c>
    </row>
    <row r="3531">
      <c r="A3531" s="13" t="s">
        <v>3076</v>
      </c>
      <c r="B3531" s="13">
        <v>44256</v>
      </c>
      <c r="C3531" s="14">
        <f>HYPERLINK(CHAR(35)&amp;CELL("address",INDEX(Holdings!AN1:AN2253,SMALL(IF(COUNTIF(Holdings!A1:A2253,A3530),MATCH(B3530,Holdings!Y1:Y2253,0),""),ROWS($A$1:A1)))),"GAMESTOP CORP SR SECURED 144A 03/23 10")</f>
      </c>
    </row>
    <row r="3532">
      <c r="A3532" s="2" t="s">
        <v>4936</v>
      </c>
      <c r="B3532" s="2" t="s">
        <v>4997</v>
      </c>
    </row>
    <row r="3533">
      <c r="A3533" s="2" t="s">
        <v>4867</v>
      </c>
      <c r="B3533" s="2" t="s">
        <v>4998</v>
      </c>
    </row>
    <row r="3534">
      <c r="A3534" s="2" t="s">
        <v>4999</v>
      </c>
      <c r="B3534" s="2" t="s">
        <v>5000</v>
      </c>
    </row>
    <row r="3535">
      <c r="A3535" s="2" t="s">
        <v>5001</v>
      </c>
      <c r="B3535" s="2" t="s">
        <v>5000</v>
      </c>
    </row>
    <row r="3536">
      <c r="A3536" s="2" t="s">
        <v>5002</v>
      </c>
      <c r="B3536" s="2" t="s">
        <v>5000</v>
      </c>
    </row>
    <row r="3537">
      <c r="A3537" s="2" t="s">
        <v>5003</v>
      </c>
      <c r="B3537" s="2" t="s">
        <v>5000</v>
      </c>
    </row>
    <row r="3538">
      <c r="A3538" s="2" t="s">
        <v>4955</v>
      </c>
      <c r="B3538" s="2" t="s">
        <v>5004</v>
      </c>
    </row>
    <row r="3541" hidden="1">
      <c r="A3541" s="0" t="s">
        <v>3085</v>
      </c>
      <c r="B3541" s="0">
        <v>0.001980036</v>
      </c>
    </row>
    <row r="3542">
      <c r="A3542" s="13" t="s">
        <v>3076</v>
      </c>
      <c r="B3542" s="13">
        <v>44344</v>
      </c>
      <c r="C3542" s="14">
        <f>HYPERLINK(CHAR(35)&amp;CELL("address",INDEX(Holdings!AN1:AN2253,SMALL(IF(COUNTIF(Holdings!A1:A2253,A3541),MATCH(B3541,Holdings!Y1:Y2253,0),""),ROWS($A$1:A1)))),"GAMESTOP CORP SR SECURED 144A 03/23 10")</f>
      </c>
    </row>
    <row r="3543">
      <c r="A3543" s="2" t="s">
        <v>4936</v>
      </c>
      <c r="B3543" s="2" t="s">
        <v>4997</v>
      </c>
    </row>
    <row r="3544">
      <c r="A3544" s="2" t="s">
        <v>4867</v>
      </c>
      <c r="B3544" s="2" t="s">
        <v>4998</v>
      </c>
    </row>
    <row r="3545">
      <c r="A3545" s="2" t="s">
        <v>4999</v>
      </c>
      <c r="B3545" s="2" t="s">
        <v>5000</v>
      </c>
    </row>
    <row r="3546">
      <c r="A3546" s="2" t="s">
        <v>5001</v>
      </c>
      <c r="B3546" s="2" t="s">
        <v>5000</v>
      </c>
    </row>
    <row r="3547">
      <c r="A3547" s="2" t="s">
        <v>5002</v>
      </c>
      <c r="B3547" s="2" t="s">
        <v>5000</v>
      </c>
    </row>
    <row r="3548">
      <c r="A3548" s="2" t="s">
        <v>5003</v>
      </c>
      <c r="B3548" s="2" t="s">
        <v>5000</v>
      </c>
    </row>
    <row r="3549">
      <c r="A3549" s="2" t="s">
        <v>4955</v>
      </c>
      <c r="B3549" s="2" t="s">
        <v>5004</v>
      </c>
    </row>
    <row r="3552" hidden="1">
      <c r="A3552" s="0" t="s">
        <v>3100</v>
      </c>
      <c r="B3552" s="0">
        <v>0.01107038559097</v>
      </c>
    </row>
    <row r="3553">
      <c r="A3553" s="13" t="s">
        <v>3104</v>
      </c>
      <c r="B3553" s="13">
        <v>44432</v>
      </c>
      <c r="C3553" s="14">
        <f>HYPERLINK(CHAR(35)&amp;CELL("address",INDEX(Holdings!AN1:AN2253,SMALL(IF(COUNTIF(Holdings!A1:A2253,A3552),MATCH(B3552,Holdings!Y1:Y2253,0),""),ROWS($A$1:A1)))),"GameStop Corp")</f>
      </c>
    </row>
    <row r="3554">
      <c r="A3554" s="2" t="s">
        <v>4867</v>
      </c>
      <c r="B3554" s="2" t="s">
        <v>4868</v>
      </c>
    </row>
    <row r="3557" hidden="1">
      <c r="A3557" s="0" t="s">
        <v>3107</v>
      </c>
      <c r="B3557" s="0">
        <v>0.00938660242712</v>
      </c>
    </row>
    <row r="3558">
      <c r="A3558" s="13" t="s">
        <v>3104</v>
      </c>
      <c r="B3558" s="13">
        <v>44523</v>
      </c>
      <c r="C3558" s="14">
        <f>HYPERLINK(CHAR(35)&amp;CELL("address",INDEX(Holdings!AN1:AN2253,SMALL(IF(COUNTIF(Holdings!A1:A2253,A3557),MATCH(B3557,Holdings!Y1:Y2253,0),""),ROWS($A$1:A1)))),"GameStop Corp")</f>
      </c>
    </row>
    <row r="3559">
      <c r="A3559" s="2" t="s">
        <v>4867</v>
      </c>
      <c r="B3559" s="2" t="s">
        <v>4868</v>
      </c>
    </row>
    <row r="3562" hidden="1">
      <c r="A3562" s="0" t="s">
        <v>3108</v>
      </c>
      <c r="B3562" s="0">
        <v>6.42466401E-05</v>
      </c>
    </row>
    <row r="3563">
      <c r="A3563" s="13" t="s">
        <v>3112</v>
      </c>
      <c r="B3563" s="13">
        <v>43819</v>
      </c>
      <c r="C3563" s="14">
        <f>HYPERLINK(CHAR(35)&amp;CELL("address",INDEX(Holdings!AN1:AN2253,SMALL(IF(COUNTIF(Holdings!A1:A2253,A3562),MATCH(B3562,Holdings!Y1:Y2253,0),""),ROWS($A$1:A1)))),"GameStop Corp")</f>
      </c>
    </row>
    <row r="3564">
      <c r="A3564" s="2" t="s">
        <v>4867</v>
      </c>
      <c r="B3564" s="2" t="s">
        <v>5005</v>
      </c>
    </row>
    <row r="3565">
      <c r="A3565" s="2" t="s">
        <v>4955</v>
      </c>
      <c r="B3565" s="2" t="s">
        <v>5006</v>
      </c>
    </row>
    <row r="3568" hidden="1">
      <c r="A3568" s="0" t="s">
        <v>3115</v>
      </c>
      <c r="B3568" s="0">
        <v>6.132758852E-05</v>
      </c>
    </row>
    <row r="3569">
      <c r="A3569" s="13" t="s">
        <v>3112</v>
      </c>
      <c r="B3569" s="13">
        <v>43914</v>
      </c>
      <c r="C3569" s="14">
        <f>HYPERLINK(CHAR(35)&amp;CELL("address",INDEX(Holdings!AN1:AN2253,SMALL(IF(COUNTIF(Holdings!A1:A2253,A3568),MATCH(B3568,Holdings!Y1:Y2253,0),""),ROWS($A$1:A1)))),"GameStop Corp")</f>
      </c>
    </row>
    <row r="3570">
      <c r="A3570" s="2" t="s">
        <v>4867</v>
      </c>
      <c r="B3570" s="2" t="s">
        <v>5005</v>
      </c>
    </row>
    <row r="3571">
      <c r="A3571" s="2" t="s">
        <v>4955</v>
      </c>
      <c r="B3571" s="2" t="s">
        <v>5006</v>
      </c>
    </row>
    <row r="3574" hidden="1">
      <c r="A3574" s="0" t="s">
        <v>3116</v>
      </c>
      <c r="B3574" s="0">
        <v>5.87170502E-06</v>
      </c>
    </row>
    <row r="3575">
      <c r="A3575" s="13" t="s">
        <v>3112</v>
      </c>
      <c r="B3575" s="13">
        <v>44007</v>
      </c>
      <c r="C3575" s="14">
        <f>HYPERLINK(CHAR(35)&amp;CELL("address",INDEX(Holdings!AN1:AN2253,SMALL(IF(COUNTIF(Holdings!A1:A2253,A3574),MATCH(B3574,Holdings!Y1:Y2253,0),""),ROWS($A$1:A1)))),"GameStop Corp")</f>
      </c>
    </row>
    <row r="3576">
      <c r="A3576" s="2" t="s">
        <v>4867</v>
      </c>
      <c r="B3576" s="2" t="s">
        <v>5005</v>
      </c>
    </row>
    <row r="3577">
      <c r="A3577" s="2" t="s">
        <v>5007</v>
      </c>
      <c r="B3577" s="2" t="s">
        <v>5008</v>
      </c>
    </row>
    <row r="3578">
      <c r="A3578" s="2" t="s">
        <v>4955</v>
      </c>
      <c r="B3578" s="2" t="s">
        <v>5006</v>
      </c>
    </row>
    <row r="3581" hidden="1">
      <c r="A3581" s="0" t="s">
        <v>3117</v>
      </c>
      <c r="B3581" s="0">
        <v>5.72073688E-05</v>
      </c>
    </row>
    <row r="3582">
      <c r="A3582" s="13" t="s">
        <v>3112</v>
      </c>
      <c r="B3582" s="13">
        <v>44183</v>
      </c>
      <c r="C3582" s="14">
        <f>HYPERLINK(CHAR(35)&amp;CELL("address",INDEX(Holdings!AN1:AN2253,SMALL(IF(COUNTIF(Holdings!A1:A2253,A3581),MATCH(B3581,Holdings!Y1:Y2253,0),""),ROWS($A$1:A1)))),"GameStop Corp")</f>
      </c>
    </row>
    <row r="3583">
      <c r="A3583" s="2" t="s">
        <v>4867</v>
      </c>
      <c r="B3583" s="2" t="s">
        <v>5005</v>
      </c>
    </row>
    <row r="3584">
      <c r="A3584" s="2" t="s">
        <v>5007</v>
      </c>
      <c r="B3584" s="2" t="s">
        <v>5008</v>
      </c>
    </row>
    <row r="3585">
      <c r="A3585" s="2" t="s">
        <v>4955</v>
      </c>
      <c r="B3585" s="2" t="s">
        <v>5006</v>
      </c>
    </row>
    <row r="3588" hidden="1">
      <c r="A3588" s="0" t="s">
        <v>3118</v>
      </c>
      <c r="B3588" s="0">
        <v>5.522842352E-05</v>
      </c>
    </row>
    <row r="3589">
      <c r="A3589" s="13" t="s">
        <v>3112</v>
      </c>
      <c r="B3589" s="13">
        <v>44280</v>
      </c>
      <c r="C3589" s="14">
        <f>HYPERLINK(CHAR(35)&amp;CELL("address",INDEX(Holdings!AN1:AN2253,SMALL(IF(COUNTIF(Holdings!A1:A2253,A3588),MATCH(B3588,Holdings!Y1:Y2253,0),""),ROWS($A$1:A1)))),"GameStop Corp")</f>
      </c>
    </row>
    <row r="3590">
      <c r="A3590" s="2" t="s">
        <v>4867</v>
      </c>
      <c r="B3590" s="2" t="s">
        <v>5005</v>
      </c>
    </row>
    <row r="3591">
      <c r="A3591" s="2" t="s">
        <v>5007</v>
      </c>
      <c r="B3591" s="2" t="s">
        <v>5008</v>
      </c>
    </row>
    <row r="3592">
      <c r="A3592" s="2" t="s">
        <v>4955</v>
      </c>
      <c r="B3592" s="2" t="s">
        <v>5006</v>
      </c>
    </row>
    <row r="3595" hidden="1">
      <c r="A3595" s="0" t="s">
        <v>3119</v>
      </c>
      <c r="B3595" s="0">
        <v>5.056987483E-05</v>
      </c>
    </row>
    <row r="3596">
      <c r="A3596" s="13" t="s">
        <v>3120</v>
      </c>
      <c r="B3596" s="13">
        <v>44463</v>
      </c>
      <c r="C3596" s="14">
        <f>HYPERLINK(CHAR(35)&amp;CELL("address",INDEX(Holdings!AN1:AN2253,SMALL(IF(COUNTIF(Holdings!A1:A2253,A3595),MATCH(B3595,Holdings!Y1:Y2253,0),""),ROWS($A$1:A1)))),"GameStop Corp")</f>
      </c>
    </row>
    <row r="3597">
      <c r="A3597" s="2" t="s">
        <v>4867</v>
      </c>
      <c r="B3597" s="2" t="s">
        <v>5005</v>
      </c>
    </row>
    <row r="3598">
      <c r="A3598" s="2" t="s">
        <v>5007</v>
      </c>
      <c r="B3598" s="2" t="s">
        <v>5008</v>
      </c>
    </row>
    <row r="3599">
      <c r="A3599" s="2" t="s">
        <v>4955</v>
      </c>
      <c r="B3599" s="2" t="s">
        <v>5006</v>
      </c>
    </row>
    <row r="3602" hidden="1">
      <c r="A3602" s="0" t="s">
        <v>3123</v>
      </c>
      <c r="B3602" s="0">
        <v>5.262381149E-05</v>
      </c>
    </row>
    <row r="3603">
      <c r="A3603" s="13" t="s">
        <v>3120</v>
      </c>
      <c r="B3603" s="13">
        <v>44552</v>
      </c>
      <c r="C3603" s="14">
        <f>HYPERLINK(CHAR(35)&amp;CELL("address",INDEX(Holdings!AN1:AN2253,SMALL(IF(COUNTIF(Holdings!A1:A2253,A3602),MATCH(B3602,Holdings!Y1:Y2253,0),""),ROWS($A$1:A1)))),"GameStop Corp")</f>
      </c>
    </row>
    <row r="3604">
      <c r="A3604" s="2" t="s">
        <v>4867</v>
      </c>
      <c r="B3604" s="2" t="s">
        <v>5005</v>
      </c>
    </row>
    <row r="3605">
      <c r="A3605" s="2" t="s">
        <v>5007</v>
      </c>
      <c r="B3605" s="2" t="s">
        <v>5008</v>
      </c>
    </row>
    <row r="3606">
      <c r="A3606" s="2" t="s">
        <v>4955</v>
      </c>
      <c r="B3606" s="2" t="s">
        <v>5006</v>
      </c>
    </row>
    <row r="3609" hidden="1">
      <c r="A3609" s="0" t="s">
        <v>3124</v>
      </c>
      <c r="B3609" s="0">
        <v>0.00022429690636</v>
      </c>
    </row>
    <row r="3610">
      <c r="A3610" s="13" t="s">
        <v>3125</v>
      </c>
      <c r="B3610" s="13">
        <v>44463</v>
      </c>
      <c r="C3610" s="14">
        <f>HYPERLINK(CHAR(35)&amp;CELL("address",INDEX(Holdings!AN1:AN2253,SMALL(IF(COUNTIF(Holdings!A1:A2253,A3609),MATCH(B3609,Holdings!Y1:Y2253,0),""),ROWS($A$1:A1)))),"GameStop Corp")</f>
      </c>
    </row>
    <row r="3611">
      <c r="A3611" s="2" t="s">
        <v>4867</v>
      </c>
      <c r="B3611" s="2" t="s">
        <v>5005</v>
      </c>
    </row>
    <row r="3612">
      <c r="A3612" s="2" t="s">
        <v>5007</v>
      </c>
      <c r="B3612" s="2" t="s">
        <v>5008</v>
      </c>
    </row>
    <row r="3613">
      <c r="A3613" s="2" t="s">
        <v>4955</v>
      </c>
      <c r="B3613" s="2" t="s">
        <v>5006</v>
      </c>
    </row>
    <row r="3616" hidden="1">
      <c r="A3616" s="0" t="s">
        <v>3128</v>
      </c>
      <c r="B3616" s="0">
        <v>0.00026439864043</v>
      </c>
    </row>
    <row r="3617">
      <c r="A3617" s="13" t="s">
        <v>3125</v>
      </c>
      <c r="B3617" s="13">
        <v>44552</v>
      </c>
      <c r="C3617" s="14">
        <f>HYPERLINK(CHAR(35)&amp;CELL("address",INDEX(Holdings!AN1:AN2253,SMALL(IF(COUNTIF(Holdings!A1:A2253,A3616),MATCH(B3616,Holdings!Y1:Y2253,0),""),ROWS($A$1:A1)))),"GameStop Corp")</f>
      </c>
    </row>
    <row r="3618">
      <c r="A3618" s="2" t="s">
        <v>4867</v>
      </c>
      <c r="B3618" s="2" t="s">
        <v>5005</v>
      </c>
    </row>
    <row r="3619">
      <c r="A3619" s="2" t="s">
        <v>5007</v>
      </c>
      <c r="B3619" s="2" t="s">
        <v>5008</v>
      </c>
    </row>
    <row r="3620">
      <c r="A3620" s="2" t="s">
        <v>4955</v>
      </c>
      <c r="B3620" s="2" t="s">
        <v>5006</v>
      </c>
    </row>
    <row r="3623" hidden="1">
      <c r="A3623" s="0" t="s">
        <v>3129</v>
      </c>
      <c r="B3623" s="0">
        <v>0.00458077919277</v>
      </c>
    </row>
    <row r="3624">
      <c r="A3624" s="13" t="s">
        <v>3130</v>
      </c>
      <c r="B3624" s="13">
        <v>44552</v>
      </c>
      <c r="C3624" s="14">
        <f>HYPERLINK(CHAR(35)&amp;CELL("address",INDEX(Holdings!AN1:AN2253,SMALL(IF(COUNTIF(Holdings!A1:A2253,A3623),MATCH(B3623,Holdings!Y1:Y2253,0),""),ROWS($A$1:A1)))),"GameStop Corp")</f>
      </c>
    </row>
    <row r="3625">
      <c r="A3625" s="2" t="s">
        <v>4867</v>
      </c>
      <c r="B3625" s="2" t="s">
        <v>5005</v>
      </c>
    </row>
    <row r="3626">
      <c r="A3626" s="2" t="s">
        <v>5007</v>
      </c>
      <c r="B3626" s="2" t="s">
        <v>5008</v>
      </c>
    </row>
    <row r="3627">
      <c r="A3627" s="2" t="s">
        <v>4955</v>
      </c>
      <c r="B3627" s="2" t="s">
        <v>5006</v>
      </c>
    </row>
    <row r="3630" hidden="1">
      <c r="A3630" s="0" t="s">
        <v>3134</v>
      </c>
      <c r="B3630" s="0">
        <v>0.0006449224189</v>
      </c>
    </row>
    <row r="3631">
      <c r="A3631" s="13" t="s">
        <v>3135</v>
      </c>
      <c r="B3631" s="13">
        <v>43819</v>
      </c>
      <c r="C3631" s="14">
        <f>HYPERLINK(CHAR(35)&amp;CELL("address",INDEX(Holdings!AN1:AN2253,SMALL(IF(COUNTIF(Holdings!A1:A2253,A3630),MATCH(B3630,Holdings!Y1:Y2253,0),""),ROWS($A$1:A1)))),"GameStop Corp")</f>
      </c>
    </row>
    <row r="3632">
      <c r="A3632" s="2" t="s">
        <v>4867</v>
      </c>
      <c r="B3632" s="2" t="s">
        <v>5005</v>
      </c>
    </row>
    <row r="3633">
      <c r="A3633" s="2" t="s">
        <v>4955</v>
      </c>
      <c r="B3633" s="2" t="s">
        <v>5006</v>
      </c>
    </row>
    <row r="3636" hidden="1">
      <c r="A3636" s="0" t="s">
        <v>3138</v>
      </c>
      <c r="B3636" s="0">
        <v>0.00033617458061</v>
      </c>
    </row>
    <row r="3637">
      <c r="A3637" s="13" t="s">
        <v>3135</v>
      </c>
      <c r="B3637" s="13">
        <v>43914</v>
      </c>
      <c r="C3637" s="14">
        <f>HYPERLINK(CHAR(35)&amp;CELL("address",INDEX(Holdings!AN1:AN2253,SMALL(IF(COUNTIF(Holdings!A1:A2253,A3636),MATCH(B3636,Holdings!Y1:Y2253,0),""),ROWS($A$1:A1)))),"GameStop Corp")</f>
      </c>
    </row>
    <row r="3638">
      <c r="A3638" s="2" t="s">
        <v>4867</v>
      </c>
      <c r="B3638" s="2" t="s">
        <v>5005</v>
      </c>
    </row>
    <row r="3639">
      <c r="A3639" s="2" t="s">
        <v>5007</v>
      </c>
      <c r="B3639" s="2" t="s">
        <v>5008</v>
      </c>
    </row>
    <row r="3640">
      <c r="A3640" s="2" t="s">
        <v>4955</v>
      </c>
      <c r="B3640" s="2" t="s">
        <v>5006</v>
      </c>
    </row>
    <row r="3643" hidden="1">
      <c r="A3643" s="0" t="s">
        <v>3139</v>
      </c>
      <c r="B3643" s="0">
        <v>0.00062578516817</v>
      </c>
    </row>
    <row r="3644">
      <c r="A3644" s="13" t="s">
        <v>3135</v>
      </c>
      <c r="B3644" s="13">
        <v>44007</v>
      </c>
      <c r="C3644" s="14">
        <f>HYPERLINK(CHAR(35)&amp;CELL("address",INDEX(Holdings!AN1:AN2253,SMALL(IF(COUNTIF(Holdings!A1:A2253,A3643),MATCH(B3643,Holdings!Y1:Y2253,0),""),ROWS($A$1:A1)))),"GameStop Corp")</f>
      </c>
    </row>
    <row r="3645">
      <c r="A3645" s="2" t="s">
        <v>4867</v>
      </c>
      <c r="B3645" s="2" t="s">
        <v>5005</v>
      </c>
    </row>
    <row r="3646">
      <c r="A3646" s="2" t="s">
        <v>5007</v>
      </c>
      <c r="B3646" s="2" t="s">
        <v>5008</v>
      </c>
    </row>
    <row r="3647">
      <c r="A3647" s="2" t="s">
        <v>4955</v>
      </c>
      <c r="B3647" s="2" t="s">
        <v>5006</v>
      </c>
    </row>
    <row r="3650" hidden="1">
      <c r="A3650" s="0" t="s">
        <v>3140</v>
      </c>
      <c r="B3650" s="0">
        <v>0.00038355848619</v>
      </c>
    </row>
    <row r="3651">
      <c r="A3651" s="13" t="s">
        <v>3135</v>
      </c>
      <c r="B3651" s="13">
        <v>44099</v>
      </c>
      <c r="C3651" s="14">
        <f>HYPERLINK(CHAR(35)&amp;CELL("address",INDEX(Holdings!AN1:AN2253,SMALL(IF(COUNTIF(Holdings!A1:A2253,A3650),MATCH(B3650,Holdings!Y1:Y2253,0),""),ROWS($A$1:A1)))),"GameStop Corp")</f>
      </c>
    </row>
    <row r="3652">
      <c r="A3652" s="2" t="s">
        <v>4867</v>
      </c>
      <c r="B3652" s="2" t="s">
        <v>5005</v>
      </c>
    </row>
    <row r="3653">
      <c r="A3653" s="2" t="s">
        <v>5007</v>
      </c>
      <c r="B3653" s="2" t="s">
        <v>5008</v>
      </c>
    </row>
    <row r="3654">
      <c r="A3654" s="2" t="s">
        <v>4955</v>
      </c>
      <c r="B3654" s="2" t="s">
        <v>5006</v>
      </c>
    </row>
    <row r="3657" hidden="1">
      <c r="A3657" s="0" t="s">
        <v>3141</v>
      </c>
      <c r="B3657" s="0">
        <v>0.00082291983017</v>
      </c>
    </row>
    <row r="3658">
      <c r="A3658" s="13" t="s">
        <v>3135</v>
      </c>
      <c r="B3658" s="13">
        <v>44183</v>
      </c>
      <c r="C3658" s="14">
        <f>HYPERLINK(CHAR(35)&amp;CELL("address",INDEX(Holdings!AN1:AN2253,SMALL(IF(COUNTIF(Holdings!A1:A2253,A3657),MATCH(B3657,Holdings!Y1:Y2253,0),""),ROWS($A$1:A1)))),"GameStop Corp")</f>
      </c>
    </row>
    <row r="3659">
      <c r="A3659" s="2" t="s">
        <v>4867</v>
      </c>
      <c r="B3659" s="2" t="s">
        <v>5005</v>
      </c>
    </row>
    <row r="3660">
      <c r="A3660" s="2" t="s">
        <v>5007</v>
      </c>
      <c r="B3660" s="2" t="s">
        <v>5008</v>
      </c>
    </row>
    <row r="3661">
      <c r="A3661" s="2" t="s">
        <v>4955</v>
      </c>
      <c r="B3661" s="2" t="s">
        <v>5006</v>
      </c>
    </row>
    <row r="3664" hidden="1">
      <c r="A3664" s="0" t="s">
        <v>3142</v>
      </c>
      <c r="B3664" s="0">
        <v>0.01902393375217</v>
      </c>
    </row>
    <row r="3665">
      <c r="A3665" s="13" t="s">
        <v>3135</v>
      </c>
      <c r="B3665" s="13">
        <v>44280</v>
      </c>
      <c r="C3665" s="14">
        <f>HYPERLINK(CHAR(35)&amp;CELL("address",INDEX(Holdings!AN1:AN2253,SMALL(IF(COUNTIF(Holdings!A1:A2253,A3664),MATCH(B3664,Holdings!Y1:Y2253,0),""),ROWS($A$1:A1)))),"GameStop Corp")</f>
      </c>
    </row>
    <row r="3666">
      <c r="A3666" s="2" t="s">
        <v>4867</v>
      </c>
      <c r="B3666" s="2" t="s">
        <v>5005</v>
      </c>
    </row>
    <row r="3667">
      <c r="A3667" s="2" t="s">
        <v>5007</v>
      </c>
      <c r="B3667" s="2" t="s">
        <v>5008</v>
      </c>
    </row>
    <row r="3668">
      <c r="A3668" s="2" t="s">
        <v>4955</v>
      </c>
      <c r="B3668" s="2" t="s">
        <v>5006</v>
      </c>
    </row>
    <row r="3671" hidden="1">
      <c r="A3671" s="0" t="s">
        <v>3143</v>
      </c>
      <c r="B3671" s="0">
        <v>0.00889112986967</v>
      </c>
    </row>
    <row r="3672">
      <c r="A3672" s="13" t="s">
        <v>3135</v>
      </c>
      <c r="B3672" s="13">
        <v>44372</v>
      </c>
      <c r="C3672" s="14">
        <f>HYPERLINK(CHAR(35)&amp;CELL("address",INDEX(Holdings!AN1:AN2253,SMALL(IF(COUNTIF(Holdings!A1:A2253,A3671),MATCH(B3671,Holdings!Y1:Y2253,0),""),ROWS($A$1:A1)))),"GameStop Corp")</f>
      </c>
    </row>
    <row r="3673">
      <c r="A3673" s="2" t="s">
        <v>4867</v>
      </c>
      <c r="B3673" s="2" t="s">
        <v>5005</v>
      </c>
    </row>
    <row r="3674">
      <c r="A3674" s="2" t="s">
        <v>5007</v>
      </c>
      <c r="B3674" s="2" t="s">
        <v>5008</v>
      </c>
    </row>
    <row r="3675">
      <c r="A3675" s="2" t="s">
        <v>4955</v>
      </c>
      <c r="B3675" s="2" t="s">
        <v>5006</v>
      </c>
    </row>
    <row r="3678" hidden="1">
      <c r="A3678" s="0" t="s">
        <v>3144</v>
      </c>
      <c r="B3678" s="0">
        <v>0.00849433388945</v>
      </c>
    </row>
    <row r="3679">
      <c r="A3679" s="13" t="s">
        <v>3135</v>
      </c>
      <c r="B3679" s="13">
        <v>44463</v>
      </c>
      <c r="C3679" s="14">
        <f>HYPERLINK(CHAR(35)&amp;CELL("address",INDEX(Holdings!AN1:AN2253,SMALL(IF(COUNTIF(Holdings!A1:A2253,A3678),MATCH(B3678,Holdings!Y1:Y2253,0),""),ROWS($A$1:A1)))),"GameStop Corp")</f>
      </c>
    </row>
    <row r="3680">
      <c r="A3680" s="2" t="s">
        <v>4867</v>
      </c>
      <c r="B3680" s="2" t="s">
        <v>5005</v>
      </c>
    </row>
    <row r="3681">
      <c r="A3681" s="2" t="s">
        <v>5007</v>
      </c>
      <c r="B3681" s="2" t="s">
        <v>5008</v>
      </c>
    </row>
    <row r="3682">
      <c r="A3682" s="2" t="s">
        <v>4955</v>
      </c>
      <c r="B3682" s="2" t="s">
        <v>5006</v>
      </c>
    </row>
    <row r="3685" hidden="1">
      <c r="A3685" s="0" t="s">
        <v>3145</v>
      </c>
      <c r="B3685" s="0">
        <v>4.65626508E-05</v>
      </c>
    </row>
    <row r="3686">
      <c r="A3686" s="13" t="s">
        <v>3146</v>
      </c>
      <c r="B3686" s="13">
        <v>43819</v>
      </c>
      <c r="C3686" s="14">
        <f>HYPERLINK(CHAR(35)&amp;CELL("address",INDEX(Holdings!AN1:AN2253,SMALL(IF(COUNTIF(Holdings!A1:A2253,A3685),MATCH(B3685,Holdings!Y1:Y2253,0),""),ROWS($A$1:A1)))),"GameStop Corp")</f>
      </c>
    </row>
    <row r="3687">
      <c r="A3687" s="2" t="s">
        <v>4867</v>
      </c>
      <c r="B3687" s="2" t="s">
        <v>5005</v>
      </c>
    </row>
    <row r="3688">
      <c r="A3688" s="2" t="s">
        <v>4955</v>
      </c>
      <c r="B3688" s="2" t="s">
        <v>5006</v>
      </c>
    </row>
    <row r="3691" hidden="1">
      <c r="A3691" s="0" t="s">
        <v>3149</v>
      </c>
      <c r="B3691" s="0">
        <v>2.235404636E-05</v>
      </c>
    </row>
    <row r="3692">
      <c r="A3692" s="13" t="s">
        <v>3146</v>
      </c>
      <c r="B3692" s="13">
        <v>43914</v>
      </c>
      <c r="C3692" s="14">
        <f>HYPERLINK(CHAR(35)&amp;CELL("address",INDEX(Holdings!AN1:AN2253,SMALL(IF(COUNTIF(Holdings!A1:A2253,A3691),MATCH(B3691,Holdings!Y1:Y2253,0),""),ROWS($A$1:A1)))),"GameStop Corp")</f>
      </c>
    </row>
    <row r="3693">
      <c r="A3693" s="2" t="s">
        <v>4867</v>
      </c>
      <c r="B3693" s="2" t="s">
        <v>5005</v>
      </c>
    </row>
    <row r="3694">
      <c r="A3694" s="2" t="s">
        <v>5007</v>
      </c>
      <c r="B3694" s="2" t="s">
        <v>5008</v>
      </c>
    </row>
    <row r="3695">
      <c r="A3695" s="2" t="s">
        <v>4955</v>
      </c>
      <c r="B3695" s="2" t="s">
        <v>5006</v>
      </c>
    </row>
    <row r="3698" hidden="1">
      <c r="A3698" s="0" t="s">
        <v>3150</v>
      </c>
      <c r="B3698" s="0">
        <v>2.991388693E-05</v>
      </c>
    </row>
    <row r="3699">
      <c r="A3699" s="13" t="s">
        <v>3146</v>
      </c>
      <c r="B3699" s="13">
        <v>44099</v>
      </c>
      <c r="C3699" s="14">
        <f>HYPERLINK(CHAR(35)&amp;CELL("address",INDEX(Holdings!AN1:AN2253,SMALL(IF(COUNTIF(Holdings!A1:A2253,A3698),MATCH(B3698,Holdings!Y1:Y2253,0),""),ROWS($A$1:A1)))),"GameStop Corp")</f>
      </c>
    </row>
    <row r="3700">
      <c r="A3700" s="2" t="s">
        <v>4867</v>
      </c>
      <c r="B3700" s="2" t="s">
        <v>5005</v>
      </c>
    </row>
    <row r="3701">
      <c r="A3701" s="2" t="s">
        <v>5007</v>
      </c>
      <c r="B3701" s="2" t="s">
        <v>5008</v>
      </c>
    </row>
    <row r="3702">
      <c r="A3702" s="2" t="s">
        <v>4955</v>
      </c>
      <c r="B3702" s="2" t="s">
        <v>5006</v>
      </c>
    </row>
    <row r="3705" hidden="1">
      <c r="A3705" s="0" t="s">
        <v>3151</v>
      </c>
      <c r="B3705" s="0">
        <v>4.400380876E-05</v>
      </c>
    </row>
    <row r="3706">
      <c r="A3706" s="13" t="s">
        <v>3146</v>
      </c>
      <c r="B3706" s="13">
        <v>44183</v>
      </c>
      <c r="C3706" s="14">
        <f>HYPERLINK(CHAR(35)&amp;CELL("address",INDEX(Holdings!AN1:AN2253,SMALL(IF(COUNTIF(Holdings!A1:A2253,A3705),MATCH(B3705,Holdings!Y1:Y2253,0),""),ROWS($A$1:A1)))),"GameStop Corp")</f>
      </c>
    </row>
    <row r="3707">
      <c r="A3707" s="2" t="s">
        <v>4867</v>
      </c>
      <c r="B3707" s="2" t="s">
        <v>5005</v>
      </c>
    </row>
    <row r="3708">
      <c r="A3708" s="2" t="s">
        <v>5007</v>
      </c>
      <c r="B3708" s="2" t="s">
        <v>5008</v>
      </c>
    </row>
    <row r="3709">
      <c r="A3709" s="2" t="s">
        <v>4955</v>
      </c>
      <c r="B3709" s="2" t="s">
        <v>5006</v>
      </c>
    </row>
    <row r="3712" hidden="1">
      <c r="A3712" s="0" t="s">
        <v>3152</v>
      </c>
      <c r="B3712" s="0">
        <v>0.00132548263483</v>
      </c>
    </row>
    <row r="3713">
      <c r="A3713" s="13" t="s">
        <v>3146</v>
      </c>
      <c r="B3713" s="13">
        <v>44280</v>
      </c>
      <c r="C3713" s="14">
        <f>HYPERLINK(CHAR(35)&amp;CELL("address",INDEX(Holdings!AN1:AN2253,SMALL(IF(COUNTIF(Holdings!A1:A2253,A3712),MATCH(B3712,Holdings!Y1:Y2253,0),""),ROWS($A$1:A1)))),"GameStop Corp")</f>
      </c>
    </row>
    <row r="3714">
      <c r="A3714" s="2" t="s">
        <v>4867</v>
      </c>
      <c r="B3714" s="2" t="s">
        <v>5005</v>
      </c>
    </row>
    <row r="3715">
      <c r="A3715" s="2" t="s">
        <v>5007</v>
      </c>
      <c r="B3715" s="2" t="s">
        <v>5008</v>
      </c>
    </row>
    <row r="3716">
      <c r="A3716" s="2" t="s">
        <v>4955</v>
      </c>
      <c r="B3716" s="2" t="s">
        <v>5006</v>
      </c>
    </row>
    <row r="3719" hidden="1">
      <c r="A3719" s="0" t="s">
        <v>3153</v>
      </c>
      <c r="B3719" s="0">
        <v>0.00073112465642</v>
      </c>
    </row>
    <row r="3720">
      <c r="A3720" s="13" t="s">
        <v>3146</v>
      </c>
      <c r="B3720" s="13">
        <v>44372</v>
      </c>
      <c r="C3720" s="14">
        <f>HYPERLINK(CHAR(35)&amp;CELL("address",INDEX(Holdings!AN1:AN2253,SMALL(IF(COUNTIF(Holdings!A1:A2253,A3719),MATCH(B3719,Holdings!Y1:Y2253,0),""),ROWS($A$1:A1)))),"GameStop Corp")</f>
      </c>
    </row>
    <row r="3721">
      <c r="A3721" s="2" t="s">
        <v>4867</v>
      </c>
      <c r="B3721" s="2" t="s">
        <v>5005</v>
      </c>
    </row>
    <row r="3722">
      <c r="A3722" s="2" t="s">
        <v>5007</v>
      </c>
      <c r="B3722" s="2" t="s">
        <v>5008</v>
      </c>
    </row>
    <row r="3723">
      <c r="A3723" s="2" t="s">
        <v>4955</v>
      </c>
      <c r="B3723" s="2" t="s">
        <v>5006</v>
      </c>
    </row>
    <row r="3726" hidden="1">
      <c r="A3726" s="0" t="s">
        <v>3154</v>
      </c>
      <c r="B3726" s="0">
        <v>5.959095974E-05</v>
      </c>
    </row>
    <row r="3727">
      <c r="A3727" s="13" t="s">
        <v>3158</v>
      </c>
      <c r="B3727" s="13">
        <v>44433</v>
      </c>
      <c r="C3727" s="14">
        <f>HYPERLINK(CHAR(35)&amp;CELL("address",INDEX(Holdings!AN1:AN2253,SMALL(IF(COUNTIF(Holdings!A1:A2253,A3726),MATCH(B3726,Holdings!Y1:Y2253,0),""),ROWS($A$1:A1)))),"GameStop Corp")</f>
      </c>
    </row>
    <row r="3728">
      <c r="A3728" s="2" t="s">
        <v>4867</v>
      </c>
      <c r="B3728" s="2" t="s">
        <v>5005</v>
      </c>
    </row>
    <row r="3729">
      <c r="A3729" s="2" t="s">
        <v>5007</v>
      </c>
      <c r="B3729" s="2" t="s">
        <v>5008</v>
      </c>
    </row>
    <row r="3730">
      <c r="A3730" s="2" t="s">
        <v>4955</v>
      </c>
      <c r="B3730" s="2" t="s">
        <v>5006</v>
      </c>
    </row>
    <row r="3733" hidden="1">
      <c r="A3733" s="0" t="s">
        <v>3162</v>
      </c>
      <c r="B3733" s="0">
        <v>5.817848435E-05</v>
      </c>
    </row>
    <row r="3734">
      <c r="A3734" s="13" t="s">
        <v>3158</v>
      </c>
      <c r="B3734" s="13">
        <v>44523</v>
      </c>
      <c r="C3734" s="14">
        <f>HYPERLINK(CHAR(35)&amp;CELL("address",INDEX(Holdings!AN1:AN2253,SMALL(IF(COUNTIF(Holdings!A1:A2253,A3733),MATCH(B3733,Holdings!Y1:Y2253,0),""),ROWS($A$1:A1)))),"GameStop Corp")</f>
      </c>
    </row>
    <row r="3735">
      <c r="A3735" s="2" t="s">
        <v>4867</v>
      </c>
      <c r="B3735" s="2" t="s">
        <v>5005</v>
      </c>
    </row>
    <row r="3736">
      <c r="A3736" s="2" t="s">
        <v>5007</v>
      </c>
      <c r="B3736" s="2" t="s">
        <v>5008</v>
      </c>
    </row>
    <row r="3737">
      <c r="A3737" s="2" t="s">
        <v>4955</v>
      </c>
      <c r="B3737" s="2" t="s">
        <v>5006</v>
      </c>
    </row>
    <row r="3740" hidden="1">
      <c r="A3740" s="0" t="s">
        <v>3279</v>
      </c>
      <c r="B3740" s="0">
        <v>4.225390038E-05</v>
      </c>
    </row>
    <row r="3741">
      <c r="A3741" s="13" t="s">
        <v>3283</v>
      </c>
      <c r="B3741" s="13">
        <v>44130</v>
      </c>
      <c r="C3741" s="14">
        <f>HYPERLINK(CHAR(35)&amp;CELL("address",INDEX(Holdings!AN1:AN2253,SMALL(IF(COUNTIF(Holdings!A1:A2253,A3740),MATCH(B3740,Holdings!Y1:Y2253,0),""),ROWS($A$1:A1)))),"GameStop Corp., Class A")</f>
      </c>
    </row>
    <row r="3742">
      <c r="A3742" s="2" t="s">
        <v>5009</v>
      </c>
      <c r="B3742" s="2" t="s">
        <v>5010</v>
      </c>
    </row>
    <row r="3745" hidden="1">
      <c r="A3745" s="0" t="s">
        <v>3286</v>
      </c>
      <c r="B3745" s="0">
        <v>0.00010794390019</v>
      </c>
    </row>
    <row r="3746">
      <c r="A3746" s="13" t="s">
        <v>3283</v>
      </c>
      <c r="B3746" s="13">
        <v>44223</v>
      </c>
      <c r="C3746" s="14">
        <f>HYPERLINK(CHAR(35)&amp;CELL("address",INDEX(Holdings!AN1:AN2253,SMALL(IF(COUNTIF(Holdings!A1:A2253,A3745),MATCH(B3745,Holdings!Y1:Y2253,0),""),ROWS($A$1:A1)))),"GameStop Corp., Class A")</f>
      </c>
    </row>
    <row r="3747">
      <c r="A3747" s="2" t="s">
        <v>5009</v>
      </c>
      <c r="B3747" s="2" t="s">
        <v>5010</v>
      </c>
    </row>
    <row r="3750" hidden="1">
      <c r="A3750" s="0" t="s">
        <v>3287</v>
      </c>
      <c r="B3750" s="0">
        <v>0.00048567781178</v>
      </c>
    </row>
    <row r="3751">
      <c r="A3751" s="13" t="s">
        <v>3283</v>
      </c>
      <c r="B3751" s="13">
        <v>44313</v>
      </c>
      <c r="C3751" s="14">
        <f>HYPERLINK(CHAR(35)&amp;CELL("address",INDEX(Holdings!AN1:AN2253,SMALL(IF(COUNTIF(Holdings!A1:A2253,A3750),MATCH(B3750,Holdings!Y1:Y2253,0),""),ROWS($A$1:A1)))),"GameStop Corp., Class A")</f>
      </c>
    </row>
    <row r="3752">
      <c r="A3752" s="2" t="s">
        <v>5009</v>
      </c>
      <c r="B3752" s="2" t="s">
        <v>5010</v>
      </c>
    </row>
    <row r="3755" hidden="1">
      <c r="A3755" s="0" t="s">
        <v>3288</v>
      </c>
      <c r="B3755" s="0">
        <v>0.00086646966652</v>
      </c>
    </row>
    <row r="3756">
      <c r="A3756" s="13" t="s">
        <v>3283</v>
      </c>
      <c r="B3756" s="13">
        <v>44405</v>
      </c>
      <c r="C3756" s="14">
        <f>HYPERLINK(CHAR(35)&amp;CELL("address",INDEX(Holdings!AN1:AN2253,SMALL(IF(COUNTIF(Holdings!A1:A2253,A3755),MATCH(B3755,Holdings!Y1:Y2253,0),""),ROWS($A$1:A1)))),"GameStop Corp., Class A")</f>
      </c>
    </row>
    <row r="3757">
      <c r="A3757" s="2" t="s">
        <v>5009</v>
      </c>
      <c r="B3757" s="2" t="s">
        <v>5010</v>
      </c>
    </row>
    <row r="3760" hidden="1">
      <c r="A3760" s="0" t="s">
        <v>3289</v>
      </c>
      <c r="B3760" s="0">
        <v>0.00422320988397</v>
      </c>
    </row>
    <row r="3761">
      <c r="A3761" s="13" t="s">
        <v>3290</v>
      </c>
      <c r="B3761" s="13">
        <v>44405</v>
      </c>
      <c r="C3761" s="14">
        <f>HYPERLINK(CHAR(35)&amp;CELL("address",INDEX(Holdings!AN1:AN2253,SMALL(IF(COUNTIF(Holdings!A1:A2253,A3760),MATCH(B3760,Holdings!Y1:Y2253,0),""),ROWS($A$1:A1)))),"GameStop Corp., Class A")</f>
      </c>
    </row>
    <row r="3762">
      <c r="A3762" s="2" t="s">
        <v>5009</v>
      </c>
      <c r="B3762" s="2" t="s">
        <v>5010</v>
      </c>
    </row>
    <row r="3763">
      <c r="A3763" s="2" t="s">
        <v>4926</v>
      </c>
      <c r="B3763" s="2" t="s">
        <v>5011</v>
      </c>
    </row>
    <row r="3766" hidden="1">
      <c r="A3766" s="0" t="s">
        <v>3293</v>
      </c>
      <c r="B3766" s="0">
        <v>0.00381533672036</v>
      </c>
    </row>
    <row r="3767">
      <c r="A3767" s="13" t="s">
        <v>3290</v>
      </c>
      <c r="B3767" s="13">
        <v>44497</v>
      </c>
      <c r="C3767" s="14">
        <f>HYPERLINK(CHAR(35)&amp;CELL("address",INDEX(Holdings!AN1:AN2253,SMALL(IF(COUNTIF(Holdings!A1:A2253,A3766),MATCH(B3766,Holdings!Y1:Y2253,0),""),ROWS($A$1:A1)))),"GameStop Corp., Class A")</f>
      </c>
    </row>
    <row r="3768">
      <c r="A3768" s="2" t="s">
        <v>5009</v>
      </c>
      <c r="B3768" s="2" t="s">
        <v>5010</v>
      </c>
    </row>
    <row r="3769">
      <c r="A3769" s="2" t="s">
        <v>4926</v>
      </c>
      <c r="B3769" s="2" t="s">
        <v>5011</v>
      </c>
    </row>
    <row r="3772" hidden="1">
      <c r="A3772" s="0" t="s">
        <v>3294</v>
      </c>
      <c r="B3772" s="0">
        <v>0.0002024223679</v>
      </c>
    </row>
    <row r="3773">
      <c r="A3773" s="13" t="s">
        <v>3295</v>
      </c>
      <c r="B3773" s="13">
        <v>43858</v>
      </c>
      <c r="C3773" s="14">
        <f>HYPERLINK(CHAR(35)&amp;CELL("address",INDEX(Holdings!AN1:AN2253,SMALL(IF(COUNTIF(Holdings!A1:A2253,A3772),MATCH(B3772,Holdings!Y1:Y2253,0),""),ROWS($A$1:A1)))),"GameStop Corp., Class A")</f>
      </c>
    </row>
    <row r="3774">
      <c r="A3774" s="2" t="s">
        <v>5009</v>
      </c>
      <c r="B3774" s="2" t="s">
        <v>5010</v>
      </c>
    </row>
    <row r="3777" hidden="1">
      <c r="A3777" s="0" t="s">
        <v>3298</v>
      </c>
      <c r="B3777" s="0">
        <v>0.00011197901153</v>
      </c>
    </row>
    <row r="3778">
      <c r="A3778" s="13" t="s">
        <v>3295</v>
      </c>
      <c r="B3778" s="13">
        <v>43949</v>
      </c>
      <c r="C3778" s="14">
        <f>HYPERLINK(CHAR(35)&amp;CELL("address",INDEX(Holdings!AN1:AN2253,SMALL(IF(COUNTIF(Holdings!A1:A2253,A3777),MATCH(B3777,Holdings!Y1:Y2253,0),""),ROWS($A$1:A1)))),"GameStop Corp., Class A")</f>
      </c>
    </row>
    <row r="3779">
      <c r="A3779" s="2" t="s">
        <v>5009</v>
      </c>
      <c r="B3779" s="2" t="s">
        <v>5010</v>
      </c>
    </row>
    <row r="3782" hidden="1">
      <c r="A3782" s="0" t="s">
        <v>3299</v>
      </c>
      <c r="B3782" s="0">
        <v>0.00044805072902</v>
      </c>
    </row>
    <row r="3783">
      <c r="A3783" s="13" t="s">
        <v>3295</v>
      </c>
      <c r="B3783" s="13">
        <v>44036</v>
      </c>
      <c r="C3783" s="14">
        <f>HYPERLINK(CHAR(35)&amp;CELL("address",INDEX(Holdings!AN1:AN2253,SMALL(IF(COUNTIF(Holdings!A1:A2253,A3782),MATCH(B3782,Holdings!Y1:Y2253,0),""),ROWS($A$1:A1)))),"GameStop Corp., Class A")</f>
      </c>
    </row>
    <row r="3784">
      <c r="A3784" s="2" t="s">
        <v>5009</v>
      </c>
      <c r="B3784" s="2" t="s">
        <v>5010</v>
      </c>
    </row>
    <row r="3787" hidden="1">
      <c r="A3787" s="0" t="s">
        <v>3300</v>
      </c>
      <c r="B3787" s="0">
        <v>0.00066460770513</v>
      </c>
    </row>
    <row r="3788">
      <c r="A3788" s="13" t="s">
        <v>3295</v>
      </c>
      <c r="B3788" s="13">
        <v>44130</v>
      </c>
      <c r="C3788" s="14">
        <f>HYPERLINK(CHAR(35)&amp;CELL("address",INDEX(Holdings!AN1:AN2253,SMALL(IF(COUNTIF(Holdings!A1:A2253,A3787),MATCH(B3787,Holdings!Y1:Y2253,0),""),ROWS($A$1:A1)))),"GameStop Corp., Class A")</f>
      </c>
    </row>
    <row r="3789">
      <c r="A3789" s="2" t="s">
        <v>5009</v>
      </c>
      <c r="B3789" s="2" t="s">
        <v>5010</v>
      </c>
    </row>
    <row r="3792" hidden="1">
      <c r="A3792" s="0" t="s">
        <v>3301</v>
      </c>
      <c r="B3792" s="0">
        <v>0.00153622604179</v>
      </c>
    </row>
    <row r="3793">
      <c r="A3793" s="13" t="s">
        <v>3295</v>
      </c>
      <c r="B3793" s="13">
        <v>44223</v>
      </c>
      <c r="C3793" s="14">
        <f>HYPERLINK(CHAR(35)&amp;CELL("address",INDEX(Holdings!AN1:AN2253,SMALL(IF(COUNTIF(Holdings!A1:A2253,A3792),MATCH(B3792,Holdings!Y1:Y2253,0),""),ROWS($A$1:A1)))),"GameStop Corp., Class A")</f>
      </c>
    </row>
    <row r="3794">
      <c r="A3794" s="2" t="s">
        <v>5009</v>
      </c>
      <c r="B3794" s="2" t="s">
        <v>5010</v>
      </c>
    </row>
    <row r="3797" hidden="1">
      <c r="A3797" s="0" t="s">
        <v>3302</v>
      </c>
      <c r="B3797" s="0">
        <v>0.00832423964713</v>
      </c>
    </row>
    <row r="3798">
      <c r="A3798" s="13" t="s">
        <v>3295</v>
      </c>
      <c r="B3798" s="13">
        <v>44313</v>
      </c>
      <c r="C3798" s="14">
        <f>HYPERLINK(CHAR(35)&amp;CELL("address",INDEX(Holdings!AN1:AN2253,SMALL(IF(COUNTIF(Holdings!A1:A2253,A3797),MATCH(B3797,Holdings!Y1:Y2253,0),""),ROWS($A$1:A1)))),"GameStop Corp., Class A")</f>
      </c>
    </row>
    <row r="3799">
      <c r="A3799" s="2" t="s">
        <v>5009</v>
      </c>
      <c r="B3799" s="2" t="s">
        <v>5010</v>
      </c>
    </row>
    <row r="3802" hidden="1">
      <c r="A3802" s="0" t="s">
        <v>3303</v>
      </c>
      <c r="B3802" s="0">
        <v>0.00089971342121</v>
      </c>
    </row>
    <row r="3803">
      <c r="A3803" s="13" t="s">
        <v>3295</v>
      </c>
      <c r="B3803" s="13">
        <v>44405</v>
      </c>
      <c r="C3803" s="14">
        <f>HYPERLINK(CHAR(35)&amp;CELL("address",INDEX(Holdings!AN1:AN2253,SMALL(IF(COUNTIF(Holdings!A1:A2253,A3802),MATCH(B3802,Holdings!Y1:Y2253,0),""),ROWS($A$1:A1)))),"GameStop Corp., Class A")</f>
      </c>
    </row>
    <row r="3804">
      <c r="A3804" s="2" t="s">
        <v>5009</v>
      </c>
      <c r="B3804" s="2" t="s">
        <v>5010</v>
      </c>
    </row>
    <row r="3807" hidden="1">
      <c r="A3807" s="0" t="s">
        <v>3304</v>
      </c>
      <c r="B3807" s="0">
        <v>0.00096744484659</v>
      </c>
    </row>
    <row r="3808">
      <c r="A3808" s="13" t="s">
        <v>3295</v>
      </c>
      <c r="B3808" s="13">
        <v>44497</v>
      </c>
      <c r="C3808" s="14">
        <f>HYPERLINK(CHAR(35)&amp;CELL("address",INDEX(Holdings!AN1:AN2253,SMALL(IF(COUNTIF(Holdings!A1:A2253,A3807),MATCH(B3807,Holdings!Y1:Y2253,0),""),ROWS($A$1:A1)))),"GameStop Corp., Class A")</f>
      </c>
    </row>
    <row r="3809">
      <c r="A3809" s="2" t="s">
        <v>5009</v>
      </c>
      <c r="B3809" s="2" t="s">
        <v>5010</v>
      </c>
    </row>
    <row r="3812" hidden="1">
      <c r="A3812" s="0" t="s">
        <v>3305</v>
      </c>
      <c r="B3812" s="0">
        <v>0.00424351873467</v>
      </c>
    </row>
    <row r="3813">
      <c r="A3813" s="13" t="s">
        <v>3306</v>
      </c>
      <c r="B3813" s="13">
        <v>44497</v>
      </c>
      <c r="C3813" s="14">
        <f>HYPERLINK(CHAR(35)&amp;CELL("address",INDEX(Holdings!AN1:AN2253,SMALL(IF(COUNTIF(Holdings!A1:A2253,A3812),MATCH(B3812,Holdings!Y1:Y2253,0),""),ROWS($A$1:A1)))),"GameStop Corp., Class A")</f>
      </c>
    </row>
    <row r="3814">
      <c r="A3814" s="2" t="s">
        <v>5009</v>
      </c>
      <c r="B3814" s="2" t="s">
        <v>5010</v>
      </c>
    </row>
    <row r="3817" hidden="1">
      <c r="A3817" s="0" t="s">
        <v>3309</v>
      </c>
      <c r="B3817" s="0">
        <v>0.00023908150594</v>
      </c>
    </row>
    <row r="3818">
      <c r="A3818" s="13" t="s">
        <v>3310</v>
      </c>
      <c r="B3818" s="13">
        <v>43858</v>
      </c>
      <c r="C3818" s="14">
        <f>HYPERLINK(CHAR(35)&amp;CELL("address",INDEX(Holdings!AN1:AN2253,SMALL(IF(COUNTIF(Holdings!A1:A2253,A3817),MATCH(B3817,Holdings!Y1:Y2253,0),""),ROWS($A$1:A1)))),"GameStop Corp., Class A")</f>
      </c>
    </row>
    <row r="3819">
      <c r="A3819" s="2" t="s">
        <v>5009</v>
      </c>
      <c r="B3819" s="2" t="s">
        <v>5010</v>
      </c>
    </row>
    <row r="3822" hidden="1">
      <c r="A3822" s="0" t="s">
        <v>3313</v>
      </c>
      <c r="B3822" s="0">
        <v>0.00017410674756</v>
      </c>
    </row>
    <row r="3823">
      <c r="A3823" s="13" t="s">
        <v>3310</v>
      </c>
      <c r="B3823" s="13">
        <v>43949</v>
      </c>
      <c r="C3823" s="14">
        <f>HYPERLINK(CHAR(35)&amp;CELL("address",INDEX(Holdings!AN1:AN2253,SMALL(IF(COUNTIF(Holdings!A1:A2253,A3822),MATCH(B3822,Holdings!Y1:Y2253,0),""),ROWS($A$1:A1)))),"GameStop Corp., Class A")</f>
      </c>
    </row>
    <row r="3824">
      <c r="A3824" s="2" t="s">
        <v>5009</v>
      </c>
      <c r="B3824" s="2" t="s">
        <v>5010</v>
      </c>
    </row>
    <row r="3827" hidden="1">
      <c r="A3827" s="0" t="s">
        <v>3314</v>
      </c>
      <c r="B3827" s="0">
        <v>0.00010124698585</v>
      </c>
    </row>
    <row r="3828">
      <c r="A3828" s="13" t="s">
        <v>3310</v>
      </c>
      <c r="B3828" s="13">
        <v>44036</v>
      </c>
      <c r="C3828" s="14">
        <f>HYPERLINK(CHAR(35)&amp;CELL("address",INDEX(Holdings!AN1:AN2253,SMALL(IF(COUNTIF(Holdings!A1:A2253,A3827),MATCH(B3827,Holdings!Y1:Y2253,0),""),ROWS($A$1:A1)))),"GameStop Corp., Class A")</f>
      </c>
    </row>
    <row r="3829">
      <c r="A3829" s="2" t="s">
        <v>5009</v>
      </c>
      <c r="B3829" s="2" t="s">
        <v>5010</v>
      </c>
    </row>
    <row r="3832" hidden="1">
      <c r="A3832" s="0" t="s">
        <v>3315</v>
      </c>
      <c r="B3832" s="0">
        <v>0.00014393004784</v>
      </c>
    </row>
    <row r="3833">
      <c r="A3833" s="13" t="s">
        <v>3310</v>
      </c>
      <c r="B3833" s="13">
        <v>44130</v>
      </c>
      <c r="C3833" s="14">
        <f>HYPERLINK(CHAR(35)&amp;CELL("address",INDEX(Holdings!AN1:AN2253,SMALL(IF(COUNTIF(Holdings!A1:A2253,A3832),MATCH(B3832,Holdings!Y1:Y2253,0),""),ROWS($A$1:A1)))),"GameStop Corp., Class A")</f>
      </c>
    </row>
    <row r="3834">
      <c r="A3834" s="2" t="s">
        <v>5009</v>
      </c>
      <c r="B3834" s="2" t="s">
        <v>5010</v>
      </c>
    </row>
    <row r="3837" hidden="1">
      <c r="A3837" s="0" t="s">
        <v>3316</v>
      </c>
      <c r="B3837" s="0">
        <v>0.00025601369155</v>
      </c>
    </row>
    <row r="3838">
      <c r="A3838" s="13" t="s">
        <v>3310</v>
      </c>
      <c r="B3838" s="13">
        <v>44223</v>
      </c>
      <c r="C3838" s="14">
        <f>HYPERLINK(CHAR(35)&amp;CELL("address",INDEX(Holdings!AN1:AN2253,SMALL(IF(COUNTIF(Holdings!A1:A2253,A3837),MATCH(B3837,Holdings!Y1:Y2253,0),""),ROWS($A$1:A1)))),"GameStop Corp., Class A")</f>
      </c>
    </row>
    <row r="3839">
      <c r="A3839" s="2" t="s">
        <v>5009</v>
      </c>
      <c r="B3839" s="2" t="s">
        <v>5010</v>
      </c>
    </row>
    <row r="3842" hidden="1">
      <c r="A3842" s="0" t="s">
        <v>3317</v>
      </c>
      <c r="B3842" s="0">
        <v>0.0013550237438</v>
      </c>
    </row>
    <row r="3843">
      <c r="A3843" s="13" t="s">
        <v>3310</v>
      </c>
      <c r="B3843" s="13">
        <v>44313</v>
      </c>
      <c r="C3843" s="14">
        <f>HYPERLINK(CHAR(35)&amp;CELL("address",INDEX(Holdings!AN1:AN2253,SMALL(IF(COUNTIF(Holdings!A1:A2253,A3842),MATCH(B3842,Holdings!Y1:Y2253,0),""),ROWS($A$1:A1)))),"GameStop Corp., Class A")</f>
      </c>
    </row>
    <row r="3844">
      <c r="A3844" s="2" t="s">
        <v>5009</v>
      </c>
      <c r="B3844" s="2" t="s">
        <v>5010</v>
      </c>
    </row>
    <row r="3847" hidden="1">
      <c r="A3847" s="0" t="s">
        <v>3318</v>
      </c>
      <c r="B3847" s="0">
        <v>0.00341389246061</v>
      </c>
    </row>
    <row r="3848">
      <c r="A3848" s="13" t="s">
        <v>3310</v>
      </c>
      <c r="B3848" s="13">
        <v>44405</v>
      </c>
      <c r="C3848" s="14">
        <f>HYPERLINK(CHAR(35)&amp;CELL("address",INDEX(Holdings!AN1:AN2253,SMALL(IF(COUNTIF(Holdings!A1:A2253,A3847),MATCH(B3847,Holdings!Y1:Y2253,0),""),ROWS($A$1:A1)))),"GameStop Corp., Class A")</f>
      </c>
    </row>
    <row r="3849">
      <c r="A3849" s="2" t="s">
        <v>5009</v>
      </c>
      <c r="B3849" s="2" t="s">
        <v>5010</v>
      </c>
    </row>
    <row r="3852" hidden="1">
      <c r="A3852" s="0" t="s">
        <v>3319</v>
      </c>
      <c r="B3852" s="0">
        <v>0.00056589988058</v>
      </c>
    </row>
    <row r="3853">
      <c r="A3853" s="13" t="s">
        <v>3320</v>
      </c>
      <c r="B3853" s="13">
        <v>43858</v>
      </c>
      <c r="C3853" s="14">
        <f>HYPERLINK(CHAR(35)&amp;CELL("address",INDEX(Holdings!AN1:AN2253,SMALL(IF(COUNTIF(Holdings!A1:A2253,A3852),MATCH(B3852,Holdings!Y1:Y2253,0),""),ROWS($A$1:A1)))),"GameStop Corp., Class A")</f>
      </c>
    </row>
    <row r="3854">
      <c r="A3854" s="2" t="s">
        <v>5009</v>
      </c>
      <c r="B3854" s="2" t="s">
        <v>5010</v>
      </c>
    </row>
    <row r="3857" hidden="1">
      <c r="A3857" s="0" t="s">
        <v>3323</v>
      </c>
      <c r="B3857" s="0">
        <v>0.00033033662581</v>
      </c>
    </row>
    <row r="3858">
      <c r="A3858" s="13" t="s">
        <v>3320</v>
      </c>
      <c r="B3858" s="13">
        <v>43949</v>
      </c>
      <c r="C3858" s="14">
        <f>HYPERLINK(CHAR(35)&amp;CELL("address",INDEX(Holdings!AN1:AN2253,SMALL(IF(COUNTIF(Holdings!A1:A2253,A3857),MATCH(B3857,Holdings!Y1:Y2253,0),""),ROWS($A$1:A1)))),"GameStop Corp., Class A")</f>
      </c>
    </row>
    <row r="3859">
      <c r="A3859" s="2" t="s">
        <v>5009</v>
      </c>
      <c r="B3859" s="2" t="s">
        <v>5010</v>
      </c>
    </row>
    <row r="3862" hidden="1">
      <c r="A3862" s="0" t="s">
        <v>3324</v>
      </c>
      <c r="B3862" s="0">
        <v>0.00031014728672</v>
      </c>
    </row>
    <row r="3863">
      <c r="A3863" s="13" t="s">
        <v>3320</v>
      </c>
      <c r="B3863" s="13">
        <v>44036</v>
      </c>
      <c r="C3863" s="14">
        <f>HYPERLINK(CHAR(35)&amp;CELL("address",INDEX(Holdings!AN1:AN2253,SMALL(IF(COUNTIF(Holdings!A1:A2253,A3862),MATCH(B3862,Holdings!Y1:Y2253,0),""),ROWS($A$1:A1)))),"GameStop Corp., Class A")</f>
      </c>
    </row>
    <row r="3864">
      <c r="A3864" s="2" t="s">
        <v>5009</v>
      </c>
      <c r="B3864" s="2" t="s">
        <v>5010</v>
      </c>
    </row>
    <row r="3867" hidden="1">
      <c r="A3867" s="0" t="s">
        <v>3325</v>
      </c>
      <c r="B3867" s="0">
        <v>0.00044559734119</v>
      </c>
    </row>
    <row r="3868">
      <c r="A3868" s="13" t="s">
        <v>3320</v>
      </c>
      <c r="B3868" s="13">
        <v>44130</v>
      </c>
      <c r="C3868" s="14">
        <f>HYPERLINK(CHAR(35)&amp;CELL("address",INDEX(Holdings!AN1:AN2253,SMALL(IF(COUNTIF(Holdings!A1:A2253,A3867),MATCH(B3867,Holdings!Y1:Y2253,0),""),ROWS($A$1:A1)))),"GameStop Corp., Class A")</f>
      </c>
    </row>
    <row r="3869">
      <c r="A3869" s="2" t="s">
        <v>5009</v>
      </c>
      <c r="B3869" s="2" t="s">
        <v>5010</v>
      </c>
    </row>
    <row r="3872" hidden="1">
      <c r="A3872" s="0" t="s">
        <v>3326</v>
      </c>
      <c r="B3872" s="0">
        <v>0.00070442196095</v>
      </c>
    </row>
    <row r="3873">
      <c r="A3873" s="13" t="s">
        <v>3320</v>
      </c>
      <c r="B3873" s="13">
        <v>44223</v>
      </c>
      <c r="C3873" s="14">
        <f>HYPERLINK(CHAR(35)&amp;CELL("address",INDEX(Holdings!AN1:AN2253,SMALL(IF(COUNTIF(Holdings!A1:A2253,A3872),MATCH(B3872,Holdings!Y1:Y2253,0),""),ROWS($A$1:A1)))),"GameStop Corp., Class A")</f>
      </c>
    </row>
    <row r="3874">
      <c r="A3874" s="2" t="s">
        <v>5009</v>
      </c>
      <c r="B3874" s="2" t="s">
        <v>5010</v>
      </c>
    </row>
    <row r="3877" hidden="1">
      <c r="A3877" s="0" t="s">
        <v>3327</v>
      </c>
      <c r="B3877" s="0">
        <v>0.00353019299113</v>
      </c>
    </row>
    <row r="3878">
      <c r="A3878" s="13" t="s">
        <v>3320</v>
      </c>
      <c r="B3878" s="13">
        <v>44313</v>
      </c>
      <c r="C3878" s="14">
        <f>HYPERLINK(CHAR(35)&amp;CELL("address",INDEX(Holdings!AN1:AN2253,SMALL(IF(COUNTIF(Holdings!A1:A2253,A3877),MATCH(B3877,Holdings!Y1:Y2253,0),""),ROWS($A$1:A1)))),"GameStop Corp., Class A")</f>
      </c>
    </row>
    <row r="3879">
      <c r="A3879" s="2" t="s">
        <v>5009</v>
      </c>
      <c r="B3879" s="2" t="s">
        <v>5010</v>
      </c>
    </row>
    <row r="3882" hidden="1">
      <c r="A3882" s="0" t="s">
        <v>3328</v>
      </c>
      <c r="B3882" s="0">
        <v>0.00720277367373</v>
      </c>
    </row>
    <row r="3883">
      <c r="A3883" s="13" t="s">
        <v>3320</v>
      </c>
      <c r="B3883" s="13">
        <v>44405</v>
      </c>
      <c r="C3883" s="14">
        <f>HYPERLINK(CHAR(35)&amp;CELL("address",INDEX(Holdings!AN1:AN2253,SMALL(IF(COUNTIF(Holdings!A1:A2253,A3882),MATCH(B3882,Holdings!Y1:Y2253,0),""),ROWS($A$1:A1)))),"GameStop Corp., Class A")</f>
      </c>
    </row>
    <row r="3884">
      <c r="A3884" s="2" t="s">
        <v>5009</v>
      </c>
      <c r="B3884" s="2" t="s">
        <v>5010</v>
      </c>
    </row>
    <row r="3887" hidden="1">
      <c r="A3887" s="0" t="s">
        <v>3329</v>
      </c>
      <c r="B3887" s="0">
        <v>0.00233752818133</v>
      </c>
    </row>
    <row r="3888">
      <c r="A3888" s="13" t="s">
        <v>3330</v>
      </c>
      <c r="B3888" s="13">
        <v>44497</v>
      </c>
      <c r="C3888" s="14">
        <f>HYPERLINK(CHAR(35)&amp;CELL("address",INDEX(Holdings!AN1:AN2253,SMALL(IF(COUNTIF(Holdings!A1:A2253,A3887),MATCH(B3887,Holdings!Y1:Y2253,0),""),ROWS($A$1:A1)))),"GameStop Corp., Class A")</f>
      </c>
    </row>
    <row r="3889">
      <c r="A3889" s="2" t="s">
        <v>5009</v>
      </c>
      <c r="B3889" s="2" t="s">
        <v>5010</v>
      </c>
    </row>
    <row r="3892" hidden="1">
      <c r="A3892" s="0" t="s">
        <v>3333</v>
      </c>
      <c r="B3892" s="0">
        <v>0.00024966474459</v>
      </c>
    </row>
    <row r="3893">
      <c r="A3893" s="13" t="s">
        <v>3334</v>
      </c>
      <c r="B3893" s="13">
        <v>43858</v>
      </c>
      <c r="C3893" s="14">
        <f>HYPERLINK(CHAR(35)&amp;CELL("address",INDEX(Holdings!AN1:AN2253,SMALL(IF(COUNTIF(Holdings!A1:A2253,A3892),MATCH(B3892,Holdings!Y1:Y2253,0),""),ROWS($A$1:A1)))),"GameStop Corp., Class A")</f>
      </c>
    </row>
    <row r="3894">
      <c r="A3894" s="2" t="s">
        <v>5009</v>
      </c>
      <c r="B3894" s="2" t="s">
        <v>5010</v>
      </c>
    </row>
    <row r="3897" hidden="1">
      <c r="A3897" s="0" t="s">
        <v>3337</v>
      </c>
      <c r="B3897" s="0">
        <v>0.00017528531282</v>
      </c>
    </row>
    <row r="3898">
      <c r="A3898" s="13" t="s">
        <v>3334</v>
      </c>
      <c r="B3898" s="13">
        <v>43949</v>
      </c>
      <c r="C3898" s="14">
        <f>HYPERLINK(CHAR(35)&amp;CELL("address",INDEX(Holdings!AN1:AN2253,SMALL(IF(COUNTIF(Holdings!A1:A2253,A3897),MATCH(B3897,Holdings!Y1:Y2253,0),""),ROWS($A$1:A1)))),"GameStop Corp., Class A")</f>
      </c>
    </row>
    <row r="3899">
      <c r="A3899" s="2" t="s">
        <v>5009</v>
      </c>
      <c r="B3899" s="2" t="s">
        <v>5010</v>
      </c>
    </row>
    <row r="3902" hidden="1">
      <c r="A3902" s="0" t="s">
        <v>3338</v>
      </c>
      <c r="B3902" s="0">
        <v>0.00010882563583</v>
      </c>
    </row>
    <row r="3903">
      <c r="A3903" s="13" t="s">
        <v>3334</v>
      </c>
      <c r="B3903" s="13">
        <v>44036</v>
      </c>
      <c r="C3903" s="14">
        <f>HYPERLINK(CHAR(35)&amp;CELL("address",INDEX(Holdings!AN1:AN2253,SMALL(IF(COUNTIF(Holdings!A1:A2253,A3902),MATCH(B3902,Holdings!Y1:Y2253,0),""),ROWS($A$1:A1)))),"GameStop Corp., Class A")</f>
      </c>
    </row>
    <row r="3904">
      <c r="A3904" s="2" t="s">
        <v>5009</v>
      </c>
      <c r="B3904" s="2" t="s">
        <v>5010</v>
      </c>
    </row>
    <row r="3907" hidden="1">
      <c r="A3907" s="0" t="s">
        <v>3339</v>
      </c>
      <c r="B3907" s="0">
        <v>0.00014118903354</v>
      </c>
    </row>
    <row r="3908">
      <c r="A3908" s="13" t="s">
        <v>3334</v>
      </c>
      <c r="B3908" s="13">
        <v>44130</v>
      </c>
      <c r="C3908" s="14">
        <f>HYPERLINK(CHAR(35)&amp;CELL("address",INDEX(Holdings!AN1:AN2253,SMALL(IF(COUNTIF(Holdings!A1:A2253,A3907),MATCH(B3907,Holdings!Y1:Y2253,0),""),ROWS($A$1:A1)))),"GameStop Corp., Class A")</f>
      </c>
    </row>
    <row r="3909">
      <c r="A3909" s="2" t="s">
        <v>5009</v>
      </c>
      <c r="B3909" s="2" t="s">
        <v>5010</v>
      </c>
    </row>
    <row r="3912" hidden="1">
      <c r="A3912" s="0" t="s">
        <v>3340</v>
      </c>
      <c r="B3912" s="0">
        <v>0.00028513897251</v>
      </c>
    </row>
    <row r="3913">
      <c r="A3913" s="13" t="s">
        <v>3334</v>
      </c>
      <c r="B3913" s="13">
        <v>44223</v>
      </c>
      <c r="C3913" s="14">
        <f>HYPERLINK(CHAR(35)&amp;CELL("address",INDEX(Holdings!AN1:AN2253,SMALL(IF(COUNTIF(Holdings!A1:A2253,A3912),MATCH(B3912,Holdings!Y1:Y2253,0),""),ROWS($A$1:A1)))),"GameStop Corp., Class A")</f>
      </c>
    </row>
    <row r="3914">
      <c r="A3914" s="2" t="s">
        <v>5009</v>
      </c>
      <c r="B3914" s="2" t="s">
        <v>5010</v>
      </c>
    </row>
    <row r="3917" hidden="1">
      <c r="A3917" s="0" t="s">
        <v>3341</v>
      </c>
      <c r="B3917" s="0">
        <v>0.00119912733558</v>
      </c>
    </row>
    <row r="3918">
      <c r="A3918" s="13" t="s">
        <v>3334</v>
      </c>
      <c r="B3918" s="13">
        <v>44313</v>
      </c>
      <c r="C3918" s="14">
        <f>HYPERLINK(CHAR(35)&amp;CELL("address",INDEX(Holdings!AN1:AN2253,SMALL(IF(COUNTIF(Holdings!A1:A2253,A3917),MATCH(B3917,Holdings!Y1:Y2253,0),""),ROWS($A$1:A1)))),"GameStop Corp., Class A")</f>
      </c>
    </row>
    <row r="3919">
      <c r="A3919" s="2" t="s">
        <v>5009</v>
      </c>
      <c r="B3919" s="2" t="s">
        <v>5010</v>
      </c>
    </row>
    <row r="3922" hidden="1">
      <c r="A3922" s="0" t="s">
        <v>3342</v>
      </c>
      <c r="B3922" s="0">
        <v>0.00232155156053</v>
      </c>
    </row>
    <row r="3923">
      <c r="A3923" s="13" t="s">
        <v>3334</v>
      </c>
      <c r="B3923" s="13">
        <v>44405</v>
      </c>
      <c r="C3923" s="14">
        <f>HYPERLINK(CHAR(35)&amp;CELL("address",INDEX(Holdings!AN1:AN2253,SMALL(IF(COUNTIF(Holdings!A1:A2253,A3922),MATCH(B3922,Holdings!Y1:Y2253,0),""),ROWS($A$1:A1)))),"GameStop Corp., Class A")</f>
      </c>
    </row>
    <row r="3924">
      <c r="A3924" s="2" t="s">
        <v>5009</v>
      </c>
      <c r="B3924" s="2" t="s">
        <v>5010</v>
      </c>
    </row>
    <row r="3927" hidden="1">
      <c r="A3927" s="0" t="s">
        <v>3343</v>
      </c>
      <c r="B3927" s="0">
        <v>7.89690303E-06</v>
      </c>
    </row>
    <row r="3928">
      <c r="A3928" s="13" t="s">
        <v>3347</v>
      </c>
      <c r="B3928" s="13">
        <v>43825</v>
      </c>
      <c r="C3928" s="14">
        <f>HYPERLINK(CHAR(35)&amp;CELL("address",INDEX(Holdings!AN1:AN2253,SMALL(IF(COUNTIF(Holdings!A1:A2253,A3927),MATCH(B3927,Holdings!Y1:Y2253,0),""),ROWS($A$1:A1)))),"GameStop Corp")</f>
      </c>
    </row>
    <row r="3929">
      <c r="A3929" s="2" t="s">
        <v>4867</v>
      </c>
      <c r="B3929" s="2" t="s">
        <v>4868</v>
      </c>
    </row>
    <row r="3932" hidden="1">
      <c r="A3932" s="0" t="s">
        <v>3350</v>
      </c>
      <c r="B3932" s="0">
        <v>2.23581934E-06</v>
      </c>
    </row>
    <row r="3933">
      <c r="A3933" s="13" t="s">
        <v>3347</v>
      </c>
      <c r="B3933" s="13">
        <v>43915</v>
      </c>
      <c r="C3933" s="14">
        <f>HYPERLINK(CHAR(35)&amp;CELL("address",INDEX(Holdings!AN1:AN2253,SMALL(IF(COUNTIF(Holdings!A1:A2253,A3932),MATCH(B3932,Holdings!Y1:Y2253,0),""),ROWS($A$1:A1)))),"GameStop Corp")</f>
      </c>
    </row>
    <row r="3934">
      <c r="A3934" s="2" t="s">
        <v>4867</v>
      </c>
      <c r="B3934" s="2" t="s">
        <v>4868</v>
      </c>
    </row>
    <row r="3937" hidden="1">
      <c r="A3937" s="0" t="s">
        <v>3351</v>
      </c>
      <c r="B3937" s="0">
        <v>3.57315776E-06</v>
      </c>
    </row>
    <row r="3938">
      <c r="A3938" s="13" t="s">
        <v>3347</v>
      </c>
      <c r="B3938" s="13">
        <v>44006</v>
      </c>
      <c r="C3938" s="14">
        <f>HYPERLINK(CHAR(35)&amp;CELL("address",INDEX(Holdings!AN1:AN2253,SMALL(IF(COUNTIF(Holdings!A1:A2253,A3937),MATCH(B3937,Holdings!Y1:Y2253,0),""),ROWS($A$1:A1)))),"GameStop Corp")</f>
      </c>
    </row>
    <row r="3939">
      <c r="A3939" s="2" t="s">
        <v>4867</v>
      </c>
      <c r="B3939" s="2" t="s">
        <v>4868</v>
      </c>
    </row>
    <row r="3942" hidden="1">
      <c r="A3942" s="0" t="s">
        <v>3352</v>
      </c>
      <c r="B3942" s="0">
        <v>1.93710977E-06</v>
      </c>
    </row>
    <row r="3943">
      <c r="A3943" s="13" t="s">
        <v>3347</v>
      </c>
      <c r="B3943" s="13">
        <v>44099</v>
      </c>
      <c r="C3943" s="14">
        <f>HYPERLINK(CHAR(35)&amp;CELL("address",INDEX(Holdings!AN1:AN2253,SMALL(IF(COUNTIF(Holdings!A1:A2253,A3942),MATCH(B3942,Holdings!Y1:Y2253,0),""),ROWS($A$1:A1)))),"GameStop Corp")</f>
      </c>
    </row>
    <row r="3944">
      <c r="A3944" s="2" t="s">
        <v>4867</v>
      </c>
      <c r="B3944" s="2" t="s">
        <v>4868</v>
      </c>
    </row>
    <row r="3947" hidden="1">
      <c r="A3947" s="0" t="s">
        <v>3353</v>
      </c>
      <c r="B3947" s="0">
        <v>4.80676301E-06</v>
      </c>
    </row>
    <row r="3948">
      <c r="A3948" s="13" t="s">
        <v>3347</v>
      </c>
      <c r="B3948" s="13">
        <v>44193</v>
      </c>
      <c r="C3948" s="14">
        <f>HYPERLINK(CHAR(35)&amp;CELL("address",INDEX(Holdings!AN1:AN2253,SMALL(IF(COUNTIF(Holdings!A1:A2253,A3947),MATCH(B3947,Holdings!Y1:Y2253,0),""),ROWS($A$1:A1)))),"GameStop Corp")</f>
      </c>
    </row>
    <row r="3949">
      <c r="A3949" s="2" t="s">
        <v>4867</v>
      </c>
      <c r="B3949" s="2" t="s">
        <v>4868</v>
      </c>
    </row>
    <row r="3952" hidden="1">
      <c r="A3952" s="0" t="s">
        <v>3354</v>
      </c>
      <c r="B3952" s="0">
        <v>0.00046221107286</v>
      </c>
    </row>
    <row r="3953">
      <c r="A3953" s="13" t="s">
        <v>3347</v>
      </c>
      <c r="B3953" s="13">
        <v>44274</v>
      </c>
      <c r="C3953" s="14">
        <f>HYPERLINK(CHAR(35)&amp;CELL("address",INDEX(Holdings!AN1:AN2253,SMALL(IF(COUNTIF(Holdings!A1:A2253,A3952),MATCH(B3952,Holdings!Y1:Y2253,0),""),ROWS($A$1:A1)))),"GameStop Corp")</f>
      </c>
    </row>
    <row r="3954">
      <c r="A3954" s="2" t="s">
        <v>4867</v>
      </c>
      <c r="B3954" s="2" t="s">
        <v>4868</v>
      </c>
    </row>
    <row r="3957" hidden="1">
      <c r="A3957" s="0" t="s">
        <v>3355</v>
      </c>
      <c r="B3957" s="0">
        <v>0.00023505583977</v>
      </c>
    </row>
    <row r="3958">
      <c r="A3958" s="13" t="s">
        <v>3347</v>
      </c>
      <c r="B3958" s="13">
        <v>44375</v>
      </c>
      <c r="C3958" s="14">
        <f>HYPERLINK(CHAR(35)&amp;CELL("address",INDEX(Holdings!AN1:AN2253,SMALL(IF(COUNTIF(Holdings!A1:A2253,A3957),MATCH(B3957,Holdings!Y1:Y2253,0),""),ROWS($A$1:A1)))),"GameStop Corp")</f>
      </c>
    </row>
    <row r="3959">
      <c r="A3959" s="2" t="s">
        <v>4867</v>
      </c>
      <c r="B3959" s="2" t="s">
        <v>4868</v>
      </c>
    </row>
    <row r="3962" hidden="1">
      <c r="A3962" s="0" t="s">
        <v>3356</v>
      </c>
      <c r="B3962" s="0">
        <v>0.00023241294774</v>
      </c>
    </row>
    <row r="3963">
      <c r="A3963" s="13" t="s">
        <v>3347</v>
      </c>
      <c r="B3963" s="13">
        <v>44463</v>
      </c>
      <c r="C3963" s="14">
        <f>HYPERLINK(CHAR(35)&amp;CELL("address",INDEX(Holdings!AN1:AN2253,SMALL(IF(COUNTIF(Holdings!A1:A2253,A3962),MATCH(B3962,Holdings!Y1:Y2253,0),""),ROWS($A$1:A1)))),"GameStop Corp")</f>
      </c>
    </row>
    <row r="3964">
      <c r="A3964" s="2" t="s">
        <v>4867</v>
      </c>
      <c r="B3964" s="2" t="s">
        <v>4868</v>
      </c>
    </row>
    <row r="3967" hidden="1">
      <c r="A3967" s="0" t="s">
        <v>3357</v>
      </c>
      <c r="B3967" s="0">
        <v>0.0002744140154</v>
      </c>
    </row>
    <row r="3968">
      <c r="A3968" s="13" t="s">
        <v>3347</v>
      </c>
      <c r="B3968" s="13">
        <v>44557</v>
      </c>
      <c r="C3968" s="14">
        <f>HYPERLINK(CHAR(35)&amp;CELL("address",INDEX(Holdings!AN1:AN2253,SMALL(IF(COUNTIF(Holdings!A1:A2253,A3967),MATCH(B3967,Holdings!Y1:Y2253,0),""),ROWS($A$1:A1)))),"GameStop Corp")</f>
      </c>
    </row>
    <row r="3969">
      <c r="A3969" s="2" t="s">
        <v>4867</v>
      </c>
      <c r="B3969" s="2" t="s">
        <v>4868</v>
      </c>
    </row>
    <row r="3972" hidden="1">
      <c r="A3972" s="0" t="s">
        <v>3358</v>
      </c>
      <c r="B3972" s="0">
        <v>0.01113678746062</v>
      </c>
    </row>
    <row r="3973">
      <c r="A3973" s="13" t="s">
        <v>3362</v>
      </c>
      <c r="B3973" s="13">
        <v>44427</v>
      </c>
      <c r="C3973" s="14">
        <f>HYPERLINK(CHAR(35)&amp;CELL("address",INDEX(Holdings!AN1:AN2253,SMALL(IF(COUNTIF(Holdings!A1:A2253,A3972),MATCH(B3972,Holdings!Y1:Y2253,0),""),ROWS($A$1:A1)))),"GameStop Corp")</f>
      </c>
    </row>
    <row r="3974">
      <c r="A3974" s="2" t="s">
        <v>4867</v>
      </c>
      <c r="B3974" s="2" t="s">
        <v>5012</v>
      </c>
    </row>
    <row r="3977" hidden="1">
      <c r="A3977" s="0" t="s">
        <v>3365</v>
      </c>
      <c r="B3977" s="0">
        <v>0.00066930441794</v>
      </c>
    </row>
    <row r="3978">
      <c r="A3978" s="13" t="s">
        <v>3366</v>
      </c>
      <c r="B3978" s="13">
        <v>43796</v>
      </c>
      <c r="C3978" s="14">
        <f>HYPERLINK(CHAR(35)&amp;CELL("address",INDEX(Holdings!AN1:AN2253,SMALL(IF(COUNTIF(Holdings!A1:A2253,A3977),MATCH(B3977,Holdings!Y1:Y2253,0),""),ROWS($A$1:A1)))),"GameStop Corp")</f>
      </c>
    </row>
    <row r="3979">
      <c r="A3979" s="2" t="s">
        <v>4867</v>
      </c>
      <c r="B3979" s="2" t="s">
        <v>4868</v>
      </c>
    </row>
    <row r="3982" hidden="1">
      <c r="A3982" s="0" t="s">
        <v>3367</v>
      </c>
      <c r="B3982" s="0">
        <v>0.00050685470046</v>
      </c>
    </row>
    <row r="3983">
      <c r="A3983" s="13" t="s">
        <v>3366</v>
      </c>
      <c r="B3983" s="13">
        <v>43886</v>
      </c>
      <c r="C3983" s="14">
        <f>HYPERLINK(CHAR(35)&amp;CELL("address",INDEX(Holdings!AN1:AN2253,SMALL(IF(COUNTIF(Holdings!A1:A2253,A3982),MATCH(B3982,Holdings!Y1:Y2253,0),""),ROWS($A$1:A1)))),"GameStop Corp")</f>
      </c>
    </row>
    <row r="3984">
      <c r="A3984" s="2" t="s">
        <v>4867</v>
      </c>
      <c r="B3984" s="2" t="s">
        <v>4868</v>
      </c>
    </row>
    <row r="3987" hidden="1">
      <c r="A3987" s="0" t="s">
        <v>3368</v>
      </c>
      <c r="B3987" s="0">
        <v>0.00043463427078</v>
      </c>
    </row>
    <row r="3988">
      <c r="A3988" s="13" t="s">
        <v>3366</v>
      </c>
      <c r="B3988" s="13">
        <v>43978</v>
      </c>
      <c r="C3988" s="14">
        <f>HYPERLINK(CHAR(35)&amp;CELL("address",INDEX(Holdings!AN1:AN2253,SMALL(IF(COUNTIF(Holdings!A1:A2253,A3987),MATCH(B3987,Holdings!Y1:Y2253,0),""),ROWS($A$1:A1)))),"GameStop Corp")</f>
      </c>
    </row>
    <row r="3989">
      <c r="A3989" s="2" t="s">
        <v>4867</v>
      </c>
      <c r="B3989" s="2" t="s">
        <v>4868</v>
      </c>
    </row>
    <row r="3992" hidden="1">
      <c r="A3992" s="0" t="s">
        <v>3369</v>
      </c>
      <c r="B3992" s="0">
        <v>0.00042690109614</v>
      </c>
    </row>
    <row r="3993">
      <c r="A3993" s="13" t="s">
        <v>3366</v>
      </c>
      <c r="B3993" s="13">
        <v>44067</v>
      </c>
      <c r="C3993" s="14">
        <f>HYPERLINK(CHAR(35)&amp;CELL("address",INDEX(Holdings!AN1:AN2253,SMALL(IF(COUNTIF(Holdings!A1:A2253,A3992),MATCH(B3992,Holdings!Y1:Y2253,0),""),ROWS($A$1:A1)))),"GameStop Corp")</f>
      </c>
    </row>
    <row r="3994">
      <c r="A3994" s="2" t="s">
        <v>4867</v>
      </c>
      <c r="B3994" s="2" t="s">
        <v>4868</v>
      </c>
    </row>
    <row r="3997" hidden="1">
      <c r="A3997" s="0" t="s">
        <v>3370</v>
      </c>
      <c r="B3997" s="0">
        <v>0.00082193980466</v>
      </c>
    </row>
    <row r="3998">
      <c r="A3998" s="13" t="s">
        <v>3366</v>
      </c>
      <c r="B3998" s="13">
        <v>44160</v>
      </c>
      <c r="C3998" s="14">
        <f>HYPERLINK(CHAR(35)&amp;CELL("address",INDEX(Holdings!AN1:AN2253,SMALL(IF(COUNTIF(Holdings!A1:A2253,A3997),MATCH(B3997,Holdings!Y1:Y2253,0),""),ROWS($A$1:A1)))),"GameStop Corp")</f>
      </c>
    </row>
    <row r="3999">
      <c r="A3999" s="2" t="s">
        <v>4867</v>
      </c>
      <c r="B3999" s="2" t="s">
        <v>4868</v>
      </c>
    </row>
    <row r="4002" hidden="1">
      <c r="A4002" s="0" t="s">
        <v>3371</v>
      </c>
      <c r="B4002" s="0">
        <v>0.00117049453561</v>
      </c>
    </row>
    <row r="4003">
      <c r="A4003" s="13" t="s">
        <v>3366</v>
      </c>
      <c r="B4003" s="13">
        <v>44246</v>
      </c>
      <c r="C4003" s="14">
        <f>HYPERLINK(CHAR(35)&amp;CELL("address",INDEX(Holdings!AN1:AN2253,SMALL(IF(COUNTIF(Holdings!A1:A2253,A4002),MATCH(B4002,Holdings!Y1:Y2253,0),""),ROWS($A$1:A1)))),"GameStop Corp")</f>
      </c>
    </row>
    <row r="4004">
      <c r="A4004" s="2" t="s">
        <v>4867</v>
      </c>
      <c r="B4004" s="2" t="s">
        <v>4868</v>
      </c>
    </row>
    <row r="4007" hidden="1">
      <c r="A4007" s="0" t="s">
        <v>3372</v>
      </c>
      <c r="B4007" s="0">
        <v>0.01012938069769</v>
      </c>
    </row>
    <row r="4008">
      <c r="A4008" s="13" t="s">
        <v>3366</v>
      </c>
      <c r="B4008" s="13">
        <v>44341</v>
      </c>
      <c r="C4008" s="14">
        <f>HYPERLINK(CHAR(35)&amp;CELL("address",INDEX(Holdings!AN1:AN2253,SMALL(IF(COUNTIF(Holdings!A1:A2253,A4007),MATCH(B4007,Holdings!Y1:Y2253,0),""),ROWS($A$1:A1)))),"GameStop Corp")</f>
      </c>
    </row>
    <row r="4009">
      <c r="A4009" s="2" t="s">
        <v>4867</v>
      </c>
      <c r="B4009" s="2" t="s">
        <v>4868</v>
      </c>
    </row>
    <row r="4012" hidden="1">
      <c r="A4012" s="0" t="s">
        <v>3386</v>
      </c>
      <c r="B4012" s="0">
        <v>0.00024907008011</v>
      </c>
    </row>
    <row r="4013">
      <c r="A4013" s="13" t="s">
        <v>3390</v>
      </c>
      <c r="B4013" s="13">
        <v>43796</v>
      </c>
      <c r="C4013" s="14">
        <f>HYPERLINK(CHAR(35)&amp;CELL("address",INDEX(Holdings!AN1:AN2253,SMALL(IF(COUNTIF(Holdings!A1:A2253,A4012),MATCH(B4012,Holdings!Y1:Y2253,0),""),ROWS($A$1:A1)))),"GameStop Corp")</f>
      </c>
    </row>
    <row r="4014">
      <c r="A4014" s="2" t="s">
        <v>4867</v>
      </c>
      <c r="B4014" s="2" t="s">
        <v>4868</v>
      </c>
    </row>
    <row r="4015">
      <c r="A4015" s="2" t="s">
        <v>4869</v>
      </c>
      <c r="B4015" s="2" t="s">
        <v>4897</v>
      </c>
    </row>
    <row r="4018" hidden="1">
      <c r="A4018" s="0" t="s">
        <v>3393</v>
      </c>
      <c r="B4018" s="0">
        <v>0.00023222856144</v>
      </c>
      <c r="C4018" s="0">
        <v>0.00059487783546</v>
      </c>
    </row>
    <row r="4019">
      <c r="A4019" s="13" t="s">
        <v>3390</v>
      </c>
      <c r="B4019" s="13">
        <v>43888</v>
      </c>
      <c r="C4019" s="14">
        <f>HYPERLINK(CHAR(35)&amp;CELL("address",INDEX(Holdings!AN1:AN2253,SMALL(IF(COUNTIF(Holdings!A1:A2253,A4018),MATCH(B4018,Holdings!Y1:Y2253,0),""),ROWS($A$1:A1)))),"GameStop Corp")</f>
      </c>
      <c r="D4019" s="14">
        <f>HYPERLINK(CHAR(35)&amp;CELL("address",INDEX(Holdings!AN1:AN2253,SMALL(IF(COUNTIF(Holdings!A1:A2253,A4018),MATCH(C4018,Holdings!Y1:Y2253,0),""),ROWS($A$1:A1)))),"TRS: Master Small Cap Index Series - JPM CFD")</f>
      </c>
    </row>
    <row r="4020">
      <c r="A4020" s="2" t="s">
        <v>4867</v>
      </c>
      <c r="B4020" s="2" t="s">
        <v>4868</v>
      </c>
    </row>
    <row r="4021">
      <c r="A4021" s="2" t="s">
        <v>4869</v>
      </c>
      <c r="B4021" s="2" t="s">
        <v>4897</v>
      </c>
    </row>
    <row r="4024" hidden="1">
      <c r="A4024" s="0" t="s">
        <v>3396</v>
      </c>
      <c r="B4024" s="0">
        <v>0.00015719718022</v>
      </c>
    </row>
    <row r="4025">
      <c r="A4025" s="13" t="s">
        <v>3390</v>
      </c>
      <c r="B4025" s="13">
        <v>43983</v>
      </c>
      <c r="C4025" s="14">
        <f>HYPERLINK(CHAR(35)&amp;CELL("address",INDEX(Holdings!AN1:AN2253,SMALL(IF(COUNTIF(Holdings!A1:A2253,A4024),MATCH(B4024,Holdings!Y1:Y2253,0),""),ROWS($A$1:A1)))),"GameStop Corp")</f>
      </c>
    </row>
    <row r="4026">
      <c r="A4026" s="2" t="s">
        <v>4867</v>
      </c>
      <c r="B4026" s="2" t="s">
        <v>4868</v>
      </c>
    </row>
    <row r="4027">
      <c r="A4027" s="2" t="s">
        <v>4869</v>
      </c>
      <c r="B4027" s="2" t="s">
        <v>4891</v>
      </c>
    </row>
    <row r="4030" hidden="1">
      <c r="A4030" s="0" t="s">
        <v>3397</v>
      </c>
      <c r="B4030" s="0">
        <v>0.00013821487729</v>
      </c>
    </row>
    <row r="4031">
      <c r="A4031" s="13" t="s">
        <v>3390</v>
      </c>
      <c r="B4031" s="13">
        <v>44070</v>
      </c>
      <c r="C4031" s="14">
        <f>HYPERLINK(CHAR(35)&amp;CELL("address",INDEX(Holdings!AN1:AN2253,SMALL(IF(COUNTIF(Holdings!A1:A2253,A4030),MATCH(B4030,Holdings!Y1:Y2253,0),""),ROWS($A$1:A1)))),"GameStop Corp")</f>
      </c>
    </row>
    <row r="4032">
      <c r="A4032" s="2" t="s">
        <v>4867</v>
      </c>
      <c r="B4032" s="2" t="s">
        <v>4868</v>
      </c>
    </row>
    <row r="4033">
      <c r="A4033" s="2" t="s">
        <v>4869</v>
      </c>
      <c r="B4033" s="2" t="s">
        <v>4891</v>
      </c>
    </row>
    <row r="4036" hidden="1">
      <c r="A4036" s="0" t="s">
        <v>3398</v>
      </c>
      <c r="B4036" s="0">
        <v>0.00031889918552</v>
      </c>
    </row>
    <row r="4037">
      <c r="A4037" s="13" t="s">
        <v>3390</v>
      </c>
      <c r="B4037" s="13">
        <v>44160</v>
      </c>
      <c r="C4037" s="14">
        <f>HYPERLINK(CHAR(35)&amp;CELL("address",INDEX(Holdings!AN1:AN2253,SMALL(IF(COUNTIF(Holdings!A1:A2253,A4036),MATCH(B4036,Holdings!Y1:Y2253,0),""),ROWS($A$1:A1)))),"GameStop Corp")</f>
      </c>
    </row>
    <row r="4038">
      <c r="A4038" s="2" t="s">
        <v>4867</v>
      </c>
      <c r="B4038" s="2" t="s">
        <v>4868</v>
      </c>
    </row>
    <row r="4039">
      <c r="A4039" s="2" t="s">
        <v>4869</v>
      </c>
      <c r="B4039" s="2" t="s">
        <v>5013</v>
      </c>
    </row>
    <row r="4040">
      <c r="A4040" s="2" t="s">
        <v>4869</v>
      </c>
      <c r="B4040" s="2" t="s">
        <v>5014</v>
      </c>
    </row>
    <row r="4043" hidden="1">
      <c r="A4043" s="0" t="s">
        <v>3399</v>
      </c>
      <c r="B4043" s="0">
        <v>0.00043301680012</v>
      </c>
    </row>
    <row r="4044">
      <c r="A4044" s="13" t="s">
        <v>3390</v>
      </c>
      <c r="B4044" s="13">
        <v>44252</v>
      </c>
      <c r="C4044" s="14">
        <f>HYPERLINK(CHAR(35)&amp;CELL("address",INDEX(Holdings!AN1:AN2253,SMALL(IF(COUNTIF(Holdings!A1:A2253,A4043),MATCH(B4043,Holdings!Y1:Y2253,0),""),ROWS($A$1:A1)))),"GameStop Corp")</f>
      </c>
    </row>
    <row r="4045">
      <c r="A4045" s="2" t="s">
        <v>4867</v>
      </c>
      <c r="B4045" s="2" t="s">
        <v>4868</v>
      </c>
    </row>
    <row r="4046">
      <c r="A4046" s="2" t="s">
        <v>4869</v>
      </c>
      <c r="B4046" s="2" t="s">
        <v>5014</v>
      </c>
    </row>
    <row r="4047">
      <c r="A4047" s="2" t="s">
        <v>4869</v>
      </c>
      <c r="B4047" s="2" t="s">
        <v>5013</v>
      </c>
    </row>
    <row r="4048">
      <c r="A4048" s="2" t="s">
        <v>4874</v>
      </c>
      <c r="B4048" s="2" t="s">
        <v>4875</v>
      </c>
    </row>
    <row r="4051" hidden="1">
      <c r="A4051" s="0" t="s">
        <v>3400</v>
      </c>
      <c r="B4051" s="0">
        <v>0.00373596050888</v>
      </c>
    </row>
    <row r="4052">
      <c r="A4052" s="13" t="s">
        <v>3390</v>
      </c>
      <c r="B4052" s="13">
        <v>44343</v>
      </c>
      <c r="C4052" s="14">
        <f>HYPERLINK(CHAR(35)&amp;CELL("address",INDEX(Holdings!AN1:AN2253,SMALL(IF(COUNTIF(Holdings!A1:A2253,A4051),MATCH(B4051,Holdings!Y1:Y2253,0),""),ROWS($A$1:A1)))),"GameStop Corp")</f>
      </c>
    </row>
    <row r="4053">
      <c r="A4053" s="2" t="s">
        <v>4867</v>
      </c>
      <c r="B4053" s="2" t="s">
        <v>4868</v>
      </c>
    </row>
    <row r="4054">
      <c r="A4054" s="2" t="s">
        <v>4869</v>
      </c>
      <c r="B4054" s="2" t="s">
        <v>5015</v>
      </c>
    </row>
    <row r="4055">
      <c r="A4055" s="2" t="s">
        <v>4869</v>
      </c>
      <c r="B4055" s="2" t="s">
        <v>5016</v>
      </c>
    </row>
    <row r="4056">
      <c r="A4056" s="2" t="s">
        <v>4869</v>
      </c>
      <c r="B4056" s="2" t="s">
        <v>5017</v>
      </c>
    </row>
    <row r="4057">
      <c r="A4057" s="2" t="s">
        <v>4874</v>
      </c>
      <c r="B4057" s="2" t="s">
        <v>4875</v>
      </c>
    </row>
    <row r="4060" hidden="1">
      <c r="A4060" s="0" t="s">
        <v>3425</v>
      </c>
      <c r="B4060" s="0">
        <v>0.00018116049827</v>
      </c>
    </row>
    <row r="4061">
      <c r="A4061" s="13" t="s">
        <v>3426</v>
      </c>
      <c r="B4061" s="13">
        <v>44103</v>
      </c>
      <c r="C4061" s="14">
        <f>HYPERLINK(CHAR(35)&amp;CELL("address",INDEX(Holdings!AN1:AN2253,SMALL(IF(COUNTIF(Holdings!A1:A2253,A4060),MATCH(B4060,Holdings!Y1:Y2253,0),""),ROWS($A$1:A1)))),"GameStop Corp")</f>
      </c>
    </row>
    <row r="4062">
      <c r="A4062" s="2" t="s">
        <v>4928</v>
      </c>
      <c r="B4062" s="2" t="s">
        <v>4929</v>
      </c>
    </row>
    <row r="4065" hidden="1">
      <c r="A4065" s="0" t="s">
        <v>3429</v>
      </c>
      <c r="B4065" s="0">
        <v>0.00043511651925</v>
      </c>
    </row>
    <row r="4066">
      <c r="A4066" s="13" t="s">
        <v>3426</v>
      </c>
      <c r="B4066" s="13">
        <v>44176</v>
      </c>
      <c r="C4066" s="14">
        <f>HYPERLINK(CHAR(35)&amp;CELL("address",INDEX(Holdings!AN1:AN2253,SMALL(IF(COUNTIF(Holdings!A1:A2253,A4065),MATCH(B4065,Holdings!Y1:Y2253,0),""),ROWS($A$1:A1)))),"GameStop Corp")</f>
      </c>
    </row>
    <row r="4067">
      <c r="A4067" s="2" t="s">
        <v>4928</v>
      </c>
      <c r="B4067" s="2" t="s">
        <v>4929</v>
      </c>
    </row>
    <row r="4070" hidden="1">
      <c r="A4070" s="0" t="s">
        <v>3430</v>
      </c>
      <c r="B4070" s="0">
        <v>-0.0014501719872</v>
      </c>
    </row>
    <row r="4071">
      <c r="A4071" s="13" t="s">
        <v>3426</v>
      </c>
      <c r="B4071" s="13">
        <v>44363</v>
      </c>
      <c r="C4071" s="14">
        <f>HYPERLINK(CHAR(35)&amp;CELL("address",INDEX(Holdings!AN1:AN2253,SMALL(IF(COUNTIF(Holdings!A1:A2253,A4070),MATCH(B4070,Holdings!Y1:Y2253,0),""),ROWS($A$1:A1)))),"GameStop Corp")</f>
      </c>
    </row>
    <row r="4072">
      <c r="A4072" s="2" t="s">
        <v>4928</v>
      </c>
      <c r="B4072" s="2" t="s">
        <v>4929</v>
      </c>
    </row>
    <row r="4075" hidden="1">
      <c r="A4075" s="0" t="s">
        <v>3433</v>
      </c>
      <c r="B4075" s="0">
        <v>0.00018624620389</v>
      </c>
    </row>
    <row r="4076">
      <c r="A4076" s="13" t="s">
        <v>3426</v>
      </c>
      <c r="B4076" s="13">
        <v>44062</v>
      </c>
      <c r="C4076" s="14">
        <f>HYPERLINK(CHAR(35)&amp;CELL("address",INDEX(Holdings!AN1:AN2253,SMALL(IF(COUNTIF(Holdings!A1:A2253,A4075),MATCH(B4075,Holdings!Y1:Y2253,0),""),ROWS($A$1:A1)))),"GameStop Corp")</f>
      </c>
    </row>
    <row r="4077">
      <c r="A4077" s="2" t="s">
        <v>4928</v>
      </c>
      <c r="B4077" s="2" t="s">
        <v>4929</v>
      </c>
    </row>
    <row r="4080" hidden="1">
      <c r="A4080" s="0" t="s">
        <v>3439</v>
      </c>
      <c r="B4080" s="0">
        <v>0.00096175256017</v>
      </c>
    </row>
    <row r="4081">
      <c r="A4081" s="13" t="s">
        <v>3426</v>
      </c>
      <c r="B4081" s="13">
        <v>44153</v>
      </c>
      <c r="C4081" s="14">
        <f>HYPERLINK(CHAR(35)&amp;CELL("address",INDEX(Holdings!AN1:AN2253,SMALL(IF(COUNTIF(Holdings!A1:A2253,A4080),MATCH(B4080,Holdings!Y1:Y2253,0),""),ROWS($A$1:A1)))),"GameStop Corp")</f>
      </c>
    </row>
    <row r="4082">
      <c r="A4082" s="2" t="s">
        <v>4928</v>
      </c>
      <c r="B4082" s="2" t="s">
        <v>4929</v>
      </c>
    </row>
    <row r="4085" hidden="1">
      <c r="A4085" s="0" t="s">
        <v>3440</v>
      </c>
      <c r="B4085" s="0">
        <v>0.00100879431027</v>
      </c>
    </row>
    <row r="4086">
      <c r="A4086" s="13" t="s">
        <v>3426</v>
      </c>
      <c r="B4086" s="13">
        <v>44236</v>
      </c>
      <c r="C4086" s="14">
        <f>HYPERLINK(CHAR(35)&amp;CELL("address",INDEX(Holdings!AN1:AN2253,SMALL(IF(COUNTIF(Holdings!A1:A2253,A4085),MATCH(B4085,Holdings!Y1:Y2253,0),""),ROWS($A$1:A1)))),"GameStop Corp")</f>
      </c>
    </row>
    <row r="4087">
      <c r="A4087" s="2" t="s">
        <v>4928</v>
      </c>
      <c r="B4087" s="2" t="s">
        <v>4929</v>
      </c>
    </row>
    <row r="4090" hidden="1">
      <c r="A4090" s="0" t="s">
        <v>3441</v>
      </c>
      <c r="B4090" s="0">
        <v>-0.0015361857645</v>
      </c>
    </row>
    <row r="4091">
      <c r="A4091" s="13" t="s">
        <v>3426</v>
      </c>
      <c r="B4091" s="13">
        <v>44340</v>
      </c>
      <c r="C4091" s="14">
        <f>HYPERLINK(CHAR(35)&amp;CELL("address",INDEX(Holdings!AN1:AN2253,SMALL(IF(COUNTIF(Holdings!A1:A2253,A4090),MATCH(B4090,Holdings!Y1:Y2253,0),""),ROWS($A$1:A1)))),"GameStop Corp")</f>
      </c>
    </row>
    <row r="4092">
      <c r="A4092" s="2" t="s">
        <v>4928</v>
      </c>
      <c r="B4092" s="2" t="s">
        <v>4929</v>
      </c>
    </row>
    <row r="4095" hidden="1">
      <c r="A4095" s="0" t="s">
        <v>3442</v>
      </c>
      <c r="B4095" s="0">
        <v>-0.0015941136456</v>
      </c>
    </row>
    <row r="4096">
      <c r="A4096" s="13" t="s">
        <v>3426</v>
      </c>
      <c r="B4096" s="13">
        <v>44426</v>
      </c>
      <c r="C4096" s="14">
        <f>HYPERLINK(CHAR(35)&amp;CELL("address",INDEX(Holdings!AN1:AN2253,SMALL(IF(COUNTIF(Holdings!A1:A2253,A4095),MATCH(B4095,Holdings!Y1:Y2253,0),""),ROWS($A$1:A1)))),"GameStop Corp")</f>
      </c>
    </row>
    <row r="4097">
      <c r="A4097" s="2" t="s">
        <v>4928</v>
      </c>
      <c r="B4097" s="2" t="s">
        <v>4929</v>
      </c>
    </row>
    <row r="4100" hidden="1">
      <c r="A4100" s="0" t="s">
        <v>3503</v>
      </c>
      <c r="B4100" s="0">
        <v>0.00041137247758</v>
      </c>
    </row>
    <row r="4101">
      <c r="A4101" s="13" t="s">
        <v>3507</v>
      </c>
      <c r="B4101" s="13">
        <v>43822</v>
      </c>
      <c r="C4101" s="14">
        <f>HYPERLINK(CHAR(35)&amp;CELL("address",INDEX(Holdings!AN1:AN2253,SMALL(IF(COUNTIF(Holdings!A1:A2253,A4100),MATCH(B4100,Holdings!Y1:Y2253,0),""),ROWS($A$1:A1)))),"GameStop Corp")</f>
      </c>
    </row>
    <row r="4102">
      <c r="A4102" s="2" t="s">
        <v>4867</v>
      </c>
      <c r="B4102" s="2" t="s">
        <v>5018</v>
      </c>
    </row>
    <row r="4105" hidden="1">
      <c r="A4105" s="0" t="s">
        <v>3510</v>
      </c>
      <c r="B4105" s="0">
        <v>0.00033653627951</v>
      </c>
    </row>
    <row r="4106">
      <c r="A4106" s="13" t="s">
        <v>3507</v>
      </c>
      <c r="B4106" s="13">
        <v>43915</v>
      </c>
      <c r="C4106" s="14">
        <f>HYPERLINK(CHAR(35)&amp;CELL("address",INDEX(Holdings!AN1:AN2253,SMALL(IF(COUNTIF(Holdings!A1:A2253,A4105),MATCH(B4105,Holdings!Y1:Y2253,0),""),ROWS($A$1:A1)))),"GameStop Corp")</f>
      </c>
    </row>
    <row r="4107">
      <c r="A4107" s="2" t="s">
        <v>4867</v>
      </c>
      <c r="B4107" s="2" t="s">
        <v>5018</v>
      </c>
    </row>
    <row r="4110" hidden="1">
      <c r="A4110" s="0" t="s">
        <v>3511</v>
      </c>
      <c r="B4110" s="0">
        <v>0.00072686740479</v>
      </c>
    </row>
    <row r="4111">
      <c r="A4111" s="13" t="s">
        <v>3507</v>
      </c>
      <c r="B4111" s="13">
        <v>44006</v>
      </c>
      <c r="C4111" s="14">
        <f>HYPERLINK(CHAR(35)&amp;CELL("address",INDEX(Holdings!AN1:AN2253,SMALL(IF(COUNTIF(Holdings!A1:A2253,A4110),MATCH(B4110,Holdings!Y1:Y2253,0),""),ROWS($A$1:A1)))),"GameStop Corp")</f>
      </c>
    </row>
    <row r="4112">
      <c r="A4112" s="2" t="s">
        <v>4867</v>
      </c>
      <c r="B4112" s="2" t="s">
        <v>5018</v>
      </c>
    </row>
    <row r="4115" hidden="1">
      <c r="A4115" s="0" t="s">
        <v>3512</v>
      </c>
      <c r="B4115" s="0">
        <v>0.00049218830735</v>
      </c>
    </row>
    <row r="4116">
      <c r="A4116" s="13" t="s">
        <v>3507</v>
      </c>
      <c r="B4116" s="13">
        <v>44097</v>
      </c>
      <c r="C4116" s="14">
        <f>HYPERLINK(CHAR(35)&amp;CELL("address",INDEX(Holdings!AN1:AN2253,SMALL(IF(COUNTIF(Holdings!A1:A2253,A4115),MATCH(B4115,Holdings!Y1:Y2253,0),""),ROWS($A$1:A1)))),"GameStop Corp")</f>
      </c>
    </row>
    <row r="4117">
      <c r="A4117" s="2" t="s">
        <v>4867</v>
      </c>
      <c r="B4117" s="2" t="s">
        <v>5018</v>
      </c>
    </row>
    <row r="4120" hidden="1">
      <c r="A4120" s="0" t="s">
        <v>3513</v>
      </c>
      <c r="B4120" s="0">
        <v>0.00115552196507</v>
      </c>
    </row>
    <row r="4121">
      <c r="A4121" s="13" t="s">
        <v>3507</v>
      </c>
      <c r="B4121" s="13">
        <v>44188</v>
      </c>
      <c r="C4121" s="14">
        <f>HYPERLINK(CHAR(35)&amp;CELL("address",INDEX(Holdings!AN1:AN2253,SMALL(IF(COUNTIF(Holdings!A1:A2253,A4120),MATCH(B4120,Holdings!Y1:Y2253,0),""),ROWS($A$1:A1)))),"GameStop Corp")</f>
      </c>
    </row>
    <row r="4122">
      <c r="A4122" s="2" t="s">
        <v>4867</v>
      </c>
      <c r="B4122" s="2" t="s">
        <v>5018</v>
      </c>
    </row>
    <row r="4125" hidden="1">
      <c r="A4125" s="0" t="s">
        <v>3514</v>
      </c>
      <c r="B4125" s="0">
        <v>0.02514005484662</v>
      </c>
    </row>
    <row r="4126">
      <c r="A4126" s="13" t="s">
        <v>3507</v>
      </c>
      <c r="B4126" s="13">
        <v>44280</v>
      </c>
      <c r="C4126" s="14">
        <f>HYPERLINK(CHAR(35)&amp;CELL("address",INDEX(Holdings!AN1:AN2253,SMALL(IF(COUNTIF(Holdings!A1:A2253,A4125),MATCH(B4125,Holdings!Y1:Y2253,0),""),ROWS($A$1:A1)))),"GameStop Corp")</f>
      </c>
    </row>
    <row r="4127">
      <c r="A4127" s="2" t="s">
        <v>4867</v>
      </c>
      <c r="B4127" s="2" t="s">
        <v>5018</v>
      </c>
    </row>
    <row r="4130" hidden="1">
      <c r="A4130" s="0" t="s">
        <v>3515</v>
      </c>
      <c r="B4130" s="0">
        <v>0.00808492684287</v>
      </c>
    </row>
    <row r="4131">
      <c r="A4131" s="13" t="s">
        <v>3507</v>
      </c>
      <c r="B4131" s="13">
        <v>44371</v>
      </c>
      <c r="C4131" s="14">
        <f>HYPERLINK(CHAR(35)&amp;CELL("address",INDEX(Holdings!AN1:AN2253,SMALL(IF(COUNTIF(Holdings!A1:A2253,A4130),MATCH(B4130,Holdings!Y1:Y2253,0),""),ROWS($A$1:A1)))),"GameStop Corp")</f>
      </c>
    </row>
    <row r="4132">
      <c r="A4132" s="2" t="s">
        <v>4867</v>
      </c>
      <c r="B4132" s="2" t="s">
        <v>5018</v>
      </c>
    </row>
    <row r="4135" hidden="1">
      <c r="A4135" s="0" t="s">
        <v>3516</v>
      </c>
      <c r="B4135" s="0">
        <v>0.00453444571516</v>
      </c>
    </row>
    <row r="4136">
      <c r="A4136" s="13" t="s">
        <v>3507</v>
      </c>
      <c r="B4136" s="13">
        <v>44463</v>
      </c>
      <c r="C4136" s="14">
        <f>HYPERLINK(CHAR(35)&amp;CELL("address",INDEX(Holdings!AN1:AN2253,SMALL(IF(COUNTIF(Holdings!A1:A2253,A4135),MATCH(B4135,Holdings!Y1:Y2253,0),""),ROWS($A$1:A1)))),"GameStop Corp")</f>
      </c>
    </row>
    <row r="4137">
      <c r="A4137" s="2" t="s">
        <v>4867</v>
      </c>
      <c r="B4137" s="2" t="s">
        <v>5018</v>
      </c>
    </row>
    <row r="4140" hidden="1">
      <c r="A4140" s="0" t="s">
        <v>3517</v>
      </c>
      <c r="B4140" s="0">
        <v>0.00167355795463</v>
      </c>
    </row>
    <row r="4141">
      <c r="A4141" s="13" t="s">
        <v>3507</v>
      </c>
      <c r="B4141" s="13">
        <v>44553</v>
      </c>
      <c r="C4141" s="14">
        <f>HYPERLINK(CHAR(35)&amp;CELL("address",INDEX(Holdings!AN1:AN2253,SMALL(IF(COUNTIF(Holdings!A1:A2253,A4140),MATCH(B4140,Holdings!Y1:Y2253,0),""),ROWS($A$1:A1)))),"GameStop Corp")</f>
      </c>
    </row>
    <row r="4142">
      <c r="A4142" s="2" t="s">
        <v>4867</v>
      </c>
      <c r="B4142" s="2" t="s">
        <v>5018</v>
      </c>
    </row>
    <row r="4145" hidden="1">
      <c r="A4145" s="0" t="s">
        <v>3518</v>
      </c>
      <c r="B4145" s="0">
        <v>-0.0026517803622</v>
      </c>
    </row>
    <row r="4146">
      <c r="A4146" s="13" t="s">
        <v>3519</v>
      </c>
      <c r="B4146" s="13">
        <v>44371</v>
      </c>
      <c r="C4146" s="14">
        <f>HYPERLINK(CHAR(35)&amp;CELL("address",INDEX(Holdings!AN1:AN2253,SMALL(IF(COUNTIF(Holdings!A1:A2253,A4145),MATCH(B4145,Holdings!Y1:Y2253,0),""),ROWS($A$1:A1)))),"GameStop Corp")</f>
      </c>
    </row>
    <row r="4147">
      <c r="A4147" s="2" t="s">
        <v>4867</v>
      </c>
      <c r="B4147" s="2" t="s">
        <v>5018</v>
      </c>
    </row>
    <row r="4150" hidden="1">
      <c r="A4150" s="0" t="s">
        <v>3522</v>
      </c>
      <c r="B4150" s="0">
        <v>-0.0042715046861</v>
      </c>
    </row>
    <row r="4151">
      <c r="A4151" s="13" t="s">
        <v>3519</v>
      </c>
      <c r="B4151" s="13">
        <v>44463</v>
      </c>
      <c r="C4151" s="14">
        <f>HYPERLINK(CHAR(35)&amp;CELL("address",INDEX(Holdings!AN1:AN2253,SMALL(IF(COUNTIF(Holdings!A1:A2253,A4150),MATCH(B4150,Holdings!Y1:Y2253,0),""),ROWS($A$1:A1)))),"GameStop Corp")</f>
      </c>
    </row>
    <row r="4152">
      <c r="A4152" s="2" t="s">
        <v>4867</v>
      </c>
      <c r="B4152" s="2" t="s">
        <v>5018</v>
      </c>
    </row>
    <row r="4155" hidden="1">
      <c r="A4155" s="0" t="s">
        <v>3523</v>
      </c>
      <c r="B4155" s="0">
        <v>0.00024530143239</v>
      </c>
    </row>
    <row r="4156">
      <c r="A4156" s="13" t="s">
        <v>3524</v>
      </c>
      <c r="B4156" s="13">
        <v>43822</v>
      </c>
      <c r="C4156" s="14">
        <f>HYPERLINK(CHAR(35)&amp;CELL("address",INDEX(Holdings!AN1:AN2253,SMALL(IF(COUNTIF(Holdings!A1:A2253,A4155),MATCH(B4155,Holdings!Y1:Y2253,0),""),ROWS($A$1:A1)))),"GameStop Corp")</f>
      </c>
    </row>
    <row r="4157">
      <c r="A4157" s="2" t="s">
        <v>4867</v>
      </c>
      <c r="B4157" s="2" t="s">
        <v>5018</v>
      </c>
    </row>
    <row r="4160" hidden="1">
      <c r="A4160" s="0" t="s">
        <v>3527</v>
      </c>
      <c r="B4160" s="0">
        <v>0.0001707801738</v>
      </c>
    </row>
    <row r="4161">
      <c r="A4161" s="13" t="s">
        <v>3524</v>
      </c>
      <c r="B4161" s="13">
        <v>43915</v>
      </c>
      <c r="C4161" s="14">
        <f>HYPERLINK(CHAR(35)&amp;CELL("address",INDEX(Holdings!AN1:AN2253,SMALL(IF(COUNTIF(Holdings!A1:A2253,A4160),MATCH(B4160,Holdings!Y1:Y2253,0),""),ROWS($A$1:A1)))),"GameStop Corp")</f>
      </c>
    </row>
    <row r="4162">
      <c r="A4162" s="2" t="s">
        <v>4867</v>
      </c>
      <c r="B4162" s="2" t="s">
        <v>5018</v>
      </c>
    </row>
    <row r="4165" hidden="1">
      <c r="A4165" s="0" t="s">
        <v>3528</v>
      </c>
      <c r="B4165" s="0">
        <v>0.00022474830211</v>
      </c>
    </row>
    <row r="4166">
      <c r="A4166" s="13" t="s">
        <v>3524</v>
      </c>
      <c r="B4166" s="13">
        <v>44006</v>
      </c>
      <c r="C4166" s="14">
        <f>HYPERLINK(CHAR(35)&amp;CELL("address",INDEX(Holdings!AN1:AN2253,SMALL(IF(COUNTIF(Holdings!A1:A2253,A4165),MATCH(B4165,Holdings!Y1:Y2253,0),""),ROWS($A$1:A1)))),"GameStop Corp")</f>
      </c>
    </row>
    <row r="4167">
      <c r="A4167" s="2" t="s">
        <v>4867</v>
      </c>
      <c r="B4167" s="2" t="s">
        <v>5018</v>
      </c>
    </row>
    <row r="4170" hidden="1">
      <c r="A4170" s="0" t="s">
        <v>3529</v>
      </c>
      <c r="B4170" s="0">
        <v>0.00012636444754</v>
      </c>
    </row>
    <row r="4171">
      <c r="A4171" s="13" t="s">
        <v>3524</v>
      </c>
      <c r="B4171" s="13">
        <v>44097</v>
      </c>
      <c r="C4171" s="14">
        <f>HYPERLINK(CHAR(35)&amp;CELL("address",INDEX(Holdings!AN1:AN2253,SMALL(IF(COUNTIF(Holdings!A1:A2253,A4170),MATCH(B4170,Holdings!Y1:Y2253,0),""),ROWS($A$1:A1)))),"GameStop Corp")</f>
      </c>
    </row>
    <row r="4172">
      <c r="A4172" s="2" t="s">
        <v>4867</v>
      </c>
      <c r="B4172" s="2" t="s">
        <v>5018</v>
      </c>
    </row>
    <row r="4175" hidden="1">
      <c r="A4175" s="0" t="s">
        <v>3530</v>
      </c>
      <c r="B4175" s="0">
        <v>0.00031174742206</v>
      </c>
    </row>
    <row r="4176">
      <c r="A4176" s="13" t="s">
        <v>3524</v>
      </c>
      <c r="B4176" s="13">
        <v>44188</v>
      </c>
      <c r="C4176" s="14">
        <f>HYPERLINK(CHAR(35)&amp;CELL("address",INDEX(Holdings!AN1:AN2253,SMALL(IF(COUNTIF(Holdings!A1:A2253,A4175),MATCH(B4175,Holdings!Y1:Y2253,0),""),ROWS($A$1:A1)))),"GameStop Corp")</f>
      </c>
    </row>
    <row r="4177">
      <c r="A4177" s="2" t="s">
        <v>4867</v>
      </c>
      <c r="B4177" s="2" t="s">
        <v>5018</v>
      </c>
    </row>
    <row r="4180" hidden="1">
      <c r="A4180" s="0" t="s">
        <v>3531</v>
      </c>
      <c r="B4180" s="0">
        <v>0.00709249414134</v>
      </c>
    </row>
    <row r="4181">
      <c r="A4181" s="13" t="s">
        <v>3524</v>
      </c>
      <c r="B4181" s="13">
        <v>44280</v>
      </c>
      <c r="C4181" s="14">
        <f>HYPERLINK(CHAR(35)&amp;CELL("address",INDEX(Holdings!AN1:AN2253,SMALL(IF(COUNTIF(Holdings!A1:A2253,A4180),MATCH(B4180,Holdings!Y1:Y2253,0),""),ROWS($A$1:A1)))),"GameStop Corp")</f>
      </c>
    </row>
    <row r="4182">
      <c r="A4182" s="2" t="s">
        <v>4867</v>
      </c>
      <c r="B4182" s="2" t="s">
        <v>5018</v>
      </c>
    </row>
    <row r="4185" hidden="1">
      <c r="A4185" s="0" t="s">
        <v>3532</v>
      </c>
      <c r="B4185" s="0">
        <v>0.00343847362627</v>
      </c>
    </row>
    <row r="4186">
      <c r="A4186" s="13" t="s">
        <v>3524</v>
      </c>
      <c r="B4186" s="13">
        <v>44371</v>
      </c>
      <c r="C4186" s="14">
        <f>HYPERLINK(CHAR(35)&amp;CELL("address",INDEX(Holdings!AN1:AN2253,SMALL(IF(COUNTIF(Holdings!A1:A2253,A4185),MATCH(B4185,Holdings!Y1:Y2253,0),""),ROWS($A$1:A1)))),"GameStop Corp")</f>
      </c>
    </row>
    <row r="4187">
      <c r="A4187" s="2" t="s">
        <v>4867</v>
      </c>
      <c r="B4187" s="2" t="s">
        <v>5018</v>
      </c>
    </row>
    <row r="4190" hidden="1">
      <c r="A4190" s="0" t="s">
        <v>3533</v>
      </c>
      <c r="B4190" s="0">
        <v>1.681090584E-05</v>
      </c>
    </row>
    <row r="4191">
      <c r="A4191" s="13" t="s">
        <v>3534</v>
      </c>
      <c r="B4191" s="13">
        <v>43822</v>
      </c>
      <c r="C4191" s="14">
        <f>HYPERLINK(CHAR(35)&amp;CELL("address",INDEX(Holdings!AN1:AN2253,SMALL(IF(COUNTIF(Holdings!A1:A2253,A4190),MATCH(B4190,Holdings!Y1:Y2253,0),""),ROWS($A$1:A1)))),"GameStop Corp")</f>
      </c>
    </row>
    <row r="4192">
      <c r="A4192" s="2" t="s">
        <v>4867</v>
      </c>
      <c r="B4192" s="2" t="s">
        <v>5018</v>
      </c>
    </row>
    <row r="4195" hidden="1">
      <c r="A4195" s="0" t="s">
        <v>3537</v>
      </c>
      <c r="B4195" s="0">
        <v>1.085994285E-05</v>
      </c>
    </row>
    <row r="4196">
      <c r="A4196" s="13" t="s">
        <v>3534</v>
      </c>
      <c r="B4196" s="13">
        <v>43915</v>
      </c>
      <c r="C4196" s="14">
        <f>HYPERLINK(CHAR(35)&amp;CELL("address",INDEX(Holdings!AN1:AN2253,SMALL(IF(COUNTIF(Holdings!A1:A2253,A4195),MATCH(B4195,Holdings!Y1:Y2253,0),""),ROWS($A$1:A1)))),"GameStop Corp")</f>
      </c>
    </row>
    <row r="4197">
      <c r="A4197" s="2" t="s">
        <v>4867</v>
      </c>
      <c r="B4197" s="2" t="s">
        <v>5018</v>
      </c>
    </row>
    <row r="4200" hidden="1">
      <c r="A4200" s="0" t="s">
        <v>3538</v>
      </c>
      <c r="B4200" s="0">
        <v>1.798947466E-05</v>
      </c>
    </row>
    <row r="4201">
      <c r="A4201" s="13" t="s">
        <v>3534</v>
      </c>
      <c r="B4201" s="13">
        <v>44006</v>
      </c>
      <c r="C4201" s="14">
        <f>HYPERLINK(CHAR(35)&amp;CELL("address",INDEX(Holdings!AN1:AN2253,SMALL(IF(COUNTIF(Holdings!A1:A2253,A4200),MATCH(B4200,Holdings!Y1:Y2253,0),""),ROWS($A$1:A1)))),"GameStop Corp")</f>
      </c>
    </row>
    <row r="4202">
      <c r="A4202" s="2" t="s">
        <v>4867</v>
      </c>
      <c r="B4202" s="2" t="s">
        <v>5018</v>
      </c>
    </row>
    <row r="4205" hidden="1">
      <c r="A4205" s="0" t="s">
        <v>3539</v>
      </c>
      <c r="B4205" s="0">
        <v>7.21737359E-06</v>
      </c>
    </row>
    <row r="4206">
      <c r="A4206" s="13" t="s">
        <v>3534</v>
      </c>
      <c r="B4206" s="13">
        <v>44097</v>
      </c>
      <c r="C4206" s="14">
        <f>HYPERLINK(CHAR(35)&amp;CELL("address",INDEX(Holdings!AN1:AN2253,SMALL(IF(COUNTIF(Holdings!A1:A2253,A4205),MATCH(B4205,Holdings!Y1:Y2253,0),""),ROWS($A$1:A1)))),"GameStop Corp")</f>
      </c>
    </row>
    <row r="4207">
      <c r="A4207" s="2" t="s">
        <v>4867</v>
      </c>
      <c r="B4207" s="2" t="s">
        <v>5018</v>
      </c>
    </row>
    <row r="4210" hidden="1">
      <c r="A4210" s="0" t="s">
        <v>3540</v>
      </c>
      <c r="B4210" s="0">
        <v>1.861850777E-05</v>
      </c>
    </row>
    <row r="4211">
      <c r="A4211" s="13" t="s">
        <v>3534</v>
      </c>
      <c r="B4211" s="13">
        <v>44188</v>
      </c>
      <c r="C4211" s="14">
        <f>HYPERLINK(CHAR(35)&amp;CELL("address",INDEX(Holdings!AN1:AN2253,SMALL(IF(COUNTIF(Holdings!A1:A2253,A4210),MATCH(B4210,Holdings!Y1:Y2253,0),""),ROWS($A$1:A1)))),"GameStop Corp")</f>
      </c>
    </row>
    <row r="4212">
      <c r="A4212" s="2" t="s">
        <v>4867</v>
      </c>
      <c r="B4212" s="2" t="s">
        <v>5018</v>
      </c>
    </row>
    <row r="4215" hidden="1">
      <c r="A4215" s="0" t="s">
        <v>3541</v>
      </c>
      <c r="B4215" s="0">
        <v>0.00048027027651</v>
      </c>
    </row>
    <row r="4216">
      <c r="A4216" s="13" t="s">
        <v>3534</v>
      </c>
      <c r="B4216" s="13">
        <v>44280</v>
      </c>
      <c r="C4216" s="14">
        <f>HYPERLINK(CHAR(35)&amp;CELL("address",INDEX(Holdings!AN1:AN2253,SMALL(IF(COUNTIF(Holdings!A1:A2253,A4215),MATCH(B4215,Holdings!Y1:Y2253,0),""),ROWS($A$1:A1)))),"GameStop Corp")</f>
      </c>
    </row>
    <row r="4217">
      <c r="A4217" s="2" t="s">
        <v>4867</v>
      </c>
      <c r="B4217" s="2" t="s">
        <v>5018</v>
      </c>
    </row>
    <row r="4220" hidden="1">
      <c r="A4220" s="0" t="s">
        <v>3542</v>
      </c>
      <c r="B4220" s="0">
        <v>0.00022095650651</v>
      </c>
    </row>
    <row r="4221">
      <c r="A4221" s="13" t="s">
        <v>3534</v>
      </c>
      <c r="B4221" s="13">
        <v>44371</v>
      </c>
      <c r="C4221" s="14">
        <f>HYPERLINK(CHAR(35)&amp;CELL("address",INDEX(Holdings!AN1:AN2253,SMALL(IF(COUNTIF(Holdings!A1:A2253,A4220),MATCH(B4220,Holdings!Y1:Y2253,0),""),ROWS($A$1:A1)))),"GameStop Corp")</f>
      </c>
    </row>
    <row r="4222">
      <c r="A4222" s="2" t="s">
        <v>4867</v>
      </c>
      <c r="B4222" s="2" t="s">
        <v>5018</v>
      </c>
    </row>
    <row r="4225" hidden="1">
      <c r="A4225" s="0" t="s">
        <v>3543</v>
      </c>
      <c r="B4225" s="0">
        <v>0.00019928423365</v>
      </c>
    </row>
    <row r="4226">
      <c r="A4226" s="13" t="s">
        <v>3534</v>
      </c>
      <c r="B4226" s="13">
        <v>44463</v>
      </c>
      <c r="C4226" s="14">
        <f>HYPERLINK(CHAR(35)&amp;CELL("address",INDEX(Holdings!AN1:AN2253,SMALL(IF(COUNTIF(Holdings!A1:A2253,A4225),MATCH(B4225,Holdings!Y1:Y2253,0),""),ROWS($A$1:A1)))),"GameStop Corp")</f>
      </c>
    </row>
    <row r="4227">
      <c r="A4227" s="2" t="s">
        <v>4867</v>
      </c>
      <c r="B4227" s="2" t="s">
        <v>5018</v>
      </c>
    </row>
    <row r="4230" hidden="1">
      <c r="A4230" s="0" t="s">
        <v>3544</v>
      </c>
      <c r="B4230" s="0">
        <v>0.00023841279021</v>
      </c>
    </row>
    <row r="4231">
      <c r="A4231" s="13" t="s">
        <v>3534</v>
      </c>
      <c r="B4231" s="13">
        <v>44553</v>
      </c>
      <c r="C4231" s="14">
        <f>HYPERLINK(CHAR(35)&amp;CELL("address",INDEX(Holdings!AN1:AN2253,SMALL(IF(COUNTIF(Holdings!A1:A2253,A4230),MATCH(B4230,Holdings!Y1:Y2253,0),""),ROWS($A$1:A1)))),"GameStop Corp")</f>
      </c>
    </row>
    <row r="4232">
      <c r="A4232" s="2" t="s">
        <v>4867</v>
      </c>
      <c r="B4232" s="2" t="s">
        <v>5018</v>
      </c>
    </row>
    <row r="4235" hidden="1">
      <c r="A4235" s="0" t="s">
        <v>3545</v>
      </c>
      <c r="B4235" s="0">
        <v>0.00043336943328</v>
      </c>
    </row>
    <row r="4236">
      <c r="A4236" s="13" t="s">
        <v>3546</v>
      </c>
      <c r="B4236" s="13">
        <v>44463</v>
      </c>
      <c r="C4236" s="14">
        <f>HYPERLINK(CHAR(35)&amp;CELL("address",INDEX(Holdings!AN1:AN2253,SMALL(IF(COUNTIF(Holdings!A1:A2253,A4235),MATCH(B4235,Holdings!Y1:Y2253,0),""),ROWS($A$1:A1)))),"GameStop Corp")</f>
      </c>
    </row>
    <row r="4237">
      <c r="A4237" s="2" t="s">
        <v>4867</v>
      </c>
      <c r="B4237" s="2" t="s">
        <v>5018</v>
      </c>
    </row>
    <row r="4240" hidden="1">
      <c r="A4240" s="0" t="s">
        <v>3549</v>
      </c>
      <c r="B4240" s="0">
        <v>0.00050572940582</v>
      </c>
    </row>
    <row r="4241">
      <c r="A4241" s="13" t="s">
        <v>3546</v>
      </c>
      <c r="B4241" s="13">
        <v>44553</v>
      </c>
      <c r="C4241" s="14">
        <f>HYPERLINK(CHAR(35)&amp;CELL("address",INDEX(Holdings!AN1:AN2253,SMALL(IF(COUNTIF(Holdings!A1:A2253,A4240),MATCH(B4240,Holdings!Y1:Y2253,0),""),ROWS($A$1:A1)))),"GameStop Corp")</f>
      </c>
    </row>
    <row r="4242">
      <c r="A4242" s="2" t="s">
        <v>4867</v>
      </c>
      <c r="B4242" s="2" t="s">
        <v>5018</v>
      </c>
    </row>
    <row r="4245" hidden="1">
      <c r="A4245" s="0" t="s">
        <v>3550</v>
      </c>
      <c r="B4245" s="0">
        <v>0.00084527728891</v>
      </c>
    </row>
    <row r="4246">
      <c r="A4246" s="13" t="s">
        <v>3551</v>
      </c>
      <c r="B4246" s="13">
        <v>44463</v>
      </c>
      <c r="C4246" s="14">
        <f>HYPERLINK(CHAR(35)&amp;CELL("address",INDEX(Holdings!AN1:AN2253,SMALL(IF(COUNTIF(Holdings!A1:A2253,A4245),MATCH(B4245,Holdings!Y1:Y2253,0),""),ROWS($A$1:A1)))),"GameStop Corp")</f>
      </c>
    </row>
    <row r="4247">
      <c r="A4247" s="2" t="s">
        <v>4867</v>
      </c>
      <c r="B4247" s="2" t="s">
        <v>5018</v>
      </c>
    </row>
    <row r="4250" hidden="1">
      <c r="A4250" s="0" t="s">
        <v>3554</v>
      </c>
      <c r="B4250" s="0">
        <v>0.00100560763978</v>
      </c>
    </row>
    <row r="4251">
      <c r="A4251" s="13" t="s">
        <v>3551</v>
      </c>
      <c r="B4251" s="13">
        <v>44553</v>
      </c>
      <c r="C4251" s="14">
        <f>HYPERLINK(CHAR(35)&amp;CELL("address",INDEX(Holdings!AN1:AN2253,SMALL(IF(COUNTIF(Holdings!A1:A2253,A4250),MATCH(B4250,Holdings!Y1:Y2253,0),""),ROWS($A$1:A1)))),"GameStop Corp")</f>
      </c>
    </row>
    <row r="4252">
      <c r="A4252" s="2" t="s">
        <v>4867</v>
      </c>
      <c r="B4252" s="2" t="s">
        <v>5018</v>
      </c>
    </row>
    <row r="4255" hidden="1">
      <c r="A4255" s="0" t="s">
        <v>3555</v>
      </c>
      <c r="B4255" s="0">
        <v>0.00025526366147</v>
      </c>
    </row>
    <row r="4256">
      <c r="A4256" s="13" t="s">
        <v>3559</v>
      </c>
      <c r="B4256" s="13">
        <v>44553</v>
      </c>
      <c r="C4256" s="14">
        <f>HYPERLINK(CHAR(35)&amp;CELL("address",INDEX(Holdings!AN1:AN2253,SMALL(IF(COUNTIF(Holdings!A1:A2253,A4255),MATCH(B4255,Holdings!Y1:Y2253,0),""),ROWS($A$1:A1)))),"GameStop Corp")</f>
      </c>
    </row>
    <row r="4257">
      <c r="A4257" s="2" t="s">
        <v>4867</v>
      </c>
      <c r="B4257" s="2" t="s">
        <v>5018</v>
      </c>
    </row>
    <row r="4260" hidden="1">
      <c r="A4260" s="0" t="s">
        <v>3562</v>
      </c>
      <c r="B4260" s="0">
        <v>0.00043077627398</v>
      </c>
    </row>
    <row r="4261">
      <c r="A4261" s="13" t="s">
        <v>3566</v>
      </c>
      <c r="B4261" s="13">
        <v>43854</v>
      </c>
      <c r="C4261" s="14">
        <f>HYPERLINK(CHAR(35)&amp;CELL("address",INDEX(Holdings!AN1:AN2253,SMALL(IF(COUNTIF(Holdings!A1:A2253,A4260),MATCH(B4260,Holdings!Y1:Y2253,0),""),ROWS($A$1:A1)))),"GameStop Corp")</f>
      </c>
    </row>
    <row r="4262">
      <c r="A4262" s="2" t="s">
        <v>4867</v>
      </c>
      <c r="B4262" s="2" t="s">
        <v>5018</v>
      </c>
    </row>
    <row r="4265" hidden="1">
      <c r="A4265" s="0" t="s">
        <v>3569</v>
      </c>
      <c r="B4265" s="0">
        <v>0.00032327764205</v>
      </c>
    </row>
    <row r="4266">
      <c r="A4266" s="13" t="s">
        <v>3566</v>
      </c>
      <c r="B4266" s="13">
        <v>43945</v>
      </c>
      <c r="C4266" s="14">
        <f>HYPERLINK(CHAR(35)&amp;CELL("address",INDEX(Holdings!AN1:AN2253,SMALL(IF(COUNTIF(Holdings!A1:A2253,A4265),MATCH(B4265,Holdings!Y1:Y2253,0),""),ROWS($A$1:A1)))),"GameStop Corp")</f>
      </c>
    </row>
    <row r="4267">
      <c r="A4267" s="2" t="s">
        <v>4867</v>
      </c>
      <c r="B4267" s="2" t="s">
        <v>5018</v>
      </c>
    </row>
    <row r="4270" hidden="1">
      <c r="A4270" s="0" t="s">
        <v>3570</v>
      </c>
      <c r="B4270" s="0">
        <v>0.00046158259954</v>
      </c>
    </row>
    <row r="4271">
      <c r="A4271" s="13" t="s">
        <v>3566</v>
      </c>
      <c r="B4271" s="13">
        <v>44036</v>
      </c>
      <c r="C4271" s="14">
        <f>HYPERLINK(CHAR(35)&amp;CELL("address",INDEX(Holdings!AN1:AN2253,SMALL(IF(COUNTIF(Holdings!A1:A2253,A4270),MATCH(B4270,Holdings!Y1:Y2253,0),""),ROWS($A$1:A1)))),"GameStop Corp")</f>
      </c>
    </row>
    <row r="4272">
      <c r="A4272" s="2" t="s">
        <v>4867</v>
      </c>
      <c r="B4272" s="2" t="s">
        <v>5018</v>
      </c>
    </row>
    <row r="4275" hidden="1">
      <c r="A4275" s="0" t="s">
        <v>3571</v>
      </c>
      <c r="B4275" s="0">
        <v>0.00072073607375</v>
      </c>
    </row>
    <row r="4276">
      <c r="A4276" s="13" t="s">
        <v>3566</v>
      </c>
      <c r="B4276" s="13">
        <v>44130</v>
      </c>
      <c r="C4276" s="14">
        <f>HYPERLINK(CHAR(35)&amp;CELL("address",INDEX(Holdings!AN1:AN2253,SMALL(IF(COUNTIF(Holdings!A1:A2253,A4275),MATCH(B4275,Holdings!Y1:Y2253,0),""),ROWS($A$1:A1)))),"GameStop Corp")</f>
      </c>
    </row>
    <row r="4277">
      <c r="A4277" s="2" t="s">
        <v>4867</v>
      </c>
      <c r="B4277" s="2" t="s">
        <v>5018</v>
      </c>
    </row>
    <row r="4280" hidden="1">
      <c r="A4280" s="0" t="s">
        <v>3572</v>
      </c>
      <c r="B4280" s="0">
        <v>0.00146125229439</v>
      </c>
    </row>
    <row r="4281">
      <c r="A4281" s="13" t="s">
        <v>3566</v>
      </c>
      <c r="B4281" s="13">
        <v>44222</v>
      </c>
      <c r="C4281" s="14">
        <f>HYPERLINK(CHAR(35)&amp;CELL("address",INDEX(Holdings!AN1:AN2253,SMALL(IF(COUNTIF(Holdings!A1:A2253,A4280),MATCH(B4280,Holdings!Y1:Y2253,0),""),ROWS($A$1:A1)))),"GameStop Corp")</f>
      </c>
    </row>
    <row r="4282">
      <c r="A4282" s="2" t="s">
        <v>4867</v>
      </c>
      <c r="B4282" s="2" t="s">
        <v>5018</v>
      </c>
    </row>
    <row r="4285" hidden="1">
      <c r="A4285" s="0" t="s">
        <v>3573</v>
      </c>
      <c r="B4285" s="0">
        <v>0.00688139680856</v>
      </c>
    </row>
    <row r="4286">
      <c r="A4286" s="13" t="s">
        <v>3566</v>
      </c>
      <c r="B4286" s="13">
        <v>44309</v>
      </c>
      <c r="C4286" s="14">
        <f>HYPERLINK(CHAR(35)&amp;CELL("address",INDEX(Holdings!AN1:AN2253,SMALL(IF(COUNTIF(Holdings!A1:A2253,A4285),MATCH(B4285,Holdings!Y1:Y2253,0),""),ROWS($A$1:A1)))),"GameStop Corp")</f>
      </c>
    </row>
    <row r="4287">
      <c r="A4287" s="2" t="s">
        <v>4867</v>
      </c>
      <c r="B4287" s="2" t="s">
        <v>5018</v>
      </c>
    </row>
    <row r="4290" hidden="1">
      <c r="A4290" s="0" t="s">
        <v>3575</v>
      </c>
      <c r="B4290" s="0">
        <v>0.00922265354792</v>
      </c>
    </row>
    <row r="4291">
      <c r="A4291" s="13" t="s">
        <v>3566</v>
      </c>
      <c r="B4291" s="13">
        <v>44404</v>
      </c>
      <c r="C4291" s="14">
        <f>HYPERLINK(CHAR(35)&amp;CELL("address",INDEX(Holdings!AN1:AN2253,SMALL(IF(COUNTIF(Holdings!A1:A2253,A4290),MATCH(B4290,Holdings!Y1:Y2253,0),""),ROWS($A$1:A1)))),"GameStop Corp")</f>
      </c>
    </row>
    <row r="4292">
      <c r="A4292" s="2" t="s">
        <v>4867</v>
      </c>
      <c r="B4292" s="2" t="s">
        <v>5018</v>
      </c>
    </row>
    <row r="4295" hidden="1">
      <c r="A4295" s="0" t="s">
        <v>3576</v>
      </c>
      <c r="B4295" s="0">
        <v>0.00554428860006</v>
      </c>
    </row>
    <row r="4296">
      <c r="A4296" s="13" t="s">
        <v>3566</v>
      </c>
      <c r="B4296" s="13">
        <v>44494</v>
      </c>
      <c r="C4296" s="14">
        <f>HYPERLINK(CHAR(35)&amp;CELL("address",INDEX(Holdings!AN1:AN2253,SMALL(IF(COUNTIF(Holdings!A1:A2253,A4295),MATCH(B4295,Holdings!Y1:Y2253,0),""),ROWS($A$1:A1)))),"GameStop Corp")</f>
      </c>
    </row>
    <row r="4297">
      <c r="A4297" s="2" t="s">
        <v>4867</v>
      </c>
      <c r="B4297" s="2" t="s">
        <v>5018</v>
      </c>
    </row>
    <row r="4300" hidden="1">
      <c r="A4300" s="0" t="s">
        <v>3577</v>
      </c>
      <c r="B4300" s="0">
        <v>0.0004671878387</v>
      </c>
    </row>
    <row r="4301">
      <c r="A4301" s="13" t="s">
        <v>3578</v>
      </c>
      <c r="B4301" s="13">
        <v>43854</v>
      </c>
      <c r="C4301" s="14">
        <f>HYPERLINK(CHAR(35)&amp;CELL("address",INDEX(Holdings!AN1:AN2253,SMALL(IF(COUNTIF(Holdings!A1:A2253,A4300),MATCH(B4300,Holdings!Y1:Y2253,0),""),ROWS($A$1:A1)))),"GameStop Corp")</f>
      </c>
    </row>
    <row r="4302">
      <c r="A4302" s="2" t="s">
        <v>4867</v>
      </c>
      <c r="B4302" s="2" t="s">
        <v>5018</v>
      </c>
    </row>
    <row r="4305" hidden="1">
      <c r="A4305" s="0" t="s">
        <v>3581</v>
      </c>
      <c r="B4305" s="0">
        <v>0.00034991278751</v>
      </c>
    </row>
    <row r="4306">
      <c r="A4306" s="13" t="s">
        <v>3578</v>
      </c>
      <c r="B4306" s="13">
        <v>43945</v>
      </c>
      <c r="C4306" s="14">
        <f>HYPERLINK(CHAR(35)&amp;CELL("address",INDEX(Holdings!AN1:AN2253,SMALL(IF(COUNTIF(Holdings!A1:A2253,A4305),MATCH(B4305,Holdings!Y1:Y2253,0),""),ROWS($A$1:A1)))),"GameStop Corp")</f>
      </c>
    </row>
    <row r="4307">
      <c r="A4307" s="2" t="s">
        <v>4867</v>
      </c>
      <c r="B4307" s="2" t="s">
        <v>5018</v>
      </c>
    </row>
    <row r="4310" hidden="1">
      <c r="A4310" s="0" t="s">
        <v>3582</v>
      </c>
      <c r="B4310" s="0">
        <v>0.00049420430463</v>
      </c>
    </row>
    <row r="4311">
      <c r="A4311" s="13" t="s">
        <v>3578</v>
      </c>
      <c r="B4311" s="13">
        <v>44036</v>
      </c>
      <c r="C4311" s="14">
        <f>HYPERLINK(CHAR(35)&amp;CELL("address",INDEX(Holdings!AN1:AN2253,SMALL(IF(COUNTIF(Holdings!A1:A2253,A4310),MATCH(B4310,Holdings!Y1:Y2253,0),""),ROWS($A$1:A1)))),"GameStop Corp")</f>
      </c>
    </row>
    <row r="4312">
      <c r="A4312" s="2" t="s">
        <v>4867</v>
      </c>
      <c r="B4312" s="2" t="s">
        <v>5018</v>
      </c>
    </row>
    <row r="4315" hidden="1">
      <c r="A4315" s="0" t="s">
        <v>3583</v>
      </c>
      <c r="B4315" s="0">
        <v>0.00078274387873</v>
      </c>
    </row>
    <row r="4316">
      <c r="A4316" s="13" t="s">
        <v>3578</v>
      </c>
      <c r="B4316" s="13">
        <v>44130</v>
      </c>
      <c r="C4316" s="14">
        <f>HYPERLINK(CHAR(35)&amp;CELL("address",INDEX(Holdings!AN1:AN2253,SMALL(IF(COUNTIF(Holdings!A1:A2253,A4315),MATCH(B4315,Holdings!Y1:Y2253,0),""),ROWS($A$1:A1)))),"GameStop Corp")</f>
      </c>
    </row>
    <row r="4317">
      <c r="A4317" s="2" t="s">
        <v>4867</v>
      </c>
      <c r="B4317" s="2" t="s">
        <v>5018</v>
      </c>
    </row>
    <row r="4320" hidden="1">
      <c r="A4320" s="0" t="s">
        <v>3584</v>
      </c>
      <c r="B4320" s="0">
        <v>0.00160042509235</v>
      </c>
    </row>
    <row r="4321">
      <c r="A4321" s="13" t="s">
        <v>3578</v>
      </c>
      <c r="B4321" s="13">
        <v>44222</v>
      </c>
      <c r="C4321" s="14">
        <f>HYPERLINK(CHAR(35)&amp;CELL("address",INDEX(Holdings!AN1:AN2253,SMALL(IF(COUNTIF(Holdings!A1:A2253,A4320),MATCH(B4320,Holdings!Y1:Y2253,0),""),ROWS($A$1:A1)))),"GameStop Corp")</f>
      </c>
    </row>
    <row r="4322">
      <c r="A4322" s="2" t="s">
        <v>4867</v>
      </c>
      <c r="B4322" s="2" t="s">
        <v>5018</v>
      </c>
    </row>
    <row r="4325" hidden="1">
      <c r="A4325" s="0" t="s">
        <v>3585</v>
      </c>
      <c r="B4325" s="0">
        <v>0.00757330865903</v>
      </c>
    </row>
    <row r="4326">
      <c r="A4326" s="13" t="s">
        <v>3578</v>
      </c>
      <c r="B4326" s="13">
        <v>44309</v>
      </c>
      <c r="C4326" s="14">
        <f>HYPERLINK(CHAR(35)&amp;CELL("address",INDEX(Holdings!AN1:AN2253,SMALL(IF(COUNTIF(Holdings!A1:A2253,A4325),MATCH(B4325,Holdings!Y1:Y2253,0),""),ROWS($A$1:A1)))),"GameStop Corp")</f>
      </c>
    </row>
    <row r="4327">
      <c r="A4327" s="2" t="s">
        <v>4867</v>
      </c>
      <c r="B4327" s="2" t="s">
        <v>5018</v>
      </c>
    </row>
    <row r="4330" hidden="1">
      <c r="A4330" s="0" t="s">
        <v>3586</v>
      </c>
      <c r="B4330" s="0">
        <v>0.01009216212647</v>
      </c>
    </row>
    <row r="4331">
      <c r="A4331" s="13" t="s">
        <v>3578</v>
      </c>
      <c r="B4331" s="13">
        <v>44404</v>
      </c>
      <c r="C4331" s="14">
        <f>HYPERLINK(CHAR(35)&amp;CELL("address",INDEX(Holdings!AN1:AN2253,SMALL(IF(COUNTIF(Holdings!A1:A2253,A4330),MATCH(B4330,Holdings!Y1:Y2253,0),""),ROWS($A$1:A1)))),"GameStop Corp")</f>
      </c>
    </row>
    <row r="4332">
      <c r="A4332" s="2" t="s">
        <v>4867</v>
      </c>
      <c r="B4332" s="2" t="s">
        <v>5018</v>
      </c>
    </row>
    <row r="4335" hidden="1">
      <c r="A4335" s="0" t="s">
        <v>3587</v>
      </c>
      <c r="B4335" s="0">
        <v>0.00603457488523</v>
      </c>
    </row>
    <row r="4336">
      <c r="A4336" s="13" t="s">
        <v>3578</v>
      </c>
      <c r="B4336" s="13">
        <v>44494</v>
      </c>
      <c r="C4336" s="14">
        <f>HYPERLINK(CHAR(35)&amp;CELL("address",INDEX(Holdings!AN1:AN2253,SMALL(IF(COUNTIF(Holdings!A1:A2253,A4335),MATCH(B4335,Holdings!Y1:Y2253,0),""),ROWS($A$1:A1)))),"GameStop Corp")</f>
      </c>
    </row>
    <row r="4337">
      <c r="A4337" s="2" t="s">
        <v>4867</v>
      </c>
      <c r="B4337" s="2" t="s">
        <v>5018</v>
      </c>
    </row>
    <row r="4340" hidden="1">
      <c r="A4340" s="0" t="s">
        <v>3588</v>
      </c>
      <c r="B4340" s="0">
        <v>2.118231226E-05</v>
      </c>
    </row>
    <row r="4341">
      <c r="A4341" s="13" t="s">
        <v>3589</v>
      </c>
      <c r="B4341" s="13">
        <v>43854</v>
      </c>
      <c r="C4341" s="14">
        <f>HYPERLINK(CHAR(35)&amp;CELL("address",INDEX(Holdings!AN1:AN2253,SMALL(IF(COUNTIF(Holdings!A1:A2253,A4340),MATCH(B4340,Holdings!Y1:Y2253,0),""),ROWS($A$1:A1)))),"GameStop Corp")</f>
      </c>
    </row>
    <row r="4342">
      <c r="A4342" s="2" t="s">
        <v>4867</v>
      </c>
      <c r="B4342" s="2" t="s">
        <v>5018</v>
      </c>
    </row>
    <row r="4345" hidden="1">
      <c r="A4345" s="0" t="s">
        <v>3592</v>
      </c>
      <c r="B4345" s="0">
        <v>1.28620247E-05</v>
      </c>
    </row>
    <row r="4346">
      <c r="A4346" s="13" t="s">
        <v>3589</v>
      </c>
      <c r="B4346" s="13">
        <v>43945</v>
      </c>
      <c r="C4346" s="14">
        <f>HYPERLINK(CHAR(35)&amp;CELL("address",INDEX(Holdings!AN1:AN2253,SMALL(IF(COUNTIF(Holdings!A1:A2253,A4345),MATCH(B4345,Holdings!Y1:Y2253,0),""),ROWS($A$1:A1)))),"GameStop Corp")</f>
      </c>
    </row>
    <row r="4347">
      <c r="A4347" s="2" t="s">
        <v>4867</v>
      </c>
      <c r="B4347" s="2" t="s">
        <v>5018</v>
      </c>
    </row>
    <row r="4350" hidden="1">
      <c r="A4350" s="0" t="s">
        <v>3593</v>
      </c>
      <c r="B4350" s="0">
        <v>7.70821426E-06</v>
      </c>
    </row>
    <row r="4351">
      <c r="A4351" s="13" t="s">
        <v>3589</v>
      </c>
      <c r="B4351" s="13">
        <v>44036</v>
      </c>
      <c r="C4351" s="14">
        <f>HYPERLINK(CHAR(35)&amp;CELL("address",INDEX(Holdings!AN1:AN2253,SMALL(IF(COUNTIF(Holdings!A1:A2253,A4350),MATCH(B4350,Holdings!Y1:Y2253,0),""),ROWS($A$1:A1)))),"GameStop Corp")</f>
      </c>
    </row>
    <row r="4352">
      <c r="A4352" s="2" t="s">
        <v>4867</v>
      </c>
      <c r="B4352" s="2" t="s">
        <v>5018</v>
      </c>
    </row>
    <row r="4355" hidden="1">
      <c r="A4355" s="0" t="s">
        <v>3594</v>
      </c>
      <c r="B4355" s="0">
        <v>1.101470564E-05</v>
      </c>
    </row>
    <row r="4356">
      <c r="A4356" s="13" t="s">
        <v>3589</v>
      </c>
      <c r="B4356" s="13">
        <v>44130</v>
      </c>
      <c r="C4356" s="14">
        <f>HYPERLINK(CHAR(35)&amp;CELL("address",INDEX(Holdings!AN1:AN2253,SMALL(IF(COUNTIF(Holdings!A1:A2253,A4355),MATCH(B4355,Holdings!Y1:Y2253,0),""),ROWS($A$1:A1)))),"GameStop Corp")</f>
      </c>
    </row>
    <row r="4357">
      <c r="A4357" s="2" t="s">
        <v>4867</v>
      </c>
      <c r="B4357" s="2" t="s">
        <v>5018</v>
      </c>
    </row>
    <row r="4360" hidden="1">
      <c r="A4360" s="0" t="s">
        <v>3595</v>
      </c>
      <c r="B4360" s="0">
        <v>2.601786882E-05</v>
      </c>
    </row>
    <row r="4361">
      <c r="A4361" s="13" t="s">
        <v>3589</v>
      </c>
      <c r="B4361" s="13">
        <v>44222</v>
      </c>
      <c r="C4361" s="14">
        <f>HYPERLINK(CHAR(35)&amp;CELL("address",INDEX(Holdings!AN1:AN2253,SMALL(IF(COUNTIF(Holdings!A1:A2253,A4360),MATCH(B4360,Holdings!Y1:Y2253,0),""),ROWS($A$1:A1)))),"GameStop Corp")</f>
      </c>
    </row>
    <row r="4362">
      <c r="A4362" s="2" t="s">
        <v>4867</v>
      </c>
      <c r="B4362" s="2" t="s">
        <v>5018</v>
      </c>
    </row>
    <row r="4365" hidden="1">
      <c r="A4365" s="0" t="s">
        <v>3596</v>
      </c>
      <c r="B4365" s="0">
        <v>0.00014922761291</v>
      </c>
    </row>
    <row r="4366">
      <c r="A4366" s="13" t="s">
        <v>3589</v>
      </c>
      <c r="B4366" s="13">
        <v>44309</v>
      </c>
      <c r="C4366" s="14">
        <f>HYPERLINK(CHAR(35)&amp;CELL("address",INDEX(Holdings!AN1:AN2253,SMALL(IF(COUNTIF(Holdings!A1:A2253,A4365),MATCH(B4365,Holdings!Y1:Y2253,0),""),ROWS($A$1:A1)))),"GameStop Corp")</f>
      </c>
    </row>
    <row r="4367">
      <c r="A4367" s="2" t="s">
        <v>4867</v>
      </c>
      <c r="B4367" s="2" t="s">
        <v>5018</v>
      </c>
    </row>
    <row r="4370" hidden="1">
      <c r="A4370" s="0" t="s">
        <v>3597</v>
      </c>
      <c r="B4370" s="0">
        <v>0.00028131184486</v>
      </c>
    </row>
    <row r="4371">
      <c r="A4371" s="13" t="s">
        <v>3589</v>
      </c>
      <c r="B4371" s="13">
        <v>44404</v>
      </c>
      <c r="C4371" s="14">
        <f>HYPERLINK(CHAR(35)&amp;CELL("address",INDEX(Holdings!AN1:AN2253,SMALL(IF(COUNTIF(Holdings!A1:A2253,A4370),MATCH(B4370,Holdings!Y1:Y2253,0),""),ROWS($A$1:A1)))),"GameStop Corp")</f>
      </c>
    </row>
    <row r="4372">
      <c r="A4372" s="2" t="s">
        <v>4867</v>
      </c>
      <c r="B4372" s="2" t="s">
        <v>5018</v>
      </c>
    </row>
    <row r="4375" hidden="1">
      <c r="A4375" s="0" t="s">
        <v>3598</v>
      </c>
      <c r="B4375" s="0">
        <v>0.00026290953583</v>
      </c>
    </row>
    <row r="4376">
      <c r="A4376" s="13" t="s">
        <v>3589</v>
      </c>
      <c r="B4376" s="13">
        <v>44494</v>
      </c>
      <c r="C4376" s="14">
        <f>HYPERLINK(CHAR(35)&amp;CELL("address",INDEX(Holdings!AN1:AN2253,SMALL(IF(COUNTIF(Holdings!A1:A2253,A4375),MATCH(B4375,Holdings!Y1:Y2253,0),""),ROWS($A$1:A1)))),"GameStop Corp")</f>
      </c>
    </row>
    <row r="4377">
      <c r="A4377" s="2" t="s">
        <v>4867</v>
      </c>
      <c r="B4377" s="2" t="s">
        <v>5018</v>
      </c>
    </row>
    <row r="4380" hidden="1">
      <c r="A4380" s="0" t="s">
        <v>3599</v>
      </c>
      <c r="B4380" s="0">
        <v>0.00020223119318</v>
      </c>
    </row>
    <row r="4381">
      <c r="A4381" s="13" t="s">
        <v>3600</v>
      </c>
      <c r="B4381" s="13">
        <v>43854</v>
      </c>
      <c r="C4381" s="14">
        <f>HYPERLINK(CHAR(35)&amp;CELL("address",INDEX(Holdings!AN1:AN2253,SMALL(IF(COUNTIF(Holdings!A1:A2253,A4380),MATCH(B4380,Holdings!Y1:Y2253,0),""),ROWS($A$1:A1)))),"GameStop Corp")</f>
      </c>
    </row>
    <row r="4382">
      <c r="A4382" s="2" t="s">
        <v>4867</v>
      </c>
      <c r="B4382" s="2" t="s">
        <v>5018</v>
      </c>
    </row>
    <row r="4385" hidden="1">
      <c r="A4385" s="0" t="s">
        <v>3603</v>
      </c>
      <c r="B4385" s="0">
        <v>9.243841945E-05</v>
      </c>
    </row>
    <row r="4386">
      <c r="A4386" s="13" t="s">
        <v>3600</v>
      </c>
      <c r="B4386" s="13">
        <v>43945</v>
      </c>
      <c r="C4386" s="14">
        <f>HYPERLINK(CHAR(35)&amp;CELL("address",INDEX(Holdings!AN1:AN2253,SMALL(IF(COUNTIF(Holdings!A1:A2253,A4385),MATCH(B4385,Holdings!Y1:Y2253,0),""),ROWS($A$1:A1)))),"GameStop Corp")</f>
      </c>
    </row>
    <row r="4387">
      <c r="A4387" s="2" t="s">
        <v>4867</v>
      </c>
      <c r="B4387" s="2" t="s">
        <v>5018</v>
      </c>
    </row>
    <row r="4390" hidden="1">
      <c r="A4390" s="0" t="s">
        <v>3604</v>
      </c>
      <c r="B4390" s="0">
        <v>0.00011020105207</v>
      </c>
    </row>
    <row r="4391">
      <c r="A4391" s="13" t="s">
        <v>3600</v>
      </c>
      <c r="B4391" s="13">
        <v>44036</v>
      </c>
      <c r="C4391" s="14">
        <f>HYPERLINK(CHAR(35)&amp;CELL("address",INDEX(Holdings!AN1:AN2253,SMALL(IF(COUNTIF(Holdings!A1:A2253,A4390),MATCH(B4390,Holdings!Y1:Y2253,0),""),ROWS($A$1:A1)))),"GameStop Corp")</f>
      </c>
    </row>
    <row r="4392">
      <c r="A4392" s="2" t="s">
        <v>4867</v>
      </c>
      <c r="B4392" s="2" t="s">
        <v>5018</v>
      </c>
    </row>
    <row r="4395" hidden="1">
      <c r="A4395" s="0" t="s">
        <v>3605</v>
      </c>
      <c r="B4395" s="0">
        <v>0.00015521810934</v>
      </c>
    </row>
    <row r="4396">
      <c r="A4396" s="13" t="s">
        <v>3600</v>
      </c>
      <c r="B4396" s="13">
        <v>44130</v>
      </c>
      <c r="C4396" s="14">
        <f>HYPERLINK(CHAR(35)&amp;CELL("address",INDEX(Holdings!AN1:AN2253,SMALL(IF(COUNTIF(Holdings!A1:A2253,A4395),MATCH(B4395,Holdings!Y1:Y2253,0),""),ROWS($A$1:A1)))),"GameStop Corp")</f>
      </c>
    </row>
    <row r="4397">
      <c r="A4397" s="2" t="s">
        <v>4867</v>
      </c>
      <c r="B4397" s="2" t="s">
        <v>5018</v>
      </c>
    </row>
    <row r="4400" hidden="1">
      <c r="A4400" s="0" t="s">
        <v>3606</v>
      </c>
      <c r="B4400" s="0">
        <v>0.00028457312845</v>
      </c>
    </row>
    <row r="4401">
      <c r="A4401" s="13" t="s">
        <v>3600</v>
      </c>
      <c r="B4401" s="13">
        <v>44222</v>
      </c>
      <c r="C4401" s="14">
        <f>HYPERLINK(CHAR(35)&amp;CELL("address",INDEX(Holdings!AN1:AN2253,SMALL(IF(COUNTIF(Holdings!A1:A2253,A4400),MATCH(B4400,Holdings!Y1:Y2253,0),""),ROWS($A$1:A1)))),"GameStop Corp")</f>
      </c>
    </row>
    <row r="4402">
      <c r="A4402" s="2" t="s">
        <v>4867</v>
      </c>
      <c r="B4402" s="2" t="s">
        <v>5018</v>
      </c>
    </row>
    <row r="4405" hidden="1">
      <c r="A4405" s="0" t="s">
        <v>3607</v>
      </c>
      <c r="B4405" s="0">
        <v>0.00143659543051</v>
      </c>
    </row>
    <row r="4406">
      <c r="A4406" s="13" t="s">
        <v>3600</v>
      </c>
      <c r="B4406" s="13">
        <v>44309</v>
      </c>
      <c r="C4406" s="14">
        <f>HYPERLINK(CHAR(35)&amp;CELL("address",INDEX(Holdings!AN1:AN2253,SMALL(IF(COUNTIF(Holdings!A1:A2253,A4405),MATCH(B4405,Holdings!Y1:Y2253,0),""),ROWS($A$1:A1)))),"GameStop Corp")</f>
      </c>
    </row>
    <row r="4407">
      <c r="A4407" s="2" t="s">
        <v>4867</v>
      </c>
      <c r="B4407" s="2" t="s">
        <v>5018</v>
      </c>
    </row>
    <row r="4410" hidden="1">
      <c r="A4410" s="0" t="s">
        <v>3608</v>
      </c>
      <c r="B4410" s="0">
        <v>0.00297792370109</v>
      </c>
    </row>
    <row r="4411">
      <c r="A4411" s="13" t="s">
        <v>3600</v>
      </c>
      <c r="B4411" s="13">
        <v>44404</v>
      </c>
      <c r="C4411" s="14">
        <f>HYPERLINK(CHAR(35)&amp;CELL("address",INDEX(Holdings!AN1:AN2253,SMALL(IF(COUNTIF(Holdings!A1:A2253,A4410),MATCH(B4410,Holdings!Y1:Y2253,0),""),ROWS($A$1:A1)))),"GameStop Corp")</f>
      </c>
    </row>
    <row r="4412">
      <c r="A4412" s="2" t="s">
        <v>4867</v>
      </c>
      <c r="B4412" s="2" t="s">
        <v>5018</v>
      </c>
    </row>
    <row r="4415" hidden="1">
      <c r="A4415" s="0" t="s">
        <v>3609</v>
      </c>
      <c r="B4415" s="0">
        <v>0.00289456659689</v>
      </c>
    </row>
    <row r="4416">
      <c r="A4416" s="13" t="s">
        <v>3600</v>
      </c>
      <c r="B4416" s="13">
        <v>44494</v>
      </c>
      <c r="C4416" s="14">
        <f>HYPERLINK(CHAR(35)&amp;CELL("address",INDEX(Holdings!AN1:AN2253,SMALL(IF(COUNTIF(Holdings!A1:A2253,A4415),MATCH(B4415,Holdings!Y1:Y2253,0),""),ROWS($A$1:A1)))),"GameStop Corp")</f>
      </c>
    </row>
    <row r="4417">
      <c r="A4417" s="2" t="s">
        <v>4867</v>
      </c>
      <c r="B4417" s="2" t="s">
        <v>5018</v>
      </c>
    </row>
    <row r="4420" hidden="1">
      <c r="A4420" s="0" t="s">
        <v>3610</v>
      </c>
      <c r="B4420" s="0">
        <v>0.000984897245</v>
      </c>
    </row>
    <row r="4421">
      <c r="A4421" s="13" t="s">
        <v>3614</v>
      </c>
      <c r="B4421" s="13">
        <v>44435</v>
      </c>
      <c r="C4421" s="14">
        <f>HYPERLINK(CHAR(35)&amp;CELL("address",INDEX(Holdings!AN1:AN2253,SMALL(IF(COUNTIF(Holdings!A1:A2253,A4420),MATCH(B4420,Holdings!Y1:Y2253,0),""),ROWS($A$1:A1)))),"GameStop Corp")</f>
      </c>
    </row>
    <row r="4422">
      <c r="A4422" s="2" t="s">
        <v>4867</v>
      </c>
      <c r="B4422" s="2" t="s">
        <v>4868</v>
      </c>
    </row>
    <row r="4425" hidden="1">
      <c r="A4425" s="0" t="s">
        <v>3617</v>
      </c>
      <c r="B4425" s="0">
        <v>0.00088611774582</v>
      </c>
    </row>
    <row r="4426">
      <c r="A4426" s="13" t="s">
        <v>3614</v>
      </c>
      <c r="B4426" s="13">
        <v>44524</v>
      </c>
      <c r="C4426" s="14">
        <f>HYPERLINK(CHAR(35)&amp;CELL("address",INDEX(Holdings!AN1:AN2253,SMALL(IF(COUNTIF(Holdings!A1:A2253,A4425),MATCH(B4425,Holdings!Y1:Y2253,0),""),ROWS($A$1:A1)))),"GameStop Corp")</f>
      </c>
    </row>
    <row r="4427">
      <c r="A4427" s="2" t="s">
        <v>4867</v>
      </c>
      <c r="B4427" s="2" t="s">
        <v>4868</v>
      </c>
    </row>
    <row r="4430" hidden="1">
      <c r="A4430" s="0" t="s">
        <v>3618</v>
      </c>
      <c r="B4430" s="0">
        <v>0.0002164230741</v>
      </c>
    </row>
    <row r="4431">
      <c r="A4431" s="13" t="s">
        <v>3619</v>
      </c>
      <c r="B4431" s="13">
        <v>43791</v>
      </c>
      <c r="C4431" s="14">
        <f>HYPERLINK(CHAR(35)&amp;CELL("address",INDEX(Holdings!AN1:AN2253,SMALL(IF(COUNTIF(Holdings!A1:A2253,A4430),MATCH(B4430,Holdings!Y1:Y2253,0),""),ROWS($A$1:A1)))),"GameStop Corp")</f>
      </c>
    </row>
    <row r="4432">
      <c r="A4432" s="2" t="s">
        <v>4867</v>
      </c>
      <c r="B4432" s="2" t="s">
        <v>4868</v>
      </c>
    </row>
    <row r="4435" hidden="1">
      <c r="A4435" s="0" t="s">
        <v>3622</v>
      </c>
      <c r="B4435" s="0">
        <v>0.00015920315628</v>
      </c>
    </row>
    <row r="4436">
      <c r="A4436" s="13" t="s">
        <v>3619</v>
      </c>
      <c r="B4436" s="13">
        <v>43889</v>
      </c>
      <c r="C4436" s="14">
        <f>HYPERLINK(CHAR(35)&amp;CELL("address",INDEX(Holdings!AN1:AN2253,SMALL(IF(COUNTIF(Holdings!A1:A2253,A4435),MATCH(B4435,Holdings!Y1:Y2253,0),""),ROWS($A$1:A1)))),"GameStop Corp")</f>
      </c>
    </row>
    <row r="4437">
      <c r="A4437" s="2" t="s">
        <v>4867</v>
      </c>
      <c r="B4437" s="2" t="s">
        <v>4868</v>
      </c>
    </row>
    <row r="4440" hidden="1">
      <c r="A4440" s="0" t="s">
        <v>3623</v>
      </c>
      <c r="B4440" s="0">
        <v>0.00013791754068</v>
      </c>
    </row>
    <row r="4441">
      <c r="A4441" s="13" t="s">
        <v>3619</v>
      </c>
      <c r="B4441" s="13">
        <v>43973</v>
      </c>
      <c r="C4441" s="14">
        <f>HYPERLINK(CHAR(35)&amp;CELL("address",INDEX(Holdings!AN1:AN2253,SMALL(IF(COUNTIF(Holdings!A1:A2253,A4440),MATCH(B4440,Holdings!Y1:Y2253,0),""),ROWS($A$1:A1)))),"GameStop Corp")</f>
      </c>
    </row>
    <row r="4442">
      <c r="A4442" s="2" t="s">
        <v>4867</v>
      </c>
      <c r="B4442" s="2" t="s">
        <v>4868</v>
      </c>
    </row>
    <row r="4445" hidden="1">
      <c r="A4445" s="0" t="s">
        <v>3624</v>
      </c>
      <c r="B4445" s="0">
        <v>0.00013993396624</v>
      </c>
    </row>
    <row r="4446">
      <c r="A4446" s="13" t="s">
        <v>3619</v>
      </c>
      <c r="B4446" s="13">
        <v>44071</v>
      </c>
      <c r="C4446" s="14">
        <f>HYPERLINK(CHAR(35)&amp;CELL("address",INDEX(Holdings!AN1:AN2253,SMALL(IF(COUNTIF(Holdings!A1:A2253,A4445),MATCH(B4445,Holdings!Y1:Y2253,0),""),ROWS($A$1:A1)))),"GameStop Corp")</f>
      </c>
    </row>
    <row r="4447">
      <c r="A4447" s="2" t="s">
        <v>4867</v>
      </c>
      <c r="B4447" s="2" t="s">
        <v>4868</v>
      </c>
    </row>
    <row r="4450" hidden="1">
      <c r="A4450" s="0" t="s">
        <v>3625</v>
      </c>
      <c r="B4450" s="0">
        <v>0.00026124311865</v>
      </c>
    </row>
    <row r="4451">
      <c r="A4451" s="13" t="s">
        <v>3619</v>
      </c>
      <c r="B4451" s="13">
        <v>44159</v>
      </c>
      <c r="C4451" s="14">
        <f>HYPERLINK(CHAR(35)&amp;CELL("address",INDEX(Holdings!AN1:AN2253,SMALL(IF(COUNTIF(Holdings!A1:A2253,A4450),MATCH(B4450,Holdings!Y1:Y2253,0),""),ROWS($A$1:A1)))),"GameStop Corp")</f>
      </c>
    </row>
    <row r="4452">
      <c r="A4452" s="2" t="s">
        <v>4867</v>
      </c>
      <c r="B4452" s="2" t="s">
        <v>4868</v>
      </c>
    </row>
    <row r="4455" hidden="1">
      <c r="A4455" s="0" t="s">
        <v>3626</v>
      </c>
      <c r="B4455" s="0">
        <v>0.00038373811333</v>
      </c>
    </row>
    <row r="4456">
      <c r="A4456" s="13" t="s">
        <v>3619</v>
      </c>
      <c r="B4456" s="13">
        <v>44253</v>
      </c>
      <c r="C4456" s="14">
        <f>HYPERLINK(CHAR(35)&amp;CELL("address",INDEX(Holdings!AN1:AN2253,SMALL(IF(COUNTIF(Holdings!A1:A2253,A4455),MATCH(B4455,Holdings!Y1:Y2253,0),""),ROWS($A$1:A1)))),"GameStop Corp")</f>
      </c>
    </row>
    <row r="4457">
      <c r="A4457" s="2" t="s">
        <v>4867</v>
      </c>
      <c r="B4457" s="2" t="s">
        <v>4868</v>
      </c>
    </row>
    <row r="4460" hidden="1">
      <c r="A4460" s="0" t="s">
        <v>3627</v>
      </c>
      <c r="B4460" s="0">
        <v>0.00331838618499</v>
      </c>
    </row>
    <row r="4461">
      <c r="A4461" s="13" t="s">
        <v>3619</v>
      </c>
      <c r="B4461" s="13">
        <v>44344</v>
      </c>
      <c r="C4461" s="14">
        <f>HYPERLINK(CHAR(35)&amp;CELL("address",INDEX(Holdings!AN1:AN2253,SMALL(IF(COUNTIF(Holdings!A1:A2253,A4460),MATCH(B4460,Holdings!Y1:Y2253,0),""),ROWS($A$1:A1)))),"GameStop Corp")</f>
      </c>
    </row>
    <row r="4462">
      <c r="A4462" s="2" t="s">
        <v>4867</v>
      </c>
      <c r="B4462" s="2" t="s">
        <v>4868</v>
      </c>
    </row>
    <row r="4465" hidden="1">
      <c r="A4465" s="0" t="s">
        <v>3628</v>
      </c>
      <c r="B4465" s="0">
        <v>0.00373745502602</v>
      </c>
    </row>
    <row r="4466">
      <c r="A4466" s="13" t="s">
        <v>3619</v>
      </c>
      <c r="B4466" s="13">
        <v>44435</v>
      </c>
      <c r="C4466" s="14">
        <f>HYPERLINK(CHAR(35)&amp;CELL("address",INDEX(Holdings!AN1:AN2253,SMALL(IF(COUNTIF(Holdings!A1:A2253,A4465),MATCH(B4465,Holdings!Y1:Y2253,0),""),ROWS($A$1:A1)))),"GameStop Corp")</f>
      </c>
    </row>
    <row r="4467">
      <c r="A4467" s="2" t="s">
        <v>4867</v>
      </c>
      <c r="B4467" s="2" t="s">
        <v>4868</v>
      </c>
    </row>
    <row r="4470" hidden="1">
      <c r="A4470" s="0" t="s">
        <v>3732</v>
      </c>
      <c r="B4470" s="0">
        <v>0.00011369762726</v>
      </c>
    </row>
    <row r="4471">
      <c r="A4471" s="13" t="s">
        <v>3736</v>
      </c>
      <c r="B4471" s="13">
        <v>44435</v>
      </c>
      <c r="C4471" s="14">
        <f>HYPERLINK(CHAR(35)&amp;CELL("address",INDEX(Holdings!AN1:AN2253,SMALL(IF(COUNTIF(Holdings!A1:A2253,A4470),MATCH(B4470,Holdings!Y1:Y2253,0),""),ROWS($A$1:A1)))),"GameStop Corp")</f>
      </c>
    </row>
    <row r="4474" hidden="1">
      <c r="A4474" s="0" t="s">
        <v>3739</v>
      </c>
      <c r="B4474" s="0">
        <v>9.410160867E-05</v>
      </c>
    </row>
    <row r="4475">
      <c r="A4475" s="13" t="s">
        <v>3736</v>
      </c>
      <c r="B4475" s="13">
        <v>44526</v>
      </c>
      <c r="C4475" s="14">
        <f>HYPERLINK(CHAR(35)&amp;CELL("address",INDEX(Holdings!AN1:AN2253,SMALL(IF(COUNTIF(Holdings!A1:A2253,A4474),MATCH(B4474,Holdings!Y1:Y2253,0),""),ROWS($A$1:A1)))),"GameStop Corp")</f>
      </c>
    </row>
    <row r="4478" hidden="1">
      <c r="A4478" s="0" t="s">
        <v>3745</v>
      </c>
      <c r="B4478" s="0">
        <v>0.00088125850871</v>
      </c>
    </row>
    <row r="4479">
      <c r="A4479" s="13" t="s">
        <v>3749</v>
      </c>
      <c r="B4479" s="13">
        <v>43796</v>
      </c>
      <c r="C4479" s="14">
        <f>HYPERLINK(CHAR(35)&amp;CELL("address",INDEX(Holdings!AN1:AN2253,SMALL(IF(COUNTIF(Holdings!A1:A2253,A4478),MATCH(B4478,Holdings!Y1:Y2253,0),""),ROWS($A$1:A1)))),"GameStop Corp")</f>
      </c>
    </row>
    <row r="4482" hidden="1">
      <c r="A4482" s="0" t="s">
        <v>3752</v>
      </c>
      <c r="B4482" s="0">
        <v>0.00083331841993</v>
      </c>
    </row>
    <row r="4483">
      <c r="A4483" s="13" t="s">
        <v>3749</v>
      </c>
      <c r="B4483" s="13">
        <v>43888</v>
      </c>
      <c r="C4483" s="14">
        <f>HYPERLINK(CHAR(35)&amp;CELL("address",INDEX(Holdings!AN1:AN2253,SMALL(IF(COUNTIF(Holdings!A1:A2253,A4482),MATCH(B4482,Holdings!Y1:Y2253,0),""),ROWS($A$1:A1)))),"GameStop Corp")</f>
      </c>
    </row>
    <row r="4486" hidden="1">
      <c r="A4486" s="0" t="s">
        <v>3753</v>
      </c>
      <c r="B4486" s="0">
        <v>0.00079611418498</v>
      </c>
    </row>
    <row r="4487">
      <c r="A4487" s="13" t="s">
        <v>3749</v>
      </c>
      <c r="B4487" s="13">
        <v>43983</v>
      </c>
      <c r="C4487" s="14">
        <f>HYPERLINK(CHAR(35)&amp;CELL("address",INDEX(Holdings!AN1:AN2253,SMALL(IF(COUNTIF(Holdings!A1:A2253,A4486),MATCH(B4486,Holdings!Y1:Y2253,0),""),ROWS($A$1:A1)))),"GameStop Corp")</f>
      </c>
    </row>
    <row r="4490" hidden="1">
      <c r="A4490" s="0" t="s">
        <v>3754</v>
      </c>
      <c r="B4490" s="0">
        <v>0.00054183891141</v>
      </c>
    </row>
    <row r="4491">
      <c r="A4491" s="13" t="s">
        <v>3749</v>
      </c>
      <c r="B4491" s="13">
        <v>44070</v>
      </c>
      <c r="C4491" s="14">
        <f>HYPERLINK(CHAR(35)&amp;CELL("address",INDEX(Holdings!AN1:AN2253,SMALL(IF(COUNTIF(Holdings!A1:A2253,A4490),MATCH(B4490,Holdings!Y1:Y2253,0),""),ROWS($A$1:A1)))),"GameStop Corp")</f>
      </c>
    </row>
    <row r="4494" hidden="1">
      <c r="A4494" s="0" t="s">
        <v>3755</v>
      </c>
      <c r="B4494" s="0">
        <v>0.00050737716878</v>
      </c>
    </row>
    <row r="4495">
      <c r="A4495" s="13" t="s">
        <v>3749</v>
      </c>
      <c r="B4495" s="13">
        <v>44162</v>
      </c>
      <c r="C4495" s="14">
        <f>HYPERLINK(CHAR(35)&amp;CELL("address",INDEX(Holdings!AN1:AN2253,SMALL(IF(COUNTIF(Holdings!A1:A2253,A4494),MATCH(B4494,Holdings!Y1:Y2253,0),""),ROWS($A$1:A1)))),"GameStop Corp")</f>
      </c>
    </row>
    <row r="4498" hidden="1">
      <c r="A4498" s="0" t="s">
        <v>3756</v>
      </c>
      <c r="B4498" s="0">
        <v>0.00066352038172</v>
      </c>
    </row>
    <row r="4499">
      <c r="A4499" s="13" t="s">
        <v>3757</v>
      </c>
      <c r="B4499" s="13">
        <v>43796</v>
      </c>
      <c r="C4499" s="14">
        <f>HYPERLINK(CHAR(35)&amp;CELL("address",INDEX(Holdings!AN1:AN2253,SMALL(IF(COUNTIF(Holdings!A1:A2253,A4498),MATCH(B4498,Holdings!Y1:Y2253,0),""),ROWS($A$1:A1)))),"GameStop Corp")</f>
      </c>
    </row>
    <row r="4502" hidden="1">
      <c r="A4502" s="0" t="s">
        <v>3760</v>
      </c>
      <c r="B4502" s="0">
        <v>0.00091739439096</v>
      </c>
    </row>
    <row r="4503">
      <c r="A4503" s="13" t="s">
        <v>3757</v>
      </c>
      <c r="B4503" s="13">
        <v>43888</v>
      </c>
      <c r="C4503" s="14">
        <f>HYPERLINK(CHAR(35)&amp;CELL("address",INDEX(Holdings!AN1:AN2253,SMALL(IF(COUNTIF(Holdings!A1:A2253,A4502),MATCH(B4502,Holdings!Y1:Y2253,0),""),ROWS($A$1:A1)))),"GameStop Corp")</f>
      </c>
    </row>
    <row r="4506" hidden="1">
      <c r="A4506" s="0" t="s">
        <v>3761</v>
      </c>
      <c r="B4506" s="0">
        <v>0.00056457707436</v>
      </c>
    </row>
    <row r="4507">
      <c r="A4507" s="13" t="s">
        <v>3757</v>
      </c>
      <c r="B4507" s="13">
        <v>43983</v>
      </c>
      <c r="C4507" s="14">
        <f>HYPERLINK(CHAR(35)&amp;CELL("address",INDEX(Holdings!AN1:AN2253,SMALL(IF(COUNTIF(Holdings!A1:A2253,A4506),MATCH(B4506,Holdings!Y1:Y2253,0),""),ROWS($A$1:A1)))),"GameStop Corp")</f>
      </c>
    </row>
    <row r="4510" hidden="1">
      <c r="A4510" s="0" t="s">
        <v>3762</v>
      </c>
      <c r="B4510" s="0">
        <v>0.00019228640398</v>
      </c>
    </row>
    <row r="4511">
      <c r="A4511" s="13" t="s">
        <v>3763</v>
      </c>
      <c r="B4511" s="13">
        <v>43796</v>
      </c>
      <c r="C4511" s="14">
        <f>HYPERLINK(CHAR(35)&amp;CELL("address",INDEX(Holdings!AN1:AN2253,SMALL(IF(COUNTIF(Holdings!A1:A2253,A4510),MATCH(B4510,Holdings!Y1:Y2253,0),""),ROWS($A$1:A1)))),"GameStop Corp")</f>
      </c>
    </row>
    <row r="4514" hidden="1">
      <c r="A4514" s="0" t="s">
        <v>3766</v>
      </c>
      <c r="B4514" s="0">
        <v>0.00020405828363</v>
      </c>
    </row>
    <row r="4515">
      <c r="A4515" s="13" t="s">
        <v>3763</v>
      </c>
      <c r="B4515" s="13">
        <v>43888</v>
      </c>
      <c r="C4515" s="14">
        <f>HYPERLINK(CHAR(35)&amp;CELL("address",INDEX(Holdings!AN1:AN2253,SMALL(IF(COUNTIF(Holdings!A1:A2253,A4514),MATCH(B4514,Holdings!Y1:Y2253,0),""),ROWS($A$1:A1)))),"GameStop Corp")</f>
      </c>
    </row>
    <row r="4518" hidden="1">
      <c r="A4518" s="0" t="s">
        <v>3814</v>
      </c>
      <c r="B4518" s="0">
        <v>0.00471754659608</v>
      </c>
    </row>
    <row r="4519">
      <c r="A4519" s="13" t="s">
        <v>3815</v>
      </c>
      <c r="B4519" s="13">
        <v>44526</v>
      </c>
      <c r="C4519" s="14">
        <f>HYPERLINK(CHAR(35)&amp;CELL("address",INDEX(Holdings!AN1:AN2253,SMALL(IF(COUNTIF(Holdings!A1:A2253,A4518),MATCH(B4518,Holdings!Y1:Y2253,0),""),ROWS($A$1:A1)))),"GameStop Corp")</f>
      </c>
    </row>
    <row r="4522" hidden="1">
      <c r="A4522" s="0" t="s">
        <v>3767</v>
      </c>
      <c r="B4522" s="0">
        <v>1.791211466E-05</v>
      </c>
    </row>
    <row r="4523">
      <c r="A4523" s="13" t="s">
        <v>3768</v>
      </c>
      <c r="B4523" s="13">
        <v>43796</v>
      </c>
      <c r="C4523" s="14">
        <f>HYPERLINK(CHAR(35)&amp;CELL("address",INDEX(Holdings!AN1:AN2253,SMALL(IF(COUNTIF(Holdings!A1:A2253,A4522),MATCH(B4522,Holdings!Y1:Y2253,0),""),ROWS($A$1:A1)))),"GameStop Corp")</f>
      </c>
    </row>
    <row r="4526" hidden="1">
      <c r="A4526" s="0" t="s">
        <v>3771</v>
      </c>
      <c r="B4526" s="0">
        <v>1.834343738E-05</v>
      </c>
    </row>
    <row r="4527">
      <c r="A4527" s="13" t="s">
        <v>3768</v>
      </c>
      <c r="B4527" s="13">
        <v>43888</v>
      </c>
      <c r="C4527" s="14">
        <f>HYPERLINK(CHAR(35)&amp;CELL("address",INDEX(Holdings!AN1:AN2253,SMALL(IF(COUNTIF(Holdings!A1:A2253,A4526),MATCH(B4526,Holdings!Y1:Y2253,0),""),ROWS($A$1:A1)))),"GameStop Corp")</f>
      </c>
    </row>
    <row r="4530" hidden="1">
      <c r="A4530" s="0" t="s">
        <v>3806</v>
      </c>
      <c r="B4530" s="0">
        <v>1.5493496E-05</v>
      </c>
    </row>
    <row r="4531">
      <c r="A4531" s="13" t="s">
        <v>3807</v>
      </c>
      <c r="B4531" s="13">
        <v>43983</v>
      </c>
      <c r="C4531" s="14">
        <f>HYPERLINK(CHAR(35)&amp;CELL("address",INDEX(Holdings!AN1:AN2253,SMALL(IF(COUNTIF(Holdings!A1:A2253,A4530),MATCH(B4530,Holdings!Y1:Y2253,0),""),ROWS($A$1:A1)))),"GameStop Corp")</f>
      </c>
    </row>
    <row r="4534" hidden="1">
      <c r="A4534" s="0" t="s">
        <v>3808</v>
      </c>
      <c r="B4534" s="0">
        <v>1.588851267E-05</v>
      </c>
    </row>
    <row r="4535">
      <c r="A4535" s="13" t="s">
        <v>3807</v>
      </c>
      <c r="B4535" s="13">
        <v>44070</v>
      </c>
      <c r="C4535" s="14">
        <f>HYPERLINK(CHAR(35)&amp;CELL("address",INDEX(Holdings!AN1:AN2253,SMALL(IF(COUNTIF(Holdings!A1:A2253,A4534),MATCH(B4534,Holdings!Y1:Y2253,0),""),ROWS($A$1:A1)))),"GameStop Corp")</f>
      </c>
    </row>
    <row r="4538" hidden="1">
      <c r="A4538" s="0" t="s">
        <v>3809</v>
      </c>
      <c r="B4538" s="0">
        <v>3.475363562E-05</v>
      </c>
    </row>
    <row r="4539">
      <c r="A4539" s="13" t="s">
        <v>3807</v>
      </c>
      <c r="B4539" s="13">
        <v>44162</v>
      </c>
      <c r="C4539" s="14">
        <f>HYPERLINK(CHAR(35)&amp;CELL("address",INDEX(Holdings!AN1:AN2253,SMALL(IF(COUNTIF(Holdings!A1:A2253,A4538),MATCH(B4538,Holdings!Y1:Y2253,0),""),ROWS($A$1:A1)))),"GameStop Corp")</f>
      </c>
    </row>
    <row r="4542" hidden="1">
      <c r="A4542" s="0" t="s">
        <v>3810</v>
      </c>
      <c r="B4542" s="0">
        <v>3.117990295E-05</v>
      </c>
    </row>
    <row r="4543">
      <c r="A4543" s="13" t="s">
        <v>3807</v>
      </c>
      <c r="B4543" s="13">
        <v>44253</v>
      </c>
      <c r="C4543" s="14">
        <f>HYPERLINK(CHAR(35)&amp;CELL("address",INDEX(Holdings!AN1:AN2253,SMALL(IF(COUNTIF(Holdings!A1:A2253,A4542),MATCH(B4542,Holdings!Y1:Y2253,0),""),ROWS($A$1:A1)))),"GameStop Corp")</f>
      </c>
    </row>
    <row r="4546" hidden="1">
      <c r="A4546" s="0" t="s">
        <v>3811</v>
      </c>
      <c r="B4546" s="0">
        <v>0.00029574414176</v>
      </c>
    </row>
    <row r="4547">
      <c r="A4547" s="13" t="s">
        <v>3807</v>
      </c>
      <c r="B4547" s="13">
        <v>44344</v>
      </c>
      <c r="C4547" s="14">
        <f>HYPERLINK(CHAR(35)&amp;CELL("address",INDEX(Holdings!AN1:AN2253,SMALL(IF(COUNTIF(Holdings!A1:A2253,A4546),MATCH(B4546,Holdings!Y1:Y2253,0),""),ROWS($A$1:A1)))),"GameStop Corp")</f>
      </c>
    </row>
    <row r="4550" hidden="1">
      <c r="A4550" s="0" t="s">
        <v>3812</v>
      </c>
      <c r="B4550" s="0">
        <v>0.00031001185766</v>
      </c>
    </row>
    <row r="4551">
      <c r="A4551" s="13" t="s">
        <v>3807</v>
      </c>
      <c r="B4551" s="13">
        <v>44431</v>
      </c>
      <c r="C4551" s="14">
        <f>HYPERLINK(CHAR(35)&amp;CELL("address",INDEX(Holdings!AN1:AN2253,SMALL(IF(COUNTIF(Holdings!A1:A2253,A4550),MATCH(B4550,Holdings!Y1:Y2253,0),""),ROWS($A$1:A1)))),"GameStop Corp")</f>
      </c>
    </row>
    <row r="4554" hidden="1">
      <c r="A4554" s="0" t="s">
        <v>3813</v>
      </c>
      <c r="B4554" s="0">
        <v>0.0002532504163</v>
      </c>
    </row>
    <row r="4555">
      <c r="A4555" s="13" t="s">
        <v>3807</v>
      </c>
      <c r="B4555" s="13">
        <v>44526</v>
      </c>
      <c r="C4555" s="14">
        <f>HYPERLINK(CHAR(35)&amp;CELL("address",INDEX(Holdings!AN1:AN2253,SMALL(IF(COUNTIF(Holdings!A1:A2253,A4554),MATCH(B4554,Holdings!Y1:Y2253,0),""),ROWS($A$1:A1)))),"GameStop Corp")</f>
      </c>
    </row>
    <row r="4558" hidden="1">
      <c r="A4558" s="0" t="s">
        <v>3772</v>
      </c>
      <c r="B4558" s="0">
        <v>0.00045950656613</v>
      </c>
    </row>
    <row r="4559">
      <c r="A4559" s="13" t="s">
        <v>3773</v>
      </c>
      <c r="B4559" s="13">
        <v>44431</v>
      </c>
      <c r="C4559" s="14">
        <f>HYPERLINK(CHAR(35)&amp;CELL("address",INDEX(Holdings!AN1:AN2253,SMALL(IF(COUNTIF(Holdings!A1:A2253,A4558),MATCH(B4558,Holdings!Y1:Y2253,0),""),ROWS($A$1:A1)))),"GameStop Corp")</f>
      </c>
    </row>
    <row r="4562" hidden="1">
      <c r="A4562" s="0" t="s">
        <v>3776</v>
      </c>
      <c r="B4562" s="0">
        <v>0.00037980074099</v>
      </c>
    </row>
    <row r="4563">
      <c r="A4563" s="13" t="s">
        <v>3773</v>
      </c>
      <c r="B4563" s="13">
        <v>44526</v>
      </c>
      <c r="C4563" s="14">
        <f>HYPERLINK(CHAR(35)&amp;CELL("address",INDEX(Holdings!AN1:AN2253,SMALL(IF(COUNTIF(Holdings!A1:A2253,A4562),MATCH(B4562,Holdings!Y1:Y2253,0),""),ROWS($A$1:A1)))),"GameStop Corp")</f>
      </c>
    </row>
    <row r="4566" hidden="1">
      <c r="A4566" s="0" t="s">
        <v>3777</v>
      </c>
      <c r="B4566" s="0">
        <v>6.900630056E-05</v>
      </c>
    </row>
    <row r="4567">
      <c r="A4567" s="13" t="s">
        <v>3778</v>
      </c>
      <c r="B4567" s="13">
        <v>44253</v>
      </c>
      <c r="C4567" s="14">
        <f>HYPERLINK(CHAR(35)&amp;CELL("address",INDEX(Holdings!AN1:AN2253,SMALL(IF(COUNTIF(Holdings!A1:A2253,A4566),MATCH(B4566,Holdings!Y1:Y2253,0),""),ROWS($A$1:A1)))),"GameStop Corp")</f>
      </c>
    </row>
    <row r="4570" hidden="1">
      <c r="A4570" s="0" t="s">
        <v>3781</v>
      </c>
      <c r="B4570" s="0">
        <v>0.00056543339052</v>
      </c>
    </row>
    <row r="4571">
      <c r="A4571" s="13" t="s">
        <v>3778</v>
      </c>
      <c r="B4571" s="13">
        <v>44344</v>
      </c>
      <c r="C4571" s="14">
        <f>HYPERLINK(CHAR(35)&amp;CELL("address",INDEX(Holdings!AN1:AN2253,SMALL(IF(COUNTIF(Holdings!A1:A2253,A4570),MATCH(B4570,Holdings!Y1:Y2253,0),""),ROWS($A$1:A1)))),"GameStop Corp")</f>
      </c>
    </row>
    <row r="4574" hidden="1">
      <c r="A4574" s="0" t="s">
        <v>3782</v>
      </c>
      <c r="B4574" s="0">
        <v>0.00057077864399</v>
      </c>
    </row>
    <row r="4575">
      <c r="A4575" s="13" t="s">
        <v>3778</v>
      </c>
      <c r="B4575" s="13">
        <v>44431</v>
      </c>
      <c r="C4575" s="14">
        <f>HYPERLINK(CHAR(35)&amp;CELL("address",INDEX(Holdings!AN1:AN2253,SMALL(IF(COUNTIF(Holdings!A1:A2253,A4574),MATCH(B4574,Holdings!Y1:Y2253,0),""),ROWS($A$1:A1)))),"GameStop Corp")</f>
      </c>
    </row>
    <row r="4578" hidden="1">
      <c r="A4578" s="0" t="s">
        <v>3783</v>
      </c>
      <c r="B4578" s="0">
        <v>0.0005355072418</v>
      </c>
    </row>
    <row r="4579">
      <c r="A4579" s="13" t="s">
        <v>3778</v>
      </c>
      <c r="B4579" s="13">
        <v>44526</v>
      </c>
      <c r="C4579" s="14">
        <f>HYPERLINK(CHAR(35)&amp;CELL("address",INDEX(Holdings!AN1:AN2253,SMALL(IF(COUNTIF(Holdings!A1:A2253,A4578),MATCH(B4578,Holdings!Y1:Y2253,0),""),ROWS($A$1:A1)))),"GameStop Corp")</f>
      </c>
    </row>
    <row r="4582" hidden="1">
      <c r="A4582" s="0" t="s">
        <v>3784</v>
      </c>
      <c r="B4582" s="0">
        <v>8.354218761E-05</v>
      </c>
    </row>
    <row r="4583">
      <c r="A4583" s="13" t="s">
        <v>3785</v>
      </c>
      <c r="B4583" s="13">
        <v>43796</v>
      </c>
      <c r="C4583" s="14">
        <f>HYPERLINK(CHAR(35)&amp;CELL("address",INDEX(Holdings!AN1:AN2253,SMALL(IF(COUNTIF(Holdings!A1:A2253,A4582),MATCH(B4582,Holdings!Y1:Y2253,0),""),ROWS($A$1:A1)))),"GameStop Corp")</f>
      </c>
    </row>
    <row r="4586" hidden="1">
      <c r="A4586" s="0" t="s">
        <v>3788</v>
      </c>
      <c r="B4586" s="0">
        <v>8.531862576E-05</v>
      </c>
    </row>
    <row r="4587">
      <c r="A4587" s="13" t="s">
        <v>3785</v>
      </c>
      <c r="B4587" s="13">
        <v>43888</v>
      </c>
      <c r="C4587" s="14">
        <f>HYPERLINK(CHAR(35)&amp;CELL("address",INDEX(Holdings!AN1:AN2253,SMALL(IF(COUNTIF(Holdings!A1:A2253,A4586),MATCH(B4586,Holdings!Y1:Y2253,0),""),ROWS($A$1:A1)))),"GameStop Corp")</f>
      </c>
    </row>
    <row r="4590" hidden="1">
      <c r="A4590" s="0" t="s">
        <v>3789</v>
      </c>
      <c r="B4590" s="0">
        <v>6.754348188E-05</v>
      </c>
    </row>
    <row r="4591">
      <c r="A4591" s="13" t="s">
        <v>3785</v>
      </c>
      <c r="B4591" s="13">
        <v>43983</v>
      </c>
      <c r="C4591" s="14">
        <f>HYPERLINK(CHAR(35)&amp;CELL("address",INDEX(Holdings!AN1:AN2253,SMALL(IF(COUNTIF(Holdings!A1:A2253,A4590),MATCH(B4590,Holdings!Y1:Y2253,0),""),ROWS($A$1:A1)))),"GameStop Corp")</f>
      </c>
    </row>
    <row r="4594" hidden="1">
      <c r="A4594" s="0" t="s">
        <v>3790</v>
      </c>
      <c r="B4594" s="0">
        <v>7.076903114E-05</v>
      </c>
    </row>
    <row r="4595">
      <c r="A4595" s="13" t="s">
        <v>3785</v>
      </c>
      <c r="B4595" s="13">
        <v>44070</v>
      </c>
      <c r="C4595" s="14">
        <f>HYPERLINK(CHAR(35)&amp;CELL("address",INDEX(Holdings!AN1:AN2253,SMALL(IF(COUNTIF(Holdings!A1:A2253,A4594),MATCH(B4594,Holdings!Y1:Y2253,0),""),ROWS($A$1:A1)))),"GameStop Corp")</f>
      </c>
    </row>
    <row r="4598" hidden="1">
      <c r="A4598" s="0" t="s">
        <v>3791</v>
      </c>
      <c r="B4598" s="0">
        <v>8.072969218E-05</v>
      </c>
    </row>
    <row r="4599">
      <c r="A4599" s="13" t="s">
        <v>3785</v>
      </c>
      <c r="B4599" s="13">
        <v>44162</v>
      </c>
      <c r="C4599" s="14">
        <f>HYPERLINK(CHAR(35)&amp;CELL("address",INDEX(Holdings!AN1:AN2253,SMALL(IF(COUNTIF(Holdings!A1:A2253,A4598),MATCH(B4598,Holdings!Y1:Y2253,0),""),ROWS($A$1:A1)))),"GameStop Corp")</f>
      </c>
    </row>
    <row r="4602" hidden="1">
      <c r="A4602" s="0" t="s">
        <v>3792</v>
      </c>
      <c r="B4602" s="0">
        <v>0.00012494241963</v>
      </c>
    </row>
    <row r="4603">
      <c r="A4603" s="13" t="s">
        <v>3785</v>
      </c>
      <c r="B4603" s="13">
        <v>44253</v>
      </c>
      <c r="C4603" s="14">
        <f>HYPERLINK(CHAR(35)&amp;CELL("address",INDEX(Holdings!AN1:AN2253,SMALL(IF(COUNTIF(Holdings!A1:A2253,A4602),MATCH(B4602,Holdings!Y1:Y2253,0),""),ROWS($A$1:A1)))),"GameStop Corp")</f>
      </c>
    </row>
    <row r="4606" hidden="1">
      <c r="A4606" s="0" t="s">
        <v>3793</v>
      </c>
      <c r="B4606" s="0">
        <v>0.0012438020058</v>
      </c>
    </row>
    <row r="4607">
      <c r="A4607" s="13" t="s">
        <v>3785</v>
      </c>
      <c r="B4607" s="13">
        <v>44344</v>
      </c>
      <c r="C4607" s="14">
        <f>HYPERLINK(CHAR(35)&amp;CELL("address",INDEX(Holdings!AN1:AN2253,SMALL(IF(COUNTIF(Holdings!A1:A2253,A4606),MATCH(B4606,Holdings!Y1:Y2253,0),""),ROWS($A$1:A1)))),"GameStop Corp")</f>
      </c>
    </row>
    <row r="4610" hidden="1">
      <c r="A4610" s="0" t="s">
        <v>3794</v>
      </c>
      <c r="B4610" s="0">
        <v>0.00017224241097</v>
      </c>
    </row>
    <row r="4611">
      <c r="A4611" s="13" t="s">
        <v>3785</v>
      </c>
      <c r="B4611" s="13">
        <v>44431</v>
      </c>
      <c r="C4611" s="14">
        <f>HYPERLINK(CHAR(35)&amp;CELL("address",INDEX(Holdings!AN1:AN2253,SMALL(IF(COUNTIF(Holdings!A1:A2253,A4610),MATCH(B4610,Holdings!Y1:Y2253,0),""),ROWS($A$1:A1)))),"GameStop Corp")</f>
      </c>
    </row>
    <row r="4614" hidden="1">
      <c r="A4614" s="0" t="s">
        <v>3795</v>
      </c>
      <c r="B4614" s="0">
        <v>0.00014314709904</v>
      </c>
    </row>
    <row r="4615">
      <c r="A4615" s="13" t="s">
        <v>3785</v>
      </c>
      <c r="B4615" s="13">
        <v>44526</v>
      </c>
      <c r="C4615" s="14">
        <f>HYPERLINK(CHAR(35)&amp;CELL("address",INDEX(Holdings!AN1:AN2253,SMALL(IF(COUNTIF(Holdings!A1:A2253,A4614),MATCH(B4614,Holdings!Y1:Y2253,0),""),ROWS($A$1:A1)))),"GameStop Corp")</f>
      </c>
    </row>
    <row r="4618" hidden="1">
      <c r="A4618" s="0" t="s">
        <v>3796</v>
      </c>
      <c r="B4618" s="0">
        <v>0.00125737129076</v>
      </c>
    </row>
    <row r="4619">
      <c r="A4619" s="13" t="s">
        <v>3797</v>
      </c>
      <c r="B4619" s="13">
        <v>44526</v>
      </c>
      <c r="C4619" s="14">
        <f>HYPERLINK(CHAR(35)&amp;CELL("address",INDEX(Holdings!AN1:AN2253,SMALL(IF(COUNTIF(Holdings!A1:A2253,A4618),MATCH(B4618,Holdings!Y1:Y2253,0),""),ROWS($A$1:A1)))),"GameStop Corp")</f>
      </c>
    </row>
    <row r="4622" hidden="1">
      <c r="A4622" s="0" t="s">
        <v>3800</v>
      </c>
      <c r="B4622" s="0">
        <v>0.00062819702081</v>
      </c>
    </row>
    <row r="4623">
      <c r="A4623" s="13" t="s">
        <v>3801</v>
      </c>
      <c r="B4623" s="13">
        <v>43796</v>
      </c>
      <c r="C4623" s="14">
        <f>HYPERLINK(CHAR(35)&amp;CELL("address",INDEX(Holdings!AN1:AN2253,SMALL(IF(COUNTIF(Holdings!A1:A2253,A4622),MATCH(B4622,Holdings!Y1:Y2253,0),""),ROWS($A$1:A1)))),"GameStop Corp")</f>
      </c>
    </row>
    <row r="4626" hidden="1">
      <c r="A4626" s="0" t="s">
        <v>3804</v>
      </c>
      <c r="B4626" s="0">
        <v>0.00070454175312</v>
      </c>
    </row>
    <row r="4627">
      <c r="A4627" s="13" t="s">
        <v>3801</v>
      </c>
      <c r="B4627" s="13">
        <v>43888</v>
      </c>
      <c r="C4627" s="14">
        <f>HYPERLINK(CHAR(35)&amp;CELL("address",INDEX(Holdings!AN1:AN2253,SMALL(IF(COUNTIF(Holdings!A1:A2253,A4626),MATCH(B4626,Holdings!Y1:Y2253,0),""),ROWS($A$1:A1)))),"GameStop Corp")</f>
      </c>
    </row>
    <row r="4630" hidden="1">
      <c r="A4630" s="0" t="s">
        <v>3805</v>
      </c>
      <c r="B4630" s="0">
        <v>0.0006107845717</v>
      </c>
    </row>
    <row r="4631">
      <c r="A4631" s="13" t="s">
        <v>3801</v>
      </c>
      <c r="B4631" s="13">
        <v>43983</v>
      </c>
      <c r="C4631" s="14">
        <f>HYPERLINK(CHAR(35)&amp;CELL("address",INDEX(Holdings!AN1:AN2253,SMALL(IF(COUNTIF(Holdings!A1:A2253,A4630),MATCH(B4630,Holdings!Y1:Y2253,0),""),ROWS($A$1:A1)))),"GameStop Corp")</f>
      </c>
    </row>
    <row r="4634" hidden="1">
      <c r="A4634" s="0" t="s">
        <v>3816</v>
      </c>
      <c r="B4634" s="0">
        <v>0.00044204045636</v>
      </c>
    </row>
    <row r="4635">
      <c r="A4635" s="13" t="s">
        <v>3817</v>
      </c>
      <c r="B4635" s="13">
        <v>43983</v>
      </c>
      <c r="C4635" s="14">
        <f>HYPERLINK(CHAR(35)&amp;CELL("address",INDEX(Holdings!AN1:AN2253,SMALL(IF(COUNTIF(Holdings!A1:A2253,A4634),MATCH(B4634,Holdings!Y1:Y2253,0),""),ROWS($A$1:A1)))),"GameStop Corp")</f>
      </c>
    </row>
    <row r="4638" hidden="1">
      <c r="A4638" s="0" t="s">
        <v>3820</v>
      </c>
      <c r="B4638" s="0">
        <v>0.00043133459781</v>
      </c>
    </row>
    <row r="4639">
      <c r="A4639" s="13" t="s">
        <v>3817</v>
      </c>
      <c r="B4639" s="13">
        <v>44070</v>
      </c>
      <c r="C4639" s="14">
        <f>HYPERLINK(CHAR(35)&amp;CELL("address",INDEX(Holdings!AN1:AN2253,SMALL(IF(COUNTIF(Holdings!A1:A2253,A4638),MATCH(B4638,Holdings!Y1:Y2253,0),""),ROWS($A$1:A1)))),"GameStop Corp")</f>
      </c>
    </row>
    <row r="4642" hidden="1">
      <c r="A4642" s="0" t="s">
        <v>3821</v>
      </c>
      <c r="B4642" s="0">
        <v>0.00084691626135</v>
      </c>
    </row>
    <row r="4643">
      <c r="A4643" s="13" t="s">
        <v>3817</v>
      </c>
      <c r="B4643" s="13">
        <v>44162</v>
      </c>
      <c r="C4643" s="14">
        <f>HYPERLINK(CHAR(35)&amp;CELL("address",INDEX(Holdings!AN1:AN2253,SMALL(IF(COUNTIF(Holdings!A1:A2253,A4642),MATCH(B4642,Holdings!Y1:Y2253,0),""),ROWS($A$1:A1)))),"GameStop Corp")</f>
      </c>
    </row>
    <row r="4646" hidden="1">
      <c r="A4646" s="0" t="s">
        <v>3822</v>
      </c>
      <c r="B4646" s="0">
        <v>0.00117947482559</v>
      </c>
    </row>
    <row r="4647">
      <c r="A4647" s="13" t="s">
        <v>3817</v>
      </c>
      <c r="B4647" s="13">
        <v>44253</v>
      </c>
      <c r="C4647" s="14">
        <f>HYPERLINK(CHAR(35)&amp;CELL("address",INDEX(Holdings!AN1:AN2253,SMALL(IF(COUNTIF(Holdings!A1:A2253,A4646),MATCH(B4646,Holdings!Y1:Y2253,0),""),ROWS($A$1:A1)))),"GameStop Corp")</f>
      </c>
    </row>
    <row r="4650" hidden="1">
      <c r="A4650" s="0" t="s">
        <v>3823</v>
      </c>
      <c r="B4650" s="0">
        <v>0.01017402022787</v>
      </c>
    </row>
    <row r="4651">
      <c r="A4651" s="13" t="s">
        <v>3817</v>
      </c>
      <c r="B4651" s="13">
        <v>44344</v>
      </c>
      <c r="C4651" s="14">
        <f>HYPERLINK(CHAR(35)&amp;CELL("address",INDEX(Holdings!AN1:AN2253,SMALL(IF(COUNTIF(Holdings!A1:A2253,A4650),MATCH(B4650,Holdings!Y1:Y2253,0),""),ROWS($A$1:A1)))),"GameStop Corp")</f>
      </c>
    </row>
    <row r="4654" hidden="1">
      <c r="A4654" s="0" t="s">
        <v>3824</v>
      </c>
      <c r="B4654" s="0">
        <v>0.0112188915009</v>
      </c>
    </row>
    <row r="4655">
      <c r="A4655" s="13" t="s">
        <v>3817</v>
      </c>
      <c r="B4655" s="13">
        <v>44431</v>
      </c>
      <c r="C4655" s="14">
        <f>HYPERLINK(CHAR(35)&amp;CELL("address",INDEX(Holdings!AN1:AN2253,SMALL(IF(COUNTIF(Holdings!A1:A2253,A4654),MATCH(B4654,Holdings!Y1:Y2253,0),""),ROWS($A$1:A1)))),"GameStop Corp")</f>
      </c>
    </row>
    <row r="4658" hidden="1">
      <c r="A4658" s="0" t="s">
        <v>3825</v>
      </c>
      <c r="B4658" s="0">
        <v>0.00024113597404</v>
      </c>
    </row>
    <row r="4659">
      <c r="A4659" s="13" t="s">
        <v>3826</v>
      </c>
      <c r="B4659" s="13">
        <v>43796</v>
      </c>
      <c r="C4659" s="14">
        <f>HYPERLINK(CHAR(35)&amp;CELL("address",INDEX(Holdings!AN1:AN2253,SMALL(IF(COUNTIF(Holdings!A1:A2253,A4658),MATCH(B4658,Holdings!Y1:Y2253,0),""),ROWS($A$1:A1)))),"GameStop Corp")</f>
      </c>
    </row>
    <row r="4662" hidden="1">
      <c r="A4662" s="0" t="s">
        <v>3827</v>
      </c>
      <c r="B4662" s="0">
        <v>0.00026159580971</v>
      </c>
    </row>
    <row r="4663">
      <c r="A4663" s="13" t="s">
        <v>3826</v>
      </c>
      <c r="B4663" s="13">
        <v>43888</v>
      </c>
      <c r="C4663" s="14">
        <f>HYPERLINK(CHAR(35)&amp;CELL("address",INDEX(Holdings!AN1:AN2253,SMALL(IF(COUNTIF(Holdings!A1:A2253,A4662),MATCH(B4662,Holdings!Y1:Y2253,0),""),ROWS($A$1:A1)))),"GameStop Corp")</f>
      </c>
    </row>
    <row r="4666" hidden="1">
      <c r="A4666" s="0" t="s">
        <v>3828</v>
      </c>
      <c r="B4666" s="0">
        <v>0.00478073183014</v>
      </c>
    </row>
    <row r="4667">
      <c r="A4667" s="13" t="s">
        <v>3829</v>
      </c>
      <c r="B4667" s="13">
        <v>44526</v>
      </c>
      <c r="C4667" s="14">
        <f>HYPERLINK(CHAR(35)&amp;CELL("address",INDEX(Holdings!AN1:AN2253,SMALL(IF(COUNTIF(Holdings!A1:A2253,A4666),MATCH(B4666,Holdings!Y1:Y2253,0),""),ROWS($A$1:A1)))),"GameStop Corp")</f>
      </c>
    </row>
    <row r="4670" hidden="1">
      <c r="A4670" s="0" t="s">
        <v>3832</v>
      </c>
      <c r="B4670" s="0">
        <v>0.00462348284484</v>
      </c>
    </row>
    <row r="4671">
      <c r="A4671" s="13" t="s">
        <v>3833</v>
      </c>
      <c r="B4671" s="13">
        <v>44526</v>
      </c>
      <c r="C4671" s="14">
        <f>HYPERLINK(CHAR(35)&amp;CELL("address",INDEX(Holdings!AN1:AN2253,SMALL(IF(COUNTIF(Holdings!A1:A2253,A4670),MATCH(B4670,Holdings!Y1:Y2253,0),""),ROWS($A$1:A1)))),"GameStop Corp")</f>
      </c>
    </row>
    <row r="4674" hidden="1">
      <c r="A4674" s="0" t="s">
        <v>3836</v>
      </c>
      <c r="B4674" s="0">
        <v>0.00067904440669</v>
      </c>
    </row>
    <row r="4675">
      <c r="A4675" s="13" t="s">
        <v>3837</v>
      </c>
      <c r="B4675" s="13">
        <v>43796</v>
      </c>
      <c r="C4675" s="14">
        <f>HYPERLINK(CHAR(35)&amp;CELL("address",INDEX(Holdings!AN1:AN2253,SMALL(IF(COUNTIF(Holdings!A1:A2253,A4674),MATCH(B4674,Holdings!Y1:Y2253,0),""),ROWS($A$1:A1)))),"GameStop Corp")</f>
      </c>
    </row>
    <row r="4678" hidden="1">
      <c r="A4678" s="0" t="s">
        <v>3840</v>
      </c>
      <c r="B4678" s="0">
        <v>0.00051160270274</v>
      </c>
    </row>
    <row r="4679">
      <c r="A4679" s="13" t="s">
        <v>3837</v>
      </c>
      <c r="B4679" s="13">
        <v>43888</v>
      </c>
      <c r="C4679" s="14">
        <f>HYPERLINK(CHAR(35)&amp;CELL("address",INDEX(Holdings!AN1:AN2253,SMALL(IF(COUNTIF(Holdings!A1:A2253,A4678),MATCH(B4678,Holdings!Y1:Y2253,0),""),ROWS($A$1:A1)))),"GameStop Corp")</f>
      </c>
    </row>
    <row r="4682" hidden="1">
      <c r="A4682" s="0" t="s">
        <v>3841</v>
      </c>
      <c r="B4682" s="0">
        <v>0.00044554130003</v>
      </c>
    </row>
    <row r="4683">
      <c r="A4683" s="13" t="s">
        <v>3837</v>
      </c>
      <c r="B4683" s="13">
        <v>43983</v>
      </c>
      <c r="C4683" s="14">
        <f>HYPERLINK(CHAR(35)&amp;CELL("address",INDEX(Holdings!AN1:AN2253,SMALL(IF(COUNTIF(Holdings!A1:A2253,A4682),MATCH(B4682,Holdings!Y1:Y2253,0),""),ROWS($A$1:A1)))),"GameStop Corp")</f>
      </c>
    </row>
    <row r="4686" hidden="1">
      <c r="A4686" s="0" t="s">
        <v>3842</v>
      </c>
      <c r="B4686" s="0">
        <v>0.00044307782009</v>
      </c>
    </row>
    <row r="4687">
      <c r="A4687" s="13" t="s">
        <v>3837</v>
      </c>
      <c r="B4687" s="13">
        <v>44070</v>
      </c>
      <c r="C4687" s="14">
        <f>HYPERLINK(CHAR(35)&amp;CELL("address",INDEX(Holdings!AN1:AN2253,SMALL(IF(COUNTIF(Holdings!A1:A2253,A4686),MATCH(B4686,Holdings!Y1:Y2253,0),""),ROWS($A$1:A1)))),"GameStop Corp")</f>
      </c>
    </row>
    <row r="4690" hidden="1">
      <c r="A4690" s="0" t="s">
        <v>3843</v>
      </c>
      <c r="B4690" s="0">
        <v>0.00081817395047</v>
      </c>
    </row>
    <row r="4691">
      <c r="A4691" s="13" t="s">
        <v>3837</v>
      </c>
      <c r="B4691" s="13">
        <v>44162</v>
      </c>
      <c r="C4691" s="14">
        <f>HYPERLINK(CHAR(35)&amp;CELL("address",INDEX(Holdings!AN1:AN2253,SMALL(IF(COUNTIF(Holdings!A1:A2253,A4690),MATCH(B4690,Holdings!Y1:Y2253,0),""),ROWS($A$1:A1)))),"GameStop Corp")</f>
      </c>
    </row>
    <row r="4694" hidden="1">
      <c r="A4694" s="0" t="s">
        <v>3844</v>
      </c>
      <c r="B4694" s="0">
        <v>0.00117755205515</v>
      </c>
    </row>
    <row r="4695">
      <c r="A4695" s="13" t="s">
        <v>3837</v>
      </c>
      <c r="B4695" s="13">
        <v>44253</v>
      </c>
      <c r="C4695" s="14">
        <f>HYPERLINK(CHAR(35)&amp;CELL("address",INDEX(Holdings!AN1:AN2253,SMALL(IF(COUNTIF(Holdings!A1:A2253,A4694),MATCH(B4694,Holdings!Y1:Y2253,0),""),ROWS($A$1:A1)))),"GameStop Corp")</f>
      </c>
    </row>
    <row r="4698" hidden="1">
      <c r="A4698" s="0" t="s">
        <v>3845</v>
      </c>
      <c r="B4698" s="0">
        <v>0.01017101143752</v>
      </c>
    </row>
    <row r="4699">
      <c r="A4699" s="13" t="s">
        <v>3837</v>
      </c>
      <c r="B4699" s="13">
        <v>44344</v>
      </c>
      <c r="C4699" s="14">
        <f>HYPERLINK(CHAR(35)&amp;CELL("address",INDEX(Holdings!AN1:AN2253,SMALL(IF(COUNTIF(Holdings!A1:A2253,A4698),MATCH(B4698,Holdings!Y1:Y2253,0),""),ROWS($A$1:A1)))),"GameStop Corp")</f>
      </c>
    </row>
    <row r="4702" hidden="1">
      <c r="A4702" s="0" t="s">
        <v>3846</v>
      </c>
      <c r="B4702" s="0">
        <v>0.01118479546463</v>
      </c>
    </row>
    <row r="4703">
      <c r="A4703" s="13" t="s">
        <v>3837</v>
      </c>
      <c r="B4703" s="13">
        <v>44431</v>
      </c>
      <c r="C4703" s="14">
        <f>HYPERLINK(CHAR(35)&amp;CELL("address",INDEX(Holdings!AN1:AN2253,SMALL(IF(COUNTIF(Holdings!A1:A2253,A4702),MATCH(B4702,Holdings!Y1:Y2253,0),""),ROWS($A$1:A1)))),"GameStop Corp")</f>
      </c>
    </row>
    <row r="4706" hidden="1">
      <c r="A4706" s="0" t="s">
        <v>3847</v>
      </c>
      <c r="B4706" s="0">
        <v>0.00109898900836</v>
      </c>
    </row>
    <row r="4707">
      <c r="A4707" s="13" t="s">
        <v>3848</v>
      </c>
      <c r="B4707" s="13">
        <v>44253</v>
      </c>
      <c r="C4707" s="14">
        <f>HYPERLINK(CHAR(35)&amp;CELL("address",INDEX(Holdings!AN1:AN2253,SMALL(IF(COUNTIF(Holdings!A1:A2253,A4706),MATCH(B4706,Holdings!Y1:Y2253,0),""),ROWS($A$1:A1)))),"GameStop Corp")</f>
      </c>
    </row>
    <row r="4710" hidden="1">
      <c r="A4710" s="0" t="s">
        <v>3851</v>
      </c>
      <c r="B4710" s="0">
        <v>0.01017542411867</v>
      </c>
    </row>
    <row r="4711">
      <c r="A4711" s="13" t="s">
        <v>3848</v>
      </c>
      <c r="B4711" s="13">
        <v>44344</v>
      </c>
      <c r="C4711" s="14">
        <f>HYPERLINK(CHAR(35)&amp;CELL("address",INDEX(Holdings!AN1:AN2253,SMALL(IF(COUNTIF(Holdings!A1:A2253,A4710),MATCH(B4710,Holdings!Y1:Y2253,0),""),ROWS($A$1:A1)))),"GameStop Corp")</f>
      </c>
    </row>
    <row r="4714" hidden="1">
      <c r="A4714" s="0" t="s">
        <v>3852</v>
      </c>
      <c r="B4714" s="0">
        <v>0.01140557965315</v>
      </c>
    </row>
    <row r="4715">
      <c r="A4715" s="13" t="s">
        <v>3848</v>
      </c>
      <c r="B4715" s="13">
        <v>44431</v>
      </c>
      <c r="C4715" s="14">
        <f>HYPERLINK(CHAR(35)&amp;CELL("address",INDEX(Holdings!AN1:AN2253,SMALL(IF(COUNTIF(Holdings!A1:A2253,A4714),MATCH(B4714,Holdings!Y1:Y2253,0),""),ROWS($A$1:A1)))),"GameStop Corp")</f>
      </c>
    </row>
    <row r="4718" hidden="1">
      <c r="A4718" s="0" t="s">
        <v>3853</v>
      </c>
      <c r="B4718" s="0">
        <v>0.00130640764966</v>
      </c>
    </row>
    <row r="4719">
      <c r="A4719" s="13" t="s">
        <v>3854</v>
      </c>
      <c r="B4719" s="13">
        <v>43796</v>
      </c>
      <c r="C4719" s="14">
        <f>HYPERLINK(CHAR(35)&amp;CELL("address",INDEX(Holdings!AN1:AN2253,SMALL(IF(COUNTIF(Holdings!A1:A2253,A4718),MATCH(B4718,Holdings!Y1:Y2253,0),""),ROWS($A$1:A1)))),"GameStop Corp")</f>
      </c>
    </row>
    <row r="4722" hidden="1">
      <c r="A4722" s="0" t="s">
        <v>3857</v>
      </c>
      <c r="B4722" s="0">
        <v>0.0010536792238</v>
      </c>
    </row>
    <row r="4723">
      <c r="A4723" s="13" t="s">
        <v>3854</v>
      </c>
      <c r="B4723" s="13">
        <v>43888</v>
      </c>
      <c r="C4723" s="14">
        <f>HYPERLINK(CHAR(35)&amp;CELL("address",INDEX(Holdings!AN1:AN2253,SMALL(IF(COUNTIF(Holdings!A1:A2253,A4722),MATCH(B4722,Holdings!Y1:Y2253,0),""),ROWS($A$1:A1)))),"GameStop Corp")</f>
      </c>
    </row>
    <row r="4726" hidden="1">
      <c r="A4726" s="0" t="s">
        <v>3858</v>
      </c>
      <c r="B4726" s="0">
        <v>0.00098694738423</v>
      </c>
    </row>
    <row r="4727">
      <c r="A4727" s="13" t="s">
        <v>3854</v>
      </c>
      <c r="B4727" s="13">
        <v>43983</v>
      </c>
      <c r="C4727" s="14">
        <f>HYPERLINK(CHAR(35)&amp;CELL("address",INDEX(Holdings!AN1:AN2253,SMALL(IF(COUNTIF(Holdings!A1:A2253,A4726),MATCH(B4726,Holdings!Y1:Y2253,0),""),ROWS($A$1:A1)))),"GameStop Corp")</f>
      </c>
    </row>
    <row r="4730" hidden="1">
      <c r="A4730" s="0" t="s">
        <v>3859</v>
      </c>
      <c r="B4730" s="0">
        <v>0.00097586004733</v>
      </c>
    </row>
    <row r="4731">
      <c r="A4731" s="13" t="s">
        <v>3854</v>
      </c>
      <c r="B4731" s="13">
        <v>44070</v>
      </c>
      <c r="C4731" s="14">
        <f>HYPERLINK(CHAR(35)&amp;CELL("address",INDEX(Holdings!AN1:AN2253,SMALL(IF(COUNTIF(Holdings!A1:A2253,A4730),MATCH(B4730,Holdings!Y1:Y2253,0),""),ROWS($A$1:A1)))),"GameStop Corp")</f>
      </c>
    </row>
    <row r="4734" hidden="1">
      <c r="A4734" s="0" t="s">
        <v>3860</v>
      </c>
      <c r="B4734" s="0">
        <v>0.0017494897232</v>
      </c>
    </row>
    <row r="4735">
      <c r="A4735" s="13" t="s">
        <v>3854</v>
      </c>
      <c r="B4735" s="13">
        <v>44162</v>
      </c>
      <c r="C4735" s="14">
        <f>HYPERLINK(CHAR(35)&amp;CELL("address",INDEX(Holdings!AN1:AN2253,SMALL(IF(COUNTIF(Holdings!A1:A2253,A4734),MATCH(B4734,Holdings!Y1:Y2253,0),""),ROWS($A$1:A1)))),"GameStop Corp")</f>
      </c>
    </row>
    <row r="4738" hidden="1">
      <c r="A4738" s="0" t="s">
        <v>3861</v>
      </c>
      <c r="B4738" s="0">
        <v>0.00126588995729</v>
      </c>
    </row>
    <row r="4739">
      <c r="A4739" s="13" t="s">
        <v>3854</v>
      </c>
      <c r="B4739" s="13">
        <v>44253</v>
      </c>
      <c r="C4739" s="14">
        <f>HYPERLINK(CHAR(35)&amp;CELL("address",INDEX(Holdings!AN1:AN2253,SMALL(IF(COUNTIF(Holdings!A1:A2253,A4738),MATCH(B4738,Holdings!Y1:Y2253,0),""),ROWS($A$1:A1)))),"GameStop Corp")</f>
      </c>
    </row>
    <row r="4742" hidden="1">
      <c r="A4742" s="0" t="s">
        <v>3862</v>
      </c>
      <c r="B4742" s="0">
        <v>0.01015409179911</v>
      </c>
    </row>
    <row r="4743">
      <c r="A4743" s="13" t="s">
        <v>3854</v>
      </c>
      <c r="B4743" s="13">
        <v>44344</v>
      </c>
      <c r="C4743" s="14">
        <f>HYPERLINK(CHAR(35)&amp;CELL("address",INDEX(Holdings!AN1:AN2253,SMALL(IF(COUNTIF(Holdings!A1:A2253,A4742),MATCH(B4742,Holdings!Y1:Y2253,0),""),ROWS($A$1:A1)))),"GameStop Corp")</f>
      </c>
    </row>
    <row r="4746" hidden="1">
      <c r="A4746" s="0" t="s">
        <v>3863</v>
      </c>
      <c r="B4746" s="0">
        <v>0.01108720345517</v>
      </c>
    </row>
    <row r="4747">
      <c r="A4747" s="13" t="s">
        <v>3854</v>
      </c>
      <c r="B4747" s="13">
        <v>44431</v>
      </c>
      <c r="C4747" s="14">
        <f>HYPERLINK(CHAR(35)&amp;CELL("address",INDEX(Holdings!AN1:AN2253,SMALL(IF(COUNTIF(Holdings!A1:A2253,A4746),MATCH(B4746,Holdings!Y1:Y2253,0),""),ROWS($A$1:A1)))),"GameStop Corp")</f>
      </c>
    </row>
    <row r="4750" hidden="1">
      <c r="A4750" s="0" t="s">
        <v>3864</v>
      </c>
      <c r="B4750" s="0">
        <v>0.01670038713803</v>
      </c>
    </row>
    <row r="4751">
      <c r="A4751" s="13" t="s">
        <v>3865</v>
      </c>
      <c r="B4751" s="13">
        <v>43796</v>
      </c>
      <c r="C4751" s="14">
        <f>HYPERLINK(CHAR(35)&amp;CELL("address",INDEX(Holdings!AN1:AN2253,SMALL(IF(COUNTIF(Holdings!A1:A2253,A4750),MATCH(B4750,Holdings!Y1:Y2253,0),""),ROWS($A$1:A1)))),"GameStop Corp")</f>
      </c>
    </row>
    <row r="4754" hidden="1">
      <c r="A4754" s="0" t="s">
        <v>3868</v>
      </c>
      <c r="B4754" s="0">
        <v>0.01364194562961</v>
      </c>
    </row>
    <row r="4755">
      <c r="A4755" s="13" t="s">
        <v>3865</v>
      </c>
      <c r="B4755" s="13">
        <v>43888</v>
      </c>
      <c r="C4755" s="14">
        <f>HYPERLINK(CHAR(35)&amp;CELL("address",INDEX(Holdings!AN1:AN2253,SMALL(IF(COUNTIF(Holdings!A1:A2253,A4754),MATCH(B4754,Holdings!Y1:Y2253,0),""),ROWS($A$1:A1)))),"GameStop Corp")</f>
      </c>
    </row>
    <row r="4758" hidden="1">
      <c r="A4758" s="0" t="s">
        <v>3869</v>
      </c>
      <c r="B4758" s="0">
        <v>0.01214046540759</v>
      </c>
    </row>
    <row r="4759">
      <c r="A4759" s="13" t="s">
        <v>3865</v>
      </c>
      <c r="B4759" s="13">
        <v>43983</v>
      </c>
      <c r="C4759" s="14">
        <f>HYPERLINK(CHAR(35)&amp;CELL("address",INDEX(Holdings!AN1:AN2253,SMALL(IF(COUNTIF(Holdings!A1:A2253,A4758),MATCH(B4758,Holdings!Y1:Y2253,0),""),ROWS($A$1:A1)))),"GameStop Corp")</f>
      </c>
    </row>
    <row r="4762" hidden="1">
      <c r="A4762" s="0" t="s">
        <v>3870</v>
      </c>
      <c r="B4762" s="0">
        <v>0.02110698119914</v>
      </c>
    </row>
    <row r="4763">
      <c r="A4763" s="13" t="s">
        <v>3865</v>
      </c>
      <c r="B4763" s="13">
        <v>44162</v>
      </c>
      <c r="C4763" s="14">
        <f>HYPERLINK(CHAR(35)&amp;CELL("address",INDEX(Holdings!AN1:AN2253,SMALL(IF(COUNTIF(Holdings!A1:A2253,A4762),MATCH(B4762,Holdings!Y1:Y2253,0),""),ROWS($A$1:A1)))),"GameStop Corp")</f>
      </c>
    </row>
    <row r="4766" hidden="1">
      <c r="A4766" s="0" t="s">
        <v>3871</v>
      </c>
      <c r="B4766" s="0">
        <v>0.01520650269337</v>
      </c>
    </row>
    <row r="4767">
      <c r="A4767" s="13" t="s">
        <v>3865</v>
      </c>
      <c r="B4767" s="13">
        <v>44253</v>
      </c>
      <c r="C4767" s="14">
        <f>HYPERLINK(CHAR(35)&amp;CELL("address",INDEX(Holdings!AN1:AN2253,SMALL(IF(COUNTIF(Holdings!A1:A2253,A4766),MATCH(B4766,Holdings!Y1:Y2253,0),""),ROWS($A$1:A1)))),"GameStop Corp")</f>
      </c>
    </row>
    <row r="4770" hidden="1">
      <c r="A4770" s="0" t="s">
        <v>3872</v>
      </c>
      <c r="B4770" s="0">
        <v>0.00772071124147</v>
      </c>
    </row>
    <row r="4771">
      <c r="A4771" s="13" t="s">
        <v>3865</v>
      </c>
      <c r="B4771" s="13">
        <v>44344</v>
      </c>
      <c r="C4771" s="14">
        <f>HYPERLINK(CHAR(35)&amp;CELL("address",INDEX(Holdings!AN1:AN2253,SMALL(IF(COUNTIF(Holdings!A1:A2253,A4770),MATCH(B4770,Holdings!Y1:Y2253,0),""),ROWS($A$1:A1)))),"GameStop Corp")</f>
      </c>
    </row>
    <row r="4774" hidden="1">
      <c r="A4774" s="0" t="s">
        <v>3873</v>
      </c>
      <c r="B4774" s="0">
        <v>0.00925093747518</v>
      </c>
    </row>
    <row r="4775">
      <c r="A4775" s="13" t="s">
        <v>3865</v>
      </c>
      <c r="B4775" s="13">
        <v>44431</v>
      </c>
      <c r="C4775" s="14">
        <f>HYPERLINK(CHAR(35)&amp;CELL("address",INDEX(Holdings!AN1:AN2253,SMALL(IF(COUNTIF(Holdings!A1:A2253,A4774),MATCH(B4774,Holdings!Y1:Y2253,0),""),ROWS($A$1:A1)))),"GameStop Corp")</f>
      </c>
    </row>
    <row r="4778" hidden="1">
      <c r="A4778" s="0" t="s">
        <v>3874</v>
      </c>
      <c r="B4778" s="0">
        <v>0.00945079177467</v>
      </c>
    </row>
    <row r="4779">
      <c r="A4779" s="13" t="s">
        <v>3865</v>
      </c>
      <c r="B4779" s="13">
        <v>44526</v>
      </c>
      <c r="C4779" s="14">
        <f>HYPERLINK(CHAR(35)&amp;CELL("address",INDEX(Holdings!AN1:AN2253,SMALL(IF(COUNTIF(Holdings!A1:A2253,A4778),MATCH(B4778,Holdings!Y1:Y2253,0),""),ROWS($A$1:A1)))),"GameStop Corp")</f>
      </c>
    </row>
    <row r="4782" hidden="1">
      <c r="A4782" s="0" t="s">
        <v>3900</v>
      </c>
      <c r="B4782" s="0">
        <v>0.00313472914538</v>
      </c>
    </row>
    <row r="4783">
      <c r="A4783" s="13" t="s">
        <v>3904</v>
      </c>
      <c r="B4783" s="13">
        <v>44067</v>
      </c>
      <c r="C4783" s="14">
        <f>HYPERLINK(CHAR(35)&amp;CELL("address",INDEX(Holdings!AN1:AN2253,SMALL(IF(COUNTIF(Holdings!A1:A2253,A4782),MATCH(B4782,Holdings!Y1:Y2253,0),""),ROWS($A$1:A1)))),"GameStop Corp")</f>
      </c>
    </row>
    <row r="4784">
      <c r="A4784" s="2" t="s">
        <v>4867</v>
      </c>
      <c r="B4784" s="2" t="s">
        <v>4868</v>
      </c>
    </row>
    <row r="4787" hidden="1">
      <c r="A4787" s="0" t="s">
        <v>3907</v>
      </c>
      <c r="B4787" s="0">
        <v>0.00728784903493</v>
      </c>
    </row>
    <row r="4788">
      <c r="A4788" s="13" t="s">
        <v>3904</v>
      </c>
      <c r="B4788" s="13">
        <v>44158</v>
      </c>
      <c r="C4788" s="14">
        <f>HYPERLINK(CHAR(35)&amp;CELL("address",INDEX(Holdings!AN1:AN2253,SMALL(IF(COUNTIF(Holdings!A1:A2253,A4787),MATCH(B4787,Holdings!Y1:Y2253,0),""),ROWS($A$1:A1)))),"GameStop Corp")</f>
      </c>
    </row>
    <row r="4789">
      <c r="A4789" s="2" t="s">
        <v>4867</v>
      </c>
      <c r="B4789" s="2" t="s">
        <v>4868</v>
      </c>
    </row>
    <row r="4792" hidden="1">
      <c r="A4792" s="0" t="s">
        <v>3928</v>
      </c>
      <c r="B4792" s="0">
        <v>0.004513080337</v>
      </c>
    </row>
    <row r="4793">
      <c r="A4793" s="13" t="s">
        <v>3932</v>
      </c>
      <c r="B4793" s="13">
        <v>44559</v>
      </c>
      <c r="C4793" s="14">
        <f>HYPERLINK(CHAR(35)&amp;CELL("address",INDEX(Holdings!AN1:AN2253,SMALL(IF(COUNTIF(Holdings!A1:A2253,A4792),MATCH(B4792,Holdings!Y1:Y2253,0),""),ROWS($A$1:A1)))),"GameStop Corp")</f>
      </c>
    </row>
    <row r="4794">
      <c r="A4794" s="2" t="s">
        <v>4867</v>
      </c>
      <c r="B4794" s="2" t="s">
        <v>4868</v>
      </c>
    </row>
    <row r="4797" hidden="1">
      <c r="A4797" s="0" t="s">
        <v>3935</v>
      </c>
      <c r="B4797" s="0">
        <v>0.00023932677124</v>
      </c>
    </row>
    <row r="4798">
      <c r="A4798" s="13" t="s">
        <v>3936</v>
      </c>
      <c r="B4798" s="13">
        <v>43826</v>
      </c>
      <c r="C4798" s="14">
        <f>HYPERLINK(CHAR(35)&amp;CELL("address",INDEX(Holdings!AN1:AN2253,SMALL(IF(COUNTIF(Holdings!A1:A2253,A4797),MATCH(B4797,Holdings!Y1:Y2253,0),""),ROWS($A$1:A1)))),"GameStop Corp")</f>
      </c>
    </row>
    <row r="4799">
      <c r="A4799" s="2" t="s">
        <v>4867</v>
      </c>
      <c r="B4799" s="2" t="s">
        <v>4868</v>
      </c>
    </row>
    <row r="4800">
      <c r="A4800" s="2" t="s">
        <v>4871</v>
      </c>
      <c r="B4800" s="2" t="s">
        <v>4872</v>
      </c>
    </row>
    <row r="4801">
      <c r="A4801" s="2" t="s">
        <v>4984</v>
      </c>
      <c r="B4801" s="2" t="s">
        <v>4985</v>
      </c>
    </row>
    <row r="4804" hidden="1">
      <c r="A4804" s="0" t="s">
        <v>3939</v>
      </c>
      <c r="B4804" s="0">
        <v>0.00015543789613</v>
      </c>
    </row>
    <row r="4805">
      <c r="A4805" s="13" t="s">
        <v>3936</v>
      </c>
      <c r="B4805" s="13">
        <v>43915</v>
      </c>
      <c r="C4805" s="14">
        <f>HYPERLINK(CHAR(35)&amp;CELL("address",INDEX(Holdings!AN1:AN2253,SMALL(IF(COUNTIF(Holdings!A1:A2253,A4804),MATCH(B4804,Holdings!Y1:Y2253,0),""),ROWS($A$1:A1)))),"GameStop Corp")</f>
      </c>
    </row>
    <row r="4806">
      <c r="A4806" s="2" t="s">
        <v>4867</v>
      </c>
      <c r="B4806" s="2" t="s">
        <v>4868</v>
      </c>
    </row>
    <row r="4809" hidden="1">
      <c r="A4809" s="0" t="s">
        <v>3940</v>
      </c>
      <c r="B4809" s="0">
        <v>0.00021661401966</v>
      </c>
    </row>
    <row r="4810">
      <c r="A4810" s="13" t="s">
        <v>3936</v>
      </c>
      <c r="B4810" s="13">
        <v>44012</v>
      </c>
      <c r="C4810" s="14">
        <f>HYPERLINK(CHAR(35)&amp;CELL("address",INDEX(Holdings!AN1:AN2253,SMALL(IF(COUNTIF(Holdings!A1:A2253,A4809),MATCH(B4809,Holdings!Y1:Y2253,0),""),ROWS($A$1:A1)))),"GameStop Corp")</f>
      </c>
    </row>
    <row r="4811">
      <c r="A4811" s="2" t="s">
        <v>4867</v>
      </c>
      <c r="B4811" s="2" t="s">
        <v>4868</v>
      </c>
    </row>
    <row r="4814" hidden="1">
      <c r="A4814" s="0" t="s">
        <v>3941</v>
      </c>
      <c r="B4814" s="0">
        <v>0.00011787193086</v>
      </c>
    </row>
    <row r="4815">
      <c r="A4815" s="13" t="s">
        <v>3936</v>
      </c>
      <c r="B4815" s="13">
        <v>44099</v>
      </c>
      <c r="C4815" s="14">
        <f>HYPERLINK(CHAR(35)&amp;CELL("address",INDEX(Holdings!AN1:AN2253,SMALL(IF(COUNTIF(Holdings!A1:A2253,A4814),MATCH(B4814,Holdings!Y1:Y2253,0),""),ROWS($A$1:A1)))),"GameStop Corp")</f>
      </c>
    </row>
    <row r="4816">
      <c r="A4816" s="2" t="s">
        <v>4867</v>
      </c>
      <c r="B4816" s="2" t="s">
        <v>4868</v>
      </c>
    </row>
    <row r="4819" hidden="1">
      <c r="A4819" s="0" t="s">
        <v>3942</v>
      </c>
      <c r="B4819" s="0">
        <v>0.00028105644392</v>
      </c>
    </row>
    <row r="4820">
      <c r="A4820" s="13" t="s">
        <v>3936</v>
      </c>
      <c r="B4820" s="13">
        <v>44194</v>
      </c>
      <c r="C4820" s="14">
        <f>HYPERLINK(CHAR(35)&amp;CELL("address",INDEX(Holdings!AN1:AN2253,SMALL(IF(COUNTIF(Holdings!A1:A2253,A4819),MATCH(B4819,Holdings!Y1:Y2253,0),""),ROWS($A$1:A1)))),"GameStop Corp")</f>
      </c>
    </row>
    <row r="4821">
      <c r="A4821" s="2" t="s">
        <v>4867</v>
      </c>
      <c r="B4821" s="2" t="s">
        <v>4868</v>
      </c>
    </row>
    <row r="4824" hidden="1">
      <c r="A4824" s="0" t="s">
        <v>3943</v>
      </c>
      <c r="B4824" s="0">
        <v>0.00650243190416</v>
      </c>
    </row>
    <row r="4825">
      <c r="A4825" s="13" t="s">
        <v>3936</v>
      </c>
      <c r="B4825" s="13">
        <v>44279</v>
      </c>
      <c r="C4825" s="14">
        <f>HYPERLINK(CHAR(35)&amp;CELL("address",INDEX(Holdings!AN1:AN2253,SMALL(IF(COUNTIF(Holdings!A1:A2253,A4824),MATCH(B4824,Holdings!Y1:Y2253,0),""),ROWS($A$1:A1)))),"GameStop Corp")</f>
      </c>
    </row>
    <row r="4826">
      <c r="A4826" s="2" t="s">
        <v>4867</v>
      </c>
      <c r="B4826" s="2" t="s">
        <v>4868</v>
      </c>
    </row>
    <row r="4829" hidden="1">
      <c r="A4829" s="0" t="s">
        <v>3944</v>
      </c>
      <c r="B4829" s="0">
        <v>0.0033553546245</v>
      </c>
    </row>
    <row r="4830">
      <c r="A4830" s="13" t="s">
        <v>3936</v>
      </c>
      <c r="B4830" s="13">
        <v>44376</v>
      </c>
      <c r="C4830" s="14">
        <f>HYPERLINK(CHAR(35)&amp;CELL("address",INDEX(Holdings!AN1:AN2253,SMALL(IF(COUNTIF(Holdings!A1:A2253,A4829),MATCH(B4829,Holdings!Y1:Y2253,0),""),ROWS($A$1:A1)))),"GameStop Corp")</f>
      </c>
    </row>
    <row r="4831">
      <c r="A4831" s="2" t="s">
        <v>4867</v>
      </c>
      <c r="B4831" s="2" t="s">
        <v>4868</v>
      </c>
    </row>
    <row r="4834" hidden="1">
      <c r="A4834" s="0" t="s">
        <v>3945</v>
      </c>
      <c r="B4834" s="0">
        <v>0.00013880704654</v>
      </c>
    </row>
    <row r="4835">
      <c r="A4835" s="13" t="s">
        <v>3946</v>
      </c>
      <c r="B4835" s="13">
        <v>44279</v>
      </c>
      <c r="C4835" s="14">
        <f>HYPERLINK(CHAR(35)&amp;CELL("address",INDEX(Holdings!AN1:AN2253,SMALL(IF(COUNTIF(Holdings!A1:A2253,A4834),MATCH(B4834,Holdings!Y1:Y2253,0),""),ROWS($A$1:A1)))),"GameStop Corp")</f>
      </c>
    </row>
    <row r="4836">
      <c r="A4836" s="2" t="s">
        <v>4867</v>
      </c>
      <c r="B4836" s="2" t="s">
        <v>4868</v>
      </c>
    </row>
    <row r="4839" hidden="1">
      <c r="A4839" s="0" t="s">
        <v>3949</v>
      </c>
      <c r="B4839" s="0">
        <v>6.63645164E-05</v>
      </c>
    </row>
    <row r="4840">
      <c r="A4840" s="13" t="s">
        <v>3946</v>
      </c>
      <c r="B4840" s="13">
        <v>44376</v>
      </c>
      <c r="C4840" s="14">
        <f>HYPERLINK(CHAR(35)&amp;CELL("address",INDEX(Holdings!AN1:AN2253,SMALL(IF(COUNTIF(Holdings!A1:A2253,A4839),MATCH(B4839,Holdings!Y1:Y2253,0),""),ROWS($A$1:A1)))),"GameStop Corp")</f>
      </c>
    </row>
    <row r="4841">
      <c r="A4841" s="2" t="s">
        <v>4867</v>
      </c>
      <c r="B4841" s="2" t="s">
        <v>4868</v>
      </c>
    </row>
    <row r="4844" hidden="1">
      <c r="A4844" s="0" t="s">
        <v>3950</v>
      </c>
      <c r="B4844" s="0">
        <v>5.458664503E-05</v>
      </c>
    </row>
    <row r="4845">
      <c r="A4845" s="13" t="s">
        <v>3946</v>
      </c>
      <c r="B4845" s="13">
        <v>44467</v>
      </c>
      <c r="C4845" s="14">
        <f>HYPERLINK(CHAR(35)&amp;CELL("address",INDEX(Holdings!AN1:AN2253,SMALL(IF(COUNTIF(Holdings!A1:A2253,A4844),MATCH(B4844,Holdings!Y1:Y2253,0),""),ROWS($A$1:A1)))),"GameStop Corp")</f>
      </c>
    </row>
    <row r="4846">
      <c r="A4846" s="2" t="s">
        <v>4867</v>
      </c>
      <c r="B4846" s="2" t="s">
        <v>4868</v>
      </c>
    </row>
    <row r="4849" hidden="1">
      <c r="A4849" s="0" t="s">
        <v>3951</v>
      </c>
      <c r="B4849" s="0">
        <v>9.466560645E-05</v>
      </c>
    </row>
    <row r="4850">
      <c r="A4850" s="13" t="s">
        <v>3946</v>
      </c>
      <c r="B4850" s="13">
        <v>44559</v>
      </c>
      <c r="C4850" s="14">
        <f>HYPERLINK(CHAR(35)&amp;CELL("address",INDEX(Holdings!AN1:AN2253,SMALL(IF(COUNTIF(Holdings!A1:A2253,A4849),MATCH(B4849,Holdings!Y1:Y2253,0),""),ROWS($A$1:A1)))),"GameStop Corp")</f>
      </c>
    </row>
    <row r="4851">
      <c r="A4851" s="2" t="s">
        <v>4867</v>
      </c>
      <c r="B4851" s="2" t="s">
        <v>4868</v>
      </c>
    </row>
    <row r="4854" hidden="1">
      <c r="A4854" s="0" t="s">
        <v>3952</v>
      </c>
      <c r="B4854" s="0">
        <v>0.00117447838105</v>
      </c>
    </row>
    <row r="4855">
      <c r="A4855" s="13" t="s">
        <v>3956</v>
      </c>
      <c r="B4855" s="13">
        <v>43823</v>
      </c>
      <c r="C4855" s="14">
        <f>HYPERLINK(CHAR(35)&amp;CELL("address",INDEX(Holdings!AN1:AN2253,SMALL(IF(COUNTIF(Holdings!A1:A2253,A4854),MATCH(B4854,Holdings!Y1:Y2253,0),""),ROWS($A$1:A1)))),"GameStop Corp")</f>
      </c>
    </row>
    <row r="4856">
      <c r="A4856" s="2" t="s">
        <v>4867</v>
      </c>
      <c r="B4856" s="2" t="s">
        <v>4868</v>
      </c>
    </row>
    <row r="4859" hidden="1">
      <c r="A4859" s="0" t="s">
        <v>3959</v>
      </c>
      <c r="B4859" s="0">
        <v>0.00081049434253</v>
      </c>
    </row>
    <row r="4860">
      <c r="A4860" s="13" t="s">
        <v>3956</v>
      </c>
      <c r="B4860" s="13">
        <v>43917</v>
      </c>
      <c r="C4860" s="14">
        <f>HYPERLINK(CHAR(35)&amp;CELL("address",INDEX(Holdings!AN1:AN2253,SMALL(IF(COUNTIF(Holdings!A1:A2253,A4859),MATCH(B4859,Holdings!Y1:Y2253,0),""),ROWS($A$1:A1)))),"GameStop Corp")</f>
      </c>
    </row>
    <row r="4861">
      <c r="A4861" s="2" t="s">
        <v>4867</v>
      </c>
      <c r="B4861" s="2" t="s">
        <v>4868</v>
      </c>
    </row>
    <row r="4864" hidden="1">
      <c r="A4864" s="0" t="s">
        <v>3960</v>
      </c>
      <c r="B4864" s="0">
        <v>0.00010437706995</v>
      </c>
    </row>
    <row r="4865">
      <c r="A4865" s="13" t="s">
        <v>3964</v>
      </c>
      <c r="B4865" s="13">
        <v>43823</v>
      </c>
      <c r="C4865" s="14">
        <f>HYPERLINK(CHAR(35)&amp;CELL("address",INDEX(Holdings!AN1:AN2253,SMALL(IF(COUNTIF(Holdings!A1:A2253,A4864),MATCH(B4864,Holdings!Y1:Y2253,0),""),ROWS($A$1:A1)))),"GameStop Corp")</f>
      </c>
    </row>
    <row r="4866">
      <c r="A4866" s="2" t="s">
        <v>4867</v>
      </c>
      <c r="B4866" s="2" t="s">
        <v>4868</v>
      </c>
    </row>
    <row r="4867">
      <c r="A4867" s="2" t="s">
        <v>4871</v>
      </c>
      <c r="B4867" s="2" t="s">
        <v>4872</v>
      </c>
    </row>
    <row r="4868">
      <c r="A4868" s="2" t="s">
        <v>4984</v>
      </c>
      <c r="B4868" s="2" t="s">
        <v>4985</v>
      </c>
    </row>
    <row r="4871" hidden="1">
      <c r="A4871" s="0" t="s">
        <v>3967</v>
      </c>
      <c r="B4871" s="0">
        <v>7.098782996E-05</v>
      </c>
    </row>
    <row r="4872">
      <c r="A4872" s="13" t="s">
        <v>3964</v>
      </c>
      <c r="B4872" s="13">
        <v>43917</v>
      </c>
      <c r="C4872" s="14">
        <f>HYPERLINK(CHAR(35)&amp;CELL("address",INDEX(Holdings!AN1:AN2253,SMALL(IF(COUNTIF(Holdings!A1:A2253,A4871),MATCH(B4871,Holdings!Y1:Y2253,0),""),ROWS($A$1:A1)))),"GameStop Corp")</f>
      </c>
    </row>
    <row r="4873">
      <c r="A4873" s="2" t="s">
        <v>4867</v>
      </c>
      <c r="B4873" s="2" t="s">
        <v>4868</v>
      </c>
    </row>
    <row r="4876" hidden="1">
      <c r="A4876" s="0" t="s">
        <v>3968</v>
      </c>
      <c r="B4876" s="0">
        <v>9.620980988E-05</v>
      </c>
    </row>
    <row r="4877">
      <c r="A4877" s="13" t="s">
        <v>3964</v>
      </c>
      <c r="B4877" s="13">
        <v>44004</v>
      </c>
      <c r="C4877" s="14">
        <f>HYPERLINK(CHAR(35)&amp;CELL("address",INDEX(Holdings!AN1:AN2253,SMALL(IF(COUNTIF(Holdings!A1:A2253,A4876),MATCH(B4876,Holdings!Y1:Y2253,0),""),ROWS($A$1:A1)))),"GameStop Corp")</f>
      </c>
    </row>
    <row r="4878">
      <c r="A4878" s="2" t="s">
        <v>4867</v>
      </c>
      <c r="B4878" s="2" t="s">
        <v>4868</v>
      </c>
    </row>
    <row r="4881" hidden="1">
      <c r="A4881" s="0" t="s">
        <v>3969</v>
      </c>
      <c r="B4881" s="0">
        <v>5.348360192E-05</v>
      </c>
    </row>
    <row r="4882">
      <c r="A4882" s="13" t="s">
        <v>3964</v>
      </c>
      <c r="B4882" s="13">
        <v>44099</v>
      </c>
      <c r="C4882" s="14">
        <f>HYPERLINK(CHAR(35)&amp;CELL("address",INDEX(Holdings!AN1:AN2253,SMALL(IF(COUNTIF(Holdings!A1:A2253,A4881),MATCH(B4881,Holdings!Y1:Y2253,0),""),ROWS($A$1:A1)))),"GameStop Corp")</f>
      </c>
    </row>
    <row r="4883">
      <c r="A4883" s="2" t="s">
        <v>4867</v>
      </c>
      <c r="B4883" s="2" t="s">
        <v>4868</v>
      </c>
    </row>
    <row r="4886" hidden="1">
      <c r="A4886" s="0" t="s">
        <v>3970</v>
      </c>
      <c r="B4886" s="0">
        <v>0.00014087132972</v>
      </c>
    </row>
    <row r="4887">
      <c r="A4887" s="13" t="s">
        <v>3964</v>
      </c>
      <c r="B4887" s="13">
        <v>44187</v>
      </c>
      <c r="C4887" s="14">
        <f>HYPERLINK(CHAR(35)&amp;CELL("address",INDEX(Holdings!AN1:AN2253,SMALL(IF(COUNTIF(Holdings!A1:A2253,A4886),MATCH(B4886,Holdings!Y1:Y2253,0),""),ROWS($A$1:A1)))),"GameStop Corp")</f>
      </c>
    </row>
    <row r="4888">
      <c r="A4888" s="2" t="s">
        <v>4867</v>
      </c>
      <c r="B4888" s="2" t="s">
        <v>4868</v>
      </c>
    </row>
    <row r="4891" hidden="1">
      <c r="A4891" s="0" t="s">
        <v>3971</v>
      </c>
      <c r="B4891" s="0">
        <v>0.00372435345544</v>
      </c>
    </row>
    <row r="4892">
      <c r="A4892" s="13" t="s">
        <v>3975</v>
      </c>
      <c r="B4892" s="13">
        <v>44524</v>
      </c>
      <c r="C4892" s="14">
        <f>HYPERLINK(CHAR(35)&amp;CELL("address",INDEX(Holdings!AN1:AN2253,SMALL(IF(COUNTIF(Holdings!A1:A2253,A4891),MATCH(B4891,Holdings!Y1:Y2253,0),""),ROWS($A$1:A1)))),"GameStop Corp")</f>
      </c>
    </row>
    <row r="4893">
      <c r="A4893" s="2" t="s">
        <v>4867</v>
      </c>
      <c r="B4893" s="2" t="s">
        <v>4868</v>
      </c>
    </row>
    <row r="4896" hidden="1">
      <c r="A4896" s="0" t="s">
        <v>3978</v>
      </c>
      <c r="B4896" s="0">
        <v>0.0021269989803</v>
      </c>
    </row>
    <row r="4897">
      <c r="A4897" s="13" t="s">
        <v>3979</v>
      </c>
      <c r="B4897" s="13">
        <v>44049</v>
      </c>
      <c r="C4897" s="14">
        <f>HYPERLINK(CHAR(35)&amp;CELL("address",INDEX(Holdings!AN1:AN2253,SMALL(IF(COUNTIF(Holdings!A1:A2253,A4896),MATCH(B4896,Holdings!Y1:Y2253,0),""),ROWS($A$1:A1)))),"GameStop Corp")</f>
      </c>
    </row>
    <row r="4898">
      <c r="A4898" s="2" t="s">
        <v>4867</v>
      </c>
      <c r="B4898" s="2" t="s">
        <v>4868</v>
      </c>
    </row>
    <row r="4901" hidden="1">
      <c r="A4901" s="0" t="s">
        <v>3982</v>
      </c>
      <c r="B4901" s="0">
        <v>0.00400426692604</v>
      </c>
    </row>
    <row r="4902">
      <c r="A4902" s="13" t="s">
        <v>3979</v>
      </c>
      <c r="B4902" s="13">
        <v>44158</v>
      </c>
      <c r="C4902" s="14">
        <f>HYPERLINK(CHAR(35)&amp;CELL("address",INDEX(Holdings!AN1:AN2253,SMALL(IF(COUNTIF(Holdings!A1:A2253,A4901),MATCH(B4901,Holdings!Y1:Y2253,0),""),ROWS($A$1:A1)))),"GameStop Corp")</f>
      </c>
    </row>
    <row r="4903">
      <c r="A4903" s="2" t="s">
        <v>4867</v>
      </c>
      <c r="B4903" s="2" t="s">
        <v>4868</v>
      </c>
    </row>
    <row r="4906" hidden="1">
      <c r="A4906" s="0" t="s">
        <v>3983</v>
      </c>
      <c r="B4906" s="0">
        <v>0.00271453577204</v>
      </c>
    </row>
    <row r="4907">
      <c r="A4907" s="13" t="s">
        <v>3979</v>
      </c>
      <c r="B4907" s="13">
        <v>44249</v>
      </c>
      <c r="C4907" s="14">
        <f>HYPERLINK(CHAR(35)&amp;CELL("address",INDEX(Holdings!AN1:AN2253,SMALL(IF(COUNTIF(Holdings!A1:A2253,A4906),MATCH(B4906,Holdings!Y1:Y2253,0),""),ROWS($A$1:A1)))),"GameStop Corp")</f>
      </c>
    </row>
    <row r="4908">
      <c r="A4908" s="2" t="s">
        <v>4867</v>
      </c>
      <c r="B4908" s="2" t="s">
        <v>4868</v>
      </c>
    </row>
    <row r="4911" hidden="1">
      <c r="A4911" s="0" t="s">
        <v>3984</v>
      </c>
      <c r="B4911" s="0">
        <v>0.0014706192749</v>
      </c>
    </row>
    <row r="4912">
      <c r="A4912" s="13" t="s">
        <v>3979</v>
      </c>
      <c r="B4912" s="13">
        <v>44344</v>
      </c>
      <c r="C4912" s="14">
        <f>HYPERLINK(CHAR(35)&amp;CELL("address",INDEX(Holdings!AN1:AN2253,SMALL(IF(COUNTIF(Holdings!A1:A2253,A4911),MATCH(B4911,Holdings!Y1:Y2253,0),""),ROWS($A$1:A1)))),"GameStop Corp")</f>
      </c>
    </row>
    <row r="4913">
      <c r="A4913" s="2" t="s">
        <v>4867</v>
      </c>
      <c r="B4913" s="2" t="s">
        <v>4868</v>
      </c>
    </row>
    <row r="4916" hidden="1">
      <c r="A4916" s="0" t="s">
        <v>3985</v>
      </c>
      <c r="B4916" s="0">
        <v>0.00222715481925</v>
      </c>
    </row>
    <row r="4917">
      <c r="A4917" s="13" t="s">
        <v>3979</v>
      </c>
      <c r="B4917" s="13">
        <v>44432</v>
      </c>
      <c r="C4917" s="14">
        <f>HYPERLINK(CHAR(35)&amp;CELL("address",INDEX(Holdings!AN1:AN2253,SMALL(IF(COUNTIF(Holdings!A1:A2253,A4916),MATCH(B4916,Holdings!Y1:Y2253,0),""),ROWS($A$1:A1)))),"GameStop Corp")</f>
      </c>
    </row>
    <row r="4918">
      <c r="A4918" s="2" t="s">
        <v>4867</v>
      </c>
      <c r="B4918" s="2" t="s">
        <v>4868</v>
      </c>
    </row>
    <row r="4921" hidden="1">
      <c r="A4921" s="0" t="s">
        <v>3986</v>
      </c>
      <c r="B4921" s="0">
        <v>6.654890083E-05</v>
      </c>
    </row>
    <row r="4922">
      <c r="A4922" s="13" t="s">
        <v>3990</v>
      </c>
      <c r="B4922" s="13">
        <v>43796</v>
      </c>
      <c r="C4922" s="14">
        <f>HYPERLINK(CHAR(35)&amp;CELL("address",INDEX(Holdings!AN1:AN2253,SMALL(IF(COUNTIF(Holdings!A1:A2253,A4921),MATCH(B4921,Holdings!Y1:Y2253,0),""),ROWS($A$1:A1)))),"GameStop Corp")</f>
      </c>
    </row>
    <row r="4923">
      <c r="A4923" s="2" t="s">
        <v>4867</v>
      </c>
      <c r="B4923" s="2" t="s">
        <v>4868</v>
      </c>
    </row>
    <row r="4926" hidden="1">
      <c r="A4926" s="0" t="s">
        <v>3993</v>
      </c>
      <c r="B4926" s="0">
        <v>0.00033407433533</v>
      </c>
    </row>
    <row r="4927">
      <c r="A4927" s="13" t="s">
        <v>3990</v>
      </c>
      <c r="B4927" s="13">
        <v>43886</v>
      </c>
      <c r="C4927" s="14">
        <f>HYPERLINK(CHAR(35)&amp;CELL("address",INDEX(Holdings!AN1:AN2253,SMALL(IF(COUNTIF(Holdings!A1:A2253,A4926),MATCH(B4926,Holdings!Y1:Y2253,0),""),ROWS($A$1:A1)))),"GameStop Corp")</f>
      </c>
    </row>
    <row r="4928">
      <c r="A4928" s="2" t="s">
        <v>4867</v>
      </c>
      <c r="B4928" s="2" t="s">
        <v>4868</v>
      </c>
    </row>
    <row r="4931" hidden="1">
      <c r="A4931" s="0" t="s">
        <v>3994</v>
      </c>
      <c r="B4931" s="0">
        <v>0.00026932490838</v>
      </c>
    </row>
    <row r="4932">
      <c r="A4932" s="13" t="s">
        <v>3990</v>
      </c>
      <c r="B4932" s="13">
        <v>43978</v>
      </c>
      <c r="C4932" s="14">
        <f>HYPERLINK(CHAR(35)&amp;CELL("address",INDEX(Holdings!AN1:AN2253,SMALL(IF(COUNTIF(Holdings!A1:A2253,A4931),MATCH(B4931,Holdings!Y1:Y2253,0),""),ROWS($A$1:A1)))),"GameStop Corp")</f>
      </c>
    </row>
    <row r="4933">
      <c r="A4933" s="2" t="s">
        <v>4867</v>
      </c>
      <c r="B4933" s="2" t="s">
        <v>4868</v>
      </c>
    </row>
    <row r="4936" hidden="1">
      <c r="A4936" s="0" t="s">
        <v>3995</v>
      </c>
      <c r="B4936" s="0">
        <v>0.0002113777536</v>
      </c>
    </row>
    <row r="4937">
      <c r="A4937" s="13" t="s">
        <v>3990</v>
      </c>
      <c r="B4937" s="13">
        <v>44067</v>
      </c>
      <c r="C4937" s="14">
        <f>HYPERLINK(CHAR(35)&amp;CELL("address",INDEX(Holdings!AN1:AN2253,SMALL(IF(COUNTIF(Holdings!A1:A2253,A4936),MATCH(B4936,Holdings!Y1:Y2253,0),""),ROWS($A$1:A1)))),"GameStop Corp")</f>
      </c>
    </row>
    <row r="4938">
      <c r="A4938" s="2" t="s">
        <v>4867</v>
      </c>
      <c r="B4938" s="2" t="s">
        <v>4868</v>
      </c>
    </row>
    <row r="4941" hidden="1">
      <c r="A4941" s="0" t="s">
        <v>3996</v>
      </c>
      <c r="B4941" s="0">
        <v>0.00020751938797</v>
      </c>
    </row>
    <row r="4942">
      <c r="A4942" s="13" t="s">
        <v>3990</v>
      </c>
      <c r="B4942" s="13">
        <v>44160</v>
      </c>
      <c r="C4942" s="14">
        <f>HYPERLINK(CHAR(35)&amp;CELL("address",INDEX(Holdings!AN1:AN2253,SMALL(IF(COUNTIF(Holdings!A1:A2253,A4941),MATCH(B4941,Holdings!Y1:Y2253,0),""),ROWS($A$1:A1)))),"GameStop Corp")</f>
      </c>
    </row>
    <row r="4943">
      <c r="A4943" s="2" t="s">
        <v>4867</v>
      </c>
      <c r="B4943" s="2" t="s">
        <v>4868</v>
      </c>
    </row>
    <row r="4946" hidden="1">
      <c r="A4946" s="0" t="s">
        <v>3997</v>
      </c>
      <c r="B4946" s="0">
        <v>0.00030079356177</v>
      </c>
    </row>
    <row r="4947">
      <c r="A4947" s="13" t="s">
        <v>3990</v>
      </c>
      <c r="B4947" s="13">
        <v>44251</v>
      </c>
      <c r="C4947" s="14">
        <f>HYPERLINK(CHAR(35)&amp;CELL("address",INDEX(Holdings!AN1:AN2253,SMALL(IF(COUNTIF(Holdings!A1:A2253,A4946),MATCH(B4946,Holdings!Y1:Y2253,0),""),ROWS($A$1:A1)))),"GameStop Corp")</f>
      </c>
    </row>
    <row r="4948">
      <c r="A4948" s="2" t="s">
        <v>4867</v>
      </c>
      <c r="B4948" s="2" t="s">
        <v>4868</v>
      </c>
    </row>
    <row r="4951" hidden="1">
      <c r="A4951" s="0" t="s">
        <v>3998</v>
      </c>
      <c r="B4951" s="0">
        <v>0.0011402857454</v>
      </c>
    </row>
    <row r="4952">
      <c r="A4952" s="13" t="s">
        <v>3990</v>
      </c>
      <c r="B4952" s="13">
        <v>44342</v>
      </c>
      <c r="C4952" s="14">
        <f>HYPERLINK(CHAR(35)&amp;CELL("address",INDEX(Holdings!AN1:AN2253,SMALL(IF(COUNTIF(Holdings!A1:A2253,A4951),MATCH(B4951,Holdings!Y1:Y2253,0),""),ROWS($A$1:A1)))),"GameStop Corp")</f>
      </c>
    </row>
    <row r="4953">
      <c r="A4953" s="2" t="s">
        <v>4867</v>
      </c>
      <c r="B4953" s="2" t="s">
        <v>4868</v>
      </c>
    </row>
    <row r="4956" hidden="1">
      <c r="A4956" s="0" t="s">
        <v>3999</v>
      </c>
      <c r="B4956" s="0">
        <v>0.0013523544021</v>
      </c>
    </row>
    <row r="4957">
      <c r="A4957" s="13" t="s">
        <v>3990</v>
      </c>
      <c r="B4957" s="13">
        <v>44433</v>
      </c>
      <c r="C4957" s="14">
        <f>HYPERLINK(CHAR(35)&amp;CELL("address",INDEX(Holdings!AN1:AN2253,SMALL(IF(COUNTIF(Holdings!A1:A2253,A4956),MATCH(B4956,Holdings!Y1:Y2253,0),""),ROWS($A$1:A1)))),"GameStop Corp")</f>
      </c>
    </row>
    <row r="4958">
      <c r="A4958" s="2" t="s">
        <v>4867</v>
      </c>
      <c r="B4958" s="2" t="s">
        <v>4868</v>
      </c>
    </row>
    <row r="4961" hidden="1">
      <c r="A4961" s="0" t="s">
        <v>4000</v>
      </c>
      <c r="B4961" s="0">
        <v>0.00116971115127</v>
      </c>
    </row>
    <row r="4962">
      <c r="A4962" s="13" t="s">
        <v>3990</v>
      </c>
      <c r="B4962" s="13">
        <v>44524</v>
      </c>
      <c r="C4962" s="14">
        <f>HYPERLINK(CHAR(35)&amp;CELL("address",INDEX(Holdings!AN1:AN2253,SMALL(IF(COUNTIF(Holdings!A1:A2253,A4961),MATCH(B4961,Holdings!Y1:Y2253,0),""),ROWS($A$1:A1)))),"GameStop Corp")</f>
      </c>
    </row>
    <row r="4963">
      <c r="A4963" s="2" t="s">
        <v>4867</v>
      </c>
      <c r="B4963" s="2" t="s">
        <v>4868</v>
      </c>
    </row>
    <row r="4966" hidden="1">
      <c r="A4966" s="0" t="s">
        <v>4001</v>
      </c>
      <c r="B4966" s="0">
        <v>0.00247281837644</v>
      </c>
    </row>
    <row r="4967">
      <c r="A4967" s="13" t="s">
        <v>4002</v>
      </c>
      <c r="B4967" s="13">
        <v>44433</v>
      </c>
      <c r="C4967" s="14">
        <f>HYPERLINK(CHAR(35)&amp;CELL("address",INDEX(Holdings!AN1:AN2253,SMALL(IF(COUNTIF(Holdings!A1:A2253,A4966),MATCH(B4966,Holdings!Y1:Y2253,0),""),ROWS($A$1:A1)))),"GameStop Corp")</f>
      </c>
    </row>
    <row r="4968">
      <c r="A4968" s="2" t="s">
        <v>4867</v>
      </c>
      <c r="B4968" s="2" t="s">
        <v>4868</v>
      </c>
    </row>
    <row r="4971" hidden="1">
      <c r="A4971" s="0" t="s">
        <v>4005</v>
      </c>
      <c r="B4971" s="0">
        <v>0.00230830453418</v>
      </c>
    </row>
    <row r="4972">
      <c r="A4972" s="13" t="s">
        <v>4002</v>
      </c>
      <c r="B4972" s="13">
        <v>44524</v>
      </c>
      <c r="C4972" s="14">
        <f>HYPERLINK(CHAR(35)&amp;CELL("address",INDEX(Holdings!AN1:AN2253,SMALL(IF(COUNTIF(Holdings!A1:A2253,A4971),MATCH(B4971,Holdings!Y1:Y2253,0),""),ROWS($A$1:A1)))),"GameStop Corp")</f>
      </c>
    </row>
    <row r="4973">
      <c r="A4973" s="2" t="s">
        <v>4867</v>
      </c>
      <c r="B4973" s="2" t="s">
        <v>4868</v>
      </c>
    </row>
    <row r="4976" hidden="1">
      <c r="A4976" s="0" t="s">
        <v>4006</v>
      </c>
      <c r="B4976" s="0">
        <v>0.00024418795983</v>
      </c>
    </row>
    <row r="4977">
      <c r="A4977" s="13" t="s">
        <v>4007</v>
      </c>
      <c r="B4977" s="13">
        <v>43794</v>
      </c>
      <c r="C4977" s="14">
        <f>HYPERLINK(CHAR(35)&amp;CELL("address",INDEX(Holdings!AN1:AN2253,SMALL(IF(COUNTIF(Holdings!A1:A2253,A4976),MATCH(B4976,Holdings!Y1:Y2253,0),""),ROWS($A$1:A1)))),"GameStop Corp")</f>
      </c>
    </row>
    <row r="4978">
      <c r="A4978" s="2" t="s">
        <v>4867</v>
      </c>
      <c r="B4978" s="2" t="s">
        <v>4868</v>
      </c>
    </row>
    <row r="4981" hidden="1">
      <c r="A4981" s="0" t="s">
        <v>4010</v>
      </c>
      <c r="B4981" s="0">
        <v>0.0002561524291</v>
      </c>
    </row>
    <row r="4982">
      <c r="A4982" s="13" t="s">
        <v>4007</v>
      </c>
      <c r="B4982" s="13">
        <v>43886</v>
      </c>
      <c r="C4982" s="14">
        <f>HYPERLINK(CHAR(35)&amp;CELL("address",INDEX(Holdings!AN1:AN2253,SMALL(IF(COUNTIF(Holdings!A1:A2253,A4981),MATCH(B4981,Holdings!Y1:Y2253,0),""),ROWS($A$1:A1)))),"GameStop Corp")</f>
      </c>
    </row>
    <row r="4983">
      <c r="A4983" s="2" t="s">
        <v>4867</v>
      </c>
      <c r="B4983" s="2" t="s">
        <v>4868</v>
      </c>
    </row>
    <row r="4986" hidden="1">
      <c r="A4986" s="0" t="s">
        <v>4011</v>
      </c>
      <c r="B4986" s="0">
        <v>0.00014436131534</v>
      </c>
    </row>
    <row r="4987">
      <c r="A4987" s="13" t="s">
        <v>4007</v>
      </c>
      <c r="B4987" s="13">
        <v>43977</v>
      </c>
      <c r="C4987" s="14">
        <f>HYPERLINK(CHAR(35)&amp;CELL("address",INDEX(Holdings!AN1:AN2253,SMALL(IF(COUNTIF(Holdings!A1:A2253,A4986),MATCH(B4986,Holdings!Y1:Y2253,0),""),ROWS($A$1:A1)))),"GameStop Corp")</f>
      </c>
    </row>
    <row r="4988">
      <c r="A4988" s="2" t="s">
        <v>4867</v>
      </c>
      <c r="B4988" s="2" t="s">
        <v>5019</v>
      </c>
    </row>
    <row r="4991" hidden="1">
      <c r="A4991" s="0" t="s">
        <v>4012</v>
      </c>
      <c r="B4991" s="0">
        <v>0.00012833900581</v>
      </c>
    </row>
    <row r="4992">
      <c r="A4992" s="13" t="s">
        <v>4007</v>
      </c>
      <c r="B4992" s="13">
        <v>44067</v>
      </c>
      <c r="C4992" s="14">
        <f>HYPERLINK(CHAR(35)&amp;CELL("address",INDEX(Holdings!AN1:AN2253,SMALL(IF(COUNTIF(Holdings!A1:A2253,A4991),MATCH(B4991,Holdings!Y1:Y2253,0),""),ROWS($A$1:A1)))),"GameStop Corp")</f>
      </c>
    </row>
    <row r="4993">
      <c r="A4993" s="2" t="s">
        <v>4867</v>
      </c>
      <c r="B4993" s="2" t="s">
        <v>4868</v>
      </c>
    </row>
    <row r="4996" hidden="1">
      <c r="A4996" s="0" t="s">
        <v>4013</v>
      </c>
      <c r="B4996" s="0">
        <v>0.00028750018119</v>
      </c>
    </row>
    <row r="4997">
      <c r="A4997" s="13" t="s">
        <v>4007</v>
      </c>
      <c r="B4997" s="13">
        <v>44160</v>
      </c>
      <c r="C4997" s="14">
        <f>HYPERLINK(CHAR(35)&amp;CELL("address",INDEX(Holdings!AN1:AN2253,SMALL(IF(COUNTIF(Holdings!A1:A2253,A4996),MATCH(B4996,Holdings!Y1:Y2253,0),""),ROWS($A$1:A1)))),"GameStop Corp")</f>
      </c>
    </row>
    <row r="4998">
      <c r="A4998" s="2" t="s">
        <v>4867</v>
      </c>
      <c r="B4998" s="2" t="s">
        <v>4868</v>
      </c>
    </row>
    <row r="5001" hidden="1">
      <c r="A5001" s="0" t="s">
        <v>4014</v>
      </c>
      <c r="B5001" s="0">
        <v>0.00041733791746</v>
      </c>
    </row>
    <row r="5002">
      <c r="A5002" s="13" t="s">
        <v>4007</v>
      </c>
      <c r="B5002" s="13">
        <v>44251</v>
      </c>
      <c r="C5002" s="14">
        <f>HYPERLINK(CHAR(35)&amp;CELL("address",INDEX(Holdings!AN1:AN2253,SMALL(IF(COUNTIF(Holdings!A1:A2253,A5001),MATCH(B5001,Holdings!Y1:Y2253,0),""),ROWS($A$1:A1)))),"GameStop Corp")</f>
      </c>
    </row>
    <row r="5003">
      <c r="A5003" s="2" t="s">
        <v>4867</v>
      </c>
      <c r="B5003" s="2" t="s">
        <v>4868</v>
      </c>
    </row>
    <row r="5006" hidden="1">
      <c r="A5006" s="0" t="s">
        <v>4015</v>
      </c>
      <c r="B5006" s="0">
        <v>0.00382498384794</v>
      </c>
    </row>
    <row r="5007">
      <c r="A5007" s="13" t="s">
        <v>4007</v>
      </c>
      <c r="B5007" s="13">
        <v>44342</v>
      </c>
      <c r="C5007" s="14">
        <f>HYPERLINK(CHAR(35)&amp;CELL("address",INDEX(Holdings!AN1:AN2253,SMALL(IF(COUNTIF(Holdings!A1:A2253,A5006),MATCH(B5006,Holdings!Y1:Y2253,0),""),ROWS($A$1:A1)))),"GameStop Corp")</f>
      </c>
    </row>
    <row r="5008">
      <c r="A5008" s="2" t="s">
        <v>4867</v>
      </c>
      <c r="B5008" s="2" t="s">
        <v>4868</v>
      </c>
    </row>
    <row r="5011" hidden="1">
      <c r="A5011" s="0" t="s">
        <v>4016</v>
      </c>
      <c r="B5011" s="0">
        <v>0.00015787488168</v>
      </c>
    </row>
    <row r="5012">
      <c r="A5012" s="13" t="s">
        <v>4017</v>
      </c>
      <c r="B5012" s="13">
        <v>44524</v>
      </c>
      <c r="C5012" s="14">
        <f>HYPERLINK(CHAR(35)&amp;CELL("address",INDEX(Holdings!AN1:AN2253,SMALL(IF(COUNTIF(Holdings!A1:A2253,A5011),MATCH(B5011,Holdings!Y1:Y2253,0),""),ROWS($A$1:A1)))),"GameStop Corp")</f>
      </c>
    </row>
    <row r="5013">
      <c r="A5013" s="2" t="s">
        <v>4867</v>
      </c>
      <c r="B5013" s="2" t="s">
        <v>4868</v>
      </c>
    </row>
    <row r="5016" hidden="1">
      <c r="A5016" s="0" t="s">
        <v>4022</v>
      </c>
      <c r="B5016" s="0">
        <v>0.00071445601931</v>
      </c>
    </row>
    <row r="5017">
      <c r="A5017" s="13" t="s">
        <v>4026</v>
      </c>
      <c r="B5017" s="13">
        <v>43825</v>
      </c>
      <c r="C5017" s="14">
        <f>HYPERLINK(CHAR(35)&amp;CELL("address",INDEX(Holdings!AN1:AN2253,SMALL(IF(COUNTIF(Holdings!A1:A2253,A5016),MATCH(B5016,Holdings!Y1:Y2253,0),""),ROWS($A$1:A1)))),"GameStop Corp")</f>
      </c>
    </row>
    <row r="5018">
      <c r="A5018" s="2" t="s">
        <v>4867</v>
      </c>
      <c r="B5018" s="2" t="s">
        <v>4868</v>
      </c>
    </row>
    <row r="5021" hidden="1">
      <c r="A5021" s="0" t="s">
        <v>4029</v>
      </c>
      <c r="B5021" s="0">
        <v>6.339990725E-05</v>
      </c>
    </row>
    <row r="5022">
      <c r="A5022" s="13" t="s">
        <v>4033</v>
      </c>
      <c r="B5022" s="13">
        <v>44008</v>
      </c>
      <c r="C5022" s="14">
        <f>HYPERLINK(CHAR(35)&amp;CELL("address",INDEX(Holdings!AN1:AN2253,SMALL(IF(COUNTIF(Holdings!A1:A2253,A5021),MATCH(B5021,Holdings!Y1:Y2253,0),""),ROWS($A$1:A1)))),"GameStop Corporation")</f>
      </c>
    </row>
    <row r="5023">
      <c r="A5023" s="2" t="s">
        <v>4932</v>
      </c>
      <c r="B5023" s="2" t="s">
        <v>5020</v>
      </c>
    </row>
    <row r="5024">
      <c r="A5024" s="2" t="s">
        <v>4933</v>
      </c>
      <c r="B5024" s="2" t="s">
        <v>5021</v>
      </c>
    </row>
    <row r="5025">
      <c r="A5025" s="2" t="s">
        <v>4871</v>
      </c>
      <c r="B5025" s="2" t="s">
        <v>5022</v>
      </c>
    </row>
    <row r="5028" hidden="1">
      <c r="A5028" s="0" t="s">
        <v>4036</v>
      </c>
      <c r="B5028" s="0">
        <v>1.130582926E-05</v>
      </c>
    </row>
    <row r="5029">
      <c r="A5029" s="13" t="s">
        <v>4033</v>
      </c>
      <c r="B5029" s="13">
        <v>44103</v>
      </c>
      <c r="C5029" s="14">
        <f>HYPERLINK(CHAR(35)&amp;CELL("address",INDEX(Holdings!AN1:AN2253,SMALL(IF(COUNTIF(Holdings!A1:A2253,A5028),MATCH(B5028,Holdings!Y1:Y2253,0),""),ROWS($A$1:A1)))),"GameStop Corporation")</f>
      </c>
    </row>
    <row r="5030">
      <c r="A5030" s="2" t="s">
        <v>4932</v>
      </c>
      <c r="B5030" s="2" t="s">
        <v>5020</v>
      </c>
    </row>
    <row r="5031">
      <c r="A5031" s="2" t="s">
        <v>4933</v>
      </c>
      <c r="B5031" s="2" t="s">
        <v>5021</v>
      </c>
    </row>
    <row r="5032">
      <c r="A5032" s="2" t="s">
        <v>4871</v>
      </c>
      <c r="B5032" s="2" t="s">
        <v>5022</v>
      </c>
    </row>
    <row r="5035" hidden="1">
      <c r="A5035" s="0" t="s">
        <v>4037</v>
      </c>
      <c r="B5035" s="0">
        <v>8.464727374E-05</v>
      </c>
    </row>
    <row r="5036">
      <c r="A5036" s="13" t="s">
        <v>4038</v>
      </c>
      <c r="B5036" s="13">
        <v>44008</v>
      </c>
      <c r="C5036" s="14">
        <f>HYPERLINK(CHAR(35)&amp;CELL("address",INDEX(Holdings!AN1:AN2253,SMALL(IF(COUNTIF(Holdings!A1:A2253,A5035),MATCH(B5035,Holdings!Y1:Y2253,0),""),ROWS($A$1:A1)))),"GameStop Corporation")</f>
      </c>
    </row>
    <row r="5037">
      <c r="A5037" s="2" t="s">
        <v>4932</v>
      </c>
      <c r="B5037" s="2" t="s">
        <v>5020</v>
      </c>
    </row>
    <row r="5038">
      <c r="A5038" s="2" t="s">
        <v>4933</v>
      </c>
      <c r="B5038" s="2" t="s">
        <v>5021</v>
      </c>
    </row>
    <row r="5039">
      <c r="A5039" s="2" t="s">
        <v>4871</v>
      </c>
      <c r="B5039" s="2" t="s">
        <v>5022</v>
      </c>
    </row>
    <row r="5042" hidden="1">
      <c r="A5042" s="0" t="s">
        <v>4041</v>
      </c>
      <c r="B5042" s="0">
        <v>1.861485321E-05</v>
      </c>
    </row>
    <row r="5043">
      <c r="A5043" s="13" t="s">
        <v>4038</v>
      </c>
      <c r="B5043" s="13">
        <v>44103</v>
      </c>
      <c r="C5043" s="14">
        <f>HYPERLINK(CHAR(35)&amp;CELL("address",INDEX(Holdings!AN1:AN2253,SMALL(IF(COUNTIF(Holdings!A1:A2253,A5042),MATCH(B5042,Holdings!Y1:Y2253,0),""),ROWS($A$1:A1)))),"GameStop Corporation")</f>
      </c>
    </row>
    <row r="5044">
      <c r="A5044" s="2" t="s">
        <v>4932</v>
      </c>
      <c r="B5044" s="2" t="s">
        <v>5020</v>
      </c>
    </row>
    <row r="5045">
      <c r="A5045" s="2" t="s">
        <v>4933</v>
      </c>
      <c r="B5045" s="2" t="s">
        <v>5021</v>
      </c>
    </row>
    <row r="5046">
      <c r="A5046" s="2" t="s">
        <v>4871</v>
      </c>
      <c r="B5046" s="2" t="s">
        <v>5022</v>
      </c>
    </row>
    <row r="5049" hidden="1">
      <c r="A5049" s="0" t="s">
        <v>4042</v>
      </c>
      <c r="B5049" s="0">
        <v>5.400778697E-05</v>
      </c>
    </row>
    <row r="5050">
      <c r="A5050" s="13" t="s">
        <v>4043</v>
      </c>
      <c r="B5050" s="13">
        <v>44008</v>
      </c>
      <c r="C5050" s="14">
        <f>HYPERLINK(CHAR(35)&amp;CELL("address",INDEX(Holdings!AN1:AN2253,SMALL(IF(COUNTIF(Holdings!A1:A2253,A5049),MATCH(B5049,Holdings!Y1:Y2253,0),""),ROWS($A$1:A1)))),"GameStop Corporation")</f>
      </c>
    </row>
    <row r="5051">
      <c r="A5051" s="2" t="s">
        <v>4932</v>
      </c>
      <c r="B5051" s="2" t="s">
        <v>5020</v>
      </c>
    </row>
    <row r="5052">
      <c r="A5052" s="2" t="s">
        <v>4933</v>
      </c>
      <c r="B5052" s="2" t="s">
        <v>5021</v>
      </c>
    </row>
    <row r="5053">
      <c r="A5053" s="2" t="s">
        <v>4871</v>
      </c>
      <c r="B5053" s="2" t="s">
        <v>5022</v>
      </c>
    </row>
    <row r="5056" hidden="1">
      <c r="A5056" s="0" t="s">
        <v>4046</v>
      </c>
      <c r="B5056" s="0">
        <v>1.889949249E-05</v>
      </c>
    </row>
    <row r="5057">
      <c r="A5057" s="13" t="s">
        <v>4043</v>
      </c>
      <c r="B5057" s="13">
        <v>44103</v>
      </c>
      <c r="C5057" s="14">
        <f>HYPERLINK(CHAR(35)&amp;CELL("address",INDEX(Holdings!AN1:AN2253,SMALL(IF(COUNTIF(Holdings!A1:A2253,A5056),MATCH(B5056,Holdings!Y1:Y2253,0),""),ROWS($A$1:A1)))),"GameStop Corporation")</f>
      </c>
    </row>
    <row r="5058">
      <c r="A5058" s="2" t="s">
        <v>4932</v>
      </c>
      <c r="B5058" s="2" t="s">
        <v>5020</v>
      </c>
    </row>
    <row r="5059">
      <c r="A5059" s="2" t="s">
        <v>4933</v>
      </c>
      <c r="B5059" s="2" t="s">
        <v>5021</v>
      </c>
    </row>
    <row r="5060">
      <c r="A5060" s="2" t="s">
        <v>4871</v>
      </c>
      <c r="B5060" s="2" t="s">
        <v>5022</v>
      </c>
    </row>
    <row r="5063" hidden="1">
      <c r="A5063" s="0" t="s">
        <v>4047</v>
      </c>
      <c r="B5063" s="0">
        <v>6.631090512E-05</v>
      </c>
    </row>
    <row r="5064">
      <c r="A5064" s="13" t="s">
        <v>4048</v>
      </c>
      <c r="B5064" s="13">
        <v>44008</v>
      </c>
      <c r="C5064" s="14">
        <f>HYPERLINK(CHAR(35)&amp;CELL("address",INDEX(Holdings!AN1:AN2253,SMALL(IF(COUNTIF(Holdings!A1:A2253,A5063),MATCH(B5063,Holdings!Y1:Y2253,0),""),ROWS($A$1:A1)))),"GameStop Corporation")</f>
      </c>
    </row>
    <row r="5065">
      <c r="A5065" s="2" t="s">
        <v>4932</v>
      </c>
      <c r="B5065" s="2" t="s">
        <v>5020</v>
      </c>
    </row>
    <row r="5066">
      <c r="A5066" s="2" t="s">
        <v>4933</v>
      </c>
      <c r="B5066" s="2" t="s">
        <v>5021</v>
      </c>
    </row>
    <row r="5067">
      <c r="A5067" s="2" t="s">
        <v>4871</v>
      </c>
      <c r="B5067" s="2" t="s">
        <v>5022</v>
      </c>
    </row>
    <row r="5070" hidden="1">
      <c r="A5070" s="0" t="s">
        <v>4051</v>
      </c>
      <c r="B5070" s="0">
        <v>2.017161127E-05</v>
      </c>
    </row>
    <row r="5071">
      <c r="A5071" s="13" t="s">
        <v>4048</v>
      </c>
      <c r="B5071" s="13">
        <v>44103</v>
      </c>
      <c r="C5071" s="14">
        <f>HYPERLINK(CHAR(35)&amp;CELL("address",INDEX(Holdings!AN1:AN2253,SMALL(IF(COUNTIF(Holdings!A1:A2253,A5070),MATCH(B5070,Holdings!Y1:Y2253,0),""),ROWS($A$1:A1)))),"GameStop Corporation")</f>
      </c>
    </row>
    <row r="5072">
      <c r="A5072" s="2" t="s">
        <v>4932</v>
      </c>
      <c r="B5072" s="2" t="s">
        <v>5020</v>
      </c>
    </row>
    <row r="5073">
      <c r="A5073" s="2" t="s">
        <v>4933</v>
      </c>
      <c r="B5073" s="2" t="s">
        <v>5021</v>
      </c>
    </row>
    <row r="5074">
      <c r="A5074" s="2" t="s">
        <v>4871</v>
      </c>
      <c r="B5074" s="2" t="s">
        <v>5022</v>
      </c>
    </row>
    <row r="5077" hidden="1">
      <c r="A5077" s="0" t="s">
        <v>4052</v>
      </c>
      <c r="B5077" s="0">
        <v>2.971236863E-05</v>
      </c>
    </row>
    <row r="5078">
      <c r="A5078" s="13" t="s">
        <v>4053</v>
      </c>
      <c r="B5078" s="13">
        <v>44008</v>
      </c>
      <c r="C5078" s="14">
        <f>HYPERLINK(CHAR(35)&amp;CELL("address",INDEX(Holdings!AN1:AN2253,SMALL(IF(COUNTIF(Holdings!A1:A2253,A5077),MATCH(B5077,Holdings!Y1:Y2253,0),""),ROWS($A$1:A1)))),"GameStop Corporation")</f>
      </c>
    </row>
    <row r="5079">
      <c r="A5079" s="2" t="s">
        <v>4932</v>
      </c>
      <c r="B5079" s="2" t="s">
        <v>5020</v>
      </c>
    </row>
    <row r="5080">
      <c r="A5080" s="2" t="s">
        <v>4933</v>
      </c>
      <c r="B5080" s="2" t="s">
        <v>5021</v>
      </c>
    </row>
    <row r="5081">
      <c r="A5081" s="2" t="s">
        <v>4871</v>
      </c>
      <c r="B5081" s="2" t="s">
        <v>5022</v>
      </c>
    </row>
    <row r="5084" hidden="1">
      <c r="A5084" s="0" t="s">
        <v>4056</v>
      </c>
      <c r="B5084" s="0">
        <v>9.24234012E-06</v>
      </c>
    </row>
    <row r="5085">
      <c r="A5085" s="13" t="s">
        <v>4053</v>
      </c>
      <c r="B5085" s="13">
        <v>44103</v>
      </c>
      <c r="C5085" s="14">
        <f>HYPERLINK(CHAR(35)&amp;CELL("address",INDEX(Holdings!AN1:AN2253,SMALL(IF(COUNTIF(Holdings!A1:A2253,A5084),MATCH(B5084,Holdings!Y1:Y2253,0),""),ROWS($A$1:A1)))),"GameStop Corporation")</f>
      </c>
    </row>
    <row r="5086">
      <c r="A5086" s="2" t="s">
        <v>4932</v>
      </c>
      <c r="B5086" s="2" t="s">
        <v>5020</v>
      </c>
    </row>
    <row r="5087">
      <c r="A5087" s="2" t="s">
        <v>4933</v>
      </c>
      <c r="B5087" s="2" t="s">
        <v>5021</v>
      </c>
    </row>
    <row r="5088">
      <c r="A5088" s="2" t="s">
        <v>4871</v>
      </c>
      <c r="B5088" s="2" t="s">
        <v>5022</v>
      </c>
    </row>
    <row r="5091" hidden="1">
      <c r="A5091" s="0" t="s">
        <v>4057</v>
      </c>
      <c r="B5091" s="0">
        <v>4.405874056E-05</v>
      </c>
    </row>
    <row r="5092">
      <c r="A5092" s="13" t="s">
        <v>4061</v>
      </c>
      <c r="B5092" s="13">
        <v>43979</v>
      </c>
      <c r="C5092" s="14">
        <f>HYPERLINK(CHAR(35)&amp;CELL("address",INDEX(Holdings!AN1:AN2253,SMALL(IF(COUNTIF(Holdings!A1:A2253,A5091),MATCH(B5091,Holdings!Y1:Y2253,0),""),ROWS($A$1:A1)))),"GameStop Corporation")</f>
      </c>
    </row>
    <row r="5093">
      <c r="A5093" s="2" t="s">
        <v>4932</v>
      </c>
      <c r="B5093" s="2" t="s">
        <v>5020</v>
      </c>
    </row>
    <row r="5094">
      <c r="A5094" s="2" t="s">
        <v>4933</v>
      </c>
      <c r="B5094" s="2" t="s">
        <v>5021</v>
      </c>
    </row>
    <row r="5095">
      <c r="A5095" s="2" t="s">
        <v>4871</v>
      </c>
      <c r="B5095" s="2" t="s">
        <v>5022</v>
      </c>
    </row>
    <row r="5098" hidden="1">
      <c r="A5098" s="0" t="s">
        <v>4064</v>
      </c>
      <c r="B5098" s="0">
        <v>4.216071862E-05</v>
      </c>
    </row>
    <row r="5099">
      <c r="A5099" s="13" t="s">
        <v>4061</v>
      </c>
      <c r="B5099" s="13">
        <v>44071</v>
      </c>
      <c r="C5099" s="14">
        <f>HYPERLINK(CHAR(35)&amp;CELL("address",INDEX(Holdings!AN1:AN2253,SMALL(IF(COUNTIF(Holdings!A1:A2253,A5098),MATCH(B5098,Holdings!Y1:Y2253,0),""),ROWS($A$1:A1)))),"GameStop Corporation")</f>
      </c>
    </row>
    <row r="5100">
      <c r="A5100" s="2" t="s">
        <v>4932</v>
      </c>
      <c r="B5100" s="2" t="s">
        <v>5020</v>
      </c>
    </row>
    <row r="5101">
      <c r="A5101" s="2" t="s">
        <v>4933</v>
      </c>
      <c r="B5101" s="2" t="s">
        <v>5021</v>
      </c>
    </row>
    <row r="5102">
      <c r="A5102" s="2" t="s">
        <v>4871</v>
      </c>
      <c r="B5102" s="2" t="s">
        <v>5022</v>
      </c>
    </row>
    <row r="5105" hidden="1">
      <c r="A5105" s="0" t="s">
        <v>4065</v>
      </c>
      <c r="B5105" s="0">
        <v>2.230828806E-05</v>
      </c>
    </row>
    <row r="5106">
      <c r="A5106" s="13" t="s">
        <v>4066</v>
      </c>
      <c r="B5106" s="13">
        <v>44071</v>
      </c>
      <c r="C5106" s="14">
        <f>HYPERLINK(CHAR(35)&amp;CELL("address",INDEX(Holdings!AN1:AN2253,SMALL(IF(COUNTIF(Holdings!A1:A2253,A5105),MATCH(B5105,Holdings!Y1:Y2253,0),""),ROWS($A$1:A1)))),"GameStop Corporation")</f>
      </c>
    </row>
    <row r="5107">
      <c r="A5107" s="2" t="s">
        <v>4932</v>
      </c>
      <c r="B5107" s="2" t="s">
        <v>5020</v>
      </c>
    </row>
    <row r="5108">
      <c r="A5108" s="2" t="s">
        <v>4933</v>
      </c>
      <c r="B5108" s="2" t="s">
        <v>5021</v>
      </c>
    </row>
    <row r="5109">
      <c r="A5109" s="2" t="s">
        <v>4871</v>
      </c>
      <c r="B5109" s="2" t="s">
        <v>5022</v>
      </c>
    </row>
    <row r="5112" hidden="1">
      <c r="A5112" s="0" t="s">
        <v>4069</v>
      </c>
      <c r="B5112" s="0">
        <v>4.10534411E-05</v>
      </c>
    </row>
    <row r="5113">
      <c r="A5113" s="13" t="s">
        <v>4066</v>
      </c>
      <c r="B5113" s="13">
        <v>44160</v>
      </c>
      <c r="C5113" s="14">
        <f>HYPERLINK(CHAR(35)&amp;CELL("address",INDEX(Holdings!AN1:AN2253,SMALL(IF(COUNTIF(Holdings!A1:A2253,A5112),MATCH(B5112,Holdings!Y1:Y2253,0),""),ROWS($A$1:A1)))),"GameStop Corporation")</f>
      </c>
    </row>
    <row r="5114">
      <c r="A5114" s="2" t="s">
        <v>4932</v>
      </c>
      <c r="B5114" s="2" t="s">
        <v>5020</v>
      </c>
    </row>
    <row r="5115">
      <c r="A5115" s="2" t="s">
        <v>4933</v>
      </c>
      <c r="B5115" s="2" t="s">
        <v>5021</v>
      </c>
    </row>
    <row r="5116">
      <c r="A5116" s="2" t="s">
        <v>4871</v>
      </c>
      <c r="B5116" s="2" t="s">
        <v>5022</v>
      </c>
    </row>
    <row r="5119" hidden="1">
      <c r="A5119" s="0" t="s">
        <v>4070</v>
      </c>
      <c r="B5119" s="0">
        <v>5.647808668E-05</v>
      </c>
    </row>
    <row r="5120">
      <c r="A5120" s="13" t="s">
        <v>4066</v>
      </c>
      <c r="B5120" s="13">
        <v>44253</v>
      </c>
      <c r="C5120" s="14">
        <f>HYPERLINK(CHAR(35)&amp;CELL("address",INDEX(Holdings!AN1:AN2253,SMALL(IF(COUNTIF(Holdings!A1:A2253,A5119),MATCH(B5119,Holdings!Y1:Y2253,0),""),ROWS($A$1:A1)))),"GameStop Corporation")</f>
      </c>
    </row>
    <row r="5121">
      <c r="A5121" s="2" t="s">
        <v>4932</v>
      </c>
      <c r="B5121" s="2" t="s">
        <v>5020</v>
      </c>
    </row>
    <row r="5122">
      <c r="A5122" s="2" t="s">
        <v>4933</v>
      </c>
      <c r="B5122" s="2" t="s">
        <v>5021</v>
      </c>
    </row>
    <row r="5123">
      <c r="A5123" s="2" t="s">
        <v>4871</v>
      </c>
      <c r="B5123" s="2" t="s">
        <v>5022</v>
      </c>
    </row>
    <row r="5126" hidden="1">
      <c r="A5126" s="0" t="s">
        <v>4071</v>
      </c>
      <c r="B5126" s="0">
        <v>0.00055398224074</v>
      </c>
    </row>
    <row r="5127">
      <c r="A5127" s="13" t="s">
        <v>4066</v>
      </c>
      <c r="B5127" s="13">
        <v>44343</v>
      </c>
      <c r="C5127" s="14">
        <f>HYPERLINK(CHAR(35)&amp;CELL("address",INDEX(Holdings!AN1:AN2253,SMALL(IF(COUNTIF(Holdings!A1:A2253,A5126),MATCH(B5126,Holdings!Y1:Y2253,0),""),ROWS($A$1:A1)))),"GameStop Corporation")</f>
      </c>
    </row>
    <row r="5128">
      <c r="A5128" s="2" t="s">
        <v>4932</v>
      </c>
      <c r="B5128" s="2" t="s">
        <v>5020</v>
      </c>
    </row>
    <row r="5129">
      <c r="A5129" s="2" t="s">
        <v>4933</v>
      </c>
      <c r="B5129" s="2" t="s">
        <v>5021</v>
      </c>
    </row>
    <row r="5130">
      <c r="A5130" s="2" t="s">
        <v>4871</v>
      </c>
      <c r="B5130" s="2" t="s">
        <v>5022</v>
      </c>
    </row>
    <row r="5133" hidden="1">
      <c r="A5133" s="0" t="s">
        <v>4072</v>
      </c>
      <c r="B5133" s="0">
        <v>0.00050481051969</v>
      </c>
    </row>
    <row r="5134">
      <c r="A5134" s="13" t="s">
        <v>4066</v>
      </c>
      <c r="B5134" s="13">
        <v>44434</v>
      </c>
      <c r="C5134" s="14">
        <f>HYPERLINK(CHAR(35)&amp;CELL("address",INDEX(Holdings!AN1:AN2253,SMALL(IF(COUNTIF(Holdings!A1:A2253,A5133),MATCH(B5133,Holdings!Y1:Y2253,0),""),ROWS($A$1:A1)))),"GameStop Corporation")</f>
      </c>
    </row>
    <row r="5135">
      <c r="A5135" s="2" t="s">
        <v>4932</v>
      </c>
      <c r="B5135" s="2" t="s">
        <v>5020</v>
      </c>
    </row>
    <row r="5136">
      <c r="A5136" s="2" t="s">
        <v>4933</v>
      </c>
      <c r="B5136" s="2" t="s">
        <v>5021</v>
      </c>
    </row>
    <row r="5137">
      <c r="A5137" s="2" t="s">
        <v>4871</v>
      </c>
      <c r="B5137" s="2" t="s">
        <v>5022</v>
      </c>
    </row>
    <row r="5140" hidden="1">
      <c r="A5140" s="0" t="s">
        <v>4073</v>
      </c>
      <c r="B5140" s="0">
        <v>0.00048688167837</v>
      </c>
    </row>
    <row r="5141">
      <c r="A5141" s="13" t="s">
        <v>4066</v>
      </c>
      <c r="B5141" s="13">
        <v>44524</v>
      </c>
      <c r="C5141" s="14">
        <f>HYPERLINK(CHAR(35)&amp;CELL("address",INDEX(Holdings!AN1:AN2253,SMALL(IF(COUNTIF(Holdings!A1:A2253,A5140),MATCH(B5140,Holdings!Y1:Y2253,0),""),ROWS($A$1:A1)))),"GameStop Corporation")</f>
      </c>
    </row>
    <row r="5142">
      <c r="A5142" s="2" t="s">
        <v>4932</v>
      </c>
      <c r="B5142" s="2" t="s">
        <v>5020</v>
      </c>
    </row>
    <row r="5143">
      <c r="A5143" s="2" t="s">
        <v>4933</v>
      </c>
      <c r="B5143" s="2" t="s">
        <v>5021</v>
      </c>
    </row>
    <row r="5144">
      <c r="A5144" s="2" t="s">
        <v>4871</v>
      </c>
      <c r="B5144" s="2" t="s">
        <v>5022</v>
      </c>
    </row>
    <row r="5147" hidden="1">
      <c r="A5147" s="0" t="s">
        <v>4074</v>
      </c>
      <c r="B5147" s="0">
        <v>5.511655308E-05</v>
      </c>
    </row>
    <row r="5148">
      <c r="A5148" s="13" t="s">
        <v>4075</v>
      </c>
      <c r="B5148" s="13">
        <v>43979</v>
      </c>
      <c r="C5148" s="14">
        <f>HYPERLINK(CHAR(35)&amp;CELL("address",INDEX(Holdings!AN1:AN2253,SMALL(IF(COUNTIF(Holdings!A1:A2253,A5147),MATCH(B5147,Holdings!Y1:Y2253,0),""),ROWS($A$1:A1)))),"GameStop Corporation")</f>
      </c>
    </row>
    <row r="5149">
      <c r="A5149" s="2" t="s">
        <v>4932</v>
      </c>
      <c r="B5149" s="2" t="s">
        <v>5020</v>
      </c>
    </row>
    <row r="5150">
      <c r="A5150" s="2" t="s">
        <v>4933</v>
      </c>
      <c r="B5150" s="2" t="s">
        <v>5021</v>
      </c>
    </row>
    <row r="5151">
      <c r="A5151" s="2" t="s">
        <v>4871</v>
      </c>
      <c r="B5151" s="2" t="s">
        <v>5022</v>
      </c>
    </row>
    <row r="5154" hidden="1">
      <c r="A5154" s="0" t="s">
        <v>4078</v>
      </c>
      <c r="B5154" s="0">
        <v>5.15667784E-05</v>
      </c>
    </row>
    <row r="5155">
      <c r="A5155" s="13" t="s">
        <v>4075</v>
      </c>
      <c r="B5155" s="13">
        <v>44071</v>
      </c>
      <c r="C5155" s="14">
        <f>HYPERLINK(CHAR(35)&amp;CELL("address",INDEX(Holdings!AN1:AN2253,SMALL(IF(COUNTIF(Holdings!A1:A2253,A5154),MATCH(B5154,Holdings!Y1:Y2253,0),""),ROWS($A$1:A1)))),"GameStop Corporation")</f>
      </c>
    </row>
    <row r="5156">
      <c r="A5156" s="2" t="s">
        <v>4932</v>
      </c>
      <c r="B5156" s="2" t="s">
        <v>5020</v>
      </c>
    </row>
    <row r="5157">
      <c r="A5157" s="2" t="s">
        <v>4933</v>
      </c>
      <c r="B5157" s="2" t="s">
        <v>5021</v>
      </c>
    </row>
    <row r="5158">
      <c r="A5158" s="2" t="s">
        <v>4871</v>
      </c>
      <c r="B5158" s="2" t="s">
        <v>5022</v>
      </c>
    </row>
    <row r="5161" hidden="1">
      <c r="A5161" s="0" t="s">
        <v>4079</v>
      </c>
      <c r="B5161" s="0">
        <v>0.00467990376905</v>
      </c>
    </row>
    <row r="5162">
      <c r="A5162" s="13" t="s">
        <v>4080</v>
      </c>
      <c r="B5162" s="13">
        <v>44524</v>
      </c>
      <c r="C5162" s="14">
        <f>HYPERLINK(CHAR(35)&amp;CELL("address",INDEX(Holdings!AN1:AN2253,SMALL(IF(COUNTIF(Holdings!A1:A2253,A5161),MATCH(B5161,Holdings!Y1:Y2253,0),""),ROWS($A$1:A1)))),"GameStop Corporation")</f>
      </c>
    </row>
    <row r="5163">
      <c r="A5163" s="2" t="s">
        <v>4932</v>
      </c>
      <c r="B5163" s="2" t="s">
        <v>5020</v>
      </c>
    </row>
    <row r="5164">
      <c r="A5164" s="2" t="s">
        <v>4933</v>
      </c>
      <c r="B5164" s="2" t="s">
        <v>5021</v>
      </c>
    </row>
    <row r="5165">
      <c r="A5165" s="2" t="s">
        <v>4871</v>
      </c>
      <c r="B5165" s="2" t="s">
        <v>5022</v>
      </c>
    </row>
    <row r="5168" hidden="1">
      <c r="A5168" s="0" t="s">
        <v>4083</v>
      </c>
      <c r="B5168" s="0">
        <v>3.717129204E-05</v>
      </c>
    </row>
    <row r="5169">
      <c r="A5169" s="13" t="s">
        <v>4084</v>
      </c>
      <c r="B5169" s="13">
        <v>43979</v>
      </c>
      <c r="C5169" s="14">
        <f>HYPERLINK(CHAR(35)&amp;CELL("address",INDEX(Holdings!AN1:AN2253,SMALL(IF(COUNTIF(Holdings!A1:A2253,A5168),MATCH(B5168,Holdings!Y1:Y2253,0),""),ROWS($A$1:A1)))),"GameStop Corporation")</f>
      </c>
    </row>
    <row r="5170">
      <c r="A5170" s="2" t="s">
        <v>4932</v>
      </c>
      <c r="B5170" s="2" t="s">
        <v>5020</v>
      </c>
    </row>
    <row r="5171">
      <c r="A5171" s="2" t="s">
        <v>4933</v>
      </c>
      <c r="B5171" s="2" t="s">
        <v>5021</v>
      </c>
    </row>
    <row r="5172">
      <c r="A5172" s="2" t="s">
        <v>4871</v>
      </c>
      <c r="B5172" s="2" t="s">
        <v>5022</v>
      </c>
    </row>
    <row r="5175" hidden="1">
      <c r="A5175" s="0" t="s">
        <v>4087</v>
      </c>
      <c r="B5175" s="0">
        <v>3.717129204E-05</v>
      </c>
    </row>
    <row r="5176">
      <c r="A5176" s="13" t="s">
        <v>4084</v>
      </c>
      <c r="B5176" s="13">
        <v>44084</v>
      </c>
      <c r="C5176" s="14">
        <f>HYPERLINK(CHAR(35)&amp;CELL("address",INDEX(Holdings!AN1:AN2253,SMALL(IF(COUNTIF(Holdings!A1:A2253,A5175),MATCH(B5175,Holdings!Y1:Y2253,0),""),ROWS($A$1:A1)))),"GameStop Corporation")</f>
      </c>
    </row>
    <row r="5177">
      <c r="A5177" s="2" t="s">
        <v>4932</v>
      </c>
      <c r="B5177" s="2" t="s">
        <v>5020</v>
      </c>
    </row>
    <row r="5178">
      <c r="A5178" s="2" t="s">
        <v>4933</v>
      </c>
      <c r="B5178" s="2" t="s">
        <v>5021</v>
      </c>
    </row>
    <row r="5179">
      <c r="A5179" s="2" t="s">
        <v>4871</v>
      </c>
      <c r="B5179" s="2" t="s">
        <v>5022</v>
      </c>
    </row>
    <row r="5182" hidden="1">
      <c r="A5182" s="0" t="s">
        <v>4088</v>
      </c>
      <c r="B5182" s="0">
        <v>3.592729568E-05</v>
      </c>
    </row>
    <row r="5183">
      <c r="A5183" s="13" t="s">
        <v>4084</v>
      </c>
      <c r="B5183" s="13">
        <v>44071</v>
      </c>
      <c r="C5183" s="14">
        <f>HYPERLINK(CHAR(35)&amp;CELL("address",INDEX(Holdings!AN1:AN2253,SMALL(IF(COUNTIF(Holdings!A1:A2253,A5182),MATCH(B5182,Holdings!Y1:Y2253,0),""),ROWS($A$1:A1)))),"GameStop Corporation")</f>
      </c>
    </row>
    <row r="5184">
      <c r="A5184" s="2" t="s">
        <v>4932</v>
      </c>
      <c r="B5184" s="2" t="s">
        <v>5020</v>
      </c>
    </row>
    <row r="5185">
      <c r="A5185" s="2" t="s">
        <v>4933</v>
      </c>
      <c r="B5185" s="2" t="s">
        <v>5021</v>
      </c>
    </row>
    <row r="5186">
      <c r="A5186" s="2" t="s">
        <v>4871</v>
      </c>
      <c r="B5186" s="2" t="s">
        <v>5022</v>
      </c>
    </row>
    <row r="5189" hidden="1">
      <c r="A5189" s="0" t="s">
        <v>4089</v>
      </c>
      <c r="B5189" s="0">
        <v>4.451761578E-05</v>
      </c>
    </row>
    <row r="5190">
      <c r="A5190" s="13" t="s">
        <v>4090</v>
      </c>
      <c r="B5190" s="13">
        <v>43979</v>
      </c>
      <c r="C5190" s="14">
        <f>HYPERLINK(CHAR(35)&amp;CELL("address",INDEX(Holdings!AN1:AN2253,SMALL(IF(COUNTIF(Holdings!A1:A2253,A5189),MATCH(B5189,Holdings!Y1:Y2253,0),""),ROWS($A$1:A1)))),"GameStop Corporation")</f>
      </c>
    </row>
    <row r="5191">
      <c r="A5191" s="2" t="s">
        <v>4932</v>
      </c>
      <c r="B5191" s="2" t="s">
        <v>5020</v>
      </c>
    </row>
    <row r="5192">
      <c r="A5192" s="2" t="s">
        <v>4933</v>
      </c>
      <c r="B5192" s="2" t="s">
        <v>5021</v>
      </c>
    </row>
    <row r="5193">
      <c r="A5193" s="2" t="s">
        <v>4871</v>
      </c>
      <c r="B5193" s="2" t="s">
        <v>5022</v>
      </c>
    </row>
    <row r="5196" hidden="1">
      <c r="A5196" s="0" t="s">
        <v>4093</v>
      </c>
      <c r="B5196" s="0">
        <v>4.451761578E-05</v>
      </c>
    </row>
    <row r="5197">
      <c r="A5197" s="13" t="s">
        <v>4090</v>
      </c>
      <c r="B5197" s="13">
        <v>44084</v>
      </c>
      <c r="C5197" s="14">
        <f>HYPERLINK(CHAR(35)&amp;CELL("address",INDEX(Holdings!AN1:AN2253,SMALL(IF(COUNTIF(Holdings!A1:A2253,A5196),MATCH(B5196,Holdings!Y1:Y2253,0),""),ROWS($A$1:A1)))),"GameStop Corporation")</f>
      </c>
    </row>
    <row r="5198">
      <c r="A5198" s="2" t="s">
        <v>4932</v>
      </c>
      <c r="B5198" s="2" t="s">
        <v>5020</v>
      </c>
    </row>
    <row r="5199">
      <c r="A5199" s="2" t="s">
        <v>4933</v>
      </c>
      <c r="B5199" s="2" t="s">
        <v>5021</v>
      </c>
    </row>
    <row r="5200">
      <c r="A5200" s="2" t="s">
        <v>4871</v>
      </c>
      <c r="B5200" s="2" t="s">
        <v>5022</v>
      </c>
    </row>
    <row r="5203" hidden="1">
      <c r="A5203" s="0" t="s">
        <v>4094</v>
      </c>
      <c r="B5203" s="0">
        <v>4.277225411E-05</v>
      </c>
    </row>
    <row r="5204">
      <c r="A5204" s="13" t="s">
        <v>4090</v>
      </c>
      <c r="B5204" s="13">
        <v>44071</v>
      </c>
      <c r="C5204" s="14">
        <f>HYPERLINK(CHAR(35)&amp;CELL("address",INDEX(Holdings!AN1:AN2253,SMALL(IF(COUNTIF(Holdings!A1:A2253,A5203),MATCH(B5203,Holdings!Y1:Y2253,0),""),ROWS($A$1:A1)))),"GameStop Corporation")</f>
      </c>
    </row>
    <row r="5205">
      <c r="A5205" s="2" t="s">
        <v>4932</v>
      </c>
      <c r="B5205" s="2" t="s">
        <v>5020</v>
      </c>
    </row>
    <row r="5206">
      <c r="A5206" s="2" t="s">
        <v>4933</v>
      </c>
      <c r="B5206" s="2" t="s">
        <v>5021</v>
      </c>
    </row>
    <row r="5207">
      <c r="A5207" s="2" t="s">
        <v>4871</v>
      </c>
      <c r="B5207" s="2" t="s">
        <v>5022</v>
      </c>
    </row>
    <row r="5210" hidden="1">
      <c r="A5210" s="0" t="s">
        <v>4095</v>
      </c>
      <c r="B5210" s="0">
        <v>2.061460684E-05</v>
      </c>
    </row>
    <row r="5211">
      <c r="A5211" s="13" t="s">
        <v>4096</v>
      </c>
      <c r="B5211" s="13">
        <v>43979</v>
      </c>
      <c r="C5211" s="14">
        <f>HYPERLINK(CHAR(35)&amp;CELL("address",INDEX(Holdings!AN1:AN2253,SMALL(IF(COUNTIF(Holdings!A1:A2253,A5210),MATCH(B5210,Holdings!Y1:Y2253,0),""),ROWS($A$1:A1)))),"GameStop Corporation")</f>
      </c>
    </row>
    <row r="5212">
      <c r="A5212" s="2" t="s">
        <v>4932</v>
      </c>
      <c r="B5212" s="2" t="s">
        <v>5020</v>
      </c>
    </row>
    <row r="5213">
      <c r="A5213" s="2" t="s">
        <v>4933</v>
      </c>
      <c r="B5213" s="2" t="s">
        <v>5021</v>
      </c>
    </row>
    <row r="5214">
      <c r="A5214" s="2" t="s">
        <v>4871</v>
      </c>
      <c r="B5214" s="2" t="s">
        <v>5022</v>
      </c>
    </row>
    <row r="5217" hidden="1">
      <c r="A5217" s="0" t="s">
        <v>4099</v>
      </c>
      <c r="B5217" s="0">
        <v>2.061460684E-05</v>
      </c>
    </row>
    <row r="5218">
      <c r="A5218" s="13" t="s">
        <v>4096</v>
      </c>
      <c r="B5218" s="13">
        <v>44084</v>
      </c>
      <c r="C5218" s="14">
        <f>HYPERLINK(CHAR(35)&amp;CELL("address",INDEX(Holdings!AN1:AN2253,SMALL(IF(COUNTIF(Holdings!A1:A2253,A5217),MATCH(B5217,Holdings!Y1:Y2253,0),""),ROWS($A$1:A1)))),"GameStop Corporation")</f>
      </c>
    </row>
    <row r="5219">
      <c r="A5219" s="2" t="s">
        <v>4932</v>
      </c>
      <c r="B5219" s="2" t="s">
        <v>5020</v>
      </c>
    </row>
    <row r="5220">
      <c r="A5220" s="2" t="s">
        <v>4933</v>
      </c>
      <c r="B5220" s="2" t="s">
        <v>5021</v>
      </c>
    </row>
    <row r="5221">
      <c r="A5221" s="2" t="s">
        <v>4871</v>
      </c>
      <c r="B5221" s="2" t="s">
        <v>5022</v>
      </c>
    </row>
    <row r="5224" hidden="1">
      <c r="A5224" s="0" t="s">
        <v>4100</v>
      </c>
      <c r="B5224" s="0">
        <v>2.086970379E-05</v>
      </c>
    </row>
    <row r="5225">
      <c r="A5225" s="13" t="s">
        <v>4096</v>
      </c>
      <c r="B5225" s="13">
        <v>44071</v>
      </c>
      <c r="C5225" s="14">
        <f>HYPERLINK(CHAR(35)&amp;CELL("address",INDEX(Holdings!AN1:AN2253,SMALL(IF(COUNTIF(Holdings!A1:A2253,A5224),MATCH(B5224,Holdings!Y1:Y2253,0),""),ROWS($A$1:A1)))),"GameStop Corporation")</f>
      </c>
    </row>
    <row r="5226">
      <c r="A5226" s="2" t="s">
        <v>4932</v>
      </c>
      <c r="B5226" s="2" t="s">
        <v>5020</v>
      </c>
    </row>
    <row r="5227">
      <c r="A5227" s="2" t="s">
        <v>4933</v>
      </c>
      <c r="B5227" s="2" t="s">
        <v>5021</v>
      </c>
    </row>
    <row r="5228">
      <c r="A5228" s="2" t="s">
        <v>4871</v>
      </c>
      <c r="B5228" s="2" t="s">
        <v>5022</v>
      </c>
    </row>
    <row r="5231" hidden="1">
      <c r="A5231" s="0" t="s">
        <v>4101</v>
      </c>
      <c r="B5231" s="0">
        <v>0.00067170771191</v>
      </c>
    </row>
    <row r="5232">
      <c r="A5232" s="13" t="s">
        <v>4102</v>
      </c>
      <c r="B5232" s="13">
        <v>43791</v>
      </c>
      <c r="C5232" s="14">
        <f>HYPERLINK(CHAR(35)&amp;CELL("address",INDEX(Holdings!AN1:AN2253,SMALL(IF(COUNTIF(Holdings!A1:A2253,A5231),MATCH(B5231,Holdings!Y1:Y2253,0),""),ROWS($A$1:A1)))),"GameStop Corporation")</f>
      </c>
    </row>
    <row r="5233">
      <c r="A5233" s="2" t="s">
        <v>4932</v>
      </c>
      <c r="B5233" s="2" t="s">
        <v>5023</v>
      </c>
    </row>
    <row r="5234">
      <c r="A5234" s="2" t="s">
        <v>4933</v>
      </c>
      <c r="B5234" s="2" t="s">
        <v>5021</v>
      </c>
    </row>
    <row r="5235">
      <c r="A5235" s="2" t="s">
        <v>4871</v>
      </c>
      <c r="B5235" s="2" t="s">
        <v>5022</v>
      </c>
    </row>
    <row r="5238" hidden="1">
      <c r="A5238" s="0" t="s">
        <v>4105</v>
      </c>
      <c r="B5238" s="0">
        <v>0.00049822776201</v>
      </c>
    </row>
    <row r="5239">
      <c r="A5239" s="13" t="s">
        <v>4102</v>
      </c>
      <c r="B5239" s="13">
        <v>43889</v>
      </c>
      <c r="C5239" s="14">
        <f>HYPERLINK(CHAR(35)&amp;CELL("address",INDEX(Holdings!AN1:AN2253,SMALL(IF(COUNTIF(Holdings!A1:A2253,A5238),MATCH(B5238,Holdings!Y1:Y2253,0),""),ROWS($A$1:A1)))),"GameStop Corporation")</f>
      </c>
    </row>
    <row r="5240">
      <c r="A5240" s="2" t="s">
        <v>4932</v>
      </c>
      <c r="B5240" s="2" t="s">
        <v>5020</v>
      </c>
    </row>
    <row r="5241">
      <c r="A5241" s="2" t="s">
        <v>4933</v>
      </c>
      <c r="B5241" s="2" t="s">
        <v>5021</v>
      </c>
    </row>
    <row r="5242">
      <c r="A5242" s="2" t="s">
        <v>4871</v>
      </c>
      <c r="B5242" s="2" t="s">
        <v>5022</v>
      </c>
    </row>
    <row r="5245" hidden="1">
      <c r="A5245" s="0" t="s">
        <v>4106</v>
      </c>
      <c r="B5245" s="0">
        <v>0.00042934037707</v>
      </c>
    </row>
    <row r="5246">
      <c r="A5246" s="13" t="s">
        <v>4102</v>
      </c>
      <c r="B5246" s="13">
        <v>43979</v>
      </c>
      <c r="C5246" s="14">
        <f>HYPERLINK(CHAR(35)&amp;CELL("address",INDEX(Holdings!AN1:AN2253,SMALL(IF(COUNTIF(Holdings!A1:A2253,A5245),MATCH(B5245,Holdings!Y1:Y2253,0),""),ROWS($A$1:A1)))),"GameStop Corporation")</f>
      </c>
    </row>
    <row r="5247">
      <c r="A5247" s="2" t="s">
        <v>4932</v>
      </c>
      <c r="B5247" s="2" t="s">
        <v>5020</v>
      </c>
    </row>
    <row r="5248">
      <c r="A5248" s="2" t="s">
        <v>4933</v>
      </c>
      <c r="B5248" s="2" t="s">
        <v>5021</v>
      </c>
    </row>
    <row r="5249">
      <c r="A5249" s="2" t="s">
        <v>4871</v>
      </c>
      <c r="B5249" s="2" t="s">
        <v>5022</v>
      </c>
    </row>
    <row r="5252" hidden="1">
      <c r="A5252" s="0" t="s">
        <v>4107</v>
      </c>
      <c r="B5252" s="0">
        <v>0.00042211508873</v>
      </c>
    </row>
    <row r="5253">
      <c r="A5253" s="13" t="s">
        <v>4102</v>
      </c>
      <c r="B5253" s="13">
        <v>44071</v>
      </c>
      <c r="C5253" s="14">
        <f>HYPERLINK(CHAR(35)&amp;CELL("address",INDEX(Holdings!AN1:AN2253,SMALL(IF(COUNTIF(Holdings!A1:A2253,A5252),MATCH(B5252,Holdings!Y1:Y2253,0),""),ROWS($A$1:A1)))),"GameStop Corporation")</f>
      </c>
    </row>
    <row r="5254">
      <c r="A5254" s="2" t="s">
        <v>4932</v>
      </c>
      <c r="B5254" s="2" t="s">
        <v>5020</v>
      </c>
    </row>
    <row r="5255">
      <c r="A5255" s="2" t="s">
        <v>4933</v>
      </c>
      <c r="B5255" s="2" t="s">
        <v>5021</v>
      </c>
    </row>
    <row r="5256">
      <c r="A5256" s="2" t="s">
        <v>4871</v>
      </c>
      <c r="B5256" s="2" t="s">
        <v>5022</v>
      </c>
    </row>
    <row r="5259" hidden="1">
      <c r="A5259" s="0" t="s">
        <v>4108</v>
      </c>
      <c r="B5259" s="0">
        <v>0.00081475847586</v>
      </c>
    </row>
    <row r="5260">
      <c r="A5260" s="13" t="s">
        <v>4102</v>
      </c>
      <c r="B5260" s="13">
        <v>44160</v>
      </c>
      <c r="C5260" s="14">
        <f>HYPERLINK(CHAR(35)&amp;CELL("address",INDEX(Holdings!AN1:AN2253,SMALL(IF(COUNTIF(Holdings!A1:A2253,A5259),MATCH(B5259,Holdings!Y1:Y2253,0),""),ROWS($A$1:A1)))),"GameStop Corporation")</f>
      </c>
    </row>
    <row r="5261">
      <c r="A5261" s="2" t="s">
        <v>4932</v>
      </c>
      <c r="B5261" s="2" t="s">
        <v>5020</v>
      </c>
    </row>
    <row r="5262">
      <c r="A5262" s="2" t="s">
        <v>4933</v>
      </c>
      <c r="B5262" s="2" t="s">
        <v>5021</v>
      </c>
    </row>
    <row r="5263">
      <c r="A5263" s="2" t="s">
        <v>4871</v>
      </c>
      <c r="B5263" s="2" t="s">
        <v>5022</v>
      </c>
    </row>
    <row r="5266" hidden="1">
      <c r="A5266" s="0" t="s">
        <v>4109</v>
      </c>
      <c r="B5266" s="0">
        <v>0.00116885577706</v>
      </c>
    </row>
    <row r="5267">
      <c r="A5267" s="13" t="s">
        <v>4102</v>
      </c>
      <c r="B5267" s="13">
        <v>44253</v>
      </c>
      <c r="C5267" s="14">
        <f>HYPERLINK(CHAR(35)&amp;CELL("address",INDEX(Holdings!AN1:AN2253,SMALL(IF(COUNTIF(Holdings!A1:A2253,A5266),MATCH(B5266,Holdings!Y1:Y2253,0),""),ROWS($A$1:A1)))),"GameStop Corporation")</f>
      </c>
    </row>
    <row r="5268">
      <c r="A5268" s="2" t="s">
        <v>4932</v>
      </c>
      <c r="B5268" s="2" t="s">
        <v>5020</v>
      </c>
    </row>
    <row r="5269">
      <c r="A5269" s="2" t="s">
        <v>4933</v>
      </c>
      <c r="B5269" s="2" t="s">
        <v>5021</v>
      </c>
    </row>
    <row r="5270">
      <c r="A5270" s="2" t="s">
        <v>4871</v>
      </c>
      <c r="B5270" s="2" t="s">
        <v>5022</v>
      </c>
    </row>
    <row r="5273" hidden="1">
      <c r="A5273" s="0" t="s">
        <v>4110</v>
      </c>
      <c r="B5273" s="0">
        <v>0.01002951490746</v>
      </c>
    </row>
    <row r="5274">
      <c r="A5274" s="13" t="s">
        <v>4102</v>
      </c>
      <c r="B5274" s="13">
        <v>44343</v>
      </c>
      <c r="C5274" s="14">
        <f>HYPERLINK(CHAR(35)&amp;CELL("address",INDEX(Holdings!AN1:AN2253,SMALL(IF(COUNTIF(Holdings!A1:A2253,A5273),MATCH(B5273,Holdings!Y1:Y2253,0),""),ROWS($A$1:A1)))),"GameStop Corporation")</f>
      </c>
    </row>
    <row r="5275">
      <c r="A5275" s="2" t="s">
        <v>4932</v>
      </c>
      <c r="B5275" s="2" t="s">
        <v>5020</v>
      </c>
    </row>
    <row r="5276">
      <c r="A5276" s="2" t="s">
        <v>4933</v>
      </c>
      <c r="B5276" s="2" t="s">
        <v>5021</v>
      </c>
    </row>
    <row r="5277">
      <c r="A5277" s="2" t="s">
        <v>4871</v>
      </c>
      <c r="B5277" s="2" t="s">
        <v>5022</v>
      </c>
    </row>
    <row r="5280" hidden="1">
      <c r="A5280" s="0" t="s">
        <v>4111</v>
      </c>
      <c r="B5280" s="0">
        <v>0.01099286381168</v>
      </c>
    </row>
    <row r="5281">
      <c r="A5281" s="13" t="s">
        <v>4102</v>
      </c>
      <c r="B5281" s="13">
        <v>44434</v>
      </c>
      <c r="C5281" s="14">
        <f>HYPERLINK(CHAR(35)&amp;CELL("address",INDEX(Holdings!AN1:AN2253,SMALL(IF(COUNTIF(Holdings!A1:A2253,A5280),MATCH(B5280,Holdings!Y1:Y2253,0),""),ROWS($A$1:A1)))),"GameStop Corporation")</f>
      </c>
    </row>
    <row r="5282">
      <c r="A5282" s="2" t="s">
        <v>4932</v>
      </c>
      <c r="B5282" s="2" t="s">
        <v>5020</v>
      </c>
    </row>
    <row r="5283">
      <c r="A5283" s="2" t="s">
        <v>4933</v>
      </c>
      <c r="B5283" s="2" t="s">
        <v>5021</v>
      </c>
    </row>
    <row r="5284">
      <c r="A5284" s="2" t="s">
        <v>4871</v>
      </c>
      <c r="B5284" s="2" t="s">
        <v>5022</v>
      </c>
    </row>
    <row r="5287" hidden="1">
      <c r="A5287" s="0" t="s">
        <v>4213</v>
      </c>
      <c r="B5287" s="0">
        <v>-0.0002453817757</v>
      </c>
    </row>
    <row r="5288">
      <c r="A5288" s="13" t="s">
        <v>4217</v>
      </c>
      <c r="B5288" s="13">
        <v>44523</v>
      </c>
      <c r="C5288" s="14">
        <f>HYPERLINK(CHAR(35)&amp;CELL("address",INDEX(Holdings!AN1:AN2253,SMALL(IF(COUNTIF(Holdings!A1:A2253,A5287),MATCH(B5287,Holdings!Y1:Y2253,0),""),ROWS($A$1:A1)))),"GameStop Corp")</f>
      </c>
    </row>
    <row r="5289">
      <c r="A5289" s="2" t="s">
        <v>4867</v>
      </c>
      <c r="B5289" s="2" t="s">
        <v>4868</v>
      </c>
    </row>
    <row r="5290">
      <c r="A5290" s="2" t="s">
        <v>4874</v>
      </c>
      <c r="B5290" s="2" t="s">
        <v>4875</v>
      </c>
    </row>
    <row r="5293" hidden="1">
      <c r="A5293" s="0" t="s">
        <v>4220</v>
      </c>
      <c r="B5293" s="0">
        <v>0.004447998643</v>
      </c>
    </row>
    <row r="5294">
      <c r="A5294" s="13" t="s">
        <v>4224</v>
      </c>
      <c r="B5294" s="13">
        <v>44524</v>
      </c>
      <c r="C5294" s="14">
        <f>HYPERLINK(CHAR(35)&amp;CELL("address",INDEX(Holdings!AN1:AN2253,SMALL(IF(COUNTIF(Holdings!A1:A2253,A5293),MATCH(B5293,Holdings!Y1:Y2253,0),""),ROWS($A$1:A1)))),"Gamestop Corp COM USD0.001 CLASS A")</f>
      </c>
    </row>
    <row r="5295">
      <c r="A5295" s="2" t="s">
        <v>4867</v>
      </c>
      <c r="B5295" s="2" t="s">
        <v>5024</v>
      </c>
    </row>
    <row r="5298" hidden="1">
      <c r="A5298" s="0" t="s">
        <v>4227</v>
      </c>
      <c r="B5298" s="0">
        <v>0.00439004147116</v>
      </c>
    </row>
    <row r="5299">
      <c r="A5299" s="13" t="s">
        <v>4231</v>
      </c>
      <c r="B5299" s="13">
        <v>44524</v>
      </c>
      <c r="C5299" s="14">
        <f>HYPERLINK(CHAR(35)&amp;CELL("address",INDEX(Holdings!AN1:AN2253,SMALL(IF(COUNTIF(Holdings!A1:A2253,A5298),MATCH(B5298,Holdings!Y1:Y2253,0),""),ROWS($A$1:A1)))),"GameStop Corp")</f>
      </c>
    </row>
    <row r="5300">
      <c r="A5300" s="2" t="s">
        <v>4867</v>
      </c>
      <c r="B5300" s="2" t="s">
        <v>4868</v>
      </c>
    </row>
    <row r="5303" hidden="1">
      <c r="A5303" s="0" t="s">
        <v>4234</v>
      </c>
      <c r="B5303" s="0">
        <v>0.00043868830439</v>
      </c>
    </row>
    <row r="5304">
      <c r="A5304" s="13" t="s">
        <v>4235</v>
      </c>
      <c r="B5304" s="13">
        <v>43794</v>
      </c>
      <c r="C5304" s="14">
        <f>HYPERLINK(CHAR(35)&amp;CELL("address",INDEX(Holdings!AN1:AN2253,SMALL(IF(COUNTIF(Holdings!A1:A2253,A5303),MATCH(B5303,Holdings!Y1:Y2253,0),""),ROWS($A$1:A1)))),"GameStop Corp")</f>
      </c>
    </row>
    <row r="5305">
      <c r="A5305" s="2" t="s">
        <v>4867</v>
      </c>
      <c r="B5305" s="2" t="s">
        <v>4868</v>
      </c>
    </row>
    <row r="5308" hidden="1">
      <c r="A5308" s="0" t="s">
        <v>4238</v>
      </c>
      <c r="B5308" s="0">
        <v>0.00050585356901</v>
      </c>
    </row>
    <row r="5309">
      <c r="A5309" s="13" t="s">
        <v>4235</v>
      </c>
      <c r="B5309" s="13">
        <v>43888</v>
      </c>
      <c r="C5309" s="14">
        <f>HYPERLINK(CHAR(35)&amp;CELL("address",INDEX(Holdings!AN1:AN2253,SMALL(IF(COUNTIF(Holdings!A1:A2253,A5308),MATCH(B5308,Holdings!Y1:Y2253,0),""),ROWS($A$1:A1)))),"GameStop Corp")</f>
      </c>
    </row>
    <row r="5310">
      <c r="A5310" s="2" t="s">
        <v>4867</v>
      </c>
      <c r="B5310" s="2" t="s">
        <v>4868</v>
      </c>
    </row>
    <row r="5313" hidden="1">
      <c r="A5313" s="0" t="s">
        <v>4239</v>
      </c>
      <c r="B5313" s="0">
        <v>2.51049615E-05</v>
      </c>
    </row>
    <row r="5314">
      <c r="A5314" s="13" t="s">
        <v>4235</v>
      </c>
      <c r="B5314" s="13">
        <v>43979</v>
      </c>
      <c r="C5314" s="14">
        <f>HYPERLINK(CHAR(35)&amp;CELL("address",INDEX(Holdings!AN1:AN2253,SMALL(IF(COUNTIF(Holdings!A1:A2253,A5313),MATCH(B5313,Holdings!Y1:Y2253,0),""),ROWS($A$1:A1)))),"GameStop Corp")</f>
      </c>
    </row>
    <row r="5315">
      <c r="A5315" s="2" t="s">
        <v>4867</v>
      </c>
      <c r="B5315" s="2" t="s">
        <v>4868</v>
      </c>
    </row>
    <row r="5318" hidden="1">
      <c r="A5318" s="0" t="s">
        <v>4240</v>
      </c>
      <c r="B5318" s="0">
        <v>5.70462829E-05</v>
      </c>
    </row>
    <row r="5319">
      <c r="A5319" s="13" t="s">
        <v>4235</v>
      </c>
      <c r="B5319" s="13">
        <v>44070</v>
      </c>
      <c r="C5319" s="14">
        <f>HYPERLINK(CHAR(35)&amp;CELL("address",INDEX(Holdings!AN1:AN2253,SMALL(IF(COUNTIF(Holdings!A1:A2253,A5318),MATCH(B5318,Holdings!Y1:Y2253,0),""),ROWS($A$1:A1)))),"GameStop Corp")</f>
      </c>
    </row>
    <row r="5320">
      <c r="A5320" s="2" t="s">
        <v>4867</v>
      </c>
      <c r="B5320" s="2" t="s">
        <v>4868</v>
      </c>
    </row>
    <row r="5323" hidden="1">
      <c r="A5323" s="0" t="s">
        <v>4241</v>
      </c>
      <c r="B5323" s="0">
        <v>0.00024028799722</v>
      </c>
    </row>
    <row r="5324">
      <c r="A5324" s="13" t="s">
        <v>4235</v>
      </c>
      <c r="B5324" s="13">
        <v>44162</v>
      </c>
      <c r="C5324" s="14">
        <f>HYPERLINK(CHAR(35)&amp;CELL("address",INDEX(Holdings!AN1:AN2253,SMALL(IF(COUNTIF(Holdings!A1:A2253,A5323),MATCH(B5323,Holdings!Y1:Y2253,0),""),ROWS($A$1:A1)))),"GameStop Corp")</f>
      </c>
    </row>
    <row r="5325">
      <c r="A5325" s="2" t="s">
        <v>4867</v>
      </c>
      <c r="B5325" s="2" t="s">
        <v>4868</v>
      </c>
    </row>
    <row r="5328" hidden="1">
      <c r="A5328" s="0" t="s">
        <v>4242</v>
      </c>
      <c r="B5328" s="0">
        <v>0.00060723272995</v>
      </c>
    </row>
    <row r="5329">
      <c r="A5329" s="13" t="s">
        <v>4235</v>
      </c>
      <c r="B5329" s="13">
        <v>44253</v>
      </c>
      <c r="C5329" s="14">
        <f>HYPERLINK(CHAR(35)&amp;CELL("address",INDEX(Holdings!AN1:AN2253,SMALL(IF(COUNTIF(Holdings!A1:A2253,A5328),MATCH(B5328,Holdings!Y1:Y2253,0),""),ROWS($A$1:A1)))),"GameStop Corp")</f>
      </c>
    </row>
    <row r="5330">
      <c r="A5330" s="2" t="s">
        <v>4867</v>
      </c>
      <c r="B5330" s="2" t="s">
        <v>4868</v>
      </c>
    </row>
    <row r="5333" hidden="1">
      <c r="A5333" s="0" t="s">
        <v>4243</v>
      </c>
      <c r="B5333" s="0">
        <v>0.00556010998098</v>
      </c>
    </row>
    <row r="5334">
      <c r="A5334" s="13" t="s">
        <v>4235</v>
      </c>
      <c r="B5334" s="13">
        <v>44342</v>
      </c>
      <c r="C5334" s="14">
        <f>HYPERLINK(CHAR(35)&amp;CELL("address",INDEX(Holdings!AN1:AN2253,SMALL(IF(COUNTIF(Holdings!A1:A2253,A5333),MATCH(B5333,Holdings!Y1:Y2253,0),""),ROWS($A$1:A1)))),"GameStop Corp")</f>
      </c>
    </row>
    <row r="5335">
      <c r="A5335" s="2" t="s">
        <v>4867</v>
      </c>
      <c r="B5335" s="2" t="s">
        <v>4868</v>
      </c>
    </row>
    <row r="5338" hidden="1">
      <c r="A5338" s="0" t="s">
        <v>4244</v>
      </c>
      <c r="B5338" s="0">
        <v>0.00766932991044</v>
      </c>
    </row>
    <row r="5339">
      <c r="A5339" s="13" t="s">
        <v>4235</v>
      </c>
      <c r="B5339" s="13">
        <v>44434</v>
      </c>
      <c r="C5339" s="14">
        <f>HYPERLINK(CHAR(35)&amp;CELL("address",INDEX(Holdings!AN1:AN2253,SMALL(IF(COUNTIF(Holdings!A1:A2253,A5338),MATCH(B5338,Holdings!Y1:Y2253,0),""),ROWS($A$1:A1)))),"GameStop Corp")</f>
      </c>
    </row>
    <row r="5340">
      <c r="A5340" s="2" t="s">
        <v>4867</v>
      </c>
      <c r="B5340" s="2" t="s">
        <v>4868</v>
      </c>
    </row>
    <row r="5343" hidden="1">
      <c r="A5343" s="0" t="s">
        <v>4245</v>
      </c>
      <c r="B5343" s="0">
        <v>5.71638632E-06</v>
      </c>
    </row>
    <row r="5344">
      <c r="A5344" s="13" t="s">
        <v>4249</v>
      </c>
      <c r="B5344" s="13">
        <v>43794</v>
      </c>
      <c r="C5344" s="14">
        <f>HYPERLINK(CHAR(35)&amp;CELL("address",INDEX(Holdings!AN1:AN2253,SMALL(IF(COUNTIF(Holdings!A1:A2253,A5343),MATCH(B5343,Holdings!Y1:Y2253,0),""),ROWS($A$1:A1)))),"GameStop Corp")</f>
      </c>
    </row>
    <row r="5345">
      <c r="A5345" s="2" t="s">
        <v>4867</v>
      </c>
      <c r="B5345" s="2" t="s">
        <v>4868</v>
      </c>
    </row>
    <row r="5348" hidden="1">
      <c r="A5348" s="0" t="s">
        <v>4252</v>
      </c>
      <c r="B5348" s="0">
        <v>6.02418047E-06</v>
      </c>
    </row>
    <row r="5349">
      <c r="A5349" s="13" t="s">
        <v>4249</v>
      </c>
      <c r="B5349" s="13">
        <v>43888</v>
      </c>
      <c r="C5349" s="14">
        <f>HYPERLINK(CHAR(35)&amp;CELL("address",INDEX(Holdings!AN1:AN2253,SMALL(IF(COUNTIF(Holdings!A1:A2253,A5348),MATCH(B5348,Holdings!Y1:Y2253,0),""),ROWS($A$1:A1)))),"GameStop Corp")</f>
      </c>
    </row>
    <row r="5350">
      <c r="A5350" s="2" t="s">
        <v>4867</v>
      </c>
      <c r="B5350" s="2" t="s">
        <v>4868</v>
      </c>
    </row>
    <row r="5353" hidden="1">
      <c r="A5353" s="0" t="s">
        <v>4264</v>
      </c>
      <c r="B5353" s="0">
        <v>0.00165737198285</v>
      </c>
    </row>
    <row r="5354">
      <c r="A5354" s="13" t="s">
        <v>4268</v>
      </c>
      <c r="B5354" s="13">
        <v>44012</v>
      </c>
      <c r="C5354" s="14">
        <f>HYPERLINK(CHAR(35)&amp;CELL("address",INDEX(Holdings!AN1:AN2253,SMALL(IF(COUNTIF(Holdings!A1:A2253,A5353),MATCH(B5353,Holdings!Y1:Y2253,0),""),ROWS($A$1:A1)))),"GME 6 3/4 03/15/21")</f>
      </c>
    </row>
    <row r="5355">
      <c r="A5355" s="2" t="s">
        <v>4955</v>
      </c>
      <c r="B5355" s="2" t="s">
        <v>5025</v>
      </c>
    </row>
    <row r="5358" hidden="1">
      <c r="A5358" s="0" t="s">
        <v>4271</v>
      </c>
      <c r="B5358" s="0">
        <v>0.00701359194641</v>
      </c>
    </row>
    <row r="5359">
      <c r="A5359" s="13" t="s">
        <v>4268</v>
      </c>
      <c r="B5359" s="13">
        <v>44102</v>
      </c>
      <c r="C5359" s="14">
        <f>HYPERLINK(CHAR(35)&amp;CELL("address",INDEX(Holdings!AN1:AN2253,SMALL(IF(COUNTIF(Holdings!A1:A2253,A5358),MATCH(B5358,Holdings!Y1:Y2253,0),""),ROWS($A$1:A1)))),"GME 10 03/15/23")</f>
      </c>
    </row>
    <row r="5360">
      <c r="A5360" s="2" t="s">
        <v>4867</v>
      </c>
      <c r="B5360" s="2" t="s">
        <v>4886</v>
      </c>
    </row>
    <row r="5361">
      <c r="A5361" s="2" t="s">
        <v>4955</v>
      </c>
      <c r="B5361" s="2" t="s">
        <v>5025</v>
      </c>
    </row>
    <row r="5364" hidden="1">
      <c r="A5364" s="0" t="s">
        <v>4273</v>
      </c>
      <c r="B5364" s="0">
        <v>0.01270769862831</v>
      </c>
    </row>
    <row r="5365">
      <c r="A5365" s="13" t="s">
        <v>4268</v>
      </c>
      <c r="B5365" s="13">
        <v>44179</v>
      </c>
      <c r="C5365" s="14">
        <f>HYPERLINK(CHAR(35)&amp;CELL("address",INDEX(Holdings!AN1:AN2253,SMALL(IF(COUNTIF(Holdings!A1:A2253,A5364),MATCH(B5364,Holdings!Y1:Y2253,0),""),ROWS($A$1:A1)))),"GME 10 03/15/23")</f>
      </c>
    </row>
    <row r="5366">
      <c r="A5366" s="2" t="s">
        <v>4867</v>
      </c>
      <c r="B5366" s="2" t="s">
        <v>4886</v>
      </c>
    </row>
    <row r="5367">
      <c r="A5367" s="2" t="s">
        <v>4955</v>
      </c>
      <c r="B5367" s="2" t="s">
        <v>5025</v>
      </c>
    </row>
    <row r="5370" hidden="1">
      <c r="A5370" s="0" t="s">
        <v>4302</v>
      </c>
      <c r="B5370" s="0">
        <v>0.00502270096391</v>
      </c>
    </row>
    <row r="5371">
      <c r="A5371" s="13" t="s">
        <v>4306</v>
      </c>
      <c r="B5371" s="13">
        <v>44498</v>
      </c>
      <c r="C5371" s="14">
        <f>HYPERLINK(CHAR(35)&amp;CELL("address",INDEX(Holdings!AN1:AN2253,SMALL(IF(COUNTIF(Holdings!A1:A2253,A5370),MATCH(B5370,Holdings!Y1:Y2253,0),""),ROWS($A$1:A1)))),"GameStop Corp")</f>
      </c>
    </row>
    <row r="5372">
      <c r="A5372" s="2" t="s">
        <v>4867</v>
      </c>
      <c r="B5372" s="2" t="s">
        <v>4868</v>
      </c>
    </row>
    <row r="5375" hidden="1">
      <c r="A5375" s="0" t="s">
        <v>4309</v>
      </c>
      <c r="B5375" s="0">
        <v>0.0002600456507</v>
      </c>
    </row>
    <row r="5376">
      <c r="A5376" s="13" t="s">
        <v>4310</v>
      </c>
      <c r="B5376" s="13">
        <v>43857</v>
      </c>
      <c r="C5376" s="14">
        <f>HYPERLINK(CHAR(35)&amp;CELL("address",INDEX(Holdings!AN1:AN2253,SMALL(IF(COUNTIF(Holdings!A1:A2253,A5375),MATCH(B5375,Holdings!Y1:Y2253,0),""),ROWS($A$1:A1)))),"GameStop Corp")</f>
      </c>
    </row>
    <row r="5377">
      <c r="A5377" s="2" t="s">
        <v>4867</v>
      </c>
      <c r="B5377" s="2" t="s">
        <v>4868</v>
      </c>
    </row>
    <row r="5380" hidden="1">
      <c r="A5380" s="0" t="s">
        <v>4313</v>
      </c>
      <c r="B5380" s="0">
        <v>0.00017224626768</v>
      </c>
    </row>
    <row r="5381">
      <c r="A5381" s="13" t="s">
        <v>4310</v>
      </c>
      <c r="B5381" s="13">
        <v>43948</v>
      </c>
      <c r="C5381" s="14">
        <f>HYPERLINK(CHAR(35)&amp;CELL("address",INDEX(Holdings!AN1:AN2253,SMALL(IF(COUNTIF(Holdings!A1:A2253,A5380),MATCH(B5380,Holdings!Y1:Y2253,0),""),ROWS($A$1:A1)))),"GameStop Corp")</f>
      </c>
    </row>
    <row r="5382">
      <c r="A5382" s="2" t="s">
        <v>4867</v>
      </c>
      <c r="B5382" s="2" t="s">
        <v>4868</v>
      </c>
    </row>
    <row r="5385" hidden="1">
      <c r="A5385" s="0" t="s">
        <v>4314</v>
      </c>
      <c r="B5385" s="0">
        <v>0.00014291195811</v>
      </c>
    </row>
    <row r="5386">
      <c r="A5386" s="13" t="s">
        <v>4310</v>
      </c>
      <c r="B5386" s="13">
        <v>44035</v>
      </c>
      <c r="C5386" s="14">
        <f>HYPERLINK(CHAR(35)&amp;CELL("address",INDEX(Holdings!AN1:AN2253,SMALL(IF(COUNTIF(Holdings!A1:A2253,A5385),MATCH(B5385,Holdings!Y1:Y2253,0),""),ROWS($A$1:A1)))),"GameStop Corp")</f>
      </c>
    </row>
    <row r="5387">
      <c r="A5387" s="2" t="s">
        <v>4867</v>
      </c>
      <c r="B5387" s="2" t="s">
        <v>4868</v>
      </c>
    </row>
    <row r="5390" hidden="1">
      <c r="A5390" s="0" t="s">
        <v>4315</v>
      </c>
      <c r="B5390" s="0">
        <v>0.00018121907316</v>
      </c>
    </row>
    <row r="5391">
      <c r="A5391" s="13" t="s">
        <v>4310</v>
      </c>
      <c r="B5391" s="13">
        <v>44131</v>
      </c>
      <c r="C5391" s="14">
        <f>HYPERLINK(CHAR(35)&amp;CELL("address",INDEX(Holdings!AN1:AN2253,SMALL(IF(COUNTIF(Holdings!A1:A2253,A5390),MATCH(B5390,Holdings!Y1:Y2253,0),""),ROWS($A$1:A1)))),"GameStop Corp")</f>
      </c>
    </row>
    <row r="5392">
      <c r="A5392" s="2" t="s">
        <v>4867</v>
      </c>
      <c r="B5392" s="2" t="s">
        <v>4868</v>
      </c>
    </row>
    <row r="5395" hidden="1">
      <c r="A5395" s="0" t="s">
        <v>4316</v>
      </c>
      <c r="B5395" s="0">
        <v>0.00038623070296</v>
      </c>
    </row>
    <row r="5396">
      <c r="A5396" s="13" t="s">
        <v>4310</v>
      </c>
      <c r="B5396" s="13">
        <v>44223</v>
      </c>
      <c r="C5396" s="14">
        <f>HYPERLINK(CHAR(35)&amp;CELL("address",INDEX(Holdings!AN1:AN2253,SMALL(IF(COUNTIF(Holdings!A1:A2253,A5395),MATCH(B5395,Holdings!Y1:Y2253,0),""),ROWS($A$1:A1)))),"GameStop Corp")</f>
      </c>
    </row>
    <row r="5397">
      <c r="A5397" s="2" t="s">
        <v>4867</v>
      </c>
      <c r="B5397" s="2" t="s">
        <v>4868</v>
      </c>
    </row>
    <row r="5400" hidden="1">
      <c r="A5400" s="0" t="s">
        <v>4317</v>
      </c>
      <c r="B5400" s="0">
        <v>0.00199738204567</v>
      </c>
    </row>
    <row r="5401">
      <c r="A5401" s="13" t="s">
        <v>4310</v>
      </c>
      <c r="B5401" s="13">
        <v>44315</v>
      </c>
      <c r="C5401" s="14">
        <f>HYPERLINK(CHAR(35)&amp;CELL("address",INDEX(Holdings!AN1:AN2253,SMALL(IF(COUNTIF(Holdings!A1:A2253,A5400),MATCH(B5400,Holdings!Y1:Y2253,0),""),ROWS($A$1:A1)))),"GameStop Corp")</f>
      </c>
    </row>
    <row r="5402">
      <c r="A5402" s="2" t="s">
        <v>4867</v>
      </c>
      <c r="B5402" s="2" t="s">
        <v>4868</v>
      </c>
    </row>
    <row r="5405" hidden="1">
      <c r="A5405" s="0" t="s">
        <v>4318</v>
      </c>
      <c r="B5405" s="0">
        <v>0.00416122187467</v>
      </c>
    </row>
    <row r="5406">
      <c r="A5406" s="13" t="s">
        <v>4310</v>
      </c>
      <c r="B5406" s="13">
        <v>44405</v>
      </c>
      <c r="C5406" s="14">
        <f>HYPERLINK(CHAR(35)&amp;CELL("address",INDEX(Holdings!AN1:AN2253,SMALL(IF(COUNTIF(Holdings!A1:A2253,A5405),MATCH(B5405,Holdings!Y1:Y2253,0),""),ROWS($A$1:A1)))),"GameStop Corp")</f>
      </c>
    </row>
    <row r="5407">
      <c r="A5407" s="2" t="s">
        <v>4867</v>
      </c>
      <c r="B5407" s="2" t="s">
        <v>4868</v>
      </c>
    </row>
    <row r="5410" hidden="1">
      <c r="A5410" s="0" t="s">
        <v>4319</v>
      </c>
      <c r="B5410" s="0">
        <v>0.0005533700162</v>
      </c>
    </row>
    <row r="5411">
      <c r="A5411" s="13" t="s">
        <v>4320</v>
      </c>
      <c r="B5411" s="13">
        <v>44498</v>
      </c>
      <c r="C5411" s="14">
        <f>HYPERLINK(CHAR(35)&amp;CELL("address",INDEX(Holdings!AN1:AN2253,SMALL(IF(COUNTIF(Holdings!A1:A2253,A5410),MATCH(B5410,Holdings!Y1:Y2253,0),""),ROWS($A$1:A1)))),"GameStop Corp")</f>
      </c>
    </row>
    <row r="5412">
      <c r="A5412" s="2" t="s">
        <v>4867</v>
      </c>
      <c r="B5412" s="2" t="s">
        <v>4868</v>
      </c>
    </row>
    <row r="5415" hidden="1">
      <c r="A5415" s="0" t="s">
        <v>4323</v>
      </c>
      <c r="B5415" s="0">
        <v>0.0005082830276</v>
      </c>
    </row>
    <row r="5416">
      <c r="A5416" s="13" t="s">
        <v>4327</v>
      </c>
      <c r="B5416" s="13">
        <v>44131</v>
      </c>
      <c r="C5416" s="14">
        <f>HYPERLINK(CHAR(35)&amp;CELL("address",INDEX(Holdings!AN1:AN2253,SMALL(IF(COUNTIF(Holdings!A1:A2253,A5415),MATCH(B5415,Holdings!Y1:Y2253,0),""),ROWS($A$1:A1)))),"GameStop Corp")</f>
      </c>
    </row>
    <row r="5417">
      <c r="A5417" s="2" t="s">
        <v>4867</v>
      </c>
      <c r="B5417" s="2" t="s">
        <v>4868</v>
      </c>
    </row>
    <row r="5420" hidden="1">
      <c r="A5420" s="0" t="s">
        <v>4330</v>
      </c>
      <c r="B5420" s="0">
        <v>0.00098862522525</v>
      </c>
    </row>
    <row r="5421">
      <c r="A5421" s="13" t="s">
        <v>4327</v>
      </c>
      <c r="B5421" s="13">
        <v>44225</v>
      </c>
      <c r="C5421" s="14">
        <f>HYPERLINK(CHAR(35)&amp;CELL("address",INDEX(Holdings!AN1:AN2253,SMALL(IF(COUNTIF(Holdings!A1:A2253,A5420),MATCH(B5420,Holdings!Y1:Y2253,0),""),ROWS($A$1:A1)))),"GameStop Corp")</f>
      </c>
    </row>
    <row r="5422">
      <c r="A5422" s="2" t="s">
        <v>4867</v>
      </c>
      <c r="B5422" s="2" t="s">
        <v>4868</v>
      </c>
    </row>
    <row r="5425" hidden="1">
      <c r="A5425" s="0" t="s">
        <v>4331</v>
      </c>
      <c r="B5425" s="0">
        <v>0.02817118859246</v>
      </c>
    </row>
    <row r="5426">
      <c r="A5426" s="13" t="s">
        <v>4335</v>
      </c>
      <c r="B5426" s="13">
        <v>44522</v>
      </c>
      <c r="C5426" s="14">
        <f>HYPERLINK(CHAR(35)&amp;CELL("address",INDEX(Holdings!AN1:AN2253,SMALL(IF(COUNTIF(Holdings!A1:A2253,A5425),MATCH(B5425,Holdings!Y1:Y2253,0),""),ROWS($A$1:A1)))),"GameStop Corp")</f>
      </c>
    </row>
    <row r="5427">
      <c r="A5427" s="2" t="s">
        <v>4867</v>
      </c>
      <c r="B5427" s="2" t="s">
        <v>4868</v>
      </c>
    </row>
    <row r="5430" hidden="1">
      <c r="A5430" s="0" t="s">
        <v>4338</v>
      </c>
      <c r="B5430" s="0">
        <v>0.02774539366655</v>
      </c>
    </row>
    <row r="5431">
      <c r="A5431" s="13" t="s">
        <v>4340</v>
      </c>
      <c r="B5431" s="13">
        <v>44435</v>
      </c>
      <c r="C5431" s="14">
        <f>HYPERLINK(CHAR(35)&amp;CELL("address",INDEX(Holdings!AN1:AN2253,SMALL(IF(COUNTIF(Holdings!A1:A2253,A5430),MATCH(B5430,Holdings!Y1:Y2253,0),""),ROWS($A$1:A1)))),"GameStop Corp")</f>
      </c>
    </row>
    <row r="5432">
      <c r="A5432" s="2" t="s">
        <v>4867</v>
      </c>
      <c r="B5432" s="2" t="s">
        <v>4868</v>
      </c>
    </row>
    <row r="5435" hidden="1">
      <c r="A5435" s="0" t="s">
        <v>4674</v>
      </c>
      <c r="B5435" s="0">
        <v>0.000453860116</v>
      </c>
    </row>
    <row r="5436">
      <c r="A5436" s="13" t="s">
        <v>4678</v>
      </c>
      <c r="B5436" s="13">
        <v>44026</v>
      </c>
      <c r="C5436" s="14">
        <f>HYPERLINK(CHAR(35)&amp;CELL("address",INDEX(Holdings!AN1:AN2253,SMALL(IF(COUNTIF(Holdings!A1:A2253,A5435),MATCH(B5435,Holdings!Y1:Y2253,0),""),ROWS($A$1:A1)))),"GameStop Corp. - Class A")</f>
      </c>
    </row>
    <row r="5437">
      <c r="A5437" s="2" t="s">
        <v>4978</v>
      </c>
      <c r="B5437" s="2" t="s">
        <v>5026</v>
      </c>
    </row>
    <row r="5438">
      <c r="A5438" s="2" t="s">
        <v>4867</v>
      </c>
      <c r="B5438" s="2" t="s">
        <v>4879</v>
      </c>
    </row>
    <row r="5441" hidden="1">
      <c r="A5441" s="0" t="s">
        <v>4681</v>
      </c>
      <c r="B5441" s="0">
        <v>0.000505638115</v>
      </c>
    </row>
    <row r="5442">
      <c r="A5442" s="13" t="s">
        <v>4678</v>
      </c>
      <c r="B5442" s="13">
        <v>44071</v>
      </c>
      <c r="C5442" s="14">
        <f>HYPERLINK(CHAR(35)&amp;CELL("address",INDEX(Holdings!AN1:AN2253,SMALL(IF(COUNTIF(Holdings!A1:A2253,A5441),MATCH(B5441,Holdings!Y1:Y2253,0),""),ROWS($A$1:A1)))),"GameStop Corp. - Class A")</f>
      </c>
    </row>
    <row r="5443">
      <c r="A5443" s="2" t="s">
        <v>4867</v>
      </c>
      <c r="B5443" s="2" t="s">
        <v>4879</v>
      </c>
    </row>
    <row r="5446" hidden="1">
      <c r="A5446" s="0" t="s">
        <v>4682</v>
      </c>
      <c r="B5446" s="0">
        <v>0.001124236883</v>
      </c>
    </row>
    <row r="5447">
      <c r="A5447" s="13" t="s">
        <v>4678</v>
      </c>
      <c r="B5447" s="13">
        <v>44162</v>
      </c>
      <c r="C5447" s="14">
        <f>HYPERLINK(CHAR(35)&amp;CELL("address",INDEX(Holdings!AN1:AN2253,SMALL(IF(COUNTIF(Holdings!A1:A2253,A5446),MATCH(B5446,Holdings!Y1:Y2253,0),""),ROWS($A$1:A1)))),"GameStop Corp. - Class A")</f>
      </c>
    </row>
    <row r="5448">
      <c r="A5448" s="2" t="s">
        <v>4867</v>
      </c>
      <c r="B5448" s="2" t="s">
        <v>4879</v>
      </c>
    </row>
    <row r="5451" hidden="1">
      <c r="A5451" s="0" t="s">
        <v>4683</v>
      </c>
      <c r="B5451" s="0">
        <v>0.001629924042</v>
      </c>
    </row>
    <row r="5452">
      <c r="A5452" s="13" t="s">
        <v>4678</v>
      </c>
      <c r="B5452" s="13">
        <v>44252</v>
      </c>
      <c r="C5452" s="14">
        <f>HYPERLINK(CHAR(35)&amp;CELL("address",INDEX(Holdings!AN1:AN2253,SMALL(IF(COUNTIF(Holdings!A1:A2253,A5451),MATCH(B5451,Holdings!Y1:Y2253,0),""),ROWS($A$1:A1)))),"GameStop Corp. - Class A")</f>
      </c>
    </row>
    <row r="5453">
      <c r="A5453" s="2" t="s">
        <v>4867</v>
      </c>
      <c r="B5453" s="2" t="s">
        <v>4879</v>
      </c>
    </row>
    <row r="5456" hidden="1">
      <c r="A5456" s="0" t="s">
        <v>4706</v>
      </c>
      <c r="B5456" s="0">
        <v>0.00022675882793</v>
      </c>
    </row>
    <row r="5457">
      <c r="A5457" s="13" t="s">
        <v>4710</v>
      </c>
      <c r="B5457" s="13">
        <v>44524</v>
      </c>
      <c r="C5457" s="14">
        <f>HYPERLINK(CHAR(35)&amp;CELL("address",INDEX(Holdings!AN1:AN2253,SMALL(IF(COUNTIF(Holdings!A1:A2253,A5456),MATCH(B5456,Holdings!Y1:Y2253,0),""),ROWS($A$1:A1)))),"GameStop Corp")</f>
      </c>
    </row>
    <row r="5458">
      <c r="A5458" s="2" t="s">
        <v>4867</v>
      </c>
      <c r="B5458" s="2" t="s">
        <v>4868</v>
      </c>
    </row>
    <row r="5461" hidden="1">
      <c r="A5461" s="0" t="s">
        <v>4713</v>
      </c>
      <c r="B5461" s="0">
        <v>0.0044540212062</v>
      </c>
    </row>
    <row r="5462">
      <c r="A5462" s="13" t="s">
        <v>4717</v>
      </c>
      <c r="B5462" s="13">
        <v>44495</v>
      </c>
      <c r="C5462" s="14">
        <f>HYPERLINK(CHAR(35)&amp;CELL("address",INDEX(Holdings!AN1:AN2253,SMALL(IF(COUNTIF(Holdings!A1:A2253,A5461),MATCH(B5461,Holdings!Y1:Y2253,0),""),ROWS($A$1:A1)))),"GameStop Corp")</f>
      </c>
    </row>
    <row r="5463">
      <c r="A5463" s="2" t="s">
        <v>4867</v>
      </c>
      <c r="B5463" s="2" t="s">
        <v>4868</v>
      </c>
    </row>
    <row r="5466" hidden="1">
      <c r="A5466" s="0" t="s">
        <v>4720</v>
      </c>
      <c r="B5466" s="0">
        <v>0.00044431178872</v>
      </c>
    </row>
    <row r="5467">
      <c r="A5467" s="13" t="s">
        <v>4721</v>
      </c>
      <c r="B5467" s="13">
        <v>43857</v>
      </c>
      <c r="C5467" s="14">
        <f>HYPERLINK(CHAR(35)&amp;CELL("address",INDEX(Holdings!AN1:AN2253,SMALL(IF(COUNTIF(Holdings!A1:A2253,A5466),MATCH(B5466,Holdings!Y1:Y2253,0),""),ROWS($A$1:A1)))),"GameStop Corp")</f>
      </c>
    </row>
    <row r="5468">
      <c r="A5468" s="2" t="s">
        <v>4867</v>
      </c>
      <c r="B5468" s="2" t="s">
        <v>4868</v>
      </c>
    </row>
    <row r="5471" hidden="1">
      <c r="A5471" s="0" t="s">
        <v>4724</v>
      </c>
      <c r="B5471" s="0">
        <v>0.00029881563029</v>
      </c>
    </row>
    <row r="5472">
      <c r="A5472" s="13" t="s">
        <v>4721</v>
      </c>
      <c r="B5472" s="13">
        <v>43945</v>
      </c>
      <c r="C5472" s="14">
        <f>HYPERLINK(CHAR(35)&amp;CELL("address",INDEX(Holdings!AN1:AN2253,SMALL(IF(COUNTIF(Holdings!A1:A2253,A5471),MATCH(B5471,Holdings!Y1:Y2253,0),""),ROWS($A$1:A1)))),"GameStop Corp")</f>
      </c>
    </row>
    <row r="5473">
      <c r="A5473" s="2" t="s">
        <v>4867</v>
      </c>
      <c r="B5473" s="2" t="s">
        <v>4868</v>
      </c>
    </row>
    <row r="5476" hidden="1">
      <c r="A5476" s="0" t="s">
        <v>4725</v>
      </c>
      <c r="B5476" s="0">
        <v>0.00032406817954</v>
      </c>
    </row>
    <row r="5477">
      <c r="A5477" s="13" t="s">
        <v>4721</v>
      </c>
      <c r="B5477" s="13">
        <v>44040</v>
      </c>
      <c r="C5477" s="14">
        <f>HYPERLINK(CHAR(35)&amp;CELL("address",INDEX(Holdings!AN1:AN2253,SMALL(IF(COUNTIF(Holdings!A1:A2253,A5476),MATCH(B5476,Holdings!Y1:Y2253,0),""),ROWS($A$1:A1)))),"GameStop Corp")</f>
      </c>
    </row>
    <row r="5478">
      <c r="A5478" s="2" t="s">
        <v>4867</v>
      </c>
      <c r="B5478" s="2" t="s">
        <v>4868</v>
      </c>
    </row>
    <row r="5481" hidden="1">
      <c r="A5481" s="0" t="s">
        <v>4726</v>
      </c>
      <c r="B5481" s="0">
        <v>0.0037565005776</v>
      </c>
    </row>
    <row r="5482">
      <c r="A5482" s="13" t="s">
        <v>4730</v>
      </c>
      <c r="B5482" s="13">
        <v>44523</v>
      </c>
      <c r="C5482" s="14">
        <f>HYPERLINK(CHAR(35)&amp;CELL("address",INDEX(Holdings!AN1:AN2253,SMALL(IF(COUNTIF(Holdings!A1:A2253,A5481),MATCH(B5481,Holdings!Y1:Y2253,0),""),ROWS($A$1:A1)))),"GameStop Corp")</f>
      </c>
    </row>
    <row r="5483">
      <c r="A5483" s="2" t="s">
        <v>4867</v>
      </c>
      <c r="B5483" s="2" t="s">
        <v>4868</v>
      </c>
    </row>
    <row r="5486" hidden="1">
      <c r="A5486" s="0" t="s">
        <v>4733</v>
      </c>
      <c r="B5486" s="0">
        <v>0.00139532267028</v>
      </c>
    </row>
    <row r="5487">
      <c r="A5487" s="13" t="s">
        <v>4734</v>
      </c>
      <c r="B5487" s="13">
        <v>43794</v>
      </c>
      <c r="C5487" s="14">
        <f>HYPERLINK(CHAR(35)&amp;CELL("address",INDEX(Holdings!AN1:AN2253,SMALL(IF(COUNTIF(Holdings!A1:A2253,A5486),MATCH(B5486,Holdings!Y1:Y2253,0),""),ROWS($A$1:A1)))),"GameStop Corp")</f>
      </c>
    </row>
    <row r="5488">
      <c r="A5488" s="2" t="s">
        <v>4867</v>
      </c>
      <c r="B5488" s="2" t="s">
        <v>4868</v>
      </c>
    </row>
    <row r="5491" hidden="1">
      <c r="A5491" s="0" t="s">
        <v>4737</v>
      </c>
      <c r="B5491" s="0">
        <v>0.00052682163797</v>
      </c>
    </row>
    <row r="5492">
      <c r="A5492" s="13" t="s">
        <v>4734</v>
      </c>
      <c r="B5492" s="13">
        <v>44159</v>
      </c>
      <c r="C5492" s="14">
        <f>HYPERLINK(CHAR(35)&amp;CELL("address",INDEX(Holdings!AN1:AN2253,SMALL(IF(COUNTIF(Holdings!A1:A2253,A5491),MATCH(B5491,Holdings!Y1:Y2253,0),""),ROWS($A$1:A1)))),"GameStop Corp")</f>
      </c>
    </row>
    <row r="5493">
      <c r="A5493" s="2" t="s">
        <v>4867</v>
      </c>
      <c r="B5493" s="2" t="s">
        <v>4868</v>
      </c>
    </row>
    <row r="5496" hidden="1">
      <c r="A5496" s="0" t="s">
        <v>4738</v>
      </c>
      <c r="B5496" s="0">
        <v>0.00650748842406</v>
      </c>
    </row>
    <row r="5497">
      <c r="A5497" s="13" t="s">
        <v>4734</v>
      </c>
      <c r="B5497" s="13">
        <v>44342</v>
      </c>
      <c r="C5497" s="14">
        <f>HYPERLINK(CHAR(35)&amp;CELL("address",INDEX(Holdings!AN1:AN2253,SMALL(IF(COUNTIF(Holdings!A1:A2253,A5496),MATCH(B5496,Holdings!Y1:Y2253,0),""),ROWS($A$1:A1)))),"GameStop Corp")</f>
      </c>
    </row>
    <row r="5498">
      <c r="A5498" s="2" t="s">
        <v>4867</v>
      </c>
      <c r="B5498" s="2" t="s">
        <v>4868</v>
      </c>
    </row>
    <row r="5501" hidden="1">
      <c r="A5501" s="0" t="s">
        <v>4739</v>
      </c>
      <c r="B5501" s="0">
        <v>0.01067730204754</v>
      </c>
    </row>
    <row r="5502">
      <c r="A5502" s="13" t="s">
        <v>4734</v>
      </c>
      <c r="B5502" s="13">
        <v>44427</v>
      </c>
      <c r="C5502" s="14">
        <f>HYPERLINK(CHAR(35)&amp;CELL("address",INDEX(Holdings!AN1:AN2253,SMALL(IF(COUNTIF(Holdings!A1:A2253,A5501),MATCH(B5501,Holdings!Y1:Y2253,0),""),ROWS($A$1:A1)))),"GameStop Corp")</f>
      </c>
    </row>
    <row r="5503">
      <c r="A5503" s="2" t="s">
        <v>4867</v>
      </c>
      <c r="B5503" s="2" t="s">
        <v>4868</v>
      </c>
    </row>
    <row r="5506" hidden="1">
      <c r="A5506" s="0" t="s">
        <v>4740</v>
      </c>
      <c r="B5506" s="0">
        <v>0.00306956478263</v>
      </c>
    </row>
    <row r="5507">
      <c r="A5507" s="13" t="s">
        <v>4741</v>
      </c>
      <c r="B5507" s="13">
        <v>44427</v>
      </c>
      <c r="C5507" s="14">
        <f>HYPERLINK(CHAR(35)&amp;CELL("address",INDEX(Holdings!AN1:AN2253,SMALL(IF(COUNTIF(Holdings!A1:A2253,A5506),MATCH(B5506,Holdings!Y1:Y2253,0),""),ROWS($A$1:A1)))),"GameStop Corp")</f>
      </c>
    </row>
    <row r="5508">
      <c r="A5508" s="2" t="s">
        <v>4867</v>
      </c>
      <c r="B5508" s="2" t="s">
        <v>4868</v>
      </c>
    </row>
    <row r="5511" hidden="1">
      <c r="A5511" s="0" t="s">
        <v>4744</v>
      </c>
      <c r="B5511" s="0">
        <v>0.00274497113954</v>
      </c>
    </row>
    <row r="5512">
      <c r="A5512" s="13" t="s">
        <v>4741</v>
      </c>
      <c r="B5512" s="13">
        <v>44523</v>
      </c>
      <c r="C5512" s="14">
        <f>HYPERLINK(CHAR(35)&amp;CELL("address",INDEX(Holdings!AN1:AN2253,SMALL(IF(COUNTIF(Holdings!A1:A2253,A5511),MATCH(B5511,Holdings!Y1:Y2253,0),""),ROWS($A$1:A1)))),"GameStop Corp")</f>
      </c>
    </row>
    <row r="5513">
      <c r="A5513" s="2" t="s">
        <v>4867</v>
      </c>
      <c r="B5513" s="2" t="s">
        <v>4868</v>
      </c>
    </row>
    <row r="5516" hidden="1">
      <c r="A5516" s="0" t="s">
        <v>4745</v>
      </c>
      <c r="B5516" s="0">
        <v>0.00112012538619</v>
      </c>
    </row>
    <row r="5517">
      <c r="A5517" s="13" t="s">
        <v>4746</v>
      </c>
      <c r="B5517" s="13">
        <v>44427</v>
      </c>
      <c r="C5517" s="14">
        <f>HYPERLINK(CHAR(35)&amp;CELL("address",INDEX(Holdings!AN1:AN2253,SMALL(IF(COUNTIF(Holdings!A1:A2253,A5516),MATCH(B5516,Holdings!Y1:Y2253,0),""),ROWS($A$1:A1)))),"GameStop Corp")</f>
      </c>
    </row>
    <row r="5518">
      <c r="A5518" s="2" t="s">
        <v>4867</v>
      </c>
      <c r="B5518" s="2" t="s">
        <v>4868</v>
      </c>
    </row>
    <row r="5521" hidden="1">
      <c r="A5521" s="0" t="s">
        <v>4749</v>
      </c>
      <c r="B5521" s="0">
        <v>0.00101753024459</v>
      </c>
    </row>
    <row r="5522">
      <c r="A5522" s="13" t="s">
        <v>4746</v>
      </c>
      <c r="B5522" s="13">
        <v>44523</v>
      </c>
      <c r="C5522" s="14">
        <f>HYPERLINK(CHAR(35)&amp;CELL("address",INDEX(Holdings!AN1:AN2253,SMALL(IF(COUNTIF(Holdings!A1:A2253,A5521),MATCH(B5521,Holdings!Y1:Y2253,0),""),ROWS($A$1:A1)))),"GameStop Corp")</f>
      </c>
    </row>
    <row r="5523">
      <c r="A5523" s="2" t="s">
        <v>4867</v>
      </c>
      <c r="B5523" s="2" t="s">
        <v>4868</v>
      </c>
    </row>
    <row r="5526" hidden="1">
      <c r="A5526" s="0" t="s">
        <v>4750</v>
      </c>
      <c r="B5526" s="0">
        <v>0.00026039771479</v>
      </c>
    </row>
    <row r="5527">
      <c r="A5527" s="13" t="s">
        <v>4751</v>
      </c>
      <c r="B5527" s="13">
        <v>43794</v>
      </c>
      <c r="C5527" s="14">
        <f>HYPERLINK(CHAR(35)&amp;CELL("address",INDEX(Holdings!AN1:AN2253,SMALL(IF(COUNTIF(Holdings!A1:A2253,A5526),MATCH(B5526,Holdings!Y1:Y2253,0),""),ROWS($A$1:A1)))),"GameStop Corp")</f>
      </c>
    </row>
    <row r="5528">
      <c r="A5528" s="2" t="s">
        <v>4867</v>
      </c>
      <c r="B5528" s="2" t="s">
        <v>4868</v>
      </c>
    </row>
    <row r="5531" hidden="1">
      <c r="A5531" s="0" t="s">
        <v>4754</v>
      </c>
      <c r="B5531" s="0">
        <v>0.0002500403771</v>
      </c>
    </row>
    <row r="5532">
      <c r="A5532" s="13" t="s">
        <v>4751</v>
      </c>
      <c r="B5532" s="13">
        <v>43886</v>
      </c>
      <c r="C5532" s="14">
        <f>HYPERLINK(CHAR(35)&amp;CELL("address",INDEX(Holdings!AN1:AN2253,SMALL(IF(COUNTIF(Holdings!A1:A2253,A5531),MATCH(B5531,Holdings!Y1:Y2253,0),""),ROWS($A$1:A1)))),"GameStop Corp")</f>
      </c>
    </row>
    <row r="5533">
      <c r="A5533" s="2" t="s">
        <v>4867</v>
      </c>
      <c r="B5533" s="2" t="s">
        <v>4868</v>
      </c>
    </row>
    <row r="5536" hidden="1">
      <c r="A5536" s="0" t="s">
        <v>4755</v>
      </c>
      <c r="B5536" s="0">
        <v>0.00015222243876</v>
      </c>
    </row>
    <row r="5537">
      <c r="A5537" s="13" t="s">
        <v>4751</v>
      </c>
      <c r="B5537" s="13">
        <v>43977</v>
      </c>
      <c r="C5537" s="14">
        <f>HYPERLINK(CHAR(35)&amp;CELL("address",INDEX(Holdings!AN1:AN2253,SMALL(IF(COUNTIF(Holdings!A1:A2253,A5536),MATCH(B5536,Holdings!Y1:Y2253,0),""),ROWS($A$1:A1)))),"GameStop Corp")</f>
      </c>
    </row>
    <row r="5538">
      <c r="A5538" s="2" t="s">
        <v>4867</v>
      </c>
      <c r="B5538" s="2" t="s">
        <v>4868</v>
      </c>
    </row>
    <row r="5541" hidden="1">
      <c r="A5541" s="0" t="s">
        <v>4756</v>
      </c>
      <c r="B5541" s="0">
        <v>0.0001559590504</v>
      </c>
    </row>
    <row r="5542">
      <c r="A5542" s="13" t="s">
        <v>4751</v>
      </c>
      <c r="B5542" s="13">
        <v>44064</v>
      </c>
      <c r="C5542" s="14">
        <f>HYPERLINK(CHAR(35)&amp;CELL("address",INDEX(Holdings!AN1:AN2253,SMALL(IF(COUNTIF(Holdings!A1:A2253,A5541),MATCH(B5541,Holdings!Y1:Y2253,0),""),ROWS($A$1:A1)))),"GameStop Corp")</f>
      </c>
    </row>
    <row r="5543">
      <c r="A5543" s="2" t="s">
        <v>4867</v>
      </c>
      <c r="B5543" s="2" t="s">
        <v>4868</v>
      </c>
    </row>
    <row r="5546" hidden="1">
      <c r="A5546" s="0" t="s">
        <v>4757</v>
      </c>
      <c r="B5546" s="0">
        <v>0.00030820349045</v>
      </c>
    </row>
    <row r="5547">
      <c r="A5547" s="13" t="s">
        <v>4751</v>
      </c>
      <c r="B5547" s="13">
        <v>44159</v>
      </c>
      <c r="C5547" s="14">
        <f>HYPERLINK(CHAR(35)&amp;CELL("address",INDEX(Holdings!AN1:AN2253,SMALL(IF(COUNTIF(Holdings!A1:A2253,A5546),MATCH(B5546,Holdings!Y1:Y2253,0),""),ROWS($A$1:A1)))),"GameStop Corp")</f>
      </c>
    </row>
    <row r="5548">
      <c r="A5548" s="2" t="s">
        <v>4867</v>
      </c>
      <c r="B5548" s="2" t="s">
        <v>4868</v>
      </c>
    </row>
    <row r="5551" hidden="1">
      <c r="A5551" s="0" t="s">
        <v>4758</v>
      </c>
      <c r="B5551" s="0">
        <v>0.00043146294511</v>
      </c>
    </row>
    <row r="5552">
      <c r="A5552" s="13" t="s">
        <v>4751</v>
      </c>
      <c r="B5552" s="13">
        <v>44246</v>
      </c>
      <c r="C5552" s="14">
        <f>HYPERLINK(CHAR(35)&amp;CELL("address",INDEX(Holdings!AN1:AN2253,SMALL(IF(COUNTIF(Holdings!A1:A2253,A5551),MATCH(B5551,Holdings!Y1:Y2253,0),""),ROWS($A$1:A1)))),"GameStop Corp")</f>
      </c>
    </row>
    <row r="5553">
      <c r="A5553" s="2" t="s">
        <v>4867</v>
      </c>
      <c r="B5553" s="2" t="s">
        <v>4868</v>
      </c>
    </row>
    <row r="5556" hidden="1">
      <c r="A5556" s="0" t="s">
        <v>4759</v>
      </c>
      <c r="B5556" s="0">
        <v>0.00376479655651</v>
      </c>
    </row>
    <row r="5557">
      <c r="A5557" s="13" t="s">
        <v>4751</v>
      </c>
      <c r="B5557" s="13">
        <v>44342</v>
      </c>
      <c r="C5557" s="14">
        <f>HYPERLINK(CHAR(35)&amp;CELL("address",INDEX(Holdings!AN1:AN2253,SMALL(IF(COUNTIF(Holdings!A1:A2253,A5556),MATCH(B5556,Holdings!Y1:Y2253,0),""),ROWS($A$1:A1)))),"GameStop Corp")</f>
      </c>
    </row>
    <row r="5558">
      <c r="A5558" s="2" t="s">
        <v>4867</v>
      </c>
      <c r="B5558" s="2" t="s">
        <v>4868</v>
      </c>
    </row>
    <row r="5561" hidden="1">
      <c r="A5561" s="0" t="s">
        <v>4760</v>
      </c>
      <c r="B5561" s="0">
        <v>0.00032788987046</v>
      </c>
    </row>
    <row r="5562">
      <c r="A5562" s="13" t="s">
        <v>4761</v>
      </c>
      <c r="B5562" s="13">
        <v>44160</v>
      </c>
      <c r="C5562" s="14">
        <f>HYPERLINK(CHAR(35)&amp;CELL("address",INDEX(Holdings!AN1:AN2253,SMALL(IF(COUNTIF(Holdings!A1:A2253,A5561),MATCH(B5561,Holdings!Y1:Y2253,0),""),ROWS($A$1:A1)))),"GameStop Corp")</f>
      </c>
    </row>
    <row r="5563">
      <c r="A5563" s="2" t="s">
        <v>4867</v>
      </c>
      <c r="B5563" s="2" t="s">
        <v>4868</v>
      </c>
    </row>
    <row r="5566" hidden="1">
      <c r="A5566" s="0" t="s">
        <v>4764</v>
      </c>
      <c r="B5566" s="0">
        <v>0.00034672726742</v>
      </c>
    </row>
    <row r="5567">
      <c r="A5567" s="13" t="s">
        <v>4761</v>
      </c>
      <c r="B5567" s="13">
        <v>44250</v>
      </c>
      <c r="C5567" s="14">
        <f>HYPERLINK(CHAR(35)&amp;CELL("address",INDEX(Holdings!AN1:AN2253,SMALL(IF(COUNTIF(Holdings!A1:A2253,A5566),MATCH(B5566,Holdings!Y1:Y2253,0),""),ROWS($A$1:A1)))),"GameStop Corp")</f>
      </c>
    </row>
    <row r="5568">
      <c r="A5568" s="2" t="s">
        <v>4867</v>
      </c>
      <c r="B5568" s="2" t="s">
        <v>4868</v>
      </c>
    </row>
    <row r="5571" hidden="1">
      <c r="A5571" s="0" t="s">
        <v>4765</v>
      </c>
      <c r="B5571" s="0">
        <v>0.00054476024786</v>
      </c>
    </row>
    <row r="5572">
      <c r="A5572" s="13" t="s">
        <v>4761</v>
      </c>
      <c r="B5572" s="13">
        <v>44337</v>
      </c>
      <c r="C5572" s="14">
        <f>HYPERLINK(CHAR(35)&amp;CELL("address",INDEX(Holdings!AN1:AN2253,SMALL(IF(COUNTIF(Holdings!A1:A2253,A5571),MATCH(B5571,Holdings!Y1:Y2253,0),""),ROWS($A$1:A1)))),"GameStop Corp")</f>
      </c>
    </row>
    <row r="5573">
      <c r="A5573" s="2" t="s">
        <v>4867</v>
      </c>
      <c r="B5573" s="2" t="s">
        <v>4868</v>
      </c>
    </row>
    <row r="5576" hidden="1">
      <c r="A5576" s="0" t="s">
        <v>4766</v>
      </c>
      <c r="B5576" s="0">
        <v>1.179673368E-05</v>
      </c>
    </row>
    <row r="5577">
      <c r="A5577" s="13" t="s">
        <v>4761</v>
      </c>
      <c r="B5577" s="13">
        <v>44427</v>
      </c>
      <c r="C5577" s="14">
        <f>HYPERLINK(CHAR(35)&amp;CELL("address",INDEX(Holdings!AN1:AN2253,SMALL(IF(COUNTIF(Holdings!A1:A2253,A5576),MATCH(B5576,Holdings!Y1:Y2253,0),""),ROWS($A$1:A1)))),"GameStop Corp")</f>
      </c>
    </row>
    <row r="5578">
      <c r="A5578" s="2" t="s">
        <v>4867</v>
      </c>
      <c r="B5578" s="2" t="s">
        <v>4868</v>
      </c>
    </row>
    <row r="5581" hidden="1">
      <c r="A5581" s="0" t="s">
        <v>4781</v>
      </c>
      <c r="B5581" s="0">
        <v>0.001957396226</v>
      </c>
      <c r="C5581" s="0">
        <v>-0.000503154571</v>
      </c>
      <c r="D5581" s="0">
        <v>-3.0814704E-05</v>
      </c>
    </row>
    <row r="5582">
      <c r="A5582" s="13" t="s">
        <v>4771</v>
      </c>
      <c r="B5582" s="13">
        <v>44270</v>
      </c>
      <c r="C5582" s="14">
        <f>HYPERLINK(CHAR(35)&amp;CELL("address",INDEX(Holdings!AN1:AN2253,SMALL(IF(COUNTIF(Holdings!A1:A2253,A5581),MATCH(B5581,Holdings!Y1:Y2253,0),""),ROWS($A$1:A1)))),"GAMESTOP CORP CLASS A COMMON STOCK USD.001")</f>
      </c>
      <c r="D5582" s="14">
        <f>HYPERLINK(CHAR(35)&amp;CELL("address",INDEX(Holdings!AN1:AN2253,SMALL(IF(COUNTIF(Holdings!A1:A2253,A5581),MATCH(C5581,Holdings!Y1:Y2253,0),""),ROWS($A$1:A1)))),"GAMESTOP CORP OCT20 7 CALL")</f>
      </c>
      <c r="E5582" s="14">
        <f>HYPERLINK(CHAR(35)&amp;CELL("address",INDEX(Holdings!AN1:AN2253,SMALL(IF(COUNTIF(Holdings!A1:A2253,A5581),MATCH(D5581,Holdings!Y1:Y2253,0),""),ROWS($A$1:A1)))),"GAMESTOP CORP OCT20 10 CALL")</f>
      </c>
    </row>
    <row r="5583">
      <c r="A5583" s="2" t="s">
        <v>5027</v>
      </c>
      <c r="B5583" s="2" t="s">
        <v>5028</v>
      </c>
    </row>
    <row r="5586" hidden="1">
      <c r="A5586" s="0" t="s">
        <v>4790</v>
      </c>
      <c r="B5586" s="0">
        <v>0.00021272343262</v>
      </c>
    </row>
    <row r="5587">
      <c r="A5587" s="13" t="s">
        <v>4794</v>
      </c>
      <c r="B5587" s="13">
        <v>44463</v>
      </c>
      <c r="C5587" s="14">
        <f>HYPERLINK(CHAR(35)&amp;CELL("address",INDEX(Holdings!AN1:AN2253,SMALL(IF(COUNTIF(Holdings!A1:A2253,A5586),MATCH(B5586,Holdings!Y1:Y2253,0),""),ROWS($A$1:A1)))),"GameStop Corp")</f>
      </c>
    </row>
    <row r="5588">
      <c r="A5588" s="2" t="s">
        <v>4867</v>
      </c>
      <c r="B5588" s="2" t="s">
        <v>4868</v>
      </c>
    </row>
    <row r="5591" hidden="1">
      <c r="A5591" s="0" t="s">
        <v>4797</v>
      </c>
      <c r="B5591" s="0">
        <v>0.00023381074647</v>
      </c>
    </row>
    <row r="5592">
      <c r="A5592" s="13" t="s">
        <v>4794</v>
      </c>
      <c r="B5592" s="13">
        <v>44553</v>
      </c>
      <c r="C5592" s="14">
        <f>HYPERLINK(CHAR(35)&amp;CELL("address",INDEX(Holdings!AN1:AN2253,SMALL(IF(COUNTIF(Holdings!A1:A2253,A5591),MATCH(B5591,Holdings!Y1:Y2253,0),""),ROWS($A$1:A1)))),"GameStop Corp")</f>
      </c>
    </row>
    <row r="5593">
      <c r="A5593" s="2" t="s">
        <v>4867</v>
      </c>
      <c r="B5593" s="2" t="s">
        <v>4868</v>
      </c>
    </row>
    <row r="5596" hidden="1">
      <c r="A5596" s="0" t="s">
        <v>4815</v>
      </c>
      <c r="B5596" s="0">
        <v>0.00057125403819</v>
      </c>
    </row>
    <row r="5597">
      <c r="A5597" s="13" t="s">
        <v>4819</v>
      </c>
      <c r="B5597" s="13">
        <v>43858</v>
      </c>
      <c r="C5597" s="14">
        <f>HYPERLINK(CHAR(35)&amp;CELL("address",INDEX(Holdings!AN1:AN2253,SMALL(IF(COUNTIF(Holdings!A1:A2253,A5596),MATCH(B5596,Holdings!Y1:Y2253,0),""),ROWS($A$1:A1)))),"GameStop Corp")</f>
      </c>
    </row>
    <row r="5598">
      <c r="A5598" s="2" t="s">
        <v>4867</v>
      </c>
      <c r="B5598" s="2" t="s">
        <v>4868</v>
      </c>
    </row>
    <row r="5599">
      <c r="A5599" s="2" t="s">
        <v>4972</v>
      </c>
      <c r="B5599" s="2" t="s">
        <v>5029</v>
      </c>
    </row>
    <row r="5602" hidden="1">
      <c r="A5602" s="0" t="s">
        <v>4822</v>
      </c>
      <c r="B5602" s="0">
        <v>0.00050064121655</v>
      </c>
    </row>
    <row r="5603">
      <c r="A5603" s="13" t="s">
        <v>4819</v>
      </c>
      <c r="B5603" s="13">
        <v>43930</v>
      </c>
      <c r="C5603" s="14">
        <f>HYPERLINK(CHAR(35)&amp;CELL("address",INDEX(Holdings!AN1:AN2253,SMALL(IF(COUNTIF(Holdings!A1:A2253,A5602),MATCH(B5602,Holdings!Y1:Y2253,0),""),ROWS($A$1:A1)))),"GameStop Corp")</f>
      </c>
    </row>
    <row r="5604">
      <c r="A5604" s="2" t="s">
        <v>4867</v>
      </c>
      <c r="B5604" s="2" t="s">
        <v>4868</v>
      </c>
    </row>
    <row r="5605">
      <c r="A5605" s="2" t="s">
        <v>4972</v>
      </c>
      <c r="B5605" s="2" t="s">
        <v>5029</v>
      </c>
    </row>
    <row r="5608" hidden="1">
      <c r="A5608" s="0" t="s">
        <v>4823</v>
      </c>
      <c r="B5608" s="0">
        <v>0.00066474419128</v>
      </c>
    </row>
    <row r="5609">
      <c r="A5609" s="13" t="s">
        <v>4824</v>
      </c>
      <c r="B5609" s="13">
        <v>43858</v>
      </c>
      <c r="C5609" s="14">
        <f>HYPERLINK(CHAR(35)&amp;CELL("address",INDEX(Holdings!AN1:AN2253,SMALL(IF(COUNTIF(Holdings!A1:A2253,A5608),MATCH(B5608,Holdings!Y1:Y2253,0),""),ROWS($A$1:A1)))),"GameStop Corp")</f>
      </c>
    </row>
    <row r="5610">
      <c r="A5610" s="2" t="s">
        <v>4867</v>
      </c>
      <c r="B5610" s="2" t="s">
        <v>4868</v>
      </c>
    </row>
    <row r="5611">
      <c r="A5611" s="2" t="s">
        <v>4972</v>
      </c>
      <c r="B5611" s="2" t="s">
        <v>5029</v>
      </c>
    </row>
    <row r="5614" hidden="1">
      <c r="A5614" s="0" t="s">
        <v>4827</v>
      </c>
      <c r="B5614" s="0">
        <v>0.00080048029408</v>
      </c>
    </row>
    <row r="5615">
      <c r="A5615" s="13" t="s">
        <v>4824</v>
      </c>
      <c r="B5615" s="13">
        <v>43930</v>
      </c>
      <c r="C5615" s="14">
        <f>HYPERLINK(CHAR(35)&amp;CELL("address",INDEX(Holdings!AN1:AN2253,SMALL(IF(COUNTIF(Holdings!A1:A2253,A5614),MATCH(B5614,Holdings!Y1:Y2253,0),""),ROWS($A$1:A1)))),"GameStop Corp")</f>
      </c>
    </row>
    <row r="5616">
      <c r="A5616" s="2" t="s">
        <v>4867</v>
      </c>
      <c r="B5616" s="2" t="s">
        <v>4868</v>
      </c>
    </row>
    <row r="5617">
      <c r="A5617" s="2" t="s">
        <v>4972</v>
      </c>
      <c r="B5617" s="2" t="s">
        <v>5029</v>
      </c>
    </row>
    <row r="5620" hidden="1">
      <c r="A5620" s="0" t="s">
        <v>4828</v>
      </c>
      <c r="B5620" s="0">
        <v>0.0018063889634</v>
      </c>
    </row>
    <row r="5621">
      <c r="A5621" s="13" t="s">
        <v>4829</v>
      </c>
      <c r="B5621" s="13">
        <v>44326</v>
      </c>
      <c r="C5621" s="14">
        <f>HYPERLINK(CHAR(35)&amp;CELL("address",INDEX(Holdings!AN1:AN2253,SMALL(IF(COUNTIF(Holdings!A1:A2253,A5620),MATCH(B5620,Holdings!Y1:Y2253,0),""),ROWS($A$1:A1)))),"GameStop Corp")</f>
      </c>
    </row>
    <row r="5622">
      <c r="A5622" s="2" t="s">
        <v>4867</v>
      </c>
      <c r="B5622" s="2" t="s">
        <v>4868</v>
      </c>
    </row>
    <row r="5623">
      <c r="A5623" s="2" t="s">
        <v>4972</v>
      </c>
      <c r="B5623" s="2" t="s">
        <v>5029</v>
      </c>
    </row>
    <row r="5626" hidden="1">
      <c r="A5626" s="0" t="s">
        <v>4848</v>
      </c>
      <c r="B5626" s="0">
        <v>0.00015262126494</v>
      </c>
    </row>
    <row r="5627">
      <c r="A5627" s="13" t="s">
        <v>4849</v>
      </c>
      <c r="B5627" s="13">
        <v>43892</v>
      </c>
      <c r="C5627" s="14">
        <f>HYPERLINK(CHAR(35)&amp;CELL("address",INDEX(Holdings!AN1:AN2253,SMALL(IF(COUNTIF(Holdings!A1:A2253,A5626),MATCH(B5626,Holdings!Y1:Y2253,0),""),ROWS($A$1:A1)))),"GameStop Corp")</f>
      </c>
    </row>
    <row r="5628">
      <c r="A5628" s="2" t="s">
        <v>4867</v>
      </c>
      <c r="B5628" s="2" t="s">
        <v>4868</v>
      </c>
    </row>
    <row r="5629">
      <c r="A5629" s="2" t="s">
        <v>4972</v>
      </c>
      <c r="B5629" s="2" t="s">
        <v>5029</v>
      </c>
    </row>
    <row r="5632" hidden="1">
      <c r="A5632" s="0" t="s">
        <v>4832</v>
      </c>
      <c r="B5632" s="0">
        <v>0.01651363167273</v>
      </c>
    </row>
    <row r="5633">
      <c r="A5633" s="13" t="s">
        <v>4833</v>
      </c>
      <c r="B5633" s="13">
        <v>44509</v>
      </c>
      <c r="C5633" s="14">
        <f>HYPERLINK(CHAR(35)&amp;CELL("address",INDEX(Holdings!AN1:AN2253,SMALL(IF(COUNTIF(Holdings!A1:A2253,A5632),MATCH(B5632,Holdings!Y1:Y2253,0),""),ROWS($A$1:A1)))),"GameStop Corp")</f>
      </c>
    </row>
    <row r="5634">
      <c r="A5634" s="2" t="s">
        <v>4867</v>
      </c>
      <c r="B5634" s="2" t="s">
        <v>4868</v>
      </c>
    </row>
    <row r="5637" hidden="1">
      <c r="A5637" s="0" t="s">
        <v>4836</v>
      </c>
      <c r="B5637" s="0">
        <v>0.00235469736288</v>
      </c>
    </row>
    <row r="5638">
      <c r="A5638" s="13" t="s">
        <v>4837</v>
      </c>
      <c r="B5638" s="13">
        <v>44326</v>
      </c>
      <c r="C5638" s="14">
        <f>HYPERLINK(CHAR(35)&amp;CELL("address",INDEX(Holdings!AN1:AN2253,SMALL(IF(COUNTIF(Holdings!A1:A2253,A5637),MATCH(B5637,Holdings!Y1:Y2253,0),""),ROWS($A$1:A1)))),"GameStop Corp")</f>
      </c>
    </row>
    <row r="5639">
      <c r="A5639" s="2" t="s">
        <v>4867</v>
      </c>
      <c r="B5639" s="2" t="s">
        <v>4868</v>
      </c>
    </row>
    <row r="5640">
      <c r="A5640" s="2" t="s">
        <v>4972</v>
      </c>
      <c r="B5640" s="2" t="s">
        <v>5029</v>
      </c>
    </row>
    <row r="5643" hidden="1">
      <c r="A5643" s="0" t="s">
        <v>4840</v>
      </c>
      <c r="B5643" s="0">
        <v>0.00242640514951</v>
      </c>
    </row>
    <row r="5644">
      <c r="A5644" s="13" t="s">
        <v>4841</v>
      </c>
      <c r="B5644" s="13">
        <v>43791</v>
      </c>
      <c r="C5644" s="14">
        <f>HYPERLINK(CHAR(35)&amp;CELL("address",INDEX(Holdings!AN1:AN2253,SMALL(IF(COUNTIF(Holdings!A1:A2253,A5643),MATCH(B5643,Holdings!Y1:Y2253,0),""),ROWS($A$1:A1)))),"GameStop Corp")</f>
      </c>
    </row>
    <row r="5645">
      <c r="A5645" s="2" t="s">
        <v>4867</v>
      </c>
      <c r="B5645" s="2" t="s">
        <v>4868</v>
      </c>
    </row>
    <row r="5646">
      <c r="A5646" s="2" t="s">
        <v>4972</v>
      </c>
      <c r="B5646" s="2" t="s">
        <v>5029</v>
      </c>
    </row>
    <row r="5649" hidden="1">
      <c r="A5649" s="0" t="s">
        <v>4844</v>
      </c>
      <c r="B5649" s="0">
        <v>0.00189425137921</v>
      </c>
    </row>
    <row r="5650">
      <c r="A5650" s="13" t="s">
        <v>4841</v>
      </c>
      <c r="B5650" s="13">
        <v>43892</v>
      </c>
      <c r="C5650" s="14">
        <f>HYPERLINK(CHAR(35)&amp;CELL("address",INDEX(Holdings!AN1:AN2253,SMALL(IF(COUNTIF(Holdings!A1:A2253,A5649),MATCH(B5649,Holdings!Y1:Y2253,0),""),ROWS($A$1:A1)))),"GameStop Corp")</f>
      </c>
    </row>
    <row r="5651">
      <c r="A5651" s="2" t="s">
        <v>4867</v>
      </c>
      <c r="B5651" s="2" t="s">
        <v>4868</v>
      </c>
    </row>
    <row r="5652">
      <c r="A5652" s="2" t="s">
        <v>4972</v>
      </c>
      <c r="B5652" s="2" t="s">
        <v>5029</v>
      </c>
    </row>
    <row r="5655" hidden="1">
      <c r="A5655" s="0" t="s">
        <v>4845</v>
      </c>
      <c r="B5655" s="0">
        <v>0.00204928677208</v>
      </c>
    </row>
    <row r="5656">
      <c r="A5656" s="13" t="s">
        <v>4841</v>
      </c>
      <c r="B5656" s="13">
        <v>43962</v>
      </c>
      <c r="C5656" s="14">
        <f>HYPERLINK(CHAR(35)&amp;CELL("address",INDEX(Holdings!AN1:AN2253,SMALL(IF(COUNTIF(Holdings!A1:A2253,A5655),MATCH(B5655,Holdings!Y1:Y2253,0),""),ROWS($A$1:A1)))),"GameStop Corp")</f>
      </c>
    </row>
    <row r="5657">
      <c r="A5657" s="2" t="s">
        <v>4867</v>
      </c>
      <c r="B5657" s="2" t="s">
        <v>4868</v>
      </c>
    </row>
    <row r="5658">
      <c r="A5658" s="2" t="s">
        <v>4972</v>
      </c>
      <c r="B5658" s="2" t="s">
        <v>5029</v>
      </c>
    </row>
    <row r="5661" hidden="1">
      <c r="A5661" s="0" t="s">
        <v>4846</v>
      </c>
      <c r="B5661" s="0">
        <v>0.00200069830103</v>
      </c>
    </row>
    <row r="5662">
      <c r="A5662" s="13" t="s">
        <v>4841</v>
      </c>
      <c r="B5662" s="13">
        <v>44071</v>
      </c>
      <c r="C5662" s="14">
        <f>HYPERLINK(CHAR(35)&amp;CELL("address",INDEX(Holdings!AN1:AN2253,SMALL(IF(COUNTIF(Holdings!A1:A2253,A5661),MATCH(B5661,Holdings!Y1:Y2253,0),""),ROWS($A$1:A1)))),"GameStop Corp")</f>
      </c>
    </row>
    <row r="5663">
      <c r="A5663" s="2" t="s">
        <v>4867</v>
      </c>
      <c r="B5663" s="2" t="s">
        <v>4868</v>
      </c>
    </row>
    <row r="5664">
      <c r="A5664" s="2" t="s">
        <v>4972</v>
      </c>
      <c r="B5664" s="2" t="s">
        <v>5029</v>
      </c>
    </row>
    <row r="5667" hidden="1">
      <c r="A5667" s="0" t="s">
        <v>4847</v>
      </c>
      <c r="B5667" s="0">
        <v>0.00446521488326</v>
      </c>
    </row>
    <row r="5668">
      <c r="A5668" s="13" t="s">
        <v>4841</v>
      </c>
      <c r="B5668" s="13">
        <v>44147</v>
      </c>
      <c r="C5668" s="14">
        <f>HYPERLINK(CHAR(35)&amp;CELL("address",INDEX(Holdings!AN1:AN2253,SMALL(IF(COUNTIF(Holdings!A1:A2253,A5667),MATCH(B5667,Holdings!Y1:Y2253,0),""),ROWS($A$1:A1)))),"GameStop Corp")</f>
      </c>
    </row>
    <row r="5669">
      <c r="A5669" s="2" t="s">
        <v>4867</v>
      </c>
      <c r="B5669" s="2" t="s">
        <v>4868</v>
      </c>
    </row>
    <row r="5670">
      <c r="A5670" s="2" t="s">
        <v>4972</v>
      </c>
      <c r="B5670" s="2" t="s">
        <v>5029</v>
      </c>
    </row>
  </sheetData>
  <headerFooter/>
</worksheet>
</file>

<file path=xl/worksheets/sheet4.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L1"/>
  <sheetViews>
    <sheetView workbookViewId="0" showGridLines="0">
      <pane ySplit="1" topLeftCell="A2" state="frozen" activePane="bottomLeft"/>
      <selection pane="bottomLeft" activeCell="A1" sqref="A1"/>
    </sheetView>
  </sheetViews>
  <sheetFormatPr defaultRowHeight="15"/>
  <cols>
    <col min="1" max="1" hidden="1" width="9.140625" customWidth="1"/>
    <col min="2" max="2" hidden="1" width="9.140625" customWidth="1"/>
  </cols>
  <sheetData>
    <row r="1">
      <c r="A1" s="1" t="s">
        <v>0</v>
      </c>
      <c r="B1" s="1" t="s">
        <v>24</v>
      </c>
      <c r="C1" s="1" t="s">
        <v>5030</v>
      </c>
      <c r="D1" s="1" t="s">
        <v>5031</v>
      </c>
      <c r="E1" s="1" t="s">
        <v>5032</v>
      </c>
      <c r="F1" s="1" t="s">
        <v>10</v>
      </c>
      <c r="G1" s="1" t="s">
        <v>11</v>
      </c>
      <c r="H1" s="1" t="s">
        <v>12</v>
      </c>
      <c r="I1" s="1" t="s">
        <v>13</v>
      </c>
      <c r="J1" s="1" t="s">
        <v>14</v>
      </c>
      <c r="K1" s="1" t="s">
        <v>15</v>
      </c>
      <c r="L1" s="1" t="s">
        <v>21</v>
      </c>
    </row>
  </sheetData>
  <headerFooter/>
</worksheet>
</file>

<file path=xl/worksheets/sheet5.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G1"/>
  <sheetViews>
    <sheetView workbookViewId="0" showGridLines="0">
      <pane ySplit="1" topLeftCell="A2" state="frozen" activePane="bottomLeft"/>
      <selection pane="bottomLeft" activeCell="A1" sqref="A1"/>
    </sheetView>
  </sheetViews>
  <sheetFormatPr defaultRowHeight="15"/>
  <cols>
    <col min="1" max="1" hidden="1" width="9.140625" customWidth="1"/>
    <col min="2" max="2" hidden="1" width="9.140625" customWidth="1"/>
  </cols>
  <sheetData>
    <row r="1">
      <c r="A1" s="1" t="s">
        <v>0</v>
      </c>
      <c r="B1" s="1" t="s">
        <v>24</v>
      </c>
      <c r="C1" s="1" t="s">
        <v>5030</v>
      </c>
      <c r="D1" s="1" t="s">
        <v>5031</v>
      </c>
      <c r="E1" s="1" t="s">
        <v>5032</v>
      </c>
      <c r="F1" s="1" t="s">
        <v>5033</v>
      </c>
      <c r="G1" s="1" t="s">
        <v>21</v>
      </c>
    </row>
  </sheetData>
  <headerFooter/>
</worksheet>
</file>

<file path=xl/worksheets/sheet6.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J21"/>
  <sheetViews>
    <sheetView workbookViewId="0" showGridLines="0"/>
  </sheetViews>
  <sheetFormatPr defaultRowHeight="15"/>
  <cols>
    <col min="1" max="1" width="34.5" customWidth="1"/>
    <col min="2" max="2" width="34.5" customWidth="1"/>
    <col min="3" max="3" width="34.5" customWidth="1"/>
    <col min="4" max="4" width="21.679622650146484" customWidth="1"/>
    <col min="5" max="5" width="16.523372650146484" customWidth="1"/>
    <col min="6" max="6" width="15.9218111038208" customWidth="1"/>
    <col min="7" max="7" width="17.370471954345703" customWidth="1"/>
    <col min="8" max="8" width="27.44561767578125" customWidth="1"/>
    <col min="9" max="9" width="12.446456909179688" customWidth="1"/>
    <col min="10" max="10" width="27.31671142578125" customWidth="1"/>
  </cols>
  <sheetData>
    <row r="1" hidden="1">
      <c r="A1" s="0" t="s">
        <v>55</v>
      </c>
      <c r="B1" s="0">
        <v>-2.5E-06</v>
      </c>
    </row>
    <row r="2">
      <c r="A2" s="8" t="s">
        <v>59</v>
      </c>
      <c r="B2" s="8">
        <v>44309</v>
      </c>
      <c r="C2" s="9">
        <f>HYPERLINK(CHAR(35)&amp;CELL("address",INDEX(Holdings!AM1:AM2253,SMALL(IF(COUNTIF(Holdings!A1:A2253,A1),MATCH(B1,Holdings!Y1:Y2253,0),""),ROWS($A$1:A1)))),"CALL OPTIONS")</f>
      </c>
    </row>
    <row r="3">
      <c r="A3" s="1" t="s">
        <v>5034</v>
      </c>
      <c r="B3" s="1" t="s">
        <v>5035</v>
      </c>
      <c r="C3" s="1" t="s">
        <v>5036</v>
      </c>
      <c r="D3" s="1" t="s">
        <v>5037</v>
      </c>
      <c r="E3" s="1" t="s">
        <v>5038</v>
      </c>
      <c r="F3" s="1" t="s">
        <v>21</v>
      </c>
      <c r="G3" s="1" t="s">
        <v>5039</v>
      </c>
      <c r="H3" s="1" t="s">
        <v>5040</v>
      </c>
      <c r="I3" s="1" t="s">
        <v>5041</v>
      </c>
      <c r="J3" s="1" t="s">
        <v>5042</v>
      </c>
    </row>
    <row r="4">
      <c r="A4" s="10" t="s">
        <v>5043</v>
      </c>
      <c r="B4" s="2" t="s">
        <v>5044</v>
      </c>
      <c r="C4" s="10" t="s">
        <v>5045</v>
      </c>
      <c r="D4" s="10" t="s">
        <v>5046</v>
      </c>
      <c r="E4" s="2"/>
      <c r="F4" s="10"/>
      <c r="G4" s="2">
        <v>50</v>
      </c>
      <c r="H4" s="10" t="s">
        <v>69</v>
      </c>
      <c r="I4" s="11">
        <v>44274</v>
      </c>
      <c r="J4" s="2">
        <v>2501.73</v>
      </c>
    </row>
    <row r="7">
      <c r="A7" s="12" t="s">
        <v>5047</v>
      </c>
    </row>
    <row r="8">
      <c r="A8" s="1" t="s">
        <v>5048</v>
      </c>
      <c r="B8" s="1" t="s">
        <v>5049</v>
      </c>
      <c r="C8" s="1" t="s">
        <v>12</v>
      </c>
      <c r="D8" s="1" t="s">
        <v>13</v>
      </c>
      <c r="E8" s="1" t="s">
        <v>14</v>
      </c>
      <c r="F8" s="1" t="s">
        <v>15</v>
      </c>
    </row>
    <row r="9">
      <c r="A9" s="2" t="s">
        <v>62</v>
      </c>
      <c r="B9" s="2" t="s">
        <v>62</v>
      </c>
      <c r="C9" s="2"/>
      <c r="D9" s="2" t="s">
        <v>80</v>
      </c>
      <c r="E9" s="2"/>
      <c r="F9" s="2"/>
    </row>
    <row r="13" hidden="1">
      <c r="A13" s="0" t="s">
        <v>55</v>
      </c>
      <c r="B13" s="0">
        <v>-1.8E-06</v>
      </c>
    </row>
    <row r="14">
      <c r="A14" s="8" t="s">
        <v>59</v>
      </c>
      <c r="B14" s="8">
        <v>44309</v>
      </c>
      <c r="C14" s="9">
        <f>HYPERLINK(CHAR(35)&amp;CELL("address",INDEX(Holdings!AM1:AM2253,SMALL(IF(COUNTIF(Holdings!A1:A2253,A13),MATCH(B13,Holdings!Y1:Y2253,0),""),ROWS($A$1:A1)))),"CALL OPTIONS")</f>
      </c>
    </row>
    <row r="15">
      <c r="A15" s="1" t="s">
        <v>5034</v>
      </c>
      <c r="B15" s="1" t="s">
        <v>5035</v>
      </c>
      <c r="C15" s="1" t="s">
        <v>5036</v>
      </c>
      <c r="D15" s="1" t="s">
        <v>5037</v>
      </c>
      <c r="E15" s="1" t="s">
        <v>5038</v>
      </c>
      <c r="F15" s="1" t="s">
        <v>21</v>
      </c>
      <c r="G15" s="1" t="s">
        <v>5039</v>
      </c>
      <c r="H15" s="1" t="s">
        <v>5040</v>
      </c>
      <c r="I15" s="1" t="s">
        <v>5041</v>
      </c>
      <c r="J15" s="1" t="s">
        <v>5042</v>
      </c>
    </row>
    <row r="16">
      <c r="A16" s="10" t="s">
        <v>5043</v>
      </c>
      <c r="B16" s="2" t="s">
        <v>5044</v>
      </c>
      <c r="C16" s="10" t="s">
        <v>5045</v>
      </c>
      <c r="D16" s="10" t="s">
        <v>5046</v>
      </c>
      <c r="E16" s="2"/>
      <c r="F16" s="10"/>
      <c r="G16" s="2">
        <v>95</v>
      </c>
      <c r="H16" s="10" t="s">
        <v>69</v>
      </c>
      <c r="I16" s="11">
        <v>44274</v>
      </c>
      <c r="J16" s="2">
        <v>2584.77</v>
      </c>
    </row>
    <row r="19">
      <c r="A19" s="12" t="s">
        <v>5047</v>
      </c>
    </row>
    <row r="20">
      <c r="A20" s="1" t="s">
        <v>5048</v>
      </c>
      <c r="B20" s="1" t="s">
        <v>5049</v>
      </c>
      <c r="C20" s="1" t="s">
        <v>12</v>
      </c>
      <c r="D20" s="1" t="s">
        <v>13</v>
      </c>
      <c r="E20" s="1" t="s">
        <v>14</v>
      </c>
      <c r="F20" s="1" t="s">
        <v>15</v>
      </c>
    </row>
    <row r="21">
      <c r="A21" s="2" t="s">
        <v>62</v>
      </c>
      <c r="B21" s="2" t="s">
        <v>62</v>
      </c>
      <c r="C21" s="2"/>
      <c r="D21" s="2" t="s">
        <v>80</v>
      </c>
      <c r="E21" s="2"/>
      <c r="F21" s="2"/>
    </row>
  </sheetData>
  <headerFooter/>
</worksheet>
</file>

<file path=xl/worksheets/sheet7.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J9"/>
  <sheetViews>
    <sheetView workbookViewId="0" showGridLines="0"/>
  </sheetViews>
  <sheetFormatPr defaultRowHeight="15"/>
  <cols>
    <col min="1" max="1" width="34.5" customWidth="1"/>
    <col min="2" max="2" width="34.5" customWidth="1"/>
    <col min="3" max="3" width="34.5" customWidth="1"/>
    <col min="4" max="4" width="21.679622650146484" customWidth="1"/>
    <col min="5" max="5" width="16.523372650146484" customWidth="1"/>
    <col min="6" max="6" width="15.9218111038208" customWidth="1"/>
    <col min="7" max="7" width="17.370471954345703" customWidth="1"/>
    <col min="8" max="8" width="27.44561767578125" customWidth="1"/>
    <col min="9" max="9" width="12.446456909179688" customWidth="1"/>
    <col min="10" max="10" width="27.31671142578125" customWidth="1"/>
  </cols>
  <sheetData>
    <row r="1" hidden="1">
      <c r="A1" s="0" t="s">
        <v>78</v>
      </c>
      <c r="B1" s="0">
        <v>-3.86E-05</v>
      </c>
    </row>
    <row r="2">
      <c r="A2" s="8" t="s">
        <v>59</v>
      </c>
      <c r="B2" s="8">
        <v>44407</v>
      </c>
      <c r="C2" s="9">
        <f>HYPERLINK(CHAR(35)&amp;CELL("address",INDEX(Holdings!AM1:AM2253,SMALL(IF(COUNTIF(Holdings!A1:A2253,A1),MATCH(B1,Holdings!Y1:Y2253,0),""),ROWS($A$1:A1)))),"CALL OPTIONS")</f>
      </c>
    </row>
    <row r="3">
      <c r="A3" s="1" t="s">
        <v>5034</v>
      </c>
      <c r="B3" s="1" t="s">
        <v>5035</v>
      </c>
      <c r="C3" s="1" t="s">
        <v>5036</v>
      </c>
      <c r="D3" s="1" t="s">
        <v>5037</v>
      </c>
      <c r="E3" s="1" t="s">
        <v>5038</v>
      </c>
      <c r="F3" s="1" t="s">
        <v>21</v>
      </c>
      <c r="G3" s="1" t="s">
        <v>5039</v>
      </c>
      <c r="H3" s="1" t="s">
        <v>5040</v>
      </c>
      <c r="I3" s="1" t="s">
        <v>5041</v>
      </c>
      <c r="J3" s="1" t="s">
        <v>5042</v>
      </c>
    </row>
    <row r="4">
      <c r="A4" s="10" t="s">
        <v>5043</v>
      </c>
      <c r="B4" s="2" t="s">
        <v>5044</v>
      </c>
      <c r="C4" s="10" t="s">
        <v>5045</v>
      </c>
      <c r="D4" s="10" t="s">
        <v>5046</v>
      </c>
      <c r="E4" s="2"/>
      <c r="F4" s="10"/>
      <c r="G4" s="2">
        <v>150</v>
      </c>
      <c r="H4" s="10" t="s">
        <v>69</v>
      </c>
      <c r="I4" s="11">
        <v>44365</v>
      </c>
      <c r="J4" s="2">
        <v>-84237.06</v>
      </c>
    </row>
    <row r="7">
      <c r="A7" s="12" t="s">
        <v>5047</v>
      </c>
    </row>
    <row r="8">
      <c r="A8" s="1" t="s">
        <v>5048</v>
      </c>
      <c r="B8" s="1" t="s">
        <v>5049</v>
      </c>
      <c r="C8" s="1" t="s">
        <v>12</v>
      </c>
      <c r="D8" s="1" t="s">
        <v>13</v>
      </c>
      <c r="E8" s="1" t="s">
        <v>14</v>
      </c>
      <c r="F8" s="1" t="s">
        <v>15</v>
      </c>
    </row>
    <row r="9">
      <c r="A9" s="2" t="s">
        <v>62</v>
      </c>
      <c r="B9" s="2" t="s">
        <v>62</v>
      </c>
      <c r="C9" s="2"/>
      <c r="D9" s="2" t="s">
        <v>80</v>
      </c>
      <c r="E9" s="2"/>
      <c r="F9" s="2"/>
    </row>
  </sheetData>
  <headerFooter/>
</worksheet>
</file>

<file path=xl/worksheets/sheet8.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1071"/>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74614334106445"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1.530563354492188" customWidth="1"/>
    <col min="23" max="23" width="12.088384628295898" customWidth="1"/>
    <col min="24" max="24" width="27.31671142578125" customWidth="1"/>
  </cols>
  <sheetData>
    <row r="1" hidden="1">
      <c r="A1" s="0" t="s">
        <v>323</v>
      </c>
      <c r="B1" s="0">
        <v>-0.0068292168744</v>
      </c>
    </row>
    <row r="2">
      <c r="A2" s="8" t="s">
        <v>324</v>
      </c>
      <c r="B2" s="8">
        <v>44523</v>
      </c>
      <c r="C2" s="9">
        <f>HYPERLINK(CHAR(35)&amp;CELL("address",INDEX(Holdings!AM1:AM2253,SMALL(IF(COUNTIF(Holdings!A1:A2253,A1),MATCH(B1,Holdings!Y1:Y2253,0),""),ROWS($A$1:A1)))),"Total Return Basket Swap")</f>
      </c>
    </row>
    <row r="3">
      <c r="A3" s="1" t="s">
        <v>5034</v>
      </c>
      <c r="B3" s="1" t="s">
        <v>5035</v>
      </c>
      <c r="C3" s="1" t="s">
        <v>5042</v>
      </c>
      <c r="D3" s="1" t="s">
        <v>5050</v>
      </c>
      <c r="E3" s="1" t="s">
        <v>5051</v>
      </c>
      <c r="F3" s="1" t="s">
        <v>5052</v>
      </c>
      <c r="G3" s="1" t="s">
        <v>5053</v>
      </c>
      <c r="H3" s="1" t="s">
        <v>5054</v>
      </c>
      <c r="I3" s="1" t="s">
        <v>21</v>
      </c>
      <c r="J3" s="1" t="s">
        <v>5055</v>
      </c>
      <c r="K3" s="1" t="s">
        <v>5051</v>
      </c>
      <c r="L3" s="1" t="s">
        <v>5052</v>
      </c>
      <c r="M3" s="1" t="s">
        <v>5053</v>
      </c>
      <c r="N3" s="1" t="s">
        <v>5054</v>
      </c>
      <c r="O3" s="1" t="s">
        <v>21</v>
      </c>
      <c r="P3" s="1" t="s">
        <v>5055</v>
      </c>
      <c r="Q3" s="1" t="s">
        <v>5056</v>
      </c>
      <c r="R3" s="1" t="s">
        <v>5057</v>
      </c>
      <c r="S3" s="1" t="s">
        <v>5058</v>
      </c>
      <c r="T3" s="1" t="s">
        <v>5059</v>
      </c>
      <c r="U3" s="1" t="s">
        <v>5060</v>
      </c>
      <c r="V3" s="1" t="s">
        <v>407</v>
      </c>
      <c r="W3" s="1" t="s">
        <v>21</v>
      </c>
      <c r="X3" s="1" t="s">
        <v>5042</v>
      </c>
    </row>
    <row r="4">
      <c r="A4" s="10" t="s">
        <v>2808</v>
      </c>
      <c r="B4" s="2" t="s">
        <v>5061</v>
      </c>
      <c r="C4" s="2">
        <v>546623.16</v>
      </c>
      <c r="D4" s="10" t="s">
        <v>184</v>
      </c>
      <c r="E4" s="10" t="s">
        <v>5062</v>
      </c>
      <c r="F4" s="2" t="s">
        <v>5063</v>
      </c>
      <c r="G4" s="2">
        <v>0.0033</v>
      </c>
      <c r="H4" s="2">
        <v>0</v>
      </c>
      <c r="I4" s="10" t="s">
        <v>69</v>
      </c>
      <c r="J4" s="10" t="s">
        <v>5064</v>
      </c>
      <c r="K4" s="10" t="s">
        <v>5062</v>
      </c>
      <c r="L4" s="2" t="s">
        <v>5063</v>
      </c>
      <c r="M4" s="2">
        <v>0.0033</v>
      </c>
      <c r="N4" s="2">
        <v>0</v>
      </c>
      <c r="O4" s="10" t="s">
        <v>69</v>
      </c>
      <c r="P4" s="10" t="s">
        <v>5064</v>
      </c>
      <c r="Q4" s="11">
        <v>44762</v>
      </c>
      <c r="R4" s="2">
        <v>0</v>
      </c>
      <c r="S4" s="10" t="s">
        <v>69</v>
      </c>
      <c r="T4" s="2">
        <v>0</v>
      </c>
      <c r="U4" s="10" t="s">
        <v>69</v>
      </c>
      <c r="V4" s="2">
        <v>113843382</v>
      </c>
      <c r="W4" s="10" t="s">
        <v>69</v>
      </c>
      <c r="X4" s="2">
        <v>546623.16</v>
      </c>
    </row>
    <row r="7">
      <c r="A7" s="12" t="s">
        <v>5065</v>
      </c>
    </row>
    <row r="8">
      <c r="A8" s="1" t="s">
        <v>5066</v>
      </c>
      <c r="B8" s="1" t="s">
        <v>5067</v>
      </c>
      <c r="C8" s="1" t="s">
        <v>5068</v>
      </c>
    </row>
    <row r="9">
      <c r="A9" s="2" t="s">
        <v>66</v>
      </c>
      <c r="B9" s="2" t="s">
        <v>66</v>
      </c>
      <c r="C9" s="2" t="s">
        <v>5069</v>
      </c>
    </row>
    <row r="11">
      <c r="A11" s="1" t="s">
        <v>10</v>
      </c>
      <c r="B11" s="1" t="s">
        <v>5070</v>
      </c>
      <c r="C11" s="1" t="s">
        <v>407</v>
      </c>
      <c r="D11" s="1" t="s">
        <v>21</v>
      </c>
      <c r="E11" s="1" t="s">
        <v>23</v>
      </c>
      <c r="F11" s="1" t="s">
        <v>5071</v>
      </c>
    </row>
    <row r="12">
      <c r="A12" s="2" t="s">
        <v>5072</v>
      </c>
      <c r="B12" s="2" t="s">
        <v>5073</v>
      </c>
      <c r="C12" s="2">
        <v>193621.4</v>
      </c>
      <c r="D12" s="2" t="s">
        <v>69</v>
      </c>
      <c r="E12" s="2">
        <v>22648.02</v>
      </c>
      <c r="F12" s="2" t="s">
        <v>69</v>
      </c>
    </row>
    <row r="13">
      <c r="A13" s="2" t="s">
        <v>5074</v>
      </c>
      <c r="B13" s="2" t="s">
        <v>5075</v>
      </c>
      <c r="C13" s="2">
        <v>117005.14</v>
      </c>
      <c r="D13" s="2" t="s">
        <v>69</v>
      </c>
      <c r="E13" s="2">
        <v>-4046.46</v>
      </c>
      <c r="F13" s="2" t="s">
        <v>69</v>
      </c>
    </row>
    <row r="14">
      <c r="A14" s="2" t="s">
        <v>5076</v>
      </c>
      <c r="B14" s="2" t="s">
        <v>5077</v>
      </c>
      <c r="C14" s="2">
        <v>92215.7</v>
      </c>
      <c r="D14" s="2" t="s">
        <v>69</v>
      </c>
      <c r="E14" s="2">
        <v>-6006.86</v>
      </c>
      <c r="F14" s="2" t="s">
        <v>69</v>
      </c>
    </row>
    <row r="15">
      <c r="A15" s="2" t="s">
        <v>5078</v>
      </c>
      <c r="B15" s="2" t="s">
        <v>5079</v>
      </c>
      <c r="C15" s="2">
        <v>259767.87</v>
      </c>
      <c r="D15" s="2" t="s">
        <v>69</v>
      </c>
      <c r="E15" s="2">
        <v>-18825.15</v>
      </c>
      <c r="F15" s="2" t="s">
        <v>69</v>
      </c>
    </row>
    <row r="16">
      <c r="A16" s="2" t="s">
        <v>5080</v>
      </c>
      <c r="B16" s="2" t="s">
        <v>5081</v>
      </c>
      <c r="C16" s="2">
        <v>59867.85</v>
      </c>
      <c r="D16" s="2" t="s">
        <v>69</v>
      </c>
      <c r="E16" s="2">
        <v>77.7</v>
      </c>
      <c r="F16" s="2" t="s">
        <v>69</v>
      </c>
    </row>
    <row r="17">
      <c r="A17" s="2" t="s">
        <v>5082</v>
      </c>
      <c r="B17" s="2" t="s">
        <v>5083</v>
      </c>
      <c r="C17" s="2">
        <v>22135.36</v>
      </c>
      <c r="D17" s="2" t="s">
        <v>69</v>
      </c>
      <c r="E17" s="2">
        <v>-2004.64</v>
      </c>
      <c r="F17" s="2" t="s">
        <v>69</v>
      </c>
    </row>
    <row r="18">
      <c r="A18" s="2" t="s">
        <v>5084</v>
      </c>
      <c r="B18" s="2" t="s">
        <v>5085</v>
      </c>
      <c r="C18" s="2">
        <v>18878.88</v>
      </c>
      <c r="D18" s="2" t="s">
        <v>69</v>
      </c>
      <c r="E18" s="2">
        <v>-757.76</v>
      </c>
      <c r="F18" s="2" t="s">
        <v>69</v>
      </c>
    </row>
    <row r="19">
      <c r="A19" s="2" t="s">
        <v>5086</v>
      </c>
      <c r="B19" s="2" t="s">
        <v>5087</v>
      </c>
      <c r="C19" s="2">
        <v>144908.2</v>
      </c>
      <c r="D19" s="2" t="s">
        <v>69</v>
      </c>
      <c r="E19" s="2">
        <v>-28872.22</v>
      </c>
      <c r="F19" s="2" t="s">
        <v>69</v>
      </c>
    </row>
    <row r="20">
      <c r="A20" s="2" t="s">
        <v>5088</v>
      </c>
      <c r="B20" s="2" t="s">
        <v>5089</v>
      </c>
      <c r="C20" s="2">
        <v>199310.16</v>
      </c>
      <c r="D20" s="2" t="s">
        <v>69</v>
      </c>
      <c r="E20" s="2">
        <v>-9388.58</v>
      </c>
      <c r="F20" s="2" t="s">
        <v>69</v>
      </c>
    </row>
    <row r="21">
      <c r="A21" s="2" t="s">
        <v>5090</v>
      </c>
      <c r="B21" s="2" t="s">
        <v>5091</v>
      </c>
      <c r="C21" s="2">
        <v>166710.25</v>
      </c>
      <c r="D21" s="2" t="s">
        <v>69</v>
      </c>
      <c r="E21" s="2">
        <v>-2879.54</v>
      </c>
      <c r="F21" s="2" t="s">
        <v>69</v>
      </c>
    </row>
    <row r="22">
      <c r="A22" s="2" t="s">
        <v>5092</v>
      </c>
      <c r="B22" s="2" t="s">
        <v>5093</v>
      </c>
      <c r="C22" s="2">
        <v>269007.64</v>
      </c>
      <c r="D22" s="2" t="s">
        <v>69</v>
      </c>
      <c r="E22" s="2">
        <v>-7294.14</v>
      </c>
      <c r="F22" s="2" t="s">
        <v>69</v>
      </c>
    </row>
    <row r="23">
      <c r="A23" s="2" t="s">
        <v>5094</v>
      </c>
      <c r="B23" s="2" t="s">
        <v>5095</v>
      </c>
      <c r="C23" s="2">
        <v>110089.95</v>
      </c>
      <c r="D23" s="2" t="s">
        <v>69</v>
      </c>
      <c r="E23" s="2">
        <v>2415.04</v>
      </c>
      <c r="F23" s="2" t="s">
        <v>69</v>
      </c>
    </row>
    <row r="24">
      <c r="A24" s="2" t="s">
        <v>5096</v>
      </c>
      <c r="B24" s="2" t="s">
        <v>5097</v>
      </c>
      <c r="C24" s="2">
        <v>164341.65</v>
      </c>
      <c r="D24" s="2" t="s">
        <v>69</v>
      </c>
      <c r="E24" s="2">
        <v>25953.22</v>
      </c>
      <c r="F24" s="2" t="s">
        <v>69</v>
      </c>
    </row>
    <row r="25">
      <c r="A25" s="2" t="s">
        <v>5098</v>
      </c>
      <c r="B25" s="2" t="s">
        <v>5099</v>
      </c>
      <c r="C25" s="2">
        <v>4559.5</v>
      </c>
      <c r="D25" s="2" t="s">
        <v>69</v>
      </c>
      <c r="E25" s="2">
        <v>0.98</v>
      </c>
      <c r="F25" s="2" t="s">
        <v>69</v>
      </c>
    </row>
    <row r="26">
      <c r="A26" s="2" t="s">
        <v>5100</v>
      </c>
      <c r="B26" s="2" t="s">
        <v>5101</v>
      </c>
      <c r="C26" s="2">
        <v>86358</v>
      </c>
      <c r="D26" s="2" t="s">
        <v>69</v>
      </c>
      <c r="E26" s="2">
        <v>-9354.81</v>
      </c>
      <c r="F26" s="2" t="s">
        <v>69</v>
      </c>
    </row>
    <row r="27">
      <c r="A27" s="2" t="s">
        <v>5102</v>
      </c>
      <c r="B27" s="2" t="s">
        <v>5103</v>
      </c>
      <c r="C27" s="2">
        <v>47819.99</v>
      </c>
      <c r="D27" s="2" t="s">
        <v>69</v>
      </c>
      <c r="E27" s="2">
        <v>914.1</v>
      </c>
      <c r="F27" s="2" t="s">
        <v>69</v>
      </c>
    </row>
    <row r="28">
      <c r="A28" s="2" t="s">
        <v>5104</v>
      </c>
      <c r="B28" s="2" t="s">
        <v>5105</v>
      </c>
      <c r="C28" s="2">
        <v>124659.57</v>
      </c>
      <c r="D28" s="2" t="s">
        <v>69</v>
      </c>
      <c r="E28" s="2">
        <v>-6099.45</v>
      </c>
      <c r="F28" s="2" t="s">
        <v>69</v>
      </c>
    </row>
    <row r="29">
      <c r="A29" s="2" t="s">
        <v>5106</v>
      </c>
      <c r="B29" s="2" t="s">
        <v>5107</v>
      </c>
      <c r="C29" s="2">
        <v>90031.59</v>
      </c>
      <c r="D29" s="2" t="s">
        <v>69</v>
      </c>
      <c r="E29" s="2">
        <v>-1373.39</v>
      </c>
      <c r="F29" s="2" t="s">
        <v>69</v>
      </c>
    </row>
    <row r="30">
      <c r="A30" s="2" t="s">
        <v>5108</v>
      </c>
      <c r="B30" s="2" t="s">
        <v>5109</v>
      </c>
      <c r="C30" s="2">
        <v>40671.92</v>
      </c>
      <c r="D30" s="2" t="s">
        <v>69</v>
      </c>
      <c r="E30" s="2">
        <v>-24.14</v>
      </c>
      <c r="F30" s="2" t="s">
        <v>69</v>
      </c>
    </row>
    <row r="31">
      <c r="A31" s="2" t="s">
        <v>5110</v>
      </c>
      <c r="B31" s="2" t="s">
        <v>5111</v>
      </c>
      <c r="C31" s="2">
        <v>4116</v>
      </c>
      <c r="D31" s="2" t="s">
        <v>69</v>
      </c>
      <c r="E31" s="2">
        <v>-44.01</v>
      </c>
      <c r="F31" s="2" t="s">
        <v>69</v>
      </c>
    </row>
    <row r="32">
      <c r="A32" s="2" t="s">
        <v>5112</v>
      </c>
      <c r="B32" s="2" t="s">
        <v>5113</v>
      </c>
      <c r="C32" s="2">
        <v>131099.4</v>
      </c>
      <c r="D32" s="2" t="s">
        <v>69</v>
      </c>
      <c r="E32" s="2">
        <v>-4650.24</v>
      </c>
      <c r="F32" s="2" t="s">
        <v>69</v>
      </c>
    </row>
    <row r="33">
      <c r="A33" s="2" t="s">
        <v>5114</v>
      </c>
      <c r="B33" s="2" t="s">
        <v>5115</v>
      </c>
      <c r="C33" s="2">
        <v>88694.55</v>
      </c>
      <c r="D33" s="2" t="s">
        <v>69</v>
      </c>
      <c r="E33" s="2">
        <v>-6876.45</v>
      </c>
      <c r="F33" s="2" t="s">
        <v>69</v>
      </c>
    </row>
    <row r="34">
      <c r="A34" s="2" t="s">
        <v>5116</v>
      </c>
      <c r="B34" s="2" t="s">
        <v>5117</v>
      </c>
      <c r="C34" s="2">
        <v>14648.53</v>
      </c>
      <c r="D34" s="2" t="s">
        <v>69</v>
      </c>
      <c r="E34" s="2">
        <v>216.66</v>
      </c>
      <c r="F34" s="2" t="s">
        <v>69</v>
      </c>
    </row>
    <row r="35">
      <c r="A35" s="2" t="s">
        <v>5118</v>
      </c>
      <c r="B35" s="2" t="s">
        <v>5119</v>
      </c>
      <c r="C35" s="2">
        <v>287945.5</v>
      </c>
      <c r="D35" s="2" t="s">
        <v>69</v>
      </c>
      <c r="E35" s="2">
        <v>-8648</v>
      </c>
      <c r="F35" s="2" t="s">
        <v>69</v>
      </c>
    </row>
    <row r="36">
      <c r="A36" s="2" t="s">
        <v>5120</v>
      </c>
      <c r="B36" s="2" t="s">
        <v>5121</v>
      </c>
      <c r="C36" s="2">
        <v>82860.78</v>
      </c>
      <c r="D36" s="2" t="s">
        <v>69</v>
      </c>
      <c r="E36" s="2">
        <v>-8631.66</v>
      </c>
      <c r="F36" s="2" t="s">
        <v>69</v>
      </c>
    </row>
    <row r="37">
      <c r="A37" s="2" t="s">
        <v>5122</v>
      </c>
      <c r="B37" s="2" t="s">
        <v>5123</v>
      </c>
      <c r="C37" s="2">
        <v>22817.2</v>
      </c>
      <c r="D37" s="2" t="s">
        <v>69</v>
      </c>
      <c r="E37" s="2">
        <v>-723.88</v>
      </c>
      <c r="F37" s="2" t="s">
        <v>69</v>
      </c>
    </row>
    <row r="38">
      <c r="A38" s="2" t="s">
        <v>5124</v>
      </c>
      <c r="B38" s="2" t="s">
        <v>5125</v>
      </c>
      <c r="C38" s="2">
        <v>95016.81</v>
      </c>
      <c r="D38" s="2" t="s">
        <v>69</v>
      </c>
      <c r="E38" s="2">
        <v>2122.12</v>
      </c>
      <c r="F38" s="2" t="s">
        <v>69</v>
      </c>
    </row>
    <row r="39">
      <c r="A39" s="2" t="s">
        <v>5126</v>
      </c>
      <c r="B39" s="2" t="s">
        <v>5127</v>
      </c>
      <c r="C39" s="2">
        <v>91202.48</v>
      </c>
      <c r="D39" s="2" t="s">
        <v>69</v>
      </c>
      <c r="E39" s="2">
        <v>4272.8</v>
      </c>
      <c r="F39" s="2" t="s">
        <v>69</v>
      </c>
    </row>
    <row r="40">
      <c r="A40" s="2" t="s">
        <v>5128</v>
      </c>
      <c r="B40" s="2" t="s">
        <v>5129</v>
      </c>
      <c r="C40" s="2">
        <v>80457.8</v>
      </c>
      <c r="D40" s="2" t="s">
        <v>69</v>
      </c>
      <c r="E40" s="2">
        <v>2347.8</v>
      </c>
      <c r="F40" s="2" t="s">
        <v>69</v>
      </c>
    </row>
    <row r="41">
      <c r="A41" s="2" t="s">
        <v>5130</v>
      </c>
      <c r="B41" s="2" t="s">
        <v>5131</v>
      </c>
      <c r="C41" s="2">
        <v>230794.38</v>
      </c>
      <c r="D41" s="2" t="s">
        <v>69</v>
      </c>
      <c r="E41" s="2">
        <v>7987.4</v>
      </c>
      <c r="F41" s="2" t="s">
        <v>69</v>
      </c>
    </row>
    <row r="42">
      <c r="A42" s="2" t="s">
        <v>5132</v>
      </c>
      <c r="B42" s="2" t="s">
        <v>5133</v>
      </c>
      <c r="C42" s="2">
        <v>80222.01</v>
      </c>
      <c r="D42" s="2" t="s">
        <v>69</v>
      </c>
      <c r="E42" s="2">
        <v>-2082.26</v>
      </c>
      <c r="F42" s="2" t="s">
        <v>69</v>
      </c>
    </row>
    <row r="43">
      <c r="A43" s="2" t="s">
        <v>5134</v>
      </c>
      <c r="B43" s="2" t="s">
        <v>5135</v>
      </c>
      <c r="C43" s="2">
        <v>9836.94</v>
      </c>
      <c r="D43" s="2" t="s">
        <v>69</v>
      </c>
      <c r="E43" s="2">
        <v>22.11</v>
      </c>
      <c r="F43" s="2" t="s">
        <v>69</v>
      </c>
    </row>
    <row r="44">
      <c r="A44" s="2" t="s">
        <v>5136</v>
      </c>
      <c r="B44" s="2" t="s">
        <v>5137</v>
      </c>
      <c r="C44" s="2">
        <v>176739.75</v>
      </c>
      <c r="D44" s="2" t="s">
        <v>69</v>
      </c>
      <c r="E44" s="2">
        <v>2670.23</v>
      </c>
      <c r="F44" s="2" t="s">
        <v>69</v>
      </c>
    </row>
    <row r="45">
      <c r="A45" s="2" t="s">
        <v>5138</v>
      </c>
      <c r="B45" s="2" t="s">
        <v>5139</v>
      </c>
      <c r="C45" s="2">
        <v>57892.41</v>
      </c>
      <c r="D45" s="2" t="s">
        <v>69</v>
      </c>
      <c r="E45" s="2">
        <v>-4422.51</v>
      </c>
      <c r="F45" s="2" t="s">
        <v>69</v>
      </c>
    </row>
    <row r="46">
      <c r="A46" s="2" t="s">
        <v>5140</v>
      </c>
      <c r="B46" s="2" t="s">
        <v>5141</v>
      </c>
      <c r="C46" s="2">
        <v>118637.9</v>
      </c>
      <c r="D46" s="2" t="s">
        <v>69</v>
      </c>
      <c r="E46" s="2">
        <v>1234.38</v>
      </c>
      <c r="F46" s="2" t="s">
        <v>69</v>
      </c>
    </row>
    <row r="47">
      <c r="A47" s="2" t="s">
        <v>5142</v>
      </c>
      <c r="B47" s="2" t="s">
        <v>5143</v>
      </c>
      <c r="C47" s="2">
        <v>190074.84</v>
      </c>
      <c r="D47" s="2" t="s">
        <v>69</v>
      </c>
      <c r="E47" s="2">
        <v>-9001.88</v>
      </c>
      <c r="F47" s="2" t="s">
        <v>69</v>
      </c>
    </row>
    <row r="48">
      <c r="A48" s="2" t="s">
        <v>5144</v>
      </c>
      <c r="B48" s="2" t="s">
        <v>5145</v>
      </c>
      <c r="C48" s="2">
        <v>6606.72</v>
      </c>
      <c r="D48" s="2" t="s">
        <v>69</v>
      </c>
      <c r="E48" s="2">
        <v>-98.22</v>
      </c>
      <c r="F48" s="2" t="s">
        <v>69</v>
      </c>
    </row>
    <row r="49">
      <c r="A49" s="2" t="s">
        <v>5146</v>
      </c>
      <c r="B49" s="2" t="s">
        <v>5147</v>
      </c>
      <c r="C49" s="2">
        <v>49133.43</v>
      </c>
      <c r="D49" s="2" t="s">
        <v>69</v>
      </c>
      <c r="E49" s="2">
        <v>2152.54</v>
      </c>
      <c r="F49" s="2" t="s">
        <v>69</v>
      </c>
    </row>
    <row r="50">
      <c r="A50" s="2" t="s">
        <v>5148</v>
      </c>
      <c r="B50" s="2" t="s">
        <v>5149</v>
      </c>
      <c r="C50" s="2">
        <v>159990.84</v>
      </c>
      <c r="D50" s="2" t="s">
        <v>69</v>
      </c>
      <c r="E50" s="2">
        <v>5317.58</v>
      </c>
      <c r="F50" s="2" t="s">
        <v>69</v>
      </c>
    </row>
    <row r="51">
      <c r="A51" s="2" t="s">
        <v>5150</v>
      </c>
      <c r="B51" s="2" t="s">
        <v>5151</v>
      </c>
      <c r="C51" s="2">
        <v>69474.44</v>
      </c>
      <c r="D51" s="2" t="s">
        <v>69</v>
      </c>
      <c r="E51" s="2">
        <v>-789.75</v>
      </c>
      <c r="F51" s="2" t="s">
        <v>69</v>
      </c>
    </row>
    <row r="52">
      <c r="A52" s="2" t="s">
        <v>5152</v>
      </c>
      <c r="B52" s="2" t="s">
        <v>5153</v>
      </c>
      <c r="C52" s="2">
        <v>172632.36</v>
      </c>
      <c r="D52" s="2" t="s">
        <v>69</v>
      </c>
      <c r="E52" s="2">
        <v>-5044.32</v>
      </c>
      <c r="F52" s="2" t="s">
        <v>69</v>
      </c>
    </row>
    <row r="53">
      <c r="A53" s="2" t="s">
        <v>5154</v>
      </c>
      <c r="B53" s="2" t="s">
        <v>5155</v>
      </c>
      <c r="C53" s="2">
        <v>167290.85</v>
      </c>
      <c r="D53" s="2" t="s">
        <v>69</v>
      </c>
      <c r="E53" s="2">
        <v>-4391.78</v>
      </c>
      <c r="F53" s="2" t="s">
        <v>69</v>
      </c>
    </row>
    <row r="54">
      <c r="A54" s="2" t="s">
        <v>5156</v>
      </c>
      <c r="B54" s="2" t="s">
        <v>5157</v>
      </c>
      <c r="C54" s="2">
        <v>203348.37</v>
      </c>
      <c r="D54" s="2" t="s">
        <v>69</v>
      </c>
      <c r="E54" s="2">
        <v>1381.59</v>
      </c>
      <c r="F54" s="2" t="s">
        <v>69</v>
      </c>
    </row>
    <row r="55">
      <c r="A55" s="2" t="s">
        <v>5158</v>
      </c>
      <c r="B55" s="2" t="s">
        <v>5159</v>
      </c>
      <c r="C55" s="2">
        <v>58817.44</v>
      </c>
      <c r="D55" s="2" t="s">
        <v>69</v>
      </c>
      <c r="E55" s="2">
        <v>-2660.26</v>
      </c>
      <c r="F55" s="2" t="s">
        <v>69</v>
      </c>
    </row>
    <row r="56">
      <c r="A56" s="2" t="s">
        <v>5160</v>
      </c>
      <c r="B56" s="2" t="s">
        <v>5161</v>
      </c>
      <c r="C56" s="2">
        <v>657.9</v>
      </c>
      <c r="D56" s="2" t="s">
        <v>69</v>
      </c>
      <c r="E56" s="2">
        <v>-12.69</v>
      </c>
      <c r="F56" s="2" t="s">
        <v>69</v>
      </c>
    </row>
    <row r="57">
      <c r="A57" s="2" t="s">
        <v>5162</v>
      </c>
      <c r="B57" s="2" t="s">
        <v>5163</v>
      </c>
      <c r="C57" s="2">
        <v>30251.2</v>
      </c>
      <c r="D57" s="2" t="s">
        <v>69</v>
      </c>
      <c r="E57" s="2">
        <v>-852.8</v>
      </c>
      <c r="F57" s="2" t="s">
        <v>69</v>
      </c>
    </row>
    <row r="58">
      <c r="A58" s="2" t="s">
        <v>5164</v>
      </c>
      <c r="B58" s="2" t="s">
        <v>5165</v>
      </c>
      <c r="C58" s="2">
        <v>54350.88</v>
      </c>
      <c r="D58" s="2" t="s">
        <v>69</v>
      </c>
      <c r="E58" s="2">
        <v>3601.29</v>
      </c>
      <c r="F58" s="2" t="s">
        <v>69</v>
      </c>
    </row>
    <row r="59">
      <c r="A59" s="2" t="s">
        <v>5166</v>
      </c>
      <c r="B59" s="2" t="s">
        <v>5167</v>
      </c>
      <c r="C59" s="2">
        <v>22995.28</v>
      </c>
      <c r="D59" s="2" t="s">
        <v>69</v>
      </c>
      <c r="E59" s="2">
        <v>-1242.36</v>
      </c>
      <c r="F59" s="2" t="s">
        <v>69</v>
      </c>
    </row>
    <row r="60">
      <c r="A60" s="2" t="s">
        <v>5168</v>
      </c>
      <c r="B60" s="2" t="s">
        <v>5169</v>
      </c>
      <c r="C60" s="2">
        <v>166339.68</v>
      </c>
      <c r="D60" s="2" t="s">
        <v>69</v>
      </c>
      <c r="E60" s="2">
        <v>3685.34</v>
      </c>
      <c r="F60" s="2" t="s">
        <v>69</v>
      </c>
    </row>
    <row r="61">
      <c r="A61" s="2" t="s">
        <v>5170</v>
      </c>
      <c r="B61" s="2" t="s">
        <v>5171</v>
      </c>
      <c r="C61" s="2">
        <v>176252.88</v>
      </c>
      <c r="D61" s="2" t="s">
        <v>69</v>
      </c>
      <c r="E61" s="2">
        <v>-4469.76</v>
      </c>
      <c r="F61" s="2" t="s">
        <v>69</v>
      </c>
    </row>
    <row r="62">
      <c r="A62" s="2" t="s">
        <v>5172</v>
      </c>
      <c r="B62" s="2" t="s">
        <v>5173</v>
      </c>
      <c r="C62" s="2">
        <v>2385.6</v>
      </c>
      <c r="D62" s="2" t="s">
        <v>69</v>
      </c>
      <c r="E62" s="2">
        <v>-44.96</v>
      </c>
      <c r="F62" s="2" t="s">
        <v>69</v>
      </c>
    </row>
    <row r="63">
      <c r="A63" s="2" t="s">
        <v>5174</v>
      </c>
      <c r="B63" s="2" t="s">
        <v>5175</v>
      </c>
      <c r="C63" s="2">
        <v>88506.11</v>
      </c>
      <c r="D63" s="2" t="s">
        <v>69</v>
      </c>
      <c r="E63" s="2">
        <v>-500.05</v>
      </c>
      <c r="F63" s="2" t="s">
        <v>69</v>
      </c>
    </row>
    <row r="64">
      <c r="A64" s="2" t="s">
        <v>5176</v>
      </c>
      <c r="B64" s="2" t="s">
        <v>5177</v>
      </c>
      <c r="C64" s="2">
        <v>174312</v>
      </c>
      <c r="D64" s="2" t="s">
        <v>69</v>
      </c>
      <c r="E64" s="2">
        <v>5545.43</v>
      </c>
      <c r="F64" s="2" t="s">
        <v>69</v>
      </c>
    </row>
    <row r="65">
      <c r="A65" s="2" t="s">
        <v>5178</v>
      </c>
      <c r="B65" s="2" t="s">
        <v>5179</v>
      </c>
      <c r="C65" s="2">
        <v>237970.44</v>
      </c>
      <c r="D65" s="2" t="s">
        <v>69</v>
      </c>
      <c r="E65" s="2">
        <v>-9161.63</v>
      </c>
      <c r="F65" s="2" t="s">
        <v>69</v>
      </c>
    </row>
    <row r="66">
      <c r="A66" s="2" t="s">
        <v>5180</v>
      </c>
      <c r="B66" s="2" t="s">
        <v>5181</v>
      </c>
      <c r="C66" s="2">
        <v>101551.2</v>
      </c>
      <c r="D66" s="2" t="s">
        <v>69</v>
      </c>
      <c r="E66" s="2">
        <v>-588.99</v>
      </c>
      <c r="F66" s="2" t="s">
        <v>69</v>
      </c>
    </row>
    <row r="67">
      <c r="A67" s="2" t="s">
        <v>5182</v>
      </c>
      <c r="B67" s="2" t="s">
        <v>5183</v>
      </c>
      <c r="C67" s="2">
        <v>37461.6</v>
      </c>
      <c r="D67" s="2" t="s">
        <v>69</v>
      </c>
      <c r="E67" s="2">
        <v>-1243.62</v>
      </c>
      <c r="F67" s="2" t="s">
        <v>69</v>
      </c>
    </row>
    <row r="68">
      <c r="A68" s="2" t="s">
        <v>5184</v>
      </c>
      <c r="B68" s="2" t="s">
        <v>5185</v>
      </c>
      <c r="C68" s="2">
        <v>69652.44</v>
      </c>
      <c r="D68" s="2" t="s">
        <v>69</v>
      </c>
      <c r="E68" s="2">
        <v>-1967.76</v>
      </c>
      <c r="F68" s="2" t="s">
        <v>69</v>
      </c>
    </row>
    <row r="69">
      <c r="A69" s="2" t="s">
        <v>5186</v>
      </c>
      <c r="B69" s="2" t="s">
        <v>5187</v>
      </c>
      <c r="C69" s="2">
        <v>187968.66</v>
      </c>
      <c r="D69" s="2" t="s">
        <v>69</v>
      </c>
      <c r="E69" s="2">
        <v>-4466.98</v>
      </c>
      <c r="F69" s="2" t="s">
        <v>69</v>
      </c>
    </row>
    <row r="70">
      <c r="A70" s="2" t="s">
        <v>5188</v>
      </c>
      <c r="B70" s="2" t="s">
        <v>5189</v>
      </c>
      <c r="C70" s="2">
        <v>10569.72</v>
      </c>
      <c r="D70" s="2" t="s">
        <v>69</v>
      </c>
      <c r="E70" s="2">
        <v>519.12</v>
      </c>
      <c r="F70" s="2" t="s">
        <v>69</v>
      </c>
    </row>
    <row r="71">
      <c r="A71" s="2" t="s">
        <v>5190</v>
      </c>
      <c r="B71" s="2" t="s">
        <v>5191</v>
      </c>
      <c r="C71" s="2">
        <v>38081.88</v>
      </c>
      <c r="D71" s="2" t="s">
        <v>69</v>
      </c>
      <c r="E71" s="2">
        <v>1397.47</v>
      </c>
      <c r="F71" s="2" t="s">
        <v>69</v>
      </c>
    </row>
    <row r="72">
      <c r="A72" s="2" t="s">
        <v>5192</v>
      </c>
      <c r="B72" s="2" t="s">
        <v>5193</v>
      </c>
      <c r="C72" s="2">
        <v>130473.53</v>
      </c>
      <c r="D72" s="2" t="s">
        <v>69</v>
      </c>
      <c r="E72" s="2">
        <v>-2167.25</v>
      </c>
      <c r="F72" s="2" t="s">
        <v>69</v>
      </c>
    </row>
    <row r="73">
      <c r="A73" s="2" t="s">
        <v>5194</v>
      </c>
      <c r="B73" s="2" t="s">
        <v>5195</v>
      </c>
      <c r="C73" s="2">
        <v>295666.74</v>
      </c>
      <c r="D73" s="2" t="s">
        <v>69</v>
      </c>
      <c r="E73" s="2">
        <v>26268.09</v>
      </c>
      <c r="F73" s="2" t="s">
        <v>69</v>
      </c>
    </row>
    <row r="74">
      <c r="A74" s="2" t="s">
        <v>5196</v>
      </c>
      <c r="B74" s="2" t="s">
        <v>5197</v>
      </c>
      <c r="C74" s="2">
        <v>45978.88</v>
      </c>
      <c r="D74" s="2" t="s">
        <v>69</v>
      </c>
      <c r="E74" s="2">
        <v>1430.55</v>
      </c>
      <c r="F74" s="2" t="s">
        <v>69</v>
      </c>
    </row>
    <row r="75">
      <c r="A75" s="2" t="s">
        <v>5198</v>
      </c>
      <c r="B75" s="2" t="s">
        <v>5199</v>
      </c>
      <c r="C75" s="2">
        <v>140108.15</v>
      </c>
      <c r="D75" s="2" t="s">
        <v>69</v>
      </c>
      <c r="E75" s="2">
        <v>26960.57</v>
      </c>
      <c r="F75" s="2" t="s">
        <v>69</v>
      </c>
    </row>
    <row r="76">
      <c r="A76" s="2" t="s">
        <v>5200</v>
      </c>
      <c r="B76" s="2" t="s">
        <v>5201</v>
      </c>
      <c r="C76" s="2">
        <v>138927.12</v>
      </c>
      <c r="D76" s="2" t="s">
        <v>69</v>
      </c>
      <c r="E76" s="2">
        <v>2856.18</v>
      </c>
      <c r="F76" s="2" t="s">
        <v>69</v>
      </c>
    </row>
    <row r="77">
      <c r="A77" s="2" t="s">
        <v>5202</v>
      </c>
      <c r="B77" s="2" t="s">
        <v>5203</v>
      </c>
      <c r="C77" s="2">
        <v>211426.5</v>
      </c>
      <c r="D77" s="2" t="s">
        <v>69</v>
      </c>
      <c r="E77" s="2">
        <v>-7080.55</v>
      </c>
      <c r="F77" s="2" t="s">
        <v>69</v>
      </c>
    </row>
    <row r="78">
      <c r="A78" s="2" t="s">
        <v>5204</v>
      </c>
      <c r="B78" s="2" t="s">
        <v>5205</v>
      </c>
      <c r="C78" s="2">
        <v>55804.5</v>
      </c>
      <c r="D78" s="2" t="s">
        <v>69</v>
      </c>
      <c r="E78" s="2">
        <v>-2758.5</v>
      </c>
      <c r="F78" s="2" t="s">
        <v>69</v>
      </c>
    </row>
    <row r="79">
      <c r="A79" s="2" t="s">
        <v>5206</v>
      </c>
      <c r="B79" s="2" t="s">
        <v>5207</v>
      </c>
      <c r="C79" s="2">
        <v>23391.5</v>
      </c>
      <c r="D79" s="2" t="s">
        <v>69</v>
      </c>
      <c r="E79" s="2">
        <v>369.63</v>
      </c>
      <c r="F79" s="2" t="s">
        <v>69</v>
      </c>
    </row>
    <row r="80">
      <c r="A80" s="2" t="s">
        <v>5208</v>
      </c>
      <c r="B80" s="2" t="s">
        <v>5209</v>
      </c>
      <c r="C80" s="2">
        <v>103592.4</v>
      </c>
      <c r="D80" s="2" t="s">
        <v>69</v>
      </c>
      <c r="E80" s="2">
        <v>-9001.06</v>
      </c>
      <c r="F80" s="2" t="s">
        <v>69</v>
      </c>
    </row>
    <row r="81">
      <c r="A81" s="2" t="s">
        <v>5210</v>
      </c>
      <c r="B81" s="2" t="s">
        <v>5211</v>
      </c>
      <c r="C81" s="2">
        <v>93514.71</v>
      </c>
      <c r="D81" s="2" t="s">
        <v>69</v>
      </c>
      <c r="E81" s="2">
        <v>2842.15</v>
      </c>
      <c r="F81" s="2" t="s">
        <v>69</v>
      </c>
    </row>
    <row r="82">
      <c r="A82" s="2" t="s">
        <v>5212</v>
      </c>
      <c r="B82" s="2" t="s">
        <v>5213</v>
      </c>
      <c r="C82" s="2">
        <v>113049</v>
      </c>
      <c r="D82" s="2" t="s">
        <v>69</v>
      </c>
      <c r="E82" s="2">
        <v>2727</v>
      </c>
      <c r="F82" s="2" t="s">
        <v>69</v>
      </c>
    </row>
    <row r="83">
      <c r="A83" s="2" t="s">
        <v>5214</v>
      </c>
      <c r="B83" s="2" t="s">
        <v>5215</v>
      </c>
      <c r="C83" s="2">
        <v>105583.26</v>
      </c>
      <c r="D83" s="2" t="s">
        <v>69</v>
      </c>
      <c r="E83" s="2">
        <v>-8224.29</v>
      </c>
      <c r="F83" s="2" t="s">
        <v>69</v>
      </c>
    </row>
    <row r="84">
      <c r="A84" s="2" t="s">
        <v>5216</v>
      </c>
      <c r="B84" s="2" t="s">
        <v>5217</v>
      </c>
      <c r="C84" s="2">
        <v>14298.9</v>
      </c>
      <c r="D84" s="2" t="s">
        <v>69</v>
      </c>
      <c r="E84" s="2">
        <v>1015.56</v>
      </c>
      <c r="F84" s="2" t="s">
        <v>69</v>
      </c>
    </row>
    <row r="85">
      <c r="A85" s="2" t="s">
        <v>5218</v>
      </c>
      <c r="B85" s="2" t="s">
        <v>5219</v>
      </c>
      <c r="C85" s="2">
        <v>221443.2</v>
      </c>
      <c r="D85" s="2" t="s">
        <v>69</v>
      </c>
      <c r="E85" s="2">
        <v>-3832.57</v>
      </c>
      <c r="F85" s="2" t="s">
        <v>69</v>
      </c>
    </row>
    <row r="86">
      <c r="A86" s="2" t="s">
        <v>5220</v>
      </c>
      <c r="B86" s="2" t="s">
        <v>5221</v>
      </c>
      <c r="C86" s="2">
        <v>337494.37</v>
      </c>
      <c r="D86" s="2" t="s">
        <v>69</v>
      </c>
      <c r="E86" s="2">
        <v>4063.64</v>
      </c>
      <c r="F86" s="2" t="s">
        <v>69</v>
      </c>
    </row>
    <row r="87">
      <c r="A87" s="2" t="s">
        <v>5222</v>
      </c>
      <c r="B87" s="2" t="s">
        <v>5223</v>
      </c>
      <c r="C87" s="2">
        <v>44145.8</v>
      </c>
      <c r="D87" s="2" t="s">
        <v>69</v>
      </c>
      <c r="E87" s="2">
        <v>2657.4</v>
      </c>
      <c r="F87" s="2" t="s">
        <v>69</v>
      </c>
    </row>
    <row r="88">
      <c r="A88" s="2" t="s">
        <v>5224</v>
      </c>
      <c r="B88" s="2" t="s">
        <v>5225</v>
      </c>
      <c r="C88" s="2">
        <v>58767.24</v>
      </c>
      <c r="D88" s="2" t="s">
        <v>69</v>
      </c>
      <c r="E88" s="2">
        <v>821.77</v>
      </c>
      <c r="F88" s="2" t="s">
        <v>69</v>
      </c>
    </row>
    <row r="89">
      <c r="A89" s="2" t="s">
        <v>5226</v>
      </c>
      <c r="B89" s="2" t="s">
        <v>5227</v>
      </c>
      <c r="C89" s="2">
        <v>217202.5</v>
      </c>
      <c r="D89" s="2" t="s">
        <v>69</v>
      </c>
      <c r="E89" s="2">
        <v>-5976.8</v>
      </c>
      <c r="F89" s="2" t="s">
        <v>69</v>
      </c>
    </row>
    <row r="90">
      <c r="A90" s="2" t="s">
        <v>5228</v>
      </c>
      <c r="B90" s="2" t="s">
        <v>5229</v>
      </c>
      <c r="C90" s="2">
        <v>161041.23</v>
      </c>
      <c r="D90" s="2" t="s">
        <v>69</v>
      </c>
      <c r="E90" s="2">
        <v>-15099.57</v>
      </c>
      <c r="F90" s="2" t="s">
        <v>69</v>
      </c>
    </row>
    <row r="91">
      <c r="A91" s="2" t="s">
        <v>5230</v>
      </c>
      <c r="B91" s="2" t="s">
        <v>5231</v>
      </c>
      <c r="C91" s="2">
        <v>76742.05</v>
      </c>
      <c r="D91" s="2" t="s">
        <v>69</v>
      </c>
      <c r="E91" s="2">
        <v>1183.84</v>
      </c>
      <c r="F91" s="2" t="s">
        <v>69</v>
      </c>
    </row>
    <row r="92">
      <c r="A92" s="2" t="s">
        <v>5232</v>
      </c>
      <c r="B92" s="2" t="s">
        <v>5233</v>
      </c>
      <c r="C92" s="2">
        <v>192469.24</v>
      </c>
      <c r="D92" s="2" t="s">
        <v>69</v>
      </c>
      <c r="E92" s="2">
        <v>-3518.36</v>
      </c>
      <c r="F92" s="2" t="s">
        <v>69</v>
      </c>
    </row>
    <row r="93">
      <c r="A93" s="2" t="s">
        <v>5234</v>
      </c>
      <c r="B93" s="2" t="s">
        <v>5235</v>
      </c>
      <c r="C93" s="2">
        <v>81722.82</v>
      </c>
      <c r="D93" s="2" t="s">
        <v>69</v>
      </c>
      <c r="E93" s="2">
        <v>1743.34</v>
      </c>
      <c r="F93" s="2" t="s">
        <v>69</v>
      </c>
    </row>
    <row r="94">
      <c r="A94" s="2" t="s">
        <v>5236</v>
      </c>
      <c r="B94" s="2" t="s">
        <v>5237</v>
      </c>
      <c r="C94" s="2">
        <v>54101.06</v>
      </c>
      <c r="D94" s="2" t="s">
        <v>69</v>
      </c>
      <c r="E94" s="2">
        <v>-1587.04</v>
      </c>
      <c r="F94" s="2" t="s">
        <v>69</v>
      </c>
    </row>
    <row r="95">
      <c r="A95" s="2" t="s">
        <v>5238</v>
      </c>
      <c r="B95" s="2" t="s">
        <v>5239</v>
      </c>
      <c r="C95" s="2">
        <v>57669.61</v>
      </c>
      <c r="D95" s="2" t="s">
        <v>69</v>
      </c>
      <c r="E95" s="2">
        <v>-2107.43</v>
      </c>
      <c r="F95" s="2" t="s">
        <v>69</v>
      </c>
    </row>
    <row r="96">
      <c r="A96" s="2" t="s">
        <v>5240</v>
      </c>
      <c r="B96" s="2" t="s">
        <v>5241</v>
      </c>
      <c r="C96" s="2">
        <v>19243.84</v>
      </c>
      <c r="D96" s="2" t="s">
        <v>69</v>
      </c>
      <c r="E96" s="2">
        <v>-458.69</v>
      </c>
      <c r="F96" s="2" t="s">
        <v>69</v>
      </c>
    </row>
    <row r="97">
      <c r="A97" s="2" t="s">
        <v>5242</v>
      </c>
      <c r="B97" s="2" t="s">
        <v>5243</v>
      </c>
      <c r="C97" s="2">
        <v>6491.96</v>
      </c>
      <c r="D97" s="2" t="s">
        <v>69</v>
      </c>
      <c r="E97" s="2">
        <v>331.84</v>
      </c>
      <c r="F97" s="2" t="s">
        <v>69</v>
      </c>
    </row>
    <row r="98">
      <c r="A98" s="2" t="s">
        <v>5244</v>
      </c>
      <c r="B98" s="2" t="s">
        <v>5245</v>
      </c>
      <c r="C98" s="2">
        <v>336083.97</v>
      </c>
      <c r="D98" s="2" t="s">
        <v>69</v>
      </c>
      <c r="E98" s="2">
        <v>-2591.5</v>
      </c>
      <c r="F98" s="2" t="s">
        <v>69</v>
      </c>
    </row>
    <row r="99">
      <c r="A99" s="2" t="s">
        <v>5246</v>
      </c>
      <c r="B99" s="2" t="s">
        <v>5247</v>
      </c>
      <c r="C99" s="2">
        <v>58122.33</v>
      </c>
      <c r="D99" s="2" t="s">
        <v>69</v>
      </c>
      <c r="E99" s="2">
        <v>2274.05</v>
      </c>
      <c r="F99" s="2" t="s">
        <v>69</v>
      </c>
    </row>
    <row r="100">
      <c r="A100" s="2" t="s">
        <v>5248</v>
      </c>
      <c r="B100" s="2" t="s">
        <v>5249</v>
      </c>
      <c r="C100" s="2">
        <v>119514.6</v>
      </c>
      <c r="D100" s="2" t="s">
        <v>69</v>
      </c>
      <c r="E100" s="2">
        <v>644.43</v>
      </c>
      <c r="F100" s="2" t="s">
        <v>69</v>
      </c>
    </row>
    <row r="101">
      <c r="A101" s="2" t="s">
        <v>5250</v>
      </c>
      <c r="B101" s="2" t="s">
        <v>5251</v>
      </c>
      <c r="C101" s="2">
        <v>79424.28</v>
      </c>
      <c r="D101" s="2" t="s">
        <v>69</v>
      </c>
      <c r="E101" s="2">
        <v>-1540.34</v>
      </c>
      <c r="F101" s="2" t="s">
        <v>69</v>
      </c>
    </row>
    <row r="102">
      <c r="A102" s="2" t="s">
        <v>5252</v>
      </c>
      <c r="B102" s="2" t="s">
        <v>5253</v>
      </c>
      <c r="C102" s="2">
        <v>14259.2</v>
      </c>
      <c r="D102" s="2" t="s">
        <v>69</v>
      </c>
      <c r="E102" s="2">
        <v>-48.56</v>
      </c>
      <c r="F102" s="2" t="s">
        <v>69</v>
      </c>
    </row>
    <row r="103">
      <c r="A103" s="2" t="s">
        <v>5254</v>
      </c>
      <c r="B103" s="2" t="s">
        <v>5255</v>
      </c>
      <c r="C103" s="2">
        <v>108309.6</v>
      </c>
      <c r="D103" s="2" t="s">
        <v>69</v>
      </c>
      <c r="E103" s="2">
        <v>3704.4</v>
      </c>
      <c r="F103" s="2" t="s">
        <v>69</v>
      </c>
    </row>
    <row r="104">
      <c r="A104" s="2" t="s">
        <v>5256</v>
      </c>
      <c r="B104" s="2" t="s">
        <v>5257</v>
      </c>
      <c r="C104" s="2">
        <v>181084.68</v>
      </c>
      <c r="D104" s="2" t="s">
        <v>69</v>
      </c>
      <c r="E104" s="2">
        <v>9647.64</v>
      </c>
      <c r="F104" s="2" t="s">
        <v>69</v>
      </c>
    </row>
    <row r="105">
      <c r="A105" s="2" t="s">
        <v>5258</v>
      </c>
      <c r="B105" s="2" t="s">
        <v>5259</v>
      </c>
      <c r="C105" s="2">
        <v>60418.25</v>
      </c>
      <c r="D105" s="2" t="s">
        <v>69</v>
      </c>
      <c r="E105" s="2">
        <v>1413.27</v>
      </c>
      <c r="F105" s="2" t="s">
        <v>69</v>
      </c>
    </row>
    <row r="106">
      <c r="A106" s="2" t="s">
        <v>5260</v>
      </c>
      <c r="B106" s="2" t="s">
        <v>5261</v>
      </c>
      <c r="C106" s="2">
        <v>72508.69</v>
      </c>
      <c r="D106" s="2" t="s">
        <v>69</v>
      </c>
      <c r="E106" s="2">
        <v>-263.33</v>
      </c>
      <c r="F106" s="2" t="s">
        <v>69</v>
      </c>
    </row>
    <row r="107">
      <c r="A107" s="2" t="s">
        <v>5262</v>
      </c>
      <c r="B107" s="2" t="s">
        <v>5263</v>
      </c>
      <c r="C107" s="2">
        <v>40325.93</v>
      </c>
      <c r="D107" s="2" t="s">
        <v>69</v>
      </c>
      <c r="E107" s="2">
        <v>-776.36</v>
      </c>
      <c r="F107" s="2" t="s">
        <v>69</v>
      </c>
    </row>
    <row r="108">
      <c r="A108" s="2" t="s">
        <v>5264</v>
      </c>
      <c r="B108" s="2" t="s">
        <v>5265</v>
      </c>
      <c r="C108" s="2">
        <v>191923.2</v>
      </c>
      <c r="D108" s="2" t="s">
        <v>69</v>
      </c>
      <c r="E108" s="2">
        <v>1987.28</v>
      </c>
      <c r="F108" s="2" t="s">
        <v>69</v>
      </c>
    </row>
    <row r="109">
      <c r="A109" s="2" t="s">
        <v>5266</v>
      </c>
      <c r="B109" s="2" t="s">
        <v>5267</v>
      </c>
      <c r="C109" s="2">
        <v>109505.28</v>
      </c>
      <c r="D109" s="2" t="s">
        <v>69</v>
      </c>
      <c r="E109" s="2">
        <v>-1144.32</v>
      </c>
      <c r="F109" s="2" t="s">
        <v>69</v>
      </c>
    </row>
    <row r="110">
      <c r="A110" s="2" t="s">
        <v>5268</v>
      </c>
      <c r="B110" s="2" t="s">
        <v>5269</v>
      </c>
      <c r="C110" s="2">
        <v>116322.04</v>
      </c>
      <c r="D110" s="2" t="s">
        <v>69</v>
      </c>
      <c r="E110" s="2">
        <v>1559.42</v>
      </c>
      <c r="F110" s="2" t="s">
        <v>69</v>
      </c>
    </row>
    <row r="111">
      <c r="A111" s="2" t="s">
        <v>5270</v>
      </c>
      <c r="B111" s="2" t="s">
        <v>5271</v>
      </c>
      <c r="C111" s="2">
        <v>44382.24</v>
      </c>
      <c r="D111" s="2" t="s">
        <v>69</v>
      </c>
      <c r="E111" s="2">
        <v>508.13</v>
      </c>
      <c r="F111" s="2" t="s">
        <v>69</v>
      </c>
    </row>
    <row r="112">
      <c r="A112" s="2" t="s">
        <v>5272</v>
      </c>
      <c r="B112" s="2" t="s">
        <v>5273</v>
      </c>
      <c r="C112" s="2">
        <v>140632.8</v>
      </c>
      <c r="D112" s="2" t="s">
        <v>69</v>
      </c>
      <c r="E112" s="2">
        <v>1501.5</v>
      </c>
      <c r="F112" s="2" t="s">
        <v>69</v>
      </c>
    </row>
    <row r="113">
      <c r="A113" s="2" t="s">
        <v>5274</v>
      </c>
      <c r="B113" s="2" t="s">
        <v>5275</v>
      </c>
      <c r="C113" s="2">
        <v>269980.41</v>
      </c>
      <c r="D113" s="2" t="s">
        <v>69</v>
      </c>
      <c r="E113" s="2">
        <v>14323.83</v>
      </c>
      <c r="F113" s="2" t="s">
        <v>69</v>
      </c>
    </row>
    <row r="114">
      <c r="A114" s="2" t="s">
        <v>5276</v>
      </c>
      <c r="B114" s="2" t="s">
        <v>5277</v>
      </c>
      <c r="C114" s="2">
        <v>119193.14</v>
      </c>
      <c r="D114" s="2" t="s">
        <v>69</v>
      </c>
      <c r="E114" s="2">
        <v>10046.58</v>
      </c>
      <c r="F114" s="2" t="s">
        <v>69</v>
      </c>
    </row>
    <row r="115">
      <c r="A115" s="2" t="s">
        <v>5278</v>
      </c>
      <c r="B115" s="2" t="s">
        <v>5279</v>
      </c>
      <c r="C115" s="2">
        <v>56667.6</v>
      </c>
      <c r="D115" s="2" t="s">
        <v>69</v>
      </c>
      <c r="E115" s="2">
        <v>2066.25</v>
      </c>
      <c r="F115" s="2" t="s">
        <v>69</v>
      </c>
    </row>
    <row r="116">
      <c r="A116" s="2" t="s">
        <v>5280</v>
      </c>
      <c r="B116" s="2" t="s">
        <v>5281</v>
      </c>
      <c r="C116" s="2">
        <v>79795.9</v>
      </c>
      <c r="D116" s="2" t="s">
        <v>69</v>
      </c>
      <c r="E116" s="2">
        <v>3256.68</v>
      </c>
      <c r="F116" s="2" t="s">
        <v>69</v>
      </c>
    </row>
    <row r="117">
      <c r="A117" s="2" t="s">
        <v>5282</v>
      </c>
      <c r="B117" s="2" t="s">
        <v>5283</v>
      </c>
      <c r="C117" s="2">
        <v>16162.38</v>
      </c>
      <c r="D117" s="2" t="s">
        <v>69</v>
      </c>
      <c r="E117" s="2">
        <v>-558.54</v>
      </c>
      <c r="F117" s="2" t="s">
        <v>69</v>
      </c>
    </row>
    <row r="118">
      <c r="A118" s="2" t="s">
        <v>5284</v>
      </c>
      <c r="B118" s="2" t="s">
        <v>5285</v>
      </c>
      <c r="C118" s="2">
        <v>111471.75</v>
      </c>
      <c r="D118" s="2" t="s">
        <v>69</v>
      </c>
      <c r="E118" s="2">
        <v>-1765.35</v>
      </c>
      <c r="F118" s="2" t="s">
        <v>69</v>
      </c>
    </row>
    <row r="119">
      <c r="A119" s="2" t="s">
        <v>5286</v>
      </c>
      <c r="B119" s="2" t="s">
        <v>5287</v>
      </c>
      <c r="C119" s="2">
        <v>169405.54</v>
      </c>
      <c r="D119" s="2" t="s">
        <v>69</v>
      </c>
      <c r="E119" s="2">
        <v>-30810.26</v>
      </c>
      <c r="F119" s="2" t="s">
        <v>69</v>
      </c>
    </row>
    <row r="120">
      <c r="A120" s="2" t="s">
        <v>5288</v>
      </c>
      <c r="B120" s="2" t="s">
        <v>5289</v>
      </c>
      <c r="C120" s="2">
        <v>142741.17</v>
      </c>
      <c r="D120" s="2" t="s">
        <v>69</v>
      </c>
      <c r="E120" s="2">
        <v>-209.75</v>
      </c>
      <c r="F120" s="2" t="s">
        <v>69</v>
      </c>
    </row>
    <row r="121">
      <c r="A121" s="2" t="s">
        <v>5290</v>
      </c>
      <c r="B121" s="2" t="s">
        <v>5291</v>
      </c>
      <c r="C121" s="2">
        <v>100588.74</v>
      </c>
      <c r="D121" s="2" t="s">
        <v>69</v>
      </c>
      <c r="E121" s="2">
        <v>2136.52</v>
      </c>
      <c r="F121" s="2" t="s">
        <v>69</v>
      </c>
    </row>
    <row r="122">
      <c r="A122" s="2" t="s">
        <v>5292</v>
      </c>
      <c r="B122" s="2" t="s">
        <v>5293</v>
      </c>
      <c r="C122" s="2">
        <v>102991.48</v>
      </c>
      <c r="D122" s="2" t="s">
        <v>69</v>
      </c>
      <c r="E122" s="2">
        <v>330.99</v>
      </c>
      <c r="F122" s="2" t="s">
        <v>69</v>
      </c>
    </row>
    <row r="123">
      <c r="A123" s="2" t="s">
        <v>5294</v>
      </c>
      <c r="B123" s="2" t="s">
        <v>5295</v>
      </c>
      <c r="C123" s="2">
        <v>10151.16</v>
      </c>
      <c r="D123" s="2" t="s">
        <v>69</v>
      </c>
      <c r="E123" s="2">
        <v>-186.72</v>
      </c>
      <c r="F123" s="2" t="s">
        <v>69</v>
      </c>
    </row>
    <row r="124">
      <c r="A124" s="2" t="s">
        <v>5296</v>
      </c>
      <c r="B124" s="2" t="s">
        <v>5297</v>
      </c>
      <c r="C124" s="2">
        <v>59726.55</v>
      </c>
      <c r="D124" s="2" t="s">
        <v>69</v>
      </c>
      <c r="E124" s="2">
        <v>3384.45</v>
      </c>
      <c r="F124" s="2" t="s">
        <v>69</v>
      </c>
    </row>
    <row r="125">
      <c r="A125" s="2" t="s">
        <v>5298</v>
      </c>
      <c r="B125" s="2" t="s">
        <v>5299</v>
      </c>
      <c r="C125" s="2">
        <v>105572.37</v>
      </c>
      <c r="D125" s="2" t="s">
        <v>69</v>
      </c>
      <c r="E125" s="2">
        <v>-3372.51</v>
      </c>
      <c r="F125" s="2" t="s">
        <v>69</v>
      </c>
    </row>
    <row r="126">
      <c r="A126" s="2" t="s">
        <v>5300</v>
      </c>
      <c r="B126" s="2" t="s">
        <v>5301</v>
      </c>
      <c r="C126" s="2">
        <v>190286.55</v>
      </c>
      <c r="D126" s="2" t="s">
        <v>69</v>
      </c>
      <c r="E126" s="2">
        <v>5031.17</v>
      </c>
      <c r="F126" s="2" t="s">
        <v>69</v>
      </c>
    </row>
    <row r="127">
      <c r="A127" s="2" t="s">
        <v>5302</v>
      </c>
      <c r="B127" s="2" t="s">
        <v>5303</v>
      </c>
      <c r="C127" s="2">
        <v>53187.08</v>
      </c>
      <c r="D127" s="2" t="s">
        <v>69</v>
      </c>
      <c r="E127" s="2">
        <v>-2780.59</v>
      </c>
      <c r="F127" s="2" t="s">
        <v>69</v>
      </c>
    </row>
    <row r="128">
      <c r="A128" s="2" t="s">
        <v>5304</v>
      </c>
      <c r="B128" s="2" t="s">
        <v>5305</v>
      </c>
      <c r="C128" s="2">
        <v>83244.45</v>
      </c>
      <c r="D128" s="2" t="s">
        <v>69</v>
      </c>
      <c r="E128" s="2">
        <v>-4075.21</v>
      </c>
      <c r="F128" s="2" t="s">
        <v>69</v>
      </c>
    </row>
    <row r="129">
      <c r="A129" s="2" t="s">
        <v>5306</v>
      </c>
      <c r="B129" s="2" t="s">
        <v>5307</v>
      </c>
      <c r="C129" s="2">
        <v>39523.77</v>
      </c>
      <c r="D129" s="2" t="s">
        <v>69</v>
      </c>
      <c r="E129" s="2">
        <v>-2092.35</v>
      </c>
      <c r="F129" s="2" t="s">
        <v>69</v>
      </c>
    </row>
    <row r="130">
      <c r="A130" s="2" t="s">
        <v>5308</v>
      </c>
      <c r="B130" s="2" t="s">
        <v>5309</v>
      </c>
      <c r="C130" s="2">
        <v>125815.68</v>
      </c>
      <c r="D130" s="2" t="s">
        <v>69</v>
      </c>
      <c r="E130" s="2">
        <v>1674.63</v>
      </c>
      <c r="F130" s="2" t="s">
        <v>69</v>
      </c>
    </row>
    <row r="131">
      <c r="A131" s="2" t="s">
        <v>5310</v>
      </c>
      <c r="B131" s="2" t="s">
        <v>5311</v>
      </c>
      <c r="C131" s="2">
        <v>73710.7</v>
      </c>
      <c r="D131" s="2" t="s">
        <v>69</v>
      </c>
      <c r="E131" s="2">
        <v>3869.13</v>
      </c>
      <c r="F131" s="2" t="s">
        <v>69</v>
      </c>
    </row>
    <row r="132">
      <c r="A132" s="2" t="s">
        <v>5312</v>
      </c>
      <c r="B132" s="2" t="s">
        <v>5313</v>
      </c>
      <c r="C132" s="2">
        <v>239198.85</v>
      </c>
      <c r="D132" s="2" t="s">
        <v>69</v>
      </c>
      <c r="E132" s="2">
        <v>-12561.45</v>
      </c>
      <c r="F132" s="2" t="s">
        <v>69</v>
      </c>
    </row>
    <row r="133">
      <c r="A133" s="2" t="s">
        <v>5314</v>
      </c>
      <c r="B133" s="2" t="s">
        <v>5315</v>
      </c>
      <c r="C133" s="2">
        <v>146221.74</v>
      </c>
      <c r="D133" s="2" t="s">
        <v>69</v>
      </c>
      <c r="E133" s="2">
        <v>-5622.36</v>
      </c>
      <c r="F133" s="2" t="s">
        <v>69</v>
      </c>
    </row>
    <row r="134">
      <c r="A134" s="2" t="s">
        <v>5316</v>
      </c>
      <c r="B134" s="2" t="s">
        <v>5317</v>
      </c>
      <c r="C134" s="2">
        <v>110127.36</v>
      </c>
      <c r="D134" s="2" t="s">
        <v>69</v>
      </c>
      <c r="E134" s="2">
        <v>-7226.24</v>
      </c>
      <c r="F134" s="2" t="s">
        <v>69</v>
      </c>
    </row>
    <row r="135">
      <c r="A135" s="2" t="s">
        <v>5318</v>
      </c>
      <c r="B135" s="2" t="s">
        <v>5319</v>
      </c>
      <c r="C135" s="2">
        <v>22138.8</v>
      </c>
      <c r="D135" s="2" t="s">
        <v>69</v>
      </c>
      <c r="E135" s="2">
        <v>117.8</v>
      </c>
      <c r="F135" s="2" t="s">
        <v>69</v>
      </c>
    </row>
    <row r="136">
      <c r="A136" s="2" t="s">
        <v>5320</v>
      </c>
      <c r="B136" s="2" t="s">
        <v>5321</v>
      </c>
      <c r="C136" s="2">
        <v>144163.84</v>
      </c>
      <c r="D136" s="2" t="s">
        <v>69</v>
      </c>
      <c r="E136" s="2">
        <v>-335.5</v>
      </c>
      <c r="F136" s="2" t="s">
        <v>69</v>
      </c>
    </row>
    <row r="137">
      <c r="A137" s="2" t="s">
        <v>5322</v>
      </c>
      <c r="B137" s="2" t="s">
        <v>5323</v>
      </c>
      <c r="C137" s="2">
        <v>17125.02</v>
      </c>
      <c r="D137" s="2" t="s">
        <v>69</v>
      </c>
      <c r="E137" s="2">
        <v>225.36</v>
      </c>
      <c r="F137" s="2" t="s">
        <v>69</v>
      </c>
    </row>
    <row r="138">
      <c r="A138" s="2" t="s">
        <v>5324</v>
      </c>
      <c r="B138" s="2" t="s">
        <v>5325</v>
      </c>
      <c r="C138" s="2">
        <v>594087.44</v>
      </c>
      <c r="D138" s="2" t="s">
        <v>69</v>
      </c>
      <c r="E138" s="2">
        <v>43074.2</v>
      </c>
      <c r="F138" s="2" t="s">
        <v>69</v>
      </c>
    </row>
    <row r="139">
      <c r="A139" s="2" t="s">
        <v>5326</v>
      </c>
      <c r="B139" s="2" t="s">
        <v>5327</v>
      </c>
      <c r="C139" s="2">
        <v>235182.95</v>
      </c>
      <c r="D139" s="2" t="s">
        <v>69</v>
      </c>
      <c r="E139" s="2">
        <v>20455.46</v>
      </c>
      <c r="F139" s="2" t="s">
        <v>69</v>
      </c>
    </row>
    <row r="140">
      <c r="A140" s="2" t="s">
        <v>5328</v>
      </c>
      <c r="B140" s="2" t="s">
        <v>5329</v>
      </c>
      <c r="C140" s="2">
        <v>2237.85</v>
      </c>
      <c r="D140" s="2" t="s">
        <v>69</v>
      </c>
      <c r="E140" s="2">
        <v>-127.2</v>
      </c>
      <c r="F140" s="2" t="s">
        <v>69</v>
      </c>
    </row>
    <row r="141">
      <c r="A141" s="2" t="s">
        <v>5330</v>
      </c>
      <c r="B141" s="2" t="s">
        <v>5331</v>
      </c>
      <c r="C141" s="2">
        <v>44580.44</v>
      </c>
      <c r="D141" s="2" t="s">
        <v>69</v>
      </c>
      <c r="E141" s="2">
        <v>4576.6</v>
      </c>
      <c r="F141" s="2" t="s">
        <v>69</v>
      </c>
    </row>
    <row r="142">
      <c r="A142" s="2" t="s">
        <v>5332</v>
      </c>
      <c r="B142" s="2" t="s">
        <v>5333</v>
      </c>
      <c r="C142" s="2">
        <v>99046.5</v>
      </c>
      <c r="D142" s="2" t="s">
        <v>69</v>
      </c>
      <c r="E142" s="2">
        <v>-6020</v>
      </c>
      <c r="F142" s="2" t="s">
        <v>69</v>
      </c>
    </row>
    <row r="143">
      <c r="A143" s="2" t="s">
        <v>5334</v>
      </c>
      <c r="B143" s="2" t="s">
        <v>5335</v>
      </c>
      <c r="C143" s="2">
        <v>135489.37</v>
      </c>
      <c r="D143" s="2" t="s">
        <v>69</v>
      </c>
      <c r="E143" s="2">
        <v>823.91</v>
      </c>
      <c r="F143" s="2" t="s">
        <v>69</v>
      </c>
    </row>
    <row r="144">
      <c r="A144" s="2" t="s">
        <v>5336</v>
      </c>
      <c r="B144" s="2" t="s">
        <v>5337</v>
      </c>
      <c r="C144" s="2">
        <v>161464.8</v>
      </c>
      <c r="D144" s="2" t="s">
        <v>69</v>
      </c>
      <c r="E144" s="2">
        <v>11230.8</v>
      </c>
      <c r="F144" s="2" t="s">
        <v>69</v>
      </c>
    </row>
    <row r="145">
      <c r="A145" s="2" t="s">
        <v>5338</v>
      </c>
      <c r="B145" s="2" t="s">
        <v>5339</v>
      </c>
      <c r="C145" s="2">
        <v>94140</v>
      </c>
      <c r="D145" s="2" t="s">
        <v>69</v>
      </c>
      <c r="E145" s="2">
        <v>3960</v>
      </c>
      <c r="F145" s="2" t="s">
        <v>69</v>
      </c>
    </row>
    <row r="146">
      <c r="A146" s="2" t="s">
        <v>5340</v>
      </c>
      <c r="B146" s="2" t="s">
        <v>5341</v>
      </c>
      <c r="C146" s="2">
        <v>15336</v>
      </c>
      <c r="D146" s="2" t="s">
        <v>69</v>
      </c>
      <c r="E146" s="2">
        <v>-34.08</v>
      </c>
      <c r="F146" s="2" t="s">
        <v>69</v>
      </c>
    </row>
    <row r="147">
      <c r="A147" s="2" t="s">
        <v>5342</v>
      </c>
      <c r="B147" s="2" t="s">
        <v>5343</v>
      </c>
      <c r="C147" s="2">
        <v>36441.3</v>
      </c>
      <c r="D147" s="2" t="s">
        <v>69</v>
      </c>
      <c r="E147" s="2">
        <v>-720.87</v>
      </c>
      <c r="F147" s="2" t="s">
        <v>69</v>
      </c>
    </row>
    <row r="148">
      <c r="A148" s="2" t="s">
        <v>5344</v>
      </c>
      <c r="B148" s="2" t="s">
        <v>5345</v>
      </c>
      <c r="C148" s="2">
        <v>125799</v>
      </c>
      <c r="D148" s="2" t="s">
        <v>69</v>
      </c>
      <c r="E148" s="2">
        <v>5424.46</v>
      </c>
      <c r="F148" s="2" t="s">
        <v>69</v>
      </c>
    </row>
    <row r="149">
      <c r="A149" s="2" t="s">
        <v>5346</v>
      </c>
      <c r="B149" s="2" t="s">
        <v>5347</v>
      </c>
      <c r="C149" s="2">
        <v>294719.6</v>
      </c>
      <c r="D149" s="2" t="s">
        <v>69</v>
      </c>
      <c r="E149" s="2">
        <v>-8885.71</v>
      </c>
      <c r="F149" s="2" t="s">
        <v>69</v>
      </c>
    </row>
    <row r="150">
      <c r="A150" s="2" t="s">
        <v>5348</v>
      </c>
      <c r="B150" s="2" t="s">
        <v>5349</v>
      </c>
      <c r="C150" s="2">
        <v>152055.9</v>
      </c>
      <c r="D150" s="2" t="s">
        <v>69</v>
      </c>
      <c r="E150" s="2">
        <v>7567.27</v>
      </c>
      <c r="F150" s="2" t="s">
        <v>69</v>
      </c>
    </row>
    <row r="151">
      <c r="A151" s="2" t="s">
        <v>5350</v>
      </c>
      <c r="B151" s="2" t="s">
        <v>5351</v>
      </c>
      <c r="C151" s="2">
        <v>151927.68</v>
      </c>
      <c r="D151" s="2" t="s">
        <v>69</v>
      </c>
      <c r="E151" s="2">
        <v>2959.52</v>
      </c>
      <c r="F151" s="2" t="s">
        <v>69</v>
      </c>
    </row>
    <row r="152">
      <c r="A152" s="2" t="s">
        <v>5352</v>
      </c>
      <c r="B152" s="2" t="s">
        <v>5353</v>
      </c>
      <c r="C152" s="2">
        <v>124976.25</v>
      </c>
      <c r="D152" s="2" t="s">
        <v>69</v>
      </c>
      <c r="E152" s="2">
        <v>-913.5</v>
      </c>
      <c r="F152" s="2" t="s">
        <v>69</v>
      </c>
    </row>
    <row r="153">
      <c r="A153" s="2" t="s">
        <v>5354</v>
      </c>
      <c r="B153" s="2" t="s">
        <v>5355</v>
      </c>
      <c r="C153" s="2">
        <v>160827.62</v>
      </c>
      <c r="D153" s="2" t="s">
        <v>69</v>
      </c>
      <c r="E153" s="2">
        <v>-1079.38</v>
      </c>
      <c r="F153" s="2" t="s">
        <v>69</v>
      </c>
    </row>
    <row r="154">
      <c r="A154" s="2" t="s">
        <v>5356</v>
      </c>
      <c r="B154" s="2" t="s">
        <v>5357</v>
      </c>
      <c r="C154" s="2">
        <v>103989</v>
      </c>
      <c r="D154" s="2" t="s">
        <v>69</v>
      </c>
      <c r="E154" s="2">
        <v>-1491.24</v>
      </c>
      <c r="F154" s="2" t="s">
        <v>69</v>
      </c>
    </row>
    <row r="155">
      <c r="A155" s="2" t="s">
        <v>5358</v>
      </c>
      <c r="B155" s="2" t="s">
        <v>5359</v>
      </c>
      <c r="C155" s="2">
        <v>86138.25</v>
      </c>
      <c r="D155" s="2" t="s">
        <v>69</v>
      </c>
      <c r="E155" s="2">
        <v>1297.24</v>
      </c>
      <c r="F155" s="2" t="s">
        <v>69</v>
      </c>
    </row>
    <row r="156">
      <c r="A156" s="2" t="s">
        <v>5360</v>
      </c>
      <c r="B156" s="2" t="s">
        <v>5361</v>
      </c>
      <c r="C156" s="2">
        <v>96282.41</v>
      </c>
      <c r="D156" s="2" t="s">
        <v>69</v>
      </c>
      <c r="E156" s="2">
        <v>-2055.3</v>
      </c>
      <c r="F156" s="2" t="s">
        <v>69</v>
      </c>
    </row>
    <row r="157">
      <c r="A157" s="2" t="s">
        <v>5362</v>
      </c>
      <c r="B157" s="2" t="s">
        <v>5363</v>
      </c>
      <c r="C157" s="2">
        <v>172256.98</v>
      </c>
      <c r="D157" s="2" t="s">
        <v>69</v>
      </c>
      <c r="E157" s="2">
        <v>4877.12</v>
      </c>
      <c r="F157" s="2" t="s">
        <v>69</v>
      </c>
    </row>
    <row r="158">
      <c r="A158" s="2" t="s">
        <v>5364</v>
      </c>
      <c r="B158" s="2" t="s">
        <v>5365</v>
      </c>
      <c r="C158" s="2">
        <v>274796.82</v>
      </c>
      <c r="D158" s="2" t="s">
        <v>69</v>
      </c>
      <c r="E158" s="2">
        <v>10008.58</v>
      </c>
      <c r="F158" s="2" t="s">
        <v>69</v>
      </c>
    </row>
    <row r="159">
      <c r="A159" s="2" t="s">
        <v>5366</v>
      </c>
      <c r="B159" s="2" t="s">
        <v>5367</v>
      </c>
      <c r="C159" s="2">
        <v>16961.25</v>
      </c>
      <c r="D159" s="2" t="s">
        <v>69</v>
      </c>
      <c r="E159" s="2">
        <v>847.36</v>
      </c>
      <c r="F159" s="2" t="s">
        <v>69</v>
      </c>
    </row>
    <row r="160">
      <c r="A160" s="2" t="s">
        <v>5368</v>
      </c>
      <c r="B160" s="2" t="s">
        <v>5369</v>
      </c>
      <c r="C160" s="2">
        <v>116028.9</v>
      </c>
      <c r="D160" s="2" t="s">
        <v>69</v>
      </c>
      <c r="E160" s="2">
        <v>15653.82</v>
      </c>
      <c r="F160" s="2" t="s">
        <v>69</v>
      </c>
    </row>
    <row r="161">
      <c r="A161" s="2" t="s">
        <v>5370</v>
      </c>
      <c r="B161" s="2" t="s">
        <v>5371</v>
      </c>
      <c r="C161" s="2">
        <v>143723.93</v>
      </c>
      <c r="D161" s="2" t="s">
        <v>69</v>
      </c>
      <c r="E161" s="2">
        <v>-5198.06</v>
      </c>
      <c r="F161" s="2" t="s">
        <v>69</v>
      </c>
    </row>
    <row r="162">
      <c r="A162" s="2" t="s">
        <v>5372</v>
      </c>
      <c r="B162" s="2" t="s">
        <v>5373</v>
      </c>
      <c r="C162" s="2">
        <v>80480.4</v>
      </c>
      <c r="D162" s="2" t="s">
        <v>69</v>
      </c>
      <c r="E162" s="2">
        <v>-3492.3</v>
      </c>
      <c r="F162" s="2" t="s">
        <v>69</v>
      </c>
    </row>
    <row r="163">
      <c r="A163" s="2" t="s">
        <v>5374</v>
      </c>
      <c r="B163" s="2" t="s">
        <v>5375</v>
      </c>
      <c r="C163" s="2">
        <v>71284.71</v>
      </c>
      <c r="D163" s="2" t="s">
        <v>69</v>
      </c>
      <c r="E163" s="2">
        <v>-2890.46</v>
      </c>
      <c r="F163" s="2" t="s">
        <v>69</v>
      </c>
    </row>
    <row r="164">
      <c r="A164" s="2" t="s">
        <v>5376</v>
      </c>
      <c r="B164" s="2" t="s">
        <v>5377</v>
      </c>
      <c r="C164" s="2">
        <v>59657.12</v>
      </c>
      <c r="D164" s="2" t="s">
        <v>69</v>
      </c>
      <c r="E164" s="2">
        <v>-310.06</v>
      </c>
      <c r="F164" s="2" t="s">
        <v>69</v>
      </c>
    </row>
    <row r="165">
      <c r="A165" s="2" t="s">
        <v>5378</v>
      </c>
      <c r="B165" s="2" t="s">
        <v>5379</v>
      </c>
      <c r="C165" s="2">
        <v>22005.25</v>
      </c>
      <c r="D165" s="2" t="s">
        <v>69</v>
      </c>
      <c r="E165" s="2">
        <v>1678.99</v>
      </c>
      <c r="F165" s="2" t="s">
        <v>69</v>
      </c>
    </row>
    <row r="166">
      <c r="A166" s="2" t="s">
        <v>5380</v>
      </c>
      <c r="B166" s="2" t="s">
        <v>5381</v>
      </c>
      <c r="C166" s="2">
        <v>17965.8</v>
      </c>
      <c r="D166" s="2" t="s">
        <v>69</v>
      </c>
      <c r="E166" s="2">
        <v>-505.44</v>
      </c>
      <c r="F166" s="2" t="s">
        <v>69</v>
      </c>
    </row>
    <row r="167">
      <c r="A167" s="2" t="s">
        <v>5382</v>
      </c>
      <c r="B167" s="2" t="s">
        <v>5383</v>
      </c>
      <c r="C167" s="2">
        <v>80814.06</v>
      </c>
      <c r="D167" s="2" t="s">
        <v>69</v>
      </c>
      <c r="E167" s="2">
        <v>2806.48</v>
      </c>
      <c r="F167" s="2" t="s">
        <v>69</v>
      </c>
    </row>
    <row r="168">
      <c r="A168" s="2" t="s">
        <v>5384</v>
      </c>
      <c r="B168" s="2" t="s">
        <v>5385</v>
      </c>
      <c r="C168" s="2">
        <v>90439.8</v>
      </c>
      <c r="D168" s="2" t="s">
        <v>69</v>
      </c>
      <c r="E168" s="2">
        <v>-5574.94</v>
      </c>
      <c r="F168" s="2" t="s">
        <v>69</v>
      </c>
    </row>
    <row r="169">
      <c r="A169" s="2" t="s">
        <v>5386</v>
      </c>
      <c r="B169" s="2" t="s">
        <v>5387</v>
      </c>
      <c r="C169" s="2">
        <v>142142.84</v>
      </c>
      <c r="D169" s="2" t="s">
        <v>69</v>
      </c>
      <c r="E169" s="2">
        <v>-3059.73</v>
      </c>
      <c r="F169" s="2" t="s">
        <v>69</v>
      </c>
    </row>
    <row r="170">
      <c r="A170" s="2" t="s">
        <v>5388</v>
      </c>
      <c r="B170" s="2" t="s">
        <v>5389</v>
      </c>
      <c r="C170" s="2">
        <v>99858.2</v>
      </c>
      <c r="D170" s="2" t="s">
        <v>69</v>
      </c>
      <c r="E170" s="2">
        <v>1909.92</v>
      </c>
      <c r="F170" s="2" t="s">
        <v>69</v>
      </c>
    </row>
    <row r="171">
      <c r="A171" s="2" t="s">
        <v>5390</v>
      </c>
      <c r="B171" s="2" t="s">
        <v>5391</v>
      </c>
      <c r="C171" s="2">
        <v>37651.16</v>
      </c>
      <c r="D171" s="2" t="s">
        <v>69</v>
      </c>
      <c r="E171" s="2">
        <v>-510.63</v>
      </c>
      <c r="F171" s="2" t="s">
        <v>69</v>
      </c>
    </row>
    <row r="172">
      <c r="A172" s="2" t="s">
        <v>5392</v>
      </c>
      <c r="B172" s="2" t="s">
        <v>5393</v>
      </c>
      <c r="C172" s="2">
        <v>31476.27</v>
      </c>
      <c r="D172" s="2" t="s">
        <v>69</v>
      </c>
      <c r="E172" s="2">
        <v>1397.49</v>
      </c>
      <c r="F172" s="2" t="s">
        <v>69</v>
      </c>
    </row>
    <row r="173">
      <c r="A173" s="2" t="s">
        <v>5394</v>
      </c>
      <c r="B173" s="2" t="s">
        <v>5395</v>
      </c>
      <c r="C173" s="2">
        <v>53752.28</v>
      </c>
      <c r="D173" s="2" t="s">
        <v>69</v>
      </c>
      <c r="E173" s="2">
        <v>886.35</v>
      </c>
      <c r="F173" s="2" t="s">
        <v>69</v>
      </c>
    </row>
    <row r="174">
      <c r="A174" s="2" t="s">
        <v>5396</v>
      </c>
      <c r="B174" s="2" t="s">
        <v>5397</v>
      </c>
      <c r="C174" s="2">
        <v>262903.85</v>
      </c>
      <c r="D174" s="2" t="s">
        <v>69</v>
      </c>
      <c r="E174" s="2">
        <v>21899.35</v>
      </c>
      <c r="F174" s="2" t="s">
        <v>69</v>
      </c>
    </row>
    <row r="175">
      <c r="A175" s="2" t="s">
        <v>5398</v>
      </c>
      <c r="B175" s="2" t="s">
        <v>5399</v>
      </c>
      <c r="C175" s="2">
        <v>8319.92</v>
      </c>
      <c r="D175" s="2" t="s">
        <v>69</v>
      </c>
      <c r="E175" s="2">
        <v>-239.59</v>
      </c>
      <c r="F175" s="2" t="s">
        <v>69</v>
      </c>
    </row>
    <row r="176">
      <c r="A176" s="2" t="s">
        <v>5400</v>
      </c>
      <c r="B176" s="2" t="s">
        <v>5401</v>
      </c>
      <c r="C176" s="2">
        <v>95722.24</v>
      </c>
      <c r="D176" s="2" t="s">
        <v>69</v>
      </c>
      <c r="E176" s="2">
        <v>-10337.65</v>
      </c>
      <c r="F176" s="2" t="s">
        <v>69</v>
      </c>
    </row>
    <row r="177">
      <c r="A177" s="2" t="s">
        <v>5402</v>
      </c>
      <c r="B177" s="2" t="s">
        <v>5403</v>
      </c>
      <c r="C177" s="2">
        <v>215184.1</v>
      </c>
      <c r="D177" s="2" t="s">
        <v>69</v>
      </c>
      <c r="E177" s="2">
        <v>7931.53</v>
      </c>
      <c r="F177" s="2" t="s">
        <v>69</v>
      </c>
    </row>
    <row r="178">
      <c r="A178" s="2" t="s">
        <v>5404</v>
      </c>
      <c r="B178" s="2" t="s">
        <v>5405</v>
      </c>
      <c r="C178" s="2">
        <v>88289.52</v>
      </c>
      <c r="D178" s="2" t="s">
        <v>69</v>
      </c>
      <c r="E178" s="2">
        <v>-6812.17</v>
      </c>
      <c r="F178" s="2" t="s">
        <v>69</v>
      </c>
    </row>
    <row r="179">
      <c r="A179" s="2" t="s">
        <v>5406</v>
      </c>
      <c r="B179" s="2" t="s">
        <v>5407</v>
      </c>
      <c r="C179" s="2">
        <v>189977.76</v>
      </c>
      <c r="D179" s="2" t="s">
        <v>69</v>
      </c>
      <c r="E179" s="2">
        <v>-9642.52</v>
      </c>
      <c r="F179" s="2" t="s">
        <v>69</v>
      </c>
    </row>
    <row r="180">
      <c r="A180" s="2" t="s">
        <v>5408</v>
      </c>
      <c r="B180" s="2" t="s">
        <v>5409</v>
      </c>
      <c r="C180" s="2">
        <v>41223.96</v>
      </c>
      <c r="D180" s="2" t="s">
        <v>69</v>
      </c>
      <c r="E180" s="2">
        <v>4316.17</v>
      </c>
      <c r="F180" s="2" t="s">
        <v>69</v>
      </c>
    </row>
    <row r="181">
      <c r="A181" s="2" t="s">
        <v>5410</v>
      </c>
      <c r="B181" s="2" t="s">
        <v>5411</v>
      </c>
      <c r="C181" s="2">
        <v>138031.92</v>
      </c>
      <c r="D181" s="2" t="s">
        <v>69</v>
      </c>
      <c r="E181" s="2">
        <v>-796.78</v>
      </c>
      <c r="F181" s="2" t="s">
        <v>69</v>
      </c>
    </row>
    <row r="182">
      <c r="A182" s="2" t="s">
        <v>5412</v>
      </c>
      <c r="B182" s="2" t="s">
        <v>5413</v>
      </c>
      <c r="C182" s="2">
        <v>51928.02</v>
      </c>
      <c r="D182" s="2" t="s">
        <v>69</v>
      </c>
      <c r="E182" s="2">
        <v>-1348.04</v>
      </c>
      <c r="F182" s="2" t="s">
        <v>69</v>
      </c>
    </row>
    <row r="183">
      <c r="A183" s="2" t="s">
        <v>5414</v>
      </c>
      <c r="B183" s="2" t="s">
        <v>5415</v>
      </c>
      <c r="C183" s="2">
        <v>428734.59</v>
      </c>
      <c r="D183" s="2" t="s">
        <v>69</v>
      </c>
      <c r="E183" s="2">
        <v>6641.4</v>
      </c>
      <c r="F183" s="2" t="s">
        <v>69</v>
      </c>
    </row>
    <row r="184">
      <c r="A184" s="2" t="s">
        <v>5416</v>
      </c>
      <c r="B184" s="2" t="s">
        <v>5417</v>
      </c>
      <c r="C184" s="2">
        <v>76875.08</v>
      </c>
      <c r="D184" s="2" t="s">
        <v>69</v>
      </c>
      <c r="E184" s="2">
        <v>6466.98</v>
      </c>
      <c r="F184" s="2" t="s">
        <v>69</v>
      </c>
    </row>
    <row r="185">
      <c r="A185" s="2" t="s">
        <v>5418</v>
      </c>
      <c r="B185" s="2" t="s">
        <v>5419</v>
      </c>
      <c r="C185" s="2">
        <v>56829.54</v>
      </c>
      <c r="D185" s="2" t="s">
        <v>69</v>
      </c>
      <c r="E185" s="2">
        <v>-3573.39</v>
      </c>
      <c r="F185" s="2" t="s">
        <v>69</v>
      </c>
    </row>
    <row r="186">
      <c r="A186" s="2" t="s">
        <v>5420</v>
      </c>
      <c r="B186" s="2" t="s">
        <v>5421</v>
      </c>
      <c r="C186" s="2">
        <v>51287.82</v>
      </c>
      <c r="D186" s="2" t="s">
        <v>69</v>
      </c>
      <c r="E186" s="2">
        <v>364.29</v>
      </c>
      <c r="F186" s="2" t="s">
        <v>69</v>
      </c>
    </row>
    <row r="187">
      <c r="A187" s="2" t="s">
        <v>5422</v>
      </c>
      <c r="B187" s="2" t="s">
        <v>5423</v>
      </c>
      <c r="C187" s="2">
        <v>133590.24</v>
      </c>
      <c r="D187" s="2" t="s">
        <v>69</v>
      </c>
      <c r="E187" s="2">
        <v>13281.09</v>
      </c>
      <c r="F187" s="2" t="s">
        <v>69</v>
      </c>
    </row>
    <row r="188">
      <c r="A188" s="2" t="s">
        <v>5424</v>
      </c>
      <c r="B188" s="2" t="s">
        <v>5425</v>
      </c>
      <c r="C188" s="2">
        <v>155387.13</v>
      </c>
      <c r="D188" s="2" t="s">
        <v>69</v>
      </c>
      <c r="E188" s="2">
        <v>-7022.87</v>
      </c>
      <c r="F188" s="2" t="s">
        <v>69</v>
      </c>
    </row>
    <row r="189">
      <c r="A189" s="2" t="s">
        <v>5426</v>
      </c>
      <c r="B189" s="2" t="s">
        <v>5427</v>
      </c>
      <c r="C189" s="2">
        <v>21946.24</v>
      </c>
      <c r="D189" s="2" t="s">
        <v>69</v>
      </c>
      <c r="E189" s="2">
        <v>420.34</v>
      </c>
      <c r="F189" s="2" t="s">
        <v>69</v>
      </c>
    </row>
    <row r="190">
      <c r="A190" s="2" t="s">
        <v>5428</v>
      </c>
      <c r="B190" s="2" t="s">
        <v>5429</v>
      </c>
      <c r="C190" s="2">
        <v>77889.24</v>
      </c>
      <c r="D190" s="2" t="s">
        <v>69</v>
      </c>
      <c r="E190" s="2">
        <v>-426.71</v>
      </c>
      <c r="F190" s="2" t="s">
        <v>69</v>
      </c>
    </row>
    <row r="191">
      <c r="A191" s="2" t="s">
        <v>5430</v>
      </c>
      <c r="B191" s="2" t="s">
        <v>5431</v>
      </c>
      <c r="C191" s="2">
        <v>154991.56</v>
      </c>
      <c r="D191" s="2" t="s">
        <v>69</v>
      </c>
      <c r="E191" s="2">
        <v>13673.21</v>
      </c>
      <c r="F191" s="2" t="s">
        <v>69</v>
      </c>
    </row>
    <row r="192">
      <c r="A192" s="2" t="s">
        <v>5432</v>
      </c>
      <c r="B192" s="2" t="s">
        <v>5433</v>
      </c>
      <c r="C192" s="2">
        <v>76133.8</v>
      </c>
      <c r="D192" s="2" t="s">
        <v>69</v>
      </c>
      <c r="E192" s="2">
        <v>-1446.2</v>
      </c>
      <c r="F192" s="2" t="s">
        <v>69</v>
      </c>
    </row>
    <row r="193">
      <c r="A193" s="2" t="s">
        <v>5434</v>
      </c>
      <c r="B193" s="2" t="s">
        <v>5435</v>
      </c>
      <c r="C193" s="2">
        <v>238328.37</v>
      </c>
      <c r="D193" s="2" t="s">
        <v>69</v>
      </c>
      <c r="E193" s="2">
        <v>5287.02</v>
      </c>
      <c r="F193" s="2" t="s">
        <v>69</v>
      </c>
    </row>
    <row r="194">
      <c r="A194" s="2" t="s">
        <v>5436</v>
      </c>
      <c r="B194" s="2" t="s">
        <v>5437</v>
      </c>
      <c r="C194" s="2">
        <v>80435.43</v>
      </c>
      <c r="D194" s="2" t="s">
        <v>69</v>
      </c>
      <c r="E194" s="2">
        <v>-2209.4</v>
      </c>
      <c r="F194" s="2" t="s">
        <v>69</v>
      </c>
    </row>
    <row r="195">
      <c r="A195" s="2" t="s">
        <v>5438</v>
      </c>
      <c r="B195" s="2" t="s">
        <v>5439</v>
      </c>
      <c r="C195" s="2">
        <v>116554.24</v>
      </c>
      <c r="D195" s="2" t="s">
        <v>69</v>
      </c>
      <c r="E195" s="2">
        <v>4533.76</v>
      </c>
      <c r="F195" s="2" t="s">
        <v>69</v>
      </c>
    </row>
    <row r="196">
      <c r="A196" s="2" t="s">
        <v>5440</v>
      </c>
      <c r="B196" s="2" t="s">
        <v>5441</v>
      </c>
      <c r="C196" s="2">
        <v>50411.02</v>
      </c>
      <c r="D196" s="2" t="s">
        <v>69</v>
      </c>
      <c r="E196" s="2">
        <v>101.75</v>
      </c>
      <c r="F196" s="2" t="s">
        <v>69</v>
      </c>
    </row>
    <row r="197">
      <c r="A197" s="2" t="s">
        <v>5442</v>
      </c>
      <c r="B197" s="2" t="s">
        <v>5443</v>
      </c>
      <c r="C197" s="2">
        <v>8665.04</v>
      </c>
      <c r="D197" s="2" t="s">
        <v>69</v>
      </c>
      <c r="E197" s="2">
        <v>-140.62</v>
      </c>
      <c r="F197" s="2" t="s">
        <v>69</v>
      </c>
    </row>
    <row r="198">
      <c r="A198" s="2" t="s">
        <v>5444</v>
      </c>
      <c r="B198" s="2" t="s">
        <v>5445</v>
      </c>
      <c r="C198" s="2">
        <v>29827.55</v>
      </c>
      <c r="D198" s="2" t="s">
        <v>69</v>
      </c>
      <c r="E198" s="2">
        <v>140.2</v>
      </c>
      <c r="F198" s="2" t="s">
        <v>69</v>
      </c>
    </row>
    <row r="199">
      <c r="A199" s="2" t="s">
        <v>5446</v>
      </c>
      <c r="B199" s="2" t="s">
        <v>5447</v>
      </c>
      <c r="C199" s="2">
        <v>36404</v>
      </c>
      <c r="D199" s="2" t="s">
        <v>69</v>
      </c>
      <c r="E199" s="2">
        <v>1824</v>
      </c>
      <c r="F199" s="2" t="s">
        <v>69</v>
      </c>
    </row>
    <row r="200">
      <c r="A200" s="2" t="s">
        <v>5448</v>
      </c>
      <c r="B200" s="2" t="s">
        <v>5449</v>
      </c>
      <c r="C200" s="2">
        <v>85262.24</v>
      </c>
      <c r="D200" s="2" t="s">
        <v>69</v>
      </c>
      <c r="E200" s="2">
        <v>1162.85</v>
      </c>
      <c r="F200" s="2" t="s">
        <v>69</v>
      </c>
    </row>
    <row r="201">
      <c r="A201" s="2" t="s">
        <v>5450</v>
      </c>
      <c r="B201" s="2" t="s">
        <v>5451</v>
      </c>
      <c r="C201" s="2">
        <v>44738.58</v>
      </c>
      <c r="D201" s="2" t="s">
        <v>69</v>
      </c>
      <c r="E201" s="2">
        <v>-1672.94</v>
      </c>
      <c r="F201" s="2" t="s">
        <v>69</v>
      </c>
    </row>
    <row r="202">
      <c r="A202" s="2" t="s">
        <v>5452</v>
      </c>
      <c r="B202" s="2" t="s">
        <v>5453</v>
      </c>
      <c r="C202" s="2">
        <v>400783.2</v>
      </c>
      <c r="D202" s="2" t="s">
        <v>69</v>
      </c>
      <c r="E202" s="2">
        <v>-2400.24</v>
      </c>
      <c r="F202" s="2" t="s">
        <v>69</v>
      </c>
    </row>
    <row r="203">
      <c r="A203" s="2" t="s">
        <v>5454</v>
      </c>
      <c r="B203" s="2" t="s">
        <v>5455</v>
      </c>
      <c r="C203" s="2">
        <v>234362.22</v>
      </c>
      <c r="D203" s="2" t="s">
        <v>69</v>
      </c>
      <c r="E203" s="2">
        <v>-7200.26</v>
      </c>
      <c r="F203" s="2" t="s">
        <v>69</v>
      </c>
    </row>
    <row r="204">
      <c r="A204" s="2" t="s">
        <v>5456</v>
      </c>
      <c r="B204" s="2" t="s">
        <v>5457</v>
      </c>
      <c r="C204" s="2">
        <v>173972.84</v>
      </c>
      <c r="D204" s="2" t="s">
        <v>69</v>
      </c>
      <c r="E204" s="2">
        <v>-11150.84</v>
      </c>
      <c r="F204" s="2" t="s">
        <v>69</v>
      </c>
    </row>
    <row r="205">
      <c r="A205" s="2" t="s">
        <v>5458</v>
      </c>
      <c r="B205" s="2" t="s">
        <v>5459</v>
      </c>
      <c r="C205" s="2">
        <v>72510.18</v>
      </c>
      <c r="D205" s="2" t="s">
        <v>69</v>
      </c>
      <c r="E205" s="2">
        <v>8729.28</v>
      </c>
      <c r="F205" s="2" t="s">
        <v>69</v>
      </c>
    </row>
    <row r="206">
      <c r="A206" s="2" t="s">
        <v>5460</v>
      </c>
      <c r="B206" s="2" t="s">
        <v>5461</v>
      </c>
      <c r="C206" s="2">
        <v>134067</v>
      </c>
      <c r="D206" s="2" t="s">
        <v>69</v>
      </c>
      <c r="E206" s="2">
        <v>712.91</v>
      </c>
      <c r="F206" s="2" t="s">
        <v>69</v>
      </c>
    </row>
    <row r="207">
      <c r="A207" s="2" t="s">
        <v>5462</v>
      </c>
      <c r="B207" s="2" t="s">
        <v>5463</v>
      </c>
      <c r="C207" s="2">
        <v>11247.08</v>
      </c>
      <c r="D207" s="2" t="s">
        <v>69</v>
      </c>
      <c r="E207" s="2">
        <v>-863.07</v>
      </c>
      <c r="F207" s="2" t="s">
        <v>69</v>
      </c>
    </row>
    <row r="208">
      <c r="A208" s="2" t="s">
        <v>5464</v>
      </c>
      <c r="B208" s="2" t="s">
        <v>5465</v>
      </c>
      <c r="C208" s="2">
        <v>92713.62</v>
      </c>
      <c r="D208" s="2" t="s">
        <v>69</v>
      </c>
      <c r="E208" s="2">
        <v>5417.92</v>
      </c>
      <c r="F208" s="2" t="s">
        <v>69</v>
      </c>
    </row>
    <row r="209">
      <c r="A209" s="2" t="s">
        <v>5466</v>
      </c>
      <c r="B209" s="2" t="s">
        <v>5467</v>
      </c>
      <c r="C209" s="2">
        <v>53647.1</v>
      </c>
      <c r="D209" s="2" t="s">
        <v>69</v>
      </c>
      <c r="E209" s="2">
        <v>2604.28</v>
      </c>
      <c r="F209" s="2" t="s">
        <v>69</v>
      </c>
    </row>
    <row r="210">
      <c r="A210" s="2" t="s">
        <v>5468</v>
      </c>
      <c r="B210" s="2" t="s">
        <v>5469</v>
      </c>
      <c r="C210" s="2">
        <v>87480.84</v>
      </c>
      <c r="D210" s="2" t="s">
        <v>69</v>
      </c>
      <c r="E210" s="2">
        <v>-3037.02</v>
      </c>
      <c r="F210" s="2" t="s">
        <v>69</v>
      </c>
    </row>
    <row r="211">
      <c r="A211" s="2" t="s">
        <v>5470</v>
      </c>
      <c r="B211" s="2" t="s">
        <v>5471</v>
      </c>
      <c r="C211" s="2">
        <v>408888.72</v>
      </c>
      <c r="D211" s="2" t="s">
        <v>69</v>
      </c>
      <c r="E211" s="2">
        <v>20187.04</v>
      </c>
      <c r="F211" s="2" t="s">
        <v>69</v>
      </c>
    </row>
    <row r="212">
      <c r="A212" s="2" t="s">
        <v>5472</v>
      </c>
      <c r="B212" s="2" t="s">
        <v>5473</v>
      </c>
      <c r="C212" s="2">
        <v>335474.64</v>
      </c>
      <c r="D212" s="2" t="s">
        <v>69</v>
      </c>
      <c r="E212" s="2">
        <v>49719.61</v>
      </c>
      <c r="F212" s="2" t="s">
        <v>69</v>
      </c>
    </row>
    <row r="213">
      <c r="A213" s="2" t="s">
        <v>5474</v>
      </c>
      <c r="B213" s="2" t="s">
        <v>5475</v>
      </c>
      <c r="C213" s="2">
        <v>32558.4</v>
      </c>
      <c r="D213" s="2" t="s">
        <v>69</v>
      </c>
      <c r="E213" s="2">
        <v>614.59</v>
      </c>
      <c r="F213" s="2" t="s">
        <v>69</v>
      </c>
    </row>
    <row r="214">
      <c r="A214" s="2" t="s">
        <v>5476</v>
      </c>
      <c r="B214" s="2" t="s">
        <v>5477</v>
      </c>
      <c r="C214" s="2">
        <v>63467.04</v>
      </c>
      <c r="D214" s="2" t="s">
        <v>69</v>
      </c>
      <c r="E214" s="2">
        <v>1506.96</v>
      </c>
      <c r="F214" s="2" t="s">
        <v>69</v>
      </c>
    </row>
    <row r="215">
      <c r="A215" s="2" t="s">
        <v>5478</v>
      </c>
      <c r="B215" s="2" t="s">
        <v>5479</v>
      </c>
      <c r="C215" s="2">
        <v>65731.91</v>
      </c>
      <c r="D215" s="2" t="s">
        <v>69</v>
      </c>
      <c r="E215" s="2">
        <v>-7228.02</v>
      </c>
      <c r="F215" s="2" t="s">
        <v>69</v>
      </c>
    </row>
    <row r="216">
      <c r="A216" s="2" t="s">
        <v>5480</v>
      </c>
      <c r="B216" s="2" t="s">
        <v>5481</v>
      </c>
      <c r="C216" s="2">
        <v>75783.15</v>
      </c>
      <c r="D216" s="2" t="s">
        <v>69</v>
      </c>
      <c r="E216" s="2">
        <v>3755.01</v>
      </c>
      <c r="F216" s="2" t="s">
        <v>69</v>
      </c>
    </row>
    <row r="217">
      <c r="A217" s="2" t="s">
        <v>5482</v>
      </c>
      <c r="B217" s="2" t="s">
        <v>5483</v>
      </c>
      <c r="C217" s="2">
        <v>2928.73</v>
      </c>
      <c r="D217" s="2" t="s">
        <v>69</v>
      </c>
      <c r="E217" s="2">
        <v>-292.89</v>
      </c>
      <c r="F217" s="2" t="s">
        <v>69</v>
      </c>
    </row>
    <row r="218">
      <c r="A218" s="2" t="s">
        <v>5484</v>
      </c>
      <c r="B218" s="2" t="s">
        <v>5485</v>
      </c>
      <c r="C218" s="2">
        <v>127226.4</v>
      </c>
      <c r="D218" s="2" t="s">
        <v>69</v>
      </c>
      <c r="E218" s="2">
        <v>6405</v>
      </c>
      <c r="F218" s="2" t="s">
        <v>69</v>
      </c>
    </row>
    <row r="219">
      <c r="A219" s="2" t="s">
        <v>5486</v>
      </c>
      <c r="B219" s="2" t="s">
        <v>5487</v>
      </c>
      <c r="C219" s="2">
        <v>204972.14</v>
      </c>
      <c r="D219" s="2" t="s">
        <v>69</v>
      </c>
      <c r="E219" s="2">
        <v>-7120.58</v>
      </c>
      <c r="F219" s="2" t="s">
        <v>69</v>
      </c>
    </row>
    <row r="220">
      <c r="A220" s="2" t="s">
        <v>5488</v>
      </c>
      <c r="B220" s="2" t="s">
        <v>5489</v>
      </c>
      <c r="C220" s="2">
        <v>81188.64</v>
      </c>
      <c r="D220" s="2" t="s">
        <v>69</v>
      </c>
      <c r="E220" s="2">
        <v>-2955</v>
      </c>
      <c r="F220" s="2" t="s">
        <v>69</v>
      </c>
    </row>
    <row r="221">
      <c r="A221" s="2" t="s">
        <v>5490</v>
      </c>
      <c r="B221" s="2" t="s">
        <v>5491</v>
      </c>
      <c r="C221" s="2">
        <v>30468.33</v>
      </c>
      <c r="D221" s="2" t="s">
        <v>69</v>
      </c>
      <c r="E221" s="2">
        <v>372.09</v>
      </c>
      <c r="F221" s="2" t="s">
        <v>69</v>
      </c>
    </row>
    <row r="222">
      <c r="A222" s="2" t="s">
        <v>5492</v>
      </c>
      <c r="B222" s="2" t="s">
        <v>5493</v>
      </c>
      <c r="C222" s="2">
        <v>93151.04</v>
      </c>
      <c r="D222" s="2" t="s">
        <v>69</v>
      </c>
      <c r="E222" s="2">
        <v>-5109.96</v>
      </c>
      <c r="F222" s="2" t="s">
        <v>69</v>
      </c>
    </row>
    <row r="223">
      <c r="A223" s="2" t="s">
        <v>5494</v>
      </c>
      <c r="B223" s="2" t="s">
        <v>5495</v>
      </c>
      <c r="C223" s="2">
        <v>57666.05</v>
      </c>
      <c r="D223" s="2" t="s">
        <v>69</v>
      </c>
      <c r="E223" s="2">
        <v>-1802.26</v>
      </c>
      <c r="F223" s="2" t="s">
        <v>69</v>
      </c>
    </row>
    <row r="224">
      <c r="A224" s="2" t="s">
        <v>5496</v>
      </c>
      <c r="B224" s="2" t="s">
        <v>5497</v>
      </c>
      <c r="C224" s="2">
        <v>188550.72</v>
      </c>
      <c r="D224" s="2" t="s">
        <v>69</v>
      </c>
      <c r="E224" s="2">
        <v>-5007.54</v>
      </c>
      <c r="F224" s="2" t="s">
        <v>69</v>
      </c>
    </row>
    <row r="225">
      <c r="A225" s="2" t="s">
        <v>5498</v>
      </c>
      <c r="B225" s="2" t="s">
        <v>5499</v>
      </c>
      <c r="C225" s="2">
        <v>82581.06</v>
      </c>
      <c r="D225" s="2" t="s">
        <v>69</v>
      </c>
      <c r="E225" s="2">
        <v>1612.29</v>
      </c>
      <c r="F225" s="2" t="s">
        <v>69</v>
      </c>
    </row>
    <row r="226">
      <c r="A226" s="2" t="s">
        <v>5500</v>
      </c>
      <c r="B226" s="2" t="s">
        <v>5501</v>
      </c>
      <c r="C226" s="2">
        <v>179248.51</v>
      </c>
      <c r="D226" s="2" t="s">
        <v>69</v>
      </c>
      <c r="E226" s="2">
        <v>-11283.78</v>
      </c>
      <c r="F226" s="2" t="s">
        <v>69</v>
      </c>
    </row>
    <row r="227">
      <c r="A227" s="2" t="s">
        <v>5502</v>
      </c>
      <c r="B227" s="2" t="s">
        <v>5503</v>
      </c>
      <c r="C227" s="2">
        <v>74609.36</v>
      </c>
      <c r="D227" s="2" t="s">
        <v>69</v>
      </c>
      <c r="E227" s="2">
        <v>2391.2</v>
      </c>
      <c r="F227" s="2" t="s">
        <v>69</v>
      </c>
    </row>
    <row r="228">
      <c r="A228" s="2" t="s">
        <v>5504</v>
      </c>
      <c r="B228" s="2" t="s">
        <v>5505</v>
      </c>
      <c r="C228" s="2">
        <v>244579.5</v>
      </c>
      <c r="D228" s="2" t="s">
        <v>69</v>
      </c>
      <c r="E228" s="2">
        <v>-6972.7</v>
      </c>
      <c r="F228" s="2" t="s">
        <v>69</v>
      </c>
    </row>
    <row r="229">
      <c r="A229" s="2" t="s">
        <v>5506</v>
      </c>
      <c r="B229" s="2" t="s">
        <v>5507</v>
      </c>
      <c r="C229" s="2">
        <v>242866.66</v>
      </c>
      <c r="D229" s="2" t="s">
        <v>69</v>
      </c>
      <c r="E229" s="2">
        <v>-10547.77</v>
      </c>
      <c r="F229" s="2" t="s">
        <v>69</v>
      </c>
    </row>
    <row r="230">
      <c r="A230" s="2" t="s">
        <v>5508</v>
      </c>
      <c r="B230" s="2" t="s">
        <v>5509</v>
      </c>
      <c r="C230" s="2">
        <v>273631.82</v>
      </c>
      <c r="D230" s="2" t="s">
        <v>69</v>
      </c>
      <c r="E230" s="2">
        <v>779.91</v>
      </c>
      <c r="F230" s="2" t="s">
        <v>69</v>
      </c>
    </row>
    <row r="231">
      <c r="A231" s="2" t="s">
        <v>5510</v>
      </c>
      <c r="B231" s="2" t="s">
        <v>5511</v>
      </c>
      <c r="C231" s="2">
        <v>102604.32</v>
      </c>
      <c r="D231" s="2" t="s">
        <v>69</v>
      </c>
      <c r="E231" s="2">
        <v>7207.2</v>
      </c>
      <c r="F231" s="2" t="s">
        <v>69</v>
      </c>
    </row>
    <row r="232">
      <c r="A232" s="2" t="s">
        <v>5512</v>
      </c>
      <c r="B232" s="2" t="s">
        <v>5513</v>
      </c>
      <c r="C232" s="2">
        <v>35646.84</v>
      </c>
      <c r="D232" s="2" t="s">
        <v>69</v>
      </c>
      <c r="E232" s="2">
        <v>-1394.4</v>
      </c>
      <c r="F232" s="2" t="s">
        <v>69</v>
      </c>
    </row>
    <row r="233">
      <c r="A233" s="2" t="s">
        <v>5514</v>
      </c>
      <c r="B233" s="2" t="s">
        <v>5515</v>
      </c>
      <c r="C233" s="2">
        <v>235162.2</v>
      </c>
      <c r="D233" s="2" t="s">
        <v>69</v>
      </c>
      <c r="E233" s="2">
        <v>23669.4</v>
      </c>
      <c r="F233" s="2" t="s">
        <v>69</v>
      </c>
    </row>
    <row r="234">
      <c r="A234" s="2" t="s">
        <v>5516</v>
      </c>
      <c r="B234" s="2" t="s">
        <v>5517</v>
      </c>
      <c r="C234" s="2">
        <v>114049.26</v>
      </c>
      <c r="D234" s="2" t="s">
        <v>69</v>
      </c>
      <c r="E234" s="2">
        <v>5386.79</v>
      </c>
      <c r="F234" s="2" t="s">
        <v>69</v>
      </c>
    </row>
    <row r="235">
      <c r="A235" s="2" t="s">
        <v>5518</v>
      </c>
      <c r="B235" s="2" t="s">
        <v>5519</v>
      </c>
      <c r="C235" s="2">
        <v>65531.48</v>
      </c>
      <c r="D235" s="2" t="s">
        <v>69</v>
      </c>
      <c r="E235" s="2">
        <v>6396.76</v>
      </c>
      <c r="F235" s="2" t="s">
        <v>69</v>
      </c>
    </row>
    <row r="236">
      <c r="A236" s="2" t="s">
        <v>5520</v>
      </c>
      <c r="B236" s="2" t="s">
        <v>5521</v>
      </c>
      <c r="C236" s="2">
        <v>176705.87</v>
      </c>
      <c r="D236" s="2" t="s">
        <v>69</v>
      </c>
      <c r="E236" s="2">
        <v>478.76</v>
      </c>
      <c r="F236" s="2" t="s">
        <v>69</v>
      </c>
    </row>
    <row r="237">
      <c r="A237" s="2" t="s">
        <v>5522</v>
      </c>
      <c r="B237" s="2" t="s">
        <v>5523</v>
      </c>
      <c r="C237" s="2">
        <v>115240.95</v>
      </c>
      <c r="D237" s="2" t="s">
        <v>69</v>
      </c>
      <c r="E237" s="2">
        <v>18341.39</v>
      </c>
      <c r="F237" s="2" t="s">
        <v>69</v>
      </c>
    </row>
    <row r="238">
      <c r="A238" s="2" t="s">
        <v>5524</v>
      </c>
      <c r="B238" s="2" t="s">
        <v>5525</v>
      </c>
      <c r="C238" s="2">
        <v>19347.11</v>
      </c>
      <c r="D238" s="2" t="s">
        <v>69</v>
      </c>
      <c r="E238" s="2">
        <v>-1081.73</v>
      </c>
      <c r="F238" s="2" t="s">
        <v>69</v>
      </c>
    </row>
    <row r="239">
      <c r="A239" s="2" t="s">
        <v>5526</v>
      </c>
      <c r="B239" s="2" t="s">
        <v>5527</v>
      </c>
      <c r="C239" s="2">
        <v>16824.06</v>
      </c>
      <c r="D239" s="2" t="s">
        <v>69</v>
      </c>
      <c r="E239" s="2">
        <v>-411.51</v>
      </c>
      <c r="F239" s="2" t="s">
        <v>69</v>
      </c>
    </row>
    <row r="240">
      <c r="A240" s="2" t="s">
        <v>5528</v>
      </c>
      <c r="B240" s="2" t="s">
        <v>5529</v>
      </c>
      <c r="C240" s="2">
        <v>28491.21</v>
      </c>
      <c r="D240" s="2" t="s">
        <v>69</v>
      </c>
      <c r="E240" s="2">
        <v>-842.71</v>
      </c>
      <c r="F240" s="2" t="s">
        <v>69</v>
      </c>
    </row>
    <row r="241">
      <c r="A241" s="2" t="s">
        <v>5530</v>
      </c>
      <c r="B241" s="2" t="s">
        <v>5531</v>
      </c>
      <c r="C241" s="2">
        <v>128355.64</v>
      </c>
      <c r="D241" s="2" t="s">
        <v>69</v>
      </c>
      <c r="E241" s="2">
        <v>-2207.03</v>
      </c>
      <c r="F241" s="2" t="s">
        <v>69</v>
      </c>
    </row>
    <row r="242">
      <c r="A242" s="2" t="s">
        <v>5532</v>
      </c>
      <c r="B242" s="2" t="s">
        <v>5533</v>
      </c>
      <c r="C242" s="2">
        <v>38370.2</v>
      </c>
      <c r="D242" s="2" t="s">
        <v>69</v>
      </c>
      <c r="E242" s="2">
        <v>663.28</v>
      </c>
      <c r="F242" s="2" t="s">
        <v>69</v>
      </c>
    </row>
    <row r="243">
      <c r="A243" s="2" t="s">
        <v>5534</v>
      </c>
      <c r="B243" s="2" t="s">
        <v>5535</v>
      </c>
      <c r="C243" s="2">
        <v>23309.14</v>
      </c>
      <c r="D243" s="2" t="s">
        <v>69</v>
      </c>
      <c r="E243" s="2">
        <v>-1588.42</v>
      </c>
      <c r="F243" s="2" t="s">
        <v>69</v>
      </c>
    </row>
    <row r="244">
      <c r="A244" s="2" t="s">
        <v>5536</v>
      </c>
      <c r="B244" s="2" t="s">
        <v>5537</v>
      </c>
      <c r="C244" s="2">
        <v>132329.34</v>
      </c>
      <c r="D244" s="2" t="s">
        <v>69</v>
      </c>
      <c r="E244" s="2">
        <v>-4368.5</v>
      </c>
      <c r="F244" s="2" t="s">
        <v>69</v>
      </c>
    </row>
    <row r="245">
      <c r="A245" s="2" t="s">
        <v>5538</v>
      </c>
      <c r="B245" s="2" t="s">
        <v>5539</v>
      </c>
      <c r="C245" s="2">
        <v>109580.52</v>
      </c>
      <c r="D245" s="2" t="s">
        <v>69</v>
      </c>
      <c r="E245" s="2">
        <v>11634.9</v>
      </c>
      <c r="F245" s="2" t="s">
        <v>69</v>
      </c>
    </row>
    <row r="246">
      <c r="A246" s="2" t="s">
        <v>5540</v>
      </c>
      <c r="B246" s="2" t="s">
        <v>5541</v>
      </c>
      <c r="C246" s="2">
        <v>163039.37</v>
      </c>
      <c r="D246" s="2" t="s">
        <v>69</v>
      </c>
      <c r="E246" s="2">
        <v>-2790.19</v>
      </c>
      <c r="F246" s="2" t="s">
        <v>69</v>
      </c>
    </row>
    <row r="247">
      <c r="A247" s="2" t="s">
        <v>5542</v>
      </c>
      <c r="B247" s="2" t="s">
        <v>5543</v>
      </c>
      <c r="C247" s="2">
        <v>56548.8</v>
      </c>
      <c r="D247" s="2" t="s">
        <v>69</v>
      </c>
      <c r="E247" s="2">
        <v>-793.59</v>
      </c>
      <c r="F247" s="2" t="s">
        <v>69</v>
      </c>
    </row>
    <row r="248">
      <c r="A248" s="2" t="s">
        <v>5544</v>
      </c>
      <c r="B248" s="2" t="s">
        <v>5545</v>
      </c>
      <c r="C248" s="2">
        <v>9296.34</v>
      </c>
      <c r="D248" s="2" t="s">
        <v>69</v>
      </c>
      <c r="E248" s="2">
        <v>79.95</v>
      </c>
      <c r="F248" s="2" t="s">
        <v>69</v>
      </c>
    </row>
    <row r="249">
      <c r="A249" s="2" t="s">
        <v>5546</v>
      </c>
      <c r="B249" s="2" t="s">
        <v>5547</v>
      </c>
      <c r="C249" s="2">
        <v>264997.6</v>
      </c>
      <c r="D249" s="2" t="s">
        <v>69</v>
      </c>
      <c r="E249" s="2">
        <v>-9041.55</v>
      </c>
      <c r="F249" s="2" t="s">
        <v>69</v>
      </c>
    </row>
    <row r="250">
      <c r="A250" s="2" t="s">
        <v>5548</v>
      </c>
      <c r="B250" s="2" t="s">
        <v>5549</v>
      </c>
      <c r="C250" s="2">
        <v>19072.13</v>
      </c>
      <c r="D250" s="2" t="s">
        <v>69</v>
      </c>
      <c r="E250" s="2">
        <v>380.05</v>
      </c>
      <c r="F250" s="2" t="s">
        <v>69</v>
      </c>
    </row>
    <row r="251">
      <c r="A251" s="2" t="s">
        <v>5550</v>
      </c>
      <c r="B251" s="2" t="s">
        <v>5551</v>
      </c>
      <c r="C251" s="2">
        <v>185230.5</v>
      </c>
      <c r="D251" s="2" t="s">
        <v>69</v>
      </c>
      <c r="E251" s="2">
        <v>14795.43</v>
      </c>
      <c r="F251" s="2" t="s">
        <v>69</v>
      </c>
    </row>
    <row r="252">
      <c r="A252" s="2" t="s">
        <v>5552</v>
      </c>
      <c r="B252" s="2" t="s">
        <v>5553</v>
      </c>
      <c r="C252" s="2">
        <v>67241.2</v>
      </c>
      <c r="D252" s="2" t="s">
        <v>69</v>
      </c>
      <c r="E252" s="2">
        <v>-2972.2</v>
      </c>
      <c r="F252" s="2" t="s">
        <v>69</v>
      </c>
    </row>
    <row r="253">
      <c r="A253" s="2" t="s">
        <v>5554</v>
      </c>
      <c r="B253" s="2" t="s">
        <v>5555</v>
      </c>
      <c r="C253" s="2">
        <v>7279.94</v>
      </c>
      <c r="D253" s="2" t="s">
        <v>69</v>
      </c>
      <c r="E253" s="2">
        <v>-252.09</v>
      </c>
      <c r="F253" s="2" t="s">
        <v>69</v>
      </c>
    </row>
    <row r="254">
      <c r="A254" s="2" t="s">
        <v>5556</v>
      </c>
      <c r="B254" s="2" t="s">
        <v>5557</v>
      </c>
      <c r="C254" s="2">
        <v>19447.29</v>
      </c>
      <c r="D254" s="2" t="s">
        <v>69</v>
      </c>
      <c r="E254" s="2">
        <v>930.18</v>
      </c>
      <c r="F254" s="2" t="s">
        <v>69</v>
      </c>
    </row>
    <row r="255">
      <c r="A255" s="2" t="s">
        <v>5558</v>
      </c>
      <c r="B255" s="2" t="s">
        <v>5559</v>
      </c>
      <c r="C255" s="2">
        <v>110329.15</v>
      </c>
      <c r="D255" s="2" t="s">
        <v>69</v>
      </c>
      <c r="E255" s="2">
        <v>1923.22</v>
      </c>
      <c r="F255" s="2" t="s">
        <v>69</v>
      </c>
    </row>
    <row r="256">
      <c r="A256" s="2" t="s">
        <v>5560</v>
      </c>
      <c r="B256" s="2" t="s">
        <v>5561</v>
      </c>
      <c r="C256" s="2">
        <v>132664</v>
      </c>
      <c r="D256" s="2" t="s">
        <v>69</v>
      </c>
      <c r="E256" s="2">
        <v>-2238.13</v>
      </c>
      <c r="F256" s="2" t="s">
        <v>69</v>
      </c>
    </row>
    <row r="257">
      <c r="A257" s="2" t="s">
        <v>5562</v>
      </c>
      <c r="B257" s="2" t="s">
        <v>5563</v>
      </c>
      <c r="C257" s="2">
        <v>5690.16</v>
      </c>
      <c r="D257" s="2" t="s">
        <v>69</v>
      </c>
      <c r="E257" s="2">
        <v>97.69</v>
      </c>
      <c r="F257" s="2" t="s">
        <v>69</v>
      </c>
    </row>
    <row r="258">
      <c r="A258" s="2" t="s">
        <v>5564</v>
      </c>
      <c r="B258" s="2" t="s">
        <v>5565</v>
      </c>
      <c r="C258" s="2">
        <v>57348</v>
      </c>
      <c r="D258" s="2" t="s">
        <v>69</v>
      </c>
      <c r="E258" s="2">
        <v>3306.72</v>
      </c>
      <c r="F258" s="2" t="s">
        <v>69</v>
      </c>
    </row>
    <row r="259">
      <c r="A259" s="2" t="s">
        <v>5566</v>
      </c>
      <c r="B259" s="2" t="s">
        <v>5567</v>
      </c>
      <c r="C259" s="2">
        <v>60993</v>
      </c>
      <c r="D259" s="2" t="s">
        <v>69</v>
      </c>
      <c r="E259" s="2">
        <v>-5788.75</v>
      </c>
      <c r="F259" s="2" t="s">
        <v>69</v>
      </c>
    </row>
    <row r="260">
      <c r="A260" s="2" t="s">
        <v>5568</v>
      </c>
      <c r="B260" s="2" t="s">
        <v>5569</v>
      </c>
      <c r="C260" s="2">
        <v>57200.92</v>
      </c>
      <c r="D260" s="2" t="s">
        <v>69</v>
      </c>
      <c r="E260" s="2">
        <v>-534.74</v>
      </c>
      <c r="F260" s="2" t="s">
        <v>69</v>
      </c>
    </row>
    <row r="261">
      <c r="A261" s="2" t="s">
        <v>5570</v>
      </c>
      <c r="B261" s="2" t="s">
        <v>5571</v>
      </c>
      <c r="C261" s="2">
        <v>47194.56</v>
      </c>
      <c r="D261" s="2" t="s">
        <v>69</v>
      </c>
      <c r="E261" s="2">
        <v>931.84</v>
      </c>
      <c r="F261" s="2" t="s">
        <v>69</v>
      </c>
    </row>
    <row r="262">
      <c r="A262" s="2" t="s">
        <v>5572</v>
      </c>
      <c r="B262" s="2" t="s">
        <v>5573</v>
      </c>
      <c r="C262" s="2">
        <v>90101.58</v>
      </c>
      <c r="D262" s="2" t="s">
        <v>69</v>
      </c>
      <c r="E262" s="2">
        <v>5077.22</v>
      </c>
      <c r="F262" s="2" t="s">
        <v>69</v>
      </c>
    </row>
    <row r="263">
      <c r="A263" s="2" t="s">
        <v>5574</v>
      </c>
      <c r="B263" s="2" t="s">
        <v>5575</v>
      </c>
      <c r="C263" s="2">
        <v>101969.14</v>
      </c>
      <c r="D263" s="2" t="s">
        <v>69</v>
      </c>
      <c r="E263" s="2">
        <v>-3369.95</v>
      </c>
      <c r="F263" s="2" t="s">
        <v>69</v>
      </c>
    </row>
    <row r="264">
      <c r="A264" s="2" t="s">
        <v>5576</v>
      </c>
      <c r="B264" s="2" t="s">
        <v>5577</v>
      </c>
      <c r="C264" s="2">
        <v>33708.96</v>
      </c>
      <c r="D264" s="2" t="s">
        <v>69</v>
      </c>
      <c r="E264" s="2">
        <v>990.95</v>
      </c>
      <c r="F264" s="2" t="s">
        <v>69</v>
      </c>
    </row>
    <row r="265">
      <c r="A265" s="2" t="s">
        <v>5578</v>
      </c>
      <c r="B265" s="2" t="s">
        <v>5579</v>
      </c>
      <c r="C265" s="2">
        <v>100857.12</v>
      </c>
      <c r="D265" s="2" t="s">
        <v>69</v>
      </c>
      <c r="E265" s="2">
        <v>7684.13</v>
      </c>
      <c r="F265" s="2" t="s">
        <v>69</v>
      </c>
    </row>
    <row r="266">
      <c r="A266" s="2" t="s">
        <v>5580</v>
      </c>
      <c r="B266" s="2" t="s">
        <v>5581</v>
      </c>
      <c r="C266" s="2">
        <v>54260.63</v>
      </c>
      <c r="D266" s="2" t="s">
        <v>69</v>
      </c>
      <c r="E266" s="2">
        <v>-2825.3</v>
      </c>
      <c r="F266" s="2" t="s">
        <v>69</v>
      </c>
    </row>
    <row r="267">
      <c r="A267" s="2" t="s">
        <v>5582</v>
      </c>
      <c r="B267" s="2" t="s">
        <v>5583</v>
      </c>
      <c r="C267" s="2">
        <v>161583.22</v>
      </c>
      <c r="D267" s="2" t="s">
        <v>69</v>
      </c>
      <c r="E267" s="2">
        <v>-670.34</v>
      </c>
      <c r="F267" s="2" t="s">
        <v>69</v>
      </c>
    </row>
    <row r="268">
      <c r="A268" s="2" t="s">
        <v>5584</v>
      </c>
      <c r="B268" s="2" t="s">
        <v>5585</v>
      </c>
      <c r="C268" s="2">
        <v>59501.12</v>
      </c>
      <c r="D268" s="2" t="s">
        <v>69</v>
      </c>
      <c r="E268" s="2">
        <v>399.35</v>
      </c>
      <c r="F268" s="2" t="s">
        <v>69</v>
      </c>
    </row>
    <row r="269">
      <c r="A269" s="2" t="s">
        <v>5586</v>
      </c>
      <c r="B269" s="2" t="s">
        <v>5587</v>
      </c>
      <c r="C269" s="2">
        <v>116783.42</v>
      </c>
      <c r="D269" s="2" t="s">
        <v>69</v>
      </c>
      <c r="E269" s="2">
        <v>4466.53</v>
      </c>
      <c r="F269" s="2" t="s">
        <v>69</v>
      </c>
    </row>
    <row r="270">
      <c r="A270" s="2" t="s">
        <v>5588</v>
      </c>
      <c r="B270" s="2" t="s">
        <v>5589</v>
      </c>
      <c r="C270" s="2">
        <v>134355.65</v>
      </c>
      <c r="D270" s="2" t="s">
        <v>69</v>
      </c>
      <c r="E270" s="2">
        <v>-786.79</v>
      </c>
      <c r="F270" s="2" t="s">
        <v>69</v>
      </c>
    </row>
    <row r="271">
      <c r="A271" s="2" t="s">
        <v>5590</v>
      </c>
      <c r="B271" s="2" t="s">
        <v>5591</v>
      </c>
      <c r="C271" s="2">
        <v>4920.36</v>
      </c>
      <c r="D271" s="2" t="s">
        <v>69</v>
      </c>
      <c r="E271" s="2">
        <v>164.67</v>
      </c>
      <c r="F271" s="2" t="s">
        <v>69</v>
      </c>
    </row>
    <row r="272">
      <c r="A272" s="2" t="s">
        <v>5592</v>
      </c>
      <c r="B272" s="2" t="s">
        <v>5593</v>
      </c>
      <c r="C272" s="2">
        <v>170302.86</v>
      </c>
      <c r="D272" s="2" t="s">
        <v>69</v>
      </c>
      <c r="E272" s="2">
        <v>19639.04</v>
      </c>
      <c r="F272" s="2" t="s">
        <v>69</v>
      </c>
    </row>
    <row r="273">
      <c r="A273" s="2" t="s">
        <v>5594</v>
      </c>
      <c r="B273" s="2" t="s">
        <v>5595</v>
      </c>
      <c r="C273" s="2">
        <v>41280.03</v>
      </c>
      <c r="D273" s="2" t="s">
        <v>69</v>
      </c>
      <c r="E273" s="2">
        <v>-398.52</v>
      </c>
      <c r="F273" s="2" t="s">
        <v>69</v>
      </c>
    </row>
    <row r="274">
      <c r="A274" s="2" t="s">
        <v>5596</v>
      </c>
      <c r="B274" s="2" t="s">
        <v>5597</v>
      </c>
      <c r="C274" s="2">
        <v>92993.6</v>
      </c>
      <c r="D274" s="2" t="s">
        <v>69</v>
      </c>
      <c r="E274" s="2">
        <v>200.82</v>
      </c>
      <c r="F274" s="2" t="s">
        <v>69</v>
      </c>
    </row>
    <row r="275">
      <c r="A275" s="2" t="s">
        <v>5598</v>
      </c>
      <c r="B275" s="2" t="s">
        <v>5599</v>
      </c>
      <c r="C275" s="2">
        <v>23323.26</v>
      </c>
      <c r="D275" s="2" t="s">
        <v>69</v>
      </c>
      <c r="E275" s="2">
        <v>733.08</v>
      </c>
      <c r="F275" s="2" t="s">
        <v>69</v>
      </c>
    </row>
    <row r="276">
      <c r="A276" s="2" t="s">
        <v>5600</v>
      </c>
      <c r="B276" s="2" t="s">
        <v>5601</v>
      </c>
      <c r="C276" s="2">
        <v>128180.7</v>
      </c>
      <c r="D276" s="2" t="s">
        <v>69</v>
      </c>
      <c r="E276" s="2">
        <v>2369.58</v>
      </c>
      <c r="F276" s="2" t="s">
        <v>69</v>
      </c>
    </row>
    <row r="277">
      <c r="A277" s="2" t="s">
        <v>5602</v>
      </c>
      <c r="B277" s="2" t="s">
        <v>5603</v>
      </c>
      <c r="C277" s="2">
        <v>293130.63</v>
      </c>
      <c r="D277" s="2" t="s">
        <v>69</v>
      </c>
      <c r="E277" s="2">
        <v>17540.13</v>
      </c>
      <c r="F277" s="2" t="s">
        <v>69</v>
      </c>
    </row>
    <row r="278">
      <c r="A278" s="2" t="s">
        <v>5604</v>
      </c>
      <c r="B278" s="2" t="s">
        <v>5605</v>
      </c>
      <c r="C278" s="2">
        <v>159549.76</v>
      </c>
      <c r="D278" s="2" t="s">
        <v>69</v>
      </c>
      <c r="E278" s="2">
        <v>-12710.53</v>
      </c>
      <c r="F278" s="2" t="s">
        <v>69</v>
      </c>
    </row>
    <row r="279">
      <c r="A279" s="2" t="s">
        <v>5606</v>
      </c>
      <c r="B279" s="2" t="s">
        <v>5607</v>
      </c>
      <c r="C279" s="2">
        <v>44240.4</v>
      </c>
      <c r="D279" s="2" t="s">
        <v>69</v>
      </c>
      <c r="E279" s="2">
        <v>1203.82</v>
      </c>
      <c r="F279" s="2" t="s">
        <v>69</v>
      </c>
    </row>
    <row r="280">
      <c r="A280" s="2" t="s">
        <v>5608</v>
      </c>
      <c r="B280" s="2" t="s">
        <v>5609</v>
      </c>
      <c r="C280" s="2">
        <v>246634.36</v>
      </c>
      <c r="D280" s="2" t="s">
        <v>69</v>
      </c>
      <c r="E280" s="2">
        <v>-20912.06</v>
      </c>
      <c r="F280" s="2" t="s">
        <v>69</v>
      </c>
    </row>
    <row r="281">
      <c r="A281" s="2" t="s">
        <v>5610</v>
      </c>
      <c r="B281" s="2" t="s">
        <v>5611</v>
      </c>
      <c r="C281" s="2">
        <v>83445.84</v>
      </c>
      <c r="D281" s="2" t="s">
        <v>69</v>
      </c>
      <c r="E281" s="2">
        <v>2783.46</v>
      </c>
      <c r="F281" s="2" t="s">
        <v>69</v>
      </c>
    </row>
    <row r="282">
      <c r="A282" s="2" t="s">
        <v>5612</v>
      </c>
      <c r="B282" s="2" t="s">
        <v>5613</v>
      </c>
      <c r="C282" s="2">
        <v>25160.04</v>
      </c>
      <c r="D282" s="2" t="s">
        <v>69</v>
      </c>
      <c r="E282" s="2">
        <v>-482.22</v>
      </c>
      <c r="F282" s="2" t="s">
        <v>69</v>
      </c>
    </row>
    <row r="283">
      <c r="A283" s="2" t="s">
        <v>5614</v>
      </c>
      <c r="B283" s="2" t="s">
        <v>5615</v>
      </c>
      <c r="C283" s="2">
        <v>11579.55</v>
      </c>
      <c r="D283" s="2" t="s">
        <v>69</v>
      </c>
      <c r="E283" s="2">
        <v>-373.94</v>
      </c>
      <c r="F283" s="2" t="s">
        <v>69</v>
      </c>
    </row>
    <row r="284">
      <c r="A284" s="2" t="s">
        <v>5616</v>
      </c>
      <c r="B284" s="2" t="s">
        <v>5617</v>
      </c>
      <c r="C284" s="2">
        <v>178760.34</v>
      </c>
      <c r="D284" s="2" t="s">
        <v>69</v>
      </c>
      <c r="E284" s="2">
        <v>-11076.45</v>
      </c>
      <c r="F284" s="2" t="s">
        <v>69</v>
      </c>
    </row>
    <row r="285">
      <c r="A285" s="2" t="s">
        <v>5618</v>
      </c>
      <c r="B285" s="2" t="s">
        <v>5619</v>
      </c>
      <c r="C285" s="2">
        <v>153374.48</v>
      </c>
      <c r="D285" s="2" t="s">
        <v>69</v>
      </c>
      <c r="E285" s="2">
        <v>-2137.79</v>
      </c>
      <c r="F285" s="2" t="s">
        <v>69</v>
      </c>
    </row>
    <row r="286">
      <c r="A286" s="2" t="s">
        <v>5620</v>
      </c>
      <c r="B286" s="2" t="s">
        <v>5621</v>
      </c>
      <c r="C286" s="2">
        <v>46812.78</v>
      </c>
      <c r="D286" s="2" t="s">
        <v>69</v>
      </c>
      <c r="E286" s="2">
        <v>1057.35</v>
      </c>
      <c r="F286" s="2" t="s">
        <v>69</v>
      </c>
    </row>
    <row r="287">
      <c r="A287" s="2" t="s">
        <v>5622</v>
      </c>
      <c r="B287" s="2" t="s">
        <v>5623</v>
      </c>
      <c r="C287" s="2">
        <v>84265.98</v>
      </c>
      <c r="D287" s="2" t="s">
        <v>69</v>
      </c>
      <c r="E287" s="2">
        <v>-790.73</v>
      </c>
      <c r="F287" s="2" t="s">
        <v>69</v>
      </c>
    </row>
    <row r="288">
      <c r="A288" s="2" t="s">
        <v>5624</v>
      </c>
      <c r="B288" s="2" t="s">
        <v>5625</v>
      </c>
      <c r="C288" s="2">
        <v>89485.96</v>
      </c>
      <c r="D288" s="2" t="s">
        <v>69</v>
      </c>
      <c r="E288" s="2">
        <v>-254.32</v>
      </c>
      <c r="F288" s="2" t="s">
        <v>69</v>
      </c>
    </row>
    <row r="289">
      <c r="A289" s="2" t="s">
        <v>5626</v>
      </c>
      <c r="B289" s="2" t="s">
        <v>5627</v>
      </c>
      <c r="C289" s="2">
        <v>6627.52</v>
      </c>
      <c r="D289" s="2" t="s">
        <v>69</v>
      </c>
      <c r="E289" s="2">
        <v>29.04</v>
      </c>
      <c r="F289" s="2" t="s">
        <v>69</v>
      </c>
    </row>
    <row r="290">
      <c r="A290" s="2" t="s">
        <v>5628</v>
      </c>
      <c r="B290" s="2" t="s">
        <v>5629</v>
      </c>
      <c r="C290" s="2">
        <v>50841.48</v>
      </c>
      <c r="D290" s="2" t="s">
        <v>69</v>
      </c>
      <c r="E290" s="2">
        <v>3355.03</v>
      </c>
      <c r="F290" s="2" t="s">
        <v>69</v>
      </c>
    </row>
    <row r="291">
      <c r="A291" s="2" t="s">
        <v>5630</v>
      </c>
      <c r="B291" s="2" t="s">
        <v>5631</v>
      </c>
      <c r="C291" s="2">
        <v>13026.42</v>
      </c>
      <c r="D291" s="2" t="s">
        <v>69</v>
      </c>
      <c r="E291" s="2">
        <v>175.44</v>
      </c>
      <c r="F291" s="2" t="s">
        <v>69</v>
      </c>
    </row>
    <row r="292">
      <c r="A292" s="2" t="s">
        <v>5632</v>
      </c>
      <c r="B292" s="2" t="s">
        <v>5633</v>
      </c>
      <c r="C292" s="2">
        <v>90737.8</v>
      </c>
      <c r="D292" s="2" t="s">
        <v>69</v>
      </c>
      <c r="E292" s="2">
        <v>-4269.35</v>
      </c>
      <c r="F292" s="2" t="s">
        <v>69</v>
      </c>
    </row>
    <row r="293">
      <c r="A293" s="2" t="s">
        <v>5634</v>
      </c>
      <c r="B293" s="2" t="s">
        <v>5635</v>
      </c>
      <c r="C293" s="2">
        <v>282.7</v>
      </c>
      <c r="D293" s="2" t="s">
        <v>69</v>
      </c>
      <c r="E293" s="2">
        <v>9.46</v>
      </c>
      <c r="F293" s="2" t="s">
        <v>69</v>
      </c>
    </row>
    <row r="294">
      <c r="A294" s="2" t="s">
        <v>5636</v>
      </c>
      <c r="B294" s="2" t="s">
        <v>5637</v>
      </c>
      <c r="C294" s="2">
        <v>23368.26</v>
      </c>
      <c r="D294" s="2" t="s">
        <v>69</v>
      </c>
      <c r="E294" s="2">
        <v>1063.29</v>
      </c>
      <c r="F294" s="2" t="s">
        <v>69</v>
      </c>
    </row>
    <row r="295">
      <c r="A295" s="2" t="s">
        <v>5638</v>
      </c>
      <c r="B295" s="2" t="s">
        <v>5639</v>
      </c>
      <c r="C295" s="2">
        <v>48987.2</v>
      </c>
      <c r="D295" s="2" t="s">
        <v>69</v>
      </c>
      <c r="E295" s="2">
        <v>-7394.94</v>
      </c>
      <c r="F295" s="2" t="s">
        <v>69</v>
      </c>
    </row>
    <row r="296">
      <c r="A296" s="2" t="s">
        <v>5640</v>
      </c>
      <c r="B296" s="2" t="s">
        <v>5641</v>
      </c>
      <c r="C296" s="2">
        <v>6031.26</v>
      </c>
      <c r="D296" s="2" t="s">
        <v>69</v>
      </c>
      <c r="E296" s="2">
        <v>-252.36</v>
      </c>
      <c r="F296" s="2" t="s">
        <v>69</v>
      </c>
    </row>
    <row r="297">
      <c r="A297" s="2" t="s">
        <v>5642</v>
      </c>
      <c r="B297" s="2" t="s">
        <v>5643</v>
      </c>
      <c r="C297" s="2">
        <v>101022.84</v>
      </c>
      <c r="D297" s="2" t="s">
        <v>69</v>
      </c>
      <c r="E297" s="2">
        <v>3408.21</v>
      </c>
      <c r="F297" s="2" t="s">
        <v>69</v>
      </c>
    </row>
    <row r="298">
      <c r="A298" s="2" t="s">
        <v>5644</v>
      </c>
      <c r="B298" s="2" t="s">
        <v>5645</v>
      </c>
      <c r="C298" s="2">
        <v>81385.1</v>
      </c>
      <c r="D298" s="2" t="s">
        <v>69</v>
      </c>
      <c r="E298" s="2">
        <v>-8.8</v>
      </c>
      <c r="F298" s="2" t="s">
        <v>69</v>
      </c>
    </row>
    <row r="299">
      <c r="A299" s="2" t="s">
        <v>5646</v>
      </c>
      <c r="B299" s="2" t="s">
        <v>5647</v>
      </c>
      <c r="C299" s="2">
        <v>158302.35</v>
      </c>
      <c r="D299" s="2" t="s">
        <v>69</v>
      </c>
      <c r="E299" s="2">
        <v>-8671.86</v>
      </c>
      <c r="F299" s="2" t="s">
        <v>69</v>
      </c>
    </row>
    <row r="300">
      <c r="A300" s="2" t="s">
        <v>5648</v>
      </c>
      <c r="B300" s="2" t="s">
        <v>5649</v>
      </c>
      <c r="C300" s="2">
        <v>34373.68</v>
      </c>
      <c r="D300" s="2" t="s">
        <v>69</v>
      </c>
      <c r="E300" s="2">
        <v>5536.96</v>
      </c>
      <c r="F300" s="2" t="s">
        <v>69</v>
      </c>
    </row>
    <row r="301">
      <c r="A301" s="2" t="s">
        <v>5650</v>
      </c>
      <c r="B301" s="2" t="s">
        <v>5651</v>
      </c>
      <c r="C301" s="2">
        <v>293116.96</v>
      </c>
      <c r="D301" s="2" t="s">
        <v>69</v>
      </c>
      <c r="E301" s="2">
        <v>8686.69</v>
      </c>
      <c r="F301" s="2" t="s">
        <v>69</v>
      </c>
    </row>
    <row r="302">
      <c r="A302" s="2" t="s">
        <v>5652</v>
      </c>
      <c r="B302" s="2" t="s">
        <v>5653</v>
      </c>
      <c r="C302" s="2">
        <v>154383.53</v>
      </c>
      <c r="D302" s="2" t="s">
        <v>69</v>
      </c>
      <c r="E302" s="2">
        <v>-17221.97</v>
      </c>
      <c r="F302" s="2" t="s">
        <v>69</v>
      </c>
    </row>
    <row r="303">
      <c r="A303" s="2" t="s">
        <v>5654</v>
      </c>
      <c r="B303" s="2" t="s">
        <v>5655</v>
      </c>
      <c r="C303" s="2">
        <v>130727.25</v>
      </c>
      <c r="D303" s="2" t="s">
        <v>69</v>
      </c>
      <c r="E303" s="2">
        <v>11176.75</v>
      </c>
      <c r="F303" s="2" t="s">
        <v>69</v>
      </c>
    </row>
    <row r="304">
      <c r="A304" s="2" t="s">
        <v>5656</v>
      </c>
      <c r="B304" s="2" t="s">
        <v>5657</v>
      </c>
      <c r="C304" s="2">
        <v>34398</v>
      </c>
      <c r="D304" s="2" t="s">
        <v>69</v>
      </c>
      <c r="E304" s="2">
        <v>-359.95</v>
      </c>
      <c r="F304" s="2" t="s">
        <v>69</v>
      </c>
    </row>
    <row r="305">
      <c r="A305" s="2" t="s">
        <v>5658</v>
      </c>
      <c r="B305" s="2" t="s">
        <v>5659</v>
      </c>
      <c r="C305" s="2">
        <v>50607.72</v>
      </c>
      <c r="D305" s="2" t="s">
        <v>69</v>
      </c>
      <c r="E305" s="2">
        <v>2837</v>
      </c>
      <c r="F305" s="2" t="s">
        <v>69</v>
      </c>
    </row>
    <row r="306">
      <c r="A306" s="2" t="s">
        <v>5660</v>
      </c>
      <c r="B306" s="2" t="s">
        <v>5661</v>
      </c>
      <c r="C306" s="2">
        <v>204566.22</v>
      </c>
      <c r="D306" s="2" t="s">
        <v>69</v>
      </c>
      <c r="E306" s="2">
        <v>-4505.79</v>
      </c>
      <c r="F306" s="2" t="s">
        <v>69</v>
      </c>
    </row>
    <row r="307">
      <c r="A307" s="2" t="s">
        <v>5662</v>
      </c>
      <c r="B307" s="2" t="s">
        <v>5663</v>
      </c>
      <c r="C307" s="2">
        <v>148537.11</v>
      </c>
      <c r="D307" s="2" t="s">
        <v>69</v>
      </c>
      <c r="E307" s="2">
        <v>-11389.02</v>
      </c>
      <c r="F307" s="2" t="s">
        <v>69</v>
      </c>
    </row>
    <row r="308">
      <c r="A308" s="2" t="s">
        <v>5664</v>
      </c>
      <c r="B308" s="2" t="s">
        <v>5665</v>
      </c>
      <c r="C308" s="2">
        <v>113784</v>
      </c>
      <c r="D308" s="2" t="s">
        <v>69</v>
      </c>
      <c r="E308" s="2">
        <v>-6759.75</v>
      </c>
      <c r="F308" s="2" t="s">
        <v>69</v>
      </c>
    </row>
    <row r="309">
      <c r="A309" s="2" t="s">
        <v>5666</v>
      </c>
      <c r="B309" s="2" t="s">
        <v>5667</v>
      </c>
      <c r="C309" s="2">
        <v>129193.26</v>
      </c>
      <c r="D309" s="2" t="s">
        <v>69</v>
      </c>
      <c r="E309" s="2">
        <v>6039.52</v>
      </c>
      <c r="F309" s="2" t="s">
        <v>69</v>
      </c>
    </row>
    <row r="310">
      <c r="A310" s="2" t="s">
        <v>5668</v>
      </c>
      <c r="B310" s="2" t="s">
        <v>5669</v>
      </c>
      <c r="C310" s="2">
        <v>165404.16</v>
      </c>
      <c r="D310" s="2" t="s">
        <v>69</v>
      </c>
      <c r="E310" s="2">
        <v>12349.32</v>
      </c>
      <c r="F310" s="2" t="s">
        <v>69</v>
      </c>
    </row>
    <row r="311">
      <c r="A311" s="2" t="s">
        <v>5670</v>
      </c>
      <c r="B311" s="2" t="s">
        <v>5671</v>
      </c>
      <c r="C311" s="2">
        <v>96824.52</v>
      </c>
      <c r="D311" s="2" t="s">
        <v>69</v>
      </c>
      <c r="E311" s="2">
        <v>1523.89</v>
      </c>
      <c r="F311" s="2" t="s">
        <v>69</v>
      </c>
    </row>
    <row r="312">
      <c r="A312" s="2" t="s">
        <v>5672</v>
      </c>
      <c r="B312" s="2" t="s">
        <v>5673</v>
      </c>
      <c r="C312" s="2">
        <v>80606.24</v>
      </c>
      <c r="D312" s="2" t="s">
        <v>69</v>
      </c>
      <c r="E312" s="2">
        <v>3920.15</v>
      </c>
      <c r="F312" s="2" t="s">
        <v>69</v>
      </c>
    </row>
    <row r="313">
      <c r="A313" s="2" t="s">
        <v>5674</v>
      </c>
      <c r="B313" s="2" t="s">
        <v>5675</v>
      </c>
      <c r="C313" s="2">
        <v>131067.03</v>
      </c>
      <c r="D313" s="2" t="s">
        <v>69</v>
      </c>
      <c r="E313" s="2">
        <v>-6552.21</v>
      </c>
      <c r="F313" s="2" t="s">
        <v>69</v>
      </c>
    </row>
    <row r="314">
      <c r="A314" s="2" t="s">
        <v>5676</v>
      </c>
      <c r="B314" s="2" t="s">
        <v>5677</v>
      </c>
      <c r="C314" s="2">
        <v>49216.77</v>
      </c>
      <c r="D314" s="2" t="s">
        <v>69</v>
      </c>
      <c r="E314" s="2">
        <v>934.2</v>
      </c>
      <c r="F314" s="2" t="s">
        <v>69</v>
      </c>
    </row>
    <row r="315">
      <c r="A315" s="2" t="s">
        <v>5678</v>
      </c>
      <c r="B315" s="2" t="s">
        <v>5679</v>
      </c>
      <c r="C315" s="2">
        <v>27679</v>
      </c>
      <c r="D315" s="2" t="s">
        <v>69</v>
      </c>
      <c r="E315" s="2">
        <v>1270.92</v>
      </c>
      <c r="F315" s="2" t="s">
        <v>69</v>
      </c>
    </row>
    <row r="316">
      <c r="A316" s="2" t="s">
        <v>5680</v>
      </c>
      <c r="B316" s="2" t="s">
        <v>5681</v>
      </c>
      <c r="C316" s="2">
        <v>78454.28</v>
      </c>
      <c r="D316" s="2" t="s">
        <v>69</v>
      </c>
      <c r="E316" s="2">
        <v>-2.76</v>
      </c>
      <c r="F316" s="2" t="s">
        <v>69</v>
      </c>
    </row>
    <row r="317">
      <c r="A317" s="2" t="s">
        <v>5682</v>
      </c>
      <c r="B317" s="2" t="s">
        <v>5683</v>
      </c>
      <c r="C317" s="2">
        <v>5625.99</v>
      </c>
      <c r="D317" s="2" t="s">
        <v>69</v>
      </c>
      <c r="E317" s="2">
        <v>457.61</v>
      </c>
      <c r="F317" s="2" t="s">
        <v>69</v>
      </c>
    </row>
    <row r="318">
      <c r="A318" s="2" t="s">
        <v>5684</v>
      </c>
      <c r="B318" s="2" t="s">
        <v>5685</v>
      </c>
      <c r="C318" s="2">
        <v>254140.32</v>
      </c>
      <c r="D318" s="2" t="s">
        <v>69</v>
      </c>
      <c r="E318" s="2">
        <v>64374.64</v>
      </c>
      <c r="F318" s="2" t="s">
        <v>69</v>
      </c>
    </row>
    <row r="319">
      <c r="A319" s="2" t="s">
        <v>5686</v>
      </c>
      <c r="B319" s="2" t="s">
        <v>5687</v>
      </c>
      <c r="C319" s="2">
        <v>30038.16</v>
      </c>
      <c r="D319" s="2" t="s">
        <v>69</v>
      </c>
      <c r="E319" s="2">
        <v>-1276.33</v>
      </c>
      <c r="F319" s="2" t="s">
        <v>69</v>
      </c>
    </row>
    <row r="320">
      <c r="A320" s="2" t="s">
        <v>5688</v>
      </c>
      <c r="B320" s="2" t="s">
        <v>5689</v>
      </c>
      <c r="C320" s="2">
        <v>37087.72</v>
      </c>
      <c r="D320" s="2" t="s">
        <v>69</v>
      </c>
      <c r="E320" s="2">
        <v>-405.4</v>
      </c>
      <c r="F320" s="2" t="s">
        <v>69</v>
      </c>
    </row>
    <row r="321">
      <c r="A321" s="2" t="s">
        <v>5690</v>
      </c>
      <c r="B321" s="2" t="s">
        <v>5691</v>
      </c>
      <c r="C321" s="2">
        <v>128916.39</v>
      </c>
      <c r="D321" s="2" t="s">
        <v>69</v>
      </c>
      <c r="E321" s="2">
        <v>-2713.45</v>
      </c>
      <c r="F321" s="2" t="s">
        <v>69</v>
      </c>
    </row>
    <row r="322">
      <c r="A322" s="2" t="s">
        <v>5692</v>
      </c>
      <c r="B322" s="2" t="s">
        <v>5693</v>
      </c>
      <c r="C322" s="2">
        <v>92628.45</v>
      </c>
      <c r="D322" s="2" t="s">
        <v>69</v>
      </c>
      <c r="E322" s="2">
        <v>3018.6</v>
      </c>
      <c r="F322" s="2" t="s">
        <v>69</v>
      </c>
    </row>
    <row r="323">
      <c r="A323" s="2" t="s">
        <v>5694</v>
      </c>
      <c r="B323" s="2" t="s">
        <v>5695</v>
      </c>
      <c r="C323" s="2">
        <v>55321.71</v>
      </c>
      <c r="D323" s="2" t="s">
        <v>69</v>
      </c>
      <c r="E323" s="2">
        <v>2468.25</v>
      </c>
      <c r="F323" s="2" t="s">
        <v>69</v>
      </c>
    </row>
    <row r="324">
      <c r="A324" s="2" t="s">
        <v>5696</v>
      </c>
      <c r="B324" s="2" t="s">
        <v>5697</v>
      </c>
      <c r="C324" s="2">
        <v>184184.91</v>
      </c>
      <c r="D324" s="2" t="s">
        <v>69</v>
      </c>
      <c r="E324" s="2">
        <v>-2398.49</v>
      </c>
      <c r="F324" s="2" t="s">
        <v>69</v>
      </c>
    </row>
    <row r="325">
      <c r="A325" s="2" t="s">
        <v>5698</v>
      </c>
      <c r="B325" s="2" t="s">
        <v>5699</v>
      </c>
      <c r="C325" s="2">
        <v>54784.3</v>
      </c>
      <c r="D325" s="2" t="s">
        <v>69</v>
      </c>
      <c r="E325" s="2">
        <v>-3308.3</v>
      </c>
      <c r="F325" s="2" t="s">
        <v>69</v>
      </c>
    </row>
    <row r="326">
      <c r="A326" s="2" t="s">
        <v>5700</v>
      </c>
      <c r="B326" s="2" t="s">
        <v>5701</v>
      </c>
      <c r="C326" s="2">
        <v>122960.24</v>
      </c>
      <c r="D326" s="2" t="s">
        <v>69</v>
      </c>
      <c r="E326" s="2">
        <v>5264.3</v>
      </c>
      <c r="F326" s="2" t="s">
        <v>69</v>
      </c>
    </row>
    <row r="327">
      <c r="A327" s="2" t="s">
        <v>5702</v>
      </c>
      <c r="B327" s="2" t="s">
        <v>5703</v>
      </c>
      <c r="C327" s="2">
        <v>16323.1</v>
      </c>
      <c r="D327" s="2" t="s">
        <v>69</v>
      </c>
      <c r="E327" s="2">
        <v>-133.4</v>
      </c>
      <c r="F327" s="2" t="s">
        <v>69</v>
      </c>
    </row>
    <row r="328">
      <c r="A328" s="2" t="s">
        <v>5704</v>
      </c>
      <c r="B328" s="2" t="s">
        <v>5705</v>
      </c>
      <c r="C328" s="2">
        <v>16526.16</v>
      </c>
      <c r="D328" s="2" t="s">
        <v>69</v>
      </c>
      <c r="E328" s="2">
        <v>362.5</v>
      </c>
      <c r="F328" s="2" t="s">
        <v>69</v>
      </c>
    </row>
    <row r="329">
      <c r="A329" s="2" t="s">
        <v>5706</v>
      </c>
      <c r="B329" s="2" t="s">
        <v>5707</v>
      </c>
      <c r="C329" s="2">
        <v>85681.7</v>
      </c>
      <c r="D329" s="2" t="s">
        <v>69</v>
      </c>
      <c r="E329" s="2">
        <v>-5878.6</v>
      </c>
      <c r="F329" s="2" t="s">
        <v>69</v>
      </c>
    </row>
    <row r="330">
      <c r="A330" s="2" t="s">
        <v>5708</v>
      </c>
      <c r="B330" s="2" t="s">
        <v>5709</v>
      </c>
      <c r="C330" s="2">
        <v>103143.97</v>
      </c>
      <c r="D330" s="2" t="s">
        <v>69</v>
      </c>
      <c r="E330" s="2">
        <v>2473.24</v>
      </c>
      <c r="F330" s="2" t="s">
        <v>69</v>
      </c>
    </row>
    <row r="331">
      <c r="A331" s="2" t="s">
        <v>5710</v>
      </c>
      <c r="B331" s="2" t="s">
        <v>5711</v>
      </c>
      <c r="C331" s="2">
        <v>6648.84</v>
      </c>
      <c r="D331" s="2" t="s">
        <v>69</v>
      </c>
      <c r="E331" s="2">
        <v>152.45</v>
      </c>
      <c r="F331" s="2" t="s">
        <v>69</v>
      </c>
    </row>
    <row r="332">
      <c r="A332" s="2" t="s">
        <v>5712</v>
      </c>
      <c r="B332" s="2" t="s">
        <v>5713</v>
      </c>
      <c r="C332" s="2">
        <v>7913.43</v>
      </c>
      <c r="D332" s="2" t="s">
        <v>69</v>
      </c>
      <c r="E332" s="2">
        <v>435.66</v>
      </c>
      <c r="F332" s="2" t="s">
        <v>69</v>
      </c>
    </row>
    <row r="333">
      <c r="A333" s="2" t="s">
        <v>5714</v>
      </c>
      <c r="B333" s="2" t="s">
        <v>5715</v>
      </c>
      <c r="C333" s="2">
        <v>100533.81</v>
      </c>
      <c r="D333" s="2" t="s">
        <v>69</v>
      </c>
      <c r="E333" s="2">
        <v>6192.53</v>
      </c>
      <c r="F333" s="2" t="s">
        <v>69</v>
      </c>
    </row>
    <row r="334">
      <c r="A334" s="2" t="s">
        <v>5716</v>
      </c>
      <c r="B334" s="2" t="s">
        <v>5717</v>
      </c>
      <c r="C334" s="2">
        <v>111820.32</v>
      </c>
      <c r="D334" s="2" t="s">
        <v>69</v>
      </c>
      <c r="E334" s="2">
        <v>5209.92</v>
      </c>
      <c r="F334" s="2" t="s">
        <v>69</v>
      </c>
    </row>
    <row r="335">
      <c r="A335" s="2" t="s">
        <v>5718</v>
      </c>
      <c r="B335" s="2" t="s">
        <v>5719</v>
      </c>
      <c r="C335" s="2">
        <v>5824.35</v>
      </c>
      <c r="D335" s="2" t="s">
        <v>69</v>
      </c>
      <c r="E335" s="2">
        <v>259.53</v>
      </c>
      <c r="F335" s="2" t="s">
        <v>69</v>
      </c>
    </row>
    <row r="336">
      <c r="A336" s="2" t="s">
        <v>5720</v>
      </c>
      <c r="B336" s="2" t="s">
        <v>5721</v>
      </c>
      <c r="C336" s="2">
        <v>5660.5</v>
      </c>
      <c r="D336" s="2" t="s">
        <v>69</v>
      </c>
      <c r="E336" s="2">
        <v>281.94</v>
      </c>
      <c r="F336" s="2" t="s">
        <v>69</v>
      </c>
    </row>
    <row r="337">
      <c r="A337" s="2" t="s">
        <v>5722</v>
      </c>
      <c r="B337" s="2" t="s">
        <v>5723</v>
      </c>
      <c r="C337" s="2">
        <v>186173.82</v>
      </c>
      <c r="D337" s="2" t="s">
        <v>69</v>
      </c>
      <c r="E337" s="2">
        <v>2627.86</v>
      </c>
      <c r="F337" s="2" t="s">
        <v>69</v>
      </c>
    </row>
    <row r="338">
      <c r="A338" s="2" t="s">
        <v>5724</v>
      </c>
      <c r="B338" s="2" t="s">
        <v>5725</v>
      </c>
      <c r="C338" s="2">
        <v>36055.58</v>
      </c>
      <c r="D338" s="2" t="s">
        <v>69</v>
      </c>
      <c r="E338" s="2">
        <v>1579.33</v>
      </c>
      <c r="F338" s="2" t="s">
        <v>69</v>
      </c>
    </row>
    <row r="339">
      <c r="A339" s="2" t="s">
        <v>5726</v>
      </c>
      <c r="B339" s="2" t="s">
        <v>5727</v>
      </c>
      <c r="C339" s="2">
        <v>117356.25</v>
      </c>
      <c r="D339" s="2" t="s">
        <v>69</v>
      </c>
      <c r="E339" s="2">
        <v>7273.71</v>
      </c>
      <c r="F339" s="2" t="s">
        <v>69</v>
      </c>
    </row>
    <row r="340">
      <c r="A340" s="2" t="s">
        <v>5728</v>
      </c>
      <c r="B340" s="2" t="s">
        <v>5729</v>
      </c>
      <c r="C340" s="2">
        <v>8021.6</v>
      </c>
      <c r="D340" s="2" t="s">
        <v>69</v>
      </c>
      <c r="E340" s="2">
        <v>-277.5</v>
      </c>
      <c r="F340" s="2" t="s">
        <v>69</v>
      </c>
    </row>
    <row r="341">
      <c r="A341" s="2" t="s">
        <v>5730</v>
      </c>
      <c r="B341" s="2" t="s">
        <v>5731</v>
      </c>
      <c r="C341" s="2">
        <v>132391.65</v>
      </c>
      <c r="D341" s="2" t="s">
        <v>69</v>
      </c>
      <c r="E341" s="2">
        <v>-522.5</v>
      </c>
      <c r="F341" s="2" t="s">
        <v>69</v>
      </c>
    </row>
    <row r="342">
      <c r="A342" s="2" t="s">
        <v>5732</v>
      </c>
      <c r="B342" s="2" t="s">
        <v>5733</v>
      </c>
      <c r="C342" s="2">
        <v>148609.44</v>
      </c>
      <c r="D342" s="2" t="s">
        <v>69</v>
      </c>
      <c r="E342" s="2">
        <v>314.74</v>
      </c>
      <c r="F342" s="2" t="s">
        <v>69</v>
      </c>
    </row>
    <row r="343">
      <c r="A343" s="2" t="s">
        <v>5734</v>
      </c>
      <c r="B343" s="2" t="s">
        <v>5735</v>
      </c>
      <c r="C343" s="2">
        <v>751.05</v>
      </c>
      <c r="D343" s="2" t="s">
        <v>69</v>
      </c>
      <c r="E343" s="2">
        <v>-106.05</v>
      </c>
      <c r="F343" s="2" t="s">
        <v>69</v>
      </c>
    </row>
    <row r="344">
      <c r="A344" s="2" t="s">
        <v>5736</v>
      </c>
      <c r="B344" s="2" t="s">
        <v>5737</v>
      </c>
      <c r="C344" s="2">
        <v>122365.8</v>
      </c>
      <c r="D344" s="2" t="s">
        <v>69</v>
      </c>
      <c r="E344" s="2">
        <v>-2655.79</v>
      </c>
      <c r="F344" s="2" t="s">
        <v>69</v>
      </c>
    </row>
    <row r="345">
      <c r="A345" s="2" t="s">
        <v>5738</v>
      </c>
      <c r="B345" s="2" t="s">
        <v>5739</v>
      </c>
      <c r="C345" s="2">
        <v>33918.08</v>
      </c>
      <c r="D345" s="2" t="s">
        <v>69</v>
      </c>
      <c r="E345" s="2">
        <v>-158.03</v>
      </c>
      <c r="F345" s="2" t="s">
        <v>69</v>
      </c>
    </row>
    <row r="346">
      <c r="A346" s="2" t="s">
        <v>5740</v>
      </c>
      <c r="B346" s="2" t="s">
        <v>5741</v>
      </c>
      <c r="C346" s="2">
        <v>123124.65</v>
      </c>
      <c r="D346" s="2" t="s">
        <v>69</v>
      </c>
      <c r="E346" s="2">
        <v>-1387.32</v>
      </c>
      <c r="F346" s="2" t="s">
        <v>69</v>
      </c>
    </row>
    <row r="347">
      <c r="A347" s="2" t="s">
        <v>5742</v>
      </c>
      <c r="B347" s="2" t="s">
        <v>5743</v>
      </c>
      <c r="C347" s="2">
        <v>54341.2</v>
      </c>
      <c r="D347" s="2" t="s">
        <v>69</v>
      </c>
      <c r="E347" s="2">
        <v>-918.61</v>
      </c>
      <c r="F347" s="2" t="s">
        <v>69</v>
      </c>
    </row>
    <row r="348">
      <c r="A348" s="2" t="s">
        <v>5744</v>
      </c>
      <c r="B348" s="2" t="s">
        <v>5745</v>
      </c>
      <c r="C348" s="2">
        <v>98680.26</v>
      </c>
      <c r="D348" s="2" t="s">
        <v>69</v>
      </c>
      <c r="E348" s="2">
        <v>6286.32</v>
      </c>
      <c r="F348" s="2" t="s">
        <v>69</v>
      </c>
    </row>
    <row r="349">
      <c r="A349" s="2" t="s">
        <v>5746</v>
      </c>
      <c r="B349" s="2" t="s">
        <v>5747</v>
      </c>
      <c r="C349" s="2">
        <v>91655.2</v>
      </c>
      <c r="D349" s="2" t="s">
        <v>69</v>
      </c>
      <c r="E349" s="2">
        <v>2497.3</v>
      </c>
      <c r="F349" s="2" t="s">
        <v>69</v>
      </c>
    </row>
    <row r="350">
      <c r="A350" s="2" t="s">
        <v>5748</v>
      </c>
      <c r="B350" s="2" t="s">
        <v>5749</v>
      </c>
      <c r="C350" s="2">
        <v>164159.43</v>
      </c>
      <c r="D350" s="2" t="s">
        <v>69</v>
      </c>
      <c r="E350" s="2">
        <v>18869.97</v>
      </c>
      <c r="F350" s="2" t="s">
        <v>69</v>
      </c>
    </row>
    <row r="351">
      <c r="A351" s="2" t="s">
        <v>5750</v>
      </c>
      <c r="B351" s="2" t="s">
        <v>5751</v>
      </c>
      <c r="C351" s="2">
        <v>123569.6</v>
      </c>
      <c r="D351" s="2" t="s">
        <v>69</v>
      </c>
      <c r="E351" s="2">
        <v>-4481.4</v>
      </c>
      <c r="F351" s="2" t="s">
        <v>69</v>
      </c>
    </row>
    <row r="352">
      <c r="A352" s="2" t="s">
        <v>5752</v>
      </c>
      <c r="B352" s="2" t="s">
        <v>5753</v>
      </c>
      <c r="C352" s="2">
        <v>37838.05</v>
      </c>
      <c r="D352" s="2" t="s">
        <v>69</v>
      </c>
      <c r="E352" s="2">
        <v>-497.59</v>
      </c>
      <c r="F352" s="2" t="s">
        <v>69</v>
      </c>
    </row>
    <row r="353">
      <c r="A353" s="2" t="s">
        <v>5754</v>
      </c>
      <c r="B353" s="2" t="s">
        <v>5755</v>
      </c>
      <c r="C353" s="2">
        <v>235752.99</v>
      </c>
      <c r="D353" s="2" t="s">
        <v>69</v>
      </c>
      <c r="E353" s="2">
        <v>18016.91</v>
      </c>
      <c r="F353" s="2" t="s">
        <v>69</v>
      </c>
    </row>
    <row r="354">
      <c r="A354" s="2" t="s">
        <v>5756</v>
      </c>
      <c r="B354" s="2" t="s">
        <v>5757</v>
      </c>
      <c r="C354" s="2">
        <v>36510.72</v>
      </c>
      <c r="D354" s="2" t="s">
        <v>69</v>
      </c>
      <c r="E354" s="2">
        <v>2782.08</v>
      </c>
      <c r="F354" s="2" t="s">
        <v>69</v>
      </c>
    </row>
    <row r="355">
      <c r="A355" s="2" t="s">
        <v>5758</v>
      </c>
      <c r="B355" s="2" t="s">
        <v>5759</v>
      </c>
      <c r="C355" s="2">
        <v>12493.14</v>
      </c>
      <c r="D355" s="2" t="s">
        <v>69</v>
      </c>
      <c r="E355" s="2">
        <v>229.53</v>
      </c>
      <c r="F355" s="2" t="s">
        <v>69</v>
      </c>
    </row>
    <row r="356">
      <c r="A356" s="2" t="s">
        <v>5760</v>
      </c>
      <c r="B356" s="2" t="s">
        <v>5761</v>
      </c>
      <c r="C356" s="2">
        <v>80632.86</v>
      </c>
      <c r="D356" s="2" t="s">
        <v>69</v>
      </c>
      <c r="E356" s="2">
        <v>-6423.83</v>
      </c>
      <c r="F356" s="2" t="s">
        <v>69</v>
      </c>
    </row>
    <row r="357">
      <c r="A357" s="2" t="s">
        <v>5762</v>
      </c>
      <c r="B357" s="2" t="s">
        <v>5763</v>
      </c>
      <c r="C357" s="2">
        <v>59553.7</v>
      </c>
      <c r="D357" s="2" t="s">
        <v>69</v>
      </c>
      <c r="E357" s="2">
        <v>3506.03</v>
      </c>
      <c r="F357" s="2" t="s">
        <v>69</v>
      </c>
    </row>
    <row r="358">
      <c r="A358" s="2" t="s">
        <v>5764</v>
      </c>
      <c r="B358" s="2" t="s">
        <v>5765</v>
      </c>
      <c r="C358" s="2">
        <v>233878.48</v>
      </c>
      <c r="D358" s="2" t="s">
        <v>69</v>
      </c>
      <c r="E358" s="2">
        <v>23782.75</v>
      </c>
      <c r="F358" s="2" t="s">
        <v>69</v>
      </c>
    </row>
    <row r="359">
      <c r="A359" s="2" t="s">
        <v>5766</v>
      </c>
      <c r="B359" s="2" t="s">
        <v>5767</v>
      </c>
      <c r="C359" s="2">
        <v>46771.92</v>
      </c>
      <c r="D359" s="2" t="s">
        <v>69</v>
      </c>
      <c r="E359" s="2">
        <v>930.51</v>
      </c>
      <c r="F359" s="2" t="s">
        <v>69</v>
      </c>
    </row>
    <row r="360">
      <c r="A360" s="2" t="s">
        <v>5768</v>
      </c>
      <c r="B360" s="2" t="s">
        <v>5769</v>
      </c>
      <c r="C360" s="2">
        <v>41087.28</v>
      </c>
      <c r="D360" s="2" t="s">
        <v>69</v>
      </c>
      <c r="E360" s="2">
        <v>-2008.85</v>
      </c>
      <c r="F360" s="2" t="s">
        <v>69</v>
      </c>
    </row>
    <row r="361">
      <c r="A361" s="2" t="s">
        <v>5770</v>
      </c>
      <c r="B361" s="2" t="s">
        <v>5771</v>
      </c>
      <c r="C361" s="2">
        <v>67244.1</v>
      </c>
      <c r="D361" s="2" t="s">
        <v>69</v>
      </c>
      <c r="E361" s="2">
        <v>-3142.65</v>
      </c>
      <c r="F361" s="2" t="s">
        <v>69</v>
      </c>
    </row>
    <row r="362">
      <c r="A362" s="2" t="s">
        <v>5772</v>
      </c>
      <c r="B362" s="2" t="s">
        <v>5773</v>
      </c>
      <c r="C362" s="2">
        <v>7606.48</v>
      </c>
      <c r="D362" s="2" t="s">
        <v>69</v>
      </c>
      <c r="E362" s="2">
        <v>-100.6</v>
      </c>
      <c r="F362" s="2" t="s">
        <v>69</v>
      </c>
    </row>
    <row r="363">
      <c r="A363" s="2" t="s">
        <v>5774</v>
      </c>
      <c r="B363" s="2" t="s">
        <v>5775</v>
      </c>
      <c r="C363" s="2">
        <v>294749.84</v>
      </c>
      <c r="D363" s="2" t="s">
        <v>69</v>
      </c>
      <c r="E363" s="2">
        <v>7915.73</v>
      </c>
      <c r="F363" s="2" t="s">
        <v>69</v>
      </c>
    </row>
    <row r="364">
      <c r="A364" s="2" t="s">
        <v>5776</v>
      </c>
      <c r="B364" s="2" t="s">
        <v>5777</v>
      </c>
      <c r="C364" s="2">
        <v>30643.2</v>
      </c>
      <c r="D364" s="2" t="s">
        <v>69</v>
      </c>
      <c r="E364" s="2">
        <v>239.4</v>
      </c>
      <c r="F364" s="2" t="s">
        <v>69</v>
      </c>
    </row>
    <row r="365">
      <c r="A365" s="2" t="s">
        <v>5778</v>
      </c>
      <c r="B365" s="2" t="s">
        <v>5779</v>
      </c>
      <c r="C365" s="2">
        <v>36450.36</v>
      </c>
      <c r="D365" s="2" t="s">
        <v>69</v>
      </c>
      <c r="E365" s="2">
        <v>292.58</v>
      </c>
      <c r="F365" s="2" t="s">
        <v>69</v>
      </c>
    </row>
    <row r="366">
      <c r="A366" s="2" t="s">
        <v>5780</v>
      </c>
      <c r="B366" s="2" t="s">
        <v>5781</v>
      </c>
      <c r="C366" s="2">
        <v>39290.83</v>
      </c>
      <c r="D366" s="2" t="s">
        <v>69</v>
      </c>
      <c r="E366" s="2">
        <v>2381.45</v>
      </c>
      <c r="F366" s="2" t="s">
        <v>69</v>
      </c>
    </row>
    <row r="367">
      <c r="A367" s="2" t="s">
        <v>5782</v>
      </c>
      <c r="B367" s="2" t="s">
        <v>5783</v>
      </c>
      <c r="C367" s="2">
        <v>58228.8</v>
      </c>
      <c r="D367" s="2" t="s">
        <v>69</v>
      </c>
      <c r="E367" s="2">
        <v>5325.6</v>
      </c>
      <c r="F367" s="2" t="s">
        <v>69</v>
      </c>
    </row>
    <row r="368">
      <c r="A368" s="2" t="s">
        <v>5784</v>
      </c>
      <c r="B368" s="2" t="s">
        <v>5785</v>
      </c>
      <c r="C368" s="2">
        <v>51166.56</v>
      </c>
      <c r="D368" s="2" t="s">
        <v>69</v>
      </c>
      <c r="E368" s="2">
        <v>-108.54</v>
      </c>
      <c r="F368" s="2" t="s">
        <v>69</v>
      </c>
    </row>
    <row r="369">
      <c r="A369" s="2" t="s">
        <v>5786</v>
      </c>
      <c r="B369" s="2" t="s">
        <v>5787</v>
      </c>
      <c r="C369" s="2">
        <v>206924.8</v>
      </c>
      <c r="D369" s="2" t="s">
        <v>69</v>
      </c>
      <c r="E369" s="2">
        <v>12149.08</v>
      </c>
      <c r="F369" s="2" t="s">
        <v>69</v>
      </c>
    </row>
    <row r="370">
      <c r="A370" s="2" t="s">
        <v>5788</v>
      </c>
      <c r="B370" s="2" t="s">
        <v>5789</v>
      </c>
      <c r="C370" s="2">
        <v>160671.34</v>
      </c>
      <c r="D370" s="2" t="s">
        <v>69</v>
      </c>
      <c r="E370" s="2">
        <v>-5223.69</v>
      </c>
      <c r="F370" s="2" t="s">
        <v>69</v>
      </c>
    </row>
    <row r="371">
      <c r="A371" s="2" t="s">
        <v>5790</v>
      </c>
      <c r="B371" s="2" t="s">
        <v>5791</v>
      </c>
      <c r="C371" s="2">
        <v>69716.84</v>
      </c>
      <c r="D371" s="2" t="s">
        <v>69</v>
      </c>
      <c r="E371" s="2">
        <v>-1374.14</v>
      </c>
      <c r="F371" s="2" t="s">
        <v>69</v>
      </c>
    </row>
    <row r="372">
      <c r="A372" s="2" t="s">
        <v>5792</v>
      </c>
      <c r="B372" s="2" t="s">
        <v>5793</v>
      </c>
      <c r="C372" s="2">
        <v>14803.6</v>
      </c>
      <c r="D372" s="2" t="s">
        <v>69</v>
      </c>
      <c r="E372" s="2">
        <v>547.91</v>
      </c>
      <c r="F372" s="2" t="s">
        <v>69</v>
      </c>
    </row>
    <row r="373">
      <c r="A373" s="2" t="s">
        <v>5794</v>
      </c>
      <c r="B373" s="2" t="s">
        <v>5795</v>
      </c>
      <c r="C373" s="2">
        <v>201865.44</v>
      </c>
      <c r="D373" s="2" t="s">
        <v>69</v>
      </c>
      <c r="E373" s="2">
        <v>3921.61</v>
      </c>
      <c r="F373" s="2" t="s">
        <v>69</v>
      </c>
    </row>
    <row r="374">
      <c r="A374" s="2" t="s">
        <v>5796</v>
      </c>
      <c r="B374" s="2" t="s">
        <v>5797</v>
      </c>
      <c r="C374" s="2">
        <v>253228.85</v>
      </c>
      <c r="D374" s="2" t="s">
        <v>69</v>
      </c>
      <c r="E374" s="2">
        <v>31528</v>
      </c>
      <c r="F374" s="2" t="s">
        <v>69</v>
      </c>
    </row>
    <row r="375">
      <c r="A375" s="2" t="s">
        <v>5798</v>
      </c>
      <c r="B375" s="2" t="s">
        <v>5799</v>
      </c>
      <c r="C375" s="2">
        <v>1712.34</v>
      </c>
      <c r="D375" s="2" t="s">
        <v>69</v>
      </c>
      <c r="E375" s="2">
        <v>-34.02</v>
      </c>
      <c r="F375" s="2" t="s">
        <v>69</v>
      </c>
    </row>
    <row r="376">
      <c r="A376" s="2" t="s">
        <v>5800</v>
      </c>
      <c r="B376" s="2" t="s">
        <v>5801</v>
      </c>
      <c r="C376" s="2">
        <v>140282.68</v>
      </c>
      <c r="D376" s="2" t="s">
        <v>69</v>
      </c>
      <c r="E376" s="2">
        <v>4411.04</v>
      </c>
      <c r="F376" s="2" t="s">
        <v>69</v>
      </c>
    </row>
    <row r="377">
      <c r="A377" s="2" t="s">
        <v>5802</v>
      </c>
      <c r="B377" s="2" t="s">
        <v>5803</v>
      </c>
      <c r="C377" s="2">
        <v>21470.9</v>
      </c>
      <c r="D377" s="2" t="s">
        <v>69</v>
      </c>
      <c r="E377" s="2">
        <v>678.77</v>
      </c>
      <c r="F377" s="2" t="s">
        <v>69</v>
      </c>
    </row>
    <row r="378">
      <c r="A378" s="2" t="s">
        <v>5804</v>
      </c>
      <c r="B378" s="2" t="s">
        <v>5805</v>
      </c>
      <c r="C378" s="2">
        <v>64568.46</v>
      </c>
      <c r="D378" s="2" t="s">
        <v>69</v>
      </c>
      <c r="E378" s="2">
        <v>2498.62</v>
      </c>
      <c r="F378" s="2" t="s">
        <v>69</v>
      </c>
    </row>
    <row r="379">
      <c r="A379" s="2" t="s">
        <v>5806</v>
      </c>
      <c r="B379" s="2" t="s">
        <v>5807</v>
      </c>
      <c r="C379" s="2">
        <v>71227.76</v>
      </c>
      <c r="D379" s="2" t="s">
        <v>69</v>
      </c>
      <c r="E379" s="2">
        <v>-4454.08</v>
      </c>
      <c r="F379" s="2" t="s">
        <v>69</v>
      </c>
    </row>
    <row r="380">
      <c r="A380" s="2" t="s">
        <v>5808</v>
      </c>
      <c r="B380" s="2" t="s">
        <v>5809</v>
      </c>
      <c r="C380" s="2">
        <v>168460.48</v>
      </c>
      <c r="D380" s="2" t="s">
        <v>69</v>
      </c>
      <c r="E380" s="2">
        <v>11006.64</v>
      </c>
      <c r="F380" s="2" t="s">
        <v>69</v>
      </c>
    </row>
    <row r="381">
      <c r="A381" s="2" t="s">
        <v>5810</v>
      </c>
      <c r="B381" s="2" t="s">
        <v>5811</v>
      </c>
      <c r="C381" s="2">
        <v>136760.64</v>
      </c>
      <c r="D381" s="2" t="s">
        <v>69</v>
      </c>
      <c r="E381" s="2">
        <v>3964.37</v>
      </c>
      <c r="F381" s="2" t="s">
        <v>69</v>
      </c>
    </row>
    <row r="382">
      <c r="A382" s="2" t="s">
        <v>5812</v>
      </c>
      <c r="B382" s="2" t="s">
        <v>5813</v>
      </c>
      <c r="C382" s="2">
        <v>453764.43</v>
      </c>
      <c r="D382" s="2" t="s">
        <v>69</v>
      </c>
      <c r="E382" s="2">
        <v>-30902.3</v>
      </c>
      <c r="F382" s="2" t="s">
        <v>69</v>
      </c>
    </row>
    <row r="383">
      <c r="A383" s="2" t="s">
        <v>5814</v>
      </c>
      <c r="B383" s="2" t="s">
        <v>5815</v>
      </c>
      <c r="C383" s="2">
        <v>53295.3</v>
      </c>
      <c r="D383" s="2" t="s">
        <v>69</v>
      </c>
      <c r="E383" s="2">
        <v>2292.99</v>
      </c>
      <c r="F383" s="2" t="s">
        <v>69</v>
      </c>
    </row>
    <row r="384">
      <c r="A384" s="2" t="s">
        <v>5816</v>
      </c>
      <c r="B384" s="2" t="s">
        <v>5817</v>
      </c>
      <c r="C384" s="2">
        <v>38599.21</v>
      </c>
      <c r="D384" s="2" t="s">
        <v>69</v>
      </c>
      <c r="E384" s="2">
        <v>-2290.67</v>
      </c>
      <c r="F384" s="2" t="s">
        <v>69</v>
      </c>
    </row>
    <row r="385">
      <c r="A385" s="2" t="s">
        <v>5818</v>
      </c>
      <c r="B385" s="2" t="s">
        <v>5819</v>
      </c>
      <c r="C385" s="2">
        <v>128457.29</v>
      </c>
      <c r="D385" s="2" t="s">
        <v>69</v>
      </c>
      <c r="E385" s="2">
        <v>3360.15</v>
      </c>
      <c r="F385" s="2" t="s">
        <v>69</v>
      </c>
    </row>
    <row r="386">
      <c r="A386" s="2" t="s">
        <v>5820</v>
      </c>
      <c r="B386" s="2" t="s">
        <v>5821</v>
      </c>
      <c r="C386" s="2">
        <v>164348.16</v>
      </c>
      <c r="D386" s="2" t="s">
        <v>69</v>
      </c>
      <c r="E386" s="2">
        <v>17899.17</v>
      </c>
      <c r="F386" s="2" t="s">
        <v>69</v>
      </c>
    </row>
    <row r="387">
      <c r="A387" s="2" t="s">
        <v>5822</v>
      </c>
      <c r="B387" s="2" t="s">
        <v>5823</v>
      </c>
      <c r="C387" s="2">
        <v>222293.16</v>
      </c>
      <c r="D387" s="2" t="s">
        <v>69</v>
      </c>
      <c r="E387" s="2">
        <v>2316.99</v>
      </c>
      <c r="F387" s="2" t="s">
        <v>69</v>
      </c>
    </row>
    <row r="388">
      <c r="A388" s="2" t="s">
        <v>5824</v>
      </c>
      <c r="B388" s="2" t="s">
        <v>5825</v>
      </c>
      <c r="C388" s="2">
        <v>69712.5</v>
      </c>
      <c r="D388" s="2" t="s">
        <v>69</v>
      </c>
      <c r="E388" s="2">
        <v>3573.39</v>
      </c>
      <c r="F388" s="2" t="s">
        <v>69</v>
      </c>
    </row>
    <row r="389">
      <c r="A389" s="2" t="s">
        <v>5826</v>
      </c>
      <c r="B389" s="2" t="s">
        <v>5827</v>
      </c>
      <c r="C389" s="2">
        <v>68199.19</v>
      </c>
      <c r="D389" s="2" t="s">
        <v>69</v>
      </c>
      <c r="E389" s="2">
        <v>-9820.87</v>
      </c>
      <c r="F389" s="2" t="s">
        <v>69</v>
      </c>
    </row>
    <row r="390">
      <c r="A390" s="2" t="s">
        <v>5828</v>
      </c>
      <c r="B390" s="2" t="s">
        <v>5829</v>
      </c>
      <c r="C390" s="2">
        <v>133254.26</v>
      </c>
      <c r="D390" s="2" t="s">
        <v>69</v>
      </c>
      <c r="E390" s="2">
        <v>-1966.75</v>
      </c>
      <c r="F390" s="2" t="s">
        <v>69</v>
      </c>
    </row>
    <row r="391">
      <c r="A391" s="2" t="s">
        <v>5830</v>
      </c>
      <c r="B391" s="2" t="s">
        <v>5831</v>
      </c>
      <c r="C391" s="2">
        <v>192619.44</v>
      </c>
      <c r="D391" s="2" t="s">
        <v>69</v>
      </c>
      <c r="E391" s="2">
        <v>-2946.02</v>
      </c>
      <c r="F391" s="2" t="s">
        <v>69</v>
      </c>
    </row>
    <row r="392">
      <c r="A392" s="2" t="s">
        <v>5832</v>
      </c>
      <c r="B392" s="2" t="s">
        <v>5833</v>
      </c>
      <c r="C392" s="2">
        <v>67394.72</v>
      </c>
      <c r="D392" s="2" t="s">
        <v>69</v>
      </c>
      <c r="E392" s="2">
        <v>-3327.85</v>
      </c>
      <c r="F392" s="2" t="s">
        <v>69</v>
      </c>
    </row>
    <row r="393">
      <c r="A393" s="2" t="s">
        <v>5834</v>
      </c>
      <c r="B393" s="2" t="s">
        <v>5835</v>
      </c>
      <c r="C393" s="2">
        <v>23051</v>
      </c>
      <c r="D393" s="2" t="s">
        <v>69</v>
      </c>
      <c r="E393" s="2">
        <v>-608.65</v>
      </c>
      <c r="F393" s="2" t="s">
        <v>69</v>
      </c>
    </row>
    <row r="394">
      <c r="A394" s="2" t="s">
        <v>5836</v>
      </c>
      <c r="B394" s="2" t="s">
        <v>5837</v>
      </c>
      <c r="C394" s="2">
        <v>60948.45</v>
      </c>
      <c r="D394" s="2" t="s">
        <v>69</v>
      </c>
      <c r="E394" s="2">
        <v>-107.48</v>
      </c>
      <c r="F394" s="2" t="s">
        <v>69</v>
      </c>
    </row>
    <row r="395">
      <c r="A395" s="2" t="s">
        <v>5838</v>
      </c>
      <c r="B395" s="2" t="s">
        <v>5839</v>
      </c>
      <c r="C395" s="2">
        <v>175379.36</v>
      </c>
      <c r="D395" s="2" t="s">
        <v>69</v>
      </c>
      <c r="E395" s="2">
        <v>-5119.73</v>
      </c>
      <c r="F395" s="2" t="s">
        <v>69</v>
      </c>
    </row>
    <row r="396">
      <c r="A396" s="2" t="s">
        <v>5840</v>
      </c>
      <c r="B396" s="2" t="s">
        <v>5841</v>
      </c>
      <c r="C396" s="2">
        <v>334424.1</v>
      </c>
      <c r="D396" s="2" t="s">
        <v>69</v>
      </c>
      <c r="E396" s="2">
        <v>-9798.07</v>
      </c>
      <c r="F396" s="2" t="s">
        <v>69</v>
      </c>
    </row>
    <row r="397">
      <c r="A397" s="2" t="s">
        <v>5842</v>
      </c>
      <c r="B397" s="2" t="s">
        <v>5843</v>
      </c>
      <c r="C397" s="2">
        <v>83354</v>
      </c>
      <c r="D397" s="2" t="s">
        <v>69</v>
      </c>
      <c r="E397" s="2">
        <v>-7668</v>
      </c>
      <c r="F397" s="2" t="s">
        <v>69</v>
      </c>
    </row>
    <row r="398">
      <c r="A398" s="2" t="s">
        <v>5844</v>
      </c>
      <c r="B398" s="2" t="s">
        <v>5845</v>
      </c>
      <c r="C398" s="2">
        <v>140289.48</v>
      </c>
      <c r="D398" s="2" t="s">
        <v>69</v>
      </c>
      <c r="E398" s="2">
        <v>9374.78</v>
      </c>
      <c r="F398" s="2" t="s">
        <v>69</v>
      </c>
    </row>
    <row r="399">
      <c r="A399" s="2" t="s">
        <v>5846</v>
      </c>
      <c r="B399" s="2" t="s">
        <v>5847</v>
      </c>
      <c r="C399" s="2">
        <v>80151.12</v>
      </c>
      <c r="D399" s="2" t="s">
        <v>69</v>
      </c>
      <c r="E399" s="2">
        <v>-1985.31</v>
      </c>
      <c r="F399" s="2" t="s">
        <v>69</v>
      </c>
    </row>
    <row r="400">
      <c r="A400" s="2" t="s">
        <v>5848</v>
      </c>
      <c r="B400" s="2" t="s">
        <v>5849</v>
      </c>
      <c r="C400" s="2">
        <v>372065.52</v>
      </c>
      <c r="D400" s="2" t="s">
        <v>69</v>
      </c>
      <c r="E400" s="2">
        <v>13079.36</v>
      </c>
      <c r="F400" s="2" t="s">
        <v>69</v>
      </c>
    </row>
    <row r="401">
      <c r="A401" s="2" t="s">
        <v>5850</v>
      </c>
      <c r="B401" s="2" t="s">
        <v>5851</v>
      </c>
      <c r="C401" s="2">
        <v>43911.6</v>
      </c>
      <c r="D401" s="2" t="s">
        <v>69</v>
      </c>
      <c r="E401" s="2">
        <v>3777</v>
      </c>
      <c r="F401" s="2" t="s">
        <v>69</v>
      </c>
    </row>
    <row r="402">
      <c r="A402" s="2" t="s">
        <v>5852</v>
      </c>
      <c r="B402" s="2" t="s">
        <v>5853</v>
      </c>
      <c r="C402" s="2">
        <v>80928.64</v>
      </c>
      <c r="D402" s="2" t="s">
        <v>69</v>
      </c>
      <c r="E402" s="2">
        <v>-2409.89</v>
      </c>
      <c r="F402" s="2" t="s">
        <v>69</v>
      </c>
    </row>
    <row r="403">
      <c r="A403" s="2" t="s">
        <v>5854</v>
      </c>
      <c r="B403" s="2" t="s">
        <v>5855</v>
      </c>
      <c r="C403" s="2">
        <v>43400</v>
      </c>
      <c r="D403" s="2" t="s">
        <v>69</v>
      </c>
      <c r="E403" s="2">
        <v>-48</v>
      </c>
      <c r="F403" s="2" t="s">
        <v>69</v>
      </c>
    </row>
    <row r="404">
      <c r="A404" s="2" t="s">
        <v>5856</v>
      </c>
      <c r="B404" s="2" t="s">
        <v>5857</v>
      </c>
      <c r="C404" s="2">
        <v>141094.38</v>
      </c>
      <c r="D404" s="2" t="s">
        <v>69</v>
      </c>
      <c r="E404" s="2">
        <v>-11938.08</v>
      </c>
      <c r="F404" s="2" t="s">
        <v>69</v>
      </c>
    </row>
    <row r="405">
      <c r="A405" s="2" t="s">
        <v>5858</v>
      </c>
      <c r="B405" s="2" t="s">
        <v>5859</v>
      </c>
      <c r="C405" s="2">
        <v>64533.69</v>
      </c>
      <c r="D405" s="2" t="s">
        <v>69</v>
      </c>
      <c r="E405" s="2">
        <v>-748.41</v>
      </c>
      <c r="F405" s="2" t="s">
        <v>69</v>
      </c>
    </row>
    <row r="406">
      <c r="A406" s="2" t="s">
        <v>5860</v>
      </c>
      <c r="B406" s="2" t="s">
        <v>5861</v>
      </c>
      <c r="C406" s="2">
        <v>247861.08</v>
      </c>
      <c r="D406" s="2" t="s">
        <v>69</v>
      </c>
      <c r="E406" s="2">
        <v>14932.49</v>
      </c>
      <c r="F406" s="2" t="s">
        <v>69</v>
      </c>
    </row>
    <row r="407">
      <c r="A407" s="2" t="s">
        <v>5862</v>
      </c>
      <c r="B407" s="2" t="s">
        <v>5863</v>
      </c>
      <c r="C407" s="2">
        <v>6309.21</v>
      </c>
      <c r="D407" s="2" t="s">
        <v>69</v>
      </c>
      <c r="E407" s="2">
        <v>47.7</v>
      </c>
      <c r="F407" s="2" t="s">
        <v>69</v>
      </c>
    </row>
    <row r="408">
      <c r="A408" s="2" t="s">
        <v>5864</v>
      </c>
      <c r="B408" s="2" t="s">
        <v>5865</v>
      </c>
      <c r="C408" s="2">
        <v>80954.45</v>
      </c>
      <c r="D408" s="2" t="s">
        <v>69</v>
      </c>
      <c r="E408" s="2">
        <v>-106.12</v>
      </c>
      <c r="F408" s="2" t="s">
        <v>69</v>
      </c>
    </row>
    <row r="409">
      <c r="A409" s="2" t="s">
        <v>5866</v>
      </c>
      <c r="B409" s="2" t="s">
        <v>5867</v>
      </c>
      <c r="C409" s="2">
        <v>108196.75</v>
      </c>
      <c r="D409" s="2" t="s">
        <v>69</v>
      </c>
      <c r="E409" s="2">
        <v>-3071.91</v>
      </c>
      <c r="F409" s="2" t="s">
        <v>69</v>
      </c>
    </row>
    <row r="410">
      <c r="A410" s="2" t="s">
        <v>5868</v>
      </c>
      <c r="B410" s="2" t="s">
        <v>5869</v>
      </c>
      <c r="C410" s="2">
        <v>50632.68</v>
      </c>
      <c r="D410" s="2" t="s">
        <v>69</v>
      </c>
      <c r="E410" s="2">
        <v>1834.71</v>
      </c>
      <c r="F410" s="2" t="s">
        <v>69</v>
      </c>
    </row>
    <row r="411">
      <c r="A411" s="2" t="s">
        <v>5870</v>
      </c>
      <c r="B411" s="2" t="s">
        <v>5871</v>
      </c>
      <c r="C411" s="2">
        <v>187941.88</v>
      </c>
      <c r="D411" s="2" t="s">
        <v>69</v>
      </c>
      <c r="E411" s="2">
        <v>11087.14</v>
      </c>
      <c r="F411" s="2" t="s">
        <v>69</v>
      </c>
    </row>
    <row r="412">
      <c r="A412" s="2" t="s">
        <v>5872</v>
      </c>
      <c r="B412" s="2" t="s">
        <v>5873</v>
      </c>
      <c r="C412" s="2">
        <v>70499.04</v>
      </c>
      <c r="D412" s="2" t="s">
        <v>69</v>
      </c>
      <c r="E412" s="2">
        <v>-6076.21</v>
      </c>
      <c r="F412" s="2" t="s">
        <v>69</v>
      </c>
    </row>
    <row r="413">
      <c r="A413" s="2" t="s">
        <v>5874</v>
      </c>
      <c r="B413" s="2" t="s">
        <v>5875</v>
      </c>
      <c r="C413" s="2">
        <v>151512</v>
      </c>
      <c r="D413" s="2" t="s">
        <v>69</v>
      </c>
      <c r="E413" s="2">
        <v>6527</v>
      </c>
      <c r="F413" s="2" t="s">
        <v>69</v>
      </c>
    </row>
    <row r="414">
      <c r="A414" s="2" t="s">
        <v>5876</v>
      </c>
      <c r="B414" s="2" t="s">
        <v>5877</v>
      </c>
      <c r="C414" s="2">
        <v>21610.96</v>
      </c>
      <c r="D414" s="2" t="s">
        <v>69</v>
      </c>
      <c r="E414" s="2">
        <v>-356.13</v>
      </c>
      <c r="F414" s="2" t="s">
        <v>69</v>
      </c>
    </row>
    <row r="415">
      <c r="A415" s="2" t="s">
        <v>5878</v>
      </c>
      <c r="B415" s="2" t="s">
        <v>5879</v>
      </c>
      <c r="C415" s="2">
        <v>35768</v>
      </c>
      <c r="D415" s="2" t="s">
        <v>69</v>
      </c>
      <c r="E415" s="2">
        <v>-2132</v>
      </c>
      <c r="F415" s="2" t="s">
        <v>69</v>
      </c>
    </row>
    <row r="416">
      <c r="A416" s="2" t="s">
        <v>5880</v>
      </c>
      <c r="B416" s="2" t="s">
        <v>5881</v>
      </c>
      <c r="C416" s="2">
        <v>13517.07</v>
      </c>
      <c r="D416" s="2" t="s">
        <v>69</v>
      </c>
      <c r="E416" s="2">
        <v>-56.51</v>
      </c>
      <c r="F416" s="2" t="s">
        <v>69</v>
      </c>
    </row>
    <row r="417">
      <c r="A417" s="2" t="s">
        <v>5882</v>
      </c>
      <c r="B417" s="2" t="s">
        <v>5883</v>
      </c>
      <c r="C417" s="2">
        <v>200332.44</v>
      </c>
      <c r="D417" s="2" t="s">
        <v>69</v>
      </c>
      <c r="E417" s="2">
        <v>434.21</v>
      </c>
      <c r="F417" s="2" t="s">
        <v>69</v>
      </c>
    </row>
    <row r="418">
      <c r="A418" s="2" t="s">
        <v>5884</v>
      </c>
      <c r="B418" s="2" t="s">
        <v>5885</v>
      </c>
      <c r="C418" s="2">
        <v>22557.48</v>
      </c>
      <c r="D418" s="2" t="s">
        <v>69</v>
      </c>
      <c r="E418" s="2">
        <v>1221.99</v>
      </c>
      <c r="F418" s="2" t="s">
        <v>69</v>
      </c>
    </row>
    <row r="419">
      <c r="A419" s="2" t="s">
        <v>5886</v>
      </c>
      <c r="B419" s="2" t="s">
        <v>5887</v>
      </c>
      <c r="C419" s="2">
        <v>49250.42</v>
      </c>
      <c r="D419" s="2" t="s">
        <v>69</v>
      </c>
      <c r="E419" s="2">
        <v>-787.28</v>
      </c>
      <c r="F419" s="2" t="s">
        <v>69</v>
      </c>
    </row>
    <row r="420">
      <c r="A420" s="2" t="s">
        <v>5888</v>
      </c>
      <c r="B420" s="2" t="s">
        <v>5889</v>
      </c>
      <c r="C420" s="2">
        <v>207043.19</v>
      </c>
      <c r="D420" s="2" t="s">
        <v>69</v>
      </c>
      <c r="E420" s="2">
        <v>7655.14</v>
      </c>
      <c r="F420" s="2" t="s">
        <v>69</v>
      </c>
    </row>
    <row r="421">
      <c r="A421" s="2" t="s">
        <v>5890</v>
      </c>
      <c r="B421" s="2" t="s">
        <v>5891</v>
      </c>
      <c r="C421" s="2">
        <v>13072.8</v>
      </c>
      <c r="D421" s="2" t="s">
        <v>69</v>
      </c>
      <c r="E421" s="2">
        <v>-411.6</v>
      </c>
      <c r="F421" s="2" t="s">
        <v>69</v>
      </c>
    </row>
    <row r="422">
      <c r="A422" s="2" t="s">
        <v>5892</v>
      </c>
      <c r="B422" s="2" t="s">
        <v>5893</v>
      </c>
      <c r="C422" s="2">
        <v>94559.4</v>
      </c>
      <c r="D422" s="2" t="s">
        <v>69</v>
      </c>
      <c r="E422" s="2">
        <v>640.78</v>
      </c>
      <c r="F422" s="2" t="s">
        <v>69</v>
      </c>
    </row>
    <row r="423">
      <c r="A423" s="2" t="s">
        <v>5894</v>
      </c>
      <c r="B423" s="2" t="s">
        <v>5895</v>
      </c>
      <c r="C423" s="2">
        <v>221483.6</v>
      </c>
      <c r="D423" s="2" t="s">
        <v>69</v>
      </c>
      <c r="E423" s="2">
        <v>7304.2</v>
      </c>
      <c r="F423" s="2" t="s">
        <v>69</v>
      </c>
    </row>
    <row r="424">
      <c r="A424" s="2" t="s">
        <v>316</v>
      </c>
      <c r="B424" s="2" t="s">
        <v>5896</v>
      </c>
      <c r="C424" s="2">
        <v>130023.27</v>
      </c>
      <c r="D424" s="2" t="s">
        <v>69</v>
      </c>
      <c r="E424" s="2">
        <v>10930.14</v>
      </c>
      <c r="F424" s="2" t="s">
        <v>69</v>
      </c>
    </row>
    <row r="425">
      <c r="A425" s="2" t="s">
        <v>5897</v>
      </c>
      <c r="B425" s="2" t="s">
        <v>5898</v>
      </c>
      <c r="C425" s="2">
        <v>86386.8</v>
      </c>
      <c r="D425" s="2" t="s">
        <v>69</v>
      </c>
      <c r="E425" s="2">
        <v>-1976.9</v>
      </c>
      <c r="F425" s="2" t="s">
        <v>69</v>
      </c>
    </row>
    <row r="426">
      <c r="A426" s="2" t="s">
        <v>5899</v>
      </c>
      <c r="B426" s="2" t="s">
        <v>5900</v>
      </c>
      <c r="C426" s="2">
        <v>6628.4</v>
      </c>
      <c r="D426" s="2" t="s">
        <v>69</v>
      </c>
      <c r="E426" s="2">
        <v>391.25</v>
      </c>
      <c r="F426" s="2" t="s">
        <v>69</v>
      </c>
    </row>
    <row r="427">
      <c r="A427" s="2" t="s">
        <v>5901</v>
      </c>
      <c r="B427" s="2" t="s">
        <v>5902</v>
      </c>
      <c r="C427" s="2">
        <v>4663.8</v>
      </c>
      <c r="D427" s="2" t="s">
        <v>69</v>
      </c>
      <c r="E427" s="2">
        <v>-154.08</v>
      </c>
      <c r="F427" s="2" t="s">
        <v>69</v>
      </c>
    </row>
    <row r="428">
      <c r="A428" s="2" t="s">
        <v>5903</v>
      </c>
      <c r="B428" s="2" t="s">
        <v>5904</v>
      </c>
      <c r="C428" s="2">
        <v>192659.92</v>
      </c>
      <c r="D428" s="2" t="s">
        <v>69</v>
      </c>
      <c r="E428" s="2">
        <v>-4089.3</v>
      </c>
      <c r="F428" s="2" t="s">
        <v>69</v>
      </c>
    </row>
    <row r="429">
      <c r="A429" s="2" t="s">
        <v>5905</v>
      </c>
      <c r="B429" s="2" t="s">
        <v>5906</v>
      </c>
      <c r="C429" s="2">
        <v>113222.93</v>
      </c>
      <c r="D429" s="2" t="s">
        <v>69</v>
      </c>
      <c r="E429" s="2">
        <v>619.4</v>
      </c>
      <c r="F429" s="2" t="s">
        <v>69</v>
      </c>
    </row>
    <row r="430">
      <c r="A430" s="2" t="s">
        <v>5907</v>
      </c>
      <c r="B430" s="2" t="s">
        <v>5908</v>
      </c>
      <c r="C430" s="2">
        <v>81320.48</v>
      </c>
      <c r="D430" s="2" t="s">
        <v>69</v>
      </c>
      <c r="E430" s="2">
        <v>-2805.72</v>
      </c>
      <c r="F430" s="2" t="s">
        <v>69</v>
      </c>
    </row>
    <row r="431">
      <c r="A431" s="2" t="s">
        <v>5909</v>
      </c>
      <c r="B431" s="2" t="s">
        <v>5910</v>
      </c>
      <c r="C431" s="2">
        <v>101350.16</v>
      </c>
      <c r="D431" s="2" t="s">
        <v>69</v>
      </c>
      <c r="E431" s="2">
        <v>-6619.12</v>
      </c>
      <c r="F431" s="2" t="s">
        <v>69</v>
      </c>
    </row>
    <row r="432">
      <c r="A432" s="2" t="s">
        <v>5911</v>
      </c>
      <c r="B432" s="2" t="s">
        <v>5912</v>
      </c>
      <c r="C432" s="2">
        <v>62729.6</v>
      </c>
      <c r="D432" s="2" t="s">
        <v>69</v>
      </c>
      <c r="E432" s="2">
        <v>-88.87</v>
      </c>
      <c r="F432" s="2" t="s">
        <v>69</v>
      </c>
    </row>
    <row r="433">
      <c r="A433" s="2" t="s">
        <v>5913</v>
      </c>
      <c r="B433" s="2" t="s">
        <v>5914</v>
      </c>
      <c r="C433" s="2">
        <v>68824.04</v>
      </c>
      <c r="D433" s="2" t="s">
        <v>69</v>
      </c>
      <c r="E433" s="2">
        <v>-2030.29</v>
      </c>
      <c r="F433" s="2" t="s">
        <v>69</v>
      </c>
    </row>
    <row r="434">
      <c r="A434" s="2" t="s">
        <v>5915</v>
      </c>
      <c r="B434" s="2" t="s">
        <v>5916</v>
      </c>
      <c r="C434" s="2">
        <v>34456.32</v>
      </c>
      <c r="D434" s="2" t="s">
        <v>69</v>
      </c>
      <c r="E434" s="2">
        <v>544.92</v>
      </c>
      <c r="F434" s="2" t="s">
        <v>69</v>
      </c>
    </row>
    <row r="435">
      <c r="A435" s="2" t="s">
        <v>5917</v>
      </c>
      <c r="B435" s="2" t="s">
        <v>5918</v>
      </c>
      <c r="C435" s="2">
        <v>192707.76</v>
      </c>
      <c r="D435" s="2" t="s">
        <v>69</v>
      </c>
      <c r="E435" s="2">
        <v>5045.28</v>
      </c>
      <c r="F435" s="2" t="s">
        <v>69</v>
      </c>
    </row>
    <row r="436">
      <c r="A436" s="2" t="s">
        <v>5919</v>
      </c>
      <c r="B436" s="2" t="s">
        <v>5920</v>
      </c>
      <c r="C436" s="2">
        <v>129347.56</v>
      </c>
      <c r="D436" s="2" t="s">
        <v>69</v>
      </c>
      <c r="E436" s="2">
        <v>2902.28</v>
      </c>
      <c r="F436" s="2" t="s">
        <v>69</v>
      </c>
    </row>
    <row r="437">
      <c r="A437" s="2" t="s">
        <v>5921</v>
      </c>
      <c r="B437" s="2" t="s">
        <v>5922</v>
      </c>
      <c r="C437" s="2">
        <v>166812.48</v>
      </c>
      <c r="D437" s="2" t="s">
        <v>69</v>
      </c>
      <c r="E437" s="2">
        <v>-783.06</v>
      </c>
      <c r="F437" s="2" t="s">
        <v>69</v>
      </c>
    </row>
    <row r="438">
      <c r="A438" s="2" t="s">
        <v>5923</v>
      </c>
      <c r="B438" s="2" t="s">
        <v>5924</v>
      </c>
      <c r="C438" s="2">
        <v>115462.05</v>
      </c>
      <c r="D438" s="2" t="s">
        <v>69</v>
      </c>
      <c r="E438" s="2">
        <v>2785.07</v>
      </c>
      <c r="F438" s="2" t="s">
        <v>69</v>
      </c>
    </row>
    <row r="439">
      <c r="A439" s="2" t="s">
        <v>5925</v>
      </c>
      <c r="B439" s="2" t="s">
        <v>5926</v>
      </c>
      <c r="C439" s="2">
        <v>38468.25</v>
      </c>
      <c r="D439" s="2" t="s">
        <v>69</v>
      </c>
      <c r="E439" s="2">
        <v>-3356.85</v>
      </c>
      <c r="F439" s="2" t="s">
        <v>69</v>
      </c>
    </row>
    <row r="440">
      <c r="A440" s="2" t="s">
        <v>5927</v>
      </c>
      <c r="B440" s="2" t="s">
        <v>5928</v>
      </c>
      <c r="C440" s="2">
        <v>235897.26</v>
      </c>
      <c r="D440" s="2" t="s">
        <v>69</v>
      </c>
      <c r="E440" s="2">
        <v>-6203.96</v>
      </c>
      <c r="F440" s="2" t="s">
        <v>69</v>
      </c>
    </row>
    <row r="441">
      <c r="A441" s="2" t="s">
        <v>5929</v>
      </c>
      <c r="B441" s="2" t="s">
        <v>5930</v>
      </c>
      <c r="C441" s="2">
        <v>20387.87</v>
      </c>
      <c r="D441" s="2" t="s">
        <v>69</v>
      </c>
      <c r="E441" s="2">
        <v>49.23</v>
      </c>
      <c r="F441" s="2" t="s">
        <v>69</v>
      </c>
    </row>
    <row r="442">
      <c r="A442" s="2" t="s">
        <v>5931</v>
      </c>
      <c r="B442" s="2" t="s">
        <v>5932</v>
      </c>
      <c r="C442" s="2">
        <v>61908.96</v>
      </c>
      <c r="D442" s="2" t="s">
        <v>69</v>
      </c>
      <c r="E442" s="2">
        <v>-3312.8</v>
      </c>
      <c r="F442" s="2" t="s">
        <v>69</v>
      </c>
    </row>
    <row r="443">
      <c r="A443" s="2" t="s">
        <v>5933</v>
      </c>
      <c r="B443" s="2" t="s">
        <v>5934</v>
      </c>
      <c r="C443" s="2">
        <v>16240.1</v>
      </c>
      <c r="D443" s="2" t="s">
        <v>69</v>
      </c>
      <c r="E443" s="2">
        <v>631.43</v>
      </c>
      <c r="F443" s="2" t="s">
        <v>69</v>
      </c>
    </row>
    <row r="444">
      <c r="A444" s="2" t="s">
        <v>5935</v>
      </c>
      <c r="B444" s="2" t="s">
        <v>5936</v>
      </c>
      <c r="C444" s="2">
        <v>370091.37</v>
      </c>
      <c r="D444" s="2" t="s">
        <v>69</v>
      </c>
      <c r="E444" s="2">
        <v>-13147.97</v>
      </c>
      <c r="F444" s="2" t="s">
        <v>69</v>
      </c>
    </row>
    <row r="445">
      <c r="A445" s="2" t="s">
        <v>5937</v>
      </c>
      <c r="B445" s="2" t="s">
        <v>5938</v>
      </c>
      <c r="C445" s="2">
        <v>105792.9</v>
      </c>
      <c r="D445" s="2" t="s">
        <v>69</v>
      </c>
      <c r="E445" s="2">
        <v>4303.44</v>
      </c>
      <c r="F445" s="2" t="s">
        <v>69</v>
      </c>
    </row>
    <row r="446">
      <c r="A446" s="2" t="s">
        <v>5939</v>
      </c>
      <c r="B446" s="2" t="s">
        <v>5940</v>
      </c>
      <c r="C446" s="2">
        <v>13224.33</v>
      </c>
      <c r="D446" s="2" t="s">
        <v>69</v>
      </c>
      <c r="E446" s="2">
        <v>-982.8</v>
      </c>
      <c r="F446" s="2" t="s">
        <v>69</v>
      </c>
    </row>
    <row r="447">
      <c r="A447" s="2" t="s">
        <v>5941</v>
      </c>
      <c r="B447" s="2" t="s">
        <v>5942</v>
      </c>
      <c r="C447" s="2">
        <v>81304.08</v>
      </c>
      <c r="D447" s="2" t="s">
        <v>69</v>
      </c>
      <c r="E447" s="2">
        <v>534.06</v>
      </c>
      <c r="F447" s="2" t="s">
        <v>69</v>
      </c>
    </row>
    <row r="448">
      <c r="A448" s="2" t="s">
        <v>5943</v>
      </c>
      <c r="B448" s="2" t="s">
        <v>5944</v>
      </c>
      <c r="C448" s="2">
        <v>67113.48</v>
      </c>
      <c r="D448" s="2" t="s">
        <v>69</v>
      </c>
      <c r="E448" s="2">
        <v>246.74</v>
      </c>
      <c r="F448" s="2" t="s">
        <v>69</v>
      </c>
    </row>
    <row r="449">
      <c r="A449" s="2" t="s">
        <v>5945</v>
      </c>
      <c r="B449" s="2" t="s">
        <v>5946</v>
      </c>
      <c r="C449" s="2">
        <v>109727.52</v>
      </c>
      <c r="D449" s="2" t="s">
        <v>69</v>
      </c>
      <c r="E449" s="2">
        <v>-698.05</v>
      </c>
      <c r="F449" s="2" t="s">
        <v>69</v>
      </c>
    </row>
    <row r="450">
      <c r="A450" s="2" t="s">
        <v>5947</v>
      </c>
      <c r="B450" s="2" t="s">
        <v>5948</v>
      </c>
      <c r="C450" s="2">
        <v>87791.4</v>
      </c>
      <c r="D450" s="2" t="s">
        <v>69</v>
      </c>
      <c r="E450" s="2">
        <v>3456.83</v>
      </c>
      <c r="F450" s="2" t="s">
        <v>69</v>
      </c>
    </row>
    <row r="451">
      <c r="A451" s="2" t="s">
        <v>5949</v>
      </c>
      <c r="B451" s="2" t="s">
        <v>5950</v>
      </c>
      <c r="C451" s="2">
        <v>227606.64</v>
      </c>
      <c r="D451" s="2" t="s">
        <v>69</v>
      </c>
      <c r="E451" s="2">
        <v>23170.51</v>
      </c>
      <c r="F451" s="2" t="s">
        <v>69</v>
      </c>
    </row>
    <row r="452">
      <c r="A452" s="2" t="s">
        <v>5951</v>
      </c>
      <c r="B452" s="2" t="s">
        <v>5952</v>
      </c>
      <c r="C452" s="2">
        <v>261895.95</v>
      </c>
      <c r="D452" s="2" t="s">
        <v>69</v>
      </c>
      <c r="E452" s="2">
        <v>13357.4</v>
      </c>
      <c r="F452" s="2" t="s">
        <v>69</v>
      </c>
    </row>
    <row r="453">
      <c r="A453" s="2" t="s">
        <v>5953</v>
      </c>
      <c r="B453" s="2" t="s">
        <v>5954</v>
      </c>
      <c r="C453" s="2">
        <v>61693.53</v>
      </c>
      <c r="D453" s="2" t="s">
        <v>69</v>
      </c>
      <c r="E453" s="2">
        <v>-123.51</v>
      </c>
      <c r="F453" s="2" t="s">
        <v>69</v>
      </c>
    </row>
    <row r="454">
      <c r="A454" s="2" t="s">
        <v>5955</v>
      </c>
      <c r="B454" s="2" t="s">
        <v>5956</v>
      </c>
      <c r="C454" s="2">
        <v>104800</v>
      </c>
      <c r="D454" s="2" t="s">
        <v>69</v>
      </c>
      <c r="E454" s="2">
        <v>-209.6</v>
      </c>
      <c r="F454" s="2" t="s">
        <v>69</v>
      </c>
    </row>
    <row r="455">
      <c r="A455" s="2" t="s">
        <v>5957</v>
      </c>
      <c r="B455" s="2" t="s">
        <v>5958</v>
      </c>
      <c r="C455" s="2">
        <v>5294.25</v>
      </c>
      <c r="D455" s="2" t="s">
        <v>69</v>
      </c>
      <c r="E455" s="2">
        <v>27.75</v>
      </c>
      <c r="F455" s="2" t="s">
        <v>69</v>
      </c>
    </row>
    <row r="456">
      <c r="A456" s="2" t="s">
        <v>5959</v>
      </c>
      <c r="B456" s="2" t="s">
        <v>5960</v>
      </c>
      <c r="C456" s="2">
        <v>68319.66</v>
      </c>
      <c r="D456" s="2" t="s">
        <v>69</v>
      </c>
      <c r="E456" s="2">
        <v>-6027.93</v>
      </c>
      <c r="F456" s="2" t="s">
        <v>69</v>
      </c>
    </row>
    <row r="457">
      <c r="A457" s="2" t="s">
        <v>5961</v>
      </c>
      <c r="B457" s="2" t="s">
        <v>5962</v>
      </c>
      <c r="C457" s="2">
        <v>17533.82</v>
      </c>
      <c r="D457" s="2" t="s">
        <v>69</v>
      </c>
      <c r="E457" s="2">
        <v>1772.73</v>
      </c>
      <c r="F457" s="2" t="s">
        <v>69</v>
      </c>
    </row>
    <row r="458">
      <c r="A458" s="2" t="s">
        <v>5963</v>
      </c>
      <c r="B458" s="2" t="s">
        <v>5964</v>
      </c>
      <c r="C458" s="2">
        <v>99140.48</v>
      </c>
      <c r="D458" s="2" t="s">
        <v>69</v>
      </c>
      <c r="E458" s="2">
        <v>7802.77</v>
      </c>
      <c r="F458" s="2" t="s">
        <v>69</v>
      </c>
    </row>
    <row r="459">
      <c r="A459" s="2" t="s">
        <v>5965</v>
      </c>
      <c r="B459" s="2" t="s">
        <v>5966</v>
      </c>
      <c r="C459" s="2">
        <v>18961.8</v>
      </c>
      <c r="D459" s="2" t="s">
        <v>69</v>
      </c>
      <c r="E459" s="2">
        <v>-2033.2</v>
      </c>
      <c r="F459" s="2" t="s">
        <v>69</v>
      </c>
    </row>
    <row r="460">
      <c r="A460" s="2" t="s">
        <v>5967</v>
      </c>
      <c r="B460" s="2" t="s">
        <v>5968</v>
      </c>
      <c r="C460" s="2">
        <v>35386.26</v>
      </c>
      <c r="D460" s="2" t="s">
        <v>69</v>
      </c>
      <c r="E460" s="2">
        <v>-305.76</v>
      </c>
      <c r="F460" s="2" t="s">
        <v>69</v>
      </c>
    </row>
    <row r="461">
      <c r="A461" s="2" t="s">
        <v>5969</v>
      </c>
      <c r="B461" s="2" t="s">
        <v>5970</v>
      </c>
      <c r="C461" s="2">
        <v>29690.71</v>
      </c>
      <c r="D461" s="2" t="s">
        <v>69</v>
      </c>
      <c r="E461" s="2">
        <v>-989.42</v>
      </c>
      <c r="F461" s="2" t="s">
        <v>69</v>
      </c>
    </row>
    <row r="462">
      <c r="A462" s="2" t="s">
        <v>5971</v>
      </c>
      <c r="B462" s="2" t="s">
        <v>5972</v>
      </c>
      <c r="C462" s="2">
        <v>97296.25</v>
      </c>
      <c r="D462" s="2" t="s">
        <v>69</v>
      </c>
      <c r="E462" s="2">
        <v>955.65</v>
      </c>
      <c r="F462" s="2" t="s">
        <v>69</v>
      </c>
    </row>
    <row r="463">
      <c r="A463" s="2" t="s">
        <v>5973</v>
      </c>
      <c r="B463" s="2" t="s">
        <v>5974</v>
      </c>
      <c r="C463" s="2">
        <v>115361.46</v>
      </c>
      <c r="D463" s="2" t="s">
        <v>69</v>
      </c>
      <c r="E463" s="2">
        <v>10744.83</v>
      </c>
      <c r="F463" s="2" t="s">
        <v>69</v>
      </c>
    </row>
    <row r="464">
      <c r="A464" s="2" t="s">
        <v>5975</v>
      </c>
      <c r="B464" s="2" t="s">
        <v>5976</v>
      </c>
      <c r="C464" s="2">
        <v>9186.75</v>
      </c>
      <c r="D464" s="2" t="s">
        <v>69</v>
      </c>
      <c r="E464" s="2">
        <v>-72</v>
      </c>
      <c r="F464" s="2" t="s">
        <v>69</v>
      </c>
    </row>
    <row r="465">
      <c r="A465" s="2" t="s">
        <v>5977</v>
      </c>
      <c r="B465" s="2" t="s">
        <v>5978</v>
      </c>
      <c r="C465" s="2">
        <v>139806.72</v>
      </c>
      <c r="D465" s="2" t="s">
        <v>69</v>
      </c>
      <c r="E465" s="2">
        <v>9118.87</v>
      </c>
      <c r="F465" s="2" t="s">
        <v>69</v>
      </c>
    </row>
    <row r="466">
      <c r="A466" s="2" t="s">
        <v>5979</v>
      </c>
      <c r="B466" s="2" t="s">
        <v>5980</v>
      </c>
      <c r="C466" s="2">
        <v>171235</v>
      </c>
      <c r="D466" s="2" t="s">
        <v>69</v>
      </c>
      <c r="E466" s="2">
        <v>-3220</v>
      </c>
      <c r="F466" s="2" t="s">
        <v>69</v>
      </c>
    </row>
    <row r="467">
      <c r="A467" s="2" t="s">
        <v>5981</v>
      </c>
      <c r="B467" s="2" t="s">
        <v>5982</v>
      </c>
      <c r="C467" s="2">
        <v>133221.69</v>
      </c>
      <c r="D467" s="2" t="s">
        <v>69</v>
      </c>
      <c r="E467" s="2">
        <v>-1377.19</v>
      </c>
      <c r="F467" s="2" t="s">
        <v>69</v>
      </c>
    </row>
    <row r="468">
      <c r="A468" s="2" t="s">
        <v>5983</v>
      </c>
      <c r="B468" s="2" t="s">
        <v>5984</v>
      </c>
      <c r="C468" s="2">
        <v>30935.38</v>
      </c>
      <c r="D468" s="2" t="s">
        <v>69</v>
      </c>
      <c r="E468" s="2">
        <v>-1022.14</v>
      </c>
      <c r="F468" s="2" t="s">
        <v>69</v>
      </c>
    </row>
    <row r="469">
      <c r="A469" s="2" t="s">
        <v>5985</v>
      </c>
      <c r="B469" s="2" t="s">
        <v>5986</v>
      </c>
      <c r="C469" s="2">
        <v>192466.72</v>
      </c>
      <c r="D469" s="2" t="s">
        <v>69</v>
      </c>
      <c r="E469" s="2">
        <v>-2080.4</v>
      </c>
      <c r="F469" s="2" t="s">
        <v>69</v>
      </c>
    </row>
    <row r="470">
      <c r="A470" s="2" t="s">
        <v>5987</v>
      </c>
      <c r="B470" s="2" t="s">
        <v>5988</v>
      </c>
      <c r="C470" s="2">
        <v>47072.88</v>
      </c>
      <c r="D470" s="2" t="s">
        <v>69</v>
      </c>
      <c r="E470" s="2">
        <v>1912.16</v>
      </c>
      <c r="F470" s="2" t="s">
        <v>69</v>
      </c>
    </row>
    <row r="471">
      <c r="A471" s="2" t="s">
        <v>5989</v>
      </c>
      <c r="B471" s="2" t="s">
        <v>5990</v>
      </c>
      <c r="C471" s="2">
        <v>181057.51</v>
      </c>
      <c r="D471" s="2" t="s">
        <v>69</v>
      </c>
      <c r="E471" s="2">
        <v>-6377.29</v>
      </c>
      <c r="F471" s="2" t="s">
        <v>69</v>
      </c>
    </row>
    <row r="472">
      <c r="A472" s="2" t="s">
        <v>5991</v>
      </c>
      <c r="B472" s="2" t="s">
        <v>5992</v>
      </c>
      <c r="C472" s="2">
        <v>236588.04</v>
      </c>
      <c r="D472" s="2" t="s">
        <v>69</v>
      </c>
      <c r="E472" s="2">
        <v>9629.18</v>
      </c>
      <c r="F472" s="2" t="s">
        <v>69</v>
      </c>
    </row>
    <row r="473">
      <c r="A473" s="2" t="s">
        <v>5993</v>
      </c>
      <c r="B473" s="2" t="s">
        <v>5994</v>
      </c>
      <c r="C473" s="2">
        <v>18659.2</v>
      </c>
      <c r="D473" s="2" t="s">
        <v>69</v>
      </c>
      <c r="E473" s="2">
        <v>-320.95</v>
      </c>
      <c r="F473" s="2" t="s">
        <v>69</v>
      </c>
    </row>
    <row r="474">
      <c r="A474" s="2" t="s">
        <v>5995</v>
      </c>
      <c r="B474" s="2" t="s">
        <v>5996</v>
      </c>
      <c r="C474" s="2">
        <v>100175.6</v>
      </c>
      <c r="D474" s="2" t="s">
        <v>69</v>
      </c>
      <c r="E474" s="2">
        <v>-9565.57</v>
      </c>
      <c r="F474" s="2" t="s">
        <v>69</v>
      </c>
    </row>
    <row r="475">
      <c r="A475" s="2" t="s">
        <v>5997</v>
      </c>
      <c r="B475" s="2" t="s">
        <v>5998</v>
      </c>
      <c r="C475" s="2">
        <v>28434</v>
      </c>
      <c r="D475" s="2" t="s">
        <v>69</v>
      </c>
      <c r="E475" s="2">
        <v>724.63</v>
      </c>
      <c r="F475" s="2" t="s">
        <v>69</v>
      </c>
    </row>
    <row r="476">
      <c r="A476" s="2" t="s">
        <v>5999</v>
      </c>
      <c r="B476" s="2" t="s">
        <v>6000</v>
      </c>
      <c r="C476" s="2">
        <v>61550.68</v>
      </c>
      <c r="D476" s="2" t="s">
        <v>69</v>
      </c>
      <c r="E476" s="2">
        <v>-5334.76</v>
      </c>
      <c r="F476" s="2" t="s">
        <v>69</v>
      </c>
    </row>
    <row r="477">
      <c r="A477" s="2" t="s">
        <v>6001</v>
      </c>
      <c r="B477" s="2" t="s">
        <v>6002</v>
      </c>
      <c r="C477" s="2">
        <v>57356.25</v>
      </c>
      <c r="D477" s="2" t="s">
        <v>69</v>
      </c>
      <c r="E477" s="2">
        <v>-2728.21</v>
      </c>
      <c r="F477" s="2" t="s">
        <v>69</v>
      </c>
    </row>
    <row r="478">
      <c r="A478" s="2" t="s">
        <v>6003</v>
      </c>
      <c r="B478" s="2" t="s">
        <v>6004</v>
      </c>
      <c r="C478" s="2">
        <v>173240.63</v>
      </c>
      <c r="D478" s="2" t="s">
        <v>69</v>
      </c>
      <c r="E478" s="2">
        <v>-3625.8</v>
      </c>
      <c r="F478" s="2" t="s">
        <v>69</v>
      </c>
    </row>
    <row r="479">
      <c r="A479" s="2" t="s">
        <v>6005</v>
      </c>
      <c r="B479" s="2" t="s">
        <v>6006</v>
      </c>
      <c r="C479" s="2">
        <v>90000.72</v>
      </c>
      <c r="D479" s="2" t="s">
        <v>69</v>
      </c>
      <c r="E479" s="2">
        <v>-567.2</v>
      </c>
      <c r="F479" s="2" t="s">
        <v>69</v>
      </c>
    </row>
    <row r="480">
      <c r="A480" s="2" t="s">
        <v>6007</v>
      </c>
      <c r="B480" s="2" t="s">
        <v>6008</v>
      </c>
      <c r="C480" s="2">
        <v>48088.04</v>
      </c>
      <c r="D480" s="2" t="s">
        <v>69</v>
      </c>
      <c r="E480" s="2">
        <v>-434.47</v>
      </c>
      <c r="F480" s="2" t="s">
        <v>69</v>
      </c>
    </row>
    <row r="481">
      <c r="A481" s="2" t="s">
        <v>6009</v>
      </c>
      <c r="B481" s="2" t="s">
        <v>6010</v>
      </c>
      <c r="C481" s="2">
        <v>141928.92</v>
      </c>
      <c r="D481" s="2" t="s">
        <v>69</v>
      </c>
      <c r="E481" s="2">
        <v>10947.26</v>
      </c>
      <c r="F481" s="2" t="s">
        <v>69</v>
      </c>
    </row>
    <row r="482">
      <c r="A482" s="2" t="s">
        <v>6011</v>
      </c>
      <c r="B482" s="2" t="s">
        <v>6012</v>
      </c>
      <c r="C482" s="2">
        <v>229180.05</v>
      </c>
      <c r="D482" s="2" t="s">
        <v>69</v>
      </c>
      <c r="E482" s="2">
        <v>-11768.2</v>
      </c>
      <c r="F482" s="2" t="s">
        <v>69</v>
      </c>
    </row>
    <row r="483">
      <c r="A483" s="2" t="s">
        <v>6013</v>
      </c>
      <c r="B483" s="2" t="s">
        <v>6014</v>
      </c>
      <c r="C483" s="2">
        <v>4917.77</v>
      </c>
      <c r="D483" s="2" t="s">
        <v>69</v>
      </c>
      <c r="E483" s="2">
        <v>-259.16</v>
      </c>
      <c r="F483" s="2" t="s">
        <v>69</v>
      </c>
    </row>
    <row r="484">
      <c r="A484" s="2" t="s">
        <v>6015</v>
      </c>
      <c r="B484" s="2" t="s">
        <v>6016</v>
      </c>
      <c r="C484" s="2">
        <v>500268.24</v>
      </c>
      <c r="D484" s="2" t="s">
        <v>69</v>
      </c>
      <c r="E484" s="2">
        <v>11109.29</v>
      </c>
      <c r="F484" s="2" t="s">
        <v>69</v>
      </c>
    </row>
    <row r="485">
      <c r="A485" s="2" t="s">
        <v>6017</v>
      </c>
      <c r="B485" s="2" t="s">
        <v>6018</v>
      </c>
      <c r="C485" s="2">
        <v>203788.8</v>
      </c>
      <c r="D485" s="2" t="s">
        <v>69</v>
      </c>
      <c r="E485" s="2">
        <v>5961.6</v>
      </c>
      <c r="F485" s="2" t="s">
        <v>69</v>
      </c>
    </row>
    <row r="486">
      <c r="A486" s="2" t="s">
        <v>6019</v>
      </c>
      <c r="B486" s="2" t="s">
        <v>6020</v>
      </c>
      <c r="C486" s="2">
        <v>168034.36</v>
      </c>
      <c r="D486" s="2" t="s">
        <v>69</v>
      </c>
      <c r="E486" s="2">
        <v>164.38</v>
      </c>
      <c r="F486" s="2" t="s">
        <v>69</v>
      </c>
    </row>
    <row r="487">
      <c r="A487" s="2" t="s">
        <v>6021</v>
      </c>
      <c r="B487" s="2" t="s">
        <v>6022</v>
      </c>
      <c r="C487" s="2">
        <v>355347</v>
      </c>
      <c r="D487" s="2" t="s">
        <v>69</v>
      </c>
      <c r="E487" s="2">
        <v>8689.69</v>
      </c>
      <c r="F487" s="2" t="s">
        <v>69</v>
      </c>
    </row>
    <row r="488">
      <c r="A488" s="2" t="s">
        <v>6023</v>
      </c>
      <c r="B488" s="2" t="s">
        <v>6024</v>
      </c>
      <c r="C488" s="2">
        <v>139980.76</v>
      </c>
      <c r="D488" s="2" t="s">
        <v>69</v>
      </c>
      <c r="E488" s="2">
        <v>-788.59</v>
      </c>
      <c r="F488" s="2" t="s">
        <v>69</v>
      </c>
    </row>
    <row r="489">
      <c r="A489" s="2" t="s">
        <v>6025</v>
      </c>
      <c r="B489" s="2" t="s">
        <v>6026</v>
      </c>
      <c r="C489" s="2">
        <v>41683.2</v>
      </c>
      <c r="D489" s="2" t="s">
        <v>69</v>
      </c>
      <c r="E489" s="2">
        <v>280.56</v>
      </c>
      <c r="F489" s="2" t="s">
        <v>69</v>
      </c>
    </row>
    <row r="490">
      <c r="A490" s="2" t="s">
        <v>6027</v>
      </c>
      <c r="B490" s="2" t="s">
        <v>6028</v>
      </c>
      <c r="C490" s="2">
        <v>54856.8</v>
      </c>
      <c r="D490" s="2" t="s">
        <v>69</v>
      </c>
      <c r="E490" s="2">
        <v>-641.6</v>
      </c>
      <c r="F490" s="2" t="s">
        <v>69</v>
      </c>
    </row>
    <row r="491">
      <c r="A491" s="2" t="s">
        <v>6029</v>
      </c>
      <c r="B491" s="2" t="s">
        <v>6030</v>
      </c>
      <c r="C491" s="2">
        <v>7588.14</v>
      </c>
      <c r="D491" s="2" t="s">
        <v>69</v>
      </c>
      <c r="E491" s="2">
        <v>-202.02</v>
      </c>
      <c r="F491" s="2" t="s">
        <v>69</v>
      </c>
    </row>
    <row r="492">
      <c r="A492" s="2" t="s">
        <v>6031</v>
      </c>
      <c r="B492" s="2" t="s">
        <v>6032</v>
      </c>
      <c r="C492" s="2">
        <v>33804.5</v>
      </c>
      <c r="D492" s="2" t="s">
        <v>69</v>
      </c>
      <c r="E492" s="2">
        <v>490.63</v>
      </c>
      <c r="F492" s="2" t="s">
        <v>69</v>
      </c>
    </row>
    <row r="493">
      <c r="A493" s="2" t="s">
        <v>6033</v>
      </c>
      <c r="B493" s="2" t="s">
        <v>6034</v>
      </c>
      <c r="C493" s="2">
        <v>207138.95</v>
      </c>
      <c r="D493" s="2" t="s">
        <v>69</v>
      </c>
      <c r="E493" s="2">
        <v>2046.61</v>
      </c>
      <c r="F493" s="2" t="s">
        <v>69</v>
      </c>
    </row>
    <row r="494">
      <c r="A494" s="2" t="s">
        <v>6035</v>
      </c>
      <c r="B494" s="2" t="s">
        <v>6036</v>
      </c>
      <c r="C494" s="2">
        <v>7783</v>
      </c>
      <c r="D494" s="2" t="s">
        <v>69</v>
      </c>
      <c r="E494" s="2">
        <v>-372.8</v>
      </c>
      <c r="F494" s="2" t="s">
        <v>69</v>
      </c>
    </row>
    <row r="495">
      <c r="A495" s="2" t="s">
        <v>6037</v>
      </c>
      <c r="B495" s="2" t="s">
        <v>6038</v>
      </c>
      <c r="C495" s="2">
        <v>164726.3</v>
      </c>
      <c r="D495" s="2" t="s">
        <v>69</v>
      </c>
      <c r="E495" s="2">
        <v>-6019.32</v>
      </c>
      <c r="F495" s="2" t="s">
        <v>69</v>
      </c>
    </row>
    <row r="496">
      <c r="A496" s="2" t="s">
        <v>6039</v>
      </c>
      <c r="B496" s="2" t="s">
        <v>6040</v>
      </c>
      <c r="C496" s="2">
        <v>168734.44</v>
      </c>
      <c r="D496" s="2" t="s">
        <v>69</v>
      </c>
      <c r="E496" s="2">
        <v>-1579.77</v>
      </c>
      <c r="F496" s="2" t="s">
        <v>69</v>
      </c>
    </row>
    <row r="497">
      <c r="A497" s="2" t="s">
        <v>6041</v>
      </c>
      <c r="B497" s="2" t="s">
        <v>6042</v>
      </c>
      <c r="C497" s="2">
        <v>134693.68</v>
      </c>
      <c r="D497" s="2" t="s">
        <v>69</v>
      </c>
      <c r="E497" s="2">
        <v>13109.76</v>
      </c>
      <c r="F497" s="2" t="s">
        <v>69</v>
      </c>
    </row>
    <row r="498">
      <c r="A498" s="2" t="s">
        <v>6043</v>
      </c>
      <c r="B498" s="2" t="s">
        <v>6044</v>
      </c>
      <c r="C498" s="2">
        <v>184037.7</v>
      </c>
      <c r="D498" s="2" t="s">
        <v>69</v>
      </c>
      <c r="E498" s="2">
        <v>-3155.76</v>
      </c>
      <c r="F498" s="2" t="s">
        <v>69</v>
      </c>
    </row>
    <row r="499">
      <c r="A499" s="2" t="s">
        <v>6045</v>
      </c>
      <c r="B499" s="2" t="s">
        <v>6046</v>
      </c>
      <c r="C499" s="2">
        <v>21173.16</v>
      </c>
      <c r="D499" s="2" t="s">
        <v>69</v>
      </c>
      <c r="E499" s="2">
        <v>-89.24</v>
      </c>
      <c r="F499" s="2" t="s">
        <v>69</v>
      </c>
    </row>
    <row r="500">
      <c r="A500" s="2" t="s">
        <v>6047</v>
      </c>
      <c r="B500" s="2" t="s">
        <v>6048</v>
      </c>
      <c r="C500" s="2">
        <v>20064.66</v>
      </c>
      <c r="D500" s="2" t="s">
        <v>69</v>
      </c>
      <c r="E500" s="2">
        <v>-248.36</v>
      </c>
      <c r="F500" s="2" t="s">
        <v>69</v>
      </c>
    </row>
    <row r="501">
      <c r="A501" s="2" t="s">
        <v>6049</v>
      </c>
      <c r="B501" s="2" t="s">
        <v>6050</v>
      </c>
      <c r="C501" s="2">
        <v>54844.3</v>
      </c>
      <c r="D501" s="2" t="s">
        <v>69</v>
      </c>
      <c r="E501" s="2">
        <v>-1635.6</v>
      </c>
      <c r="F501" s="2" t="s">
        <v>69</v>
      </c>
    </row>
    <row r="502">
      <c r="A502" s="2" t="s">
        <v>6051</v>
      </c>
      <c r="B502" s="2" t="s">
        <v>6052</v>
      </c>
      <c r="C502" s="2">
        <v>130258.8</v>
      </c>
      <c r="D502" s="2" t="s">
        <v>69</v>
      </c>
      <c r="E502" s="2">
        <v>-50.99</v>
      </c>
      <c r="F502" s="2" t="s">
        <v>69</v>
      </c>
    </row>
    <row r="503">
      <c r="A503" s="2" t="s">
        <v>6053</v>
      </c>
      <c r="B503" s="2" t="s">
        <v>6054</v>
      </c>
      <c r="C503" s="2">
        <v>178183.95</v>
      </c>
      <c r="D503" s="2" t="s">
        <v>69</v>
      </c>
      <c r="E503" s="2">
        <v>7439.84</v>
      </c>
      <c r="F503" s="2" t="s">
        <v>69</v>
      </c>
    </row>
    <row r="504">
      <c r="A504" s="2" t="s">
        <v>6055</v>
      </c>
      <c r="B504" s="2" t="s">
        <v>6056</v>
      </c>
      <c r="C504" s="2">
        <v>31095</v>
      </c>
      <c r="D504" s="2" t="s">
        <v>69</v>
      </c>
      <c r="E504" s="2">
        <v>1973.19</v>
      </c>
      <c r="F504" s="2" t="s">
        <v>69</v>
      </c>
    </row>
    <row r="505">
      <c r="A505" s="2" t="s">
        <v>6057</v>
      </c>
      <c r="B505" s="2" t="s">
        <v>6058</v>
      </c>
      <c r="C505" s="2">
        <v>169116.64</v>
      </c>
      <c r="D505" s="2" t="s">
        <v>69</v>
      </c>
      <c r="E505" s="2">
        <v>3133.9</v>
      </c>
      <c r="F505" s="2" t="s">
        <v>69</v>
      </c>
    </row>
    <row r="506">
      <c r="A506" s="2" t="s">
        <v>6059</v>
      </c>
      <c r="B506" s="2" t="s">
        <v>6060</v>
      </c>
      <c r="C506" s="2">
        <v>71080.72</v>
      </c>
      <c r="D506" s="2" t="s">
        <v>69</v>
      </c>
      <c r="E506" s="2">
        <v>3185.44</v>
      </c>
      <c r="F506" s="2" t="s">
        <v>69</v>
      </c>
    </row>
    <row r="507">
      <c r="A507" s="2" t="s">
        <v>6061</v>
      </c>
      <c r="B507" s="2" t="s">
        <v>6062</v>
      </c>
      <c r="C507" s="2">
        <v>68953.7</v>
      </c>
      <c r="D507" s="2" t="s">
        <v>69</v>
      </c>
      <c r="E507" s="2">
        <v>-5939.7</v>
      </c>
      <c r="F507" s="2" t="s">
        <v>69</v>
      </c>
    </row>
    <row r="508">
      <c r="A508" s="2" t="s">
        <v>6063</v>
      </c>
      <c r="B508" s="2" t="s">
        <v>6064</v>
      </c>
      <c r="C508" s="2">
        <v>72081.44</v>
      </c>
      <c r="D508" s="2" t="s">
        <v>69</v>
      </c>
      <c r="E508" s="2">
        <v>-7556.08</v>
      </c>
      <c r="F508" s="2" t="s">
        <v>69</v>
      </c>
    </row>
    <row r="509">
      <c r="A509" s="2" t="s">
        <v>6065</v>
      </c>
      <c r="B509" s="2" t="s">
        <v>6066</v>
      </c>
      <c r="C509" s="2">
        <v>148659.09</v>
      </c>
      <c r="D509" s="2" t="s">
        <v>69</v>
      </c>
      <c r="E509" s="2">
        <v>10193.11</v>
      </c>
      <c r="F509" s="2" t="s">
        <v>69</v>
      </c>
    </row>
    <row r="510">
      <c r="A510" s="2" t="s">
        <v>6067</v>
      </c>
      <c r="B510" s="2" t="s">
        <v>6068</v>
      </c>
      <c r="C510" s="2">
        <v>24551.28</v>
      </c>
      <c r="D510" s="2" t="s">
        <v>69</v>
      </c>
      <c r="E510" s="2">
        <v>82.56</v>
      </c>
      <c r="F510" s="2" t="s">
        <v>69</v>
      </c>
    </row>
    <row r="511">
      <c r="A511" s="2" t="s">
        <v>6069</v>
      </c>
      <c r="B511" s="2" t="s">
        <v>6070</v>
      </c>
      <c r="C511" s="2">
        <v>43970.94</v>
      </c>
      <c r="D511" s="2" t="s">
        <v>69</v>
      </c>
      <c r="E511" s="2">
        <v>597.65</v>
      </c>
      <c r="F511" s="2" t="s">
        <v>69</v>
      </c>
    </row>
    <row r="512">
      <c r="A512" s="2" t="s">
        <v>6071</v>
      </c>
      <c r="B512" s="2" t="s">
        <v>6072</v>
      </c>
      <c r="C512" s="2">
        <v>25027.24</v>
      </c>
      <c r="D512" s="2" t="s">
        <v>69</v>
      </c>
      <c r="E512" s="2">
        <v>-1096.91</v>
      </c>
      <c r="F512" s="2" t="s">
        <v>69</v>
      </c>
    </row>
    <row r="513">
      <c r="A513" s="2" t="s">
        <v>6073</v>
      </c>
      <c r="B513" s="2" t="s">
        <v>6074</v>
      </c>
      <c r="C513" s="2">
        <v>166558.78</v>
      </c>
      <c r="D513" s="2" t="s">
        <v>69</v>
      </c>
      <c r="E513" s="2">
        <v>3785.7</v>
      </c>
      <c r="F513" s="2" t="s">
        <v>69</v>
      </c>
    </row>
    <row r="514">
      <c r="A514" s="2" t="s">
        <v>6075</v>
      </c>
      <c r="B514" s="2" t="s">
        <v>6076</v>
      </c>
      <c r="C514" s="2">
        <v>102309.12</v>
      </c>
      <c r="D514" s="2" t="s">
        <v>69</v>
      </c>
      <c r="E514" s="2">
        <v>1760.75</v>
      </c>
      <c r="F514" s="2" t="s">
        <v>69</v>
      </c>
    </row>
    <row r="515">
      <c r="A515" s="2" t="s">
        <v>6077</v>
      </c>
      <c r="B515" s="2" t="s">
        <v>6078</v>
      </c>
      <c r="C515" s="2">
        <v>390276</v>
      </c>
      <c r="D515" s="2" t="s">
        <v>69</v>
      </c>
      <c r="E515" s="2">
        <v>-7009.89</v>
      </c>
      <c r="F515" s="2" t="s">
        <v>69</v>
      </c>
    </row>
    <row r="516">
      <c r="A516" s="2" t="s">
        <v>6079</v>
      </c>
      <c r="B516" s="2" t="s">
        <v>6080</v>
      </c>
      <c r="C516" s="2">
        <v>49717.06</v>
      </c>
      <c r="D516" s="2" t="s">
        <v>69</v>
      </c>
      <c r="E516" s="2">
        <v>-1247.04</v>
      </c>
      <c r="F516" s="2" t="s">
        <v>69</v>
      </c>
    </row>
    <row r="517">
      <c r="A517" s="2" t="s">
        <v>6081</v>
      </c>
      <c r="B517" s="2" t="s">
        <v>6082</v>
      </c>
      <c r="C517" s="2">
        <v>152652.24</v>
      </c>
      <c r="D517" s="2" t="s">
        <v>69</v>
      </c>
      <c r="E517" s="2">
        <v>5399.97</v>
      </c>
      <c r="F517" s="2" t="s">
        <v>69</v>
      </c>
    </row>
    <row r="518">
      <c r="A518" s="2" t="s">
        <v>6083</v>
      </c>
      <c r="B518" s="2" t="s">
        <v>6084</v>
      </c>
      <c r="C518" s="2">
        <v>133372.8</v>
      </c>
      <c r="D518" s="2" t="s">
        <v>69</v>
      </c>
      <c r="E518" s="2">
        <v>3595.23</v>
      </c>
      <c r="F518" s="2" t="s">
        <v>69</v>
      </c>
    </row>
    <row r="519">
      <c r="A519" s="2" t="s">
        <v>6085</v>
      </c>
      <c r="B519" s="2" t="s">
        <v>6086</v>
      </c>
      <c r="C519" s="2">
        <v>183731.28</v>
      </c>
      <c r="D519" s="2" t="s">
        <v>69</v>
      </c>
      <c r="E519" s="2">
        <v>2047.26</v>
      </c>
      <c r="F519" s="2" t="s">
        <v>69</v>
      </c>
    </row>
    <row r="520">
      <c r="A520" s="2" t="s">
        <v>6087</v>
      </c>
      <c r="B520" s="2" t="s">
        <v>6088</v>
      </c>
      <c r="C520" s="2">
        <v>76274.88</v>
      </c>
      <c r="D520" s="2" t="s">
        <v>69</v>
      </c>
      <c r="E520" s="2">
        <v>-927.52</v>
      </c>
      <c r="F520" s="2" t="s">
        <v>69</v>
      </c>
    </row>
    <row r="521">
      <c r="A521" s="2" t="s">
        <v>6089</v>
      </c>
      <c r="B521" s="2" t="s">
        <v>6090</v>
      </c>
      <c r="C521" s="2">
        <v>6747.28</v>
      </c>
      <c r="D521" s="2" t="s">
        <v>69</v>
      </c>
      <c r="E521" s="2">
        <v>-58.88</v>
      </c>
      <c r="F521" s="2" t="s">
        <v>69</v>
      </c>
    </row>
    <row r="522">
      <c r="A522" s="2" t="s">
        <v>6091</v>
      </c>
      <c r="B522" s="2" t="s">
        <v>6092</v>
      </c>
      <c r="C522" s="2">
        <v>87940.13</v>
      </c>
      <c r="D522" s="2" t="s">
        <v>69</v>
      </c>
      <c r="E522" s="2">
        <v>-3641.42</v>
      </c>
      <c r="F522" s="2" t="s">
        <v>69</v>
      </c>
    </row>
    <row r="523">
      <c r="A523" s="2" t="s">
        <v>6093</v>
      </c>
      <c r="B523" s="2" t="s">
        <v>6094</v>
      </c>
      <c r="C523" s="2">
        <v>1988.3</v>
      </c>
      <c r="D523" s="2" t="s">
        <v>69</v>
      </c>
      <c r="E523" s="2">
        <v>55.45</v>
      </c>
      <c r="F523" s="2" t="s">
        <v>69</v>
      </c>
    </row>
    <row r="524">
      <c r="A524" s="2" t="s">
        <v>6095</v>
      </c>
      <c r="B524" s="2" t="s">
        <v>6096</v>
      </c>
      <c r="C524" s="2">
        <v>91859.1</v>
      </c>
      <c r="D524" s="2" t="s">
        <v>69</v>
      </c>
      <c r="E524" s="2">
        <v>-7466.32</v>
      </c>
      <c r="F524" s="2" t="s">
        <v>69</v>
      </c>
    </row>
    <row r="525">
      <c r="A525" s="2" t="s">
        <v>6097</v>
      </c>
      <c r="B525" s="2" t="s">
        <v>6098</v>
      </c>
      <c r="C525" s="2">
        <v>83827.71</v>
      </c>
      <c r="D525" s="2" t="s">
        <v>69</v>
      </c>
      <c r="E525" s="2">
        <v>-3364.86</v>
      </c>
      <c r="F525" s="2" t="s">
        <v>69</v>
      </c>
    </row>
    <row r="526">
      <c r="A526" s="2" t="s">
        <v>6099</v>
      </c>
      <c r="B526" s="2" t="s">
        <v>6100</v>
      </c>
      <c r="C526" s="2">
        <v>103101.96</v>
      </c>
      <c r="D526" s="2" t="s">
        <v>69</v>
      </c>
      <c r="E526" s="2">
        <v>11131.03</v>
      </c>
      <c r="F526" s="2" t="s">
        <v>69</v>
      </c>
    </row>
    <row r="527">
      <c r="A527" s="2" t="s">
        <v>6101</v>
      </c>
      <c r="B527" s="2" t="s">
        <v>6102</v>
      </c>
      <c r="C527" s="2">
        <v>196047</v>
      </c>
      <c r="D527" s="2" t="s">
        <v>69</v>
      </c>
      <c r="E527" s="2">
        <v>6178.31</v>
      </c>
      <c r="F527" s="2" t="s">
        <v>69</v>
      </c>
    </row>
    <row r="528">
      <c r="A528" s="2" t="s">
        <v>6103</v>
      </c>
      <c r="B528" s="2" t="s">
        <v>6104</v>
      </c>
      <c r="C528" s="2">
        <v>27720</v>
      </c>
      <c r="D528" s="2" t="s">
        <v>69</v>
      </c>
      <c r="E528" s="2">
        <v>1429.75</v>
      </c>
      <c r="F528" s="2" t="s">
        <v>69</v>
      </c>
    </row>
    <row r="529">
      <c r="A529" s="2" t="s">
        <v>6105</v>
      </c>
      <c r="B529" s="2" t="s">
        <v>6106</v>
      </c>
      <c r="C529" s="2">
        <v>64675.8</v>
      </c>
      <c r="D529" s="2" t="s">
        <v>69</v>
      </c>
      <c r="E529" s="2">
        <v>-4321.34</v>
      </c>
      <c r="F529" s="2" t="s">
        <v>69</v>
      </c>
    </row>
    <row r="530">
      <c r="A530" s="2" t="s">
        <v>6107</v>
      </c>
      <c r="B530" s="2" t="s">
        <v>6108</v>
      </c>
      <c r="C530" s="2">
        <v>160914.3</v>
      </c>
      <c r="D530" s="2" t="s">
        <v>69</v>
      </c>
      <c r="E530" s="2">
        <v>20379.72</v>
      </c>
      <c r="F530" s="2" t="s">
        <v>69</v>
      </c>
    </row>
    <row r="531">
      <c r="A531" s="2" t="s">
        <v>6109</v>
      </c>
      <c r="B531" s="2" t="s">
        <v>6110</v>
      </c>
      <c r="C531" s="2">
        <v>134086.7</v>
      </c>
      <c r="D531" s="2" t="s">
        <v>69</v>
      </c>
      <c r="E531" s="2">
        <v>4474.7</v>
      </c>
      <c r="F531" s="2" t="s">
        <v>69</v>
      </c>
    </row>
    <row r="532">
      <c r="A532" s="2" t="s">
        <v>6111</v>
      </c>
      <c r="B532" s="2" t="s">
        <v>6112</v>
      </c>
      <c r="C532" s="2">
        <v>52534.08</v>
      </c>
      <c r="D532" s="2" t="s">
        <v>69</v>
      </c>
      <c r="E532" s="2">
        <v>912.69</v>
      </c>
      <c r="F532" s="2" t="s">
        <v>69</v>
      </c>
    </row>
    <row r="533">
      <c r="A533" s="2" t="s">
        <v>6113</v>
      </c>
      <c r="B533" s="2" t="s">
        <v>6114</v>
      </c>
      <c r="C533" s="2">
        <v>132393.09</v>
      </c>
      <c r="D533" s="2" t="s">
        <v>69</v>
      </c>
      <c r="E533" s="2">
        <v>-3256.7</v>
      </c>
      <c r="F533" s="2" t="s">
        <v>69</v>
      </c>
    </row>
    <row r="534">
      <c r="A534" s="2" t="s">
        <v>6115</v>
      </c>
      <c r="B534" s="2" t="s">
        <v>6116</v>
      </c>
      <c r="C534" s="2">
        <v>64757.88</v>
      </c>
      <c r="D534" s="2" t="s">
        <v>69</v>
      </c>
      <c r="E534" s="2">
        <v>2049.51</v>
      </c>
      <c r="F534" s="2" t="s">
        <v>69</v>
      </c>
    </row>
    <row r="535">
      <c r="A535" s="2" t="s">
        <v>6117</v>
      </c>
      <c r="B535" s="2" t="s">
        <v>6118</v>
      </c>
      <c r="C535" s="2">
        <v>156081.38</v>
      </c>
      <c r="D535" s="2" t="s">
        <v>69</v>
      </c>
      <c r="E535" s="2">
        <v>-6500.75</v>
      </c>
      <c r="F535" s="2" t="s">
        <v>69</v>
      </c>
    </row>
    <row r="536">
      <c r="A536" s="2" t="s">
        <v>6119</v>
      </c>
      <c r="B536" s="2" t="s">
        <v>6120</v>
      </c>
      <c r="C536" s="2">
        <v>28218.32</v>
      </c>
      <c r="D536" s="2" t="s">
        <v>69</v>
      </c>
      <c r="E536" s="2">
        <v>808.4</v>
      </c>
      <c r="F536" s="2" t="s">
        <v>69</v>
      </c>
    </row>
    <row r="537">
      <c r="A537" s="2" t="s">
        <v>6121</v>
      </c>
      <c r="B537" s="2" t="s">
        <v>6122</v>
      </c>
      <c r="C537" s="2">
        <v>194.66</v>
      </c>
      <c r="D537" s="2" t="s">
        <v>69</v>
      </c>
      <c r="E537" s="2">
        <v>-6.46</v>
      </c>
      <c r="F537" s="2" t="s">
        <v>69</v>
      </c>
    </row>
    <row r="538">
      <c r="A538" s="2" t="s">
        <v>6123</v>
      </c>
      <c r="B538" s="2" t="s">
        <v>6124</v>
      </c>
      <c r="C538" s="2">
        <v>9074</v>
      </c>
      <c r="D538" s="2" t="s">
        <v>69</v>
      </c>
      <c r="E538" s="2">
        <v>-202.42</v>
      </c>
      <c r="F538" s="2" t="s">
        <v>69</v>
      </c>
    </row>
    <row r="539">
      <c r="A539" s="2" t="s">
        <v>6125</v>
      </c>
      <c r="B539" s="2" t="s">
        <v>6126</v>
      </c>
      <c r="C539" s="2">
        <v>34855.39</v>
      </c>
      <c r="D539" s="2" t="s">
        <v>69</v>
      </c>
      <c r="E539" s="2">
        <v>-520.74</v>
      </c>
      <c r="F539" s="2" t="s">
        <v>69</v>
      </c>
    </row>
    <row r="540">
      <c r="A540" s="2" t="s">
        <v>6127</v>
      </c>
      <c r="B540" s="2" t="s">
        <v>6128</v>
      </c>
      <c r="C540" s="2">
        <v>121386.21</v>
      </c>
      <c r="D540" s="2" t="s">
        <v>69</v>
      </c>
      <c r="E540" s="2">
        <v>-4846.05</v>
      </c>
      <c r="F540" s="2" t="s">
        <v>69</v>
      </c>
    </row>
    <row r="541">
      <c r="A541" s="2" t="s">
        <v>6129</v>
      </c>
      <c r="B541" s="2" t="s">
        <v>6130</v>
      </c>
      <c r="C541" s="2">
        <v>178908.54</v>
      </c>
      <c r="D541" s="2" t="s">
        <v>69</v>
      </c>
      <c r="E541" s="2">
        <v>3658.13</v>
      </c>
      <c r="F541" s="2" t="s">
        <v>69</v>
      </c>
    </row>
    <row r="542">
      <c r="A542" s="2" t="s">
        <v>6131</v>
      </c>
      <c r="B542" s="2" t="s">
        <v>6132</v>
      </c>
      <c r="C542" s="2">
        <v>25083</v>
      </c>
      <c r="D542" s="2" t="s">
        <v>69</v>
      </c>
      <c r="E542" s="2">
        <v>225</v>
      </c>
      <c r="F542" s="2" t="s">
        <v>69</v>
      </c>
    </row>
    <row r="543">
      <c r="A543" s="2" t="s">
        <v>6133</v>
      </c>
      <c r="B543" s="2" t="s">
        <v>6134</v>
      </c>
      <c r="C543" s="2">
        <v>201555.27</v>
      </c>
      <c r="D543" s="2" t="s">
        <v>69</v>
      </c>
      <c r="E543" s="2">
        <v>462.79</v>
      </c>
      <c r="F543" s="2" t="s">
        <v>69</v>
      </c>
    </row>
    <row r="544">
      <c r="A544" s="2" t="s">
        <v>6135</v>
      </c>
      <c r="B544" s="2" t="s">
        <v>6136</v>
      </c>
      <c r="C544" s="2">
        <v>111092.96</v>
      </c>
      <c r="D544" s="2" t="s">
        <v>69</v>
      </c>
      <c r="E544" s="2">
        <v>1765.28</v>
      </c>
      <c r="F544" s="2" t="s">
        <v>69</v>
      </c>
    </row>
    <row r="545">
      <c r="A545" s="2" t="s">
        <v>6137</v>
      </c>
      <c r="B545" s="2" t="s">
        <v>6138</v>
      </c>
      <c r="C545" s="2">
        <v>113191.87</v>
      </c>
      <c r="D545" s="2" t="s">
        <v>69</v>
      </c>
      <c r="E545" s="2">
        <v>-688.75</v>
      </c>
      <c r="F545" s="2" t="s">
        <v>69</v>
      </c>
    </row>
    <row r="546">
      <c r="A546" s="2" t="s">
        <v>6139</v>
      </c>
      <c r="B546" s="2" t="s">
        <v>6140</v>
      </c>
      <c r="C546" s="2">
        <v>43647.56</v>
      </c>
      <c r="D546" s="2" t="s">
        <v>69</v>
      </c>
      <c r="E546" s="2">
        <v>3217.47</v>
      </c>
      <c r="F546" s="2" t="s">
        <v>69</v>
      </c>
    </row>
    <row r="547">
      <c r="A547" s="2" t="s">
        <v>6141</v>
      </c>
      <c r="B547" s="2" t="s">
        <v>6142</v>
      </c>
      <c r="C547" s="2">
        <v>307980.5</v>
      </c>
      <c r="D547" s="2" t="s">
        <v>69</v>
      </c>
      <c r="E547" s="2">
        <v>-6197.75</v>
      </c>
      <c r="F547" s="2" t="s">
        <v>69</v>
      </c>
    </row>
    <row r="548">
      <c r="A548" s="2" t="s">
        <v>6143</v>
      </c>
      <c r="B548" s="2" t="s">
        <v>6144</v>
      </c>
      <c r="C548" s="2">
        <v>122952.48</v>
      </c>
      <c r="D548" s="2" t="s">
        <v>69</v>
      </c>
      <c r="E548" s="2">
        <v>-11398.9</v>
      </c>
      <c r="F548" s="2" t="s">
        <v>69</v>
      </c>
    </row>
    <row r="549">
      <c r="A549" s="2" t="s">
        <v>6145</v>
      </c>
      <c r="B549" s="2" t="s">
        <v>6146</v>
      </c>
      <c r="C549" s="2">
        <v>104445.89</v>
      </c>
      <c r="D549" s="2" t="s">
        <v>69</v>
      </c>
      <c r="E549" s="2">
        <v>4112.61</v>
      </c>
      <c r="F549" s="2" t="s">
        <v>69</v>
      </c>
    </row>
    <row r="550">
      <c r="A550" s="2" t="s">
        <v>6147</v>
      </c>
      <c r="B550" s="2" t="s">
        <v>6148</v>
      </c>
      <c r="C550" s="2">
        <v>46815.34</v>
      </c>
      <c r="D550" s="2" t="s">
        <v>69</v>
      </c>
      <c r="E550" s="2">
        <v>-583.99</v>
      </c>
      <c r="F550" s="2" t="s">
        <v>69</v>
      </c>
    </row>
    <row r="551">
      <c r="A551" s="2" t="s">
        <v>6149</v>
      </c>
      <c r="B551" s="2" t="s">
        <v>6150</v>
      </c>
      <c r="C551" s="2">
        <v>66295.68</v>
      </c>
      <c r="D551" s="2" t="s">
        <v>69</v>
      </c>
      <c r="E551" s="2">
        <v>915.42</v>
      </c>
      <c r="F551" s="2" t="s">
        <v>69</v>
      </c>
    </row>
    <row r="552">
      <c r="A552" s="2" t="s">
        <v>6151</v>
      </c>
      <c r="B552" s="2" t="s">
        <v>6152</v>
      </c>
      <c r="C552" s="2">
        <v>99683.98</v>
      </c>
      <c r="D552" s="2" t="s">
        <v>69</v>
      </c>
      <c r="E552" s="2">
        <v>-1168.03</v>
      </c>
      <c r="F552" s="2" t="s">
        <v>69</v>
      </c>
    </row>
    <row r="553">
      <c r="A553" s="2" t="s">
        <v>6153</v>
      </c>
      <c r="B553" s="2" t="s">
        <v>6154</v>
      </c>
      <c r="C553" s="2">
        <v>18798.36</v>
      </c>
      <c r="D553" s="2" t="s">
        <v>69</v>
      </c>
      <c r="E553" s="2">
        <v>1748.46</v>
      </c>
      <c r="F553" s="2" t="s">
        <v>69</v>
      </c>
    </row>
    <row r="554">
      <c r="A554" s="2" t="s">
        <v>6155</v>
      </c>
      <c r="B554" s="2" t="s">
        <v>6156</v>
      </c>
      <c r="C554" s="2">
        <v>90186.6</v>
      </c>
      <c r="D554" s="2" t="s">
        <v>69</v>
      </c>
      <c r="E554" s="2">
        <v>-2454.78</v>
      </c>
      <c r="F554" s="2" t="s">
        <v>69</v>
      </c>
    </row>
    <row r="555">
      <c r="A555" s="2" t="s">
        <v>6157</v>
      </c>
      <c r="B555" s="2" t="s">
        <v>6158</v>
      </c>
      <c r="C555" s="2">
        <v>130716.4</v>
      </c>
      <c r="D555" s="2" t="s">
        <v>69</v>
      </c>
      <c r="E555" s="2">
        <v>-768.43</v>
      </c>
      <c r="F555" s="2" t="s">
        <v>69</v>
      </c>
    </row>
    <row r="556">
      <c r="A556" s="2" t="s">
        <v>6159</v>
      </c>
      <c r="B556" s="2" t="s">
        <v>6160</v>
      </c>
      <c r="C556" s="2">
        <v>61847.54</v>
      </c>
      <c r="D556" s="2" t="s">
        <v>69</v>
      </c>
      <c r="E556" s="2">
        <v>1629.56</v>
      </c>
      <c r="F556" s="2" t="s">
        <v>69</v>
      </c>
    </row>
    <row r="557">
      <c r="A557" s="2" t="s">
        <v>6161</v>
      </c>
      <c r="B557" s="2" t="s">
        <v>6162</v>
      </c>
      <c r="C557" s="2">
        <v>52474.59</v>
      </c>
      <c r="D557" s="2" t="s">
        <v>69</v>
      </c>
      <c r="E557" s="2">
        <v>1870.26</v>
      </c>
      <c r="F557" s="2" t="s">
        <v>69</v>
      </c>
    </row>
    <row r="558">
      <c r="A558" s="2" t="s">
        <v>6163</v>
      </c>
      <c r="B558" s="2" t="s">
        <v>6164</v>
      </c>
      <c r="C558" s="2">
        <v>10788.38</v>
      </c>
      <c r="D558" s="2" t="s">
        <v>69</v>
      </c>
      <c r="E558" s="2">
        <v>429.14</v>
      </c>
      <c r="F558" s="2" t="s">
        <v>69</v>
      </c>
    </row>
    <row r="559">
      <c r="A559" s="2" t="s">
        <v>6165</v>
      </c>
      <c r="B559" s="2" t="s">
        <v>6166</v>
      </c>
      <c r="C559" s="2">
        <v>71301.86</v>
      </c>
      <c r="D559" s="2" t="s">
        <v>69</v>
      </c>
      <c r="E559" s="2">
        <v>5654.89</v>
      </c>
      <c r="F559" s="2" t="s">
        <v>69</v>
      </c>
    </row>
    <row r="560">
      <c r="A560" s="2" t="s">
        <v>6167</v>
      </c>
      <c r="B560" s="2" t="s">
        <v>6168</v>
      </c>
      <c r="C560" s="2">
        <v>277486.11</v>
      </c>
      <c r="D560" s="2" t="s">
        <v>69</v>
      </c>
      <c r="E560" s="2">
        <v>4065.27</v>
      </c>
      <c r="F560" s="2" t="s">
        <v>69</v>
      </c>
    </row>
    <row r="561">
      <c r="A561" s="2" t="s">
        <v>6169</v>
      </c>
      <c r="B561" s="2" t="s">
        <v>6170</v>
      </c>
      <c r="C561" s="2">
        <v>225942.64</v>
      </c>
      <c r="D561" s="2" t="s">
        <v>69</v>
      </c>
      <c r="E561" s="2">
        <v>4470.39</v>
      </c>
      <c r="F561" s="2" t="s">
        <v>69</v>
      </c>
    </row>
    <row r="562">
      <c r="A562" s="2" t="s">
        <v>6171</v>
      </c>
      <c r="B562" s="2" t="s">
        <v>6172</v>
      </c>
      <c r="C562" s="2">
        <v>77833.25</v>
      </c>
      <c r="D562" s="2" t="s">
        <v>69</v>
      </c>
      <c r="E562" s="2">
        <v>3638.47</v>
      </c>
      <c r="F562" s="2" t="s">
        <v>69</v>
      </c>
    </row>
    <row r="563">
      <c r="A563" s="2" t="s">
        <v>6173</v>
      </c>
      <c r="B563" s="2" t="s">
        <v>6174</v>
      </c>
      <c r="C563" s="2">
        <v>98422.59</v>
      </c>
      <c r="D563" s="2" t="s">
        <v>69</v>
      </c>
      <c r="E563" s="2">
        <v>4521.55</v>
      </c>
      <c r="F563" s="2" t="s">
        <v>69</v>
      </c>
    </row>
    <row r="564">
      <c r="A564" s="2" t="s">
        <v>6175</v>
      </c>
      <c r="B564" s="2" t="s">
        <v>6176</v>
      </c>
      <c r="C564" s="2">
        <v>86832.9</v>
      </c>
      <c r="D564" s="2" t="s">
        <v>69</v>
      </c>
      <c r="E564" s="2">
        <v>-429.6</v>
      </c>
      <c r="F564" s="2" t="s">
        <v>69</v>
      </c>
    </row>
    <row r="565">
      <c r="A565" s="2" t="s">
        <v>6177</v>
      </c>
      <c r="B565" s="2" t="s">
        <v>6178</v>
      </c>
      <c r="C565" s="2">
        <v>62731.68</v>
      </c>
      <c r="D565" s="2" t="s">
        <v>69</v>
      </c>
      <c r="E565" s="2">
        <v>4368.72</v>
      </c>
      <c r="F565" s="2" t="s">
        <v>69</v>
      </c>
    </row>
    <row r="566">
      <c r="A566" s="2" t="s">
        <v>6179</v>
      </c>
      <c r="B566" s="2" t="s">
        <v>6180</v>
      </c>
      <c r="C566" s="2">
        <v>150194.99</v>
      </c>
      <c r="D566" s="2" t="s">
        <v>69</v>
      </c>
      <c r="E566" s="2">
        <v>-15849.7</v>
      </c>
      <c r="F566" s="2" t="s">
        <v>69</v>
      </c>
    </row>
    <row r="567">
      <c r="A567" s="2" t="s">
        <v>6181</v>
      </c>
      <c r="B567" s="2" t="s">
        <v>6182</v>
      </c>
      <c r="C567" s="2">
        <v>149562.6</v>
      </c>
      <c r="D567" s="2" t="s">
        <v>69</v>
      </c>
      <c r="E567" s="2">
        <v>-2097</v>
      </c>
      <c r="F567" s="2" t="s">
        <v>69</v>
      </c>
    </row>
    <row r="568">
      <c r="A568" s="2" t="s">
        <v>6183</v>
      </c>
      <c r="B568" s="2" t="s">
        <v>6184</v>
      </c>
      <c r="C568" s="2">
        <v>299209.86</v>
      </c>
      <c r="D568" s="2" t="s">
        <v>69</v>
      </c>
      <c r="E568" s="2">
        <v>-39115.25</v>
      </c>
      <c r="F568" s="2" t="s">
        <v>69</v>
      </c>
    </row>
    <row r="569">
      <c r="A569" s="2" t="s">
        <v>6185</v>
      </c>
      <c r="B569" s="2" t="s">
        <v>6186</v>
      </c>
      <c r="C569" s="2">
        <v>55819.12</v>
      </c>
      <c r="D569" s="2" t="s">
        <v>69</v>
      </c>
      <c r="E569" s="2">
        <v>-409.32</v>
      </c>
      <c r="F569" s="2" t="s">
        <v>69</v>
      </c>
    </row>
    <row r="570">
      <c r="A570" s="2" t="s">
        <v>6187</v>
      </c>
      <c r="B570" s="2" t="s">
        <v>6188</v>
      </c>
      <c r="C570" s="2">
        <v>49445.89</v>
      </c>
      <c r="D570" s="2" t="s">
        <v>69</v>
      </c>
      <c r="E570" s="2">
        <v>575.84</v>
      </c>
      <c r="F570" s="2" t="s">
        <v>69</v>
      </c>
    </row>
    <row r="571">
      <c r="A571" s="2" t="s">
        <v>6189</v>
      </c>
      <c r="B571" s="2" t="s">
        <v>6190</v>
      </c>
      <c r="C571" s="2">
        <v>22904.96</v>
      </c>
      <c r="D571" s="2" t="s">
        <v>69</v>
      </c>
      <c r="E571" s="2">
        <v>-230.88</v>
      </c>
      <c r="F571" s="2" t="s">
        <v>69</v>
      </c>
    </row>
    <row r="572">
      <c r="A572" s="2" t="s">
        <v>6191</v>
      </c>
      <c r="B572" s="2" t="s">
        <v>6192</v>
      </c>
      <c r="C572" s="2">
        <v>188001.92</v>
      </c>
      <c r="D572" s="2" t="s">
        <v>69</v>
      </c>
      <c r="E572" s="2">
        <v>-9679.32</v>
      </c>
      <c r="F572" s="2" t="s">
        <v>69</v>
      </c>
    </row>
    <row r="573">
      <c r="A573" s="2" t="s">
        <v>6193</v>
      </c>
      <c r="B573" s="2" t="s">
        <v>6194</v>
      </c>
      <c r="C573" s="2">
        <v>145702.4</v>
      </c>
      <c r="D573" s="2" t="s">
        <v>69</v>
      </c>
      <c r="E573" s="2">
        <v>-9398.09</v>
      </c>
      <c r="F573" s="2" t="s">
        <v>69</v>
      </c>
    </row>
    <row r="574">
      <c r="A574" s="2" t="s">
        <v>6195</v>
      </c>
      <c r="B574" s="2" t="s">
        <v>6196</v>
      </c>
      <c r="C574" s="2">
        <v>1104.66</v>
      </c>
      <c r="D574" s="2" t="s">
        <v>69</v>
      </c>
      <c r="E574" s="2">
        <v>3.6</v>
      </c>
      <c r="F574" s="2" t="s">
        <v>69</v>
      </c>
    </row>
    <row r="575">
      <c r="A575" s="2" t="s">
        <v>6197</v>
      </c>
      <c r="B575" s="2" t="s">
        <v>6198</v>
      </c>
      <c r="C575" s="2">
        <v>10128.6</v>
      </c>
      <c r="D575" s="2" t="s">
        <v>69</v>
      </c>
      <c r="E575" s="2">
        <v>31.81</v>
      </c>
      <c r="F575" s="2" t="s">
        <v>69</v>
      </c>
    </row>
    <row r="576">
      <c r="A576" s="2" t="s">
        <v>6199</v>
      </c>
      <c r="B576" s="2" t="s">
        <v>6200</v>
      </c>
      <c r="C576" s="2">
        <v>23988.64</v>
      </c>
      <c r="D576" s="2" t="s">
        <v>69</v>
      </c>
      <c r="E576" s="2">
        <v>348.08</v>
      </c>
      <c r="F576" s="2" t="s">
        <v>69</v>
      </c>
    </row>
    <row r="577">
      <c r="A577" s="2" t="s">
        <v>6201</v>
      </c>
      <c r="B577" s="2" t="s">
        <v>6202</v>
      </c>
      <c r="C577" s="2">
        <v>2635.2</v>
      </c>
      <c r="D577" s="2" t="s">
        <v>69</v>
      </c>
      <c r="E577" s="2">
        <v>-61.73</v>
      </c>
      <c r="F577" s="2" t="s">
        <v>69</v>
      </c>
    </row>
    <row r="578">
      <c r="A578" s="2" t="s">
        <v>6203</v>
      </c>
      <c r="B578" s="2" t="s">
        <v>6204</v>
      </c>
      <c r="C578" s="2">
        <v>55857.6</v>
      </c>
      <c r="D578" s="2" t="s">
        <v>69</v>
      </c>
      <c r="E578" s="2">
        <v>812.16</v>
      </c>
      <c r="F578" s="2" t="s">
        <v>69</v>
      </c>
    </row>
    <row r="579">
      <c r="A579" s="2" t="s">
        <v>6205</v>
      </c>
      <c r="B579" s="2" t="s">
        <v>6206</v>
      </c>
      <c r="C579" s="2">
        <v>149438.4</v>
      </c>
      <c r="D579" s="2" t="s">
        <v>69</v>
      </c>
      <c r="E579" s="2">
        <v>4114.77</v>
      </c>
      <c r="F579" s="2" t="s">
        <v>69</v>
      </c>
    </row>
    <row r="580">
      <c r="A580" s="2" t="s">
        <v>6207</v>
      </c>
      <c r="B580" s="2" t="s">
        <v>6208</v>
      </c>
      <c r="C580" s="2">
        <v>176535.08</v>
      </c>
      <c r="D580" s="2" t="s">
        <v>69</v>
      </c>
      <c r="E580" s="2">
        <v>5196.84</v>
      </c>
      <c r="F580" s="2" t="s">
        <v>69</v>
      </c>
    </row>
    <row r="581">
      <c r="A581" s="2" t="s">
        <v>6209</v>
      </c>
      <c r="B581" s="2" t="s">
        <v>6210</v>
      </c>
      <c r="C581" s="2">
        <v>25186.06</v>
      </c>
      <c r="D581" s="2" t="s">
        <v>69</v>
      </c>
      <c r="E581" s="2">
        <v>-714.33</v>
      </c>
      <c r="F581" s="2" t="s">
        <v>69</v>
      </c>
    </row>
    <row r="582">
      <c r="A582" s="2" t="s">
        <v>6211</v>
      </c>
      <c r="B582" s="2" t="s">
        <v>6212</v>
      </c>
      <c r="C582" s="2">
        <v>92008.14</v>
      </c>
      <c r="D582" s="2" t="s">
        <v>69</v>
      </c>
      <c r="E582" s="2">
        <v>10063.87</v>
      </c>
      <c r="F582" s="2" t="s">
        <v>69</v>
      </c>
    </row>
    <row r="583">
      <c r="A583" s="2" t="s">
        <v>6213</v>
      </c>
      <c r="B583" s="2" t="s">
        <v>6214</v>
      </c>
      <c r="C583" s="2">
        <v>45809.52</v>
      </c>
      <c r="D583" s="2" t="s">
        <v>69</v>
      </c>
      <c r="E583" s="2">
        <v>-2667.85</v>
      </c>
      <c r="F583" s="2" t="s">
        <v>69</v>
      </c>
    </row>
    <row r="584">
      <c r="A584" s="2" t="s">
        <v>6215</v>
      </c>
      <c r="B584" s="2" t="s">
        <v>6216</v>
      </c>
      <c r="C584" s="2">
        <v>167676.9</v>
      </c>
      <c r="D584" s="2" t="s">
        <v>69</v>
      </c>
      <c r="E584" s="2">
        <v>-6498.21</v>
      </c>
      <c r="F584" s="2" t="s">
        <v>69</v>
      </c>
    </row>
    <row r="585">
      <c r="A585" s="2" t="s">
        <v>6217</v>
      </c>
      <c r="B585" s="2" t="s">
        <v>6218</v>
      </c>
      <c r="C585" s="2">
        <v>251840.55</v>
      </c>
      <c r="D585" s="2" t="s">
        <v>69</v>
      </c>
      <c r="E585" s="2">
        <v>18975.63</v>
      </c>
      <c r="F585" s="2" t="s">
        <v>69</v>
      </c>
    </row>
    <row r="586">
      <c r="A586" s="2" t="s">
        <v>6219</v>
      </c>
      <c r="B586" s="2" t="s">
        <v>6220</v>
      </c>
      <c r="C586" s="2">
        <v>218983.6</v>
      </c>
      <c r="D586" s="2" t="s">
        <v>69</v>
      </c>
      <c r="E586" s="2">
        <v>6071.78</v>
      </c>
      <c r="F586" s="2" t="s">
        <v>69</v>
      </c>
    </row>
    <row r="587">
      <c r="A587" s="2" t="s">
        <v>6221</v>
      </c>
      <c r="B587" s="2" t="s">
        <v>6222</v>
      </c>
      <c r="C587" s="2">
        <v>24540.18</v>
      </c>
      <c r="D587" s="2" t="s">
        <v>69</v>
      </c>
      <c r="E587" s="2">
        <v>649.69</v>
      </c>
      <c r="F587" s="2" t="s">
        <v>69</v>
      </c>
    </row>
    <row r="588">
      <c r="A588" s="2" t="s">
        <v>6223</v>
      </c>
      <c r="B588" s="2" t="s">
        <v>6224</v>
      </c>
      <c r="C588" s="2">
        <v>17943.66</v>
      </c>
      <c r="D588" s="2" t="s">
        <v>69</v>
      </c>
      <c r="E588" s="2">
        <v>-42.36</v>
      </c>
      <c r="F588" s="2" t="s">
        <v>69</v>
      </c>
    </row>
    <row r="589">
      <c r="A589" s="2" t="s">
        <v>6225</v>
      </c>
      <c r="B589" s="2" t="s">
        <v>6226</v>
      </c>
      <c r="C589" s="2">
        <v>31782.98</v>
      </c>
      <c r="D589" s="2" t="s">
        <v>69</v>
      </c>
      <c r="E589" s="2">
        <v>-1328.9</v>
      </c>
      <c r="F589" s="2" t="s">
        <v>69</v>
      </c>
    </row>
    <row r="590">
      <c r="A590" s="2" t="s">
        <v>6227</v>
      </c>
      <c r="B590" s="2" t="s">
        <v>6228</v>
      </c>
      <c r="C590" s="2">
        <v>219011.04</v>
      </c>
      <c r="D590" s="2" t="s">
        <v>69</v>
      </c>
      <c r="E590" s="2">
        <v>7987.84</v>
      </c>
      <c r="F590" s="2" t="s">
        <v>69</v>
      </c>
    </row>
    <row r="591">
      <c r="A591" s="2" t="s">
        <v>6229</v>
      </c>
      <c r="B591" s="2" t="s">
        <v>6230</v>
      </c>
      <c r="C591" s="2">
        <v>40311.27</v>
      </c>
      <c r="D591" s="2" t="s">
        <v>69</v>
      </c>
      <c r="E591" s="2">
        <v>1161.23</v>
      </c>
      <c r="F591" s="2" t="s">
        <v>69</v>
      </c>
    </row>
    <row r="592">
      <c r="A592" s="2" t="s">
        <v>6231</v>
      </c>
      <c r="B592" s="2" t="s">
        <v>6232</v>
      </c>
      <c r="C592" s="2">
        <v>71912.5</v>
      </c>
      <c r="D592" s="2" t="s">
        <v>69</v>
      </c>
      <c r="E592" s="2">
        <v>-632.2</v>
      </c>
      <c r="F592" s="2" t="s">
        <v>69</v>
      </c>
    </row>
    <row r="593">
      <c r="A593" s="2" t="s">
        <v>6233</v>
      </c>
      <c r="B593" s="2" t="s">
        <v>6234</v>
      </c>
      <c r="C593" s="2">
        <v>147863.52</v>
      </c>
      <c r="D593" s="2" t="s">
        <v>69</v>
      </c>
      <c r="E593" s="2">
        <v>8033.76</v>
      </c>
      <c r="F593" s="2" t="s">
        <v>69</v>
      </c>
    </row>
    <row r="594">
      <c r="A594" s="2" t="s">
        <v>6235</v>
      </c>
      <c r="B594" s="2" t="s">
        <v>6236</v>
      </c>
      <c r="C594" s="2">
        <v>157251.84</v>
      </c>
      <c r="D594" s="2" t="s">
        <v>69</v>
      </c>
      <c r="E594" s="2">
        <v>-9718.11</v>
      </c>
      <c r="F594" s="2" t="s">
        <v>69</v>
      </c>
    </row>
    <row r="595">
      <c r="A595" s="2" t="s">
        <v>6237</v>
      </c>
      <c r="B595" s="2" t="s">
        <v>6238</v>
      </c>
      <c r="C595" s="2">
        <v>27873.54</v>
      </c>
      <c r="D595" s="2" t="s">
        <v>69</v>
      </c>
      <c r="E595" s="2">
        <v>524.28</v>
      </c>
      <c r="F595" s="2" t="s">
        <v>69</v>
      </c>
    </row>
    <row r="596">
      <c r="A596" s="2" t="s">
        <v>6239</v>
      </c>
      <c r="B596" s="2" t="s">
        <v>6240</v>
      </c>
      <c r="C596" s="2">
        <v>52107.02</v>
      </c>
      <c r="D596" s="2" t="s">
        <v>69</v>
      </c>
      <c r="E596" s="2">
        <v>2460.92</v>
      </c>
      <c r="F596" s="2" t="s">
        <v>69</v>
      </c>
    </row>
    <row r="597">
      <c r="A597" s="2" t="s">
        <v>6241</v>
      </c>
      <c r="B597" s="2" t="s">
        <v>6242</v>
      </c>
      <c r="C597" s="2">
        <v>88031.58</v>
      </c>
      <c r="D597" s="2" t="s">
        <v>69</v>
      </c>
      <c r="E597" s="2">
        <v>-4217.71</v>
      </c>
      <c r="F597" s="2" t="s">
        <v>69</v>
      </c>
    </row>
    <row r="598">
      <c r="A598" s="2" t="s">
        <v>6243</v>
      </c>
      <c r="B598" s="2" t="s">
        <v>6244</v>
      </c>
      <c r="C598" s="2">
        <v>24181.76</v>
      </c>
      <c r="D598" s="2" t="s">
        <v>69</v>
      </c>
      <c r="E598" s="2">
        <v>-348.16</v>
      </c>
      <c r="F598" s="2" t="s">
        <v>69</v>
      </c>
    </row>
    <row r="599">
      <c r="A599" s="2" t="s">
        <v>6245</v>
      </c>
      <c r="B599" s="2" t="s">
        <v>6246</v>
      </c>
      <c r="C599" s="2">
        <v>27323.76</v>
      </c>
      <c r="D599" s="2" t="s">
        <v>69</v>
      </c>
      <c r="E599" s="2">
        <v>-64.64</v>
      </c>
      <c r="F599" s="2" t="s">
        <v>69</v>
      </c>
    </row>
    <row r="600">
      <c r="A600" s="2" t="s">
        <v>6247</v>
      </c>
      <c r="B600" s="2" t="s">
        <v>6248</v>
      </c>
      <c r="C600" s="2">
        <v>220864</v>
      </c>
      <c r="D600" s="2" t="s">
        <v>69</v>
      </c>
      <c r="E600" s="2">
        <v>2686.36</v>
      </c>
      <c r="F600" s="2" t="s">
        <v>69</v>
      </c>
    </row>
    <row r="601">
      <c r="A601" s="2" t="s">
        <v>6249</v>
      </c>
      <c r="B601" s="2" t="s">
        <v>6250</v>
      </c>
      <c r="C601" s="2">
        <v>64769.93</v>
      </c>
      <c r="D601" s="2" t="s">
        <v>69</v>
      </c>
      <c r="E601" s="2">
        <v>-1196.19</v>
      </c>
      <c r="F601" s="2" t="s">
        <v>69</v>
      </c>
    </row>
    <row r="602">
      <c r="A602" s="2" t="s">
        <v>6251</v>
      </c>
      <c r="B602" s="2" t="s">
        <v>6252</v>
      </c>
      <c r="C602" s="2">
        <v>110404.63</v>
      </c>
      <c r="D602" s="2" t="s">
        <v>69</v>
      </c>
      <c r="E602" s="2">
        <v>593.67</v>
      </c>
      <c r="F602" s="2" t="s">
        <v>69</v>
      </c>
    </row>
    <row r="603">
      <c r="A603" s="2" t="s">
        <v>6253</v>
      </c>
      <c r="B603" s="2" t="s">
        <v>6254</v>
      </c>
      <c r="C603" s="2">
        <v>36514.8</v>
      </c>
      <c r="D603" s="2" t="s">
        <v>69</v>
      </c>
      <c r="E603" s="2">
        <v>-1042.81</v>
      </c>
      <c r="F603" s="2" t="s">
        <v>69</v>
      </c>
    </row>
    <row r="604">
      <c r="A604" s="2" t="s">
        <v>6255</v>
      </c>
      <c r="B604" s="2" t="s">
        <v>6256</v>
      </c>
      <c r="C604" s="2">
        <v>26805.96</v>
      </c>
      <c r="D604" s="2" t="s">
        <v>69</v>
      </c>
      <c r="E604" s="2">
        <v>1791.61</v>
      </c>
      <c r="F604" s="2" t="s">
        <v>69</v>
      </c>
    </row>
    <row r="605">
      <c r="A605" s="2" t="s">
        <v>6257</v>
      </c>
      <c r="B605" s="2" t="s">
        <v>6258</v>
      </c>
      <c r="C605" s="2">
        <v>268316.1</v>
      </c>
      <c r="D605" s="2" t="s">
        <v>69</v>
      </c>
      <c r="E605" s="2">
        <v>14204.06</v>
      </c>
      <c r="F605" s="2" t="s">
        <v>69</v>
      </c>
    </row>
    <row r="606">
      <c r="A606" s="2" t="s">
        <v>6259</v>
      </c>
      <c r="B606" s="2" t="s">
        <v>6260</v>
      </c>
      <c r="C606" s="2">
        <v>2506.2</v>
      </c>
      <c r="D606" s="2" t="s">
        <v>69</v>
      </c>
      <c r="E606" s="2">
        <v>55.2</v>
      </c>
      <c r="F606" s="2" t="s">
        <v>69</v>
      </c>
    </row>
    <row r="607">
      <c r="A607" s="2" t="s">
        <v>6261</v>
      </c>
      <c r="B607" s="2" t="s">
        <v>6262</v>
      </c>
      <c r="C607" s="2">
        <v>166396.95</v>
      </c>
      <c r="D607" s="2" t="s">
        <v>69</v>
      </c>
      <c r="E607" s="2">
        <v>-4404.52</v>
      </c>
      <c r="F607" s="2" t="s">
        <v>69</v>
      </c>
    </row>
    <row r="608">
      <c r="A608" s="2" t="s">
        <v>6263</v>
      </c>
      <c r="B608" s="2" t="s">
        <v>6264</v>
      </c>
      <c r="C608" s="2">
        <v>87655.9</v>
      </c>
      <c r="D608" s="2" t="s">
        <v>69</v>
      </c>
      <c r="E608" s="2">
        <v>1887.48</v>
      </c>
      <c r="F608" s="2" t="s">
        <v>69</v>
      </c>
    </row>
    <row r="609">
      <c r="A609" s="2" t="s">
        <v>6265</v>
      </c>
      <c r="B609" s="2" t="s">
        <v>6266</v>
      </c>
      <c r="C609" s="2">
        <v>19115.52</v>
      </c>
      <c r="D609" s="2" t="s">
        <v>69</v>
      </c>
      <c r="E609" s="2">
        <v>1645.11</v>
      </c>
      <c r="F609" s="2" t="s">
        <v>69</v>
      </c>
    </row>
    <row r="610">
      <c r="A610" s="2" t="s">
        <v>6267</v>
      </c>
      <c r="B610" s="2" t="s">
        <v>6268</v>
      </c>
      <c r="C610" s="2">
        <v>9959.16</v>
      </c>
      <c r="D610" s="2" t="s">
        <v>69</v>
      </c>
      <c r="E610" s="2">
        <v>-162.71</v>
      </c>
      <c r="F610" s="2" t="s">
        <v>69</v>
      </c>
    </row>
    <row r="611">
      <c r="A611" s="2" t="s">
        <v>6269</v>
      </c>
      <c r="B611" s="2" t="s">
        <v>6270</v>
      </c>
      <c r="C611" s="2">
        <v>134069.95</v>
      </c>
      <c r="D611" s="2" t="s">
        <v>69</v>
      </c>
      <c r="E611" s="2">
        <v>-338.87</v>
      </c>
      <c r="F611" s="2" t="s">
        <v>69</v>
      </c>
    </row>
    <row r="612">
      <c r="A612" s="2" t="s">
        <v>6271</v>
      </c>
      <c r="B612" s="2" t="s">
        <v>6272</v>
      </c>
      <c r="C612" s="2">
        <v>174301.17</v>
      </c>
      <c r="D612" s="2" t="s">
        <v>69</v>
      </c>
      <c r="E612" s="2">
        <v>-4064.87</v>
      </c>
      <c r="F612" s="2" t="s">
        <v>69</v>
      </c>
    </row>
    <row r="613">
      <c r="A613" s="2" t="s">
        <v>6273</v>
      </c>
      <c r="B613" s="2" t="s">
        <v>6274</v>
      </c>
      <c r="C613" s="2">
        <v>206273.4</v>
      </c>
      <c r="D613" s="2" t="s">
        <v>69</v>
      </c>
      <c r="E613" s="2">
        <v>-4478.3</v>
      </c>
      <c r="F613" s="2" t="s">
        <v>69</v>
      </c>
    </row>
    <row r="614">
      <c r="A614" s="2" t="s">
        <v>6275</v>
      </c>
      <c r="B614" s="2" t="s">
        <v>6276</v>
      </c>
      <c r="C614" s="2">
        <v>109332.66</v>
      </c>
      <c r="D614" s="2" t="s">
        <v>69</v>
      </c>
      <c r="E614" s="2">
        <v>13899.18</v>
      </c>
      <c r="F614" s="2" t="s">
        <v>69</v>
      </c>
    </row>
    <row r="615">
      <c r="A615" s="2" t="s">
        <v>6277</v>
      </c>
      <c r="B615" s="2" t="s">
        <v>6278</v>
      </c>
      <c r="C615" s="2">
        <v>90242.6</v>
      </c>
      <c r="D615" s="2" t="s">
        <v>69</v>
      </c>
      <c r="E615" s="2">
        <v>-3884.6</v>
      </c>
      <c r="F615" s="2" t="s">
        <v>69</v>
      </c>
    </row>
    <row r="616">
      <c r="A616" s="2" t="s">
        <v>6279</v>
      </c>
      <c r="B616" s="2" t="s">
        <v>6280</v>
      </c>
      <c r="C616" s="2">
        <v>279660.42</v>
      </c>
      <c r="D616" s="2" t="s">
        <v>69</v>
      </c>
      <c r="E616" s="2">
        <v>-3272.95</v>
      </c>
      <c r="F616" s="2" t="s">
        <v>69</v>
      </c>
    </row>
    <row r="617">
      <c r="A617" s="2" t="s">
        <v>6281</v>
      </c>
      <c r="B617" s="2" t="s">
        <v>6282</v>
      </c>
      <c r="C617" s="2">
        <v>161965.65</v>
      </c>
      <c r="D617" s="2" t="s">
        <v>69</v>
      </c>
      <c r="E617" s="2">
        <v>2006.44</v>
      </c>
      <c r="F617" s="2" t="s">
        <v>69</v>
      </c>
    </row>
    <row r="618">
      <c r="A618" s="2" t="s">
        <v>6283</v>
      </c>
      <c r="B618" s="2" t="s">
        <v>6284</v>
      </c>
      <c r="C618" s="2">
        <v>47240.71</v>
      </c>
      <c r="D618" s="2" t="s">
        <v>69</v>
      </c>
      <c r="E618" s="2">
        <v>-1613.23</v>
      </c>
      <c r="F618" s="2" t="s">
        <v>69</v>
      </c>
    </row>
    <row r="619">
      <c r="A619" s="2" t="s">
        <v>6285</v>
      </c>
      <c r="B619" s="2" t="s">
        <v>6286</v>
      </c>
      <c r="C619" s="2">
        <v>943.98</v>
      </c>
      <c r="D619" s="2" t="s">
        <v>69</v>
      </c>
      <c r="E619" s="2">
        <v>42.54</v>
      </c>
      <c r="F619" s="2" t="s">
        <v>69</v>
      </c>
    </row>
    <row r="620">
      <c r="A620" s="2" t="s">
        <v>6287</v>
      </c>
      <c r="B620" s="2" t="s">
        <v>6288</v>
      </c>
      <c r="C620" s="2">
        <v>197010.43</v>
      </c>
      <c r="D620" s="2" t="s">
        <v>69</v>
      </c>
      <c r="E620" s="2">
        <v>5661.41</v>
      </c>
      <c r="F620" s="2" t="s">
        <v>69</v>
      </c>
    </row>
    <row r="621">
      <c r="A621" s="2" t="s">
        <v>6289</v>
      </c>
      <c r="B621" s="2" t="s">
        <v>6290</v>
      </c>
      <c r="C621" s="2">
        <v>35193.04</v>
      </c>
      <c r="D621" s="2" t="s">
        <v>69</v>
      </c>
      <c r="E621" s="2">
        <v>98.43</v>
      </c>
      <c r="F621" s="2" t="s">
        <v>69</v>
      </c>
    </row>
    <row r="622">
      <c r="A622" s="2" t="s">
        <v>6291</v>
      </c>
      <c r="B622" s="2" t="s">
        <v>6292</v>
      </c>
      <c r="C622" s="2">
        <v>189494.02</v>
      </c>
      <c r="D622" s="2" t="s">
        <v>69</v>
      </c>
      <c r="E622" s="2">
        <v>5570.09</v>
      </c>
      <c r="F622" s="2" t="s">
        <v>69</v>
      </c>
    </row>
    <row r="623">
      <c r="A623" s="2" t="s">
        <v>6293</v>
      </c>
      <c r="B623" s="2" t="s">
        <v>6294</v>
      </c>
      <c r="C623" s="2">
        <v>33441.1</v>
      </c>
      <c r="D623" s="2" t="s">
        <v>69</v>
      </c>
      <c r="E623" s="2">
        <v>-1011.36</v>
      </c>
      <c r="F623" s="2" t="s">
        <v>69</v>
      </c>
    </row>
    <row r="624">
      <c r="A624" s="2" t="s">
        <v>6295</v>
      </c>
      <c r="B624" s="2" t="s">
        <v>6296</v>
      </c>
      <c r="C624" s="2">
        <v>121007.37</v>
      </c>
      <c r="D624" s="2" t="s">
        <v>69</v>
      </c>
      <c r="E624" s="2">
        <v>1671.78</v>
      </c>
      <c r="F624" s="2" t="s">
        <v>69</v>
      </c>
    </row>
    <row r="625">
      <c r="A625" s="2" t="s">
        <v>6297</v>
      </c>
      <c r="B625" s="2" t="s">
        <v>6298</v>
      </c>
      <c r="C625" s="2">
        <v>112422.84</v>
      </c>
      <c r="D625" s="2" t="s">
        <v>69</v>
      </c>
      <c r="E625" s="2">
        <v>-3956.93</v>
      </c>
      <c r="F625" s="2" t="s">
        <v>69</v>
      </c>
    </row>
    <row r="626">
      <c r="A626" s="2" t="s">
        <v>6299</v>
      </c>
      <c r="B626" s="2" t="s">
        <v>6300</v>
      </c>
      <c r="C626" s="2">
        <v>18427.04</v>
      </c>
      <c r="D626" s="2" t="s">
        <v>69</v>
      </c>
      <c r="E626" s="2">
        <v>177.88</v>
      </c>
      <c r="F626" s="2" t="s">
        <v>69</v>
      </c>
    </row>
    <row r="627">
      <c r="A627" s="2" t="s">
        <v>6301</v>
      </c>
      <c r="B627" s="2" t="s">
        <v>6302</v>
      </c>
      <c r="C627" s="2">
        <v>101258.55</v>
      </c>
      <c r="D627" s="2" t="s">
        <v>69</v>
      </c>
      <c r="E627" s="2">
        <v>-255.29</v>
      </c>
      <c r="F627" s="2" t="s">
        <v>69</v>
      </c>
    </row>
    <row r="628">
      <c r="A628" s="2" t="s">
        <v>6303</v>
      </c>
      <c r="B628" s="2" t="s">
        <v>6304</v>
      </c>
      <c r="C628" s="2">
        <v>10653.44</v>
      </c>
      <c r="D628" s="2" t="s">
        <v>69</v>
      </c>
      <c r="E628" s="2">
        <v>-959.33</v>
      </c>
      <c r="F628" s="2" t="s">
        <v>69</v>
      </c>
    </row>
    <row r="629">
      <c r="A629" s="2" t="s">
        <v>6305</v>
      </c>
      <c r="B629" s="2" t="s">
        <v>6306</v>
      </c>
      <c r="C629" s="2">
        <v>46841.6</v>
      </c>
      <c r="D629" s="2" t="s">
        <v>69</v>
      </c>
      <c r="E629" s="2">
        <v>-287.13</v>
      </c>
      <c r="F629" s="2" t="s">
        <v>69</v>
      </c>
    </row>
    <row r="630">
      <c r="A630" s="2" t="s">
        <v>6307</v>
      </c>
      <c r="B630" s="2" t="s">
        <v>6308</v>
      </c>
      <c r="C630" s="2">
        <v>263590.59</v>
      </c>
      <c r="D630" s="2" t="s">
        <v>69</v>
      </c>
      <c r="E630" s="2">
        <v>16990.51</v>
      </c>
      <c r="F630" s="2" t="s">
        <v>69</v>
      </c>
    </row>
    <row r="631">
      <c r="A631" s="2" t="s">
        <v>6309</v>
      </c>
      <c r="B631" s="2" t="s">
        <v>6310</v>
      </c>
      <c r="C631" s="2">
        <v>75226.32</v>
      </c>
      <c r="D631" s="2" t="s">
        <v>69</v>
      </c>
      <c r="E631" s="2">
        <v>-561.52</v>
      </c>
      <c r="F631" s="2" t="s">
        <v>69</v>
      </c>
    </row>
    <row r="632">
      <c r="A632" s="2" t="s">
        <v>6311</v>
      </c>
      <c r="B632" s="2" t="s">
        <v>6312</v>
      </c>
      <c r="C632" s="2">
        <v>121223.04</v>
      </c>
      <c r="D632" s="2" t="s">
        <v>69</v>
      </c>
      <c r="E632" s="2">
        <v>-5088.96</v>
      </c>
      <c r="F632" s="2" t="s">
        <v>69</v>
      </c>
    </row>
    <row r="633">
      <c r="A633" s="2" t="s">
        <v>6313</v>
      </c>
      <c r="B633" s="2" t="s">
        <v>6314</v>
      </c>
      <c r="C633" s="2">
        <v>260087.22</v>
      </c>
      <c r="D633" s="2" t="s">
        <v>69</v>
      </c>
      <c r="E633" s="2">
        <v>-2252.12</v>
      </c>
      <c r="F633" s="2" t="s">
        <v>69</v>
      </c>
    </row>
    <row r="634">
      <c r="A634" s="2" t="s">
        <v>6315</v>
      </c>
      <c r="B634" s="2" t="s">
        <v>6316</v>
      </c>
      <c r="C634" s="2">
        <v>92482.56</v>
      </c>
      <c r="D634" s="2" t="s">
        <v>69</v>
      </c>
      <c r="E634" s="2">
        <v>109.03</v>
      </c>
      <c r="F634" s="2" t="s">
        <v>69</v>
      </c>
    </row>
    <row r="635">
      <c r="A635" s="2" t="s">
        <v>6317</v>
      </c>
      <c r="B635" s="2" t="s">
        <v>6318</v>
      </c>
      <c r="C635" s="2">
        <v>52052</v>
      </c>
      <c r="D635" s="2" t="s">
        <v>69</v>
      </c>
      <c r="E635" s="2">
        <v>896.5</v>
      </c>
      <c r="F635" s="2" t="s">
        <v>69</v>
      </c>
    </row>
    <row r="636">
      <c r="A636" s="2" t="s">
        <v>6319</v>
      </c>
      <c r="B636" s="2" t="s">
        <v>6320</v>
      </c>
      <c r="C636" s="2">
        <v>132369.6</v>
      </c>
      <c r="D636" s="2" t="s">
        <v>69</v>
      </c>
      <c r="E636" s="2">
        <v>-4593.6</v>
      </c>
      <c r="F636" s="2" t="s">
        <v>69</v>
      </c>
    </row>
    <row r="637">
      <c r="A637" s="2" t="s">
        <v>6321</v>
      </c>
      <c r="B637" s="2" t="s">
        <v>6322</v>
      </c>
      <c r="C637" s="2">
        <v>142749</v>
      </c>
      <c r="D637" s="2" t="s">
        <v>69</v>
      </c>
      <c r="E637" s="2">
        <v>16685.9</v>
      </c>
      <c r="F637" s="2" t="s">
        <v>69</v>
      </c>
    </row>
    <row r="638">
      <c r="A638" s="2" t="s">
        <v>6323</v>
      </c>
      <c r="B638" s="2" t="s">
        <v>6324</v>
      </c>
      <c r="C638" s="2">
        <v>201745.46</v>
      </c>
      <c r="D638" s="2" t="s">
        <v>69</v>
      </c>
      <c r="E638" s="2">
        <v>9212.98</v>
      </c>
      <c r="F638" s="2" t="s">
        <v>69</v>
      </c>
    </row>
    <row r="639">
      <c r="A639" s="2" t="s">
        <v>6325</v>
      </c>
      <c r="B639" s="2" t="s">
        <v>6326</v>
      </c>
      <c r="C639" s="2">
        <v>21210.27</v>
      </c>
      <c r="D639" s="2" t="s">
        <v>69</v>
      </c>
      <c r="E639" s="2">
        <v>-499.98</v>
      </c>
      <c r="F639" s="2" t="s">
        <v>69</v>
      </c>
    </row>
    <row r="640">
      <c r="A640" s="2" t="s">
        <v>6327</v>
      </c>
      <c r="B640" s="2" t="s">
        <v>6328</v>
      </c>
      <c r="C640" s="2">
        <v>113286.38</v>
      </c>
      <c r="D640" s="2" t="s">
        <v>69</v>
      </c>
      <c r="E640" s="2">
        <v>3957.02</v>
      </c>
      <c r="F640" s="2" t="s">
        <v>69</v>
      </c>
    </row>
    <row r="641">
      <c r="A641" s="2" t="s">
        <v>6329</v>
      </c>
      <c r="B641" s="2" t="s">
        <v>6330</v>
      </c>
      <c r="C641" s="2">
        <v>134880.05</v>
      </c>
      <c r="D641" s="2" t="s">
        <v>69</v>
      </c>
      <c r="E641" s="2">
        <v>450.77</v>
      </c>
      <c r="F641" s="2" t="s">
        <v>69</v>
      </c>
    </row>
    <row r="642">
      <c r="A642" s="2" t="s">
        <v>6331</v>
      </c>
      <c r="B642" s="2" t="s">
        <v>6332</v>
      </c>
      <c r="C642" s="2">
        <v>6886.8</v>
      </c>
      <c r="D642" s="2" t="s">
        <v>69</v>
      </c>
      <c r="E642" s="2">
        <v>839.1</v>
      </c>
      <c r="F642" s="2" t="s">
        <v>69</v>
      </c>
    </row>
    <row r="643">
      <c r="A643" s="2" t="s">
        <v>6333</v>
      </c>
      <c r="B643" s="2" t="s">
        <v>6334</v>
      </c>
      <c r="C643" s="2">
        <v>62308.4</v>
      </c>
      <c r="D643" s="2" t="s">
        <v>69</v>
      </c>
      <c r="E643" s="2">
        <v>-166.6</v>
      </c>
      <c r="F643" s="2" t="s">
        <v>69</v>
      </c>
    </row>
    <row r="644">
      <c r="A644" s="2" t="s">
        <v>6335</v>
      </c>
      <c r="B644" s="2" t="s">
        <v>6336</v>
      </c>
      <c r="C644" s="2">
        <v>150593.5</v>
      </c>
      <c r="D644" s="2" t="s">
        <v>69</v>
      </c>
      <c r="E644" s="2">
        <v>2723.28</v>
      </c>
      <c r="F644" s="2" t="s">
        <v>69</v>
      </c>
    </row>
    <row r="645">
      <c r="A645" s="2" t="s">
        <v>6337</v>
      </c>
      <c r="B645" s="2" t="s">
        <v>6338</v>
      </c>
      <c r="C645" s="2">
        <v>97005.68</v>
      </c>
      <c r="D645" s="2" t="s">
        <v>69</v>
      </c>
      <c r="E645" s="2">
        <v>-4650.53</v>
      </c>
      <c r="F645" s="2" t="s">
        <v>69</v>
      </c>
    </row>
    <row r="646">
      <c r="A646" s="2" t="s">
        <v>6339</v>
      </c>
      <c r="B646" s="2" t="s">
        <v>6340</v>
      </c>
      <c r="C646" s="2">
        <v>112290.36</v>
      </c>
      <c r="D646" s="2" t="s">
        <v>69</v>
      </c>
      <c r="E646" s="2">
        <v>-4996.84</v>
      </c>
      <c r="F646" s="2" t="s">
        <v>69</v>
      </c>
    </row>
    <row r="647">
      <c r="A647" s="2" t="s">
        <v>6341</v>
      </c>
      <c r="B647" s="2" t="s">
        <v>6342</v>
      </c>
      <c r="C647" s="2">
        <v>198189.76</v>
      </c>
      <c r="D647" s="2" t="s">
        <v>69</v>
      </c>
      <c r="E647" s="2">
        <v>-11580.76</v>
      </c>
      <c r="F647" s="2" t="s">
        <v>69</v>
      </c>
    </row>
    <row r="648">
      <c r="A648" s="2" t="s">
        <v>6343</v>
      </c>
      <c r="B648" s="2" t="s">
        <v>6344</v>
      </c>
      <c r="C648" s="2">
        <v>28946.25</v>
      </c>
      <c r="D648" s="2" t="s">
        <v>69</v>
      </c>
      <c r="E648" s="2">
        <v>113.15</v>
      </c>
      <c r="F648" s="2" t="s">
        <v>69</v>
      </c>
    </row>
    <row r="649">
      <c r="A649" s="2" t="s">
        <v>6345</v>
      </c>
      <c r="B649" s="2" t="s">
        <v>6346</v>
      </c>
      <c r="C649" s="2">
        <v>43309.54</v>
      </c>
      <c r="D649" s="2" t="s">
        <v>69</v>
      </c>
      <c r="E649" s="2">
        <v>640.68</v>
      </c>
      <c r="F649" s="2" t="s">
        <v>69</v>
      </c>
    </row>
    <row r="650">
      <c r="A650" s="2" t="s">
        <v>6347</v>
      </c>
      <c r="B650" s="2" t="s">
        <v>6348</v>
      </c>
      <c r="C650" s="2">
        <v>50634</v>
      </c>
      <c r="D650" s="2" t="s">
        <v>69</v>
      </c>
      <c r="E650" s="2">
        <v>48.91</v>
      </c>
      <c r="F650" s="2" t="s">
        <v>69</v>
      </c>
    </row>
    <row r="651">
      <c r="A651" s="2" t="s">
        <v>6349</v>
      </c>
      <c r="B651" s="2" t="s">
        <v>6350</v>
      </c>
      <c r="C651" s="2">
        <v>154088.61</v>
      </c>
      <c r="D651" s="2" t="s">
        <v>69</v>
      </c>
      <c r="E651" s="2">
        <v>-2092.8</v>
      </c>
      <c r="F651" s="2" t="s">
        <v>69</v>
      </c>
    </row>
    <row r="652">
      <c r="A652" s="2" t="s">
        <v>6351</v>
      </c>
      <c r="B652" s="2" t="s">
        <v>6352</v>
      </c>
      <c r="C652" s="2">
        <v>115747.97</v>
      </c>
      <c r="D652" s="2" t="s">
        <v>69</v>
      </c>
      <c r="E652" s="2">
        <v>1150.28</v>
      </c>
      <c r="F652" s="2" t="s">
        <v>69</v>
      </c>
    </row>
    <row r="653">
      <c r="A653" s="2" t="s">
        <v>6353</v>
      </c>
      <c r="B653" s="2" t="s">
        <v>6354</v>
      </c>
      <c r="C653" s="2">
        <v>35407.12</v>
      </c>
      <c r="D653" s="2" t="s">
        <v>69</v>
      </c>
      <c r="E653" s="2">
        <v>-4017.53</v>
      </c>
      <c r="F653" s="2" t="s">
        <v>69</v>
      </c>
    </row>
    <row r="654">
      <c r="A654" s="2" t="s">
        <v>6355</v>
      </c>
      <c r="B654" s="2" t="s">
        <v>6356</v>
      </c>
      <c r="C654" s="2">
        <v>83910.2</v>
      </c>
      <c r="D654" s="2" t="s">
        <v>69</v>
      </c>
      <c r="E654" s="2">
        <v>-2090.66</v>
      </c>
      <c r="F654" s="2" t="s">
        <v>69</v>
      </c>
    </row>
    <row r="655">
      <c r="A655" s="2" t="s">
        <v>6357</v>
      </c>
      <c r="B655" s="2" t="s">
        <v>6358</v>
      </c>
      <c r="C655" s="2">
        <v>133484.52</v>
      </c>
      <c r="D655" s="2" t="s">
        <v>69</v>
      </c>
      <c r="E655" s="2">
        <v>-3360.36</v>
      </c>
      <c r="F655" s="2" t="s">
        <v>69</v>
      </c>
    </row>
    <row r="656">
      <c r="A656" s="2" t="s">
        <v>6359</v>
      </c>
      <c r="B656" s="2" t="s">
        <v>6360</v>
      </c>
      <c r="C656" s="2">
        <v>156857.16</v>
      </c>
      <c r="D656" s="2" t="s">
        <v>69</v>
      </c>
      <c r="E656" s="2">
        <v>-1853.23</v>
      </c>
      <c r="F656" s="2" t="s">
        <v>69</v>
      </c>
    </row>
    <row r="657">
      <c r="A657" s="2" t="s">
        <v>6361</v>
      </c>
      <c r="B657" s="2" t="s">
        <v>6362</v>
      </c>
      <c r="C657" s="2">
        <v>68303.32</v>
      </c>
      <c r="D657" s="2" t="s">
        <v>69</v>
      </c>
      <c r="E657" s="2">
        <v>-3240.24</v>
      </c>
      <c r="F657" s="2" t="s">
        <v>69</v>
      </c>
    </row>
    <row r="658">
      <c r="A658" s="2" t="s">
        <v>6363</v>
      </c>
      <c r="B658" s="2" t="s">
        <v>6364</v>
      </c>
      <c r="C658" s="2">
        <v>94773.51</v>
      </c>
      <c r="D658" s="2" t="s">
        <v>69</v>
      </c>
      <c r="E658" s="2">
        <v>4975.05</v>
      </c>
      <c r="F658" s="2" t="s">
        <v>69</v>
      </c>
    </row>
    <row r="659">
      <c r="A659" s="2" t="s">
        <v>6365</v>
      </c>
      <c r="B659" s="2" t="s">
        <v>6366</v>
      </c>
      <c r="C659" s="2">
        <v>58646.28</v>
      </c>
      <c r="D659" s="2" t="s">
        <v>69</v>
      </c>
      <c r="E659" s="2">
        <v>1215.63</v>
      </c>
      <c r="F659" s="2" t="s">
        <v>69</v>
      </c>
    </row>
    <row r="660">
      <c r="A660" s="2" t="s">
        <v>6367</v>
      </c>
      <c r="B660" s="2" t="s">
        <v>6368</v>
      </c>
      <c r="C660" s="2">
        <v>110415.69</v>
      </c>
      <c r="D660" s="2" t="s">
        <v>69</v>
      </c>
      <c r="E660" s="2">
        <v>7005.13</v>
      </c>
      <c r="F660" s="2" t="s">
        <v>69</v>
      </c>
    </row>
    <row r="661">
      <c r="A661" s="2" t="s">
        <v>6369</v>
      </c>
      <c r="B661" s="2" t="s">
        <v>6370</v>
      </c>
      <c r="C661" s="2">
        <v>18110.61</v>
      </c>
      <c r="D661" s="2" t="s">
        <v>69</v>
      </c>
      <c r="E661" s="2">
        <v>-669.16</v>
      </c>
      <c r="F661" s="2" t="s">
        <v>69</v>
      </c>
    </row>
    <row r="662">
      <c r="A662" s="2" t="s">
        <v>6371</v>
      </c>
      <c r="B662" s="2" t="s">
        <v>6372</v>
      </c>
      <c r="C662" s="2">
        <v>18132.1</v>
      </c>
      <c r="D662" s="2" t="s">
        <v>69</v>
      </c>
      <c r="E662" s="2">
        <v>1178.8</v>
      </c>
      <c r="F662" s="2" t="s">
        <v>69</v>
      </c>
    </row>
    <row r="663">
      <c r="A663" s="2" t="s">
        <v>6373</v>
      </c>
      <c r="B663" s="2" t="s">
        <v>6374</v>
      </c>
      <c r="C663" s="2">
        <v>294690</v>
      </c>
      <c r="D663" s="2" t="s">
        <v>69</v>
      </c>
      <c r="E663" s="2">
        <v>17407.5</v>
      </c>
      <c r="F663" s="2" t="s">
        <v>69</v>
      </c>
    </row>
    <row r="664">
      <c r="A664" s="2" t="s">
        <v>6375</v>
      </c>
      <c r="B664" s="2" t="s">
        <v>6376</v>
      </c>
      <c r="C664" s="2">
        <v>69463.68</v>
      </c>
      <c r="D664" s="2" t="s">
        <v>69</v>
      </c>
      <c r="E664" s="2">
        <v>1439.9</v>
      </c>
      <c r="F664" s="2" t="s">
        <v>69</v>
      </c>
    </row>
    <row r="665">
      <c r="A665" s="2" t="s">
        <v>6377</v>
      </c>
      <c r="B665" s="2" t="s">
        <v>6378</v>
      </c>
      <c r="C665" s="2">
        <v>171051.8</v>
      </c>
      <c r="D665" s="2" t="s">
        <v>69</v>
      </c>
      <c r="E665" s="2">
        <v>6785.72</v>
      </c>
      <c r="F665" s="2" t="s">
        <v>69</v>
      </c>
    </row>
    <row r="666">
      <c r="A666" s="2" t="s">
        <v>6379</v>
      </c>
      <c r="B666" s="2" t="s">
        <v>6380</v>
      </c>
      <c r="C666" s="2">
        <v>35844.93</v>
      </c>
      <c r="D666" s="2" t="s">
        <v>69</v>
      </c>
      <c r="E666" s="2">
        <v>-226.5</v>
      </c>
      <c r="F666" s="2" t="s">
        <v>69</v>
      </c>
    </row>
    <row r="667">
      <c r="A667" s="2" t="s">
        <v>6381</v>
      </c>
      <c r="B667" s="2" t="s">
        <v>6382</v>
      </c>
      <c r="C667" s="2">
        <v>47450.52</v>
      </c>
      <c r="D667" s="2" t="s">
        <v>69</v>
      </c>
      <c r="E667" s="2">
        <v>2598.96</v>
      </c>
      <c r="F667" s="2" t="s">
        <v>69</v>
      </c>
    </row>
    <row r="668">
      <c r="A668" s="2" t="s">
        <v>6383</v>
      </c>
      <c r="B668" s="2" t="s">
        <v>6384</v>
      </c>
      <c r="C668" s="2">
        <v>76433.17</v>
      </c>
      <c r="D668" s="2" t="s">
        <v>69</v>
      </c>
      <c r="E668" s="2">
        <v>-11754.24</v>
      </c>
      <c r="F668" s="2" t="s">
        <v>69</v>
      </c>
    </row>
    <row r="669">
      <c r="A669" s="2" t="s">
        <v>6385</v>
      </c>
      <c r="B669" s="2" t="s">
        <v>6386</v>
      </c>
      <c r="C669" s="2">
        <v>92829.3</v>
      </c>
      <c r="D669" s="2" t="s">
        <v>69</v>
      </c>
      <c r="E669" s="2">
        <v>299.7</v>
      </c>
      <c r="F669" s="2" t="s">
        <v>69</v>
      </c>
    </row>
    <row r="670">
      <c r="A670" s="2" t="s">
        <v>6387</v>
      </c>
      <c r="B670" s="2" t="s">
        <v>6388</v>
      </c>
      <c r="C670" s="2">
        <v>123339.78</v>
      </c>
      <c r="D670" s="2" t="s">
        <v>69</v>
      </c>
      <c r="E670" s="2">
        <v>-145.33</v>
      </c>
      <c r="F670" s="2" t="s">
        <v>69</v>
      </c>
    </row>
    <row r="671">
      <c r="A671" s="2" t="s">
        <v>6389</v>
      </c>
      <c r="B671" s="2" t="s">
        <v>6390</v>
      </c>
      <c r="C671" s="2">
        <v>113334.48</v>
      </c>
      <c r="D671" s="2" t="s">
        <v>69</v>
      </c>
      <c r="E671" s="2">
        <v>14360.98</v>
      </c>
      <c r="F671" s="2" t="s">
        <v>69</v>
      </c>
    </row>
    <row r="672">
      <c r="A672" s="2" t="s">
        <v>6391</v>
      </c>
      <c r="B672" s="2" t="s">
        <v>6392</v>
      </c>
      <c r="C672" s="2">
        <v>21953.36</v>
      </c>
      <c r="D672" s="2" t="s">
        <v>69</v>
      </c>
      <c r="E672" s="2">
        <v>-555.94</v>
      </c>
      <c r="F672" s="2" t="s">
        <v>69</v>
      </c>
    </row>
    <row r="673">
      <c r="A673" s="2" t="s">
        <v>6393</v>
      </c>
      <c r="B673" s="2" t="s">
        <v>6394</v>
      </c>
      <c r="C673" s="2">
        <v>62022.63</v>
      </c>
      <c r="D673" s="2" t="s">
        <v>69</v>
      </c>
      <c r="E673" s="2">
        <v>4237.08</v>
      </c>
      <c r="F673" s="2" t="s">
        <v>69</v>
      </c>
    </row>
    <row r="674">
      <c r="A674" s="2" t="s">
        <v>6395</v>
      </c>
      <c r="B674" s="2" t="s">
        <v>6396</v>
      </c>
      <c r="C674" s="2">
        <v>199840.13</v>
      </c>
      <c r="D674" s="2" t="s">
        <v>69</v>
      </c>
      <c r="E674" s="2">
        <v>-6986.77</v>
      </c>
      <c r="F674" s="2" t="s">
        <v>69</v>
      </c>
    </row>
    <row r="675">
      <c r="A675" s="2" t="s">
        <v>6397</v>
      </c>
      <c r="B675" s="2" t="s">
        <v>6398</v>
      </c>
      <c r="C675" s="2">
        <v>41598.52</v>
      </c>
      <c r="D675" s="2" t="s">
        <v>69</v>
      </c>
      <c r="E675" s="2">
        <v>-3169.34</v>
      </c>
      <c r="F675" s="2" t="s">
        <v>69</v>
      </c>
    </row>
    <row r="676">
      <c r="A676" s="2" t="s">
        <v>6399</v>
      </c>
      <c r="B676" s="2" t="s">
        <v>6400</v>
      </c>
      <c r="C676" s="2">
        <v>39302.16</v>
      </c>
      <c r="D676" s="2" t="s">
        <v>69</v>
      </c>
      <c r="E676" s="2">
        <v>7489.92</v>
      </c>
      <c r="F676" s="2" t="s">
        <v>69</v>
      </c>
    </row>
    <row r="677">
      <c r="A677" s="2" t="s">
        <v>6401</v>
      </c>
      <c r="B677" s="2" t="s">
        <v>6402</v>
      </c>
      <c r="C677" s="2">
        <v>15232.68</v>
      </c>
      <c r="D677" s="2" t="s">
        <v>69</v>
      </c>
      <c r="E677" s="2">
        <v>-41.62</v>
      </c>
      <c r="F677" s="2" t="s">
        <v>69</v>
      </c>
    </row>
    <row r="678">
      <c r="A678" s="2" t="s">
        <v>6403</v>
      </c>
      <c r="B678" s="2" t="s">
        <v>6404</v>
      </c>
      <c r="C678" s="2">
        <v>196841.6</v>
      </c>
      <c r="D678" s="2" t="s">
        <v>69</v>
      </c>
      <c r="E678" s="2">
        <v>-15952.98</v>
      </c>
      <c r="F678" s="2" t="s">
        <v>69</v>
      </c>
    </row>
    <row r="679">
      <c r="A679" s="2" t="s">
        <v>6405</v>
      </c>
      <c r="B679" s="2" t="s">
        <v>6406</v>
      </c>
      <c r="C679" s="2">
        <v>23191.62</v>
      </c>
      <c r="D679" s="2" t="s">
        <v>69</v>
      </c>
      <c r="E679" s="2">
        <v>-1094.7</v>
      </c>
      <c r="F679" s="2" t="s">
        <v>69</v>
      </c>
    </row>
    <row r="680">
      <c r="A680" s="2" t="s">
        <v>6407</v>
      </c>
      <c r="B680" s="2" t="s">
        <v>6408</v>
      </c>
      <c r="C680" s="2">
        <v>72167.04</v>
      </c>
      <c r="D680" s="2" t="s">
        <v>69</v>
      </c>
      <c r="E680" s="2">
        <v>173.25</v>
      </c>
      <c r="F680" s="2" t="s">
        <v>69</v>
      </c>
    </row>
    <row r="681">
      <c r="A681" s="2" t="s">
        <v>6409</v>
      </c>
      <c r="B681" s="2" t="s">
        <v>6410</v>
      </c>
      <c r="C681" s="2">
        <v>190426.08</v>
      </c>
      <c r="D681" s="2" t="s">
        <v>69</v>
      </c>
      <c r="E681" s="2">
        <v>-6807.83</v>
      </c>
      <c r="F681" s="2" t="s">
        <v>69</v>
      </c>
    </row>
    <row r="682">
      <c r="A682" s="2" t="s">
        <v>6411</v>
      </c>
      <c r="B682" s="2" t="s">
        <v>6412</v>
      </c>
      <c r="C682" s="2">
        <v>118553.05</v>
      </c>
      <c r="D682" s="2" t="s">
        <v>69</v>
      </c>
      <c r="E682" s="2">
        <v>347.97</v>
      </c>
      <c r="F682" s="2" t="s">
        <v>69</v>
      </c>
    </row>
    <row r="683">
      <c r="A683" s="2" t="s">
        <v>6413</v>
      </c>
      <c r="B683" s="2" t="s">
        <v>6414</v>
      </c>
      <c r="C683" s="2">
        <v>22538.85</v>
      </c>
      <c r="D683" s="2" t="s">
        <v>69</v>
      </c>
      <c r="E683" s="2">
        <v>138.65</v>
      </c>
      <c r="F683" s="2" t="s">
        <v>69</v>
      </c>
    </row>
    <row r="684">
      <c r="A684" s="2" t="s">
        <v>6415</v>
      </c>
      <c r="B684" s="2" t="s">
        <v>6416</v>
      </c>
      <c r="C684" s="2">
        <v>271256.25</v>
      </c>
      <c r="D684" s="2" t="s">
        <v>69</v>
      </c>
      <c r="E684" s="2">
        <v>974.91</v>
      </c>
      <c r="F684" s="2" t="s">
        <v>69</v>
      </c>
    </row>
    <row r="685">
      <c r="A685" s="2" t="s">
        <v>6417</v>
      </c>
      <c r="B685" s="2" t="s">
        <v>6418</v>
      </c>
      <c r="C685" s="2">
        <v>41841.62</v>
      </c>
      <c r="D685" s="2" t="s">
        <v>69</v>
      </c>
      <c r="E685" s="2">
        <v>-104.1</v>
      </c>
      <c r="F685" s="2" t="s">
        <v>69</v>
      </c>
    </row>
    <row r="686">
      <c r="A686" s="2" t="s">
        <v>6419</v>
      </c>
      <c r="B686" s="2" t="s">
        <v>6420</v>
      </c>
      <c r="C686" s="2">
        <v>67320.26</v>
      </c>
      <c r="D686" s="2" t="s">
        <v>69</v>
      </c>
      <c r="E686" s="2">
        <v>4943.26</v>
      </c>
      <c r="F686" s="2" t="s">
        <v>69</v>
      </c>
    </row>
    <row r="687">
      <c r="A687" s="2" t="s">
        <v>6421</v>
      </c>
      <c r="B687" s="2" t="s">
        <v>6422</v>
      </c>
      <c r="C687" s="2">
        <v>8275.41</v>
      </c>
      <c r="D687" s="2" t="s">
        <v>69</v>
      </c>
      <c r="E687" s="2">
        <v>-201.31</v>
      </c>
      <c r="F687" s="2" t="s">
        <v>69</v>
      </c>
    </row>
    <row r="688">
      <c r="A688" s="2" t="s">
        <v>6423</v>
      </c>
      <c r="B688" s="2" t="s">
        <v>6424</v>
      </c>
      <c r="C688" s="2">
        <v>103072.84</v>
      </c>
      <c r="D688" s="2" t="s">
        <v>69</v>
      </c>
      <c r="E688" s="2">
        <v>-1255.2</v>
      </c>
      <c r="F688" s="2" t="s">
        <v>69</v>
      </c>
    </row>
    <row r="689">
      <c r="A689" s="2" t="s">
        <v>6425</v>
      </c>
      <c r="B689" s="2" t="s">
        <v>6426</v>
      </c>
      <c r="C689" s="2">
        <v>80523.18</v>
      </c>
      <c r="D689" s="2" t="s">
        <v>69</v>
      </c>
      <c r="E689" s="2">
        <v>-9528.13</v>
      </c>
      <c r="F689" s="2" t="s">
        <v>69</v>
      </c>
    </row>
    <row r="690">
      <c r="A690" s="2" t="s">
        <v>6427</v>
      </c>
      <c r="B690" s="2" t="s">
        <v>6428</v>
      </c>
      <c r="C690" s="2">
        <v>159560.67</v>
      </c>
      <c r="D690" s="2" t="s">
        <v>69</v>
      </c>
      <c r="E690" s="2">
        <v>6947.25</v>
      </c>
      <c r="F690" s="2" t="s">
        <v>69</v>
      </c>
    </row>
    <row r="691">
      <c r="A691" s="2" t="s">
        <v>6429</v>
      </c>
      <c r="B691" s="2" t="s">
        <v>6430</v>
      </c>
      <c r="C691" s="2">
        <v>71133</v>
      </c>
      <c r="D691" s="2" t="s">
        <v>69</v>
      </c>
      <c r="E691" s="2">
        <v>-979.04</v>
      </c>
      <c r="F691" s="2" t="s">
        <v>69</v>
      </c>
    </row>
    <row r="692">
      <c r="A692" s="2" t="s">
        <v>6431</v>
      </c>
      <c r="B692" s="2" t="s">
        <v>6432</v>
      </c>
      <c r="C692" s="2">
        <v>104355.55</v>
      </c>
      <c r="D692" s="2" t="s">
        <v>69</v>
      </c>
      <c r="E692" s="2">
        <v>5233.3</v>
      </c>
      <c r="F692" s="2" t="s">
        <v>69</v>
      </c>
    </row>
    <row r="693">
      <c r="A693" s="2" t="s">
        <v>6433</v>
      </c>
      <c r="B693" s="2" t="s">
        <v>6434</v>
      </c>
      <c r="C693" s="2">
        <v>81602.52</v>
      </c>
      <c r="D693" s="2" t="s">
        <v>69</v>
      </c>
      <c r="E693" s="2">
        <v>2017.85</v>
      </c>
      <c r="F693" s="2" t="s">
        <v>69</v>
      </c>
    </row>
    <row r="694">
      <c r="A694" s="2" t="s">
        <v>6435</v>
      </c>
      <c r="B694" s="2" t="s">
        <v>6436</v>
      </c>
      <c r="C694" s="2">
        <v>357737.12</v>
      </c>
      <c r="D694" s="2" t="s">
        <v>69</v>
      </c>
      <c r="E694" s="2">
        <v>14306</v>
      </c>
      <c r="F694" s="2" t="s">
        <v>69</v>
      </c>
    </row>
    <row r="695">
      <c r="A695" s="2" t="s">
        <v>6437</v>
      </c>
      <c r="B695" s="2" t="s">
        <v>6438</v>
      </c>
      <c r="C695" s="2">
        <v>72941.19</v>
      </c>
      <c r="D695" s="2" t="s">
        <v>69</v>
      </c>
      <c r="E695" s="2">
        <v>-2943.38</v>
      </c>
      <c r="F695" s="2" t="s">
        <v>69</v>
      </c>
    </row>
    <row r="696">
      <c r="A696" s="2" t="s">
        <v>6439</v>
      </c>
      <c r="B696" s="2" t="s">
        <v>6440</v>
      </c>
      <c r="C696" s="2">
        <v>71307.93</v>
      </c>
      <c r="D696" s="2" t="s">
        <v>69</v>
      </c>
      <c r="E696" s="2">
        <v>-5012.7</v>
      </c>
      <c r="F696" s="2" t="s">
        <v>69</v>
      </c>
    </row>
    <row r="697">
      <c r="A697" s="2" t="s">
        <v>6441</v>
      </c>
      <c r="B697" s="2" t="s">
        <v>6442</v>
      </c>
      <c r="C697" s="2">
        <v>24157.31</v>
      </c>
      <c r="D697" s="2" t="s">
        <v>69</v>
      </c>
      <c r="E697" s="2">
        <v>-267.73</v>
      </c>
      <c r="F697" s="2" t="s">
        <v>69</v>
      </c>
    </row>
    <row r="698">
      <c r="A698" s="2" t="s">
        <v>6443</v>
      </c>
      <c r="B698" s="2" t="s">
        <v>6444</v>
      </c>
      <c r="C698" s="2">
        <v>121456.5</v>
      </c>
      <c r="D698" s="2" t="s">
        <v>69</v>
      </c>
      <c r="E698" s="2">
        <v>-1900.3</v>
      </c>
      <c r="F698" s="2" t="s">
        <v>69</v>
      </c>
    </row>
    <row r="699">
      <c r="A699" s="2" t="s">
        <v>6445</v>
      </c>
      <c r="B699" s="2" t="s">
        <v>6446</v>
      </c>
      <c r="C699" s="2">
        <v>20657.45</v>
      </c>
      <c r="D699" s="2" t="s">
        <v>69</v>
      </c>
      <c r="E699" s="2">
        <v>-2328.57</v>
      </c>
      <c r="F699" s="2" t="s">
        <v>69</v>
      </c>
    </row>
    <row r="700">
      <c r="A700" s="2" t="s">
        <v>6447</v>
      </c>
      <c r="B700" s="2" t="s">
        <v>6448</v>
      </c>
      <c r="C700" s="2">
        <v>16269</v>
      </c>
      <c r="D700" s="2" t="s">
        <v>69</v>
      </c>
      <c r="E700" s="2">
        <v>461.72</v>
      </c>
      <c r="F700" s="2" t="s">
        <v>69</v>
      </c>
    </row>
    <row r="701">
      <c r="A701" s="2" t="s">
        <v>6449</v>
      </c>
      <c r="B701" s="2" t="s">
        <v>6450</v>
      </c>
      <c r="C701" s="2">
        <v>22316.67</v>
      </c>
      <c r="D701" s="2" t="s">
        <v>69</v>
      </c>
      <c r="E701" s="2">
        <v>-148.09</v>
      </c>
      <c r="F701" s="2" t="s">
        <v>69</v>
      </c>
    </row>
    <row r="702">
      <c r="A702" s="2" t="s">
        <v>6451</v>
      </c>
      <c r="B702" s="2" t="s">
        <v>6452</v>
      </c>
      <c r="C702" s="2">
        <v>190159.2</v>
      </c>
      <c r="D702" s="2" t="s">
        <v>69</v>
      </c>
      <c r="E702" s="2">
        <v>5232.48</v>
      </c>
      <c r="F702" s="2" t="s">
        <v>69</v>
      </c>
    </row>
    <row r="703">
      <c r="A703" s="2" t="s">
        <v>6453</v>
      </c>
      <c r="B703" s="2" t="s">
        <v>6454</v>
      </c>
      <c r="C703" s="2">
        <v>115459.5</v>
      </c>
      <c r="D703" s="2" t="s">
        <v>69</v>
      </c>
      <c r="E703" s="2">
        <v>-5634.83</v>
      </c>
      <c r="F703" s="2" t="s">
        <v>69</v>
      </c>
    </row>
    <row r="704">
      <c r="A704" s="2" t="s">
        <v>6455</v>
      </c>
      <c r="B704" s="2" t="s">
        <v>6456</v>
      </c>
      <c r="C704" s="2">
        <v>3036</v>
      </c>
      <c r="D704" s="2" t="s">
        <v>69</v>
      </c>
      <c r="E704" s="2">
        <v>-46.8</v>
      </c>
      <c r="F704" s="2" t="s">
        <v>69</v>
      </c>
    </row>
    <row r="705">
      <c r="A705" s="2" t="s">
        <v>6457</v>
      </c>
      <c r="B705" s="2" t="s">
        <v>6458</v>
      </c>
      <c r="C705" s="2">
        <v>240176.32</v>
      </c>
      <c r="D705" s="2" t="s">
        <v>69</v>
      </c>
      <c r="E705" s="2">
        <v>-10333.06</v>
      </c>
      <c r="F705" s="2" t="s">
        <v>69</v>
      </c>
    </row>
    <row r="706">
      <c r="A706" s="2" t="s">
        <v>6459</v>
      </c>
      <c r="B706" s="2" t="s">
        <v>6460</v>
      </c>
      <c r="C706" s="2">
        <v>23453.79</v>
      </c>
      <c r="D706" s="2" t="s">
        <v>69</v>
      </c>
      <c r="E706" s="2">
        <v>-480.42</v>
      </c>
      <c r="F706" s="2" t="s">
        <v>69</v>
      </c>
    </row>
    <row r="707">
      <c r="A707" s="2" t="s">
        <v>6461</v>
      </c>
      <c r="B707" s="2" t="s">
        <v>6462</v>
      </c>
      <c r="C707" s="2">
        <v>155900.14</v>
      </c>
      <c r="D707" s="2" t="s">
        <v>69</v>
      </c>
      <c r="E707" s="2">
        <v>19507.49</v>
      </c>
      <c r="F707" s="2" t="s">
        <v>69</v>
      </c>
    </row>
    <row r="708">
      <c r="A708" s="2" t="s">
        <v>6463</v>
      </c>
      <c r="B708" s="2" t="s">
        <v>6464</v>
      </c>
      <c r="C708" s="2">
        <v>136045.56</v>
      </c>
      <c r="D708" s="2" t="s">
        <v>69</v>
      </c>
      <c r="E708" s="2">
        <v>-3951.64</v>
      </c>
      <c r="F708" s="2" t="s">
        <v>69</v>
      </c>
    </row>
    <row r="709">
      <c r="A709" s="2" t="s">
        <v>6465</v>
      </c>
      <c r="B709" s="2" t="s">
        <v>6466</v>
      </c>
      <c r="C709" s="2">
        <v>122057.52</v>
      </c>
      <c r="D709" s="2" t="s">
        <v>69</v>
      </c>
      <c r="E709" s="2">
        <v>-9183.27</v>
      </c>
      <c r="F709" s="2" t="s">
        <v>69</v>
      </c>
    </row>
    <row r="710">
      <c r="A710" s="2" t="s">
        <v>6467</v>
      </c>
      <c r="B710" s="2" t="s">
        <v>6468</v>
      </c>
      <c r="C710" s="2">
        <v>19008.57</v>
      </c>
      <c r="D710" s="2" t="s">
        <v>69</v>
      </c>
      <c r="E710" s="2">
        <v>-118.75</v>
      </c>
      <c r="F710" s="2" t="s">
        <v>69</v>
      </c>
    </row>
    <row r="711">
      <c r="A711" s="2" t="s">
        <v>6469</v>
      </c>
      <c r="B711" s="2" t="s">
        <v>6470</v>
      </c>
      <c r="C711" s="2">
        <v>31064.8</v>
      </c>
      <c r="D711" s="2" t="s">
        <v>69</v>
      </c>
      <c r="E711" s="2">
        <v>2867.52</v>
      </c>
      <c r="F711" s="2" t="s">
        <v>69</v>
      </c>
    </row>
    <row r="712">
      <c r="A712" s="2" t="s">
        <v>6471</v>
      </c>
      <c r="B712" s="2" t="s">
        <v>6472</v>
      </c>
      <c r="C712" s="2">
        <v>32857.65</v>
      </c>
      <c r="D712" s="2" t="s">
        <v>69</v>
      </c>
      <c r="E712" s="2">
        <v>-384.3</v>
      </c>
      <c r="F712" s="2" t="s">
        <v>69</v>
      </c>
    </row>
    <row r="713">
      <c r="A713" s="2" t="s">
        <v>6473</v>
      </c>
      <c r="B713" s="2" t="s">
        <v>6474</v>
      </c>
      <c r="C713" s="2">
        <v>186770.41</v>
      </c>
      <c r="D713" s="2" t="s">
        <v>69</v>
      </c>
      <c r="E713" s="2">
        <v>-1543.22</v>
      </c>
      <c r="F713" s="2" t="s">
        <v>69</v>
      </c>
    </row>
    <row r="714">
      <c r="A714" s="2" t="s">
        <v>6475</v>
      </c>
      <c r="B714" s="2" t="s">
        <v>6476</v>
      </c>
      <c r="C714" s="2">
        <v>130717.96</v>
      </c>
      <c r="D714" s="2" t="s">
        <v>69</v>
      </c>
      <c r="E714" s="2">
        <v>7452.28</v>
      </c>
      <c r="F714" s="2" t="s">
        <v>69</v>
      </c>
    </row>
    <row r="715">
      <c r="A715" s="2" t="s">
        <v>6477</v>
      </c>
      <c r="B715" s="2" t="s">
        <v>6478</v>
      </c>
      <c r="C715" s="2">
        <v>47940.8</v>
      </c>
      <c r="D715" s="2" t="s">
        <v>69</v>
      </c>
      <c r="E715" s="2">
        <v>2662.96</v>
      </c>
      <c r="F715" s="2" t="s">
        <v>69</v>
      </c>
    </row>
    <row r="716">
      <c r="A716" s="2" t="s">
        <v>6479</v>
      </c>
      <c r="B716" s="2" t="s">
        <v>6480</v>
      </c>
      <c r="C716" s="2">
        <v>2546.31</v>
      </c>
      <c r="D716" s="2" t="s">
        <v>69</v>
      </c>
      <c r="E716" s="2">
        <v>-174.98</v>
      </c>
      <c r="F716" s="2" t="s">
        <v>69</v>
      </c>
    </row>
    <row r="717">
      <c r="A717" s="2" t="s">
        <v>6481</v>
      </c>
      <c r="B717" s="2" t="s">
        <v>6482</v>
      </c>
      <c r="C717" s="2">
        <v>232813.86</v>
      </c>
      <c r="D717" s="2" t="s">
        <v>69</v>
      </c>
      <c r="E717" s="2">
        <v>4075.05</v>
      </c>
      <c r="F717" s="2" t="s">
        <v>69</v>
      </c>
    </row>
    <row r="718">
      <c r="A718" s="2" t="s">
        <v>6483</v>
      </c>
      <c r="B718" s="2" t="s">
        <v>6484</v>
      </c>
      <c r="C718" s="2">
        <v>15854.88</v>
      </c>
      <c r="D718" s="2" t="s">
        <v>69</v>
      </c>
      <c r="E718" s="2">
        <v>-1604.84</v>
      </c>
      <c r="F718" s="2" t="s">
        <v>69</v>
      </c>
    </row>
    <row r="719">
      <c r="A719" s="2" t="s">
        <v>6485</v>
      </c>
      <c r="B719" s="2" t="s">
        <v>6486</v>
      </c>
      <c r="C719" s="2">
        <v>168359.68</v>
      </c>
      <c r="D719" s="2" t="s">
        <v>69</v>
      </c>
      <c r="E719" s="2">
        <v>-3855.56</v>
      </c>
      <c r="F719" s="2" t="s">
        <v>69</v>
      </c>
    </row>
    <row r="720">
      <c r="A720" s="2" t="s">
        <v>6487</v>
      </c>
      <c r="B720" s="2" t="s">
        <v>6488</v>
      </c>
      <c r="C720" s="2">
        <v>146438.78</v>
      </c>
      <c r="D720" s="2" t="s">
        <v>69</v>
      </c>
      <c r="E720" s="2">
        <v>12610.37</v>
      </c>
      <c r="F720" s="2" t="s">
        <v>69</v>
      </c>
    </row>
    <row r="721">
      <c r="A721" s="2" t="s">
        <v>6489</v>
      </c>
      <c r="B721" s="2" t="s">
        <v>6490</v>
      </c>
      <c r="C721" s="2">
        <v>35461.52</v>
      </c>
      <c r="D721" s="2" t="s">
        <v>69</v>
      </c>
      <c r="E721" s="2">
        <v>926.41</v>
      </c>
      <c r="F721" s="2" t="s">
        <v>69</v>
      </c>
    </row>
    <row r="722">
      <c r="A722" s="2" t="s">
        <v>6491</v>
      </c>
      <c r="B722" s="2" t="s">
        <v>6492</v>
      </c>
      <c r="C722" s="2">
        <v>162973.98</v>
      </c>
      <c r="D722" s="2" t="s">
        <v>69</v>
      </c>
      <c r="E722" s="2">
        <v>1396.48</v>
      </c>
      <c r="F722" s="2" t="s">
        <v>69</v>
      </c>
    </row>
    <row r="723">
      <c r="A723" s="2" t="s">
        <v>6493</v>
      </c>
      <c r="B723" s="2" t="s">
        <v>6494</v>
      </c>
      <c r="C723" s="2">
        <v>113821.75</v>
      </c>
      <c r="D723" s="2" t="s">
        <v>69</v>
      </c>
      <c r="E723" s="2">
        <v>-566.16</v>
      </c>
      <c r="F723" s="2" t="s">
        <v>69</v>
      </c>
    </row>
    <row r="724">
      <c r="A724" s="2" t="s">
        <v>6495</v>
      </c>
      <c r="B724" s="2" t="s">
        <v>6496</v>
      </c>
      <c r="C724" s="2">
        <v>199104.84</v>
      </c>
      <c r="D724" s="2" t="s">
        <v>69</v>
      </c>
      <c r="E724" s="2">
        <v>21090.32</v>
      </c>
      <c r="F724" s="2" t="s">
        <v>69</v>
      </c>
    </row>
    <row r="725">
      <c r="A725" s="2" t="s">
        <v>6497</v>
      </c>
      <c r="B725" s="2" t="s">
        <v>6498</v>
      </c>
      <c r="C725" s="2">
        <v>135838.64</v>
      </c>
      <c r="D725" s="2" t="s">
        <v>69</v>
      </c>
      <c r="E725" s="2">
        <v>-8665.77</v>
      </c>
      <c r="F725" s="2" t="s">
        <v>69</v>
      </c>
    </row>
    <row r="726">
      <c r="A726" s="2" t="s">
        <v>6499</v>
      </c>
      <c r="B726" s="2" t="s">
        <v>6500</v>
      </c>
      <c r="C726" s="2">
        <v>187309.1</v>
      </c>
      <c r="D726" s="2" t="s">
        <v>69</v>
      </c>
      <c r="E726" s="2">
        <v>-1482.96</v>
      </c>
      <c r="F726" s="2" t="s">
        <v>69</v>
      </c>
    </row>
    <row r="727">
      <c r="A727" s="2" t="s">
        <v>6501</v>
      </c>
      <c r="B727" s="2" t="s">
        <v>6502</v>
      </c>
      <c r="C727" s="2">
        <v>117445.82</v>
      </c>
      <c r="D727" s="2" t="s">
        <v>69</v>
      </c>
      <c r="E727" s="2">
        <v>-8005.92</v>
      </c>
      <c r="F727" s="2" t="s">
        <v>69</v>
      </c>
    </row>
    <row r="728">
      <c r="A728" s="2" t="s">
        <v>6503</v>
      </c>
      <c r="B728" s="2" t="s">
        <v>6504</v>
      </c>
      <c r="C728" s="2">
        <v>81303.71</v>
      </c>
      <c r="D728" s="2" t="s">
        <v>69</v>
      </c>
      <c r="E728" s="2">
        <v>1129.04</v>
      </c>
      <c r="F728" s="2" t="s">
        <v>69</v>
      </c>
    </row>
    <row r="729">
      <c r="A729" s="2" t="s">
        <v>6505</v>
      </c>
      <c r="B729" s="2" t="s">
        <v>6506</v>
      </c>
      <c r="C729" s="2">
        <v>149114.35</v>
      </c>
      <c r="D729" s="2" t="s">
        <v>69</v>
      </c>
      <c r="E729" s="2">
        <v>-245.95</v>
      </c>
      <c r="F729" s="2" t="s">
        <v>69</v>
      </c>
    </row>
    <row r="730">
      <c r="A730" s="2" t="s">
        <v>6507</v>
      </c>
      <c r="B730" s="2" t="s">
        <v>6508</v>
      </c>
      <c r="C730" s="2">
        <v>49349.49</v>
      </c>
      <c r="D730" s="2" t="s">
        <v>69</v>
      </c>
      <c r="E730" s="2">
        <v>-2399.82</v>
      </c>
      <c r="F730" s="2" t="s">
        <v>69</v>
      </c>
    </row>
    <row r="731">
      <c r="A731" s="2" t="s">
        <v>6509</v>
      </c>
      <c r="B731" s="2" t="s">
        <v>6510</v>
      </c>
      <c r="C731" s="2">
        <v>106037.21</v>
      </c>
      <c r="D731" s="2" t="s">
        <v>69</v>
      </c>
      <c r="E731" s="2">
        <v>900.58</v>
      </c>
      <c r="F731" s="2" t="s">
        <v>69</v>
      </c>
    </row>
    <row r="732">
      <c r="A732" s="2" t="s">
        <v>6511</v>
      </c>
      <c r="B732" s="2" t="s">
        <v>6512</v>
      </c>
      <c r="C732" s="2">
        <v>220217.64</v>
      </c>
      <c r="D732" s="2" t="s">
        <v>69</v>
      </c>
      <c r="E732" s="2">
        <v>-8189.35</v>
      </c>
      <c r="F732" s="2" t="s">
        <v>69</v>
      </c>
    </row>
    <row r="733">
      <c r="A733" s="2" t="s">
        <v>6513</v>
      </c>
      <c r="B733" s="2" t="s">
        <v>6514</v>
      </c>
      <c r="C733" s="2">
        <v>317858.85</v>
      </c>
      <c r="D733" s="2" t="s">
        <v>69</v>
      </c>
      <c r="E733" s="2">
        <v>-17942.79</v>
      </c>
      <c r="F733" s="2" t="s">
        <v>69</v>
      </c>
    </row>
    <row r="734">
      <c r="A734" s="2" t="s">
        <v>6515</v>
      </c>
      <c r="B734" s="2" t="s">
        <v>6516</v>
      </c>
      <c r="C734" s="2">
        <v>51589.56</v>
      </c>
      <c r="D734" s="2" t="s">
        <v>69</v>
      </c>
      <c r="E734" s="2">
        <v>-1717.98</v>
      </c>
      <c r="F734" s="2" t="s">
        <v>69</v>
      </c>
    </row>
    <row r="735">
      <c r="A735" s="2" t="s">
        <v>6517</v>
      </c>
      <c r="B735" s="2" t="s">
        <v>6518</v>
      </c>
      <c r="C735" s="2">
        <v>246667.5</v>
      </c>
      <c r="D735" s="2" t="s">
        <v>69</v>
      </c>
      <c r="E735" s="2">
        <v>-17556.82</v>
      </c>
      <c r="F735" s="2" t="s">
        <v>69</v>
      </c>
    </row>
    <row r="736">
      <c r="A736" s="2" t="s">
        <v>6519</v>
      </c>
      <c r="B736" s="2" t="s">
        <v>6520</v>
      </c>
      <c r="C736" s="2">
        <v>165021.72</v>
      </c>
      <c r="D736" s="2" t="s">
        <v>69</v>
      </c>
      <c r="E736" s="2">
        <v>-5447.74</v>
      </c>
      <c r="F736" s="2" t="s">
        <v>69</v>
      </c>
    </row>
    <row r="737">
      <c r="A737" s="2" t="s">
        <v>6521</v>
      </c>
      <c r="B737" s="2" t="s">
        <v>6522</v>
      </c>
      <c r="C737" s="2">
        <v>163003.84</v>
      </c>
      <c r="D737" s="2" t="s">
        <v>69</v>
      </c>
      <c r="E737" s="2">
        <v>-4245.88</v>
      </c>
      <c r="F737" s="2" t="s">
        <v>69</v>
      </c>
    </row>
    <row r="738">
      <c r="A738" s="2" t="s">
        <v>6523</v>
      </c>
      <c r="B738" s="2" t="s">
        <v>6524</v>
      </c>
      <c r="C738" s="2">
        <v>134419.12</v>
      </c>
      <c r="D738" s="2" t="s">
        <v>69</v>
      </c>
      <c r="E738" s="2">
        <v>9818.61</v>
      </c>
      <c r="F738" s="2" t="s">
        <v>69</v>
      </c>
    </row>
    <row r="739">
      <c r="A739" s="2" t="s">
        <v>6525</v>
      </c>
      <c r="B739" s="2" t="s">
        <v>6526</v>
      </c>
      <c r="C739" s="2">
        <v>94842</v>
      </c>
      <c r="D739" s="2" t="s">
        <v>69</v>
      </c>
      <c r="E739" s="2">
        <v>-573.66</v>
      </c>
      <c r="F739" s="2" t="s">
        <v>69</v>
      </c>
    </row>
    <row r="740">
      <c r="A740" s="2" t="s">
        <v>6527</v>
      </c>
      <c r="B740" s="2" t="s">
        <v>6528</v>
      </c>
      <c r="C740" s="2">
        <v>38858.94</v>
      </c>
      <c r="D740" s="2" t="s">
        <v>69</v>
      </c>
      <c r="E740" s="2">
        <v>651.78</v>
      </c>
      <c r="F740" s="2" t="s">
        <v>69</v>
      </c>
    </row>
    <row r="741">
      <c r="A741" s="2" t="s">
        <v>6529</v>
      </c>
      <c r="B741" s="2" t="s">
        <v>6530</v>
      </c>
      <c r="C741" s="2">
        <v>24403.5</v>
      </c>
      <c r="D741" s="2" t="s">
        <v>69</v>
      </c>
      <c r="E741" s="2">
        <v>286.9</v>
      </c>
      <c r="F741" s="2" t="s">
        <v>69</v>
      </c>
    </row>
    <row r="742">
      <c r="A742" s="2" t="s">
        <v>6531</v>
      </c>
      <c r="B742" s="2" t="s">
        <v>6532</v>
      </c>
      <c r="C742" s="2">
        <v>105137.12</v>
      </c>
      <c r="D742" s="2" t="s">
        <v>69</v>
      </c>
      <c r="E742" s="2">
        <v>-2880.24</v>
      </c>
      <c r="F742" s="2" t="s">
        <v>69</v>
      </c>
    </row>
    <row r="743">
      <c r="A743" s="2" t="s">
        <v>6533</v>
      </c>
      <c r="B743" s="2" t="s">
        <v>6534</v>
      </c>
      <c r="C743" s="2">
        <v>1808.4</v>
      </c>
      <c r="D743" s="2" t="s">
        <v>69</v>
      </c>
      <c r="E743" s="2">
        <v>50.4</v>
      </c>
      <c r="F743" s="2" t="s">
        <v>69</v>
      </c>
    </row>
    <row r="744">
      <c r="A744" s="2" t="s">
        <v>6535</v>
      </c>
      <c r="B744" s="2" t="s">
        <v>6536</v>
      </c>
      <c r="C744" s="2">
        <v>56225</v>
      </c>
      <c r="D744" s="2" t="s">
        <v>69</v>
      </c>
      <c r="E744" s="2">
        <v>-1835</v>
      </c>
      <c r="F744" s="2" t="s">
        <v>69</v>
      </c>
    </row>
    <row r="745">
      <c r="A745" s="2" t="s">
        <v>6537</v>
      </c>
      <c r="B745" s="2" t="s">
        <v>6538</v>
      </c>
      <c r="C745" s="2">
        <v>1983</v>
      </c>
      <c r="D745" s="2" t="s">
        <v>69</v>
      </c>
      <c r="E745" s="2">
        <v>9.44</v>
      </c>
      <c r="F745" s="2" t="s">
        <v>69</v>
      </c>
    </row>
    <row r="746">
      <c r="A746" s="2" t="s">
        <v>6539</v>
      </c>
      <c r="B746" s="2" t="s">
        <v>6540</v>
      </c>
      <c r="C746" s="2">
        <v>41218.8</v>
      </c>
      <c r="D746" s="2" t="s">
        <v>69</v>
      </c>
      <c r="E746" s="2">
        <v>-727.65</v>
      </c>
      <c r="F746" s="2" t="s">
        <v>69</v>
      </c>
    </row>
    <row r="747">
      <c r="A747" s="2" t="s">
        <v>6541</v>
      </c>
      <c r="B747" s="2" t="s">
        <v>6542</v>
      </c>
      <c r="C747" s="2">
        <v>36689.61</v>
      </c>
      <c r="D747" s="2" t="s">
        <v>69</v>
      </c>
      <c r="E747" s="2">
        <v>1856.03</v>
      </c>
      <c r="F747" s="2" t="s">
        <v>69</v>
      </c>
    </row>
    <row r="748">
      <c r="A748" s="2" t="s">
        <v>6543</v>
      </c>
      <c r="B748" s="2" t="s">
        <v>6544</v>
      </c>
      <c r="C748" s="2">
        <v>169755.75</v>
      </c>
      <c r="D748" s="2" t="s">
        <v>69</v>
      </c>
      <c r="E748" s="2">
        <v>1473.3</v>
      </c>
      <c r="F748" s="2" t="s">
        <v>69</v>
      </c>
    </row>
    <row r="749">
      <c r="A749" s="2" t="s">
        <v>6545</v>
      </c>
      <c r="B749" s="2" t="s">
        <v>6546</v>
      </c>
      <c r="C749" s="2">
        <v>78802</v>
      </c>
      <c r="D749" s="2" t="s">
        <v>69</v>
      </c>
      <c r="E749" s="2">
        <v>2634.64</v>
      </c>
      <c r="F749" s="2" t="s">
        <v>69</v>
      </c>
    </row>
    <row r="750">
      <c r="A750" s="2" t="s">
        <v>6547</v>
      </c>
      <c r="B750" s="2" t="s">
        <v>6548</v>
      </c>
      <c r="C750" s="2">
        <v>209355.25</v>
      </c>
      <c r="D750" s="2" t="s">
        <v>69</v>
      </c>
      <c r="E750" s="2">
        <v>29060.92</v>
      </c>
      <c r="F750" s="2" t="s">
        <v>69</v>
      </c>
    </row>
    <row r="751">
      <c r="A751" s="2" t="s">
        <v>6549</v>
      </c>
      <c r="B751" s="2" t="s">
        <v>6550</v>
      </c>
      <c r="C751" s="2">
        <v>24708.86</v>
      </c>
      <c r="D751" s="2" t="s">
        <v>69</v>
      </c>
      <c r="E751" s="2">
        <v>621.37</v>
      </c>
      <c r="F751" s="2" t="s">
        <v>69</v>
      </c>
    </row>
    <row r="752">
      <c r="A752" s="2" t="s">
        <v>6551</v>
      </c>
      <c r="B752" s="2" t="s">
        <v>6552</v>
      </c>
      <c r="C752" s="2">
        <v>120116.4</v>
      </c>
      <c r="D752" s="2" t="s">
        <v>69</v>
      </c>
      <c r="E752" s="2">
        <v>4644.66</v>
      </c>
      <c r="F752" s="2" t="s">
        <v>69</v>
      </c>
    </row>
    <row r="753">
      <c r="A753" s="2" t="s">
        <v>6553</v>
      </c>
      <c r="B753" s="2" t="s">
        <v>6554</v>
      </c>
      <c r="C753" s="2">
        <v>101464.11</v>
      </c>
      <c r="D753" s="2" t="s">
        <v>69</v>
      </c>
      <c r="E753" s="2">
        <v>4938.37</v>
      </c>
      <c r="F753" s="2" t="s">
        <v>69</v>
      </c>
    </row>
    <row r="754">
      <c r="A754" s="2" t="s">
        <v>6555</v>
      </c>
      <c r="B754" s="2" t="s">
        <v>6556</v>
      </c>
      <c r="C754" s="2">
        <v>72221.5</v>
      </c>
      <c r="D754" s="2" t="s">
        <v>69</v>
      </c>
      <c r="E754" s="2">
        <v>4940.33</v>
      </c>
      <c r="F754" s="2" t="s">
        <v>69</v>
      </c>
    </row>
    <row r="755">
      <c r="A755" s="2" t="s">
        <v>6557</v>
      </c>
      <c r="B755" s="2" t="s">
        <v>6558</v>
      </c>
      <c r="C755" s="2">
        <v>80318.94</v>
      </c>
      <c r="D755" s="2" t="s">
        <v>69</v>
      </c>
      <c r="E755" s="2">
        <v>1913.24</v>
      </c>
      <c r="F755" s="2" t="s">
        <v>69</v>
      </c>
    </row>
    <row r="756">
      <c r="A756" s="2" t="s">
        <v>6559</v>
      </c>
      <c r="B756" s="2" t="s">
        <v>6560</v>
      </c>
      <c r="C756" s="2">
        <v>102760.97</v>
      </c>
      <c r="D756" s="2" t="s">
        <v>69</v>
      </c>
      <c r="E756" s="2">
        <v>-8176.61</v>
      </c>
      <c r="F756" s="2" t="s">
        <v>69</v>
      </c>
    </row>
    <row r="757">
      <c r="A757" s="2" t="s">
        <v>6561</v>
      </c>
      <c r="B757" s="2" t="s">
        <v>6562</v>
      </c>
      <c r="C757" s="2">
        <v>174079.74</v>
      </c>
      <c r="D757" s="2" t="s">
        <v>69</v>
      </c>
      <c r="E757" s="2">
        <v>-12608.77</v>
      </c>
      <c r="F757" s="2" t="s">
        <v>69</v>
      </c>
    </row>
    <row r="758">
      <c r="A758" s="2" t="s">
        <v>6563</v>
      </c>
      <c r="B758" s="2" t="s">
        <v>6564</v>
      </c>
      <c r="C758" s="2">
        <v>219996.15</v>
      </c>
      <c r="D758" s="2" t="s">
        <v>69</v>
      </c>
      <c r="E758" s="2">
        <v>-4488.25</v>
      </c>
      <c r="F758" s="2" t="s">
        <v>69</v>
      </c>
    </row>
    <row r="759">
      <c r="A759" s="2" t="s">
        <v>6565</v>
      </c>
      <c r="B759" s="2" t="s">
        <v>6566</v>
      </c>
      <c r="C759" s="2">
        <v>175728</v>
      </c>
      <c r="D759" s="2" t="s">
        <v>69</v>
      </c>
      <c r="E759" s="2">
        <v>4162.85</v>
      </c>
      <c r="F759" s="2" t="s">
        <v>69</v>
      </c>
    </row>
    <row r="760">
      <c r="A760" s="2" t="s">
        <v>6567</v>
      </c>
      <c r="B760" s="2" t="s">
        <v>6568</v>
      </c>
      <c r="C760" s="2">
        <v>51281.39</v>
      </c>
      <c r="D760" s="2" t="s">
        <v>69</v>
      </c>
      <c r="E760" s="2">
        <v>3824.87</v>
      </c>
      <c r="F760" s="2" t="s">
        <v>69</v>
      </c>
    </row>
    <row r="761">
      <c r="A761" s="2" t="s">
        <v>6569</v>
      </c>
      <c r="B761" s="2" t="s">
        <v>6570</v>
      </c>
      <c r="C761" s="2">
        <v>125283.67</v>
      </c>
      <c r="D761" s="2" t="s">
        <v>69</v>
      </c>
      <c r="E761" s="2">
        <v>-7173.89</v>
      </c>
      <c r="F761" s="2" t="s">
        <v>69</v>
      </c>
    </row>
    <row r="762">
      <c r="A762" s="2" t="s">
        <v>6571</v>
      </c>
      <c r="B762" s="2" t="s">
        <v>6572</v>
      </c>
      <c r="C762" s="2">
        <v>36491.02</v>
      </c>
      <c r="D762" s="2" t="s">
        <v>69</v>
      </c>
      <c r="E762" s="2">
        <v>-1408.28</v>
      </c>
      <c r="F762" s="2" t="s">
        <v>69</v>
      </c>
    </row>
    <row r="763">
      <c r="A763" s="2" t="s">
        <v>6573</v>
      </c>
      <c r="B763" s="2" t="s">
        <v>6574</v>
      </c>
      <c r="C763" s="2">
        <v>141684.48</v>
      </c>
      <c r="D763" s="2" t="s">
        <v>69</v>
      </c>
      <c r="E763" s="2">
        <v>-5662.56</v>
      </c>
      <c r="F763" s="2" t="s">
        <v>69</v>
      </c>
    </row>
    <row r="764">
      <c r="A764" s="2" t="s">
        <v>6575</v>
      </c>
      <c r="B764" s="2" t="s">
        <v>6576</v>
      </c>
      <c r="C764" s="2">
        <v>26483.76</v>
      </c>
      <c r="D764" s="2" t="s">
        <v>69</v>
      </c>
      <c r="E764" s="2">
        <v>534.36</v>
      </c>
      <c r="F764" s="2" t="s">
        <v>69</v>
      </c>
    </row>
    <row r="765">
      <c r="A765" s="2" t="s">
        <v>6577</v>
      </c>
      <c r="B765" s="2" t="s">
        <v>6578</v>
      </c>
      <c r="C765" s="2">
        <v>50287.65</v>
      </c>
      <c r="D765" s="2" t="s">
        <v>69</v>
      </c>
      <c r="E765" s="2">
        <v>-3573.21</v>
      </c>
      <c r="F765" s="2" t="s">
        <v>69</v>
      </c>
    </row>
    <row r="766">
      <c r="A766" s="2" t="s">
        <v>6579</v>
      </c>
      <c r="B766" s="2" t="s">
        <v>6580</v>
      </c>
      <c r="C766" s="2">
        <v>80749.4</v>
      </c>
      <c r="D766" s="2" t="s">
        <v>69</v>
      </c>
      <c r="E766" s="2">
        <v>102.84</v>
      </c>
      <c r="F766" s="2" t="s">
        <v>69</v>
      </c>
    </row>
    <row r="767">
      <c r="A767" s="2" t="s">
        <v>6581</v>
      </c>
      <c r="B767" s="2" t="s">
        <v>6582</v>
      </c>
      <c r="C767" s="2">
        <v>155053.34</v>
      </c>
      <c r="D767" s="2" t="s">
        <v>69</v>
      </c>
      <c r="E767" s="2">
        <v>5141.71</v>
      </c>
      <c r="F767" s="2" t="s">
        <v>69</v>
      </c>
    </row>
    <row r="768">
      <c r="A768" s="2" t="s">
        <v>6583</v>
      </c>
      <c r="B768" s="2" t="s">
        <v>6584</v>
      </c>
      <c r="C768" s="2">
        <v>244550</v>
      </c>
      <c r="D768" s="2" t="s">
        <v>69</v>
      </c>
      <c r="E768" s="2">
        <v>-8400</v>
      </c>
      <c r="F768" s="2" t="s">
        <v>69</v>
      </c>
    </row>
    <row r="769">
      <c r="A769" s="2" t="s">
        <v>6585</v>
      </c>
      <c r="B769" s="2" t="s">
        <v>6586</v>
      </c>
      <c r="C769" s="2">
        <v>53847</v>
      </c>
      <c r="D769" s="2" t="s">
        <v>69</v>
      </c>
      <c r="E769" s="2">
        <v>-18.82</v>
      </c>
      <c r="F769" s="2" t="s">
        <v>69</v>
      </c>
    </row>
    <row r="770">
      <c r="A770" s="2" t="s">
        <v>6587</v>
      </c>
      <c r="B770" s="2" t="s">
        <v>6588</v>
      </c>
      <c r="C770" s="2">
        <v>61251.81</v>
      </c>
      <c r="D770" s="2" t="s">
        <v>69</v>
      </c>
      <c r="E770" s="2">
        <v>4145.77</v>
      </c>
      <c r="F770" s="2" t="s">
        <v>69</v>
      </c>
    </row>
    <row r="771">
      <c r="A771" s="2" t="s">
        <v>6589</v>
      </c>
      <c r="B771" s="2" t="s">
        <v>6590</v>
      </c>
      <c r="C771" s="2">
        <v>238136.22</v>
      </c>
      <c r="D771" s="2" t="s">
        <v>69</v>
      </c>
      <c r="E771" s="2">
        <v>13944.82</v>
      </c>
      <c r="F771" s="2" t="s">
        <v>69</v>
      </c>
    </row>
    <row r="772">
      <c r="A772" s="2" t="s">
        <v>6591</v>
      </c>
      <c r="B772" s="2" t="s">
        <v>6592</v>
      </c>
      <c r="C772" s="2">
        <v>276611.76</v>
      </c>
      <c r="D772" s="2" t="s">
        <v>69</v>
      </c>
      <c r="E772" s="2">
        <v>-6601.39</v>
      </c>
      <c r="F772" s="2" t="s">
        <v>69</v>
      </c>
    </row>
    <row r="773">
      <c r="A773" s="2" t="s">
        <v>6593</v>
      </c>
      <c r="B773" s="2" t="s">
        <v>6594</v>
      </c>
      <c r="C773" s="2">
        <v>174959.36</v>
      </c>
      <c r="D773" s="2" t="s">
        <v>69</v>
      </c>
      <c r="E773" s="2">
        <v>-4604.48</v>
      </c>
      <c r="F773" s="2" t="s">
        <v>69</v>
      </c>
    </row>
    <row r="774">
      <c r="A774" s="2" t="s">
        <v>6595</v>
      </c>
      <c r="B774" s="2" t="s">
        <v>6596</v>
      </c>
      <c r="C774" s="2">
        <v>40042.8</v>
      </c>
      <c r="D774" s="2" t="s">
        <v>69</v>
      </c>
      <c r="E774" s="2">
        <v>1044.4</v>
      </c>
      <c r="F774" s="2" t="s">
        <v>69</v>
      </c>
    </row>
    <row r="775">
      <c r="A775" s="2" t="s">
        <v>6597</v>
      </c>
      <c r="B775" s="2" t="s">
        <v>6598</v>
      </c>
      <c r="C775" s="2">
        <v>127495.24</v>
      </c>
      <c r="D775" s="2" t="s">
        <v>69</v>
      </c>
      <c r="E775" s="2">
        <v>-3634.1</v>
      </c>
      <c r="F775" s="2" t="s">
        <v>69</v>
      </c>
    </row>
    <row r="776">
      <c r="A776" s="2" t="s">
        <v>6599</v>
      </c>
      <c r="B776" s="2" t="s">
        <v>6600</v>
      </c>
      <c r="C776" s="2">
        <v>52481.04</v>
      </c>
      <c r="D776" s="2" t="s">
        <v>69</v>
      </c>
      <c r="E776" s="2">
        <v>297.88</v>
      </c>
      <c r="F776" s="2" t="s">
        <v>69</v>
      </c>
    </row>
    <row r="777">
      <c r="A777" s="2" t="s">
        <v>6601</v>
      </c>
      <c r="B777" s="2" t="s">
        <v>6602</v>
      </c>
      <c r="C777" s="2">
        <v>157470.75</v>
      </c>
      <c r="D777" s="2" t="s">
        <v>69</v>
      </c>
      <c r="E777" s="2">
        <v>-4717.84</v>
      </c>
      <c r="F777" s="2" t="s">
        <v>69</v>
      </c>
    </row>
    <row r="778">
      <c r="A778" s="2" t="s">
        <v>6603</v>
      </c>
      <c r="B778" s="2" t="s">
        <v>6604</v>
      </c>
      <c r="C778" s="2">
        <v>32328.8</v>
      </c>
      <c r="D778" s="2" t="s">
        <v>69</v>
      </c>
      <c r="E778" s="2">
        <v>396.7</v>
      </c>
      <c r="F778" s="2" t="s">
        <v>69</v>
      </c>
    </row>
    <row r="779">
      <c r="A779" s="2" t="s">
        <v>6605</v>
      </c>
      <c r="B779" s="2" t="s">
        <v>6606</v>
      </c>
      <c r="C779" s="2">
        <v>126658.8</v>
      </c>
      <c r="D779" s="2" t="s">
        <v>69</v>
      </c>
      <c r="E779" s="2">
        <v>-3670.01</v>
      </c>
      <c r="F779" s="2" t="s">
        <v>69</v>
      </c>
    </row>
    <row r="780">
      <c r="A780" s="2" t="s">
        <v>6607</v>
      </c>
      <c r="B780" s="2" t="s">
        <v>6608</v>
      </c>
      <c r="C780" s="2">
        <v>52512.5</v>
      </c>
      <c r="D780" s="2" t="s">
        <v>69</v>
      </c>
      <c r="E780" s="2">
        <v>-3919.78</v>
      </c>
      <c r="F780" s="2" t="s">
        <v>69</v>
      </c>
    </row>
    <row r="781">
      <c r="A781" s="2" t="s">
        <v>6609</v>
      </c>
      <c r="B781" s="2" t="s">
        <v>6610</v>
      </c>
      <c r="C781" s="2">
        <v>138748.65</v>
      </c>
      <c r="D781" s="2" t="s">
        <v>69</v>
      </c>
      <c r="E781" s="2">
        <v>3285.26</v>
      </c>
      <c r="F781" s="2" t="s">
        <v>69</v>
      </c>
    </row>
    <row r="782">
      <c r="A782" s="2" t="s">
        <v>6611</v>
      </c>
      <c r="B782" s="2" t="s">
        <v>6612</v>
      </c>
      <c r="C782" s="2">
        <v>226296</v>
      </c>
      <c r="D782" s="2" t="s">
        <v>69</v>
      </c>
      <c r="E782" s="2">
        <v>18986.75</v>
      </c>
      <c r="F782" s="2" t="s">
        <v>69</v>
      </c>
    </row>
    <row r="783">
      <c r="A783" s="2" t="s">
        <v>6613</v>
      </c>
      <c r="B783" s="2" t="s">
        <v>6614</v>
      </c>
      <c r="C783" s="2">
        <v>85668.69</v>
      </c>
      <c r="D783" s="2" t="s">
        <v>69</v>
      </c>
      <c r="E783" s="2">
        <v>3196.44</v>
      </c>
      <c r="F783" s="2" t="s">
        <v>69</v>
      </c>
    </row>
    <row r="784">
      <c r="A784" s="2" t="s">
        <v>6615</v>
      </c>
      <c r="B784" s="2" t="s">
        <v>6616</v>
      </c>
      <c r="C784" s="2">
        <v>177682.74</v>
      </c>
      <c r="D784" s="2" t="s">
        <v>69</v>
      </c>
      <c r="E784" s="2">
        <v>12754.98</v>
      </c>
      <c r="F784" s="2" t="s">
        <v>69</v>
      </c>
    </row>
    <row r="785">
      <c r="A785" s="2" t="s">
        <v>6617</v>
      </c>
      <c r="B785" s="2" t="s">
        <v>6618</v>
      </c>
      <c r="C785" s="2">
        <v>72272.4</v>
      </c>
      <c r="D785" s="2" t="s">
        <v>69</v>
      </c>
      <c r="E785" s="2">
        <v>1139.82</v>
      </c>
      <c r="F785" s="2" t="s">
        <v>69</v>
      </c>
    </row>
    <row r="786">
      <c r="A786" s="2" t="s">
        <v>6619</v>
      </c>
      <c r="B786" s="2" t="s">
        <v>6620</v>
      </c>
      <c r="C786" s="2">
        <v>92946.82</v>
      </c>
      <c r="D786" s="2" t="s">
        <v>69</v>
      </c>
      <c r="E786" s="2">
        <v>1619.62</v>
      </c>
      <c r="F786" s="2" t="s">
        <v>69</v>
      </c>
    </row>
    <row r="787">
      <c r="A787" s="2" t="s">
        <v>6621</v>
      </c>
      <c r="B787" s="2" t="s">
        <v>6622</v>
      </c>
      <c r="C787" s="2">
        <v>51869.07</v>
      </c>
      <c r="D787" s="2" t="s">
        <v>69</v>
      </c>
      <c r="E787" s="2">
        <v>-1124.45</v>
      </c>
      <c r="F787" s="2" t="s">
        <v>69</v>
      </c>
    </row>
    <row r="788">
      <c r="A788" s="2" t="s">
        <v>6623</v>
      </c>
      <c r="B788" s="2" t="s">
        <v>6624</v>
      </c>
      <c r="C788" s="2">
        <v>58403.1</v>
      </c>
      <c r="D788" s="2" t="s">
        <v>69</v>
      </c>
      <c r="E788" s="2">
        <v>-1020.22</v>
      </c>
      <c r="F788" s="2" t="s">
        <v>69</v>
      </c>
    </row>
    <row r="789">
      <c r="A789" s="2" t="s">
        <v>6625</v>
      </c>
      <c r="B789" s="2" t="s">
        <v>6626</v>
      </c>
      <c r="C789" s="2">
        <v>173506.4</v>
      </c>
      <c r="D789" s="2" t="s">
        <v>69</v>
      </c>
      <c r="E789" s="2">
        <v>-7419.85</v>
      </c>
      <c r="F789" s="2" t="s">
        <v>69</v>
      </c>
    </row>
    <row r="790">
      <c r="A790" s="2" t="s">
        <v>6627</v>
      </c>
      <c r="B790" s="2" t="s">
        <v>6628</v>
      </c>
      <c r="C790" s="2">
        <v>234513.44</v>
      </c>
      <c r="D790" s="2" t="s">
        <v>69</v>
      </c>
      <c r="E790" s="2">
        <v>-13814.1</v>
      </c>
      <c r="F790" s="2" t="s">
        <v>69</v>
      </c>
    </row>
    <row r="791">
      <c r="A791" s="2" t="s">
        <v>6629</v>
      </c>
      <c r="B791" s="2" t="s">
        <v>6630</v>
      </c>
      <c r="C791" s="2">
        <v>23398.8</v>
      </c>
      <c r="D791" s="2" t="s">
        <v>69</v>
      </c>
      <c r="E791" s="2">
        <v>1032.3</v>
      </c>
      <c r="F791" s="2" t="s">
        <v>69</v>
      </c>
    </row>
    <row r="792">
      <c r="A792" s="2" t="s">
        <v>6631</v>
      </c>
      <c r="B792" s="2" t="s">
        <v>6632</v>
      </c>
      <c r="C792" s="2">
        <v>146989.7</v>
      </c>
      <c r="D792" s="2" t="s">
        <v>69</v>
      </c>
      <c r="E792" s="2">
        <v>10299.84</v>
      </c>
      <c r="F792" s="2" t="s">
        <v>69</v>
      </c>
    </row>
    <row r="793">
      <c r="A793" s="2" t="s">
        <v>6633</v>
      </c>
      <c r="B793" s="2" t="s">
        <v>6634</v>
      </c>
      <c r="C793" s="2">
        <v>153981.99</v>
      </c>
      <c r="D793" s="2" t="s">
        <v>69</v>
      </c>
      <c r="E793" s="2">
        <v>-7469.31</v>
      </c>
      <c r="F793" s="2" t="s">
        <v>69</v>
      </c>
    </row>
    <row r="794">
      <c r="A794" s="2" t="s">
        <v>6635</v>
      </c>
      <c r="B794" s="2" t="s">
        <v>6636</v>
      </c>
      <c r="C794" s="2">
        <v>250995.08</v>
      </c>
      <c r="D794" s="2" t="s">
        <v>69</v>
      </c>
      <c r="E794" s="2">
        <v>-8777.45</v>
      </c>
      <c r="F794" s="2" t="s">
        <v>69</v>
      </c>
    </row>
    <row r="795">
      <c r="A795" s="2" t="s">
        <v>6637</v>
      </c>
      <c r="B795" s="2" t="s">
        <v>6638</v>
      </c>
      <c r="C795" s="2">
        <v>44738.58</v>
      </c>
      <c r="D795" s="2" t="s">
        <v>69</v>
      </c>
      <c r="E795" s="2">
        <v>3220.02</v>
      </c>
      <c r="F795" s="2" t="s">
        <v>69</v>
      </c>
    </row>
    <row r="796">
      <c r="A796" s="2" t="s">
        <v>6639</v>
      </c>
      <c r="B796" s="2" t="s">
        <v>6640</v>
      </c>
      <c r="C796" s="2">
        <v>129185.7</v>
      </c>
      <c r="D796" s="2" t="s">
        <v>69</v>
      </c>
      <c r="E796" s="2">
        <v>4606.47</v>
      </c>
      <c r="F796" s="2" t="s">
        <v>69</v>
      </c>
    </row>
    <row r="797">
      <c r="A797" s="2" t="s">
        <v>6641</v>
      </c>
      <c r="B797" s="2" t="s">
        <v>6642</v>
      </c>
      <c r="C797" s="2">
        <v>287240.7</v>
      </c>
      <c r="D797" s="2" t="s">
        <v>69</v>
      </c>
      <c r="E797" s="2">
        <v>-32975.06</v>
      </c>
      <c r="F797" s="2" t="s">
        <v>69</v>
      </c>
    </row>
    <row r="798">
      <c r="A798" s="2" t="s">
        <v>6643</v>
      </c>
      <c r="B798" s="2" t="s">
        <v>6644</v>
      </c>
      <c r="C798" s="2">
        <v>24848.01</v>
      </c>
      <c r="D798" s="2" t="s">
        <v>69</v>
      </c>
      <c r="E798" s="2">
        <v>1617.66</v>
      </c>
      <c r="F798" s="2" t="s">
        <v>69</v>
      </c>
    </row>
    <row r="799">
      <c r="A799" s="2" t="s">
        <v>6645</v>
      </c>
      <c r="B799" s="2" t="s">
        <v>6646</v>
      </c>
      <c r="C799" s="2">
        <v>31194.15</v>
      </c>
      <c r="D799" s="2" t="s">
        <v>69</v>
      </c>
      <c r="E799" s="2">
        <v>2579.32</v>
      </c>
      <c r="F799" s="2" t="s">
        <v>69</v>
      </c>
    </row>
    <row r="800">
      <c r="A800" s="2" t="s">
        <v>6647</v>
      </c>
      <c r="B800" s="2" t="s">
        <v>6648</v>
      </c>
      <c r="C800" s="2">
        <v>186666.9</v>
      </c>
      <c r="D800" s="2" t="s">
        <v>69</v>
      </c>
      <c r="E800" s="2">
        <v>224.38</v>
      </c>
      <c r="F800" s="2" t="s">
        <v>69</v>
      </c>
    </row>
    <row r="801">
      <c r="A801" s="2" t="s">
        <v>6649</v>
      </c>
      <c r="B801" s="2" t="s">
        <v>6650</v>
      </c>
      <c r="C801" s="2">
        <v>149089.89</v>
      </c>
      <c r="D801" s="2" t="s">
        <v>69</v>
      </c>
      <c r="E801" s="2">
        <v>-2453.95</v>
      </c>
      <c r="F801" s="2" t="s">
        <v>69</v>
      </c>
    </row>
    <row r="802">
      <c r="A802" s="2" t="s">
        <v>6651</v>
      </c>
      <c r="B802" s="2" t="s">
        <v>6652</v>
      </c>
      <c r="C802" s="2">
        <v>68539.14</v>
      </c>
      <c r="D802" s="2" t="s">
        <v>69</v>
      </c>
      <c r="E802" s="2">
        <v>-1214.46</v>
      </c>
      <c r="F802" s="2" t="s">
        <v>69</v>
      </c>
    </row>
    <row r="803">
      <c r="A803" s="2" t="s">
        <v>6653</v>
      </c>
      <c r="B803" s="2" t="s">
        <v>6654</v>
      </c>
      <c r="C803" s="2">
        <v>194320</v>
      </c>
      <c r="D803" s="2" t="s">
        <v>69</v>
      </c>
      <c r="E803" s="2">
        <v>-3626.17</v>
      </c>
      <c r="F803" s="2" t="s">
        <v>69</v>
      </c>
    </row>
    <row r="804">
      <c r="A804" s="2" t="s">
        <v>6655</v>
      </c>
      <c r="B804" s="2" t="s">
        <v>6656</v>
      </c>
      <c r="C804" s="2">
        <v>77792.04</v>
      </c>
      <c r="D804" s="2" t="s">
        <v>69</v>
      </c>
      <c r="E804" s="2">
        <v>2941</v>
      </c>
      <c r="F804" s="2" t="s">
        <v>69</v>
      </c>
    </row>
    <row r="805">
      <c r="A805" s="2" t="s">
        <v>6657</v>
      </c>
      <c r="B805" s="2" t="s">
        <v>6658</v>
      </c>
      <c r="C805" s="2">
        <v>169230.24</v>
      </c>
      <c r="D805" s="2" t="s">
        <v>69</v>
      </c>
      <c r="E805" s="2">
        <v>7591.83</v>
      </c>
      <c r="F805" s="2" t="s">
        <v>69</v>
      </c>
    </row>
    <row r="806">
      <c r="A806" s="2" t="s">
        <v>6659</v>
      </c>
      <c r="B806" s="2" t="s">
        <v>6660</v>
      </c>
      <c r="C806" s="2">
        <v>147593.32</v>
      </c>
      <c r="D806" s="2" t="s">
        <v>69</v>
      </c>
      <c r="E806" s="2">
        <v>-4704.29</v>
      </c>
      <c r="F806" s="2" t="s">
        <v>69</v>
      </c>
    </row>
    <row r="807">
      <c r="A807" s="2" t="s">
        <v>6661</v>
      </c>
      <c r="B807" s="2" t="s">
        <v>6662</v>
      </c>
      <c r="C807" s="2">
        <v>284670.54</v>
      </c>
      <c r="D807" s="2" t="s">
        <v>69</v>
      </c>
      <c r="E807" s="2">
        <v>12377.14</v>
      </c>
      <c r="F807" s="2" t="s">
        <v>69</v>
      </c>
    </row>
    <row r="808">
      <c r="A808" s="2" t="s">
        <v>6663</v>
      </c>
      <c r="B808" s="2" t="s">
        <v>6664</v>
      </c>
      <c r="C808" s="2">
        <v>163419.58</v>
      </c>
      <c r="D808" s="2" t="s">
        <v>69</v>
      </c>
      <c r="E808" s="2">
        <v>8348.16</v>
      </c>
      <c r="F808" s="2" t="s">
        <v>69</v>
      </c>
    </row>
    <row r="809">
      <c r="A809" s="2" t="s">
        <v>6665</v>
      </c>
      <c r="B809" s="2" t="s">
        <v>6666</v>
      </c>
      <c r="C809" s="2">
        <v>24508.12</v>
      </c>
      <c r="D809" s="2" t="s">
        <v>69</v>
      </c>
      <c r="E809" s="2">
        <v>-356.72</v>
      </c>
      <c r="F809" s="2" t="s">
        <v>69</v>
      </c>
    </row>
    <row r="810">
      <c r="A810" s="2" t="s">
        <v>6667</v>
      </c>
      <c r="B810" s="2" t="s">
        <v>6668</v>
      </c>
      <c r="C810" s="2">
        <v>32679.72</v>
      </c>
      <c r="D810" s="2" t="s">
        <v>69</v>
      </c>
      <c r="E810" s="2">
        <v>-1824.99</v>
      </c>
      <c r="F810" s="2" t="s">
        <v>69</v>
      </c>
    </row>
    <row r="811">
      <c r="A811" s="2" t="s">
        <v>6669</v>
      </c>
      <c r="B811" s="2" t="s">
        <v>6670</v>
      </c>
      <c r="C811" s="2">
        <v>6755.27</v>
      </c>
      <c r="D811" s="2" t="s">
        <v>69</v>
      </c>
      <c r="E811" s="2">
        <v>297.09</v>
      </c>
      <c r="F811" s="2" t="s">
        <v>69</v>
      </c>
    </row>
    <row r="812">
      <c r="A812" s="2" t="s">
        <v>6671</v>
      </c>
      <c r="B812" s="2" t="s">
        <v>6672</v>
      </c>
      <c r="C812" s="2">
        <v>124388.68</v>
      </c>
      <c r="D812" s="2" t="s">
        <v>69</v>
      </c>
      <c r="E812" s="2">
        <v>312.83</v>
      </c>
      <c r="F812" s="2" t="s">
        <v>69</v>
      </c>
    </row>
    <row r="813">
      <c r="A813" s="2" t="s">
        <v>6673</v>
      </c>
      <c r="B813" s="2" t="s">
        <v>6674</v>
      </c>
      <c r="C813" s="2">
        <v>175603.86</v>
      </c>
      <c r="D813" s="2" t="s">
        <v>69</v>
      </c>
      <c r="E813" s="2">
        <v>-2046.78</v>
      </c>
      <c r="F813" s="2" t="s">
        <v>69</v>
      </c>
    </row>
    <row r="814">
      <c r="A814" s="2" t="s">
        <v>6675</v>
      </c>
      <c r="B814" s="2" t="s">
        <v>6676</v>
      </c>
      <c r="C814" s="2">
        <v>86149.2</v>
      </c>
      <c r="D814" s="2" t="s">
        <v>69</v>
      </c>
      <c r="E814" s="2">
        <v>2694.88</v>
      </c>
      <c r="F814" s="2" t="s">
        <v>69</v>
      </c>
    </row>
    <row r="815">
      <c r="A815" s="2" t="s">
        <v>6677</v>
      </c>
      <c r="B815" s="2" t="s">
        <v>6678</v>
      </c>
      <c r="C815" s="2">
        <v>147673.89</v>
      </c>
      <c r="D815" s="2" t="s">
        <v>69</v>
      </c>
      <c r="E815" s="2">
        <v>8263.91</v>
      </c>
      <c r="F815" s="2" t="s">
        <v>69</v>
      </c>
    </row>
    <row r="816">
      <c r="A816" s="2" t="s">
        <v>6679</v>
      </c>
      <c r="B816" s="2" t="s">
        <v>6680</v>
      </c>
      <c r="C816" s="2">
        <v>125222.58</v>
      </c>
      <c r="D816" s="2" t="s">
        <v>69</v>
      </c>
      <c r="E816" s="2">
        <v>-3525.34</v>
      </c>
      <c r="F816" s="2" t="s">
        <v>69</v>
      </c>
    </row>
    <row r="817">
      <c r="A817" s="2" t="s">
        <v>6681</v>
      </c>
      <c r="B817" s="2" t="s">
        <v>6682</v>
      </c>
      <c r="C817" s="2">
        <v>1844.85</v>
      </c>
      <c r="D817" s="2" t="s">
        <v>69</v>
      </c>
      <c r="E817" s="2">
        <v>156.8</v>
      </c>
      <c r="F817" s="2" t="s">
        <v>69</v>
      </c>
    </row>
    <row r="818">
      <c r="A818" s="2" t="s">
        <v>6683</v>
      </c>
      <c r="B818" s="2" t="s">
        <v>6684</v>
      </c>
      <c r="C818" s="2">
        <v>193631</v>
      </c>
      <c r="D818" s="2" t="s">
        <v>69</v>
      </c>
      <c r="E818" s="2">
        <v>9657.61</v>
      </c>
      <c r="F818" s="2" t="s">
        <v>69</v>
      </c>
    </row>
    <row r="819">
      <c r="A819" s="2" t="s">
        <v>6685</v>
      </c>
      <c r="B819" s="2" t="s">
        <v>6686</v>
      </c>
      <c r="C819" s="2">
        <v>9842.4</v>
      </c>
      <c r="D819" s="2" t="s">
        <v>69</v>
      </c>
      <c r="E819" s="2">
        <v>165.6</v>
      </c>
      <c r="F819" s="2" t="s">
        <v>69</v>
      </c>
    </row>
    <row r="820">
      <c r="A820" s="2" t="s">
        <v>6687</v>
      </c>
      <c r="B820" s="2" t="s">
        <v>6688</v>
      </c>
      <c r="C820" s="2">
        <v>180065.7</v>
      </c>
      <c r="D820" s="2" t="s">
        <v>69</v>
      </c>
      <c r="E820" s="2">
        <v>2408.43</v>
      </c>
      <c r="F820" s="2" t="s">
        <v>69</v>
      </c>
    </row>
    <row r="821">
      <c r="A821" s="2" t="s">
        <v>6689</v>
      </c>
      <c r="B821" s="2" t="s">
        <v>6690</v>
      </c>
      <c r="C821" s="2">
        <v>112230</v>
      </c>
      <c r="D821" s="2" t="s">
        <v>69</v>
      </c>
      <c r="E821" s="2">
        <v>7899.96</v>
      </c>
      <c r="F821" s="2" t="s">
        <v>69</v>
      </c>
    </row>
    <row r="822">
      <c r="A822" s="2" t="s">
        <v>6691</v>
      </c>
      <c r="B822" s="2" t="s">
        <v>6692</v>
      </c>
      <c r="C822" s="2">
        <v>237740.17</v>
      </c>
      <c r="D822" s="2" t="s">
        <v>69</v>
      </c>
      <c r="E822" s="2">
        <v>5450.34</v>
      </c>
      <c r="F822" s="2" t="s">
        <v>69</v>
      </c>
    </row>
    <row r="823">
      <c r="A823" s="2" t="s">
        <v>6693</v>
      </c>
      <c r="B823" s="2" t="s">
        <v>6694</v>
      </c>
      <c r="C823" s="2">
        <v>107955.08</v>
      </c>
      <c r="D823" s="2" t="s">
        <v>69</v>
      </c>
      <c r="E823" s="2">
        <v>-614.98</v>
      </c>
      <c r="F823" s="2" t="s">
        <v>69</v>
      </c>
    </row>
    <row r="824">
      <c r="A824" s="2" t="s">
        <v>6695</v>
      </c>
      <c r="B824" s="2" t="s">
        <v>6696</v>
      </c>
      <c r="C824" s="2">
        <v>158193.52</v>
      </c>
      <c r="D824" s="2" t="s">
        <v>69</v>
      </c>
      <c r="E824" s="2">
        <v>9420.38</v>
      </c>
      <c r="F824" s="2" t="s">
        <v>69</v>
      </c>
    </row>
    <row r="825">
      <c r="A825" s="2" t="s">
        <v>6697</v>
      </c>
      <c r="B825" s="2" t="s">
        <v>6698</v>
      </c>
      <c r="C825" s="2">
        <v>118132.95</v>
      </c>
      <c r="D825" s="2" t="s">
        <v>69</v>
      </c>
      <c r="E825" s="2">
        <v>-3695.06</v>
      </c>
      <c r="F825" s="2" t="s">
        <v>69</v>
      </c>
    </row>
    <row r="826">
      <c r="A826" s="2" t="s">
        <v>6699</v>
      </c>
      <c r="B826" s="2" t="s">
        <v>6700</v>
      </c>
      <c r="C826" s="2">
        <v>52889.01</v>
      </c>
      <c r="D826" s="2" t="s">
        <v>69</v>
      </c>
      <c r="E826" s="2">
        <v>2709.57</v>
      </c>
      <c r="F826" s="2" t="s">
        <v>69</v>
      </c>
    </row>
    <row r="827">
      <c r="A827" s="2" t="s">
        <v>6701</v>
      </c>
      <c r="B827" s="2" t="s">
        <v>6702</v>
      </c>
      <c r="C827" s="2">
        <v>26321.67</v>
      </c>
      <c r="D827" s="2" t="s">
        <v>69</v>
      </c>
      <c r="E827" s="2">
        <v>1210.68</v>
      </c>
      <c r="F827" s="2" t="s">
        <v>69</v>
      </c>
    </row>
    <row r="828">
      <c r="A828" s="2" t="s">
        <v>6703</v>
      </c>
      <c r="B828" s="2" t="s">
        <v>6704</v>
      </c>
      <c r="C828" s="2">
        <v>59214.4</v>
      </c>
      <c r="D828" s="2" t="s">
        <v>69</v>
      </c>
      <c r="E828" s="2">
        <v>-3077.48</v>
      </c>
      <c r="F828" s="2" t="s">
        <v>69</v>
      </c>
    </row>
    <row r="829">
      <c r="A829" s="2" t="s">
        <v>6705</v>
      </c>
      <c r="B829" s="2" t="s">
        <v>6706</v>
      </c>
      <c r="C829" s="2">
        <v>279925.65</v>
      </c>
      <c r="D829" s="2" t="s">
        <v>69</v>
      </c>
      <c r="E829" s="2">
        <v>-16286.27</v>
      </c>
      <c r="F829" s="2" t="s">
        <v>69</v>
      </c>
    </row>
    <row r="830">
      <c r="A830" s="2" t="s">
        <v>6707</v>
      </c>
      <c r="B830" s="2" t="s">
        <v>6708</v>
      </c>
      <c r="C830" s="2">
        <v>148009.5</v>
      </c>
      <c r="D830" s="2" t="s">
        <v>69</v>
      </c>
      <c r="E830" s="2">
        <v>14020.59</v>
      </c>
      <c r="F830" s="2" t="s">
        <v>69</v>
      </c>
    </row>
    <row r="831">
      <c r="A831" s="2" t="s">
        <v>6709</v>
      </c>
      <c r="B831" s="2" t="s">
        <v>6710</v>
      </c>
      <c r="C831" s="2">
        <v>53089.66</v>
      </c>
      <c r="D831" s="2" t="s">
        <v>69</v>
      </c>
      <c r="E831" s="2">
        <v>3466.84</v>
      </c>
      <c r="F831" s="2" t="s">
        <v>69</v>
      </c>
    </row>
    <row r="832">
      <c r="A832" s="2" t="s">
        <v>6711</v>
      </c>
      <c r="B832" s="2" t="s">
        <v>6712</v>
      </c>
      <c r="C832" s="2">
        <v>65691.9</v>
      </c>
      <c r="D832" s="2" t="s">
        <v>69</v>
      </c>
      <c r="E832" s="2">
        <v>812.16</v>
      </c>
      <c r="F832" s="2" t="s">
        <v>69</v>
      </c>
    </row>
    <row r="833">
      <c r="A833" s="2" t="s">
        <v>6713</v>
      </c>
      <c r="B833" s="2" t="s">
        <v>6714</v>
      </c>
      <c r="C833" s="2">
        <v>189984.87</v>
      </c>
      <c r="D833" s="2" t="s">
        <v>69</v>
      </c>
      <c r="E833" s="2">
        <v>9532.55</v>
      </c>
      <c r="F833" s="2" t="s">
        <v>69</v>
      </c>
    </row>
    <row r="834">
      <c r="A834" s="2" t="s">
        <v>6715</v>
      </c>
      <c r="B834" s="2" t="s">
        <v>6716</v>
      </c>
      <c r="C834" s="2">
        <v>192475.17</v>
      </c>
      <c r="D834" s="2" t="s">
        <v>69</v>
      </c>
      <c r="E834" s="2">
        <v>9753.09</v>
      </c>
      <c r="F834" s="2" t="s">
        <v>69</v>
      </c>
    </row>
    <row r="835">
      <c r="A835" s="2" t="s">
        <v>6717</v>
      </c>
      <c r="B835" s="2" t="s">
        <v>6718</v>
      </c>
      <c r="C835" s="2">
        <v>172577.28</v>
      </c>
      <c r="D835" s="2" t="s">
        <v>69</v>
      </c>
      <c r="E835" s="2">
        <v>-12255.4</v>
      </c>
      <c r="F835" s="2" t="s">
        <v>69</v>
      </c>
    </row>
    <row r="836">
      <c r="A836" s="2" t="s">
        <v>6719</v>
      </c>
      <c r="B836" s="2" t="s">
        <v>6720</v>
      </c>
      <c r="C836" s="2">
        <v>297006.4</v>
      </c>
      <c r="D836" s="2" t="s">
        <v>69</v>
      </c>
      <c r="E836" s="2">
        <v>-13470.14</v>
      </c>
      <c r="F836" s="2" t="s">
        <v>69</v>
      </c>
    </row>
    <row r="837">
      <c r="A837" s="2" t="s">
        <v>6721</v>
      </c>
      <c r="B837" s="2" t="s">
        <v>6722</v>
      </c>
      <c r="C837" s="2">
        <v>126061.95</v>
      </c>
      <c r="D837" s="2" t="s">
        <v>69</v>
      </c>
      <c r="E837" s="2">
        <v>-5778</v>
      </c>
      <c r="F837" s="2" t="s">
        <v>69</v>
      </c>
    </row>
    <row r="838">
      <c r="A838" s="2" t="s">
        <v>6723</v>
      </c>
      <c r="B838" s="2" t="s">
        <v>6724</v>
      </c>
      <c r="C838" s="2">
        <v>201578.88</v>
      </c>
      <c r="D838" s="2" t="s">
        <v>69</v>
      </c>
      <c r="E838" s="2">
        <v>18445.54</v>
      </c>
      <c r="F838" s="2" t="s">
        <v>69</v>
      </c>
    </row>
    <row r="839">
      <c r="A839" s="2" t="s">
        <v>6725</v>
      </c>
      <c r="B839" s="2" t="s">
        <v>6726</v>
      </c>
      <c r="C839" s="2">
        <v>813.66</v>
      </c>
      <c r="D839" s="2" t="s">
        <v>69</v>
      </c>
      <c r="E839" s="2">
        <v>-43.23</v>
      </c>
      <c r="F839" s="2" t="s">
        <v>69</v>
      </c>
    </row>
    <row r="840">
      <c r="A840" s="2" t="s">
        <v>6727</v>
      </c>
      <c r="B840" s="2" t="s">
        <v>6728</v>
      </c>
      <c r="C840" s="2">
        <v>71072.55</v>
      </c>
      <c r="D840" s="2" t="s">
        <v>69</v>
      </c>
      <c r="E840" s="2">
        <v>3528.25</v>
      </c>
      <c r="F840" s="2" t="s">
        <v>69</v>
      </c>
    </row>
    <row r="841">
      <c r="A841" s="2" t="s">
        <v>6729</v>
      </c>
      <c r="B841" s="2" t="s">
        <v>6730</v>
      </c>
      <c r="C841" s="2">
        <v>33819.24</v>
      </c>
      <c r="D841" s="2" t="s">
        <v>69</v>
      </c>
      <c r="E841" s="2">
        <v>1914.08</v>
      </c>
      <c r="F841" s="2" t="s">
        <v>69</v>
      </c>
    </row>
    <row r="842">
      <c r="A842" s="2" t="s">
        <v>6731</v>
      </c>
      <c r="B842" s="2" t="s">
        <v>6732</v>
      </c>
      <c r="C842" s="2">
        <v>310673.88</v>
      </c>
      <c r="D842" s="2" t="s">
        <v>69</v>
      </c>
      <c r="E842" s="2">
        <v>4935.4</v>
      </c>
      <c r="F842" s="2" t="s">
        <v>69</v>
      </c>
    </row>
    <row r="843">
      <c r="A843" s="2" t="s">
        <v>6733</v>
      </c>
      <c r="B843" s="2" t="s">
        <v>6734</v>
      </c>
      <c r="C843" s="2">
        <v>77945.16</v>
      </c>
      <c r="D843" s="2" t="s">
        <v>69</v>
      </c>
      <c r="E843" s="2">
        <v>1105.14</v>
      </c>
      <c r="F843" s="2" t="s">
        <v>69</v>
      </c>
    </row>
    <row r="844">
      <c r="A844" s="2" t="s">
        <v>6735</v>
      </c>
      <c r="B844" s="2" t="s">
        <v>6736</v>
      </c>
      <c r="C844" s="2">
        <v>98188.74</v>
      </c>
      <c r="D844" s="2" t="s">
        <v>69</v>
      </c>
      <c r="E844" s="2">
        <v>-4656.72</v>
      </c>
      <c r="F844" s="2" t="s">
        <v>69</v>
      </c>
    </row>
    <row r="845">
      <c r="A845" s="2" t="s">
        <v>6737</v>
      </c>
      <c r="B845" s="2" t="s">
        <v>6738</v>
      </c>
      <c r="C845" s="2">
        <v>26637.52</v>
      </c>
      <c r="D845" s="2" t="s">
        <v>69</v>
      </c>
      <c r="E845" s="2">
        <v>-737.1</v>
      </c>
      <c r="F845" s="2" t="s">
        <v>69</v>
      </c>
    </row>
    <row r="846">
      <c r="A846" s="2" t="s">
        <v>6739</v>
      </c>
      <c r="B846" s="2" t="s">
        <v>6740</v>
      </c>
      <c r="C846" s="2">
        <v>80957.42</v>
      </c>
      <c r="D846" s="2" t="s">
        <v>69</v>
      </c>
      <c r="E846" s="2">
        <v>-370.55</v>
      </c>
      <c r="F846" s="2" t="s">
        <v>69</v>
      </c>
    </row>
    <row r="847">
      <c r="A847" s="2" t="s">
        <v>6741</v>
      </c>
      <c r="B847" s="2" t="s">
        <v>6742</v>
      </c>
      <c r="C847" s="2">
        <v>46211.2</v>
      </c>
      <c r="D847" s="2" t="s">
        <v>69</v>
      </c>
      <c r="E847" s="2">
        <v>-520.68</v>
      </c>
      <c r="F847" s="2" t="s">
        <v>69</v>
      </c>
    </row>
    <row r="848">
      <c r="A848" s="2" t="s">
        <v>6743</v>
      </c>
      <c r="B848" s="2" t="s">
        <v>6744</v>
      </c>
      <c r="C848" s="2">
        <v>34299.6</v>
      </c>
      <c r="D848" s="2" t="s">
        <v>69</v>
      </c>
      <c r="E848" s="2">
        <v>2745.18</v>
      </c>
      <c r="F848" s="2" t="s">
        <v>69</v>
      </c>
    </row>
    <row r="849">
      <c r="A849" s="2" t="s">
        <v>6745</v>
      </c>
      <c r="B849" s="2" t="s">
        <v>6746</v>
      </c>
      <c r="C849" s="2">
        <v>79335.92</v>
      </c>
      <c r="D849" s="2" t="s">
        <v>69</v>
      </c>
      <c r="E849" s="2">
        <v>-2127.82</v>
      </c>
      <c r="F849" s="2" t="s">
        <v>69</v>
      </c>
    </row>
    <row r="850">
      <c r="A850" s="2" t="s">
        <v>6747</v>
      </c>
      <c r="B850" s="2" t="s">
        <v>6748</v>
      </c>
      <c r="C850" s="2">
        <v>110891</v>
      </c>
      <c r="D850" s="2" t="s">
        <v>69</v>
      </c>
      <c r="E850" s="2">
        <v>-332.07</v>
      </c>
      <c r="F850" s="2" t="s">
        <v>69</v>
      </c>
    </row>
    <row r="851">
      <c r="A851" s="2" t="s">
        <v>6749</v>
      </c>
      <c r="B851" s="2" t="s">
        <v>6750</v>
      </c>
      <c r="C851" s="2">
        <v>66692.99</v>
      </c>
      <c r="D851" s="2" t="s">
        <v>69</v>
      </c>
      <c r="E851" s="2">
        <v>1460.37</v>
      </c>
      <c r="F851" s="2" t="s">
        <v>69</v>
      </c>
    </row>
    <row r="852">
      <c r="A852" s="2" t="s">
        <v>6751</v>
      </c>
      <c r="B852" s="2" t="s">
        <v>6752</v>
      </c>
      <c r="C852" s="2">
        <v>23149.5</v>
      </c>
      <c r="D852" s="2" t="s">
        <v>69</v>
      </c>
      <c r="E852" s="2">
        <v>1193.55</v>
      </c>
      <c r="F852" s="2" t="s">
        <v>69</v>
      </c>
    </row>
    <row r="853">
      <c r="A853" s="2" t="s">
        <v>6753</v>
      </c>
      <c r="B853" s="2" t="s">
        <v>6754</v>
      </c>
      <c r="C853" s="2">
        <v>23313.03</v>
      </c>
      <c r="D853" s="2" t="s">
        <v>69</v>
      </c>
      <c r="E853" s="2">
        <v>95.68</v>
      </c>
      <c r="F853" s="2" t="s">
        <v>69</v>
      </c>
    </row>
    <row r="854">
      <c r="A854" s="2" t="s">
        <v>6755</v>
      </c>
      <c r="B854" s="2" t="s">
        <v>6756</v>
      </c>
      <c r="C854" s="2">
        <v>120000.96</v>
      </c>
      <c r="D854" s="2" t="s">
        <v>69</v>
      </c>
      <c r="E854" s="2">
        <v>-3377.22</v>
      </c>
      <c r="F854" s="2" t="s">
        <v>69</v>
      </c>
    </row>
    <row r="855">
      <c r="A855" s="2" t="s">
        <v>6757</v>
      </c>
      <c r="B855" s="2" t="s">
        <v>6758</v>
      </c>
      <c r="C855" s="2">
        <v>18124.92</v>
      </c>
      <c r="D855" s="2" t="s">
        <v>69</v>
      </c>
      <c r="E855" s="2">
        <v>-41.13</v>
      </c>
      <c r="F855" s="2" t="s">
        <v>69</v>
      </c>
    </row>
    <row r="856">
      <c r="A856" s="2" t="s">
        <v>6759</v>
      </c>
      <c r="B856" s="2" t="s">
        <v>6760</v>
      </c>
      <c r="C856" s="2">
        <v>47304.1</v>
      </c>
      <c r="D856" s="2" t="s">
        <v>69</v>
      </c>
      <c r="E856" s="2">
        <v>-945.26</v>
      </c>
      <c r="F856" s="2" t="s">
        <v>69</v>
      </c>
    </row>
    <row r="857">
      <c r="A857" s="2" t="s">
        <v>6761</v>
      </c>
      <c r="B857" s="2" t="s">
        <v>6762</v>
      </c>
      <c r="C857" s="2">
        <v>1866.81</v>
      </c>
      <c r="D857" s="2" t="s">
        <v>69</v>
      </c>
      <c r="E857" s="2">
        <v>-86.28</v>
      </c>
      <c r="F857" s="2" t="s">
        <v>69</v>
      </c>
    </row>
    <row r="858">
      <c r="A858" s="2" t="s">
        <v>6763</v>
      </c>
      <c r="B858" s="2" t="s">
        <v>6764</v>
      </c>
      <c r="C858" s="2">
        <v>126158.23</v>
      </c>
      <c r="D858" s="2" t="s">
        <v>69</v>
      </c>
      <c r="E858" s="2">
        <v>5833.9</v>
      </c>
      <c r="F858" s="2" t="s">
        <v>69</v>
      </c>
    </row>
    <row r="859">
      <c r="A859" s="2" t="s">
        <v>6765</v>
      </c>
      <c r="B859" s="2" t="s">
        <v>6766</v>
      </c>
      <c r="C859" s="2">
        <v>189846.48</v>
      </c>
      <c r="D859" s="2" t="s">
        <v>69</v>
      </c>
      <c r="E859" s="2">
        <v>9555.02</v>
      </c>
      <c r="F859" s="2" t="s">
        <v>69</v>
      </c>
    </row>
    <row r="860">
      <c r="A860" s="2" t="s">
        <v>6767</v>
      </c>
      <c r="B860" s="2" t="s">
        <v>6768</v>
      </c>
      <c r="C860" s="2">
        <v>211017</v>
      </c>
      <c r="D860" s="2" t="s">
        <v>69</v>
      </c>
      <c r="E860" s="2">
        <v>-8788.7</v>
      </c>
      <c r="F860" s="2" t="s">
        <v>69</v>
      </c>
    </row>
    <row r="861">
      <c r="A861" s="2" t="s">
        <v>6769</v>
      </c>
      <c r="B861" s="2" t="s">
        <v>6770</v>
      </c>
      <c r="C861" s="2">
        <v>6559.56</v>
      </c>
      <c r="D861" s="2" t="s">
        <v>69</v>
      </c>
      <c r="E861" s="2">
        <v>193.84</v>
      </c>
      <c r="F861" s="2" t="s">
        <v>69</v>
      </c>
    </row>
    <row r="862">
      <c r="A862" s="2" t="s">
        <v>6771</v>
      </c>
      <c r="B862" s="2" t="s">
        <v>6772</v>
      </c>
      <c r="C862" s="2">
        <v>190477.44</v>
      </c>
      <c r="D862" s="2" t="s">
        <v>69</v>
      </c>
      <c r="E862" s="2">
        <v>5057.22</v>
      </c>
      <c r="F862" s="2" t="s">
        <v>69</v>
      </c>
    </row>
    <row r="863">
      <c r="A863" s="2" t="s">
        <v>6773</v>
      </c>
      <c r="B863" s="2" t="s">
        <v>6774</v>
      </c>
      <c r="C863" s="2">
        <v>1429.67</v>
      </c>
      <c r="D863" s="2" t="s">
        <v>69</v>
      </c>
      <c r="E863" s="2">
        <v>-14.3</v>
      </c>
      <c r="F863" s="2" t="s">
        <v>69</v>
      </c>
    </row>
    <row r="864">
      <c r="A864" s="2" t="s">
        <v>6775</v>
      </c>
      <c r="B864" s="2" t="s">
        <v>6776</v>
      </c>
      <c r="C864" s="2">
        <v>131680.07</v>
      </c>
      <c r="D864" s="2" t="s">
        <v>69</v>
      </c>
      <c r="E864" s="2">
        <v>307.75</v>
      </c>
      <c r="F864" s="2" t="s">
        <v>69</v>
      </c>
    </row>
    <row r="865">
      <c r="A865" s="2" t="s">
        <v>6777</v>
      </c>
      <c r="B865" s="2" t="s">
        <v>6778</v>
      </c>
      <c r="C865" s="2">
        <v>180804</v>
      </c>
      <c r="D865" s="2" t="s">
        <v>69</v>
      </c>
      <c r="E865" s="2">
        <v>-727.65</v>
      </c>
      <c r="F865" s="2" t="s">
        <v>69</v>
      </c>
    </row>
    <row r="866">
      <c r="A866" s="2" t="s">
        <v>6779</v>
      </c>
      <c r="B866" s="2" t="s">
        <v>6780</v>
      </c>
      <c r="C866" s="2">
        <v>119881.47</v>
      </c>
      <c r="D866" s="2" t="s">
        <v>69</v>
      </c>
      <c r="E866" s="2">
        <v>21.44</v>
      </c>
      <c r="F866" s="2" t="s">
        <v>69</v>
      </c>
    </row>
    <row r="867">
      <c r="A867" s="2" t="s">
        <v>6781</v>
      </c>
      <c r="B867" s="2" t="s">
        <v>6782</v>
      </c>
      <c r="C867" s="2">
        <v>34510</v>
      </c>
      <c r="D867" s="2" t="s">
        <v>69</v>
      </c>
      <c r="E867" s="2">
        <v>647.61</v>
      </c>
      <c r="F867" s="2" t="s">
        <v>69</v>
      </c>
    </row>
    <row r="868">
      <c r="A868" s="2" t="s">
        <v>6783</v>
      </c>
      <c r="B868" s="2" t="s">
        <v>6784</v>
      </c>
      <c r="C868" s="2">
        <v>191561.76</v>
      </c>
      <c r="D868" s="2" t="s">
        <v>69</v>
      </c>
      <c r="E868" s="2">
        <v>-13733.46</v>
      </c>
      <c r="F868" s="2" t="s">
        <v>69</v>
      </c>
    </row>
    <row r="869">
      <c r="A869" s="2" t="s">
        <v>6785</v>
      </c>
      <c r="B869" s="2" t="s">
        <v>6786</v>
      </c>
      <c r="C869" s="2">
        <v>102987.5</v>
      </c>
      <c r="D869" s="2" t="s">
        <v>69</v>
      </c>
      <c r="E869" s="2">
        <v>-6321.49</v>
      </c>
      <c r="F869" s="2" t="s">
        <v>69</v>
      </c>
    </row>
    <row r="870">
      <c r="A870" s="2" t="s">
        <v>6787</v>
      </c>
      <c r="B870" s="2" t="s">
        <v>6788</v>
      </c>
      <c r="C870" s="2">
        <v>26352.48</v>
      </c>
      <c r="D870" s="2" t="s">
        <v>69</v>
      </c>
      <c r="E870" s="2">
        <v>221.43</v>
      </c>
      <c r="F870" s="2" t="s">
        <v>69</v>
      </c>
    </row>
    <row r="871">
      <c r="A871" s="2" t="s">
        <v>6789</v>
      </c>
      <c r="B871" s="2" t="s">
        <v>6790</v>
      </c>
      <c r="C871" s="2">
        <v>162624</v>
      </c>
      <c r="D871" s="2" t="s">
        <v>69</v>
      </c>
      <c r="E871" s="2">
        <v>-4354.78</v>
      </c>
      <c r="F871" s="2" t="s">
        <v>69</v>
      </c>
    </row>
    <row r="872">
      <c r="A872" s="2" t="s">
        <v>6791</v>
      </c>
      <c r="B872" s="2" t="s">
        <v>6792</v>
      </c>
      <c r="C872" s="2">
        <v>17686.74</v>
      </c>
      <c r="D872" s="2" t="s">
        <v>69</v>
      </c>
      <c r="E872" s="2">
        <v>-1162.01</v>
      </c>
      <c r="F872" s="2" t="s">
        <v>69</v>
      </c>
    </row>
    <row r="873">
      <c r="A873" s="2" t="s">
        <v>6793</v>
      </c>
      <c r="B873" s="2" t="s">
        <v>6794</v>
      </c>
      <c r="C873" s="2">
        <v>52655.4</v>
      </c>
      <c r="D873" s="2" t="s">
        <v>69</v>
      </c>
      <c r="E873" s="2">
        <v>-1171.8</v>
      </c>
      <c r="F873" s="2" t="s">
        <v>69</v>
      </c>
    </row>
    <row r="874">
      <c r="A874" s="2" t="s">
        <v>6795</v>
      </c>
      <c r="B874" s="2" t="s">
        <v>6796</v>
      </c>
      <c r="C874" s="2">
        <v>26740.94</v>
      </c>
      <c r="D874" s="2" t="s">
        <v>69</v>
      </c>
      <c r="E874" s="2">
        <v>163.09</v>
      </c>
      <c r="F874" s="2" t="s">
        <v>69</v>
      </c>
    </row>
    <row r="875">
      <c r="A875" s="2" t="s">
        <v>6797</v>
      </c>
      <c r="B875" s="2" t="s">
        <v>6798</v>
      </c>
      <c r="C875" s="2">
        <v>139770.94</v>
      </c>
      <c r="D875" s="2" t="s">
        <v>69</v>
      </c>
      <c r="E875" s="2">
        <v>8298.14</v>
      </c>
      <c r="F875" s="2" t="s">
        <v>69</v>
      </c>
    </row>
    <row r="876">
      <c r="A876" s="2" t="s">
        <v>6799</v>
      </c>
      <c r="B876" s="2" t="s">
        <v>6800</v>
      </c>
      <c r="C876" s="2">
        <v>66551.94</v>
      </c>
      <c r="D876" s="2" t="s">
        <v>69</v>
      </c>
      <c r="E876" s="2">
        <v>-4766.58</v>
      </c>
      <c r="F876" s="2" t="s">
        <v>69</v>
      </c>
    </row>
    <row r="877">
      <c r="A877" s="2" t="s">
        <v>6801</v>
      </c>
      <c r="B877" s="2" t="s">
        <v>6802</v>
      </c>
      <c r="C877" s="2">
        <v>2025.72</v>
      </c>
      <c r="D877" s="2" t="s">
        <v>69</v>
      </c>
      <c r="E877" s="2">
        <v>6.79</v>
      </c>
      <c r="F877" s="2" t="s">
        <v>69</v>
      </c>
    </row>
    <row r="878">
      <c r="A878" s="2" t="s">
        <v>6803</v>
      </c>
      <c r="B878" s="2" t="s">
        <v>6804</v>
      </c>
      <c r="C878" s="2">
        <v>11464.45</v>
      </c>
      <c r="D878" s="2" t="s">
        <v>69</v>
      </c>
      <c r="E878" s="2">
        <v>-67.99</v>
      </c>
      <c r="F878" s="2" t="s">
        <v>69</v>
      </c>
    </row>
    <row r="879">
      <c r="A879" s="2" t="s">
        <v>6805</v>
      </c>
      <c r="B879" s="2" t="s">
        <v>6806</v>
      </c>
      <c r="C879" s="2">
        <v>159587.29</v>
      </c>
      <c r="D879" s="2" t="s">
        <v>69</v>
      </c>
      <c r="E879" s="2">
        <v>-7292.05</v>
      </c>
      <c r="F879" s="2" t="s">
        <v>69</v>
      </c>
    </row>
    <row r="880">
      <c r="A880" s="2" t="s">
        <v>6807</v>
      </c>
      <c r="B880" s="2" t="s">
        <v>6808</v>
      </c>
      <c r="C880" s="2">
        <v>55376.64</v>
      </c>
      <c r="D880" s="2" t="s">
        <v>69</v>
      </c>
      <c r="E880" s="2">
        <v>741.59</v>
      </c>
      <c r="F880" s="2" t="s">
        <v>69</v>
      </c>
    </row>
    <row r="881">
      <c r="A881" s="2" t="s">
        <v>6809</v>
      </c>
      <c r="B881" s="2" t="s">
        <v>6810</v>
      </c>
      <c r="C881" s="2">
        <v>22085.98</v>
      </c>
      <c r="D881" s="2" t="s">
        <v>69</v>
      </c>
      <c r="E881" s="2">
        <v>490.96</v>
      </c>
      <c r="F881" s="2" t="s">
        <v>69</v>
      </c>
    </row>
    <row r="882">
      <c r="A882" s="2" t="s">
        <v>6811</v>
      </c>
      <c r="B882" s="2" t="s">
        <v>6812</v>
      </c>
      <c r="C882" s="2">
        <v>133056.09</v>
      </c>
      <c r="D882" s="2" t="s">
        <v>69</v>
      </c>
      <c r="E882" s="2">
        <v>-14935.36</v>
      </c>
      <c r="F882" s="2" t="s">
        <v>69</v>
      </c>
    </row>
    <row r="883">
      <c r="A883" s="2" t="s">
        <v>6813</v>
      </c>
      <c r="B883" s="2" t="s">
        <v>6814</v>
      </c>
      <c r="C883" s="2">
        <v>7642.64</v>
      </c>
      <c r="D883" s="2" t="s">
        <v>69</v>
      </c>
      <c r="E883" s="2">
        <v>-302.92</v>
      </c>
      <c r="F883" s="2" t="s">
        <v>69</v>
      </c>
    </row>
    <row r="884">
      <c r="A884" s="2" t="s">
        <v>6815</v>
      </c>
      <c r="B884" s="2" t="s">
        <v>6816</v>
      </c>
      <c r="C884" s="2">
        <v>126910.67</v>
      </c>
      <c r="D884" s="2" t="s">
        <v>69</v>
      </c>
      <c r="E884" s="2">
        <v>5575.7</v>
      </c>
      <c r="F884" s="2" t="s">
        <v>69</v>
      </c>
    </row>
    <row r="885">
      <c r="A885" s="2" t="s">
        <v>6817</v>
      </c>
      <c r="B885" s="2" t="s">
        <v>6818</v>
      </c>
      <c r="C885" s="2">
        <v>192519.53</v>
      </c>
      <c r="D885" s="2" t="s">
        <v>69</v>
      </c>
      <c r="E885" s="2">
        <v>-3521.63</v>
      </c>
      <c r="F885" s="2" t="s">
        <v>69</v>
      </c>
    </row>
    <row r="886">
      <c r="A886" s="2" t="s">
        <v>6819</v>
      </c>
      <c r="B886" s="2" t="s">
        <v>6820</v>
      </c>
      <c r="C886" s="2">
        <v>226408.96</v>
      </c>
      <c r="D886" s="2" t="s">
        <v>69</v>
      </c>
      <c r="E886" s="2">
        <v>13883.85</v>
      </c>
      <c r="F886" s="2" t="s">
        <v>69</v>
      </c>
    </row>
    <row r="887">
      <c r="A887" s="2" t="s">
        <v>6821</v>
      </c>
      <c r="B887" s="2" t="s">
        <v>6822</v>
      </c>
      <c r="C887" s="2">
        <v>265732.6</v>
      </c>
      <c r="D887" s="2" t="s">
        <v>69</v>
      </c>
      <c r="E887" s="2">
        <v>-3575.16</v>
      </c>
      <c r="F887" s="2" t="s">
        <v>69</v>
      </c>
    </row>
    <row r="888">
      <c r="A888" s="2" t="s">
        <v>6823</v>
      </c>
      <c r="B888" s="2" t="s">
        <v>6824</v>
      </c>
      <c r="C888" s="2">
        <v>6169.44</v>
      </c>
      <c r="D888" s="2" t="s">
        <v>69</v>
      </c>
      <c r="E888" s="2">
        <v>712.32</v>
      </c>
      <c r="F888" s="2" t="s">
        <v>69</v>
      </c>
    </row>
    <row r="889">
      <c r="A889" s="2" t="s">
        <v>6825</v>
      </c>
      <c r="B889" s="2" t="s">
        <v>6826</v>
      </c>
      <c r="C889" s="2">
        <v>152519.7</v>
      </c>
      <c r="D889" s="2" t="s">
        <v>69</v>
      </c>
      <c r="E889" s="2">
        <v>-9396.79</v>
      </c>
      <c r="F889" s="2" t="s">
        <v>69</v>
      </c>
    </row>
    <row r="890">
      <c r="A890" s="2" t="s">
        <v>6827</v>
      </c>
      <c r="B890" s="2" t="s">
        <v>6828</v>
      </c>
      <c r="C890" s="2">
        <v>102147.06</v>
      </c>
      <c r="D890" s="2" t="s">
        <v>69</v>
      </c>
      <c r="E890" s="2">
        <v>-2663.27</v>
      </c>
      <c r="F890" s="2" t="s">
        <v>69</v>
      </c>
    </row>
    <row r="891">
      <c r="A891" s="2" t="s">
        <v>6829</v>
      </c>
      <c r="B891" s="2" t="s">
        <v>6830</v>
      </c>
      <c r="C891" s="2">
        <v>129791.04</v>
      </c>
      <c r="D891" s="2" t="s">
        <v>69</v>
      </c>
      <c r="E891" s="2">
        <v>-153.2</v>
      </c>
      <c r="F891" s="2" t="s">
        <v>69</v>
      </c>
    </row>
    <row r="892">
      <c r="A892" s="2" t="s">
        <v>6831</v>
      </c>
      <c r="B892" s="2" t="s">
        <v>6832</v>
      </c>
      <c r="C892" s="2">
        <v>66842.64</v>
      </c>
      <c r="D892" s="2" t="s">
        <v>69</v>
      </c>
      <c r="E892" s="2">
        <v>-3966.21</v>
      </c>
      <c r="F892" s="2" t="s">
        <v>69</v>
      </c>
    </row>
    <row r="893">
      <c r="A893" s="2" t="s">
        <v>6833</v>
      </c>
      <c r="B893" s="2" t="s">
        <v>6834</v>
      </c>
      <c r="C893" s="2">
        <v>72519.4</v>
      </c>
      <c r="D893" s="2" t="s">
        <v>69</v>
      </c>
      <c r="E893" s="2">
        <v>3837.55</v>
      </c>
      <c r="F893" s="2" t="s">
        <v>69</v>
      </c>
    </row>
    <row r="894">
      <c r="A894" s="2" t="s">
        <v>6835</v>
      </c>
      <c r="B894" s="2" t="s">
        <v>6836</v>
      </c>
      <c r="C894" s="2">
        <v>104318.6</v>
      </c>
      <c r="D894" s="2" t="s">
        <v>69</v>
      </c>
      <c r="E894" s="2">
        <v>1421.83</v>
      </c>
      <c r="F894" s="2" t="s">
        <v>69</v>
      </c>
    </row>
    <row r="895">
      <c r="A895" s="2" t="s">
        <v>6837</v>
      </c>
      <c r="B895" s="2" t="s">
        <v>6838</v>
      </c>
      <c r="C895" s="2">
        <v>177958.68</v>
      </c>
      <c r="D895" s="2" t="s">
        <v>69</v>
      </c>
      <c r="E895" s="2">
        <v>11551.61</v>
      </c>
      <c r="F895" s="2" t="s">
        <v>69</v>
      </c>
    </row>
    <row r="896">
      <c r="A896" s="2" t="s">
        <v>6839</v>
      </c>
      <c r="B896" s="2" t="s">
        <v>6840</v>
      </c>
      <c r="C896" s="2">
        <v>99898.5</v>
      </c>
      <c r="D896" s="2" t="s">
        <v>69</v>
      </c>
      <c r="E896" s="2">
        <v>552.63</v>
      </c>
      <c r="F896" s="2" t="s">
        <v>69</v>
      </c>
    </row>
    <row r="897">
      <c r="A897" s="2" t="s">
        <v>6841</v>
      </c>
      <c r="B897" s="2" t="s">
        <v>6842</v>
      </c>
      <c r="C897" s="2">
        <v>114454.48</v>
      </c>
      <c r="D897" s="2" t="s">
        <v>69</v>
      </c>
      <c r="E897" s="2">
        <v>4040.54</v>
      </c>
      <c r="F897" s="2" t="s">
        <v>69</v>
      </c>
    </row>
    <row r="898">
      <c r="A898" s="2" t="s">
        <v>6843</v>
      </c>
      <c r="B898" s="2" t="s">
        <v>6844</v>
      </c>
      <c r="C898" s="2">
        <v>74595.3</v>
      </c>
      <c r="D898" s="2" t="s">
        <v>69</v>
      </c>
      <c r="E898" s="2">
        <v>3614.91</v>
      </c>
      <c r="F898" s="2" t="s">
        <v>69</v>
      </c>
    </row>
    <row r="899">
      <c r="A899" s="2" t="s">
        <v>6845</v>
      </c>
      <c r="B899" s="2" t="s">
        <v>6846</v>
      </c>
      <c r="C899" s="2">
        <v>128172</v>
      </c>
      <c r="D899" s="2" t="s">
        <v>69</v>
      </c>
      <c r="E899" s="2">
        <v>2454.46</v>
      </c>
      <c r="F899" s="2" t="s">
        <v>69</v>
      </c>
    </row>
    <row r="900">
      <c r="A900" s="2" t="s">
        <v>6847</v>
      </c>
      <c r="B900" s="2" t="s">
        <v>6848</v>
      </c>
      <c r="C900" s="2">
        <v>191476.48</v>
      </c>
      <c r="D900" s="2" t="s">
        <v>69</v>
      </c>
      <c r="E900" s="2">
        <v>-11241.82</v>
      </c>
      <c r="F900" s="2" t="s">
        <v>69</v>
      </c>
    </row>
    <row r="901">
      <c r="A901" s="2" t="s">
        <v>6849</v>
      </c>
      <c r="B901" s="2" t="s">
        <v>6850</v>
      </c>
      <c r="C901" s="2">
        <v>131926.44</v>
      </c>
      <c r="D901" s="2" t="s">
        <v>69</v>
      </c>
      <c r="E901" s="2">
        <v>6235.2</v>
      </c>
      <c r="F901" s="2" t="s">
        <v>69</v>
      </c>
    </row>
    <row r="902">
      <c r="A902" s="2" t="s">
        <v>6851</v>
      </c>
      <c r="B902" s="2" t="s">
        <v>6852</v>
      </c>
      <c r="C902" s="2">
        <v>7908.12</v>
      </c>
      <c r="D902" s="2" t="s">
        <v>69</v>
      </c>
      <c r="E902" s="2">
        <v>68.2</v>
      </c>
      <c r="F902" s="2" t="s">
        <v>69</v>
      </c>
    </row>
    <row r="903">
      <c r="A903" s="2" t="s">
        <v>6853</v>
      </c>
      <c r="B903" s="2" t="s">
        <v>6854</v>
      </c>
      <c r="C903" s="2">
        <v>1368.64</v>
      </c>
      <c r="D903" s="2" t="s">
        <v>69</v>
      </c>
      <c r="E903" s="2">
        <v>40.65</v>
      </c>
      <c r="F903" s="2" t="s">
        <v>69</v>
      </c>
    </row>
    <row r="904">
      <c r="A904" s="2" t="s">
        <v>6855</v>
      </c>
      <c r="B904" s="2" t="s">
        <v>6856</v>
      </c>
      <c r="C904" s="2">
        <v>183270.6</v>
      </c>
      <c r="D904" s="2" t="s">
        <v>69</v>
      </c>
      <c r="E904" s="2">
        <v>-13719.43</v>
      </c>
      <c r="F904" s="2" t="s">
        <v>69</v>
      </c>
    </row>
    <row r="905">
      <c r="A905" s="2" t="s">
        <v>6857</v>
      </c>
      <c r="B905" s="2" t="s">
        <v>6858</v>
      </c>
      <c r="C905" s="2">
        <v>118569.9</v>
      </c>
      <c r="D905" s="2" t="s">
        <v>69</v>
      </c>
      <c r="E905" s="2">
        <v>-12690.21</v>
      </c>
      <c r="F905" s="2" t="s">
        <v>69</v>
      </c>
    </row>
    <row r="906">
      <c r="A906" s="2" t="s">
        <v>6859</v>
      </c>
      <c r="B906" s="2" t="s">
        <v>6860</v>
      </c>
      <c r="C906" s="2">
        <v>111979.34</v>
      </c>
      <c r="D906" s="2" t="s">
        <v>69</v>
      </c>
      <c r="E906" s="2">
        <v>-9679.5</v>
      </c>
      <c r="F906" s="2" t="s">
        <v>69</v>
      </c>
    </row>
    <row r="907">
      <c r="A907" s="2" t="s">
        <v>6861</v>
      </c>
      <c r="B907" s="2" t="s">
        <v>6862</v>
      </c>
      <c r="C907" s="2">
        <v>135576.21</v>
      </c>
      <c r="D907" s="2" t="s">
        <v>69</v>
      </c>
      <c r="E907" s="2">
        <v>11366.97</v>
      </c>
      <c r="F907" s="2" t="s">
        <v>69</v>
      </c>
    </row>
    <row r="908">
      <c r="A908" s="2" t="s">
        <v>6863</v>
      </c>
      <c r="B908" s="2" t="s">
        <v>6864</v>
      </c>
      <c r="C908" s="2">
        <v>147737</v>
      </c>
      <c r="D908" s="2" t="s">
        <v>69</v>
      </c>
      <c r="E908" s="2">
        <v>-4582.05</v>
      </c>
      <c r="F908" s="2" t="s">
        <v>69</v>
      </c>
    </row>
    <row r="909">
      <c r="A909" s="2" t="s">
        <v>6865</v>
      </c>
      <c r="B909" s="2" t="s">
        <v>6866</v>
      </c>
      <c r="C909" s="2">
        <v>237250.32</v>
      </c>
      <c r="D909" s="2" t="s">
        <v>69</v>
      </c>
      <c r="E909" s="2">
        <v>445.68</v>
      </c>
      <c r="F909" s="2" t="s">
        <v>69</v>
      </c>
    </row>
    <row r="910">
      <c r="A910" s="2" t="s">
        <v>6867</v>
      </c>
      <c r="B910" s="2" t="s">
        <v>6868</v>
      </c>
      <c r="C910" s="2">
        <v>180373.9</v>
      </c>
      <c r="D910" s="2" t="s">
        <v>69</v>
      </c>
      <c r="E910" s="2">
        <v>14399.67</v>
      </c>
      <c r="F910" s="2" t="s">
        <v>69</v>
      </c>
    </row>
    <row r="911">
      <c r="A911" s="2" t="s">
        <v>6869</v>
      </c>
      <c r="B911" s="2" t="s">
        <v>6870</v>
      </c>
      <c r="C911" s="2">
        <v>74415.81</v>
      </c>
      <c r="D911" s="2" t="s">
        <v>69</v>
      </c>
      <c r="E911" s="2">
        <v>1439.26</v>
      </c>
      <c r="F911" s="2" t="s">
        <v>69</v>
      </c>
    </row>
    <row r="912">
      <c r="A912" s="2" t="s">
        <v>6871</v>
      </c>
      <c r="B912" s="2" t="s">
        <v>6872</v>
      </c>
      <c r="C912" s="2">
        <v>80581.5</v>
      </c>
      <c r="D912" s="2" t="s">
        <v>69</v>
      </c>
      <c r="E912" s="2">
        <v>546.98</v>
      </c>
      <c r="F912" s="2" t="s">
        <v>69</v>
      </c>
    </row>
    <row r="913">
      <c r="A913" s="2" t="s">
        <v>6873</v>
      </c>
      <c r="B913" s="2" t="s">
        <v>6874</v>
      </c>
      <c r="C913" s="2">
        <v>353281.86</v>
      </c>
      <c r="D913" s="2" t="s">
        <v>69</v>
      </c>
      <c r="E913" s="2">
        <v>-32255.34</v>
      </c>
      <c r="F913" s="2" t="s">
        <v>69</v>
      </c>
    </row>
    <row r="914">
      <c r="A914" s="2" t="s">
        <v>6875</v>
      </c>
      <c r="B914" s="2" t="s">
        <v>6876</v>
      </c>
      <c r="C914" s="2">
        <v>89217.73</v>
      </c>
      <c r="D914" s="2" t="s">
        <v>69</v>
      </c>
      <c r="E914" s="2">
        <v>7903.55</v>
      </c>
      <c r="F914" s="2" t="s">
        <v>69</v>
      </c>
    </row>
    <row r="915">
      <c r="A915" s="2" t="s">
        <v>6877</v>
      </c>
      <c r="B915" s="2" t="s">
        <v>6878</v>
      </c>
      <c r="C915" s="2">
        <v>241581.12</v>
      </c>
      <c r="D915" s="2" t="s">
        <v>69</v>
      </c>
      <c r="E915" s="2">
        <v>-17832.48</v>
      </c>
      <c r="F915" s="2" t="s">
        <v>69</v>
      </c>
    </row>
    <row r="916">
      <c r="A916" s="2" t="s">
        <v>6879</v>
      </c>
      <c r="B916" s="2" t="s">
        <v>6880</v>
      </c>
      <c r="C916" s="2">
        <v>48801.54</v>
      </c>
      <c r="D916" s="2" t="s">
        <v>69</v>
      </c>
      <c r="E916" s="2">
        <v>-2006.58</v>
      </c>
      <c r="F916" s="2" t="s">
        <v>69</v>
      </c>
    </row>
    <row r="917">
      <c r="A917" s="2" t="s">
        <v>6881</v>
      </c>
      <c r="B917" s="2" t="s">
        <v>6882</v>
      </c>
      <c r="C917" s="2">
        <v>11938.14</v>
      </c>
      <c r="D917" s="2" t="s">
        <v>69</v>
      </c>
      <c r="E917" s="2">
        <v>-401.07</v>
      </c>
      <c r="F917" s="2" t="s">
        <v>69</v>
      </c>
    </row>
    <row r="918">
      <c r="A918" s="2" t="s">
        <v>6883</v>
      </c>
      <c r="B918" s="2" t="s">
        <v>6884</v>
      </c>
      <c r="C918" s="2">
        <v>141924.84</v>
      </c>
      <c r="D918" s="2" t="s">
        <v>69</v>
      </c>
      <c r="E918" s="2">
        <v>1007.58</v>
      </c>
      <c r="F918" s="2" t="s">
        <v>69</v>
      </c>
    </row>
    <row r="919">
      <c r="A919" s="2" t="s">
        <v>6885</v>
      </c>
      <c r="B919" s="2" t="s">
        <v>6886</v>
      </c>
      <c r="C919" s="2">
        <v>127190.43</v>
      </c>
      <c r="D919" s="2" t="s">
        <v>69</v>
      </c>
      <c r="E919" s="2">
        <v>16281.15</v>
      </c>
      <c r="F919" s="2" t="s">
        <v>69</v>
      </c>
    </row>
    <row r="920">
      <c r="A920" s="2" t="s">
        <v>6887</v>
      </c>
      <c r="B920" s="2" t="s">
        <v>6888</v>
      </c>
      <c r="C920" s="2">
        <v>129303.58</v>
      </c>
      <c r="D920" s="2" t="s">
        <v>69</v>
      </c>
      <c r="E920" s="2">
        <v>-2047.36</v>
      </c>
      <c r="F920" s="2" t="s">
        <v>69</v>
      </c>
    </row>
    <row r="921">
      <c r="A921" s="2" t="s">
        <v>6889</v>
      </c>
      <c r="B921" s="2" t="s">
        <v>6890</v>
      </c>
      <c r="C921" s="2">
        <v>49328.05</v>
      </c>
      <c r="D921" s="2" t="s">
        <v>69</v>
      </c>
      <c r="E921" s="2">
        <v>1181.62</v>
      </c>
      <c r="F921" s="2" t="s">
        <v>69</v>
      </c>
    </row>
    <row r="922">
      <c r="A922" s="2" t="s">
        <v>6891</v>
      </c>
      <c r="B922" s="2" t="s">
        <v>6892</v>
      </c>
      <c r="C922" s="2">
        <v>25935</v>
      </c>
      <c r="D922" s="2" t="s">
        <v>69</v>
      </c>
      <c r="E922" s="2">
        <v>-452.2</v>
      </c>
      <c r="F922" s="2" t="s">
        <v>69</v>
      </c>
    </row>
    <row r="923">
      <c r="A923" s="2" t="s">
        <v>6893</v>
      </c>
      <c r="B923" s="2" t="s">
        <v>6894</v>
      </c>
      <c r="C923" s="2">
        <v>27521.13</v>
      </c>
      <c r="D923" s="2" t="s">
        <v>69</v>
      </c>
      <c r="E923" s="2">
        <v>-693.81</v>
      </c>
      <c r="F923" s="2" t="s">
        <v>69</v>
      </c>
    </row>
    <row r="924">
      <c r="A924" s="2" t="s">
        <v>6895</v>
      </c>
      <c r="B924" s="2" t="s">
        <v>6896</v>
      </c>
      <c r="C924" s="2">
        <v>61589.88</v>
      </c>
      <c r="D924" s="2" t="s">
        <v>69</v>
      </c>
      <c r="E924" s="2">
        <v>5542.67</v>
      </c>
      <c r="F924" s="2" t="s">
        <v>69</v>
      </c>
    </row>
    <row r="925">
      <c r="A925" s="2" t="s">
        <v>6897</v>
      </c>
      <c r="B925" s="2" t="s">
        <v>6898</v>
      </c>
      <c r="C925" s="2">
        <v>106843.05</v>
      </c>
      <c r="D925" s="2" t="s">
        <v>69</v>
      </c>
      <c r="E925" s="2">
        <v>12556.62</v>
      </c>
      <c r="F925" s="2" t="s">
        <v>69</v>
      </c>
    </row>
    <row r="926">
      <c r="A926" s="2" t="s">
        <v>6899</v>
      </c>
      <c r="B926" s="2" t="s">
        <v>6900</v>
      </c>
      <c r="C926" s="2">
        <v>57205.08</v>
      </c>
      <c r="D926" s="2" t="s">
        <v>69</v>
      </c>
      <c r="E926" s="2">
        <v>6382.32</v>
      </c>
      <c r="F926" s="2" t="s">
        <v>69</v>
      </c>
    </row>
    <row r="927">
      <c r="A927" s="2" t="s">
        <v>6901</v>
      </c>
      <c r="B927" s="2" t="s">
        <v>6902</v>
      </c>
      <c r="C927" s="2">
        <v>172441.6</v>
      </c>
      <c r="D927" s="2" t="s">
        <v>69</v>
      </c>
      <c r="E927" s="2">
        <v>-11145.02</v>
      </c>
      <c r="F927" s="2" t="s">
        <v>69</v>
      </c>
    </row>
    <row r="928">
      <c r="A928" s="2" t="s">
        <v>6903</v>
      </c>
      <c r="B928" s="2" t="s">
        <v>6904</v>
      </c>
      <c r="C928" s="2">
        <v>12084.3</v>
      </c>
      <c r="D928" s="2" t="s">
        <v>69</v>
      </c>
      <c r="E928" s="2">
        <v>-552.21</v>
      </c>
      <c r="F928" s="2" t="s">
        <v>69</v>
      </c>
    </row>
    <row r="929">
      <c r="A929" s="2" t="s">
        <v>6905</v>
      </c>
      <c r="B929" s="2" t="s">
        <v>6906</v>
      </c>
      <c r="C929" s="2">
        <v>160524.36</v>
      </c>
      <c r="D929" s="2" t="s">
        <v>69</v>
      </c>
      <c r="E929" s="2">
        <v>-3485.25</v>
      </c>
      <c r="F929" s="2" t="s">
        <v>69</v>
      </c>
    </row>
    <row r="930">
      <c r="A930" s="2" t="s">
        <v>6907</v>
      </c>
      <c r="B930" s="2" t="s">
        <v>6908</v>
      </c>
      <c r="C930" s="2">
        <v>116186.52</v>
      </c>
      <c r="D930" s="2" t="s">
        <v>69</v>
      </c>
      <c r="E930" s="2">
        <v>-3734.76</v>
      </c>
      <c r="F930" s="2" t="s">
        <v>69</v>
      </c>
    </row>
    <row r="931">
      <c r="A931" s="2" t="s">
        <v>6909</v>
      </c>
      <c r="B931" s="2" t="s">
        <v>6910</v>
      </c>
      <c r="C931" s="2">
        <v>93871.28</v>
      </c>
      <c r="D931" s="2" t="s">
        <v>69</v>
      </c>
      <c r="E931" s="2">
        <v>5567.84</v>
      </c>
      <c r="F931" s="2" t="s">
        <v>69</v>
      </c>
    </row>
    <row r="932">
      <c r="A932" s="2" t="s">
        <v>6911</v>
      </c>
      <c r="B932" s="2" t="s">
        <v>6912</v>
      </c>
      <c r="C932" s="2">
        <v>20758.68</v>
      </c>
      <c r="D932" s="2" t="s">
        <v>69</v>
      </c>
      <c r="E932" s="2">
        <v>-436.32</v>
      </c>
      <c r="F932" s="2" t="s">
        <v>69</v>
      </c>
    </row>
    <row r="933">
      <c r="A933" s="2" t="s">
        <v>6913</v>
      </c>
      <c r="B933" s="2" t="s">
        <v>6914</v>
      </c>
      <c r="C933" s="2">
        <v>410985</v>
      </c>
      <c r="D933" s="2" t="s">
        <v>69</v>
      </c>
      <c r="E933" s="2">
        <v>-173.96</v>
      </c>
      <c r="F933" s="2" t="s">
        <v>69</v>
      </c>
    </row>
    <row r="934">
      <c r="A934" s="2" t="s">
        <v>6915</v>
      </c>
      <c r="B934" s="2" t="s">
        <v>6916</v>
      </c>
      <c r="C934" s="2">
        <v>40350.18</v>
      </c>
      <c r="D934" s="2" t="s">
        <v>69</v>
      </c>
      <c r="E934" s="2">
        <v>-374.81</v>
      </c>
      <c r="F934" s="2" t="s">
        <v>69</v>
      </c>
    </row>
    <row r="935">
      <c r="A935" s="2" t="s">
        <v>6917</v>
      </c>
      <c r="B935" s="2" t="s">
        <v>6918</v>
      </c>
      <c r="C935" s="2">
        <v>371364.5</v>
      </c>
      <c r="D935" s="2" t="s">
        <v>69</v>
      </c>
      <c r="E935" s="2">
        <v>-16555.5</v>
      </c>
      <c r="F935" s="2" t="s">
        <v>69</v>
      </c>
    </row>
    <row r="936">
      <c r="A936" s="2" t="s">
        <v>6919</v>
      </c>
      <c r="B936" s="2" t="s">
        <v>6920</v>
      </c>
      <c r="C936" s="2">
        <v>230175</v>
      </c>
      <c r="D936" s="2" t="s">
        <v>69</v>
      </c>
      <c r="E936" s="2">
        <v>-24289.67</v>
      </c>
      <c r="F936" s="2" t="s">
        <v>69</v>
      </c>
    </row>
    <row r="937">
      <c r="A937" s="2" t="s">
        <v>6921</v>
      </c>
      <c r="B937" s="2" t="s">
        <v>6922</v>
      </c>
      <c r="C937" s="2">
        <v>51812.64</v>
      </c>
      <c r="D937" s="2" t="s">
        <v>69</v>
      </c>
      <c r="E937" s="2">
        <v>-1472.41</v>
      </c>
      <c r="F937" s="2" t="s">
        <v>69</v>
      </c>
    </row>
    <row r="938">
      <c r="A938" s="2" t="s">
        <v>6923</v>
      </c>
      <c r="B938" s="2" t="s">
        <v>6924</v>
      </c>
      <c r="C938" s="2">
        <v>4750.56</v>
      </c>
      <c r="D938" s="2" t="s">
        <v>69</v>
      </c>
      <c r="E938" s="2">
        <v>-318.96</v>
      </c>
      <c r="F938" s="2" t="s">
        <v>69</v>
      </c>
    </row>
    <row r="939">
      <c r="A939" s="2" t="s">
        <v>6925</v>
      </c>
      <c r="B939" s="2" t="s">
        <v>6926</v>
      </c>
      <c r="C939" s="2">
        <v>46554.18</v>
      </c>
      <c r="D939" s="2" t="s">
        <v>69</v>
      </c>
      <c r="E939" s="2">
        <v>-6399.2</v>
      </c>
      <c r="F939" s="2" t="s">
        <v>69</v>
      </c>
    </row>
    <row r="940">
      <c r="A940" s="2" t="s">
        <v>6927</v>
      </c>
      <c r="B940" s="2" t="s">
        <v>6928</v>
      </c>
      <c r="C940" s="2">
        <v>156679.65</v>
      </c>
      <c r="D940" s="2" t="s">
        <v>69</v>
      </c>
      <c r="E940" s="2">
        <v>15751.39</v>
      </c>
      <c r="F940" s="2" t="s">
        <v>69</v>
      </c>
    </row>
    <row r="941">
      <c r="A941" s="2" t="s">
        <v>6929</v>
      </c>
      <c r="B941" s="2" t="s">
        <v>6930</v>
      </c>
      <c r="C941" s="2">
        <v>78025.41</v>
      </c>
      <c r="D941" s="2" t="s">
        <v>69</v>
      </c>
      <c r="E941" s="2">
        <v>-4349.43</v>
      </c>
      <c r="F941" s="2" t="s">
        <v>69</v>
      </c>
    </row>
    <row r="942">
      <c r="A942" s="2" t="s">
        <v>6931</v>
      </c>
      <c r="B942" s="2" t="s">
        <v>6932</v>
      </c>
      <c r="C942" s="2">
        <v>172015.89</v>
      </c>
      <c r="D942" s="2" t="s">
        <v>69</v>
      </c>
      <c r="E942" s="2">
        <v>-4061.97</v>
      </c>
      <c r="F942" s="2" t="s">
        <v>69</v>
      </c>
    </row>
    <row r="943">
      <c r="A943" s="2" t="s">
        <v>6933</v>
      </c>
      <c r="B943" s="2" t="s">
        <v>6934</v>
      </c>
      <c r="C943" s="2">
        <v>46819.8</v>
      </c>
      <c r="D943" s="2" t="s">
        <v>69</v>
      </c>
      <c r="E943" s="2">
        <v>1518.48</v>
      </c>
      <c r="F943" s="2" t="s">
        <v>69</v>
      </c>
    </row>
    <row r="944">
      <c r="A944" s="2" t="s">
        <v>6935</v>
      </c>
      <c r="B944" s="2" t="s">
        <v>6936</v>
      </c>
      <c r="C944" s="2">
        <v>88742.1</v>
      </c>
      <c r="D944" s="2" t="s">
        <v>69</v>
      </c>
      <c r="E944" s="2">
        <v>5731.1</v>
      </c>
      <c r="F944" s="2" t="s">
        <v>69</v>
      </c>
    </row>
    <row r="945">
      <c r="A945" s="2" t="s">
        <v>6937</v>
      </c>
      <c r="B945" s="2" t="s">
        <v>6938</v>
      </c>
      <c r="C945" s="2">
        <v>208606.38</v>
      </c>
      <c r="D945" s="2" t="s">
        <v>69</v>
      </c>
      <c r="E945" s="2">
        <v>-4908.74</v>
      </c>
      <c r="F945" s="2" t="s">
        <v>69</v>
      </c>
    </row>
    <row r="946">
      <c r="A946" s="2" t="s">
        <v>6939</v>
      </c>
      <c r="B946" s="2" t="s">
        <v>6940</v>
      </c>
      <c r="C946" s="2">
        <v>33468.38</v>
      </c>
      <c r="D946" s="2" t="s">
        <v>69</v>
      </c>
      <c r="E946" s="2">
        <v>-1123.46</v>
      </c>
      <c r="F946" s="2" t="s">
        <v>69</v>
      </c>
    </row>
    <row r="947">
      <c r="A947" s="2" t="s">
        <v>6941</v>
      </c>
      <c r="B947" s="2" t="s">
        <v>6942</v>
      </c>
      <c r="C947" s="2">
        <v>130599.35</v>
      </c>
      <c r="D947" s="2" t="s">
        <v>69</v>
      </c>
      <c r="E947" s="2">
        <v>-4334.95</v>
      </c>
      <c r="F947" s="2" t="s">
        <v>69</v>
      </c>
    </row>
    <row r="948">
      <c r="A948" s="2" t="s">
        <v>6943</v>
      </c>
      <c r="B948" s="2" t="s">
        <v>6944</v>
      </c>
      <c r="C948" s="2">
        <v>20521.35</v>
      </c>
      <c r="D948" s="2" t="s">
        <v>69</v>
      </c>
      <c r="E948" s="2">
        <v>-577.8</v>
      </c>
      <c r="F948" s="2" t="s">
        <v>69</v>
      </c>
    </row>
    <row r="949">
      <c r="A949" s="2" t="s">
        <v>6945</v>
      </c>
      <c r="B949" s="2" t="s">
        <v>6946</v>
      </c>
      <c r="C949" s="2">
        <v>60258.68</v>
      </c>
      <c r="D949" s="2" t="s">
        <v>69</v>
      </c>
      <c r="E949" s="2">
        <v>1964.3</v>
      </c>
      <c r="F949" s="2" t="s">
        <v>69</v>
      </c>
    </row>
    <row r="950">
      <c r="A950" s="2" t="s">
        <v>6947</v>
      </c>
      <c r="B950" s="2" t="s">
        <v>6948</v>
      </c>
      <c r="C950" s="2">
        <v>356856.93</v>
      </c>
      <c r="D950" s="2" t="s">
        <v>69</v>
      </c>
      <c r="E950" s="2">
        <v>19467.81</v>
      </c>
      <c r="F950" s="2" t="s">
        <v>69</v>
      </c>
    </row>
    <row r="951">
      <c r="A951" s="2" t="s">
        <v>6949</v>
      </c>
      <c r="B951" s="2" t="s">
        <v>6950</v>
      </c>
      <c r="C951" s="2">
        <v>116261.62</v>
      </c>
      <c r="D951" s="2" t="s">
        <v>69</v>
      </c>
      <c r="E951" s="2">
        <v>-9235.71</v>
      </c>
      <c r="F951" s="2" t="s">
        <v>69</v>
      </c>
    </row>
    <row r="952">
      <c r="A952" s="2" t="s">
        <v>6951</v>
      </c>
      <c r="B952" s="2" t="s">
        <v>6952</v>
      </c>
      <c r="C952" s="2">
        <v>20233.5</v>
      </c>
      <c r="D952" s="2" t="s">
        <v>69</v>
      </c>
      <c r="E952" s="2">
        <v>-1820.03</v>
      </c>
      <c r="F952" s="2" t="s">
        <v>69</v>
      </c>
    </row>
    <row r="953">
      <c r="A953" s="2" t="s">
        <v>6953</v>
      </c>
      <c r="B953" s="2" t="s">
        <v>6954</v>
      </c>
      <c r="C953" s="2">
        <v>260696.15</v>
      </c>
      <c r="D953" s="2" t="s">
        <v>69</v>
      </c>
      <c r="E953" s="2">
        <v>-3496.46</v>
      </c>
      <c r="F953" s="2" t="s">
        <v>69</v>
      </c>
    </row>
    <row r="954">
      <c r="A954" s="2" t="s">
        <v>6955</v>
      </c>
      <c r="B954" s="2" t="s">
        <v>6956</v>
      </c>
      <c r="C954" s="2">
        <v>14250.85</v>
      </c>
      <c r="D954" s="2" t="s">
        <v>69</v>
      </c>
      <c r="E954" s="2">
        <v>506.66</v>
      </c>
      <c r="F954" s="2" t="s">
        <v>69</v>
      </c>
    </row>
    <row r="955">
      <c r="A955" s="2" t="s">
        <v>6957</v>
      </c>
      <c r="B955" s="2" t="s">
        <v>6958</v>
      </c>
      <c r="C955" s="2">
        <v>29207.7</v>
      </c>
      <c r="D955" s="2" t="s">
        <v>69</v>
      </c>
      <c r="E955" s="2">
        <v>65.74</v>
      </c>
      <c r="F955" s="2" t="s">
        <v>69</v>
      </c>
    </row>
    <row r="956">
      <c r="A956" s="2" t="s">
        <v>6959</v>
      </c>
      <c r="B956" s="2" t="s">
        <v>6960</v>
      </c>
      <c r="C956" s="2">
        <v>29352.6</v>
      </c>
      <c r="D956" s="2" t="s">
        <v>69</v>
      </c>
      <c r="E956" s="2">
        <v>861.43</v>
      </c>
      <c r="F956" s="2" t="s">
        <v>69</v>
      </c>
    </row>
    <row r="957">
      <c r="A957" s="2" t="s">
        <v>6961</v>
      </c>
      <c r="B957" s="2" t="s">
        <v>6962</v>
      </c>
      <c r="C957" s="2">
        <v>13285.8</v>
      </c>
      <c r="D957" s="2" t="s">
        <v>69</v>
      </c>
      <c r="E957" s="2">
        <v>243.66</v>
      </c>
      <c r="F957" s="2" t="s">
        <v>69</v>
      </c>
    </row>
    <row r="958">
      <c r="A958" s="2" t="s">
        <v>6963</v>
      </c>
      <c r="B958" s="2" t="s">
        <v>6964</v>
      </c>
      <c r="C958" s="2">
        <v>77511.85</v>
      </c>
      <c r="D958" s="2" t="s">
        <v>69</v>
      </c>
      <c r="E958" s="2">
        <v>1215.98</v>
      </c>
      <c r="F958" s="2" t="s">
        <v>69</v>
      </c>
    </row>
    <row r="959">
      <c r="A959" s="2" t="s">
        <v>6965</v>
      </c>
      <c r="B959" s="2" t="s">
        <v>6966</v>
      </c>
      <c r="C959" s="2">
        <v>254581.5</v>
      </c>
      <c r="D959" s="2" t="s">
        <v>69</v>
      </c>
      <c r="E959" s="2">
        <v>10123.74</v>
      </c>
      <c r="F959" s="2" t="s">
        <v>69</v>
      </c>
    </row>
    <row r="960">
      <c r="A960" s="2" t="s">
        <v>6967</v>
      </c>
      <c r="B960" s="2" t="s">
        <v>6968</v>
      </c>
      <c r="C960" s="2">
        <v>386265.6</v>
      </c>
      <c r="D960" s="2" t="s">
        <v>69</v>
      </c>
      <c r="E960" s="2">
        <v>-43756.89</v>
      </c>
      <c r="F960" s="2" t="s">
        <v>69</v>
      </c>
    </row>
    <row r="961">
      <c r="A961" s="2" t="s">
        <v>6969</v>
      </c>
      <c r="B961" s="2" t="s">
        <v>6970</v>
      </c>
      <c r="C961" s="2">
        <v>28970.99</v>
      </c>
      <c r="D961" s="2" t="s">
        <v>69</v>
      </c>
      <c r="E961" s="2">
        <v>523.8</v>
      </c>
      <c r="F961" s="2" t="s">
        <v>69</v>
      </c>
    </row>
    <row r="962">
      <c r="A962" s="2" t="s">
        <v>6971</v>
      </c>
      <c r="B962" s="2" t="s">
        <v>6972</v>
      </c>
      <c r="C962" s="2">
        <v>213085.56</v>
      </c>
      <c r="D962" s="2" t="s">
        <v>69</v>
      </c>
      <c r="E962" s="2">
        <v>839.57</v>
      </c>
      <c r="F962" s="2" t="s">
        <v>69</v>
      </c>
    </row>
    <row r="963">
      <c r="A963" s="2" t="s">
        <v>6973</v>
      </c>
      <c r="B963" s="2" t="s">
        <v>6974</v>
      </c>
      <c r="C963" s="2">
        <v>44708.38</v>
      </c>
      <c r="D963" s="2" t="s">
        <v>69</v>
      </c>
      <c r="E963" s="2">
        <v>-207.68</v>
      </c>
      <c r="F963" s="2" t="s">
        <v>69</v>
      </c>
    </row>
    <row r="964">
      <c r="A964" s="2" t="s">
        <v>6975</v>
      </c>
      <c r="B964" s="2" t="s">
        <v>6976</v>
      </c>
      <c r="C964" s="2">
        <v>124156.48</v>
      </c>
      <c r="D964" s="2" t="s">
        <v>69</v>
      </c>
      <c r="E964" s="2">
        <v>6353.45</v>
      </c>
      <c r="F964" s="2" t="s">
        <v>69</v>
      </c>
    </row>
    <row r="965">
      <c r="A965" s="2" t="s">
        <v>6977</v>
      </c>
      <c r="B965" s="2" t="s">
        <v>6978</v>
      </c>
      <c r="C965" s="2">
        <v>117427.38</v>
      </c>
      <c r="D965" s="2" t="s">
        <v>69</v>
      </c>
      <c r="E965" s="2">
        <v>10234.83</v>
      </c>
      <c r="F965" s="2" t="s">
        <v>69</v>
      </c>
    </row>
    <row r="966">
      <c r="A966" s="2" t="s">
        <v>6979</v>
      </c>
      <c r="B966" s="2" t="s">
        <v>6980</v>
      </c>
      <c r="C966" s="2">
        <v>185876.62</v>
      </c>
      <c r="D966" s="2" t="s">
        <v>69</v>
      </c>
      <c r="E966" s="2">
        <v>12442.91</v>
      </c>
      <c r="F966" s="2" t="s">
        <v>69</v>
      </c>
    </row>
    <row r="967">
      <c r="A967" s="2" t="s">
        <v>6981</v>
      </c>
      <c r="B967" s="2" t="s">
        <v>6982</v>
      </c>
      <c r="C967" s="2">
        <v>95883.75</v>
      </c>
      <c r="D967" s="2" t="s">
        <v>69</v>
      </c>
      <c r="E967" s="2">
        <v>4498.25</v>
      </c>
      <c r="F967" s="2" t="s">
        <v>69</v>
      </c>
    </row>
    <row r="968">
      <c r="A968" s="2" t="s">
        <v>6983</v>
      </c>
      <c r="B968" s="2" t="s">
        <v>6984</v>
      </c>
      <c r="C968" s="2">
        <v>77854.44</v>
      </c>
      <c r="D968" s="2" t="s">
        <v>69</v>
      </c>
      <c r="E968" s="2">
        <v>3433.62</v>
      </c>
      <c r="F968" s="2" t="s">
        <v>69</v>
      </c>
    </row>
    <row r="969">
      <c r="A969" s="2" t="s">
        <v>6985</v>
      </c>
      <c r="B969" s="2" t="s">
        <v>6986</v>
      </c>
      <c r="C969" s="2">
        <v>31361.6</v>
      </c>
      <c r="D969" s="2" t="s">
        <v>69</v>
      </c>
      <c r="E969" s="2">
        <v>873.6</v>
      </c>
      <c r="F969" s="2" t="s">
        <v>69</v>
      </c>
    </row>
    <row r="970">
      <c r="A970" s="2" t="s">
        <v>6987</v>
      </c>
      <c r="B970" s="2" t="s">
        <v>6988</v>
      </c>
      <c r="C970" s="2">
        <v>41671.32</v>
      </c>
      <c r="D970" s="2" t="s">
        <v>69</v>
      </c>
      <c r="E970" s="2">
        <v>-1777.44</v>
      </c>
      <c r="F970" s="2" t="s">
        <v>69</v>
      </c>
    </row>
    <row r="971">
      <c r="A971" s="2" t="s">
        <v>6989</v>
      </c>
      <c r="B971" s="2" t="s">
        <v>6990</v>
      </c>
      <c r="C971" s="2">
        <v>59263.02</v>
      </c>
      <c r="D971" s="2" t="s">
        <v>69</v>
      </c>
      <c r="E971" s="2">
        <v>-5424.57</v>
      </c>
      <c r="F971" s="2" t="s">
        <v>69</v>
      </c>
    </row>
    <row r="972">
      <c r="A972" s="2" t="s">
        <v>6991</v>
      </c>
      <c r="B972" s="2" t="s">
        <v>6992</v>
      </c>
      <c r="C972" s="2">
        <v>80852.4</v>
      </c>
      <c r="D972" s="2" t="s">
        <v>69</v>
      </c>
      <c r="E972" s="2">
        <v>-3501.22</v>
      </c>
      <c r="F972" s="2" t="s">
        <v>69</v>
      </c>
    </row>
    <row r="973">
      <c r="A973" s="2" t="s">
        <v>6993</v>
      </c>
      <c r="B973" s="2" t="s">
        <v>6994</v>
      </c>
      <c r="C973" s="2">
        <v>45269.97</v>
      </c>
      <c r="D973" s="2" t="s">
        <v>69</v>
      </c>
      <c r="E973" s="2">
        <v>1221.63</v>
      </c>
      <c r="F973" s="2" t="s">
        <v>69</v>
      </c>
    </row>
    <row r="974">
      <c r="A974" s="2" t="s">
        <v>6995</v>
      </c>
      <c r="B974" s="2" t="s">
        <v>6996</v>
      </c>
      <c r="C974" s="2">
        <v>141113.31</v>
      </c>
      <c r="D974" s="2" t="s">
        <v>69</v>
      </c>
      <c r="E974" s="2">
        <v>-8727.1</v>
      </c>
      <c r="F974" s="2" t="s">
        <v>69</v>
      </c>
    </row>
    <row r="975">
      <c r="A975" s="2" t="s">
        <v>6997</v>
      </c>
      <c r="B975" s="2" t="s">
        <v>6998</v>
      </c>
      <c r="C975" s="2">
        <v>119607.84</v>
      </c>
      <c r="D975" s="2" t="s">
        <v>69</v>
      </c>
      <c r="E975" s="2">
        <v>-9751.6</v>
      </c>
      <c r="F975" s="2" t="s">
        <v>69</v>
      </c>
    </row>
    <row r="976">
      <c r="A976" s="2" t="s">
        <v>6999</v>
      </c>
      <c r="B976" s="2" t="s">
        <v>7000</v>
      </c>
      <c r="C976" s="2">
        <v>120738.66</v>
      </c>
      <c r="D976" s="2" t="s">
        <v>69</v>
      </c>
      <c r="E976" s="2">
        <v>9090.78</v>
      </c>
      <c r="F976" s="2" t="s">
        <v>69</v>
      </c>
    </row>
    <row r="977">
      <c r="A977" s="2" t="s">
        <v>7001</v>
      </c>
      <c r="B977" s="2" t="s">
        <v>7002</v>
      </c>
      <c r="C977" s="2">
        <v>198754.08</v>
      </c>
      <c r="D977" s="2" t="s">
        <v>69</v>
      </c>
      <c r="E977" s="2">
        <v>11428.27</v>
      </c>
      <c r="F977" s="2" t="s">
        <v>69</v>
      </c>
    </row>
    <row r="978">
      <c r="A978" s="2" t="s">
        <v>7003</v>
      </c>
      <c r="B978" s="2" t="s">
        <v>7004</v>
      </c>
      <c r="C978" s="2">
        <v>84283.28</v>
      </c>
      <c r="D978" s="2" t="s">
        <v>69</v>
      </c>
      <c r="E978" s="2">
        <v>-11913.6</v>
      </c>
      <c r="F978" s="2" t="s">
        <v>69</v>
      </c>
    </row>
    <row r="979">
      <c r="A979" s="2" t="s">
        <v>7005</v>
      </c>
      <c r="B979" s="2" t="s">
        <v>7006</v>
      </c>
      <c r="C979" s="2">
        <v>25460.08</v>
      </c>
      <c r="D979" s="2" t="s">
        <v>69</v>
      </c>
      <c r="E979" s="2">
        <v>1389.2</v>
      </c>
      <c r="F979" s="2" t="s">
        <v>69</v>
      </c>
    </row>
    <row r="980">
      <c r="A980" s="2" t="s">
        <v>7007</v>
      </c>
      <c r="B980" s="2" t="s">
        <v>7008</v>
      </c>
      <c r="C980" s="2">
        <v>131264.28</v>
      </c>
      <c r="D980" s="2" t="s">
        <v>69</v>
      </c>
      <c r="E980" s="2">
        <v>4229.08</v>
      </c>
      <c r="F980" s="2" t="s">
        <v>69</v>
      </c>
    </row>
    <row r="981">
      <c r="A981" s="2" t="s">
        <v>7009</v>
      </c>
      <c r="B981" s="2" t="s">
        <v>7010</v>
      </c>
      <c r="C981" s="2">
        <v>124269.97</v>
      </c>
      <c r="D981" s="2" t="s">
        <v>69</v>
      </c>
      <c r="E981" s="2">
        <v>2443.32</v>
      </c>
      <c r="F981" s="2" t="s">
        <v>69</v>
      </c>
    </row>
    <row r="982">
      <c r="A982" s="2" t="s">
        <v>7011</v>
      </c>
      <c r="B982" s="2" t="s">
        <v>7012</v>
      </c>
      <c r="C982" s="2">
        <v>153348.85</v>
      </c>
      <c r="D982" s="2" t="s">
        <v>69</v>
      </c>
      <c r="E982" s="2">
        <v>-13086.92</v>
      </c>
      <c r="F982" s="2" t="s">
        <v>69</v>
      </c>
    </row>
    <row r="983">
      <c r="A983" s="2" t="s">
        <v>7013</v>
      </c>
      <c r="B983" s="2" t="s">
        <v>7014</v>
      </c>
      <c r="C983" s="2">
        <v>27877.36</v>
      </c>
      <c r="D983" s="2" t="s">
        <v>69</v>
      </c>
      <c r="E983" s="2">
        <v>1139.67</v>
      </c>
      <c r="F983" s="2" t="s">
        <v>69</v>
      </c>
    </row>
    <row r="984">
      <c r="A984" s="2" t="s">
        <v>7015</v>
      </c>
      <c r="B984" s="2" t="s">
        <v>7016</v>
      </c>
      <c r="C984" s="2">
        <v>92992.78</v>
      </c>
      <c r="D984" s="2" t="s">
        <v>69</v>
      </c>
      <c r="E984" s="2">
        <v>-3588.76</v>
      </c>
      <c r="F984" s="2" t="s">
        <v>69</v>
      </c>
    </row>
    <row r="985">
      <c r="A985" s="2" t="s">
        <v>7017</v>
      </c>
      <c r="B985" s="2" t="s">
        <v>7018</v>
      </c>
      <c r="C985" s="2">
        <v>105225.75</v>
      </c>
      <c r="D985" s="2" t="s">
        <v>69</v>
      </c>
      <c r="E985" s="2">
        <v>4828.81</v>
      </c>
      <c r="F985" s="2" t="s">
        <v>69</v>
      </c>
    </row>
    <row r="986">
      <c r="A986" s="2" t="s">
        <v>7019</v>
      </c>
      <c r="B986" s="2" t="s">
        <v>7020</v>
      </c>
      <c r="C986" s="2">
        <v>136411.81</v>
      </c>
      <c r="D986" s="2" t="s">
        <v>69</v>
      </c>
      <c r="E986" s="2">
        <v>-9346.26</v>
      </c>
      <c r="F986" s="2" t="s">
        <v>69</v>
      </c>
    </row>
    <row r="987">
      <c r="A987" s="2" t="s">
        <v>7021</v>
      </c>
      <c r="B987" s="2" t="s">
        <v>7022</v>
      </c>
      <c r="C987" s="2">
        <v>79474.01</v>
      </c>
      <c r="D987" s="2" t="s">
        <v>69</v>
      </c>
      <c r="E987" s="2">
        <v>7670.19</v>
      </c>
      <c r="F987" s="2" t="s">
        <v>69</v>
      </c>
    </row>
    <row r="988">
      <c r="A988" s="2" t="s">
        <v>7023</v>
      </c>
      <c r="B988" s="2" t="s">
        <v>7024</v>
      </c>
      <c r="C988" s="2">
        <v>13872.08</v>
      </c>
      <c r="D988" s="2" t="s">
        <v>69</v>
      </c>
      <c r="E988" s="2">
        <v>297.36</v>
      </c>
      <c r="F988" s="2" t="s">
        <v>69</v>
      </c>
    </row>
    <row r="989">
      <c r="A989" s="2" t="s">
        <v>7025</v>
      </c>
      <c r="B989" s="2" t="s">
        <v>7026</v>
      </c>
      <c r="C989" s="2">
        <v>23727.98</v>
      </c>
      <c r="D989" s="2" t="s">
        <v>69</v>
      </c>
      <c r="E989" s="2">
        <v>-167.42</v>
      </c>
      <c r="F989" s="2" t="s">
        <v>69</v>
      </c>
    </row>
    <row r="990">
      <c r="A990" s="2" t="s">
        <v>7027</v>
      </c>
      <c r="B990" s="2" t="s">
        <v>7028</v>
      </c>
      <c r="C990" s="2">
        <v>18154.71</v>
      </c>
      <c r="D990" s="2" t="s">
        <v>69</v>
      </c>
      <c r="E990" s="2">
        <v>839.79</v>
      </c>
      <c r="F990" s="2" t="s">
        <v>69</v>
      </c>
    </row>
    <row r="991">
      <c r="A991" s="2" t="s">
        <v>7029</v>
      </c>
      <c r="B991" s="2" t="s">
        <v>7030</v>
      </c>
      <c r="C991" s="2">
        <v>194780.88</v>
      </c>
      <c r="D991" s="2" t="s">
        <v>69</v>
      </c>
      <c r="E991" s="2">
        <v>6423.74</v>
      </c>
      <c r="F991" s="2" t="s">
        <v>69</v>
      </c>
    </row>
    <row r="992">
      <c r="A992" s="2" t="s">
        <v>7031</v>
      </c>
      <c r="B992" s="2" t="s">
        <v>7032</v>
      </c>
      <c r="C992" s="2">
        <v>156012.61</v>
      </c>
      <c r="D992" s="2" t="s">
        <v>69</v>
      </c>
      <c r="E992" s="2">
        <v>-10471.36</v>
      </c>
      <c r="F992" s="2" t="s">
        <v>69</v>
      </c>
    </row>
    <row r="993">
      <c r="A993" s="2" t="s">
        <v>7033</v>
      </c>
      <c r="B993" s="2" t="s">
        <v>7034</v>
      </c>
      <c r="C993" s="2">
        <v>192259.2</v>
      </c>
      <c r="D993" s="2" t="s">
        <v>69</v>
      </c>
      <c r="E993" s="2">
        <v>823.63</v>
      </c>
      <c r="F993" s="2" t="s">
        <v>69</v>
      </c>
    </row>
    <row r="994">
      <c r="A994" s="2" t="s">
        <v>7035</v>
      </c>
      <c r="B994" s="2" t="s">
        <v>7036</v>
      </c>
      <c r="C994" s="2">
        <v>42397.85</v>
      </c>
      <c r="D994" s="2" t="s">
        <v>69</v>
      </c>
      <c r="E994" s="2">
        <v>230.51</v>
      </c>
      <c r="F994" s="2" t="s">
        <v>69</v>
      </c>
    </row>
    <row r="995">
      <c r="A995" s="2" t="s">
        <v>7037</v>
      </c>
      <c r="B995" s="2" t="s">
        <v>7038</v>
      </c>
      <c r="C995" s="2">
        <v>250136.81</v>
      </c>
      <c r="D995" s="2" t="s">
        <v>69</v>
      </c>
      <c r="E995" s="2">
        <v>-9434</v>
      </c>
      <c r="F995" s="2" t="s">
        <v>69</v>
      </c>
    </row>
    <row r="996">
      <c r="A996" s="2" t="s">
        <v>7039</v>
      </c>
      <c r="B996" s="2" t="s">
        <v>7040</v>
      </c>
      <c r="C996" s="2">
        <v>50685.36</v>
      </c>
      <c r="D996" s="2" t="s">
        <v>69</v>
      </c>
      <c r="E996" s="2">
        <v>-746.86</v>
      </c>
      <c r="F996" s="2" t="s">
        <v>69</v>
      </c>
    </row>
    <row r="997">
      <c r="A997" s="2" t="s">
        <v>7041</v>
      </c>
      <c r="B997" s="2" t="s">
        <v>7042</v>
      </c>
      <c r="C997" s="2">
        <v>146976.06</v>
      </c>
      <c r="D997" s="2" t="s">
        <v>69</v>
      </c>
      <c r="E997" s="2">
        <v>5275.22</v>
      </c>
      <c r="F997" s="2" t="s">
        <v>69</v>
      </c>
    </row>
    <row r="998">
      <c r="A998" s="2" t="s">
        <v>7043</v>
      </c>
      <c r="B998" s="2" t="s">
        <v>7044</v>
      </c>
      <c r="C998" s="2">
        <v>118292.94</v>
      </c>
      <c r="D998" s="2" t="s">
        <v>69</v>
      </c>
      <c r="E998" s="2">
        <v>-1387.93</v>
      </c>
      <c r="F998" s="2" t="s">
        <v>69</v>
      </c>
    </row>
    <row r="999">
      <c r="A999" s="2" t="s">
        <v>7045</v>
      </c>
      <c r="B999" s="2" t="s">
        <v>7046</v>
      </c>
      <c r="C999" s="2">
        <v>181070.16</v>
      </c>
      <c r="D999" s="2" t="s">
        <v>69</v>
      </c>
      <c r="E999" s="2">
        <v>-13875.36</v>
      </c>
      <c r="F999" s="2" t="s">
        <v>69</v>
      </c>
    </row>
    <row r="1000">
      <c r="A1000" s="2" t="s">
        <v>7047</v>
      </c>
      <c r="B1000" s="2" t="s">
        <v>7048</v>
      </c>
      <c r="C1000" s="2">
        <v>46042.9</v>
      </c>
      <c r="D1000" s="2" t="s">
        <v>69</v>
      </c>
      <c r="E1000" s="2">
        <v>125.69</v>
      </c>
      <c r="F1000" s="2" t="s">
        <v>69</v>
      </c>
    </row>
    <row r="1001">
      <c r="A1001" s="2" t="s">
        <v>7049</v>
      </c>
      <c r="B1001" s="2" t="s">
        <v>7050</v>
      </c>
      <c r="C1001" s="2">
        <v>158328.93</v>
      </c>
      <c r="D1001" s="2" t="s">
        <v>69</v>
      </c>
      <c r="E1001" s="2">
        <v>6464.68</v>
      </c>
      <c r="F1001" s="2" t="s">
        <v>69</v>
      </c>
    </row>
    <row r="1002">
      <c r="A1002" s="2" t="s">
        <v>7051</v>
      </c>
      <c r="B1002" s="2" t="s">
        <v>7052</v>
      </c>
      <c r="C1002" s="2">
        <v>43731.93</v>
      </c>
      <c r="D1002" s="2" t="s">
        <v>69</v>
      </c>
      <c r="E1002" s="2">
        <v>5236.99</v>
      </c>
      <c r="F1002" s="2" t="s">
        <v>69</v>
      </c>
    </row>
    <row r="1003">
      <c r="A1003" s="2" t="s">
        <v>7053</v>
      </c>
      <c r="B1003" s="2" t="s">
        <v>7054</v>
      </c>
      <c r="C1003" s="2">
        <v>105121.5</v>
      </c>
      <c r="D1003" s="2" t="s">
        <v>69</v>
      </c>
      <c r="E1003" s="2">
        <v>4338.65</v>
      </c>
      <c r="F1003" s="2" t="s">
        <v>69</v>
      </c>
    </row>
    <row r="1004">
      <c r="A1004" s="2" t="s">
        <v>7055</v>
      </c>
      <c r="B1004" s="2" t="s">
        <v>7056</v>
      </c>
      <c r="C1004" s="2">
        <v>164462.76</v>
      </c>
      <c r="D1004" s="2" t="s">
        <v>69</v>
      </c>
      <c r="E1004" s="2">
        <v>1249.96</v>
      </c>
      <c r="F1004" s="2" t="s">
        <v>69</v>
      </c>
    </row>
    <row r="1005">
      <c r="A1005" s="2" t="s">
        <v>7057</v>
      </c>
      <c r="B1005" s="2" t="s">
        <v>7058</v>
      </c>
      <c r="C1005" s="2">
        <v>296034.75</v>
      </c>
      <c r="D1005" s="2" t="s">
        <v>69</v>
      </c>
      <c r="E1005" s="2">
        <v>-1329</v>
      </c>
      <c r="F1005" s="2" t="s">
        <v>69</v>
      </c>
    </row>
    <row r="1006">
      <c r="A1006" s="2" t="s">
        <v>7059</v>
      </c>
      <c r="B1006" s="2" t="s">
        <v>7060</v>
      </c>
      <c r="C1006" s="2">
        <v>212954</v>
      </c>
      <c r="D1006" s="2" t="s">
        <v>69</v>
      </c>
      <c r="E1006" s="2">
        <v>-3811.78</v>
      </c>
      <c r="F1006" s="2" t="s">
        <v>69</v>
      </c>
    </row>
    <row r="1007">
      <c r="A1007" s="2" t="s">
        <v>7061</v>
      </c>
      <c r="B1007" s="2" t="s">
        <v>7062</v>
      </c>
      <c r="C1007" s="2">
        <v>69754.21</v>
      </c>
      <c r="D1007" s="2" t="s">
        <v>69</v>
      </c>
      <c r="E1007" s="2">
        <v>690.11</v>
      </c>
      <c r="F1007" s="2" t="s">
        <v>69</v>
      </c>
    </row>
    <row r="1008">
      <c r="A1008" s="2" t="s">
        <v>7063</v>
      </c>
      <c r="B1008" s="2" t="s">
        <v>7064</v>
      </c>
      <c r="C1008" s="2">
        <v>36559.8</v>
      </c>
      <c r="D1008" s="2" t="s">
        <v>69</v>
      </c>
      <c r="E1008" s="2">
        <v>-1308.61</v>
      </c>
      <c r="F1008" s="2" t="s">
        <v>69</v>
      </c>
    </row>
    <row r="1009">
      <c r="A1009" s="2" t="s">
        <v>7065</v>
      </c>
      <c r="B1009" s="2" t="s">
        <v>7066</v>
      </c>
      <c r="C1009" s="2">
        <v>78364.9</v>
      </c>
      <c r="D1009" s="2" t="s">
        <v>69</v>
      </c>
      <c r="E1009" s="2">
        <v>4758.81</v>
      </c>
      <c r="F1009" s="2" t="s">
        <v>69</v>
      </c>
    </row>
    <row r="1010">
      <c r="A1010" s="2" t="s">
        <v>7067</v>
      </c>
      <c r="B1010" s="2" t="s">
        <v>7068</v>
      </c>
      <c r="C1010" s="2">
        <v>38397.14</v>
      </c>
      <c r="D1010" s="2" t="s">
        <v>69</v>
      </c>
      <c r="E1010" s="2">
        <v>727.49</v>
      </c>
      <c r="F1010" s="2" t="s">
        <v>69</v>
      </c>
    </row>
    <row r="1011">
      <c r="A1011" s="2" t="s">
        <v>7069</v>
      </c>
      <c r="B1011" s="2" t="s">
        <v>7070</v>
      </c>
      <c r="C1011" s="2">
        <v>113510.11</v>
      </c>
      <c r="D1011" s="2" t="s">
        <v>69</v>
      </c>
      <c r="E1011" s="2">
        <v>898.87</v>
      </c>
      <c r="F1011" s="2" t="s">
        <v>69</v>
      </c>
    </row>
    <row r="1012">
      <c r="A1012" s="2" t="s">
        <v>7071</v>
      </c>
      <c r="B1012" s="2" t="s">
        <v>7072</v>
      </c>
      <c r="C1012" s="2">
        <v>287969.36</v>
      </c>
      <c r="D1012" s="2" t="s">
        <v>69</v>
      </c>
      <c r="E1012" s="2">
        <v>27764.6</v>
      </c>
      <c r="F1012" s="2" t="s">
        <v>69</v>
      </c>
    </row>
    <row r="1013">
      <c r="A1013" s="2" t="s">
        <v>7073</v>
      </c>
      <c r="B1013" s="2" t="s">
        <v>7074</v>
      </c>
      <c r="C1013" s="2">
        <v>6766.4</v>
      </c>
      <c r="D1013" s="2" t="s">
        <v>69</v>
      </c>
      <c r="E1013" s="2">
        <v>-1.68</v>
      </c>
      <c r="F1013" s="2" t="s">
        <v>69</v>
      </c>
    </row>
    <row r="1014">
      <c r="A1014" s="2" t="s">
        <v>7075</v>
      </c>
      <c r="B1014" s="2" t="s">
        <v>7076</v>
      </c>
      <c r="C1014" s="2">
        <v>94548.56</v>
      </c>
      <c r="D1014" s="2" t="s">
        <v>69</v>
      </c>
      <c r="E1014" s="2">
        <v>1354.65</v>
      </c>
      <c r="F1014" s="2" t="s">
        <v>69</v>
      </c>
    </row>
    <row r="1015">
      <c r="A1015" s="2" t="s">
        <v>7077</v>
      </c>
      <c r="B1015" s="2" t="s">
        <v>7078</v>
      </c>
      <c r="C1015" s="2">
        <v>103557.05</v>
      </c>
      <c r="D1015" s="2" t="s">
        <v>69</v>
      </c>
      <c r="E1015" s="2">
        <v>-5656.57</v>
      </c>
      <c r="F1015" s="2" t="s">
        <v>69</v>
      </c>
    </row>
    <row r="1016">
      <c r="A1016" s="2" t="s">
        <v>7079</v>
      </c>
      <c r="B1016" s="2" t="s">
        <v>7080</v>
      </c>
      <c r="C1016" s="2">
        <v>648117</v>
      </c>
      <c r="D1016" s="2" t="s">
        <v>69</v>
      </c>
      <c r="E1016" s="2">
        <v>-24531.08</v>
      </c>
      <c r="F1016" s="2" t="s">
        <v>69</v>
      </c>
    </row>
    <row r="1017">
      <c r="A1017" s="2" t="s">
        <v>7081</v>
      </c>
      <c r="B1017" s="2" t="s">
        <v>7082</v>
      </c>
      <c r="C1017" s="2">
        <v>304675.17</v>
      </c>
      <c r="D1017" s="2" t="s">
        <v>69</v>
      </c>
      <c r="E1017" s="2">
        <v>25021.74</v>
      </c>
      <c r="F1017" s="2" t="s">
        <v>69</v>
      </c>
    </row>
    <row r="1018">
      <c r="A1018" s="2" t="s">
        <v>7083</v>
      </c>
      <c r="B1018" s="2" t="s">
        <v>7084</v>
      </c>
      <c r="C1018" s="2">
        <v>130892.65</v>
      </c>
      <c r="D1018" s="2" t="s">
        <v>69</v>
      </c>
      <c r="E1018" s="2">
        <v>5340.29</v>
      </c>
      <c r="F1018" s="2" t="s">
        <v>69</v>
      </c>
    </row>
    <row r="1019">
      <c r="A1019" s="2" t="s">
        <v>7085</v>
      </c>
      <c r="B1019" s="2" t="s">
        <v>7086</v>
      </c>
      <c r="C1019" s="2">
        <v>18889.5</v>
      </c>
      <c r="D1019" s="2" t="s">
        <v>69</v>
      </c>
      <c r="E1019" s="2">
        <v>-244.25</v>
      </c>
      <c r="F1019" s="2" t="s">
        <v>69</v>
      </c>
    </row>
    <row r="1020">
      <c r="A1020" s="2" t="s">
        <v>7087</v>
      </c>
      <c r="B1020" s="2" t="s">
        <v>7088</v>
      </c>
      <c r="C1020" s="2">
        <v>213584.8</v>
      </c>
      <c r="D1020" s="2" t="s">
        <v>69</v>
      </c>
      <c r="E1020" s="2">
        <v>4673.53</v>
      </c>
      <c r="F1020" s="2" t="s">
        <v>69</v>
      </c>
    </row>
    <row r="1021">
      <c r="A1021" s="2" t="s">
        <v>7089</v>
      </c>
      <c r="B1021" s="2" t="s">
        <v>7090</v>
      </c>
      <c r="C1021" s="2">
        <v>72531.9</v>
      </c>
      <c r="D1021" s="2" t="s">
        <v>69</v>
      </c>
      <c r="E1021" s="2">
        <v>-7703.34</v>
      </c>
      <c r="F1021" s="2" t="s">
        <v>69</v>
      </c>
    </row>
    <row r="1022">
      <c r="A1022" s="2" t="s">
        <v>7091</v>
      </c>
      <c r="B1022" s="2" t="s">
        <v>7092</v>
      </c>
      <c r="C1022" s="2">
        <v>68801.2</v>
      </c>
      <c r="D1022" s="2" t="s">
        <v>69</v>
      </c>
      <c r="E1022" s="2">
        <v>2405</v>
      </c>
      <c r="F1022" s="2" t="s">
        <v>69</v>
      </c>
    </row>
    <row r="1023">
      <c r="A1023" s="2" t="s">
        <v>7093</v>
      </c>
      <c r="B1023" s="2" t="s">
        <v>7094</v>
      </c>
      <c r="C1023" s="2">
        <v>202108.41</v>
      </c>
      <c r="D1023" s="2" t="s">
        <v>69</v>
      </c>
      <c r="E1023" s="2">
        <v>24323.25</v>
      </c>
      <c r="F1023" s="2" t="s">
        <v>69</v>
      </c>
    </row>
    <row r="1024">
      <c r="A1024" s="2" t="s">
        <v>7095</v>
      </c>
      <c r="B1024" s="2" t="s">
        <v>7096</v>
      </c>
      <c r="C1024" s="2">
        <v>35562.38</v>
      </c>
      <c r="D1024" s="2" t="s">
        <v>69</v>
      </c>
      <c r="E1024" s="2">
        <v>-3648.29</v>
      </c>
      <c r="F1024" s="2" t="s">
        <v>69</v>
      </c>
    </row>
    <row r="1025">
      <c r="A1025" s="2" t="s">
        <v>7097</v>
      </c>
      <c r="B1025" s="2" t="s">
        <v>7098</v>
      </c>
      <c r="C1025" s="2">
        <v>128772</v>
      </c>
      <c r="D1025" s="2" t="s">
        <v>69</v>
      </c>
      <c r="E1025" s="2">
        <v>3739.31</v>
      </c>
      <c r="F1025" s="2" t="s">
        <v>69</v>
      </c>
    </row>
    <row r="1026">
      <c r="A1026" s="2" t="s">
        <v>7099</v>
      </c>
      <c r="B1026" s="2" t="s">
        <v>7100</v>
      </c>
      <c r="C1026" s="2">
        <v>238268.94</v>
      </c>
      <c r="D1026" s="2" t="s">
        <v>69</v>
      </c>
      <c r="E1026" s="2">
        <v>-308.04</v>
      </c>
      <c r="F1026" s="2" t="s">
        <v>69</v>
      </c>
    </row>
    <row r="1027">
      <c r="A1027" s="2" t="s">
        <v>7101</v>
      </c>
      <c r="B1027" s="2" t="s">
        <v>7102</v>
      </c>
      <c r="C1027" s="2">
        <v>543510.4</v>
      </c>
      <c r="D1027" s="2" t="s">
        <v>69</v>
      </c>
      <c r="E1027" s="2">
        <v>22548.94</v>
      </c>
      <c r="F1027" s="2" t="s">
        <v>69</v>
      </c>
    </row>
    <row r="1028">
      <c r="A1028" s="2" t="s">
        <v>7103</v>
      </c>
      <c r="B1028" s="2" t="s">
        <v>7104</v>
      </c>
      <c r="C1028" s="2">
        <v>141960.64</v>
      </c>
      <c r="D1028" s="2" t="s">
        <v>69</v>
      </c>
      <c r="E1028" s="2">
        <v>-4272.42</v>
      </c>
      <c r="F1028" s="2" t="s">
        <v>69</v>
      </c>
    </row>
    <row r="1029">
      <c r="A1029" s="2" t="s">
        <v>7105</v>
      </c>
      <c r="B1029" s="2" t="s">
        <v>7106</v>
      </c>
      <c r="C1029" s="2">
        <v>94295.1</v>
      </c>
      <c r="D1029" s="2" t="s">
        <v>69</v>
      </c>
      <c r="E1029" s="2">
        <v>-3752.25</v>
      </c>
      <c r="F1029" s="2" t="s">
        <v>69</v>
      </c>
    </row>
    <row r="1030">
      <c r="A1030" s="2" t="s">
        <v>7107</v>
      </c>
      <c r="B1030" s="2" t="s">
        <v>7108</v>
      </c>
      <c r="C1030" s="2">
        <v>81087.14</v>
      </c>
      <c r="D1030" s="2" t="s">
        <v>69</v>
      </c>
      <c r="E1030" s="2">
        <v>4583.4</v>
      </c>
      <c r="F1030" s="2" t="s">
        <v>69</v>
      </c>
    </row>
    <row r="1031">
      <c r="A1031" s="2" t="s">
        <v>7109</v>
      </c>
      <c r="B1031" s="2" t="s">
        <v>7110</v>
      </c>
      <c r="C1031" s="2">
        <v>23287.48</v>
      </c>
      <c r="D1031" s="2" t="s">
        <v>69</v>
      </c>
      <c r="E1031" s="2">
        <v>-2238.44</v>
      </c>
      <c r="F1031" s="2" t="s">
        <v>69</v>
      </c>
    </row>
    <row r="1032">
      <c r="A1032" s="2" t="s">
        <v>7111</v>
      </c>
      <c r="B1032" s="2" t="s">
        <v>7112</v>
      </c>
      <c r="C1032" s="2">
        <v>107518.2</v>
      </c>
      <c r="D1032" s="2" t="s">
        <v>69</v>
      </c>
      <c r="E1032" s="2">
        <v>-2819.4</v>
      </c>
      <c r="F1032" s="2" t="s">
        <v>69</v>
      </c>
    </row>
    <row r="1033">
      <c r="A1033" s="2" t="s">
        <v>7113</v>
      </c>
      <c r="B1033" s="2" t="s">
        <v>7114</v>
      </c>
      <c r="C1033" s="2">
        <v>74894.88</v>
      </c>
      <c r="D1033" s="2" t="s">
        <v>69</v>
      </c>
      <c r="E1033" s="2">
        <v>-2105.29</v>
      </c>
      <c r="F1033" s="2" t="s">
        <v>69</v>
      </c>
    </row>
    <row r="1034">
      <c r="A1034" s="2" t="s">
        <v>7115</v>
      </c>
      <c r="B1034" s="2" t="s">
        <v>7116</v>
      </c>
      <c r="C1034" s="2">
        <v>110607.43</v>
      </c>
      <c r="D1034" s="2" t="s">
        <v>69</v>
      </c>
      <c r="E1034" s="2">
        <v>1265.12</v>
      </c>
      <c r="F1034" s="2" t="s">
        <v>69</v>
      </c>
    </row>
    <row r="1035">
      <c r="A1035" s="2" t="s">
        <v>7117</v>
      </c>
      <c r="B1035" s="2" t="s">
        <v>7118</v>
      </c>
      <c r="C1035" s="2">
        <v>291101.16</v>
      </c>
      <c r="D1035" s="2" t="s">
        <v>69</v>
      </c>
      <c r="E1035" s="2">
        <v>17899.44</v>
      </c>
      <c r="F1035" s="2" t="s">
        <v>69</v>
      </c>
    </row>
    <row r="1036">
      <c r="A1036" s="2" t="s">
        <v>7119</v>
      </c>
      <c r="B1036" s="2" t="s">
        <v>7120</v>
      </c>
      <c r="C1036" s="2">
        <v>152280.48</v>
      </c>
      <c r="D1036" s="2" t="s">
        <v>69</v>
      </c>
      <c r="E1036" s="2">
        <v>550.85</v>
      </c>
      <c r="F1036" s="2" t="s">
        <v>69</v>
      </c>
    </row>
    <row r="1037">
      <c r="A1037" s="2" t="s">
        <v>7121</v>
      </c>
      <c r="B1037" s="2" t="s">
        <v>7122</v>
      </c>
      <c r="C1037" s="2">
        <v>159406.7</v>
      </c>
      <c r="D1037" s="2" t="s">
        <v>69</v>
      </c>
      <c r="E1037" s="2">
        <v>-6705.99</v>
      </c>
      <c r="F1037" s="2" t="s">
        <v>69</v>
      </c>
    </row>
    <row r="1038">
      <c r="A1038" s="2" t="s">
        <v>7123</v>
      </c>
      <c r="B1038" s="2" t="s">
        <v>7124</v>
      </c>
      <c r="C1038" s="2">
        <v>141568.6</v>
      </c>
      <c r="D1038" s="2" t="s">
        <v>69</v>
      </c>
      <c r="E1038" s="2">
        <v>-2388</v>
      </c>
      <c r="F1038" s="2" t="s">
        <v>69</v>
      </c>
    </row>
    <row r="1039">
      <c r="A1039" s="2" t="s">
        <v>7125</v>
      </c>
      <c r="B1039" s="2" t="s">
        <v>7126</v>
      </c>
      <c r="C1039" s="2">
        <v>38733.4</v>
      </c>
      <c r="D1039" s="2" t="s">
        <v>69</v>
      </c>
      <c r="E1039" s="2">
        <v>-1258.83</v>
      </c>
      <c r="F1039" s="2" t="s">
        <v>69</v>
      </c>
    </row>
    <row r="1040">
      <c r="A1040" s="2" t="s">
        <v>7127</v>
      </c>
      <c r="B1040" s="2" t="s">
        <v>7128</v>
      </c>
      <c r="C1040" s="2">
        <v>106961</v>
      </c>
      <c r="D1040" s="2" t="s">
        <v>69</v>
      </c>
      <c r="E1040" s="2">
        <v>-253</v>
      </c>
      <c r="F1040" s="2" t="s">
        <v>69</v>
      </c>
    </row>
    <row r="1041">
      <c r="A1041" s="2" t="s">
        <v>7129</v>
      </c>
      <c r="B1041" s="2" t="s">
        <v>7130</v>
      </c>
      <c r="C1041" s="2">
        <v>77560.6</v>
      </c>
      <c r="D1041" s="2" t="s">
        <v>69</v>
      </c>
      <c r="E1041" s="2">
        <v>-1973.4</v>
      </c>
      <c r="F1041" s="2" t="s">
        <v>69</v>
      </c>
    </row>
    <row r="1042">
      <c r="A1042" s="2" t="s">
        <v>7131</v>
      </c>
      <c r="B1042" s="2" t="s">
        <v>7132</v>
      </c>
      <c r="C1042" s="2">
        <v>74301.27</v>
      </c>
      <c r="D1042" s="2" t="s">
        <v>69</v>
      </c>
      <c r="E1042" s="2">
        <v>-5485.4</v>
      </c>
      <c r="F1042" s="2" t="s">
        <v>69</v>
      </c>
    </row>
    <row r="1043">
      <c r="A1043" s="2" t="s">
        <v>7133</v>
      </c>
      <c r="B1043" s="2" t="s">
        <v>7134</v>
      </c>
      <c r="C1043" s="2">
        <v>13715.14</v>
      </c>
      <c r="D1043" s="2" t="s">
        <v>69</v>
      </c>
      <c r="E1043" s="2">
        <v>128.62</v>
      </c>
      <c r="F1043" s="2" t="s">
        <v>69</v>
      </c>
    </row>
    <row r="1044">
      <c r="A1044" s="2" t="s">
        <v>7135</v>
      </c>
      <c r="B1044" s="2" t="s">
        <v>7136</v>
      </c>
      <c r="C1044" s="2">
        <v>171634.71</v>
      </c>
      <c r="D1044" s="2" t="s">
        <v>69</v>
      </c>
      <c r="E1044" s="2">
        <v>20068.58</v>
      </c>
      <c r="F1044" s="2" t="s">
        <v>69</v>
      </c>
    </row>
    <row r="1045">
      <c r="A1045" s="2" t="s">
        <v>7137</v>
      </c>
      <c r="B1045" s="2" t="s">
        <v>7138</v>
      </c>
      <c r="C1045" s="2">
        <v>94193.64</v>
      </c>
      <c r="D1045" s="2" t="s">
        <v>69</v>
      </c>
      <c r="E1045" s="2">
        <v>6476.02</v>
      </c>
      <c r="F1045" s="2" t="s">
        <v>69</v>
      </c>
    </row>
    <row r="1046">
      <c r="A1046" s="2" t="s">
        <v>7139</v>
      </c>
      <c r="B1046" s="2" t="s">
        <v>7140</v>
      </c>
      <c r="C1046" s="2">
        <v>119426</v>
      </c>
      <c r="D1046" s="2" t="s">
        <v>69</v>
      </c>
      <c r="E1046" s="2">
        <v>3323.94</v>
      </c>
      <c r="F1046" s="2" t="s">
        <v>69</v>
      </c>
    </row>
    <row r="1047">
      <c r="A1047" s="2" t="s">
        <v>7141</v>
      </c>
      <c r="B1047" s="2" t="s">
        <v>7142</v>
      </c>
      <c r="C1047" s="2">
        <v>124195.33</v>
      </c>
      <c r="D1047" s="2" t="s">
        <v>69</v>
      </c>
      <c r="E1047" s="2">
        <v>9154.96</v>
      </c>
      <c r="F1047" s="2" t="s">
        <v>69</v>
      </c>
    </row>
    <row r="1048">
      <c r="A1048" s="2" t="s">
        <v>7143</v>
      </c>
      <c r="B1048" s="2" t="s">
        <v>7144</v>
      </c>
      <c r="C1048" s="2">
        <v>146179.76</v>
      </c>
      <c r="D1048" s="2" t="s">
        <v>69</v>
      </c>
      <c r="E1048" s="2">
        <v>3261</v>
      </c>
      <c r="F1048" s="2" t="s">
        <v>69</v>
      </c>
    </row>
    <row r="1049">
      <c r="A1049" s="2" t="s">
        <v>7145</v>
      </c>
      <c r="B1049" s="2" t="s">
        <v>7146</v>
      </c>
      <c r="C1049" s="2">
        <v>66949.4</v>
      </c>
      <c r="D1049" s="2" t="s">
        <v>69</v>
      </c>
      <c r="E1049" s="2">
        <v>-1298.97</v>
      </c>
      <c r="F1049" s="2" t="s">
        <v>69</v>
      </c>
    </row>
    <row r="1050">
      <c r="A1050" s="2" t="s">
        <v>7147</v>
      </c>
      <c r="B1050" s="2" t="s">
        <v>7148</v>
      </c>
      <c r="C1050" s="2">
        <v>22450.2</v>
      </c>
      <c r="D1050" s="2" t="s">
        <v>69</v>
      </c>
      <c r="E1050" s="2">
        <v>-298.05</v>
      </c>
      <c r="F1050" s="2" t="s">
        <v>69</v>
      </c>
    </row>
    <row r="1051">
      <c r="A1051" s="2" t="s">
        <v>7149</v>
      </c>
      <c r="B1051" s="2" t="s">
        <v>7150</v>
      </c>
      <c r="C1051" s="2">
        <v>49594.16</v>
      </c>
      <c r="D1051" s="2" t="s">
        <v>69</v>
      </c>
      <c r="E1051" s="2">
        <v>2162.98</v>
      </c>
      <c r="F1051" s="2" t="s">
        <v>69</v>
      </c>
    </row>
    <row r="1052">
      <c r="A1052" s="2" t="s">
        <v>7151</v>
      </c>
      <c r="B1052" s="2" t="s">
        <v>7152</v>
      </c>
      <c r="C1052" s="2">
        <v>65247.96</v>
      </c>
      <c r="D1052" s="2" t="s">
        <v>69</v>
      </c>
      <c r="E1052" s="2">
        <v>-1563.72</v>
      </c>
      <c r="F1052" s="2" t="s">
        <v>69</v>
      </c>
    </row>
    <row r="1053">
      <c r="A1053" s="2" t="s">
        <v>7153</v>
      </c>
      <c r="B1053" s="2" t="s">
        <v>7154</v>
      </c>
      <c r="C1053" s="2">
        <v>30039.5</v>
      </c>
      <c r="D1053" s="2" t="s">
        <v>69</v>
      </c>
      <c r="E1053" s="2">
        <v>4905.08</v>
      </c>
      <c r="F1053" s="2" t="s">
        <v>69</v>
      </c>
    </row>
    <row r="1054">
      <c r="A1054" s="2" t="s">
        <v>7155</v>
      </c>
      <c r="B1054" s="2" t="s">
        <v>7156</v>
      </c>
      <c r="C1054" s="2">
        <v>4091.07</v>
      </c>
      <c r="D1054" s="2" t="s">
        <v>69</v>
      </c>
      <c r="E1054" s="2">
        <v>-240.62</v>
      </c>
      <c r="F1054" s="2" t="s">
        <v>69</v>
      </c>
    </row>
    <row r="1055">
      <c r="A1055" s="2" t="s">
        <v>7157</v>
      </c>
      <c r="B1055" s="2" t="s">
        <v>7158</v>
      </c>
      <c r="C1055" s="2">
        <v>165093</v>
      </c>
      <c r="D1055" s="2" t="s">
        <v>69</v>
      </c>
      <c r="E1055" s="2">
        <v>-3773.88</v>
      </c>
      <c r="F1055" s="2" t="s">
        <v>69</v>
      </c>
    </row>
    <row r="1056">
      <c r="A1056" s="2" t="s">
        <v>7159</v>
      </c>
      <c r="B1056" s="2" t="s">
        <v>7160</v>
      </c>
      <c r="C1056" s="2">
        <v>4812.5</v>
      </c>
      <c r="D1056" s="2" t="s">
        <v>69</v>
      </c>
      <c r="E1056" s="2">
        <v>-98.58</v>
      </c>
      <c r="F1056" s="2" t="s">
        <v>69</v>
      </c>
    </row>
    <row r="1057">
      <c r="A1057" s="2" t="s">
        <v>7161</v>
      </c>
      <c r="B1057" s="2" t="s">
        <v>7162</v>
      </c>
      <c r="C1057" s="2">
        <v>101717.31</v>
      </c>
      <c r="D1057" s="2" t="s">
        <v>69</v>
      </c>
      <c r="E1057" s="2">
        <v>-4049.33</v>
      </c>
      <c r="F1057" s="2" t="s">
        <v>69</v>
      </c>
    </row>
    <row r="1058">
      <c r="A1058" s="2" t="s">
        <v>7163</v>
      </c>
      <c r="B1058" s="2" t="s">
        <v>7164</v>
      </c>
      <c r="C1058" s="2">
        <v>198870.42</v>
      </c>
      <c r="D1058" s="2" t="s">
        <v>69</v>
      </c>
      <c r="E1058" s="2">
        <v>-8551.89</v>
      </c>
      <c r="F1058" s="2" t="s">
        <v>69</v>
      </c>
    </row>
    <row r="1059">
      <c r="A1059" s="2" t="s">
        <v>7165</v>
      </c>
      <c r="B1059" s="2" t="s">
        <v>7166</v>
      </c>
      <c r="C1059" s="2">
        <v>103272.8</v>
      </c>
      <c r="D1059" s="2" t="s">
        <v>69</v>
      </c>
      <c r="E1059" s="2">
        <v>6528.13</v>
      </c>
      <c r="F1059" s="2" t="s">
        <v>69</v>
      </c>
    </row>
    <row r="1060">
      <c r="A1060" s="2" t="s">
        <v>7167</v>
      </c>
      <c r="B1060" s="2" t="s">
        <v>7168</v>
      </c>
      <c r="C1060" s="2">
        <v>190557.08</v>
      </c>
      <c r="D1060" s="2" t="s">
        <v>69</v>
      </c>
      <c r="E1060" s="2">
        <v>2621.56</v>
      </c>
      <c r="F1060" s="2" t="s">
        <v>69</v>
      </c>
    </row>
    <row r="1061">
      <c r="A1061" s="2" t="s">
        <v>7169</v>
      </c>
      <c r="B1061" s="2" t="s">
        <v>7170</v>
      </c>
      <c r="C1061" s="2">
        <v>23136.3</v>
      </c>
      <c r="D1061" s="2" t="s">
        <v>69</v>
      </c>
      <c r="E1061" s="2">
        <v>-3525.94</v>
      </c>
      <c r="F1061" s="2" t="s">
        <v>69</v>
      </c>
    </row>
    <row r="1062">
      <c r="A1062" s="2" t="s">
        <v>7171</v>
      </c>
      <c r="B1062" s="2" t="s">
        <v>7172</v>
      </c>
      <c r="C1062" s="2">
        <v>154844.46</v>
      </c>
      <c r="D1062" s="2" t="s">
        <v>69</v>
      </c>
      <c r="E1062" s="2">
        <v>6032.68</v>
      </c>
      <c r="F1062" s="2" t="s">
        <v>69</v>
      </c>
    </row>
    <row r="1063">
      <c r="A1063" s="2" t="s">
        <v>7173</v>
      </c>
      <c r="B1063" s="2" t="s">
        <v>7174</v>
      </c>
      <c r="C1063" s="2">
        <v>62365.82</v>
      </c>
      <c r="D1063" s="2" t="s">
        <v>69</v>
      </c>
      <c r="E1063" s="2">
        <v>-6501.33</v>
      </c>
      <c r="F1063" s="2" t="s">
        <v>69</v>
      </c>
    </row>
    <row r="1064">
      <c r="A1064" s="2" t="s">
        <v>7175</v>
      </c>
      <c r="B1064" s="2" t="s">
        <v>7176</v>
      </c>
      <c r="C1064" s="2">
        <v>88805.57</v>
      </c>
      <c r="D1064" s="2" t="s">
        <v>69</v>
      </c>
      <c r="E1064" s="2">
        <v>6271.86</v>
      </c>
      <c r="F1064" s="2" t="s">
        <v>69</v>
      </c>
    </row>
    <row r="1065">
      <c r="A1065" s="2" t="s">
        <v>7177</v>
      </c>
      <c r="B1065" s="2" t="s">
        <v>7178</v>
      </c>
      <c r="C1065" s="2">
        <v>118460.16</v>
      </c>
      <c r="D1065" s="2" t="s">
        <v>69</v>
      </c>
      <c r="E1065" s="2">
        <v>9622.2</v>
      </c>
      <c r="F1065" s="2" t="s">
        <v>69</v>
      </c>
    </row>
    <row r="1066">
      <c r="A1066" s="2" t="s">
        <v>7179</v>
      </c>
      <c r="B1066" s="2" t="s">
        <v>7180</v>
      </c>
      <c r="C1066" s="2">
        <v>64983.84</v>
      </c>
      <c r="D1066" s="2" t="s">
        <v>69</v>
      </c>
      <c r="E1066" s="2">
        <v>-159.84</v>
      </c>
      <c r="F1066" s="2" t="s">
        <v>69</v>
      </c>
    </row>
    <row r="1067">
      <c r="A1067" s="2" t="s">
        <v>7181</v>
      </c>
      <c r="B1067" s="2" t="s">
        <v>7182</v>
      </c>
      <c r="C1067" s="2">
        <v>90297.51</v>
      </c>
      <c r="D1067" s="2" t="s">
        <v>69</v>
      </c>
      <c r="E1067" s="2">
        <v>7003.2</v>
      </c>
      <c r="F1067" s="2" t="s">
        <v>69</v>
      </c>
    </row>
    <row r="1068">
      <c r="A1068" s="2" t="s">
        <v>7183</v>
      </c>
      <c r="B1068" s="2" t="s">
        <v>7184</v>
      </c>
      <c r="C1068" s="2">
        <v>31644.82</v>
      </c>
      <c r="D1068" s="2" t="s">
        <v>69</v>
      </c>
      <c r="E1068" s="2">
        <v>703.87</v>
      </c>
      <c r="F1068" s="2" t="s">
        <v>69</v>
      </c>
    </row>
    <row r="1069">
      <c r="A1069" s="2" t="s">
        <v>7185</v>
      </c>
      <c r="B1069" s="2" t="s">
        <v>7186</v>
      </c>
      <c r="C1069" s="2">
        <v>28765</v>
      </c>
      <c r="D1069" s="2" t="s">
        <v>69</v>
      </c>
      <c r="E1069" s="2">
        <v>1715.3</v>
      </c>
      <c r="F1069" s="2" t="s">
        <v>69</v>
      </c>
    </row>
    <row r="1070">
      <c r="A1070" s="2" t="s">
        <v>7187</v>
      </c>
      <c r="B1070" s="2" t="s">
        <v>7188</v>
      </c>
      <c r="C1070" s="2">
        <v>7604.38</v>
      </c>
      <c r="D1070" s="2" t="s">
        <v>69</v>
      </c>
      <c r="E1070" s="2">
        <v>-63.52</v>
      </c>
      <c r="F1070" s="2" t="s">
        <v>69</v>
      </c>
    </row>
    <row r="1071">
      <c r="A1071" s="2" t="s">
        <v>7189</v>
      </c>
      <c r="B1071" s="2" t="s">
        <v>7190</v>
      </c>
      <c r="C1071" s="2">
        <v>26791.74</v>
      </c>
      <c r="D1071" s="2" t="s">
        <v>69</v>
      </c>
      <c r="E1071" s="2">
        <v>-1015.65</v>
      </c>
      <c r="F1071" s="2" t="s">
        <v>69</v>
      </c>
    </row>
  </sheetData>
  <headerFooter/>
</worksheet>
</file>

<file path=xl/worksheets/sheet9.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660"/>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8.36557388305664"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1.530563354492188" customWidth="1"/>
    <col min="23" max="23" width="12.088384628295898" customWidth="1"/>
    <col min="24" max="24" width="27.31671142578125" customWidth="1"/>
  </cols>
  <sheetData>
    <row r="1" hidden="1">
      <c r="A1" s="0" t="s">
        <v>335</v>
      </c>
      <c r="B1" s="0">
        <v>0.01369966415353</v>
      </c>
    </row>
    <row r="2">
      <c r="A2" s="8" t="s">
        <v>336</v>
      </c>
      <c r="B2" s="8">
        <v>44523</v>
      </c>
      <c r="C2" s="9">
        <f>HYPERLINK(CHAR(35)&amp;CELL("address",INDEX(Holdings!AM1:AM2253,SMALL(IF(COUNTIF(Holdings!A1:A2253,A1),MATCH(B1,Holdings!Y1:Y2253,0),""),ROWS($A$1:A1)))),"Total Return Basket Swap")</f>
      </c>
    </row>
    <row r="3">
      <c r="A3" s="1" t="s">
        <v>5034</v>
      </c>
      <c r="B3" s="1" t="s">
        <v>5035</v>
      </c>
      <c r="C3" s="1" t="s">
        <v>5042</v>
      </c>
      <c r="D3" s="1" t="s">
        <v>5050</v>
      </c>
      <c r="E3" s="1" t="s">
        <v>5051</v>
      </c>
      <c r="F3" s="1" t="s">
        <v>5052</v>
      </c>
      <c r="G3" s="1" t="s">
        <v>5053</v>
      </c>
      <c r="H3" s="1" t="s">
        <v>5054</v>
      </c>
      <c r="I3" s="1" t="s">
        <v>21</v>
      </c>
      <c r="J3" s="1" t="s">
        <v>5055</v>
      </c>
      <c r="K3" s="1" t="s">
        <v>5051</v>
      </c>
      <c r="L3" s="1" t="s">
        <v>5052</v>
      </c>
      <c r="M3" s="1" t="s">
        <v>5053</v>
      </c>
      <c r="N3" s="1" t="s">
        <v>5054</v>
      </c>
      <c r="O3" s="1" t="s">
        <v>21</v>
      </c>
      <c r="P3" s="1" t="s">
        <v>5055</v>
      </c>
      <c r="Q3" s="1" t="s">
        <v>5056</v>
      </c>
      <c r="R3" s="1" t="s">
        <v>5057</v>
      </c>
      <c r="S3" s="1" t="s">
        <v>5058</v>
      </c>
      <c r="T3" s="1" t="s">
        <v>5059</v>
      </c>
      <c r="U3" s="1" t="s">
        <v>5060</v>
      </c>
      <c r="V3" s="1" t="s">
        <v>407</v>
      </c>
      <c r="W3" s="1" t="s">
        <v>21</v>
      </c>
      <c r="X3" s="1" t="s">
        <v>5042</v>
      </c>
    </row>
    <row r="4">
      <c r="A4" s="10" t="s">
        <v>2808</v>
      </c>
      <c r="B4" s="2" t="s">
        <v>7191</v>
      </c>
      <c r="C4" s="2">
        <v>3361902.77</v>
      </c>
      <c r="D4" s="10" t="s">
        <v>184</v>
      </c>
      <c r="E4" s="10" t="s">
        <v>5062</v>
      </c>
      <c r="F4" s="2" t="s">
        <v>7192</v>
      </c>
      <c r="G4" s="2">
        <v>0.0002</v>
      </c>
      <c r="H4" s="2">
        <v>0</v>
      </c>
      <c r="I4" s="10" t="s">
        <v>69</v>
      </c>
      <c r="J4" s="10" t="s">
        <v>5064</v>
      </c>
      <c r="K4" s="10" t="s">
        <v>5062</v>
      </c>
      <c r="L4" s="2" t="s">
        <v>7192</v>
      </c>
      <c r="M4" s="2">
        <v>0.0002</v>
      </c>
      <c r="N4" s="2">
        <v>0</v>
      </c>
      <c r="O4" s="10" t="s">
        <v>69</v>
      </c>
      <c r="P4" s="10" t="s">
        <v>5064</v>
      </c>
      <c r="Q4" s="11">
        <v>45670</v>
      </c>
      <c r="R4" s="2">
        <v>0</v>
      </c>
      <c r="S4" s="10" t="s">
        <v>69</v>
      </c>
      <c r="T4" s="2">
        <v>0</v>
      </c>
      <c r="U4" s="10" t="s">
        <v>69</v>
      </c>
      <c r="V4" s="2">
        <v>398855932</v>
      </c>
      <c r="W4" s="10" t="s">
        <v>69</v>
      </c>
      <c r="X4" s="2">
        <v>3361902.77</v>
      </c>
    </row>
    <row r="7">
      <c r="A7" s="12" t="s">
        <v>5065</v>
      </c>
    </row>
    <row r="8">
      <c r="A8" s="1" t="s">
        <v>5066</v>
      </c>
      <c r="B8" s="1" t="s">
        <v>5067</v>
      </c>
      <c r="C8" s="1" t="s">
        <v>5068</v>
      </c>
    </row>
    <row r="9">
      <c r="A9" s="2" t="s">
        <v>66</v>
      </c>
      <c r="B9" s="2" t="s">
        <v>66</v>
      </c>
      <c r="C9" s="2" t="s">
        <v>7193</v>
      </c>
    </row>
    <row r="11">
      <c r="A11" s="1" t="s">
        <v>10</v>
      </c>
      <c r="B11" s="1" t="s">
        <v>5070</v>
      </c>
      <c r="C11" s="1" t="s">
        <v>407</v>
      </c>
      <c r="D11" s="1" t="s">
        <v>21</v>
      </c>
      <c r="E11" s="1" t="s">
        <v>23</v>
      </c>
      <c r="F11" s="1" t="s">
        <v>5071</v>
      </c>
    </row>
    <row r="12">
      <c r="A12" s="2" t="s">
        <v>5088</v>
      </c>
      <c r="B12" s="2" t="s">
        <v>5089</v>
      </c>
      <c r="C12" s="2">
        <v>795001.2</v>
      </c>
      <c r="D12" s="2" t="s">
        <v>69</v>
      </c>
      <c r="E12" s="2">
        <v>-52632.3</v>
      </c>
      <c r="F12" s="2" t="s">
        <v>69</v>
      </c>
    </row>
    <row r="13">
      <c r="A13" s="2" t="s">
        <v>5090</v>
      </c>
      <c r="B13" s="2" t="s">
        <v>5091</v>
      </c>
      <c r="C13" s="2">
        <v>911113.77</v>
      </c>
      <c r="D13" s="2" t="s">
        <v>69</v>
      </c>
      <c r="E13" s="2">
        <v>-44633.85</v>
      </c>
      <c r="F13" s="2" t="s">
        <v>69</v>
      </c>
    </row>
    <row r="14">
      <c r="A14" s="2" t="s">
        <v>5092</v>
      </c>
      <c r="B14" s="2" t="s">
        <v>5093</v>
      </c>
      <c r="C14" s="2">
        <v>1600193.03</v>
      </c>
      <c r="D14" s="2" t="s">
        <v>69</v>
      </c>
      <c r="E14" s="2">
        <v>-16466.24</v>
      </c>
      <c r="F14" s="2" t="s">
        <v>69</v>
      </c>
    </row>
    <row r="15">
      <c r="A15" s="2" t="s">
        <v>5098</v>
      </c>
      <c r="B15" s="2" t="s">
        <v>5099</v>
      </c>
      <c r="C15" s="2">
        <v>31502</v>
      </c>
      <c r="D15" s="2" t="s">
        <v>69</v>
      </c>
      <c r="E15" s="2">
        <v>-4587.51</v>
      </c>
      <c r="F15" s="2" t="s">
        <v>69</v>
      </c>
    </row>
    <row r="16">
      <c r="A16" s="2" t="s">
        <v>5100</v>
      </c>
      <c r="B16" s="2" t="s">
        <v>5101</v>
      </c>
      <c r="C16" s="2">
        <v>466333.2</v>
      </c>
      <c r="D16" s="2" t="s">
        <v>69</v>
      </c>
      <c r="E16" s="2">
        <v>-66586.43</v>
      </c>
      <c r="F16" s="2" t="s">
        <v>69</v>
      </c>
    </row>
    <row r="17">
      <c r="A17" s="2" t="s">
        <v>5102</v>
      </c>
      <c r="B17" s="2" t="s">
        <v>5103</v>
      </c>
      <c r="C17" s="2">
        <v>257957.74</v>
      </c>
      <c r="D17" s="2" t="s">
        <v>69</v>
      </c>
      <c r="E17" s="2">
        <v>-168.96</v>
      </c>
      <c r="F17" s="2" t="s">
        <v>69</v>
      </c>
    </row>
    <row r="18">
      <c r="A18" s="2" t="s">
        <v>5104</v>
      </c>
      <c r="B18" s="2" t="s">
        <v>5105</v>
      </c>
      <c r="C18" s="2">
        <v>648706.17</v>
      </c>
      <c r="D18" s="2" t="s">
        <v>69</v>
      </c>
      <c r="E18" s="2">
        <v>-7346.48</v>
      </c>
      <c r="F18" s="2" t="s">
        <v>69</v>
      </c>
    </row>
    <row r="19">
      <c r="A19" s="2" t="s">
        <v>5106</v>
      </c>
      <c r="B19" s="2" t="s">
        <v>5107</v>
      </c>
      <c r="C19" s="2">
        <v>711270.45</v>
      </c>
      <c r="D19" s="2" t="s">
        <v>69</v>
      </c>
      <c r="E19" s="2">
        <v>-17226.54</v>
      </c>
      <c r="F19" s="2" t="s">
        <v>69</v>
      </c>
    </row>
    <row r="20">
      <c r="A20" s="2" t="s">
        <v>5110</v>
      </c>
      <c r="B20" s="2" t="s">
        <v>5111</v>
      </c>
      <c r="C20" s="2">
        <v>13479.9</v>
      </c>
      <c r="D20" s="2" t="s">
        <v>69</v>
      </c>
      <c r="E20" s="2">
        <v>152.48</v>
      </c>
      <c r="F20" s="2" t="s">
        <v>69</v>
      </c>
    </row>
    <row r="21">
      <c r="A21" s="2" t="s">
        <v>5114</v>
      </c>
      <c r="B21" s="2" t="s">
        <v>5115</v>
      </c>
      <c r="C21" s="2">
        <v>528788.46</v>
      </c>
      <c r="D21" s="2" t="s">
        <v>69</v>
      </c>
      <c r="E21" s="2">
        <v>-28489.26</v>
      </c>
      <c r="F21" s="2" t="s">
        <v>69</v>
      </c>
    </row>
    <row r="22">
      <c r="A22" s="2" t="s">
        <v>5116</v>
      </c>
      <c r="B22" s="2" t="s">
        <v>5117</v>
      </c>
      <c r="C22" s="2">
        <v>21477.56</v>
      </c>
      <c r="D22" s="2" t="s">
        <v>69</v>
      </c>
      <c r="E22" s="2">
        <v>-333.48</v>
      </c>
      <c r="F22" s="2" t="s">
        <v>69</v>
      </c>
    </row>
    <row r="23">
      <c r="A23" s="2" t="s">
        <v>5126</v>
      </c>
      <c r="B23" s="2" t="s">
        <v>5127</v>
      </c>
      <c r="C23" s="2">
        <v>434989.81</v>
      </c>
      <c r="D23" s="2" t="s">
        <v>69</v>
      </c>
      <c r="E23" s="2">
        <v>36557.61</v>
      </c>
      <c r="F23" s="2" t="s">
        <v>69</v>
      </c>
    </row>
    <row r="24">
      <c r="A24" s="2" t="s">
        <v>5128</v>
      </c>
      <c r="B24" s="2" t="s">
        <v>5129</v>
      </c>
      <c r="C24" s="2">
        <v>526462.4</v>
      </c>
      <c r="D24" s="2" t="s">
        <v>69</v>
      </c>
      <c r="E24" s="2">
        <v>1870.24</v>
      </c>
      <c r="F24" s="2" t="s">
        <v>69</v>
      </c>
    </row>
    <row r="25">
      <c r="A25" s="2" t="s">
        <v>5136</v>
      </c>
      <c r="B25" s="2" t="s">
        <v>5137</v>
      </c>
      <c r="C25" s="2">
        <v>955350</v>
      </c>
      <c r="D25" s="2" t="s">
        <v>69</v>
      </c>
      <c r="E25" s="2">
        <v>50132.4</v>
      </c>
      <c r="F25" s="2" t="s">
        <v>69</v>
      </c>
    </row>
    <row r="26">
      <c r="A26" s="2" t="s">
        <v>5140</v>
      </c>
      <c r="B26" s="2" t="s">
        <v>5141</v>
      </c>
      <c r="C26" s="2">
        <v>586945.4</v>
      </c>
      <c r="D26" s="2" t="s">
        <v>69</v>
      </c>
      <c r="E26" s="2">
        <v>-15383.76</v>
      </c>
      <c r="F26" s="2" t="s">
        <v>69</v>
      </c>
    </row>
    <row r="27">
      <c r="A27" s="2" t="s">
        <v>5144</v>
      </c>
      <c r="B27" s="2" t="s">
        <v>5145</v>
      </c>
      <c r="C27" s="2">
        <v>76661.76</v>
      </c>
      <c r="D27" s="2" t="s">
        <v>69</v>
      </c>
      <c r="E27" s="2">
        <v>-1299.34</v>
      </c>
      <c r="F27" s="2" t="s">
        <v>69</v>
      </c>
    </row>
    <row r="28">
      <c r="A28" s="2" t="s">
        <v>5146</v>
      </c>
      <c r="B28" s="2" t="s">
        <v>5147</v>
      </c>
      <c r="C28" s="2">
        <v>274219.02</v>
      </c>
      <c r="D28" s="2" t="s">
        <v>69</v>
      </c>
      <c r="E28" s="2">
        <v>15633.09</v>
      </c>
      <c r="F28" s="2" t="s">
        <v>69</v>
      </c>
    </row>
    <row r="29">
      <c r="A29" s="2" t="s">
        <v>5148</v>
      </c>
      <c r="B29" s="2" t="s">
        <v>5149</v>
      </c>
      <c r="C29" s="2">
        <v>774035.46</v>
      </c>
      <c r="D29" s="2" t="s">
        <v>69</v>
      </c>
      <c r="E29" s="2">
        <v>53442.4</v>
      </c>
      <c r="F29" s="2" t="s">
        <v>69</v>
      </c>
    </row>
    <row r="30">
      <c r="A30" s="2" t="s">
        <v>5152</v>
      </c>
      <c r="B30" s="2" t="s">
        <v>5153</v>
      </c>
      <c r="C30" s="2">
        <v>957116.58</v>
      </c>
      <c r="D30" s="2" t="s">
        <v>69</v>
      </c>
      <c r="E30" s="2">
        <v>-34714.2</v>
      </c>
      <c r="F30" s="2" t="s">
        <v>69</v>
      </c>
    </row>
    <row r="31">
      <c r="A31" s="2" t="s">
        <v>5154</v>
      </c>
      <c r="B31" s="2" t="s">
        <v>5155</v>
      </c>
      <c r="C31" s="2">
        <v>952899.3</v>
      </c>
      <c r="D31" s="2" t="s">
        <v>69</v>
      </c>
      <c r="E31" s="2">
        <v>469.52</v>
      </c>
      <c r="F31" s="2" t="s">
        <v>69</v>
      </c>
    </row>
    <row r="32">
      <c r="A32" s="2" t="s">
        <v>5158</v>
      </c>
      <c r="B32" s="2" t="s">
        <v>5159</v>
      </c>
      <c r="C32" s="2">
        <v>240616.8</v>
      </c>
      <c r="D32" s="2" t="s">
        <v>69</v>
      </c>
      <c r="E32" s="2">
        <v>-17166.93</v>
      </c>
      <c r="F32" s="2" t="s">
        <v>69</v>
      </c>
    </row>
    <row r="33">
      <c r="A33" s="2" t="s">
        <v>5160</v>
      </c>
      <c r="B33" s="2" t="s">
        <v>5161</v>
      </c>
      <c r="C33" s="2">
        <v>11769.1</v>
      </c>
      <c r="D33" s="2" t="s">
        <v>69</v>
      </c>
      <c r="E33" s="2">
        <v>186.76</v>
      </c>
      <c r="F33" s="2" t="s">
        <v>69</v>
      </c>
    </row>
    <row r="34">
      <c r="A34" s="2" t="s">
        <v>5162</v>
      </c>
      <c r="B34" s="2" t="s">
        <v>5163</v>
      </c>
      <c r="C34" s="2">
        <v>72292.08</v>
      </c>
      <c r="D34" s="2" t="s">
        <v>69</v>
      </c>
      <c r="E34" s="2">
        <v>22608.72</v>
      </c>
      <c r="F34" s="2" t="s">
        <v>69</v>
      </c>
    </row>
    <row r="35">
      <c r="A35" s="2" t="s">
        <v>5164</v>
      </c>
      <c r="B35" s="2" t="s">
        <v>5165</v>
      </c>
      <c r="C35" s="2">
        <v>252727.04</v>
      </c>
      <c r="D35" s="2" t="s">
        <v>69</v>
      </c>
      <c r="E35" s="2">
        <v>19603.33</v>
      </c>
      <c r="F35" s="2" t="s">
        <v>69</v>
      </c>
    </row>
    <row r="36">
      <c r="A36" s="2" t="s">
        <v>5166</v>
      </c>
      <c r="B36" s="2" t="s">
        <v>5167</v>
      </c>
      <c r="C36" s="2">
        <v>177392.16</v>
      </c>
      <c r="D36" s="2" t="s">
        <v>69</v>
      </c>
      <c r="E36" s="2">
        <v>-10752.48</v>
      </c>
      <c r="F36" s="2" t="s">
        <v>69</v>
      </c>
    </row>
    <row r="37">
      <c r="A37" s="2" t="s">
        <v>5170</v>
      </c>
      <c r="B37" s="2" t="s">
        <v>5171</v>
      </c>
      <c r="C37" s="2">
        <v>870665</v>
      </c>
      <c r="D37" s="2" t="s">
        <v>69</v>
      </c>
      <c r="E37" s="2">
        <v>-23690</v>
      </c>
      <c r="F37" s="2" t="s">
        <v>69</v>
      </c>
    </row>
    <row r="38">
      <c r="A38" s="2" t="s">
        <v>5174</v>
      </c>
      <c r="B38" s="2" t="s">
        <v>5175</v>
      </c>
      <c r="C38" s="2">
        <v>354024.44</v>
      </c>
      <c r="D38" s="2" t="s">
        <v>69</v>
      </c>
      <c r="E38" s="2">
        <v>-5515.38</v>
      </c>
      <c r="F38" s="2" t="s">
        <v>69</v>
      </c>
    </row>
    <row r="39">
      <c r="A39" s="2" t="s">
        <v>5176</v>
      </c>
      <c r="B39" s="2" t="s">
        <v>5177</v>
      </c>
      <c r="C39" s="2">
        <v>1093986</v>
      </c>
      <c r="D39" s="2" t="s">
        <v>69</v>
      </c>
      <c r="E39" s="2">
        <v>86969.47</v>
      </c>
      <c r="F39" s="2" t="s">
        <v>69</v>
      </c>
    </row>
    <row r="40">
      <c r="A40" s="2" t="s">
        <v>5178</v>
      </c>
      <c r="B40" s="2" t="s">
        <v>5179</v>
      </c>
      <c r="C40" s="2">
        <v>1428807.6</v>
      </c>
      <c r="D40" s="2" t="s">
        <v>69</v>
      </c>
      <c r="E40" s="2">
        <v>-36739.13</v>
      </c>
      <c r="F40" s="2" t="s">
        <v>69</v>
      </c>
    </row>
    <row r="41">
      <c r="A41" s="2" t="s">
        <v>5180</v>
      </c>
      <c r="B41" s="2" t="s">
        <v>5181</v>
      </c>
      <c r="C41" s="2">
        <v>624278.25</v>
      </c>
      <c r="D41" s="2" t="s">
        <v>69</v>
      </c>
      <c r="E41" s="2">
        <v>-26282.99</v>
      </c>
      <c r="F41" s="2" t="s">
        <v>69</v>
      </c>
    </row>
    <row r="42">
      <c r="A42" s="2" t="s">
        <v>5182</v>
      </c>
      <c r="B42" s="2" t="s">
        <v>5183</v>
      </c>
      <c r="C42" s="2">
        <v>246828.6</v>
      </c>
      <c r="D42" s="2" t="s">
        <v>69</v>
      </c>
      <c r="E42" s="2">
        <v>-10509.64</v>
      </c>
      <c r="F42" s="2" t="s">
        <v>69</v>
      </c>
    </row>
    <row r="43">
      <c r="A43" s="2" t="s">
        <v>5184</v>
      </c>
      <c r="B43" s="2" t="s">
        <v>5185</v>
      </c>
      <c r="C43" s="2">
        <v>319362.12</v>
      </c>
      <c r="D43" s="2" t="s">
        <v>69</v>
      </c>
      <c r="E43" s="2">
        <v>-18023.05</v>
      </c>
      <c r="F43" s="2" t="s">
        <v>69</v>
      </c>
    </row>
    <row r="44">
      <c r="A44" s="2" t="s">
        <v>5186</v>
      </c>
      <c r="B44" s="2" t="s">
        <v>5187</v>
      </c>
      <c r="C44" s="2">
        <v>1088945</v>
      </c>
      <c r="D44" s="2" t="s">
        <v>69</v>
      </c>
      <c r="E44" s="2">
        <v>-46618.34</v>
      </c>
      <c r="F44" s="2" t="s">
        <v>69</v>
      </c>
    </row>
    <row r="45">
      <c r="A45" s="2" t="s">
        <v>5188</v>
      </c>
      <c r="B45" s="2" t="s">
        <v>5189</v>
      </c>
      <c r="C45" s="2">
        <v>69332.33</v>
      </c>
      <c r="D45" s="2" t="s">
        <v>69</v>
      </c>
      <c r="E45" s="2">
        <v>1752</v>
      </c>
      <c r="F45" s="2" t="s">
        <v>69</v>
      </c>
    </row>
    <row r="46">
      <c r="A46" s="2" t="s">
        <v>5190</v>
      </c>
      <c r="B46" s="2" t="s">
        <v>5191</v>
      </c>
      <c r="C46" s="2">
        <v>103267.08</v>
      </c>
      <c r="D46" s="2" t="s">
        <v>69</v>
      </c>
      <c r="E46" s="2">
        <v>4891.24</v>
      </c>
      <c r="F46" s="2" t="s">
        <v>69</v>
      </c>
    </row>
    <row r="47">
      <c r="A47" s="2" t="s">
        <v>5192</v>
      </c>
      <c r="B47" s="2" t="s">
        <v>5193</v>
      </c>
      <c r="C47" s="2">
        <v>687387.47</v>
      </c>
      <c r="D47" s="2" t="s">
        <v>69</v>
      </c>
      <c r="E47" s="2">
        <v>-1962.02</v>
      </c>
      <c r="F47" s="2" t="s">
        <v>69</v>
      </c>
    </row>
    <row r="48">
      <c r="A48" s="2" t="s">
        <v>5194</v>
      </c>
      <c r="B48" s="2" t="s">
        <v>5195</v>
      </c>
      <c r="C48" s="2">
        <v>1954479.24</v>
      </c>
      <c r="D48" s="2" t="s">
        <v>69</v>
      </c>
      <c r="E48" s="2">
        <v>154818.08</v>
      </c>
      <c r="F48" s="2" t="s">
        <v>69</v>
      </c>
    </row>
    <row r="49">
      <c r="A49" s="2" t="s">
        <v>5196</v>
      </c>
      <c r="B49" s="2" t="s">
        <v>5197</v>
      </c>
      <c r="C49" s="2">
        <v>322528.32</v>
      </c>
      <c r="D49" s="2" t="s">
        <v>69</v>
      </c>
      <c r="E49" s="2">
        <v>16755.51</v>
      </c>
      <c r="F49" s="2" t="s">
        <v>69</v>
      </c>
    </row>
    <row r="50">
      <c r="A50" s="2" t="s">
        <v>5198</v>
      </c>
      <c r="B50" s="2" t="s">
        <v>5199</v>
      </c>
      <c r="C50" s="2">
        <v>797858.25</v>
      </c>
      <c r="D50" s="2" t="s">
        <v>69</v>
      </c>
      <c r="E50" s="2">
        <v>188406.07</v>
      </c>
      <c r="F50" s="2" t="s">
        <v>69</v>
      </c>
    </row>
    <row r="51">
      <c r="A51" s="2" t="s">
        <v>5200</v>
      </c>
      <c r="B51" s="2" t="s">
        <v>5201</v>
      </c>
      <c r="C51" s="2">
        <v>755647.32</v>
      </c>
      <c r="D51" s="2" t="s">
        <v>69</v>
      </c>
      <c r="E51" s="2">
        <v>15770.69</v>
      </c>
      <c r="F51" s="2" t="s">
        <v>69</v>
      </c>
    </row>
    <row r="52">
      <c r="A52" s="2" t="s">
        <v>5208</v>
      </c>
      <c r="B52" s="2" t="s">
        <v>5209</v>
      </c>
      <c r="C52" s="2">
        <v>648600.2</v>
      </c>
      <c r="D52" s="2" t="s">
        <v>69</v>
      </c>
      <c r="E52" s="2">
        <v>-63940.49</v>
      </c>
      <c r="F52" s="2" t="s">
        <v>69</v>
      </c>
    </row>
    <row r="53">
      <c r="A53" s="2" t="s">
        <v>5212</v>
      </c>
      <c r="B53" s="2" t="s">
        <v>5213</v>
      </c>
      <c r="C53" s="2">
        <v>692194.84</v>
      </c>
      <c r="D53" s="2" t="s">
        <v>69</v>
      </c>
      <c r="E53" s="2">
        <v>5658.99</v>
      </c>
      <c r="F53" s="2" t="s">
        <v>69</v>
      </c>
    </row>
    <row r="54">
      <c r="A54" s="2" t="s">
        <v>5214</v>
      </c>
      <c r="B54" s="2" t="s">
        <v>5215</v>
      </c>
      <c r="C54" s="2">
        <v>546122.41</v>
      </c>
      <c r="D54" s="2" t="s">
        <v>69</v>
      </c>
      <c r="E54" s="2">
        <v>-46459.42</v>
      </c>
      <c r="F54" s="2" t="s">
        <v>69</v>
      </c>
    </row>
    <row r="55">
      <c r="A55" s="2" t="s">
        <v>5216</v>
      </c>
      <c r="B55" s="2" t="s">
        <v>5217</v>
      </c>
      <c r="C55" s="2">
        <v>102475.45</v>
      </c>
      <c r="D55" s="2" t="s">
        <v>69</v>
      </c>
      <c r="E55" s="2">
        <v>8216.44</v>
      </c>
      <c r="F55" s="2" t="s">
        <v>69</v>
      </c>
    </row>
    <row r="56">
      <c r="A56" s="2" t="s">
        <v>5220</v>
      </c>
      <c r="B56" s="2" t="s">
        <v>5221</v>
      </c>
      <c r="C56" s="2">
        <v>1904942.82</v>
      </c>
      <c r="D56" s="2" t="s">
        <v>69</v>
      </c>
      <c r="E56" s="2">
        <v>43903.39</v>
      </c>
      <c r="F56" s="2" t="s">
        <v>69</v>
      </c>
    </row>
    <row r="57">
      <c r="A57" s="2" t="s">
        <v>5224</v>
      </c>
      <c r="B57" s="2" t="s">
        <v>5225</v>
      </c>
      <c r="C57" s="2">
        <v>363976.17</v>
      </c>
      <c r="D57" s="2" t="s">
        <v>69</v>
      </c>
      <c r="E57" s="2">
        <v>10137.4</v>
      </c>
      <c r="F57" s="2" t="s">
        <v>69</v>
      </c>
    </row>
    <row r="58">
      <c r="A58" s="2" t="s">
        <v>5228</v>
      </c>
      <c r="B58" s="2" t="s">
        <v>5229</v>
      </c>
      <c r="C58" s="2">
        <v>832368.18</v>
      </c>
      <c r="D58" s="2" t="s">
        <v>69</v>
      </c>
      <c r="E58" s="2">
        <v>-43175.78</v>
      </c>
      <c r="F58" s="2" t="s">
        <v>69</v>
      </c>
    </row>
    <row r="59">
      <c r="A59" s="2" t="s">
        <v>5232</v>
      </c>
      <c r="B59" s="2" t="s">
        <v>5233</v>
      </c>
      <c r="C59" s="2">
        <v>1109975.47</v>
      </c>
      <c r="D59" s="2" t="s">
        <v>69</v>
      </c>
      <c r="E59" s="2">
        <v>-1754.36</v>
      </c>
      <c r="F59" s="2" t="s">
        <v>69</v>
      </c>
    </row>
    <row r="60">
      <c r="A60" s="2" t="s">
        <v>5234</v>
      </c>
      <c r="B60" s="2" t="s">
        <v>5235</v>
      </c>
      <c r="C60" s="2">
        <v>437103.72</v>
      </c>
      <c r="D60" s="2" t="s">
        <v>69</v>
      </c>
      <c r="E60" s="2">
        <v>-5371.98</v>
      </c>
      <c r="F60" s="2" t="s">
        <v>69</v>
      </c>
    </row>
    <row r="61">
      <c r="A61" s="2" t="s">
        <v>5236</v>
      </c>
      <c r="B61" s="2" t="s">
        <v>5237</v>
      </c>
      <c r="C61" s="2">
        <v>348927.02</v>
      </c>
      <c r="D61" s="2" t="s">
        <v>69</v>
      </c>
      <c r="E61" s="2">
        <v>-11868.22</v>
      </c>
      <c r="F61" s="2" t="s">
        <v>69</v>
      </c>
    </row>
    <row r="62">
      <c r="A62" s="2" t="s">
        <v>5238</v>
      </c>
      <c r="B62" s="2" t="s">
        <v>5239</v>
      </c>
      <c r="C62" s="2">
        <v>401046.83</v>
      </c>
      <c r="D62" s="2" t="s">
        <v>69</v>
      </c>
      <c r="E62" s="2">
        <v>-3440.83</v>
      </c>
      <c r="F62" s="2" t="s">
        <v>69</v>
      </c>
    </row>
    <row r="63">
      <c r="A63" s="2" t="s">
        <v>5248</v>
      </c>
      <c r="B63" s="2" t="s">
        <v>5249</v>
      </c>
      <c r="C63" s="2">
        <v>658965.45</v>
      </c>
      <c r="D63" s="2" t="s">
        <v>69</v>
      </c>
      <c r="E63" s="2">
        <v>6484.54</v>
      </c>
      <c r="F63" s="2" t="s">
        <v>69</v>
      </c>
    </row>
    <row r="64">
      <c r="A64" s="2" t="s">
        <v>5250</v>
      </c>
      <c r="B64" s="2" t="s">
        <v>5251</v>
      </c>
      <c r="C64" s="2">
        <v>400741.88</v>
      </c>
      <c r="D64" s="2" t="s">
        <v>69</v>
      </c>
      <c r="E64" s="2">
        <v>-768.11</v>
      </c>
      <c r="F64" s="2" t="s">
        <v>69</v>
      </c>
    </row>
    <row r="65">
      <c r="A65" s="2" t="s">
        <v>5254</v>
      </c>
      <c r="B65" s="2" t="s">
        <v>5255</v>
      </c>
      <c r="C65" s="2">
        <v>522268.4</v>
      </c>
      <c r="D65" s="2" t="s">
        <v>69</v>
      </c>
      <c r="E65" s="2">
        <v>22200.66</v>
      </c>
      <c r="F65" s="2" t="s">
        <v>69</v>
      </c>
    </row>
    <row r="66">
      <c r="A66" s="2" t="s">
        <v>5256</v>
      </c>
      <c r="B66" s="2" t="s">
        <v>5257</v>
      </c>
      <c r="C66" s="2">
        <v>963900</v>
      </c>
      <c r="D66" s="2" t="s">
        <v>69</v>
      </c>
      <c r="E66" s="2">
        <v>56868.85</v>
      </c>
      <c r="F66" s="2" t="s">
        <v>69</v>
      </c>
    </row>
    <row r="67">
      <c r="A67" s="2" t="s">
        <v>5258</v>
      </c>
      <c r="B67" s="2" t="s">
        <v>5259</v>
      </c>
      <c r="C67" s="2">
        <v>225582.5</v>
      </c>
      <c r="D67" s="2" t="s">
        <v>69</v>
      </c>
      <c r="E67" s="2">
        <v>15461.27</v>
      </c>
      <c r="F67" s="2" t="s">
        <v>69</v>
      </c>
    </row>
    <row r="68">
      <c r="A68" s="2" t="s">
        <v>5260</v>
      </c>
      <c r="B68" s="2" t="s">
        <v>5261</v>
      </c>
      <c r="C68" s="2">
        <v>374386.38</v>
      </c>
      <c r="D68" s="2" t="s">
        <v>69</v>
      </c>
      <c r="E68" s="2">
        <v>5598.6</v>
      </c>
      <c r="F68" s="2" t="s">
        <v>69</v>
      </c>
    </row>
    <row r="69">
      <c r="A69" s="2" t="s">
        <v>5264</v>
      </c>
      <c r="B69" s="2" t="s">
        <v>5265</v>
      </c>
      <c r="C69" s="2">
        <v>1208692.8</v>
      </c>
      <c r="D69" s="2" t="s">
        <v>69</v>
      </c>
      <c r="E69" s="2">
        <v>75282.87</v>
      </c>
      <c r="F69" s="2" t="s">
        <v>69</v>
      </c>
    </row>
    <row r="70">
      <c r="A70" s="2" t="s">
        <v>5266</v>
      </c>
      <c r="B70" s="2" t="s">
        <v>5267</v>
      </c>
      <c r="C70" s="2">
        <v>612830.33</v>
      </c>
      <c r="D70" s="2" t="s">
        <v>69</v>
      </c>
      <c r="E70" s="2">
        <v>-5383.88</v>
      </c>
      <c r="F70" s="2" t="s">
        <v>69</v>
      </c>
    </row>
    <row r="71">
      <c r="A71" s="2" t="s">
        <v>5268</v>
      </c>
      <c r="B71" s="2" t="s">
        <v>5269</v>
      </c>
      <c r="C71" s="2">
        <v>657815.28</v>
      </c>
      <c r="D71" s="2" t="s">
        <v>69</v>
      </c>
      <c r="E71" s="2">
        <v>-4772.15</v>
      </c>
      <c r="F71" s="2" t="s">
        <v>69</v>
      </c>
    </row>
    <row r="72">
      <c r="A72" s="2" t="s">
        <v>5270</v>
      </c>
      <c r="B72" s="2" t="s">
        <v>5271</v>
      </c>
      <c r="C72" s="2">
        <v>247301.04</v>
      </c>
      <c r="D72" s="2" t="s">
        <v>69</v>
      </c>
      <c r="E72" s="2">
        <v>1363.6</v>
      </c>
      <c r="F72" s="2" t="s">
        <v>69</v>
      </c>
    </row>
    <row r="73">
      <c r="A73" s="2" t="s">
        <v>5272</v>
      </c>
      <c r="B73" s="2" t="s">
        <v>5273</v>
      </c>
      <c r="C73" s="2">
        <v>837708.8</v>
      </c>
      <c r="D73" s="2" t="s">
        <v>69</v>
      </c>
      <c r="E73" s="2">
        <v>107940.16</v>
      </c>
      <c r="F73" s="2" t="s">
        <v>69</v>
      </c>
    </row>
    <row r="74">
      <c r="A74" s="2" t="s">
        <v>5274</v>
      </c>
      <c r="B74" s="2" t="s">
        <v>5275</v>
      </c>
      <c r="C74" s="2">
        <v>1716667.89</v>
      </c>
      <c r="D74" s="2" t="s">
        <v>69</v>
      </c>
      <c r="E74" s="2">
        <v>99019.48</v>
      </c>
      <c r="F74" s="2" t="s">
        <v>69</v>
      </c>
    </row>
    <row r="75">
      <c r="A75" s="2" t="s">
        <v>5276</v>
      </c>
      <c r="B75" s="2" t="s">
        <v>5277</v>
      </c>
      <c r="C75" s="2">
        <v>583731.8</v>
      </c>
      <c r="D75" s="2" t="s">
        <v>69</v>
      </c>
      <c r="E75" s="2">
        <v>30878.91</v>
      </c>
      <c r="F75" s="2" t="s">
        <v>69</v>
      </c>
    </row>
    <row r="76">
      <c r="A76" s="2" t="s">
        <v>5278</v>
      </c>
      <c r="B76" s="2" t="s">
        <v>5279</v>
      </c>
      <c r="C76" s="2">
        <v>474967.8</v>
      </c>
      <c r="D76" s="2" t="s">
        <v>69</v>
      </c>
      <c r="E76" s="2">
        <v>37042.52</v>
      </c>
      <c r="F76" s="2" t="s">
        <v>69</v>
      </c>
    </row>
    <row r="77">
      <c r="A77" s="2" t="s">
        <v>5286</v>
      </c>
      <c r="B77" s="2" t="s">
        <v>5287</v>
      </c>
      <c r="C77" s="2">
        <v>971110.85</v>
      </c>
      <c r="D77" s="2" t="s">
        <v>69</v>
      </c>
      <c r="E77" s="2">
        <v>-217959.99</v>
      </c>
      <c r="F77" s="2" t="s">
        <v>69</v>
      </c>
    </row>
    <row r="78">
      <c r="A78" s="2" t="s">
        <v>5292</v>
      </c>
      <c r="B78" s="2" t="s">
        <v>5293</v>
      </c>
      <c r="C78" s="2">
        <v>612562.2</v>
      </c>
      <c r="D78" s="2" t="s">
        <v>69</v>
      </c>
      <c r="E78" s="2">
        <v>-18828.58</v>
      </c>
      <c r="F78" s="2" t="s">
        <v>69</v>
      </c>
    </row>
    <row r="79">
      <c r="A79" s="2" t="s">
        <v>5302</v>
      </c>
      <c r="B79" s="2" t="s">
        <v>5303</v>
      </c>
      <c r="C79" s="2">
        <v>347145.46</v>
      </c>
      <c r="D79" s="2" t="s">
        <v>69</v>
      </c>
      <c r="E79" s="2">
        <v>-12576.81</v>
      </c>
      <c r="F79" s="2" t="s">
        <v>69</v>
      </c>
    </row>
    <row r="80">
      <c r="A80" s="2" t="s">
        <v>5304</v>
      </c>
      <c r="B80" s="2" t="s">
        <v>5305</v>
      </c>
      <c r="C80" s="2">
        <v>398265.9</v>
      </c>
      <c r="D80" s="2" t="s">
        <v>69</v>
      </c>
      <c r="E80" s="2">
        <v>-18252.11</v>
      </c>
      <c r="F80" s="2" t="s">
        <v>69</v>
      </c>
    </row>
    <row r="81">
      <c r="A81" s="2" t="s">
        <v>5306</v>
      </c>
      <c r="B81" s="2" t="s">
        <v>5307</v>
      </c>
      <c r="C81" s="2">
        <v>5258.88</v>
      </c>
      <c r="D81" s="2" t="s">
        <v>69</v>
      </c>
      <c r="E81" s="2">
        <v>-117.34</v>
      </c>
      <c r="F81" s="2" t="s">
        <v>69</v>
      </c>
    </row>
    <row r="82">
      <c r="A82" s="2" t="s">
        <v>5308</v>
      </c>
      <c r="B82" s="2" t="s">
        <v>5309</v>
      </c>
      <c r="C82" s="2">
        <v>651888</v>
      </c>
      <c r="D82" s="2" t="s">
        <v>69</v>
      </c>
      <c r="E82" s="2">
        <v>-10520.41</v>
      </c>
      <c r="F82" s="2" t="s">
        <v>69</v>
      </c>
    </row>
    <row r="83">
      <c r="A83" s="2" t="s">
        <v>5310</v>
      </c>
      <c r="B83" s="2" t="s">
        <v>5311</v>
      </c>
      <c r="C83" s="2">
        <v>406418.88</v>
      </c>
      <c r="D83" s="2" t="s">
        <v>69</v>
      </c>
      <c r="E83" s="2">
        <v>17785.99</v>
      </c>
      <c r="F83" s="2" t="s">
        <v>69</v>
      </c>
    </row>
    <row r="84">
      <c r="A84" s="2" t="s">
        <v>5312</v>
      </c>
      <c r="B84" s="2" t="s">
        <v>5313</v>
      </c>
      <c r="C84" s="2">
        <v>1376449.14</v>
      </c>
      <c r="D84" s="2" t="s">
        <v>69</v>
      </c>
      <c r="E84" s="2">
        <v>-33737.89</v>
      </c>
      <c r="F84" s="2" t="s">
        <v>69</v>
      </c>
    </row>
    <row r="85">
      <c r="A85" s="2" t="s">
        <v>5322</v>
      </c>
      <c r="B85" s="2" t="s">
        <v>5323</v>
      </c>
      <c r="C85" s="2">
        <v>145668.38</v>
      </c>
      <c r="D85" s="2" t="s">
        <v>69</v>
      </c>
      <c r="E85" s="2">
        <v>1561.81</v>
      </c>
      <c r="F85" s="2" t="s">
        <v>69</v>
      </c>
    </row>
    <row r="86">
      <c r="A86" s="2" t="s">
        <v>5324</v>
      </c>
      <c r="B86" s="2" t="s">
        <v>5325</v>
      </c>
      <c r="C86" s="2">
        <v>3370319.94</v>
      </c>
      <c r="D86" s="2" t="s">
        <v>69</v>
      </c>
      <c r="E86" s="2">
        <v>255367.41</v>
      </c>
      <c r="F86" s="2" t="s">
        <v>69</v>
      </c>
    </row>
    <row r="87">
      <c r="A87" s="2" t="s">
        <v>5326</v>
      </c>
      <c r="B87" s="2" t="s">
        <v>5327</v>
      </c>
      <c r="C87" s="2">
        <v>1386805.25</v>
      </c>
      <c r="D87" s="2" t="s">
        <v>69</v>
      </c>
      <c r="E87" s="2">
        <v>96874.75</v>
      </c>
      <c r="F87" s="2" t="s">
        <v>69</v>
      </c>
    </row>
    <row r="88">
      <c r="A88" s="2" t="s">
        <v>5338</v>
      </c>
      <c r="B88" s="2" t="s">
        <v>5339</v>
      </c>
      <c r="C88" s="2">
        <v>475595.28</v>
      </c>
      <c r="D88" s="2" t="s">
        <v>69</v>
      </c>
      <c r="E88" s="2">
        <v>46832.04</v>
      </c>
      <c r="F88" s="2" t="s">
        <v>69</v>
      </c>
    </row>
    <row r="89">
      <c r="A89" s="2" t="s">
        <v>5340</v>
      </c>
      <c r="B89" s="2" t="s">
        <v>5341</v>
      </c>
      <c r="C89" s="2">
        <v>56376</v>
      </c>
      <c r="D89" s="2" t="s">
        <v>69</v>
      </c>
      <c r="E89" s="2">
        <v>393.13</v>
      </c>
      <c r="F89" s="2" t="s">
        <v>69</v>
      </c>
    </row>
    <row r="90">
      <c r="A90" s="2" t="s">
        <v>5342</v>
      </c>
      <c r="B90" s="2" t="s">
        <v>5343</v>
      </c>
      <c r="C90" s="2">
        <v>235180.05</v>
      </c>
      <c r="D90" s="2" t="s">
        <v>69</v>
      </c>
      <c r="E90" s="2">
        <v>-5206.07</v>
      </c>
      <c r="F90" s="2" t="s">
        <v>69</v>
      </c>
    </row>
    <row r="91">
      <c r="A91" s="2" t="s">
        <v>5344</v>
      </c>
      <c r="B91" s="2" t="s">
        <v>5345</v>
      </c>
      <c r="C91" s="2">
        <v>917494.04</v>
      </c>
      <c r="D91" s="2" t="s">
        <v>69</v>
      </c>
      <c r="E91" s="2">
        <v>89821.01</v>
      </c>
      <c r="F91" s="2" t="s">
        <v>69</v>
      </c>
    </row>
    <row r="92">
      <c r="A92" s="2" t="s">
        <v>5348</v>
      </c>
      <c r="B92" s="2" t="s">
        <v>5349</v>
      </c>
      <c r="C92" s="2">
        <v>877500.45</v>
      </c>
      <c r="D92" s="2" t="s">
        <v>69</v>
      </c>
      <c r="E92" s="2">
        <v>54491.67</v>
      </c>
      <c r="F92" s="2" t="s">
        <v>69</v>
      </c>
    </row>
    <row r="93">
      <c r="A93" s="2" t="s">
        <v>5350</v>
      </c>
      <c r="B93" s="2" t="s">
        <v>5351</v>
      </c>
      <c r="C93" s="2">
        <v>804741.93</v>
      </c>
      <c r="D93" s="2" t="s">
        <v>69</v>
      </c>
      <c r="E93" s="2">
        <v>18712.8</v>
      </c>
      <c r="F93" s="2" t="s">
        <v>69</v>
      </c>
    </row>
    <row r="94">
      <c r="A94" s="2" t="s">
        <v>5352</v>
      </c>
      <c r="B94" s="2" t="s">
        <v>5353</v>
      </c>
      <c r="C94" s="2">
        <v>651780.9</v>
      </c>
      <c r="D94" s="2" t="s">
        <v>69</v>
      </c>
      <c r="E94" s="2">
        <v>-23718.4</v>
      </c>
      <c r="F94" s="2" t="s">
        <v>69</v>
      </c>
    </row>
    <row r="95">
      <c r="A95" s="2" t="s">
        <v>5354</v>
      </c>
      <c r="B95" s="2" t="s">
        <v>5355</v>
      </c>
      <c r="C95" s="2">
        <v>858582.7</v>
      </c>
      <c r="D95" s="2" t="s">
        <v>69</v>
      </c>
      <c r="E95" s="2">
        <v>-12120.7</v>
      </c>
      <c r="F95" s="2" t="s">
        <v>69</v>
      </c>
    </row>
    <row r="96">
      <c r="A96" s="2" t="s">
        <v>5356</v>
      </c>
      <c r="B96" s="2" t="s">
        <v>5357</v>
      </c>
      <c r="C96" s="2">
        <v>419014.5</v>
      </c>
      <c r="D96" s="2" t="s">
        <v>69</v>
      </c>
      <c r="E96" s="2">
        <v>-22451.28</v>
      </c>
      <c r="F96" s="2" t="s">
        <v>69</v>
      </c>
    </row>
    <row r="97">
      <c r="A97" s="2" t="s">
        <v>5358</v>
      </c>
      <c r="B97" s="2" t="s">
        <v>5359</v>
      </c>
      <c r="C97" s="2">
        <v>508919.95</v>
      </c>
      <c r="D97" s="2" t="s">
        <v>69</v>
      </c>
      <c r="E97" s="2">
        <v>10461.06</v>
      </c>
      <c r="F97" s="2" t="s">
        <v>69</v>
      </c>
    </row>
    <row r="98">
      <c r="A98" s="2" t="s">
        <v>5362</v>
      </c>
      <c r="B98" s="2" t="s">
        <v>5363</v>
      </c>
      <c r="C98" s="2">
        <v>969965.58</v>
      </c>
      <c r="D98" s="2" t="s">
        <v>69</v>
      </c>
      <c r="E98" s="2">
        <v>29789.63</v>
      </c>
      <c r="F98" s="2" t="s">
        <v>69</v>
      </c>
    </row>
    <row r="99">
      <c r="A99" s="2" t="s">
        <v>5364</v>
      </c>
      <c r="B99" s="2" t="s">
        <v>5365</v>
      </c>
      <c r="C99" s="2">
        <v>1545191.86</v>
      </c>
      <c r="D99" s="2" t="s">
        <v>69</v>
      </c>
      <c r="E99" s="2">
        <v>30175.55</v>
      </c>
      <c r="F99" s="2" t="s">
        <v>69</v>
      </c>
    </row>
    <row r="100">
      <c r="A100" s="2" t="s">
        <v>5366</v>
      </c>
      <c r="B100" s="2" t="s">
        <v>5367</v>
      </c>
      <c r="C100" s="2">
        <v>95073.46</v>
      </c>
      <c r="D100" s="2" t="s">
        <v>69</v>
      </c>
      <c r="E100" s="2">
        <v>4917.81</v>
      </c>
      <c r="F100" s="2" t="s">
        <v>69</v>
      </c>
    </row>
    <row r="101">
      <c r="A101" s="2" t="s">
        <v>5368</v>
      </c>
      <c r="B101" s="2" t="s">
        <v>5369</v>
      </c>
      <c r="C101" s="2">
        <v>547924.8</v>
      </c>
      <c r="D101" s="2" t="s">
        <v>69</v>
      </c>
      <c r="E101" s="2">
        <v>90368.64</v>
      </c>
      <c r="F101" s="2" t="s">
        <v>69</v>
      </c>
    </row>
    <row r="102">
      <c r="A102" s="2" t="s">
        <v>5372</v>
      </c>
      <c r="B102" s="2" t="s">
        <v>5373</v>
      </c>
      <c r="C102" s="2">
        <v>472269.6</v>
      </c>
      <c r="D102" s="2" t="s">
        <v>69</v>
      </c>
      <c r="E102" s="2">
        <v>-20126.44</v>
      </c>
      <c r="F102" s="2" t="s">
        <v>69</v>
      </c>
    </row>
    <row r="103">
      <c r="A103" s="2" t="s">
        <v>5374</v>
      </c>
      <c r="B103" s="2" t="s">
        <v>5375</v>
      </c>
      <c r="C103" s="2">
        <v>340905.79</v>
      </c>
      <c r="D103" s="2" t="s">
        <v>69</v>
      </c>
      <c r="E103" s="2">
        <v>-8110.38</v>
      </c>
      <c r="F103" s="2" t="s">
        <v>69</v>
      </c>
    </row>
    <row r="104">
      <c r="A104" s="2" t="s">
        <v>5376</v>
      </c>
      <c r="B104" s="2" t="s">
        <v>5377</v>
      </c>
      <c r="C104" s="2">
        <v>354276.64</v>
      </c>
      <c r="D104" s="2" t="s">
        <v>69</v>
      </c>
      <c r="E104" s="2">
        <v>5254.48</v>
      </c>
      <c r="F104" s="2" t="s">
        <v>69</v>
      </c>
    </row>
    <row r="105">
      <c r="A105" s="2" t="s">
        <v>5378</v>
      </c>
      <c r="B105" s="2" t="s">
        <v>5379</v>
      </c>
      <c r="C105" s="2">
        <v>139605.4</v>
      </c>
      <c r="D105" s="2" t="s">
        <v>69</v>
      </c>
      <c r="E105" s="2">
        <v>13380.63</v>
      </c>
      <c r="F105" s="2" t="s">
        <v>69</v>
      </c>
    </row>
    <row r="106">
      <c r="A106" s="2" t="s">
        <v>5380</v>
      </c>
      <c r="B106" s="2" t="s">
        <v>5381</v>
      </c>
      <c r="C106" s="2">
        <v>133190.9</v>
      </c>
      <c r="D106" s="2" t="s">
        <v>69</v>
      </c>
      <c r="E106" s="2">
        <v>-7157.96</v>
      </c>
      <c r="F106" s="2" t="s">
        <v>69</v>
      </c>
    </row>
    <row r="107">
      <c r="A107" s="2" t="s">
        <v>5382</v>
      </c>
      <c r="B107" s="2" t="s">
        <v>5383</v>
      </c>
      <c r="C107" s="2">
        <v>468801.96</v>
      </c>
      <c r="D107" s="2" t="s">
        <v>69</v>
      </c>
      <c r="E107" s="2">
        <v>27741.81</v>
      </c>
      <c r="F107" s="2" t="s">
        <v>69</v>
      </c>
    </row>
    <row r="108">
      <c r="A108" s="2" t="s">
        <v>5390</v>
      </c>
      <c r="B108" s="2" t="s">
        <v>5391</v>
      </c>
      <c r="C108" s="2">
        <v>199884.56</v>
      </c>
      <c r="D108" s="2" t="s">
        <v>69</v>
      </c>
      <c r="E108" s="2">
        <v>-7460.97</v>
      </c>
      <c r="F108" s="2" t="s">
        <v>69</v>
      </c>
    </row>
    <row r="109">
      <c r="A109" s="2" t="s">
        <v>5392</v>
      </c>
      <c r="B109" s="2" t="s">
        <v>5393</v>
      </c>
      <c r="C109" s="2">
        <v>180917.66</v>
      </c>
      <c r="D109" s="2" t="s">
        <v>69</v>
      </c>
      <c r="E109" s="2">
        <v>6769.18</v>
      </c>
      <c r="F109" s="2" t="s">
        <v>69</v>
      </c>
    </row>
    <row r="110">
      <c r="A110" s="2" t="s">
        <v>5396</v>
      </c>
      <c r="B110" s="2" t="s">
        <v>5397</v>
      </c>
      <c r="C110" s="2">
        <v>1359847.5</v>
      </c>
      <c r="D110" s="2" t="s">
        <v>69</v>
      </c>
      <c r="E110" s="2">
        <v>120583.54</v>
      </c>
      <c r="F110" s="2" t="s">
        <v>69</v>
      </c>
    </row>
    <row r="111">
      <c r="A111" s="2" t="s">
        <v>5402</v>
      </c>
      <c r="B111" s="2" t="s">
        <v>5403</v>
      </c>
      <c r="C111" s="2">
        <v>1194913.9</v>
      </c>
      <c r="D111" s="2" t="s">
        <v>69</v>
      </c>
      <c r="E111" s="2">
        <v>25236.29</v>
      </c>
      <c r="F111" s="2" t="s">
        <v>69</v>
      </c>
    </row>
    <row r="112">
      <c r="A112" s="2" t="s">
        <v>5404</v>
      </c>
      <c r="B112" s="2" t="s">
        <v>5405</v>
      </c>
      <c r="C112" s="2">
        <v>469161.12</v>
      </c>
      <c r="D112" s="2" t="s">
        <v>69</v>
      </c>
      <c r="E112" s="2">
        <v>-44828.06</v>
      </c>
      <c r="F112" s="2" t="s">
        <v>69</v>
      </c>
    </row>
    <row r="113">
      <c r="A113" s="2" t="s">
        <v>5406</v>
      </c>
      <c r="B113" s="2" t="s">
        <v>5407</v>
      </c>
      <c r="C113" s="2">
        <v>1200946.88</v>
      </c>
      <c r="D113" s="2" t="s">
        <v>69</v>
      </c>
      <c r="E113" s="2">
        <v>-52259.21</v>
      </c>
      <c r="F113" s="2" t="s">
        <v>69</v>
      </c>
    </row>
    <row r="114">
      <c r="A114" s="2" t="s">
        <v>5410</v>
      </c>
      <c r="B114" s="2" t="s">
        <v>5411</v>
      </c>
      <c r="C114" s="2">
        <v>763599.66</v>
      </c>
      <c r="D114" s="2" t="s">
        <v>69</v>
      </c>
      <c r="E114" s="2">
        <v>-15834.09</v>
      </c>
      <c r="F114" s="2" t="s">
        <v>69</v>
      </c>
    </row>
    <row r="115">
      <c r="A115" s="2" t="s">
        <v>5412</v>
      </c>
      <c r="B115" s="2" t="s">
        <v>5413</v>
      </c>
      <c r="C115" s="2">
        <v>256964.26</v>
      </c>
      <c r="D115" s="2" t="s">
        <v>69</v>
      </c>
      <c r="E115" s="2">
        <v>-6581.4</v>
      </c>
      <c r="F115" s="2" t="s">
        <v>69</v>
      </c>
    </row>
    <row r="116">
      <c r="A116" s="2" t="s">
        <v>5414</v>
      </c>
      <c r="B116" s="2" t="s">
        <v>5415</v>
      </c>
      <c r="C116" s="2">
        <v>2422585.29</v>
      </c>
      <c r="D116" s="2" t="s">
        <v>69</v>
      </c>
      <c r="E116" s="2">
        <v>85131.75</v>
      </c>
      <c r="F116" s="2" t="s">
        <v>69</v>
      </c>
    </row>
    <row r="117">
      <c r="A117" s="2" t="s">
        <v>5422</v>
      </c>
      <c r="B117" s="2" t="s">
        <v>5423</v>
      </c>
      <c r="C117" s="2">
        <v>643638.8</v>
      </c>
      <c r="D117" s="2" t="s">
        <v>69</v>
      </c>
      <c r="E117" s="2">
        <v>31532.73</v>
      </c>
      <c r="F117" s="2" t="s">
        <v>69</v>
      </c>
    </row>
    <row r="118">
      <c r="A118" s="2" t="s">
        <v>5424</v>
      </c>
      <c r="B118" s="2" t="s">
        <v>5425</v>
      </c>
      <c r="C118" s="2">
        <v>938200.13</v>
      </c>
      <c r="D118" s="2" t="s">
        <v>69</v>
      </c>
      <c r="E118" s="2">
        <v>-56086.16</v>
      </c>
      <c r="F118" s="2" t="s">
        <v>69</v>
      </c>
    </row>
    <row r="119">
      <c r="A119" s="2" t="s">
        <v>5430</v>
      </c>
      <c r="B119" s="2" t="s">
        <v>5431</v>
      </c>
      <c r="C119" s="2">
        <v>944724.82</v>
      </c>
      <c r="D119" s="2" t="s">
        <v>69</v>
      </c>
      <c r="E119" s="2">
        <v>68516</v>
      </c>
      <c r="F119" s="2" t="s">
        <v>69</v>
      </c>
    </row>
    <row r="120">
      <c r="A120" s="2" t="s">
        <v>5438</v>
      </c>
      <c r="B120" s="2" t="s">
        <v>5439</v>
      </c>
      <c r="C120" s="2">
        <v>623954.25</v>
      </c>
      <c r="D120" s="2" t="s">
        <v>69</v>
      </c>
      <c r="E120" s="2">
        <v>20502</v>
      </c>
      <c r="F120" s="2" t="s">
        <v>69</v>
      </c>
    </row>
    <row r="121">
      <c r="A121" s="2" t="s">
        <v>5440</v>
      </c>
      <c r="B121" s="2" t="s">
        <v>5441</v>
      </c>
      <c r="C121" s="2">
        <v>256018.62</v>
      </c>
      <c r="D121" s="2" t="s">
        <v>69</v>
      </c>
      <c r="E121" s="2">
        <v>-888.81</v>
      </c>
      <c r="F121" s="2" t="s">
        <v>69</v>
      </c>
    </row>
    <row r="122">
      <c r="A122" s="2" t="s">
        <v>5442</v>
      </c>
      <c r="B122" s="2" t="s">
        <v>5443</v>
      </c>
      <c r="C122" s="2">
        <v>30571.04</v>
      </c>
      <c r="D122" s="2" t="s">
        <v>69</v>
      </c>
      <c r="E122" s="2">
        <v>124.32</v>
      </c>
      <c r="F122" s="2" t="s">
        <v>69</v>
      </c>
    </row>
    <row r="123">
      <c r="A123" s="2" t="s">
        <v>5444</v>
      </c>
      <c r="B123" s="2" t="s">
        <v>5445</v>
      </c>
      <c r="C123" s="2">
        <v>116033.85</v>
      </c>
      <c r="D123" s="2" t="s">
        <v>69</v>
      </c>
      <c r="E123" s="2">
        <v>897.6</v>
      </c>
      <c r="F123" s="2" t="s">
        <v>69</v>
      </c>
    </row>
    <row r="124">
      <c r="A124" s="2" t="s">
        <v>5452</v>
      </c>
      <c r="B124" s="2" t="s">
        <v>5453</v>
      </c>
      <c r="C124" s="2">
        <v>2165415</v>
      </c>
      <c r="D124" s="2" t="s">
        <v>69</v>
      </c>
      <c r="E124" s="2">
        <v>133479.79</v>
      </c>
      <c r="F124" s="2" t="s">
        <v>69</v>
      </c>
    </row>
    <row r="125">
      <c r="A125" s="2" t="s">
        <v>5454</v>
      </c>
      <c r="B125" s="2" t="s">
        <v>5455</v>
      </c>
      <c r="C125" s="2">
        <v>1284656.34</v>
      </c>
      <c r="D125" s="2" t="s">
        <v>69</v>
      </c>
      <c r="E125" s="2">
        <v>-2692.35</v>
      </c>
      <c r="F125" s="2" t="s">
        <v>69</v>
      </c>
    </row>
    <row r="126">
      <c r="A126" s="2" t="s">
        <v>5460</v>
      </c>
      <c r="B126" s="2" t="s">
        <v>5461</v>
      </c>
      <c r="C126" s="2">
        <v>731409</v>
      </c>
      <c r="D126" s="2" t="s">
        <v>69</v>
      </c>
      <c r="E126" s="2">
        <v>3173.21</v>
      </c>
      <c r="F126" s="2" t="s">
        <v>69</v>
      </c>
    </row>
    <row r="127">
      <c r="A127" s="2" t="s">
        <v>5468</v>
      </c>
      <c r="B127" s="2" t="s">
        <v>5469</v>
      </c>
      <c r="C127" s="2">
        <v>550524.72</v>
      </c>
      <c r="D127" s="2" t="s">
        <v>69</v>
      </c>
      <c r="E127" s="2">
        <v>-6923.63</v>
      </c>
      <c r="F127" s="2" t="s">
        <v>69</v>
      </c>
    </row>
    <row r="128">
      <c r="A128" s="2" t="s">
        <v>5470</v>
      </c>
      <c r="B128" s="2" t="s">
        <v>5471</v>
      </c>
      <c r="C128" s="2">
        <v>2510082</v>
      </c>
      <c r="D128" s="2" t="s">
        <v>69</v>
      </c>
      <c r="E128" s="2">
        <v>197845.4</v>
      </c>
      <c r="F128" s="2" t="s">
        <v>69</v>
      </c>
    </row>
    <row r="129">
      <c r="A129" s="2" t="s">
        <v>5472</v>
      </c>
      <c r="B129" s="2" t="s">
        <v>5473</v>
      </c>
      <c r="C129" s="2">
        <v>1895785.42</v>
      </c>
      <c r="D129" s="2" t="s">
        <v>69</v>
      </c>
      <c r="E129" s="2">
        <v>279226.1</v>
      </c>
      <c r="F129" s="2" t="s">
        <v>69</v>
      </c>
    </row>
    <row r="130">
      <c r="A130" s="2" t="s">
        <v>5482</v>
      </c>
      <c r="B130" s="2" t="s">
        <v>5483</v>
      </c>
      <c r="C130" s="2">
        <v>88202.45</v>
      </c>
      <c r="D130" s="2" t="s">
        <v>69</v>
      </c>
      <c r="E130" s="2">
        <v>-9708.5</v>
      </c>
      <c r="F130" s="2" t="s">
        <v>69</v>
      </c>
    </row>
    <row r="131">
      <c r="A131" s="2" t="s">
        <v>5484</v>
      </c>
      <c r="B131" s="2" t="s">
        <v>5485</v>
      </c>
      <c r="C131" s="2">
        <v>536168.4</v>
      </c>
      <c r="D131" s="2" t="s">
        <v>69</v>
      </c>
      <c r="E131" s="2">
        <v>26712.95</v>
      </c>
      <c r="F131" s="2" t="s">
        <v>69</v>
      </c>
    </row>
    <row r="132">
      <c r="A132" s="2" t="s">
        <v>5486</v>
      </c>
      <c r="B132" s="2" t="s">
        <v>5487</v>
      </c>
      <c r="C132" s="2">
        <v>1039898.73</v>
      </c>
      <c r="D132" s="2" t="s">
        <v>69</v>
      </c>
      <c r="E132" s="2">
        <v>-58672.77</v>
      </c>
      <c r="F132" s="2" t="s">
        <v>69</v>
      </c>
    </row>
    <row r="133">
      <c r="A133" s="2" t="s">
        <v>5488</v>
      </c>
      <c r="B133" s="2" t="s">
        <v>5489</v>
      </c>
      <c r="C133" s="2">
        <v>516796.92</v>
      </c>
      <c r="D133" s="2" t="s">
        <v>69</v>
      </c>
      <c r="E133" s="2">
        <v>-20246</v>
      </c>
      <c r="F133" s="2" t="s">
        <v>69</v>
      </c>
    </row>
    <row r="134">
      <c r="A134" s="2" t="s">
        <v>5490</v>
      </c>
      <c r="B134" s="2" t="s">
        <v>5491</v>
      </c>
      <c r="C134" s="2">
        <v>401537.91</v>
      </c>
      <c r="D134" s="2" t="s">
        <v>69</v>
      </c>
      <c r="E134" s="2">
        <v>5962.99</v>
      </c>
      <c r="F134" s="2" t="s">
        <v>69</v>
      </c>
    </row>
    <row r="135">
      <c r="A135" s="2" t="s">
        <v>5492</v>
      </c>
      <c r="B135" s="2" t="s">
        <v>5493</v>
      </c>
      <c r="C135" s="2">
        <v>464074.64</v>
      </c>
      <c r="D135" s="2" t="s">
        <v>69</v>
      </c>
      <c r="E135" s="2">
        <v>-35651.89</v>
      </c>
      <c r="F135" s="2" t="s">
        <v>69</v>
      </c>
    </row>
    <row r="136">
      <c r="A136" s="2" t="s">
        <v>5498</v>
      </c>
      <c r="B136" s="2" t="s">
        <v>5499</v>
      </c>
      <c r="C136" s="2">
        <v>395772.3</v>
      </c>
      <c r="D136" s="2" t="s">
        <v>69</v>
      </c>
      <c r="E136" s="2">
        <v>17428.95</v>
      </c>
      <c r="F136" s="2" t="s">
        <v>69</v>
      </c>
    </row>
    <row r="137">
      <c r="A137" s="2" t="s">
        <v>5500</v>
      </c>
      <c r="B137" s="2" t="s">
        <v>5501</v>
      </c>
      <c r="C137" s="2">
        <v>950318.7</v>
      </c>
      <c r="D137" s="2" t="s">
        <v>69</v>
      </c>
      <c r="E137" s="2">
        <v>-94579.8</v>
      </c>
      <c r="F137" s="2" t="s">
        <v>69</v>
      </c>
    </row>
    <row r="138">
      <c r="A138" s="2" t="s">
        <v>5502</v>
      </c>
      <c r="B138" s="2" t="s">
        <v>5503</v>
      </c>
      <c r="C138" s="2">
        <v>372666.14</v>
      </c>
      <c r="D138" s="2" t="s">
        <v>69</v>
      </c>
      <c r="E138" s="2">
        <v>18453.9</v>
      </c>
      <c r="F138" s="2" t="s">
        <v>69</v>
      </c>
    </row>
    <row r="139">
      <c r="A139" s="2" t="s">
        <v>5504</v>
      </c>
      <c r="B139" s="2" t="s">
        <v>5505</v>
      </c>
      <c r="C139" s="2">
        <v>1242990.9</v>
      </c>
      <c r="D139" s="2" t="s">
        <v>69</v>
      </c>
      <c r="E139" s="2">
        <v>-64306.24</v>
      </c>
      <c r="F139" s="2" t="s">
        <v>69</v>
      </c>
    </row>
    <row r="140">
      <c r="A140" s="2" t="s">
        <v>5508</v>
      </c>
      <c r="B140" s="2" t="s">
        <v>5509</v>
      </c>
      <c r="C140" s="2">
        <v>1515045.84</v>
      </c>
      <c r="D140" s="2" t="s">
        <v>69</v>
      </c>
      <c r="E140" s="2">
        <v>-5536.51</v>
      </c>
      <c r="F140" s="2" t="s">
        <v>69</v>
      </c>
    </row>
    <row r="141">
      <c r="A141" s="2" t="s">
        <v>5510</v>
      </c>
      <c r="B141" s="2" t="s">
        <v>5511</v>
      </c>
      <c r="C141" s="2">
        <v>685203.3</v>
      </c>
      <c r="D141" s="2" t="s">
        <v>69</v>
      </c>
      <c r="E141" s="2">
        <v>54509.12</v>
      </c>
      <c r="F141" s="2" t="s">
        <v>69</v>
      </c>
    </row>
    <row r="142">
      <c r="A142" s="2" t="s">
        <v>5512</v>
      </c>
      <c r="B142" s="2" t="s">
        <v>5513</v>
      </c>
      <c r="C142" s="2">
        <v>135393.57</v>
      </c>
      <c r="D142" s="2" t="s">
        <v>69</v>
      </c>
      <c r="E142" s="2">
        <v>-1172.73</v>
      </c>
      <c r="F142" s="2" t="s">
        <v>69</v>
      </c>
    </row>
    <row r="143">
      <c r="A143" s="2" t="s">
        <v>5514</v>
      </c>
      <c r="B143" s="2" t="s">
        <v>5515</v>
      </c>
      <c r="C143" s="2">
        <v>1388000.1</v>
      </c>
      <c r="D143" s="2" t="s">
        <v>69</v>
      </c>
      <c r="E143" s="2">
        <v>226486.86</v>
      </c>
      <c r="F143" s="2" t="s">
        <v>69</v>
      </c>
    </row>
    <row r="144">
      <c r="A144" s="2" t="s">
        <v>5516</v>
      </c>
      <c r="B144" s="2" t="s">
        <v>5517</v>
      </c>
      <c r="C144" s="2">
        <v>588319.68</v>
      </c>
      <c r="D144" s="2" t="s">
        <v>69</v>
      </c>
      <c r="E144" s="2">
        <v>18861.46</v>
      </c>
      <c r="F144" s="2" t="s">
        <v>69</v>
      </c>
    </row>
    <row r="145">
      <c r="A145" s="2" t="s">
        <v>5520</v>
      </c>
      <c r="B145" s="2" t="s">
        <v>5521</v>
      </c>
      <c r="C145" s="2">
        <v>1181958.57</v>
      </c>
      <c r="D145" s="2" t="s">
        <v>69</v>
      </c>
      <c r="E145" s="2">
        <v>24244.83</v>
      </c>
      <c r="F145" s="2" t="s">
        <v>69</v>
      </c>
    </row>
    <row r="146">
      <c r="A146" s="2" t="s">
        <v>5522</v>
      </c>
      <c r="B146" s="2" t="s">
        <v>5523</v>
      </c>
      <c r="C146" s="2">
        <v>656524.2</v>
      </c>
      <c r="D146" s="2" t="s">
        <v>69</v>
      </c>
      <c r="E146" s="2">
        <v>76045.7</v>
      </c>
      <c r="F146" s="2" t="s">
        <v>69</v>
      </c>
    </row>
    <row r="147">
      <c r="A147" s="2" t="s">
        <v>5524</v>
      </c>
      <c r="B147" s="2" t="s">
        <v>5525</v>
      </c>
      <c r="C147" s="2">
        <v>137031.76</v>
      </c>
      <c r="D147" s="2" t="s">
        <v>69</v>
      </c>
      <c r="E147" s="2">
        <v>-5366.37</v>
      </c>
      <c r="F147" s="2" t="s">
        <v>69</v>
      </c>
    </row>
    <row r="148">
      <c r="A148" s="2" t="s">
        <v>5526</v>
      </c>
      <c r="B148" s="2" t="s">
        <v>5527</v>
      </c>
      <c r="C148" s="2">
        <v>81606.36</v>
      </c>
      <c r="D148" s="2" t="s">
        <v>69</v>
      </c>
      <c r="E148" s="2">
        <v>1352.28</v>
      </c>
      <c r="F148" s="2" t="s">
        <v>69</v>
      </c>
    </row>
    <row r="149">
      <c r="A149" s="2" t="s">
        <v>5528</v>
      </c>
      <c r="B149" s="2" t="s">
        <v>5529</v>
      </c>
      <c r="C149" s="2">
        <v>44678.04</v>
      </c>
      <c r="D149" s="2" t="s">
        <v>69</v>
      </c>
      <c r="E149" s="2">
        <v>-1296.14</v>
      </c>
      <c r="F149" s="2" t="s">
        <v>69</v>
      </c>
    </row>
    <row r="150">
      <c r="A150" s="2" t="s">
        <v>5530</v>
      </c>
      <c r="B150" s="2" t="s">
        <v>5531</v>
      </c>
      <c r="C150" s="2">
        <v>685878.16</v>
      </c>
      <c r="D150" s="2" t="s">
        <v>69</v>
      </c>
      <c r="E150" s="2">
        <v>-16035.32</v>
      </c>
      <c r="F150" s="2" t="s">
        <v>69</v>
      </c>
    </row>
    <row r="151">
      <c r="A151" s="2" t="s">
        <v>5532</v>
      </c>
      <c r="B151" s="2" t="s">
        <v>5533</v>
      </c>
      <c r="C151" s="2">
        <v>230550.76</v>
      </c>
      <c r="D151" s="2" t="s">
        <v>69</v>
      </c>
      <c r="E151" s="2">
        <v>1312.34</v>
      </c>
      <c r="F151" s="2" t="s">
        <v>69</v>
      </c>
    </row>
    <row r="152">
      <c r="A152" s="2" t="s">
        <v>5536</v>
      </c>
      <c r="B152" s="2" t="s">
        <v>5537</v>
      </c>
      <c r="C152" s="2">
        <v>571555.71</v>
      </c>
      <c r="D152" s="2" t="s">
        <v>69</v>
      </c>
      <c r="E152" s="2">
        <v>-35528.16</v>
      </c>
      <c r="F152" s="2" t="s">
        <v>69</v>
      </c>
    </row>
    <row r="153">
      <c r="A153" s="2" t="s">
        <v>5540</v>
      </c>
      <c r="B153" s="2" t="s">
        <v>5541</v>
      </c>
      <c r="C153" s="2">
        <v>778314.48</v>
      </c>
      <c r="D153" s="2" t="s">
        <v>69</v>
      </c>
      <c r="E153" s="2">
        <v>-21094.58</v>
      </c>
      <c r="F153" s="2" t="s">
        <v>69</v>
      </c>
    </row>
    <row r="154">
      <c r="A154" s="2" t="s">
        <v>5544</v>
      </c>
      <c r="B154" s="2" t="s">
        <v>5545</v>
      </c>
      <c r="C154" s="2">
        <v>84951.92</v>
      </c>
      <c r="D154" s="2" t="s">
        <v>69</v>
      </c>
      <c r="E154" s="2">
        <v>1955.54</v>
      </c>
      <c r="F154" s="2" t="s">
        <v>69</v>
      </c>
    </row>
    <row r="155">
      <c r="A155" s="2" t="s">
        <v>5548</v>
      </c>
      <c r="B155" s="2" t="s">
        <v>5549</v>
      </c>
      <c r="C155" s="2">
        <v>155317.61</v>
      </c>
      <c r="D155" s="2" t="s">
        <v>69</v>
      </c>
      <c r="E155" s="2">
        <v>8601.75</v>
      </c>
      <c r="F155" s="2" t="s">
        <v>69</v>
      </c>
    </row>
    <row r="156">
      <c r="A156" s="2" t="s">
        <v>5550</v>
      </c>
      <c r="B156" s="2" t="s">
        <v>5551</v>
      </c>
      <c r="C156" s="2">
        <v>1019291</v>
      </c>
      <c r="D156" s="2" t="s">
        <v>69</v>
      </c>
      <c r="E156" s="2">
        <v>93456.81</v>
      </c>
      <c r="F156" s="2" t="s">
        <v>69</v>
      </c>
    </row>
    <row r="157">
      <c r="A157" s="2" t="s">
        <v>5552</v>
      </c>
      <c r="B157" s="2" t="s">
        <v>5553</v>
      </c>
      <c r="C157" s="2">
        <v>283597.6</v>
      </c>
      <c r="D157" s="2" t="s">
        <v>69</v>
      </c>
      <c r="E157" s="2">
        <v>-3459.5</v>
      </c>
      <c r="F157" s="2" t="s">
        <v>69</v>
      </c>
    </row>
    <row r="158">
      <c r="A158" s="2" t="s">
        <v>5558</v>
      </c>
      <c r="B158" s="2" t="s">
        <v>5559</v>
      </c>
      <c r="C158" s="2">
        <v>589752.61</v>
      </c>
      <c r="D158" s="2" t="s">
        <v>69</v>
      </c>
      <c r="E158" s="2">
        <v>-20414.86</v>
      </c>
      <c r="F158" s="2" t="s">
        <v>69</v>
      </c>
    </row>
    <row r="159">
      <c r="A159" s="2" t="s">
        <v>5562</v>
      </c>
      <c r="B159" s="2" t="s">
        <v>5563</v>
      </c>
      <c r="C159" s="2">
        <v>77663.91</v>
      </c>
      <c r="D159" s="2" t="s">
        <v>69</v>
      </c>
      <c r="E159" s="2">
        <v>-1490.45</v>
      </c>
      <c r="F159" s="2" t="s">
        <v>69</v>
      </c>
    </row>
    <row r="160">
      <c r="A160" s="2" t="s">
        <v>5564</v>
      </c>
      <c r="B160" s="2" t="s">
        <v>5565</v>
      </c>
      <c r="C160" s="2">
        <v>307272</v>
      </c>
      <c r="D160" s="2" t="s">
        <v>69</v>
      </c>
      <c r="E160" s="2">
        <v>5324.8</v>
      </c>
      <c r="F160" s="2" t="s">
        <v>69</v>
      </c>
    </row>
    <row r="161">
      <c r="A161" s="2" t="s">
        <v>5568</v>
      </c>
      <c r="B161" s="2" t="s">
        <v>5569</v>
      </c>
      <c r="C161" s="2">
        <v>358086.47</v>
      </c>
      <c r="D161" s="2" t="s">
        <v>69</v>
      </c>
      <c r="E161" s="2">
        <v>-10121.73</v>
      </c>
      <c r="F161" s="2" t="s">
        <v>69</v>
      </c>
    </row>
    <row r="162">
      <c r="A162" s="2" t="s">
        <v>5570</v>
      </c>
      <c r="B162" s="2" t="s">
        <v>5571</v>
      </c>
      <c r="C162" s="2">
        <v>146008.17</v>
      </c>
      <c r="D162" s="2" t="s">
        <v>69</v>
      </c>
      <c r="E162" s="2">
        <v>3686.76</v>
      </c>
      <c r="F162" s="2" t="s">
        <v>69</v>
      </c>
    </row>
    <row r="163">
      <c r="A163" s="2" t="s">
        <v>5574</v>
      </c>
      <c r="B163" s="2" t="s">
        <v>5575</v>
      </c>
      <c r="C163" s="2">
        <v>489500.7</v>
      </c>
      <c r="D163" s="2" t="s">
        <v>69</v>
      </c>
      <c r="E163" s="2">
        <v>-24069.55</v>
      </c>
      <c r="F163" s="2" t="s">
        <v>69</v>
      </c>
    </row>
    <row r="164">
      <c r="A164" s="2" t="s">
        <v>5576</v>
      </c>
      <c r="B164" s="2" t="s">
        <v>5577</v>
      </c>
      <c r="C164" s="2">
        <v>187826.88</v>
      </c>
      <c r="D164" s="2" t="s">
        <v>69</v>
      </c>
      <c r="E164" s="2">
        <v>6923.79</v>
      </c>
      <c r="F164" s="2" t="s">
        <v>69</v>
      </c>
    </row>
    <row r="165">
      <c r="A165" s="2" t="s">
        <v>5578</v>
      </c>
      <c r="B165" s="2" t="s">
        <v>5579</v>
      </c>
      <c r="C165" s="2">
        <v>659311.86</v>
      </c>
      <c r="D165" s="2" t="s">
        <v>69</v>
      </c>
      <c r="E165" s="2">
        <v>46930.61</v>
      </c>
      <c r="F165" s="2" t="s">
        <v>69</v>
      </c>
    </row>
    <row r="166">
      <c r="A166" s="2" t="s">
        <v>5582</v>
      </c>
      <c r="B166" s="2" t="s">
        <v>5583</v>
      </c>
      <c r="C166" s="2">
        <v>814364.32</v>
      </c>
      <c r="D166" s="2" t="s">
        <v>69</v>
      </c>
      <c r="E166" s="2">
        <v>-29445.97</v>
      </c>
      <c r="F166" s="2" t="s">
        <v>69</v>
      </c>
    </row>
    <row r="167">
      <c r="A167" s="2" t="s">
        <v>5586</v>
      </c>
      <c r="B167" s="2" t="s">
        <v>5587</v>
      </c>
      <c r="C167" s="2">
        <v>673677.68</v>
      </c>
      <c r="D167" s="2" t="s">
        <v>69</v>
      </c>
      <c r="E167" s="2">
        <v>25267.13</v>
      </c>
      <c r="F167" s="2" t="s">
        <v>69</v>
      </c>
    </row>
    <row r="168">
      <c r="A168" s="2" t="s">
        <v>5590</v>
      </c>
      <c r="B168" s="2" t="s">
        <v>5591</v>
      </c>
      <c r="C168" s="2">
        <v>35770.86</v>
      </c>
      <c r="D168" s="2" t="s">
        <v>69</v>
      </c>
      <c r="E168" s="2">
        <v>1379.35</v>
      </c>
      <c r="F168" s="2" t="s">
        <v>69</v>
      </c>
    </row>
    <row r="169">
      <c r="A169" s="2" t="s">
        <v>5592</v>
      </c>
      <c r="B169" s="2" t="s">
        <v>5593</v>
      </c>
      <c r="C169" s="2">
        <v>1041543.36</v>
      </c>
      <c r="D169" s="2" t="s">
        <v>69</v>
      </c>
      <c r="E169" s="2">
        <v>137647.74</v>
      </c>
      <c r="F169" s="2" t="s">
        <v>69</v>
      </c>
    </row>
    <row r="170">
      <c r="A170" s="2" t="s">
        <v>5594</v>
      </c>
      <c r="B170" s="2" t="s">
        <v>5595</v>
      </c>
      <c r="C170" s="2">
        <v>219004.17</v>
      </c>
      <c r="D170" s="2" t="s">
        <v>69</v>
      </c>
      <c r="E170" s="2">
        <v>3230.15</v>
      </c>
      <c r="F170" s="2" t="s">
        <v>69</v>
      </c>
    </row>
    <row r="171">
      <c r="A171" s="2" t="s">
        <v>5596</v>
      </c>
      <c r="B171" s="2" t="s">
        <v>5597</v>
      </c>
      <c r="C171" s="2">
        <v>736117.76</v>
      </c>
      <c r="D171" s="2" t="s">
        <v>69</v>
      </c>
      <c r="E171" s="2">
        <v>-3733.18</v>
      </c>
      <c r="F171" s="2" t="s">
        <v>69</v>
      </c>
    </row>
    <row r="172">
      <c r="A172" s="2" t="s">
        <v>5600</v>
      </c>
      <c r="B172" s="2" t="s">
        <v>5601</v>
      </c>
      <c r="C172" s="2">
        <v>845173.2</v>
      </c>
      <c r="D172" s="2" t="s">
        <v>69</v>
      </c>
      <c r="E172" s="2">
        <v>36841.63</v>
      </c>
      <c r="F172" s="2" t="s">
        <v>69</v>
      </c>
    </row>
    <row r="173">
      <c r="A173" s="2" t="s">
        <v>5602</v>
      </c>
      <c r="B173" s="2" t="s">
        <v>5603</v>
      </c>
      <c r="C173" s="2">
        <v>1704533.22</v>
      </c>
      <c r="D173" s="2" t="s">
        <v>69</v>
      </c>
      <c r="E173" s="2">
        <v>87257.07</v>
      </c>
      <c r="F173" s="2" t="s">
        <v>69</v>
      </c>
    </row>
    <row r="174">
      <c r="A174" s="2" t="s">
        <v>5606</v>
      </c>
      <c r="B174" s="2" t="s">
        <v>5607</v>
      </c>
      <c r="C174" s="2">
        <v>316810.42</v>
      </c>
      <c r="D174" s="2" t="s">
        <v>69</v>
      </c>
      <c r="E174" s="2">
        <v>3095.19</v>
      </c>
      <c r="F174" s="2" t="s">
        <v>69</v>
      </c>
    </row>
    <row r="175">
      <c r="A175" s="2" t="s">
        <v>5608</v>
      </c>
      <c r="B175" s="2" t="s">
        <v>5609</v>
      </c>
      <c r="C175" s="2">
        <v>1602516.72</v>
      </c>
      <c r="D175" s="2" t="s">
        <v>69</v>
      </c>
      <c r="E175" s="2">
        <v>-133516.48</v>
      </c>
      <c r="F175" s="2" t="s">
        <v>69</v>
      </c>
    </row>
    <row r="176">
      <c r="A176" s="2" t="s">
        <v>5612</v>
      </c>
      <c r="B176" s="2" t="s">
        <v>5613</v>
      </c>
      <c r="C176" s="2">
        <v>230782.4</v>
      </c>
      <c r="D176" s="2" t="s">
        <v>69</v>
      </c>
      <c r="E176" s="2">
        <v>-12006.96</v>
      </c>
      <c r="F176" s="2" t="s">
        <v>69</v>
      </c>
    </row>
    <row r="177">
      <c r="A177" s="2" t="s">
        <v>5614</v>
      </c>
      <c r="B177" s="2" t="s">
        <v>5615</v>
      </c>
      <c r="C177" s="2">
        <v>145786.05</v>
      </c>
      <c r="D177" s="2" t="s">
        <v>69</v>
      </c>
      <c r="E177" s="2">
        <v>-10523.46</v>
      </c>
      <c r="F177" s="2" t="s">
        <v>69</v>
      </c>
    </row>
    <row r="178">
      <c r="A178" s="2" t="s">
        <v>5616</v>
      </c>
      <c r="B178" s="2" t="s">
        <v>5617</v>
      </c>
      <c r="C178" s="2">
        <v>860232.24</v>
      </c>
      <c r="D178" s="2" t="s">
        <v>69</v>
      </c>
      <c r="E178" s="2">
        <v>-47066.9</v>
      </c>
      <c r="F178" s="2" t="s">
        <v>69</v>
      </c>
    </row>
    <row r="179">
      <c r="A179" s="2" t="s">
        <v>5624</v>
      </c>
      <c r="B179" s="2" t="s">
        <v>5625</v>
      </c>
      <c r="C179" s="2">
        <v>392313.88</v>
      </c>
      <c r="D179" s="2" t="s">
        <v>69</v>
      </c>
      <c r="E179" s="2">
        <v>-658.84</v>
      </c>
      <c r="F179" s="2" t="s">
        <v>69</v>
      </c>
    </row>
    <row r="180">
      <c r="A180" s="2" t="s">
        <v>5626</v>
      </c>
      <c r="B180" s="2" t="s">
        <v>5627</v>
      </c>
      <c r="C180" s="2">
        <v>81620.8</v>
      </c>
      <c r="D180" s="2" t="s">
        <v>69</v>
      </c>
      <c r="E180" s="2">
        <v>-2094.74</v>
      </c>
      <c r="F180" s="2" t="s">
        <v>69</v>
      </c>
    </row>
    <row r="181">
      <c r="A181" s="2" t="s">
        <v>5630</v>
      </c>
      <c r="B181" s="2" t="s">
        <v>5631</v>
      </c>
      <c r="C181" s="2">
        <v>57710.07</v>
      </c>
      <c r="D181" s="2" t="s">
        <v>69</v>
      </c>
      <c r="E181" s="2">
        <v>1253.49</v>
      </c>
      <c r="F181" s="2" t="s">
        <v>69</v>
      </c>
    </row>
    <row r="182">
      <c r="A182" s="2" t="s">
        <v>5632</v>
      </c>
      <c r="B182" s="2" t="s">
        <v>5633</v>
      </c>
      <c r="C182" s="2">
        <v>477775.5</v>
      </c>
      <c r="D182" s="2" t="s">
        <v>69</v>
      </c>
      <c r="E182" s="2">
        <v>8904.3</v>
      </c>
      <c r="F182" s="2" t="s">
        <v>69</v>
      </c>
    </row>
    <row r="183">
      <c r="A183" s="2" t="s">
        <v>5634</v>
      </c>
      <c r="B183" s="2" t="s">
        <v>5635</v>
      </c>
      <c r="C183" s="2">
        <v>21485.2</v>
      </c>
      <c r="D183" s="2" t="s">
        <v>69</v>
      </c>
      <c r="E183" s="2">
        <v>-549.08</v>
      </c>
      <c r="F183" s="2" t="s">
        <v>69</v>
      </c>
    </row>
    <row r="184">
      <c r="A184" s="2" t="s">
        <v>5644</v>
      </c>
      <c r="B184" s="2" t="s">
        <v>5645</v>
      </c>
      <c r="C184" s="2">
        <v>378675.07</v>
      </c>
      <c r="D184" s="2" t="s">
        <v>69</v>
      </c>
      <c r="E184" s="2">
        <v>5943.78</v>
      </c>
      <c r="F184" s="2" t="s">
        <v>69</v>
      </c>
    </row>
    <row r="185">
      <c r="A185" s="2" t="s">
        <v>5652</v>
      </c>
      <c r="B185" s="2" t="s">
        <v>5653</v>
      </c>
      <c r="C185" s="2">
        <v>905940.28</v>
      </c>
      <c r="D185" s="2" t="s">
        <v>69</v>
      </c>
      <c r="E185" s="2">
        <v>-95844.17</v>
      </c>
      <c r="F185" s="2" t="s">
        <v>69</v>
      </c>
    </row>
    <row r="186">
      <c r="A186" s="2" t="s">
        <v>5654</v>
      </c>
      <c r="B186" s="2" t="s">
        <v>5655</v>
      </c>
      <c r="C186" s="2">
        <v>844743.6</v>
      </c>
      <c r="D186" s="2" t="s">
        <v>69</v>
      </c>
      <c r="E186" s="2">
        <v>78538.64</v>
      </c>
      <c r="F186" s="2" t="s">
        <v>69</v>
      </c>
    </row>
    <row r="187">
      <c r="A187" s="2" t="s">
        <v>5656</v>
      </c>
      <c r="B187" s="2" t="s">
        <v>5657</v>
      </c>
      <c r="C187" s="2">
        <v>112653.45</v>
      </c>
      <c r="D187" s="2" t="s">
        <v>69</v>
      </c>
      <c r="E187" s="2">
        <v>4406.11</v>
      </c>
      <c r="F187" s="2" t="s">
        <v>69</v>
      </c>
    </row>
    <row r="188">
      <c r="A188" s="2" t="s">
        <v>5658</v>
      </c>
      <c r="B188" s="2" t="s">
        <v>5659</v>
      </c>
      <c r="C188" s="2">
        <v>379938.6</v>
      </c>
      <c r="D188" s="2" t="s">
        <v>69</v>
      </c>
      <c r="E188" s="2">
        <v>18841.3</v>
      </c>
      <c r="F188" s="2" t="s">
        <v>69</v>
      </c>
    </row>
    <row r="189">
      <c r="A189" s="2" t="s">
        <v>5660</v>
      </c>
      <c r="B189" s="2" t="s">
        <v>5661</v>
      </c>
      <c r="C189" s="2">
        <v>1417882.5</v>
      </c>
      <c r="D189" s="2" t="s">
        <v>69</v>
      </c>
      <c r="E189" s="2">
        <v>10746.17</v>
      </c>
      <c r="F189" s="2" t="s">
        <v>69</v>
      </c>
    </row>
    <row r="190">
      <c r="A190" s="2" t="s">
        <v>5662</v>
      </c>
      <c r="B190" s="2" t="s">
        <v>5663</v>
      </c>
      <c r="C190" s="2">
        <v>756329.34</v>
      </c>
      <c r="D190" s="2" t="s">
        <v>69</v>
      </c>
      <c r="E190" s="2">
        <v>-70159.44</v>
      </c>
      <c r="F190" s="2" t="s">
        <v>69</v>
      </c>
    </row>
    <row r="191">
      <c r="A191" s="2" t="s">
        <v>5664</v>
      </c>
      <c r="B191" s="2" t="s">
        <v>5665</v>
      </c>
      <c r="C191" s="2">
        <v>520696</v>
      </c>
      <c r="D191" s="2" t="s">
        <v>69</v>
      </c>
      <c r="E191" s="2">
        <v>-31146.78</v>
      </c>
      <c r="F191" s="2" t="s">
        <v>69</v>
      </c>
    </row>
    <row r="192">
      <c r="A192" s="2" t="s">
        <v>5666</v>
      </c>
      <c r="B192" s="2" t="s">
        <v>5667</v>
      </c>
      <c r="C192" s="2">
        <v>607993.24</v>
      </c>
      <c r="D192" s="2" t="s">
        <v>69</v>
      </c>
      <c r="E192" s="2">
        <v>20935.59</v>
      </c>
      <c r="F192" s="2" t="s">
        <v>69</v>
      </c>
    </row>
    <row r="193">
      <c r="A193" s="2" t="s">
        <v>5668</v>
      </c>
      <c r="B193" s="2" t="s">
        <v>5669</v>
      </c>
      <c r="C193" s="2">
        <v>863011.52</v>
      </c>
      <c r="D193" s="2" t="s">
        <v>69</v>
      </c>
      <c r="E193" s="2">
        <v>65949.16</v>
      </c>
      <c r="F193" s="2" t="s">
        <v>69</v>
      </c>
    </row>
    <row r="194">
      <c r="A194" s="2" t="s">
        <v>5670</v>
      </c>
      <c r="B194" s="2" t="s">
        <v>5671</v>
      </c>
      <c r="C194" s="2">
        <v>507635.04</v>
      </c>
      <c r="D194" s="2" t="s">
        <v>69</v>
      </c>
      <c r="E194" s="2">
        <v>21963.55</v>
      </c>
      <c r="F194" s="2" t="s">
        <v>69</v>
      </c>
    </row>
    <row r="195">
      <c r="A195" s="2" t="s">
        <v>5672</v>
      </c>
      <c r="B195" s="2" t="s">
        <v>5673</v>
      </c>
      <c r="C195" s="2">
        <v>843742.24</v>
      </c>
      <c r="D195" s="2" t="s">
        <v>69</v>
      </c>
      <c r="E195" s="2">
        <v>36288.21</v>
      </c>
      <c r="F195" s="2" t="s">
        <v>69</v>
      </c>
    </row>
    <row r="196">
      <c r="A196" s="2" t="s">
        <v>5676</v>
      </c>
      <c r="B196" s="2" t="s">
        <v>5677</v>
      </c>
      <c r="C196" s="2">
        <v>156374.67</v>
      </c>
      <c r="D196" s="2" t="s">
        <v>69</v>
      </c>
      <c r="E196" s="2">
        <v>6777.39</v>
      </c>
      <c r="F196" s="2" t="s">
        <v>69</v>
      </c>
    </row>
    <row r="197">
      <c r="A197" s="2" t="s">
        <v>5684</v>
      </c>
      <c r="B197" s="2" t="s">
        <v>5685</v>
      </c>
      <c r="C197" s="2">
        <v>1638740.32</v>
      </c>
      <c r="D197" s="2" t="s">
        <v>69</v>
      </c>
      <c r="E197" s="2">
        <v>403281.21</v>
      </c>
      <c r="F197" s="2" t="s">
        <v>69</v>
      </c>
    </row>
    <row r="198">
      <c r="A198" s="2" t="s">
        <v>5686</v>
      </c>
      <c r="B198" s="2" t="s">
        <v>5687</v>
      </c>
      <c r="C198" s="2">
        <v>197059.68</v>
      </c>
      <c r="D198" s="2" t="s">
        <v>69</v>
      </c>
      <c r="E198" s="2">
        <v>-14678.83</v>
      </c>
      <c r="F198" s="2" t="s">
        <v>69</v>
      </c>
    </row>
    <row r="199">
      <c r="A199" s="2" t="s">
        <v>5688</v>
      </c>
      <c r="B199" s="2" t="s">
        <v>5689</v>
      </c>
      <c r="C199" s="2">
        <v>43902.03</v>
      </c>
      <c r="D199" s="2" t="s">
        <v>69</v>
      </c>
      <c r="E199" s="2">
        <v>-633.88</v>
      </c>
      <c r="F199" s="2" t="s">
        <v>69</v>
      </c>
    </row>
    <row r="200">
      <c r="A200" s="2" t="s">
        <v>5690</v>
      </c>
      <c r="B200" s="2" t="s">
        <v>5691</v>
      </c>
      <c r="C200" s="2">
        <v>621160.35</v>
      </c>
      <c r="D200" s="2" t="s">
        <v>69</v>
      </c>
      <c r="E200" s="2">
        <v>-37520.91</v>
      </c>
      <c r="F200" s="2" t="s">
        <v>69</v>
      </c>
    </row>
    <row r="201">
      <c r="A201" s="2" t="s">
        <v>5692</v>
      </c>
      <c r="B201" s="2" t="s">
        <v>5693</v>
      </c>
      <c r="C201" s="2">
        <v>645000.38</v>
      </c>
      <c r="D201" s="2" t="s">
        <v>69</v>
      </c>
      <c r="E201" s="2">
        <v>42443.62</v>
      </c>
      <c r="F201" s="2" t="s">
        <v>69</v>
      </c>
    </row>
    <row r="202">
      <c r="A202" s="2" t="s">
        <v>5694</v>
      </c>
      <c r="B202" s="2" t="s">
        <v>5695</v>
      </c>
      <c r="C202" s="2">
        <v>353077.24</v>
      </c>
      <c r="D202" s="2" t="s">
        <v>69</v>
      </c>
      <c r="E202" s="2">
        <v>25203.63</v>
      </c>
      <c r="F202" s="2" t="s">
        <v>69</v>
      </c>
    </row>
    <row r="203">
      <c r="A203" s="2" t="s">
        <v>5698</v>
      </c>
      <c r="B203" s="2" t="s">
        <v>5699</v>
      </c>
      <c r="C203" s="2">
        <v>292474.22</v>
      </c>
      <c r="D203" s="2" t="s">
        <v>69</v>
      </c>
      <c r="E203" s="2">
        <v>-14783.49</v>
      </c>
      <c r="F203" s="2" t="s">
        <v>69</v>
      </c>
    </row>
    <row r="204">
      <c r="A204" s="2" t="s">
        <v>5702</v>
      </c>
      <c r="B204" s="2" t="s">
        <v>5703</v>
      </c>
      <c r="C204" s="2">
        <v>78492.82</v>
      </c>
      <c r="D204" s="2" t="s">
        <v>69</v>
      </c>
      <c r="E204" s="2">
        <v>364.98</v>
      </c>
      <c r="F204" s="2" t="s">
        <v>69</v>
      </c>
    </row>
    <row r="205">
      <c r="A205" s="2" t="s">
        <v>5706</v>
      </c>
      <c r="B205" s="2" t="s">
        <v>5707</v>
      </c>
      <c r="C205" s="2">
        <v>467953.9</v>
      </c>
      <c r="D205" s="2" t="s">
        <v>69</v>
      </c>
      <c r="E205" s="2">
        <v>-30114.65</v>
      </c>
      <c r="F205" s="2" t="s">
        <v>69</v>
      </c>
    </row>
    <row r="206">
      <c r="A206" s="2" t="s">
        <v>5708</v>
      </c>
      <c r="B206" s="2" t="s">
        <v>5709</v>
      </c>
      <c r="C206" s="2">
        <v>480894.18</v>
      </c>
      <c r="D206" s="2" t="s">
        <v>69</v>
      </c>
      <c r="E206" s="2">
        <v>26141.72</v>
      </c>
      <c r="F206" s="2" t="s">
        <v>69</v>
      </c>
    </row>
    <row r="207">
      <c r="A207" s="2" t="s">
        <v>5714</v>
      </c>
      <c r="B207" s="2" t="s">
        <v>5715</v>
      </c>
      <c r="C207" s="2">
        <v>504828.82</v>
      </c>
      <c r="D207" s="2" t="s">
        <v>69</v>
      </c>
      <c r="E207" s="2">
        <v>24129.18</v>
      </c>
      <c r="F207" s="2" t="s">
        <v>69</v>
      </c>
    </row>
    <row r="208">
      <c r="A208" s="2" t="s">
        <v>5718</v>
      </c>
      <c r="B208" s="2" t="s">
        <v>5719</v>
      </c>
      <c r="C208" s="2">
        <v>120314.43</v>
      </c>
      <c r="D208" s="2" t="s">
        <v>69</v>
      </c>
      <c r="E208" s="2">
        <v>5469.88</v>
      </c>
      <c r="F208" s="2" t="s">
        <v>69</v>
      </c>
    </row>
    <row r="209">
      <c r="A209" s="2" t="s">
        <v>5724</v>
      </c>
      <c r="B209" s="2" t="s">
        <v>5725</v>
      </c>
      <c r="C209" s="2">
        <v>213353.68</v>
      </c>
      <c r="D209" s="2" t="s">
        <v>69</v>
      </c>
      <c r="E209" s="2">
        <v>8801.78</v>
      </c>
      <c r="F209" s="2" t="s">
        <v>69</v>
      </c>
    </row>
    <row r="210">
      <c r="A210" s="2" t="s">
        <v>5726</v>
      </c>
      <c r="B210" s="2" t="s">
        <v>5727</v>
      </c>
      <c r="C210" s="2">
        <v>653069.75</v>
      </c>
      <c r="D210" s="2" t="s">
        <v>69</v>
      </c>
      <c r="E210" s="2">
        <v>5621.89</v>
      </c>
      <c r="F210" s="2" t="s">
        <v>69</v>
      </c>
    </row>
    <row r="211">
      <c r="A211" s="2" t="s">
        <v>5740</v>
      </c>
      <c r="B211" s="2" t="s">
        <v>5741</v>
      </c>
      <c r="C211" s="2">
        <v>687006.65</v>
      </c>
      <c r="D211" s="2" t="s">
        <v>69</v>
      </c>
      <c r="E211" s="2">
        <v>-6818.29</v>
      </c>
      <c r="F211" s="2" t="s">
        <v>69</v>
      </c>
    </row>
    <row r="212">
      <c r="A212" s="2" t="s">
        <v>5744</v>
      </c>
      <c r="B212" s="2" t="s">
        <v>5745</v>
      </c>
      <c r="C212" s="2">
        <v>535842.81</v>
      </c>
      <c r="D212" s="2" t="s">
        <v>69</v>
      </c>
      <c r="E212" s="2">
        <v>30971.38</v>
      </c>
      <c r="F212" s="2" t="s">
        <v>69</v>
      </c>
    </row>
    <row r="213">
      <c r="A213" s="2" t="s">
        <v>5746</v>
      </c>
      <c r="B213" s="2" t="s">
        <v>5747</v>
      </c>
      <c r="C213" s="2">
        <v>574355.8</v>
      </c>
      <c r="D213" s="2" t="s">
        <v>69</v>
      </c>
      <c r="E213" s="2">
        <v>-6905.89</v>
      </c>
      <c r="F213" s="2" t="s">
        <v>69</v>
      </c>
    </row>
    <row r="214">
      <c r="A214" s="2" t="s">
        <v>5748</v>
      </c>
      <c r="B214" s="2" t="s">
        <v>5749</v>
      </c>
      <c r="C214" s="2">
        <v>926264.37</v>
      </c>
      <c r="D214" s="2" t="s">
        <v>69</v>
      </c>
      <c r="E214" s="2">
        <v>119149.14</v>
      </c>
      <c r="F214" s="2" t="s">
        <v>69</v>
      </c>
    </row>
    <row r="215">
      <c r="A215" s="2" t="s">
        <v>5750</v>
      </c>
      <c r="B215" s="2" t="s">
        <v>5751</v>
      </c>
      <c r="C215" s="2">
        <v>666714.16</v>
      </c>
      <c r="D215" s="2" t="s">
        <v>69</v>
      </c>
      <c r="E215" s="2">
        <v>-21490.28</v>
      </c>
      <c r="F215" s="2" t="s">
        <v>69</v>
      </c>
    </row>
    <row r="216">
      <c r="A216" s="2" t="s">
        <v>5756</v>
      </c>
      <c r="B216" s="2" t="s">
        <v>5757</v>
      </c>
      <c r="C216" s="2">
        <v>107820.72</v>
      </c>
      <c r="D216" s="2" t="s">
        <v>69</v>
      </c>
      <c r="E216" s="2">
        <v>10661.49</v>
      </c>
      <c r="F216" s="2" t="s">
        <v>69</v>
      </c>
    </row>
    <row r="217">
      <c r="A217" s="2" t="s">
        <v>5758</v>
      </c>
      <c r="B217" s="2" t="s">
        <v>5759</v>
      </c>
      <c r="C217" s="2">
        <v>17184.24</v>
      </c>
      <c r="D217" s="2" t="s">
        <v>69</v>
      </c>
      <c r="E217" s="2">
        <v>314.6</v>
      </c>
      <c r="F217" s="2" t="s">
        <v>69</v>
      </c>
    </row>
    <row r="218">
      <c r="A218" s="2" t="s">
        <v>5762</v>
      </c>
      <c r="B218" s="2" t="s">
        <v>5763</v>
      </c>
      <c r="C218" s="2">
        <v>422704.56</v>
      </c>
      <c r="D218" s="2" t="s">
        <v>69</v>
      </c>
      <c r="E218" s="2">
        <v>36566.76</v>
      </c>
      <c r="F218" s="2" t="s">
        <v>69</v>
      </c>
    </row>
    <row r="219">
      <c r="A219" s="2" t="s">
        <v>5764</v>
      </c>
      <c r="B219" s="2" t="s">
        <v>5765</v>
      </c>
      <c r="C219" s="2">
        <v>1599223.12</v>
      </c>
      <c r="D219" s="2" t="s">
        <v>69</v>
      </c>
      <c r="E219" s="2">
        <v>106556.72</v>
      </c>
      <c r="F219" s="2" t="s">
        <v>69</v>
      </c>
    </row>
    <row r="220">
      <c r="A220" s="2" t="s">
        <v>5766</v>
      </c>
      <c r="B220" s="2" t="s">
        <v>5767</v>
      </c>
      <c r="C220" s="2">
        <v>234541.32</v>
      </c>
      <c r="D220" s="2" t="s">
        <v>69</v>
      </c>
      <c r="E220" s="2">
        <v>-2097.02</v>
      </c>
      <c r="F220" s="2" t="s">
        <v>69</v>
      </c>
    </row>
    <row r="221">
      <c r="A221" s="2" t="s">
        <v>5770</v>
      </c>
      <c r="B221" s="2" t="s">
        <v>5771</v>
      </c>
      <c r="C221" s="2">
        <v>182129.2</v>
      </c>
      <c r="D221" s="2" t="s">
        <v>69</v>
      </c>
      <c r="E221" s="2">
        <v>-11226.68</v>
      </c>
      <c r="F221" s="2" t="s">
        <v>69</v>
      </c>
    </row>
    <row r="222">
      <c r="A222" s="2" t="s">
        <v>5772</v>
      </c>
      <c r="B222" s="2" t="s">
        <v>5773</v>
      </c>
      <c r="C222" s="2">
        <v>123483.92</v>
      </c>
      <c r="D222" s="2" t="s">
        <v>69</v>
      </c>
      <c r="E222" s="2">
        <v>-1382.37</v>
      </c>
      <c r="F222" s="2" t="s">
        <v>69</v>
      </c>
    </row>
    <row r="223">
      <c r="A223" s="2" t="s">
        <v>5774</v>
      </c>
      <c r="B223" s="2" t="s">
        <v>5775</v>
      </c>
      <c r="C223" s="2">
        <v>1554751.88</v>
      </c>
      <c r="D223" s="2" t="s">
        <v>69</v>
      </c>
      <c r="E223" s="2">
        <v>-19330.33</v>
      </c>
      <c r="F223" s="2" t="s">
        <v>69</v>
      </c>
    </row>
    <row r="224">
      <c r="A224" s="2" t="s">
        <v>5776</v>
      </c>
      <c r="B224" s="2" t="s">
        <v>5777</v>
      </c>
      <c r="C224" s="2">
        <v>223257.6</v>
      </c>
      <c r="D224" s="2" t="s">
        <v>69</v>
      </c>
      <c r="E224" s="2">
        <v>19573.8</v>
      </c>
      <c r="F224" s="2" t="s">
        <v>69</v>
      </c>
    </row>
    <row r="225">
      <c r="A225" s="2" t="s">
        <v>5778</v>
      </c>
      <c r="B225" s="2" t="s">
        <v>5779</v>
      </c>
      <c r="C225" s="2">
        <v>290004.18</v>
      </c>
      <c r="D225" s="2" t="s">
        <v>69</v>
      </c>
      <c r="E225" s="2">
        <v>4041.1</v>
      </c>
      <c r="F225" s="2" t="s">
        <v>69</v>
      </c>
    </row>
    <row r="226">
      <c r="A226" s="2" t="s">
        <v>5780</v>
      </c>
      <c r="B226" s="2" t="s">
        <v>5781</v>
      </c>
      <c r="C226" s="2">
        <v>345819.29</v>
      </c>
      <c r="D226" s="2" t="s">
        <v>69</v>
      </c>
      <c r="E226" s="2">
        <v>36295.6</v>
      </c>
      <c r="F226" s="2" t="s">
        <v>69</v>
      </c>
    </row>
    <row r="227">
      <c r="A227" s="2" t="s">
        <v>5782</v>
      </c>
      <c r="B227" s="2" t="s">
        <v>5783</v>
      </c>
      <c r="C227" s="2">
        <v>288856.44</v>
      </c>
      <c r="D227" s="2" t="s">
        <v>69</v>
      </c>
      <c r="E227" s="2">
        <v>12908.61</v>
      </c>
      <c r="F227" s="2" t="s">
        <v>69</v>
      </c>
    </row>
    <row r="228">
      <c r="A228" s="2" t="s">
        <v>5784</v>
      </c>
      <c r="B228" s="2" t="s">
        <v>5785</v>
      </c>
      <c r="C228" s="2">
        <v>252905.36</v>
      </c>
      <c r="D228" s="2" t="s">
        <v>69</v>
      </c>
      <c r="E228" s="2">
        <v>-7808.91</v>
      </c>
      <c r="F228" s="2" t="s">
        <v>69</v>
      </c>
    </row>
    <row r="229">
      <c r="A229" s="2" t="s">
        <v>5786</v>
      </c>
      <c r="B229" s="2" t="s">
        <v>5787</v>
      </c>
      <c r="C229" s="2">
        <v>1186419.2</v>
      </c>
      <c r="D229" s="2" t="s">
        <v>69</v>
      </c>
      <c r="E229" s="2">
        <v>64703.46</v>
      </c>
      <c r="F229" s="2" t="s">
        <v>69</v>
      </c>
    </row>
    <row r="230">
      <c r="A230" s="2" t="s">
        <v>5788</v>
      </c>
      <c r="B230" s="2" t="s">
        <v>5789</v>
      </c>
      <c r="C230" s="2">
        <v>860166.45</v>
      </c>
      <c r="D230" s="2" t="s">
        <v>69</v>
      </c>
      <c r="E230" s="2">
        <v>-30400.63</v>
      </c>
      <c r="F230" s="2" t="s">
        <v>69</v>
      </c>
    </row>
    <row r="231">
      <c r="A231" s="2" t="s">
        <v>5790</v>
      </c>
      <c r="B231" s="2" t="s">
        <v>5791</v>
      </c>
      <c r="C231" s="2">
        <v>381185.6</v>
      </c>
      <c r="D231" s="2" t="s">
        <v>69</v>
      </c>
      <c r="E231" s="2">
        <v>-12036.98</v>
      </c>
      <c r="F231" s="2" t="s">
        <v>69</v>
      </c>
    </row>
    <row r="232">
      <c r="A232" s="2" t="s">
        <v>5792</v>
      </c>
      <c r="B232" s="2" t="s">
        <v>5793</v>
      </c>
      <c r="C232" s="2">
        <v>68917.6</v>
      </c>
      <c r="D232" s="2" t="s">
        <v>69</v>
      </c>
      <c r="E232" s="2">
        <v>2361.33</v>
      </c>
      <c r="F232" s="2" t="s">
        <v>69</v>
      </c>
    </row>
    <row r="233">
      <c r="A233" s="2" t="s">
        <v>5794</v>
      </c>
      <c r="B233" s="2" t="s">
        <v>5795</v>
      </c>
      <c r="C233" s="2">
        <v>1259185.76</v>
      </c>
      <c r="D233" s="2" t="s">
        <v>69</v>
      </c>
      <c r="E233" s="2">
        <v>85946.52</v>
      </c>
      <c r="F233" s="2" t="s">
        <v>69</v>
      </c>
    </row>
    <row r="234">
      <c r="A234" s="2" t="s">
        <v>5800</v>
      </c>
      <c r="B234" s="2" t="s">
        <v>5801</v>
      </c>
      <c r="C234" s="2">
        <v>639006.46</v>
      </c>
      <c r="D234" s="2" t="s">
        <v>69</v>
      </c>
      <c r="E234" s="2">
        <v>24142.89</v>
      </c>
      <c r="F234" s="2" t="s">
        <v>69</v>
      </c>
    </row>
    <row r="235">
      <c r="A235" s="2" t="s">
        <v>5802</v>
      </c>
      <c r="B235" s="2" t="s">
        <v>5803</v>
      </c>
      <c r="C235" s="2">
        <v>21307</v>
      </c>
      <c r="D235" s="2" t="s">
        <v>69</v>
      </c>
      <c r="E235" s="2">
        <v>915.59</v>
      </c>
      <c r="F235" s="2" t="s">
        <v>69</v>
      </c>
    </row>
    <row r="236">
      <c r="A236" s="2" t="s">
        <v>5804</v>
      </c>
      <c r="B236" s="2" t="s">
        <v>5805</v>
      </c>
      <c r="C236" s="2">
        <v>426247.14</v>
      </c>
      <c r="D236" s="2" t="s">
        <v>69</v>
      </c>
      <c r="E236" s="2">
        <v>15125.28</v>
      </c>
      <c r="F236" s="2" t="s">
        <v>69</v>
      </c>
    </row>
    <row r="237">
      <c r="A237" s="2" t="s">
        <v>5806</v>
      </c>
      <c r="B237" s="2" t="s">
        <v>5807</v>
      </c>
      <c r="C237" s="2">
        <v>414767.31</v>
      </c>
      <c r="D237" s="2" t="s">
        <v>69</v>
      </c>
      <c r="E237" s="2">
        <v>-29385.9</v>
      </c>
      <c r="F237" s="2" t="s">
        <v>69</v>
      </c>
    </row>
    <row r="238">
      <c r="A238" s="2" t="s">
        <v>5812</v>
      </c>
      <c r="B238" s="2" t="s">
        <v>5813</v>
      </c>
      <c r="C238" s="2">
        <v>2860718.31</v>
      </c>
      <c r="D238" s="2" t="s">
        <v>69</v>
      </c>
      <c r="E238" s="2">
        <v>-233465.18</v>
      </c>
      <c r="F238" s="2" t="s">
        <v>69</v>
      </c>
    </row>
    <row r="239">
      <c r="A239" s="2" t="s">
        <v>5814</v>
      </c>
      <c r="B239" s="2" t="s">
        <v>5815</v>
      </c>
      <c r="C239" s="2">
        <v>280688.58</v>
      </c>
      <c r="D239" s="2" t="s">
        <v>69</v>
      </c>
      <c r="E239" s="2">
        <v>7427.05</v>
      </c>
      <c r="F239" s="2" t="s">
        <v>69</v>
      </c>
    </row>
    <row r="240">
      <c r="A240" s="2" t="s">
        <v>5816</v>
      </c>
      <c r="B240" s="2" t="s">
        <v>5817</v>
      </c>
      <c r="C240" s="2">
        <v>376839.71</v>
      </c>
      <c r="D240" s="2" t="s">
        <v>69</v>
      </c>
      <c r="E240" s="2">
        <v>-25216.15</v>
      </c>
      <c r="F240" s="2" t="s">
        <v>69</v>
      </c>
    </row>
    <row r="241">
      <c r="A241" s="2" t="s">
        <v>5820</v>
      </c>
      <c r="B241" s="2" t="s">
        <v>5821</v>
      </c>
      <c r="C241" s="2">
        <v>899951.76</v>
      </c>
      <c r="D241" s="2" t="s">
        <v>69</v>
      </c>
      <c r="E241" s="2">
        <v>101384.63</v>
      </c>
      <c r="F241" s="2" t="s">
        <v>69</v>
      </c>
    </row>
    <row r="242">
      <c r="A242" s="2" t="s">
        <v>5822</v>
      </c>
      <c r="B242" s="2" t="s">
        <v>5823</v>
      </c>
      <c r="C242" s="2">
        <v>1114769.52</v>
      </c>
      <c r="D242" s="2" t="s">
        <v>69</v>
      </c>
      <c r="E242" s="2">
        <v>21717.1</v>
      </c>
      <c r="F242" s="2" t="s">
        <v>69</v>
      </c>
    </row>
    <row r="243">
      <c r="A243" s="2" t="s">
        <v>5824</v>
      </c>
      <c r="B243" s="2" t="s">
        <v>5825</v>
      </c>
      <c r="C243" s="2">
        <v>298772.5</v>
      </c>
      <c r="D243" s="2" t="s">
        <v>69</v>
      </c>
      <c r="E243" s="2">
        <v>8299.37</v>
      </c>
      <c r="F243" s="2" t="s">
        <v>69</v>
      </c>
    </row>
    <row r="244">
      <c r="A244" s="2" t="s">
        <v>5826</v>
      </c>
      <c r="B244" s="2" t="s">
        <v>5827</v>
      </c>
      <c r="C244" s="2">
        <v>365556.43</v>
      </c>
      <c r="D244" s="2" t="s">
        <v>69</v>
      </c>
      <c r="E244" s="2">
        <v>-46095.79</v>
      </c>
      <c r="F244" s="2" t="s">
        <v>69</v>
      </c>
    </row>
    <row r="245">
      <c r="A245" s="2" t="s">
        <v>5828</v>
      </c>
      <c r="B245" s="2" t="s">
        <v>5829</v>
      </c>
      <c r="C245" s="2">
        <v>711656.64</v>
      </c>
      <c r="D245" s="2" t="s">
        <v>69</v>
      </c>
      <c r="E245" s="2">
        <v>-21746.32</v>
      </c>
      <c r="F245" s="2" t="s">
        <v>69</v>
      </c>
    </row>
    <row r="246">
      <c r="A246" s="2" t="s">
        <v>5830</v>
      </c>
      <c r="B246" s="2" t="s">
        <v>5831</v>
      </c>
      <c r="C246" s="2">
        <v>1199034.72</v>
      </c>
      <c r="D246" s="2" t="s">
        <v>69</v>
      </c>
      <c r="E246" s="2">
        <v>-38118.97</v>
      </c>
      <c r="F246" s="2" t="s">
        <v>69</v>
      </c>
    </row>
    <row r="247">
      <c r="A247" s="2" t="s">
        <v>5832</v>
      </c>
      <c r="B247" s="2" t="s">
        <v>5833</v>
      </c>
      <c r="C247" s="2">
        <v>453471.4</v>
      </c>
      <c r="D247" s="2" t="s">
        <v>69</v>
      </c>
      <c r="E247" s="2">
        <v>-26728.17</v>
      </c>
      <c r="F247" s="2" t="s">
        <v>69</v>
      </c>
    </row>
    <row r="248">
      <c r="A248" s="2" t="s">
        <v>5834</v>
      </c>
      <c r="B248" s="2" t="s">
        <v>5835</v>
      </c>
      <c r="C248" s="2">
        <v>85564.6</v>
      </c>
      <c r="D248" s="2" t="s">
        <v>69</v>
      </c>
      <c r="E248" s="2">
        <v>-3412.97</v>
      </c>
      <c r="F248" s="2" t="s">
        <v>69</v>
      </c>
    </row>
    <row r="249">
      <c r="A249" s="2" t="s">
        <v>5836</v>
      </c>
      <c r="B249" s="2" t="s">
        <v>5837</v>
      </c>
      <c r="C249" s="2">
        <v>356035.5</v>
      </c>
      <c r="D249" s="2" t="s">
        <v>69</v>
      </c>
      <c r="E249" s="2">
        <v>-1460.1</v>
      </c>
      <c r="F249" s="2" t="s">
        <v>69</v>
      </c>
    </row>
    <row r="250">
      <c r="A250" s="2" t="s">
        <v>5838</v>
      </c>
      <c r="B250" s="2" t="s">
        <v>5839</v>
      </c>
      <c r="C250" s="2">
        <v>963743.31</v>
      </c>
      <c r="D250" s="2" t="s">
        <v>69</v>
      </c>
      <c r="E250" s="2">
        <v>27792.28</v>
      </c>
      <c r="F250" s="2" t="s">
        <v>69</v>
      </c>
    </row>
    <row r="251">
      <c r="A251" s="2" t="s">
        <v>5840</v>
      </c>
      <c r="B251" s="2" t="s">
        <v>5841</v>
      </c>
      <c r="C251" s="2">
        <v>1951128.9</v>
      </c>
      <c r="D251" s="2" t="s">
        <v>69</v>
      </c>
      <c r="E251" s="2">
        <v>-64040.81</v>
      </c>
      <c r="F251" s="2" t="s">
        <v>69</v>
      </c>
    </row>
    <row r="252">
      <c r="A252" s="2" t="s">
        <v>5842</v>
      </c>
      <c r="B252" s="2" t="s">
        <v>5843</v>
      </c>
      <c r="C252" s="2">
        <v>437990.05</v>
      </c>
      <c r="D252" s="2" t="s">
        <v>69</v>
      </c>
      <c r="E252" s="2">
        <v>-39993.64</v>
      </c>
      <c r="F252" s="2" t="s">
        <v>69</v>
      </c>
    </row>
    <row r="253">
      <c r="A253" s="2" t="s">
        <v>5844</v>
      </c>
      <c r="B253" s="2" t="s">
        <v>5845</v>
      </c>
      <c r="C253" s="2">
        <v>778955.22</v>
      </c>
      <c r="D253" s="2" t="s">
        <v>69</v>
      </c>
      <c r="E253" s="2">
        <v>43072.53</v>
      </c>
      <c r="F253" s="2" t="s">
        <v>69</v>
      </c>
    </row>
    <row r="254">
      <c r="A254" s="2" t="s">
        <v>5846</v>
      </c>
      <c r="B254" s="2" t="s">
        <v>5847</v>
      </c>
      <c r="C254" s="2">
        <v>342269.76</v>
      </c>
      <c r="D254" s="2" t="s">
        <v>69</v>
      </c>
      <c r="E254" s="2">
        <v>-13758.68</v>
      </c>
      <c r="F254" s="2" t="s">
        <v>69</v>
      </c>
    </row>
    <row r="255">
      <c r="A255" s="2" t="s">
        <v>5848</v>
      </c>
      <c r="B255" s="2" t="s">
        <v>5849</v>
      </c>
      <c r="C255" s="2">
        <v>2136531.76</v>
      </c>
      <c r="D255" s="2" t="s">
        <v>69</v>
      </c>
      <c r="E255" s="2">
        <v>51994.12</v>
      </c>
      <c r="F255" s="2" t="s">
        <v>69</v>
      </c>
    </row>
    <row r="256">
      <c r="A256" s="2" t="s">
        <v>5850</v>
      </c>
      <c r="B256" s="2" t="s">
        <v>5851</v>
      </c>
      <c r="C256" s="2">
        <v>171732.54</v>
      </c>
      <c r="D256" s="2" t="s">
        <v>69</v>
      </c>
      <c r="E256" s="2">
        <v>7393.19</v>
      </c>
      <c r="F256" s="2" t="s">
        <v>69</v>
      </c>
    </row>
    <row r="257">
      <c r="A257" s="2" t="s">
        <v>7194</v>
      </c>
      <c r="B257" s="2" t="s">
        <v>7195</v>
      </c>
      <c r="C257" s="2">
        <v>8662.5</v>
      </c>
      <c r="D257" s="2" t="s">
        <v>69</v>
      </c>
      <c r="E257" s="2">
        <v>25.67</v>
      </c>
      <c r="F257" s="2" t="s">
        <v>69</v>
      </c>
    </row>
    <row r="258">
      <c r="A258" s="2" t="s">
        <v>5852</v>
      </c>
      <c r="B258" s="2" t="s">
        <v>5853</v>
      </c>
      <c r="C258" s="2">
        <v>491377.9</v>
      </c>
      <c r="D258" s="2" t="s">
        <v>69</v>
      </c>
      <c r="E258" s="2">
        <v>-22237.52</v>
      </c>
      <c r="F258" s="2" t="s">
        <v>69</v>
      </c>
    </row>
    <row r="259">
      <c r="A259" s="2" t="s">
        <v>5854</v>
      </c>
      <c r="B259" s="2" t="s">
        <v>5855</v>
      </c>
      <c r="C259" s="2">
        <v>306729.5</v>
      </c>
      <c r="D259" s="2" t="s">
        <v>69</v>
      </c>
      <c r="E259" s="2">
        <v>-6434.92</v>
      </c>
      <c r="F259" s="2" t="s">
        <v>69</v>
      </c>
    </row>
    <row r="260">
      <c r="A260" s="2" t="s">
        <v>5856</v>
      </c>
      <c r="B260" s="2" t="s">
        <v>5857</v>
      </c>
      <c r="C260" s="2">
        <v>666043.27</v>
      </c>
      <c r="D260" s="2" t="s">
        <v>69</v>
      </c>
      <c r="E260" s="2">
        <v>-29841.89</v>
      </c>
      <c r="F260" s="2" t="s">
        <v>69</v>
      </c>
    </row>
    <row r="261">
      <c r="A261" s="2" t="s">
        <v>5858</v>
      </c>
      <c r="B261" s="2" t="s">
        <v>5859</v>
      </c>
      <c r="C261" s="2">
        <v>411500.25</v>
      </c>
      <c r="D261" s="2" t="s">
        <v>69</v>
      </c>
      <c r="E261" s="2">
        <v>5244.75</v>
      </c>
      <c r="F261" s="2" t="s">
        <v>69</v>
      </c>
    </row>
    <row r="262">
      <c r="A262" s="2" t="s">
        <v>5860</v>
      </c>
      <c r="B262" s="2" t="s">
        <v>5861</v>
      </c>
      <c r="C262" s="2">
        <v>1365047.79</v>
      </c>
      <c r="D262" s="2" t="s">
        <v>69</v>
      </c>
      <c r="E262" s="2">
        <v>70026.63</v>
      </c>
      <c r="F262" s="2" t="s">
        <v>69</v>
      </c>
    </row>
    <row r="263">
      <c r="A263" s="2" t="s">
        <v>5862</v>
      </c>
      <c r="B263" s="2" t="s">
        <v>5863</v>
      </c>
      <c r="C263" s="2">
        <v>33082</v>
      </c>
      <c r="D263" s="2" t="s">
        <v>69</v>
      </c>
      <c r="E263" s="2">
        <v>624.36</v>
      </c>
      <c r="F263" s="2" t="s">
        <v>69</v>
      </c>
    </row>
    <row r="264">
      <c r="A264" s="2" t="s">
        <v>5870</v>
      </c>
      <c r="B264" s="2" t="s">
        <v>5871</v>
      </c>
      <c r="C264" s="2">
        <v>1098891.78</v>
      </c>
      <c r="D264" s="2" t="s">
        <v>69</v>
      </c>
      <c r="E264" s="2">
        <v>45759.86</v>
      </c>
      <c r="F264" s="2" t="s">
        <v>69</v>
      </c>
    </row>
    <row r="265">
      <c r="A265" s="2" t="s">
        <v>5872</v>
      </c>
      <c r="B265" s="2" t="s">
        <v>5873</v>
      </c>
      <c r="C265" s="2">
        <v>545408.7</v>
      </c>
      <c r="D265" s="2" t="s">
        <v>69</v>
      </c>
      <c r="E265" s="2">
        <v>-66837.38</v>
      </c>
      <c r="F265" s="2" t="s">
        <v>69</v>
      </c>
    </row>
    <row r="266">
      <c r="A266" s="2" t="s">
        <v>5874</v>
      </c>
      <c r="B266" s="2" t="s">
        <v>5875</v>
      </c>
      <c r="C266" s="2">
        <v>984969.6</v>
      </c>
      <c r="D266" s="2" t="s">
        <v>69</v>
      </c>
      <c r="E266" s="2">
        <v>97165.56</v>
      </c>
      <c r="F266" s="2" t="s">
        <v>69</v>
      </c>
    </row>
    <row r="267">
      <c r="A267" s="2" t="s">
        <v>5876</v>
      </c>
      <c r="B267" s="2" t="s">
        <v>5877</v>
      </c>
      <c r="C267" s="2">
        <v>40009.48</v>
      </c>
      <c r="D267" s="2" t="s">
        <v>69</v>
      </c>
      <c r="E267" s="2">
        <v>-296.11</v>
      </c>
      <c r="F267" s="2" t="s">
        <v>69</v>
      </c>
    </row>
    <row r="268">
      <c r="A268" s="2" t="s">
        <v>5880</v>
      </c>
      <c r="B268" s="2" t="s">
        <v>5881</v>
      </c>
      <c r="C268" s="2">
        <v>55512.24</v>
      </c>
      <c r="D268" s="2" t="s">
        <v>69</v>
      </c>
      <c r="E268" s="2">
        <v>-1444.83</v>
      </c>
      <c r="F268" s="2" t="s">
        <v>69</v>
      </c>
    </row>
    <row r="269">
      <c r="A269" s="2" t="s">
        <v>5882</v>
      </c>
      <c r="B269" s="2" t="s">
        <v>5883</v>
      </c>
      <c r="C269" s="2">
        <v>1074799.44</v>
      </c>
      <c r="D269" s="2" t="s">
        <v>69</v>
      </c>
      <c r="E269" s="2">
        <v>42661.29</v>
      </c>
      <c r="F269" s="2" t="s">
        <v>69</v>
      </c>
    </row>
    <row r="270">
      <c r="A270" s="2" t="s">
        <v>5884</v>
      </c>
      <c r="B270" s="2" t="s">
        <v>5885</v>
      </c>
      <c r="C270" s="2">
        <v>105179.08</v>
      </c>
      <c r="D270" s="2" t="s">
        <v>69</v>
      </c>
      <c r="E270" s="2">
        <v>5803.96</v>
      </c>
      <c r="F270" s="2" t="s">
        <v>69</v>
      </c>
    </row>
    <row r="271">
      <c r="A271" s="2" t="s">
        <v>5888</v>
      </c>
      <c r="B271" s="2" t="s">
        <v>5889</v>
      </c>
      <c r="C271" s="2">
        <v>1124539.89</v>
      </c>
      <c r="D271" s="2" t="s">
        <v>69</v>
      </c>
      <c r="E271" s="2">
        <v>-78377.06</v>
      </c>
      <c r="F271" s="2" t="s">
        <v>69</v>
      </c>
    </row>
    <row r="272">
      <c r="A272" s="2" t="s">
        <v>5890</v>
      </c>
      <c r="B272" s="2" t="s">
        <v>5891</v>
      </c>
      <c r="C272" s="2">
        <v>63227.1</v>
      </c>
      <c r="D272" s="2" t="s">
        <v>69</v>
      </c>
      <c r="E272" s="2">
        <v>-1404.42</v>
      </c>
      <c r="F272" s="2" t="s">
        <v>69</v>
      </c>
    </row>
    <row r="273">
      <c r="A273" s="2" t="s">
        <v>5892</v>
      </c>
      <c r="B273" s="2" t="s">
        <v>5893</v>
      </c>
      <c r="C273" s="2">
        <v>506067.9</v>
      </c>
      <c r="D273" s="2" t="s">
        <v>69</v>
      </c>
      <c r="E273" s="2">
        <v>7967.36</v>
      </c>
      <c r="F273" s="2" t="s">
        <v>69</v>
      </c>
    </row>
    <row r="274">
      <c r="A274" s="2" t="s">
        <v>5894</v>
      </c>
      <c r="B274" s="2" t="s">
        <v>5895</v>
      </c>
      <c r="C274" s="2">
        <v>1354831.76</v>
      </c>
      <c r="D274" s="2" t="s">
        <v>69</v>
      </c>
      <c r="E274" s="2">
        <v>-5684.74</v>
      </c>
      <c r="F274" s="2" t="s">
        <v>69</v>
      </c>
    </row>
    <row r="275">
      <c r="A275" s="2" t="s">
        <v>316</v>
      </c>
      <c r="B275" s="2" t="s">
        <v>5896</v>
      </c>
      <c r="C275" s="2">
        <v>797335.68</v>
      </c>
      <c r="D275" s="2" t="s">
        <v>69</v>
      </c>
      <c r="E275" s="2">
        <v>54339.69</v>
      </c>
      <c r="F275" s="2" t="s">
        <v>69</v>
      </c>
    </row>
    <row r="276">
      <c r="A276" s="2" t="s">
        <v>5897</v>
      </c>
      <c r="B276" s="2" t="s">
        <v>5898</v>
      </c>
      <c r="C276" s="2">
        <v>428923.2</v>
      </c>
      <c r="D276" s="2" t="s">
        <v>69</v>
      </c>
      <c r="E276" s="2">
        <v>-20262.31</v>
      </c>
      <c r="F276" s="2" t="s">
        <v>69</v>
      </c>
    </row>
    <row r="277">
      <c r="A277" s="2" t="s">
        <v>5899</v>
      </c>
      <c r="B277" s="2" t="s">
        <v>5900</v>
      </c>
      <c r="C277" s="2">
        <v>119129.6</v>
      </c>
      <c r="D277" s="2" t="s">
        <v>69</v>
      </c>
      <c r="E277" s="2">
        <v>9863.21</v>
      </c>
      <c r="F277" s="2" t="s">
        <v>69</v>
      </c>
    </row>
    <row r="278">
      <c r="A278" s="2" t="s">
        <v>5903</v>
      </c>
      <c r="B278" s="2" t="s">
        <v>5904</v>
      </c>
      <c r="C278" s="2">
        <v>939900.84</v>
      </c>
      <c r="D278" s="2" t="s">
        <v>69</v>
      </c>
      <c r="E278" s="2">
        <v>-37049.51</v>
      </c>
      <c r="F278" s="2" t="s">
        <v>69</v>
      </c>
    </row>
    <row r="279">
      <c r="A279" s="2" t="s">
        <v>5915</v>
      </c>
      <c r="B279" s="2" t="s">
        <v>5916</v>
      </c>
      <c r="C279" s="2">
        <v>410365.2</v>
      </c>
      <c r="D279" s="2" t="s">
        <v>69</v>
      </c>
      <c r="E279" s="2">
        <v>6676.06</v>
      </c>
      <c r="F279" s="2" t="s">
        <v>69</v>
      </c>
    </row>
    <row r="280">
      <c r="A280" s="2" t="s">
        <v>5917</v>
      </c>
      <c r="B280" s="2" t="s">
        <v>5918</v>
      </c>
      <c r="C280" s="2">
        <v>1162782.6</v>
      </c>
      <c r="D280" s="2" t="s">
        <v>69</v>
      </c>
      <c r="E280" s="2">
        <v>87430.55</v>
      </c>
      <c r="F280" s="2" t="s">
        <v>69</v>
      </c>
    </row>
    <row r="281">
      <c r="A281" s="2" t="s">
        <v>5919</v>
      </c>
      <c r="B281" s="2" t="s">
        <v>5920</v>
      </c>
      <c r="C281" s="2">
        <v>666624.74</v>
      </c>
      <c r="D281" s="2" t="s">
        <v>69</v>
      </c>
      <c r="E281" s="2">
        <v>35979.14</v>
      </c>
      <c r="F281" s="2" t="s">
        <v>69</v>
      </c>
    </row>
    <row r="282">
      <c r="A282" s="2" t="s">
        <v>5921</v>
      </c>
      <c r="B282" s="2" t="s">
        <v>5922</v>
      </c>
      <c r="C282" s="2">
        <v>921832.92</v>
      </c>
      <c r="D282" s="2" t="s">
        <v>69</v>
      </c>
      <c r="E282" s="2">
        <v>7212.34</v>
      </c>
      <c r="F282" s="2" t="s">
        <v>69</v>
      </c>
    </row>
    <row r="283">
      <c r="A283" s="2" t="s">
        <v>5925</v>
      </c>
      <c r="B283" s="2" t="s">
        <v>5926</v>
      </c>
      <c r="C283" s="2">
        <v>107379</v>
      </c>
      <c r="D283" s="2" t="s">
        <v>69</v>
      </c>
      <c r="E283" s="2">
        <v>-7954</v>
      </c>
      <c r="F283" s="2" t="s">
        <v>69</v>
      </c>
    </row>
    <row r="284">
      <c r="A284" s="2" t="s">
        <v>5927</v>
      </c>
      <c r="B284" s="2" t="s">
        <v>5928</v>
      </c>
      <c r="C284" s="2">
        <v>1383394.82</v>
      </c>
      <c r="D284" s="2" t="s">
        <v>69</v>
      </c>
      <c r="E284" s="2">
        <v>-94179.81</v>
      </c>
      <c r="F284" s="2" t="s">
        <v>69</v>
      </c>
    </row>
    <row r="285">
      <c r="A285" s="2" t="s">
        <v>5929</v>
      </c>
      <c r="B285" s="2" t="s">
        <v>5930</v>
      </c>
      <c r="C285" s="2">
        <v>157048.92</v>
      </c>
      <c r="D285" s="2" t="s">
        <v>69</v>
      </c>
      <c r="E285" s="2">
        <v>-621.58</v>
      </c>
      <c r="F285" s="2" t="s">
        <v>69</v>
      </c>
    </row>
    <row r="286">
      <c r="A286" s="2" t="s">
        <v>5933</v>
      </c>
      <c r="B286" s="2" t="s">
        <v>5934</v>
      </c>
      <c r="C286" s="2">
        <v>130408.7</v>
      </c>
      <c r="D286" s="2" t="s">
        <v>69</v>
      </c>
      <c r="E286" s="2">
        <v>9102.14</v>
      </c>
      <c r="F286" s="2" t="s">
        <v>69</v>
      </c>
    </row>
    <row r="287">
      <c r="A287" s="2" t="s">
        <v>5937</v>
      </c>
      <c r="B287" s="2" t="s">
        <v>5938</v>
      </c>
      <c r="C287" s="2">
        <v>563975.1</v>
      </c>
      <c r="D287" s="2" t="s">
        <v>69</v>
      </c>
      <c r="E287" s="2">
        <v>61524.27</v>
      </c>
      <c r="F287" s="2" t="s">
        <v>69</v>
      </c>
    </row>
    <row r="288">
      <c r="A288" s="2" t="s">
        <v>5941</v>
      </c>
      <c r="B288" s="2" t="s">
        <v>5942</v>
      </c>
      <c r="C288" s="2">
        <v>306952.36</v>
      </c>
      <c r="D288" s="2" t="s">
        <v>69</v>
      </c>
      <c r="E288" s="2">
        <v>-4449.34</v>
      </c>
      <c r="F288" s="2" t="s">
        <v>69</v>
      </c>
    </row>
    <row r="289">
      <c r="A289" s="2" t="s">
        <v>5943</v>
      </c>
      <c r="B289" s="2" t="s">
        <v>5944</v>
      </c>
      <c r="C289" s="2">
        <v>427309.68</v>
      </c>
      <c r="D289" s="2" t="s">
        <v>69</v>
      </c>
      <c r="E289" s="2">
        <v>-7175.85</v>
      </c>
      <c r="F289" s="2" t="s">
        <v>69</v>
      </c>
    </row>
    <row r="290">
      <c r="A290" s="2" t="s">
        <v>5953</v>
      </c>
      <c r="B290" s="2" t="s">
        <v>5954</v>
      </c>
      <c r="C290" s="2">
        <v>356966.61</v>
      </c>
      <c r="D290" s="2" t="s">
        <v>69</v>
      </c>
      <c r="E290" s="2">
        <v>7312.34</v>
      </c>
      <c r="F290" s="2" t="s">
        <v>69</v>
      </c>
    </row>
    <row r="291">
      <c r="A291" s="2" t="s">
        <v>5955</v>
      </c>
      <c r="B291" s="2" t="s">
        <v>5956</v>
      </c>
      <c r="C291" s="2">
        <v>550800</v>
      </c>
      <c r="D291" s="2" t="s">
        <v>69</v>
      </c>
      <c r="E291" s="2">
        <v>-5287.68</v>
      </c>
      <c r="F291" s="2" t="s">
        <v>69</v>
      </c>
    </row>
    <row r="292">
      <c r="A292" s="2" t="s">
        <v>5959</v>
      </c>
      <c r="B292" s="2" t="s">
        <v>5960</v>
      </c>
      <c r="C292" s="2">
        <v>412399.2</v>
      </c>
      <c r="D292" s="2" t="s">
        <v>69</v>
      </c>
      <c r="E292" s="2">
        <v>-41952.51</v>
      </c>
      <c r="F292" s="2" t="s">
        <v>69</v>
      </c>
    </row>
    <row r="293">
      <c r="A293" s="2" t="s">
        <v>5963</v>
      </c>
      <c r="B293" s="2" t="s">
        <v>5964</v>
      </c>
      <c r="C293" s="2">
        <v>591591.6</v>
      </c>
      <c r="D293" s="2" t="s">
        <v>69</v>
      </c>
      <c r="E293" s="2">
        <v>36174.02</v>
      </c>
      <c r="F293" s="2" t="s">
        <v>69</v>
      </c>
    </row>
    <row r="294">
      <c r="A294" s="2" t="s">
        <v>5967</v>
      </c>
      <c r="B294" s="2" t="s">
        <v>5968</v>
      </c>
      <c r="C294" s="2">
        <v>117824.58</v>
      </c>
      <c r="D294" s="2" t="s">
        <v>69</v>
      </c>
      <c r="E294" s="2">
        <v>-6396.98</v>
      </c>
      <c r="F294" s="2" t="s">
        <v>69</v>
      </c>
    </row>
    <row r="295">
      <c r="A295" s="2" t="s">
        <v>5969</v>
      </c>
      <c r="B295" s="2" t="s">
        <v>5970</v>
      </c>
      <c r="C295" s="2">
        <v>154128.1</v>
      </c>
      <c r="D295" s="2" t="s">
        <v>69</v>
      </c>
      <c r="E295" s="2">
        <v>-2356.07</v>
      </c>
      <c r="F295" s="2" t="s">
        <v>69</v>
      </c>
    </row>
    <row r="296">
      <c r="A296" s="2" t="s">
        <v>5971</v>
      </c>
      <c r="B296" s="2" t="s">
        <v>5972</v>
      </c>
      <c r="C296" s="2">
        <v>563896.75</v>
      </c>
      <c r="D296" s="2" t="s">
        <v>69</v>
      </c>
      <c r="E296" s="2">
        <v>9098.04</v>
      </c>
      <c r="F296" s="2" t="s">
        <v>69</v>
      </c>
    </row>
    <row r="297">
      <c r="A297" s="2" t="s">
        <v>5975</v>
      </c>
      <c r="B297" s="2" t="s">
        <v>5976</v>
      </c>
      <c r="C297" s="2">
        <v>51445.8</v>
      </c>
      <c r="D297" s="2" t="s">
        <v>69</v>
      </c>
      <c r="E297" s="2">
        <v>-2394</v>
      </c>
      <c r="F297" s="2" t="s">
        <v>69</v>
      </c>
    </row>
    <row r="298">
      <c r="A298" s="2" t="s">
        <v>5979</v>
      </c>
      <c r="B298" s="2" t="s">
        <v>5980</v>
      </c>
      <c r="C298" s="2">
        <v>928570.18</v>
      </c>
      <c r="D298" s="2" t="s">
        <v>69</v>
      </c>
      <c r="E298" s="2">
        <v>-13735.57</v>
      </c>
      <c r="F298" s="2" t="s">
        <v>69</v>
      </c>
    </row>
    <row r="299">
      <c r="A299" s="2" t="s">
        <v>5981</v>
      </c>
      <c r="B299" s="2" t="s">
        <v>5982</v>
      </c>
      <c r="C299" s="2">
        <v>774140.22</v>
      </c>
      <c r="D299" s="2" t="s">
        <v>69</v>
      </c>
      <c r="E299" s="2">
        <v>-39108.12</v>
      </c>
      <c r="F299" s="2" t="s">
        <v>69</v>
      </c>
    </row>
    <row r="300">
      <c r="A300" s="2" t="s">
        <v>5983</v>
      </c>
      <c r="B300" s="2" t="s">
        <v>5984</v>
      </c>
      <c r="C300" s="2">
        <v>162299.52</v>
      </c>
      <c r="D300" s="2" t="s">
        <v>69</v>
      </c>
      <c r="E300" s="2">
        <v>-4252.83</v>
      </c>
      <c r="F300" s="2" t="s">
        <v>69</v>
      </c>
    </row>
    <row r="301">
      <c r="A301" s="2" t="s">
        <v>5987</v>
      </c>
      <c r="B301" s="2" t="s">
        <v>5988</v>
      </c>
      <c r="C301" s="2">
        <v>314109.36</v>
      </c>
      <c r="D301" s="2" t="s">
        <v>69</v>
      </c>
      <c r="E301" s="2">
        <v>19983.66</v>
      </c>
      <c r="F301" s="2" t="s">
        <v>69</v>
      </c>
    </row>
    <row r="302">
      <c r="A302" s="2" t="s">
        <v>5995</v>
      </c>
      <c r="B302" s="2" t="s">
        <v>5996</v>
      </c>
      <c r="C302" s="2">
        <v>582261.26</v>
      </c>
      <c r="D302" s="2" t="s">
        <v>69</v>
      </c>
      <c r="E302" s="2">
        <v>-40606.11</v>
      </c>
      <c r="F302" s="2" t="s">
        <v>69</v>
      </c>
    </row>
    <row r="303">
      <c r="A303" s="2" t="s">
        <v>5997</v>
      </c>
      <c r="B303" s="2" t="s">
        <v>5998</v>
      </c>
      <c r="C303" s="2">
        <v>22510.25</v>
      </c>
      <c r="D303" s="2" t="s">
        <v>69</v>
      </c>
      <c r="E303" s="2">
        <v>373.01</v>
      </c>
      <c r="F303" s="2" t="s">
        <v>69</v>
      </c>
    </row>
    <row r="304">
      <c r="A304" s="2" t="s">
        <v>6005</v>
      </c>
      <c r="B304" s="2" t="s">
        <v>6006</v>
      </c>
      <c r="C304" s="2">
        <v>510925.14</v>
      </c>
      <c r="D304" s="2" t="s">
        <v>69</v>
      </c>
      <c r="E304" s="2">
        <v>-10756.15</v>
      </c>
      <c r="F304" s="2" t="s">
        <v>69</v>
      </c>
    </row>
    <row r="305">
      <c r="A305" s="2" t="s">
        <v>6007</v>
      </c>
      <c r="B305" s="2" t="s">
        <v>6008</v>
      </c>
      <c r="C305" s="2">
        <v>271089.72</v>
      </c>
      <c r="D305" s="2" t="s">
        <v>69</v>
      </c>
      <c r="E305" s="2">
        <v>-11259.8</v>
      </c>
      <c r="F305" s="2" t="s">
        <v>69</v>
      </c>
    </row>
    <row r="306">
      <c r="A306" s="2" t="s">
        <v>6013</v>
      </c>
      <c r="B306" s="2" t="s">
        <v>6014</v>
      </c>
      <c r="C306" s="2">
        <v>24824.15</v>
      </c>
      <c r="D306" s="2" t="s">
        <v>69</v>
      </c>
      <c r="E306" s="2">
        <v>351.72</v>
      </c>
      <c r="F306" s="2" t="s">
        <v>69</v>
      </c>
    </row>
    <row r="307">
      <c r="A307" s="2" t="s">
        <v>6015</v>
      </c>
      <c r="B307" s="2" t="s">
        <v>6016</v>
      </c>
      <c r="C307" s="2">
        <v>2698625.46</v>
      </c>
      <c r="D307" s="2" t="s">
        <v>69</v>
      </c>
      <c r="E307" s="2">
        <v>31647.25</v>
      </c>
      <c r="F307" s="2" t="s">
        <v>69</v>
      </c>
    </row>
    <row r="308">
      <c r="A308" s="2" t="s">
        <v>6021</v>
      </c>
      <c r="B308" s="2" t="s">
        <v>6022</v>
      </c>
      <c r="C308" s="2">
        <v>1903384</v>
      </c>
      <c r="D308" s="2" t="s">
        <v>69</v>
      </c>
      <c r="E308" s="2">
        <v>51162.66</v>
      </c>
      <c r="F308" s="2" t="s">
        <v>69</v>
      </c>
    </row>
    <row r="309">
      <c r="A309" s="2" t="s">
        <v>6023</v>
      </c>
      <c r="B309" s="2" t="s">
        <v>6024</v>
      </c>
      <c r="C309" s="2">
        <v>751816.87</v>
      </c>
      <c r="D309" s="2" t="s">
        <v>69</v>
      </c>
      <c r="E309" s="2">
        <v>-4585.18</v>
      </c>
      <c r="F309" s="2" t="s">
        <v>69</v>
      </c>
    </row>
    <row r="310">
      <c r="A310" s="2" t="s">
        <v>6031</v>
      </c>
      <c r="B310" s="2" t="s">
        <v>6032</v>
      </c>
      <c r="C310" s="2">
        <v>150768.07</v>
      </c>
      <c r="D310" s="2" t="s">
        <v>69</v>
      </c>
      <c r="E310" s="2">
        <v>1640.51</v>
      </c>
      <c r="F310" s="2" t="s">
        <v>69</v>
      </c>
    </row>
    <row r="311">
      <c r="A311" s="2" t="s">
        <v>6033</v>
      </c>
      <c r="B311" s="2" t="s">
        <v>6034</v>
      </c>
      <c r="C311" s="2">
        <v>1099110.53</v>
      </c>
      <c r="D311" s="2" t="s">
        <v>69</v>
      </c>
      <c r="E311" s="2">
        <v>-26553.03</v>
      </c>
      <c r="F311" s="2" t="s">
        <v>69</v>
      </c>
    </row>
    <row r="312">
      <c r="A312" s="2" t="s">
        <v>6037</v>
      </c>
      <c r="B312" s="2" t="s">
        <v>6038</v>
      </c>
      <c r="C312" s="2">
        <v>915587.58</v>
      </c>
      <c r="D312" s="2" t="s">
        <v>69</v>
      </c>
      <c r="E312" s="2">
        <v>-12485.56</v>
      </c>
      <c r="F312" s="2" t="s">
        <v>69</v>
      </c>
    </row>
    <row r="313">
      <c r="A313" s="2" t="s">
        <v>6043</v>
      </c>
      <c r="B313" s="2" t="s">
        <v>6044</v>
      </c>
      <c r="C313" s="2">
        <v>1098443.7</v>
      </c>
      <c r="D313" s="2" t="s">
        <v>69</v>
      </c>
      <c r="E313" s="2">
        <v>-51972.09</v>
      </c>
      <c r="F313" s="2" t="s">
        <v>69</v>
      </c>
    </row>
    <row r="314">
      <c r="A314" s="2" t="s">
        <v>6045</v>
      </c>
      <c r="B314" s="2" t="s">
        <v>6046</v>
      </c>
      <c r="C314" s="2">
        <v>128948.91</v>
      </c>
      <c r="D314" s="2" t="s">
        <v>69</v>
      </c>
      <c r="E314" s="2">
        <v>-3851.69</v>
      </c>
      <c r="F314" s="2" t="s">
        <v>69</v>
      </c>
    </row>
    <row r="315">
      <c r="A315" s="2" t="s">
        <v>6047</v>
      </c>
      <c r="B315" s="2" t="s">
        <v>6048</v>
      </c>
      <c r="C315" s="2">
        <v>112700.85</v>
      </c>
      <c r="D315" s="2" t="s">
        <v>69</v>
      </c>
      <c r="E315" s="2">
        <v>-942.24</v>
      </c>
      <c r="F315" s="2" t="s">
        <v>69</v>
      </c>
    </row>
    <row r="316">
      <c r="A316" s="2" t="s">
        <v>6051</v>
      </c>
      <c r="B316" s="2" t="s">
        <v>6052</v>
      </c>
      <c r="C316" s="2">
        <v>727278.3</v>
      </c>
      <c r="D316" s="2" t="s">
        <v>69</v>
      </c>
      <c r="E316" s="2">
        <v>-27858.6</v>
      </c>
      <c r="F316" s="2" t="s">
        <v>69</v>
      </c>
    </row>
    <row r="317">
      <c r="A317" s="2" t="s">
        <v>6069</v>
      </c>
      <c r="B317" s="2" t="s">
        <v>6070</v>
      </c>
      <c r="C317" s="2">
        <v>239703.93</v>
      </c>
      <c r="D317" s="2" t="s">
        <v>69</v>
      </c>
      <c r="E317" s="2">
        <v>6865.13</v>
      </c>
      <c r="F317" s="2" t="s">
        <v>69</v>
      </c>
    </row>
    <row r="318">
      <c r="A318" s="2" t="s">
        <v>6071</v>
      </c>
      <c r="B318" s="2" t="s">
        <v>6072</v>
      </c>
      <c r="C318" s="2">
        <v>230006.98</v>
      </c>
      <c r="D318" s="2" t="s">
        <v>69</v>
      </c>
      <c r="E318" s="2">
        <v>-8118.44</v>
      </c>
      <c r="F318" s="2" t="s">
        <v>69</v>
      </c>
    </row>
    <row r="319">
      <c r="A319" s="2" t="s">
        <v>6077</v>
      </c>
      <c r="B319" s="2" t="s">
        <v>6078</v>
      </c>
      <c r="C319" s="2">
        <v>2197586.88</v>
      </c>
      <c r="D319" s="2" t="s">
        <v>69</v>
      </c>
      <c r="E319" s="2">
        <v>-8368.67</v>
      </c>
      <c r="F319" s="2" t="s">
        <v>69</v>
      </c>
    </row>
    <row r="320">
      <c r="A320" s="2" t="s">
        <v>6079</v>
      </c>
      <c r="B320" s="2" t="s">
        <v>6080</v>
      </c>
      <c r="C320" s="2">
        <v>185319.48</v>
      </c>
      <c r="D320" s="2" t="s">
        <v>69</v>
      </c>
      <c r="E320" s="2">
        <v>-7472.82</v>
      </c>
      <c r="F320" s="2" t="s">
        <v>69</v>
      </c>
    </row>
    <row r="321">
      <c r="A321" s="2" t="s">
        <v>6081</v>
      </c>
      <c r="B321" s="2" t="s">
        <v>6082</v>
      </c>
      <c r="C321" s="2">
        <v>887639.88</v>
      </c>
      <c r="D321" s="2" t="s">
        <v>69</v>
      </c>
      <c r="E321" s="2">
        <v>17601.63</v>
      </c>
      <c r="F321" s="2" t="s">
        <v>69</v>
      </c>
    </row>
    <row r="322">
      <c r="A322" s="2" t="s">
        <v>6083</v>
      </c>
      <c r="B322" s="2" t="s">
        <v>6084</v>
      </c>
      <c r="C322" s="2">
        <v>816074.82</v>
      </c>
      <c r="D322" s="2" t="s">
        <v>69</v>
      </c>
      <c r="E322" s="2">
        <v>9052.66</v>
      </c>
      <c r="F322" s="2" t="s">
        <v>69</v>
      </c>
    </row>
    <row r="323">
      <c r="A323" s="2" t="s">
        <v>6089</v>
      </c>
      <c r="B323" s="2" t="s">
        <v>6090</v>
      </c>
      <c r="C323" s="2">
        <v>8324.09</v>
      </c>
      <c r="D323" s="2" t="s">
        <v>69</v>
      </c>
      <c r="E323" s="2">
        <v>43.68</v>
      </c>
      <c r="F323" s="2" t="s">
        <v>69</v>
      </c>
    </row>
    <row r="324">
      <c r="A324" s="2" t="s">
        <v>6091</v>
      </c>
      <c r="B324" s="2" t="s">
        <v>6092</v>
      </c>
      <c r="C324" s="2">
        <v>529259.31</v>
      </c>
      <c r="D324" s="2" t="s">
        <v>69</v>
      </c>
      <c r="E324" s="2">
        <v>-27703.44</v>
      </c>
      <c r="F324" s="2" t="s">
        <v>69</v>
      </c>
    </row>
    <row r="325">
      <c r="A325" s="2" t="s">
        <v>6095</v>
      </c>
      <c r="B325" s="2" t="s">
        <v>6096</v>
      </c>
      <c r="C325" s="2">
        <v>575987.9</v>
      </c>
      <c r="D325" s="2" t="s">
        <v>69</v>
      </c>
      <c r="E325" s="2">
        <v>-18729.66</v>
      </c>
      <c r="F325" s="2" t="s">
        <v>69</v>
      </c>
    </row>
    <row r="326">
      <c r="A326" s="2" t="s">
        <v>6097</v>
      </c>
      <c r="B326" s="2" t="s">
        <v>6098</v>
      </c>
      <c r="C326" s="2">
        <v>463524.69</v>
      </c>
      <c r="D326" s="2" t="s">
        <v>69</v>
      </c>
      <c r="E326" s="2">
        <v>-29538.86</v>
      </c>
      <c r="F326" s="2" t="s">
        <v>69</v>
      </c>
    </row>
    <row r="327">
      <c r="A327" s="2" t="s">
        <v>6109</v>
      </c>
      <c r="B327" s="2" t="s">
        <v>6110</v>
      </c>
      <c r="C327" s="2">
        <v>663090.45</v>
      </c>
      <c r="D327" s="2" t="s">
        <v>69</v>
      </c>
      <c r="E327" s="2">
        <v>66690.57</v>
      </c>
      <c r="F327" s="2" t="s">
        <v>69</v>
      </c>
    </row>
    <row r="328">
      <c r="A328" s="2" t="s">
        <v>6113</v>
      </c>
      <c r="B328" s="2" t="s">
        <v>6114</v>
      </c>
      <c r="C328" s="2">
        <v>793638.36</v>
      </c>
      <c r="D328" s="2" t="s">
        <v>69</v>
      </c>
      <c r="E328" s="2">
        <v>-6244.33</v>
      </c>
      <c r="F328" s="2" t="s">
        <v>69</v>
      </c>
    </row>
    <row r="329">
      <c r="A329" s="2" t="s">
        <v>6115</v>
      </c>
      <c r="B329" s="2" t="s">
        <v>6116</v>
      </c>
      <c r="C329" s="2">
        <v>360676.8</v>
      </c>
      <c r="D329" s="2" t="s">
        <v>69</v>
      </c>
      <c r="E329" s="2">
        <v>-339.75</v>
      </c>
      <c r="F329" s="2" t="s">
        <v>69</v>
      </c>
    </row>
    <row r="330">
      <c r="A330" s="2" t="s">
        <v>6119</v>
      </c>
      <c r="B330" s="2" t="s">
        <v>6120</v>
      </c>
      <c r="C330" s="2">
        <v>67592.72</v>
      </c>
      <c r="D330" s="2" t="s">
        <v>69</v>
      </c>
      <c r="E330" s="2">
        <v>2962.28</v>
      </c>
      <c r="F330" s="2" t="s">
        <v>69</v>
      </c>
    </row>
    <row r="331">
      <c r="A331" s="2" t="s">
        <v>6121</v>
      </c>
      <c r="B331" s="2" t="s">
        <v>6122</v>
      </c>
      <c r="C331" s="2">
        <v>30269.63</v>
      </c>
      <c r="D331" s="2" t="s">
        <v>69</v>
      </c>
      <c r="E331" s="2">
        <v>-967.23</v>
      </c>
      <c r="F331" s="2" t="s">
        <v>69</v>
      </c>
    </row>
    <row r="332">
      <c r="A332" s="2" t="s">
        <v>6125</v>
      </c>
      <c r="B332" s="2" t="s">
        <v>6126</v>
      </c>
      <c r="C332" s="2">
        <v>99264.97</v>
      </c>
      <c r="D332" s="2" t="s">
        <v>69</v>
      </c>
      <c r="E332" s="2">
        <v>2261.98</v>
      </c>
      <c r="F332" s="2" t="s">
        <v>69</v>
      </c>
    </row>
    <row r="333">
      <c r="A333" s="2" t="s">
        <v>6127</v>
      </c>
      <c r="B333" s="2" t="s">
        <v>6128</v>
      </c>
      <c r="C333" s="2">
        <v>724101.6</v>
      </c>
      <c r="D333" s="2" t="s">
        <v>69</v>
      </c>
      <c r="E333" s="2">
        <v>-16049.49</v>
      </c>
      <c r="F333" s="2" t="s">
        <v>69</v>
      </c>
    </row>
    <row r="334">
      <c r="A334" s="2" t="s">
        <v>6131</v>
      </c>
      <c r="B334" s="2" t="s">
        <v>6132</v>
      </c>
      <c r="C334" s="2">
        <v>140632.02</v>
      </c>
      <c r="D334" s="2" t="s">
        <v>69</v>
      </c>
      <c r="E334" s="2">
        <v>5269</v>
      </c>
      <c r="F334" s="2" t="s">
        <v>69</v>
      </c>
    </row>
    <row r="335">
      <c r="A335" s="2" t="s">
        <v>6133</v>
      </c>
      <c r="B335" s="2" t="s">
        <v>6134</v>
      </c>
      <c r="C335" s="2">
        <v>1137053.61</v>
      </c>
      <c r="D335" s="2" t="s">
        <v>69</v>
      </c>
      <c r="E335" s="2">
        <v>-9523.31</v>
      </c>
      <c r="F335" s="2" t="s">
        <v>69</v>
      </c>
    </row>
    <row r="336">
      <c r="A336" s="2" t="s">
        <v>6135</v>
      </c>
      <c r="B336" s="2" t="s">
        <v>6136</v>
      </c>
      <c r="C336" s="2">
        <v>682412.27</v>
      </c>
      <c r="D336" s="2" t="s">
        <v>69</v>
      </c>
      <c r="E336" s="2">
        <v>6065.07</v>
      </c>
      <c r="F336" s="2" t="s">
        <v>69</v>
      </c>
    </row>
    <row r="337">
      <c r="A337" s="2" t="s">
        <v>6137</v>
      </c>
      <c r="B337" s="2" t="s">
        <v>6138</v>
      </c>
      <c r="C337" s="2">
        <v>622654.67</v>
      </c>
      <c r="D337" s="2" t="s">
        <v>69</v>
      </c>
      <c r="E337" s="2">
        <v>-4667.52</v>
      </c>
      <c r="F337" s="2" t="s">
        <v>69</v>
      </c>
    </row>
    <row r="338">
      <c r="A338" s="2" t="s">
        <v>6139</v>
      </c>
      <c r="B338" s="2" t="s">
        <v>6140</v>
      </c>
      <c r="C338" s="2">
        <v>134284.12</v>
      </c>
      <c r="D338" s="2" t="s">
        <v>69</v>
      </c>
      <c r="E338" s="2">
        <v>13162.87</v>
      </c>
      <c r="F338" s="2" t="s">
        <v>69</v>
      </c>
    </row>
    <row r="339">
      <c r="A339" s="2" t="s">
        <v>6145</v>
      </c>
      <c r="B339" s="2" t="s">
        <v>6146</v>
      </c>
      <c r="C339" s="2">
        <v>595664.09</v>
      </c>
      <c r="D339" s="2" t="s">
        <v>69</v>
      </c>
      <c r="E339" s="2">
        <v>19584.35</v>
      </c>
      <c r="F339" s="2" t="s">
        <v>69</v>
      </c>
    </row>
    <row r="340">
      <c r="A340" s="2" t="s">
        <v>6147</v>
      </c>
      <c r="B340" s="2" t="s">
        <v>6148</v>
      </c>
      <c r="C340" s="2">
        <v>524790.14</v>
      </c>
      <c r="D340" s="2" t="s">
        <v>69</v>
      </c>
      <c r="E340" s="2">
        <v>-6089.49</v>
      </c>
      <c r="F340" s="2" t="s">
        <v>69</v>
      </c>
    </row>
    <row r="341">
      <c r="A341" s="2" t="s">
        <v>6151</v>
      </c>
      <c r="B341" s="2" t="s">
        <v>6152</v>
      </c>
      <c r="C341" s="2">
        <v>550425.37</v>
      </c>
      <c r="D341" s="2" t="s">
        <v>69</v>
      </c>
      <c r="E341" s="2">
        <v>-5385.51</v>
      </c>
      <c r="F341" s="2" t="s">
        <v>69</v>
      </c>
    </row>
    <row r="342">
      <c r="A342" s="2" t="s">
        <v>6155</v>
      </c>
      <c r="B342" s="2" t="s">
        <v>6156</v>
      </c>
      <c r="C342" s="2">
        <v>491712</v>
      </c>
      <c r="D342" s="2" t="s">
        <v>69</v>
      </c>
      <c r="E342" s="2">
        <v>-4481.46</v>
      </c>
      <c r="F342" s="2" t="s">
        <v>69</v>
      </c>
    </row>
    <row r="343">
      <c r="A343" s="2" t="s">
        <v>6157</v>
      </c>
      <c r="B343" s="2" t="s">
        <v>6158</v>
      </c>
      <c r="C343" s="2">
        <v>723382.64</v>
      </c>
      <c r="D343" s="2" t="s">
        <v>69</v>
      </c>
      <c r="E343" s="2">
        <v>-8315.42</v>
      </c>
      <c r="F343" s="2" t="s">
        <v>69</v>
      </c>
    </row>
    <row r="344">
      <c r="A344" s="2" t="s">
        <v>6159</v>
      </c>
      <c r="B344" s="2" t="s">
        <v>6160</v>
      </c>
      <c r="C344" s="2">
        <v>349244.91</v>
      </c>
      <c r="D344" s="2" t="s">
        <v>69</v>
      </c>
      <c r="E344" s="2">
        <v>4541.24</v>
      </c>
      <c r="F344" s="2" t="s">
        <v>69</v>
      </c>
    </row>
    <row r="345">
      <c r="A345" s="2" t="s">
        <v>6163</v>
      </c>
      <c r="B345" s="2" t="s">
        <v>6164</v>
      </c>
      <c r="C345" s="2">
        <v>65314.02</v>
      </c>
      <c r="D345" s="2" t="s">
        <v>69</v>
      </c>
      <c r="E345" s="2">
        <v>4901.41</v>
      </c>
      <c r="F345" s="2" t="s">
        <v>69</v>
      </c>
    </row>
    <row r="346">
      <c r="A346" s="2" t="s">
        <v>6167</v>
      </c>
      <c r="B346" s="2" t="s">
        <v>6168</v>
      </c>
      <c r="C346" s="2">
        <v>1451521.83</v>
      </c>
      <c r="D346" s="2" t="s">
        <v>69</v>
      </c>
      <c r="E346" s="2">
        <v>18897.88</v>
      </c>
      <c r="F346" s="2" t="s">
        <v>69</v>
      </c>
    </row>
    <row r="347">
      <c r="A347" s="2" t="s">
        <v>6169</v>
      </c>
      <c r="B347" s="2" t="s">
        <v>6170</v>
      </c>
      <c r="C347" s="2">
        <v>1203879.6</v>
      </c>
      <c r="D347" s="2" t="s">
        <v>69</v>
      </c>
      <c r="E347" s="2">
        <v>44409.2</v>
      </c>
      <c r="F347" s="2" t="s">
        <v>69</v>
      </c>
    </row>
    <row r="348">
      <c r="A348" s="2" t="s">
        <v>6171</v>
      </c>
      <c r="B348" s="2" t="s">
        <v>6172</v>
      </c>
      <c r="C348" s="2">
        <v>323700</v>
      </c>
      <c r="D348" s="2" t="s">
        <v>69</v>
      </c>
      <c r="E348" s="2">
        <v>10608</v>
      </c>
      <c r="F348" s="2" t="s">
        <v>69</v>
      </c>
    </row>
    <row r="349">
      <c r="A349" s="2" t="s">
        <v>6175</v>
      </c>
      <c r="B349" s="2" t="s">
        <v>6176</v>
      </c>
      <c r="C349" s="2">
        <v>437075.1</v>
      </c>
      <c r="D349" s="2" t="s">
        <v>69</v>
      </c>
      <c r="E349" s="2">
        <v>-14893.53</v>
      </c>
      <c r="F349" s="2" t="s">
        <v>69</v>
      </c>
    </row>
    <row r="350">
      <c r="A350" s="2" t="s">
        <v>6177</v>
      </c>
      <c r="B350" s="2" t="s">
        <v>6178</v>
      </c>
      <c r="C350" s="2">
        <v>316488.04</v>
      </c>
      <c r="D350" s="2" t="s">
        <v>69</v>
      </c>
      <c r="E350" s="2">
        <v>27187.88</v>
      </c>
      <c r="F350" s="2" t="s">
        <v>69</v>
      </c>
    </row>
    <row r="351">
      <c r="A351" s="2" t="s">
        <v>6179</v>
      </c>
      <c r="B351" s="2" t="s">
        <v>6180</v>
      </c>
      <c r="C351" s="2">
        <v>877419.73</v>
      </c>
      <c r="D351" s="2" t="s">
        <v>69</v>
      </c>
      <c r="E351" s="2">
        <v>-41607.26</v>
      </c>
      <c r="F351" s="2" t="s">
        <v>69</v>
      </c>
    </row>
    <row r="352">
      <c r="A352" s="2" t="s">
        <v>6181</v>
      </c>
      <c r="B352" s="2" t="s">
        <v>6182</v>
      </c>
      <c r="C352" s="2">
        <v>832363.95</v>
      </c>
      <c r="D352" s="2" t="s">
        <v>69</v>
      </c>
      <c r="E352" s="2">
        <v>-4332.77</v>
      </c>
      <c r="F352" s="2" t="s">
        <v>69</v>
      </c>
    </row>
    <row r="353">
      <c r="A353" s="2" t="s">
        <v>6183</v>
      </c>
      <c r="B353" s="2" t="s">
        <v>6184</v>
      </c>
      <c r="C353" s="2">
        <v>1658980.7</v>
      </c>
      <c r="D353" s="2" t="s">
        <v>69</v>
      </c>
      <c r="E353" s="2">
        <v>-236740.15</v>
      </c>
      <c r="F353" s="2" t="s">
        <v>69</v>
      </c>
    </row>
    <row r="354">
      <c r="A354" s="2" t="s">
        <v>6185</v>
      </c>
      <c r="B354" s="2" t="s">
        <v>6186</v>
      </c>
      <c r="C354" s="2">
        <v>406676.9</v>
      </c>
      <c r="D354" s="2" t="s">
        <v>69</v>
      </c>
      <c r="E354" s="2">
        <v>-2871.7</v>
      </c>
      <c r="F354" s="2" t="s">
        <v>69</v>
      </c>
    </row>
    <row r="355">
      <c r="A355" s="2" t="s">
        <v>6193</v>
      </c>
      <c r="B355" s="2" t="s">
        <v>6194</v>
      </c>
      <c r="C355" s="2">
        <v>906655.95</v>
      </c>
      <c r="D355" s="2" t="s">
        <v>69</v>
      </c>
      <c r="E355" s="2">
        <v>-45839.78</v>
      </c>
      <c r="F355" s="2" t="s">
        <v>69</v>
      </c>
    </row>
    <row r="356">
      <c r="A356" s="2" t="s">
        <v>6195</v>
      </c>
      <c r="B356" s="2" t="s">
        <v>6196</v>
      </c>
      <c r="C356" s="2">
        <v>53330.53</v>
      </c>
      <c r="D356" s="2" t="s">
        <v>69</v>
      </c>
      <c r="E356" s="2">
        <v>-473.24</v>
      </c>
      <c r="F356" s="2" t="s">
        <v>69</v>
      </c>
    </row>
    <row r="357">
      <c r="A357" s="2" t="s">
        <v>6197</v>
      </c>
      <c r="B357" s="2" t="s">
        <v>6198</v>
      </c>
      <c r="C357" s="2">
        <v>110570.55</v>
      </c>
      <c r="D357" s="2" t="s">
        <v>69</v>
      </c>
      <c r="E357" s="2">
        <v>-2770.65</v>
      </c>
      <c r="F357" s="2" t="s">
        <v>69</v>
      </c>
    </row>
    <row r="358">
      <c r="A358" s="2" t="s">
        <v>6199</v>
      </c>
      <c r="B358" s="2" t="s">
        <v>6200</v>
      </c>
      <c r="C358" s="2">
        <v>39770.64</v>
      </c>
      <c r="D358" s="2" t="s">
        <v>69</v>
      </c>
      <c r="E358" s="2">
        <v>861.84</v>
      </c>
      <c r="F358" s="2" t="s">
        <v>69</v>
      </c>
    </row>
    <row r="359">
      <c r="A359" s="2" t="s">
        <v>6201</v>
      </c>
      <c r="B359" s="2" t="s">
        <v>6202</v>
      </c>
      <c r="C359" s="2">
        <v>36343.8</v>
      </c>
      <c r="D359" s="2" t="s">
        <v>69</v>
      </c>
      <c r="E359" s="2">
        <v>115.41</v>
      </c>
      <c r="F359" s="2" t="s">
        <v>69</v>
      </c>
    </row>
    <row r="360">
      <c r="A360" s="2" t="s">
        <v>6203</v>
      </c>
      <c r="B360" s="2" t="s">
        <v>6204</v>
      </c>
      <c r="C360" s="2">
        <v>305018.7</v>
      </c>
      <c r="D360" s="2" t="s">
        <v>69</v>
      </c>
      <c r="E360" s="2">
        <v>-12361.16</v>
      </c>
      <c r="F360" s="2" t="s">
        <v>69</v>
      </c>
    </row>
    <row r="361">
      <c r="A361" s="2" t="s">
        <v>6205</v>
      </c>
      <c r="B361" s="2" t="s">
        <v>6206</v>
      </c>
      <c r="C361" s="2">
        <v>821676.48</v>
      </c>
      <c r="D361" s="2" t="s">
        <v>69</v>
      </c>
      <c r="E361" s="2">
        <v>2831.72</v>
      </c>
      <c r="F361" s="2" t="s">
        <v>69</v>
      </c>
    </row>
    <row r="362">
      <c r="A362" s="2" t="s">
        <v>6209</v>
      </c>
      <c r="B362" s="2" t="s">
        <v>6210</v>
      </c>
      <c r="C362" s="2">
        <v>118143.77</v>
      </c>
      <c r="D362" s="2" t="s">
        <v>69</v>
      </c>
      <c r="E362" s="2">
        <v>3448.63</v>
      </c>
      <c r="F362" s="2" t="s">
        <v>69</v>
      </c>
    </row>
    <row r="363">
      <c r="A363" s="2" t="s">
        <v>6211</v>
      </c>
      <c r="B363" s="2" t="s">
        <v>6212</v>
      </c>
      <c r="C363" s="2">
        <v>566171.67</v>
      </c>
      <c r="D363" s="2" t="s">
        <v>69</v>
      </c>
      <c r="E363" s="2">
        <v>68070.09</v>
      </c>
      <c r="F363" s="2" t="s">
        <v>69</v>
      </c>
    </row>
    <row r="364">
      <c r="A364" s="2" t="s">
        <v>6219</v>
      </c>
      <c r="B364" s="2" t="s">
        <v>6220</v>
      </c>
      <c r="C364" s="2">
        <v>1231351</v>
      </c>
      <c r="D364" s="2" t="s">
        <v>69</v>
      </c>
      <c r="E364" s="2">
        <v>49005.91</v>
      </c>
      <c r="F364" s="2" t="s">
        <v>69</v>
      </c>
    </row>
    <row r="365">
      <c r="A365" s="2" t="s">
        <v>6223</v>
      </c>
      <c r="B365" s="2" t="s">
        <v>6224</v>
      </c>
      <c r="C365" s="2">
        <v>87249.86</v>
      </c>
      <c r="D365" s="2" t="s">
        <v>69</v>
      </c>
      <c r="E365" s="2">
        <v>-552.05</v>
      </c>
      <c r="F365" s="2" t="s">
        <v>69</v>
      </c>
    </row>
    <row r="366">
      <c r="A366" s="2" t="s">
        <v>6225</v>
      </c>
      <c r="B366" s="2" t="s">
        <v>6226</v>
      </c>
      <c r="C366" s="2">
        <v>250133.2</v>
      </c>
      <c r="D366" s="2" t="s">
        <v>69</v>
      </c>
      <c r="E366" s="2">
        <v>-13587.22</v>
      </c>
      <c r="F366" s="2" t="s">
        <v>69</v>
      </c>
    </row>
    <row r="367">
      <c r="A367" s="2" t="s">
        <v>6231</v>
      </c>
      <c r="B367" s="2" t="s">
        <v>6232</v>
      </c>
      <c r="C367" s="2">
        <v>340725</v>
      </c>
      <c r="D367" s="2" t="s">
        <v>69</v>
      </c>
      <c r="E367" s="2">
        <v>-8205.02</v>
      </c>
      <c r="F367" s="2" t="s">
        <v>69</v>
      </c>
    </row>
    <row r="368">
      <c r="A368" s="2" t="s">
        <v>6235</v>
      </c>
      <c r="B368" s="2" t="s">
        <v>6236</v>
      </c>
      <c r="C368" s="2">
        <v>864885.12</v>
      </c>
      <c r="D368" s="2" t="s">
        <v>69</v>
      </c>
      <c r="E368" s="2">
        <v>-39839.83</v>
      </c>
      <c r="F368" s="2" t="s">
        <v>69</v>
      </c>
    </row>
    <row r="369">
      <c r="A369" s="2" t="s">
        <v>6241</v>
      </c>
      <c r="B369" s="2" t="s">
        <v>6242</v>
      </c>
      <c r="C369" s="2">
        <v>487363.24</v>
      </c>
      <c r="D369" s="2" t="s">
        <v>69</v>
      </c>
      <c r="E369" s="2">
        <v>-25338.17</v>
      </c>
      <c r="F369" s="2" t="s">
        <v>69</v>
      </c>
    </row>
    <row r="370">
      <c r="A370" s="2" t="s">
        <v>6243</v>
      </c>
      <c r="B370" s="2" t="s">
        <v>6244</v>
      </c>
      <c r="C370" s="2">
        <v>111084.96</v>
      </c>
      <c r="D370" s="2" t="s">
        <v>69</v>
      </c>
      <c r="E370" s="2">
        <v>-6538.56</v>
      </c>
      <c r="F370" s="2" t="s">
        <v>69</v>
      </c>
    </row>
    <row r="371">
      <c r="A371" s="2" t="s">
        <v>6245</v>
      </c>
      <c r="B371" s="2" t="s">
        <v>6246</v>
      </c>
      <c r="C371" s="2">
        <v>161527.2</v>
      </c>
      <c r="D371" s="2" t="s">
        <v>69</v>
      </c>
      <c r="E371" s="2">
        <v>1534.42</v>
      </c>
      <c r="F371" s="2" t="s">
        <v>69</v>
      </c>
    </row>
    <row r="372">
      <c r="A372" s="2" t="s">
        <v>6249</v>
      </c>
      <c r="B372" s="2" t="s">
        <v>6250</v>
      </c>
      <c r="C372" s="2">
        <v>253794.58</v>
      </c>
      <c r="D372" s="2" t="s">
        <v>69</v>
      </c>
      <c r="E372" s="2">
        <v>-1153.11</v>
      </c>
      <c r="F372" s="2" t="s">
        <v>69</v>
      </c>
    </row>
    <row r="373">
      <c r="A373" s="2" t="s">
        <v>6253</v>
      </c>
      <c r="B373" s="2" t="s">
        <v>6254</v>
      </c>
      <c r="C373" s="2">
        <v>475300.98</v>
      </c>
      <c r="D373" s="2" t="s">
        <v>69</v>
      </c>
      <c r="E373" s="2">
        <v>-7112.13</v>
      </c>
      <c r="F373" s="2" t="s">
        <v>69</v>
      </c>
    </row>
    <row r="374">
      <c r="A374" s="2" t="s">
        <v>6255</v>
      </c>
      <c r="B374" s="2" t="s">
        <v>6256</v>
      </c>
      <c r="C374" s="2">
        <v>177138.8</v>
      </c>
      <c r="D374" s="2" t="s">
        <v>69</v>
      </c>
      <c r="E374" s="2">
        <v>12901.58</v>
      </c>
      <c r="F374" s="2" t="s">
        <v>69</v>
      </c>
    </row>
    <row r="375">
      <c r="A375" s="2" t="s">
        <v>6261</v>
      </c>
      <c r="B375" s="2" t="s">
        <v>6262</v>
      </c>
      <c r="C375" s="2">
        <v>1578922.17</v>
      </c>
      <c r="D375" s="2" t="s">
        <v>69</v>
      </c>
      <c r="E375" s="2">
        <v>-88123.75</v>
      </c>
      <c r="F375" s="2" t="s">
        <v>69</v>
      </c>
    </row>
    <row r="376">
      <c r="A376" s="2" t="s">
        <v>6265</v>
      </c>
      <c r="B376" s="2" t="s">
        <v>6266</v>
      </c>
      <c r="C376" s="2">
        <v>177714.6</v>
      </c>
      <c r="D376" s="2" t="s">
        <v>69</v>
      </c>
      <c r="E376" s="2">
        <v>14177.81</v>
      </c>
      <c r="F376" s="2" t="s">
        <v>69</v>
      </c>
    </row>
    <row r="377">
      <c r="A377" s="2" t="s">
        <v>6267</v>
      </c>
      <c r="B377" s="2" t="s">
        <v>6268</v>
      </c>
      <c r="C377" s="2">
        <v>69847.8</v>
      </c>
      <c r="D377" s="2" t="s">
        <v>69</v>
      </c>
      <c r="E377" s="2">
        <v>-1894.68</v>
      </c>
      <c r="F377" s="2" t="s">
        <v>69</v>
      </c>
    </row>
    <row r="378">
      <c r="A378" s="2" t="s">
        <v>6269</v>
      </c>
      <c r="B378" s="2" t="s">
        <v>6270</v>
      </c>
      <c r="C378" s="2">
        <v>696010.85</v>
      </c>
      <c r="D378" s="2" t="s">
        <v>69</v>
      </c>
      <c r="E378" s="2">
        <v>-35857.94</v>
      </c>
      <c r="F378" s="2" t="s">
        <v>69</v>
      </c>
    </row>
    <row r="379">
      <c r="A379" s="2" t="s">
        <v>6271</v>
      </c>
      <c r="B379" s="2" t="s">
        <v>6272</v>
      </c>
      <c r="C379" s="2">
        <v>947255.7</v>
      </c>
      <c r="D379" s="2" t="s">
        <v>69</v>
      </c>
      <c r="E379" s="2">
        <v>-50883.38</v>
      </c>
      <c r="F379" s="2" t="s">
        <v>69</v>
      </c>
    </row>
    <row r="380">
      <c r="A380" s="2" t="s">
        <v>6273</v>
      </c>
      <c r="B380" s="2" t="s">
        <v>6274</v>
      </c>
      <c r="C380" s="2">
        <v>1176462.2</v>
      </c>
      <c r="D380" s="2" t="s">
        <v>69</v>
      </c>
      <c r="E380" s="2">
        <v>-107390.11</v>
      </c>
      <c r="F380" s="2" t="s">
        <v>69</v>
      </c>
    </row>
    <row r="381">
      <c r="A381" s="2" t="s">
        <v>6279</v>
      </c>
      <c r="B381" s="2" t="s">
        <v>6280</v>
      </c>
      <c r="C381" s="2">
        <v>1474790.42</v>
      </c>
      <c r="D381" s="2" t="s">
        <v>69</v>
      </c>
      <c r="E381" s="2">
        <v>-63895.99</v>
      </c>
      <c r="F381" s="2" t="s">
        <v>69</v>
      </c>
    </row>
    <row r="382">
      <c r="A382" s="2" t="s">
        <v>6281</v>
      </c>
      <c r="B382" s="2" t="s">
        <v>6282</v>
      </c>
      <c r="C382" s="2">
        <v>933931.8</v>
      </c>
      <c r="D382" s="2" t="s">
        <v>69</v>
      </c>
      <c r="E382" s="2">
        <v>40541.52</v>
      </c>
      <c r="F382" s="2" t="s">
        <v>69</v>
      </c>
    </row>
    <row r="383">
      <c r="A383" s="2" t="s">
        <v>6283</v>
      </c>
      <c r="B383" s="2" t="s">
        <v>6284</v>
      </c>
      <c r="C383" s="2">
        <v>370965.45</v>
      </c>
      <c r="D383" s="2" t="s">
        <v>69</v>
      </c>
      <c r="E383" s="2">
        <v>-13826.22</v>
      </c>
      <c r="F383" s="2" t="s">
        <v>69</v>
      </c>
    </row>
    <row r="384">
      <c r="A384" s="2" t="s">
        <v>6285</v>
      </c>
      <c r="B384" s="2" t="s">
        <v>6286</v>
      </c>
      <c r="C384" s="2">
        <v>28319.4</v>
      </c>
      <c r="D384" s="2" t="s">
        <v>69</v>
      </c>
      <c r="E384" s="2">
        <v>978.14</v>
      </c>
      <c r="F384" s="2" t="s">
        <v>69</v>
      </c>
    </row>
    <row r="385">
      <c r="A385" s="2" t="s">
        <v>6287</v>
      </c>
      <c r="B385" s="2" t="s">
        <v>6288</v>
      </c>
      <c r="C385" s="2">
        <v>1158439.5</v>
      </c>
      <c r="D385" s="2" t="s">
        <v>69</v>
      </c>
      <c r="E385" s="2">
        <v>64353.13</v>
      </c>
      <c r="F385" s="2" t="s">
        <v>69</v>
      </c>
    </row>
    <row r="386">
      <c r="A386" s="2" t="s">
        <v>6291</v>
      </c>
      <c r="B386" s="2" t="s">
        <v>6292</v>
      </c>
      <c r="C386" s="2">
        <v>1056209.03</v>
      </c>
      <c r="D386" s="2" t="s">
        <v>69</v>
      </c>
      <c r="E386" s="2">
        <v>16459.43</v>
      </c>
      <c r="F386" s="2" t="s">
        <v>69</v>
      </c>
    </row>
    <row r="387">
      <c r="A387" s="2" t="s">
        <v>6299</v>
      </c>
      <c r="B387" s="2" t="s">
        <v>6300</v>
      </c>
      <c r="C387" s="2">
        <v>95959.68</v>
      </c>
      <c r="D387" s="2" t="s">
        <v>69</v>
      </c>
      <c r="E387" s="2">
        <v>34.05</v>
      </c>
      <c r="F387" s="2" t="s">
        <v>69</v>
      </c>
    </row>
    <row r="388">
      <c r="A388" s="2" t="s">
        <v>6301</v>
      </c>
      <c r="B388" s="2" t="s">
        <v>6302</v>
      </c>
      <c r="C388" s="2">
        <v>654177.33</v>
      </c>
      <c r="D388" s="2" t="s">
        <v>69</v>
      </c>
      <c r="E388" s="2">
        <v>-1101.24</v>
      </c>
      <c r="F388" s="2" t="s">
        <v>69</v>
      </c>
    </row>
    <row r="389">
      <c r="A389" s="2" t="s">
        <v>6305</v>
      </c>
      <c r="B389" s="2" t="s">
        <v>6306</v>
      </c>
      <c r="C389" s="2">
        <v>251929.6</v>
      </c>
      <c r="D389" s="2" t="s">
        <v>69</v>
      </c>
      <c r="E389" s="2">
        <v>-3149.12</v>
      </c>
      <c r="F389" s="2" t="s">
        <v>69</v>
      </c>
    </row>
    <row r="390">
      <c r="A390" s="2" t="s">
        <v>6307</v>
      </c>
      <c r="B390" s="2" t="s">
        <v>6308</v>
      </c>
      <c r="C390" s="2">
        <v>1626839.31</v>
      </c>
      <c r="D390" s="2" t="s">
        <v>69</v>
      </c>
      <c r="E390" s="2">
        <v>108294</v>
      </c>
      <c r="F390" s="2" t="s">
        <v>69</v>
      </c>
    </row>
    <row r="391">
      <c r="A391" s="2" t="s">
        <v>6309</v>
      </c>
      <c r="B391" s="2" t="s">
        <v>6310</v>
      </c>
      <c r="C391" s="2">
        <v>373961.61</v>
      </c>
      <c r="D391" s="2" t="s">
        <v>69</v>
      </c>
      <c r="E391" s="2">
        <v>2087.18</v>
      </c>
      <c r="F391" s="2" t="s">
        <v>69</v>
      </c>
    </row>
    <row r="392">
      <c r="A392" s="2" t="s">
        <v>6313</v>
      </c>
      <c r="B392" s="2" t="s">
        <v>6314</v>
      </c>
      <c r="C392" s="2">
        <v>1443593.85</v>
      </c>
      <c r="D392" s="2" t="s">
        <v>69</v>
      </c>
      <c r="E392" s="2">
        <v>-60274.66</v>
      </c>
      <c r="F392" s="2" t="s">
        <v>69</v>
      </c>
    </row>
    <row r="393">
      <c r="A393" s="2" t="s">
        <v>6315</v>
      </c>
      <c r="B393" s="2" t="s">
        <v>6316</v>
      </c>
      <c r="C393" s="2">
        <v>598226.49</v>
      </c>
      <c r="D393" s="2" t="s">
        <v>69</v>
      </c>
      <c r="E393" s="2">
        <v>37178.6</v>
      </c>
      <c r="F393" s="2" t="s">
        <v>69</v>
      </c>
    </row>
    <row r="394">
      <c r="A394" s="2" t="s">
        <v>6321</v>
      </c>
      <c r="B394" s="2" t="s">
        <v>6322</v>
      </c>
      <c r="C394" s="2">
        <v>886723.2</v>
      </c>
      <c r="D394" s="2" t="s">
        <v>69</v>
      </c>
      <c r="E394" s="2">
        <v>91806.76</v>
      </c>
      <c r="F394" s="2" t="s">
        <v>69</v>
      </c>
    </row>
    <row r="395">
      <c r="A395" s="2" t="s">
        <v>6325</v>
      </c>
      <c r="B395" s="2" t="s">
        <v>6326</v>
      </c>
      <c r="C395" s="2">
        <v>105884.34</v>
      </c>
      <c r="D395" s="2" t="s">
        <v>69</v>
      </c>
      <c r="E395" s="2">
        <v>-3758.96</v>
      </c>
      <c r="F395" s="2" t="s">
        <v>69</v>
      </c>
    </row>
    <row r="396">
      <c r="A396" s="2" t="s">
        <v>6329</v>
      </c>
      <c r="B396" s="2" t="s">
        <v>6330</v>
      </c>
      <c r="C396" s="2">
        <v>524581.54</v>
      </c>
      <c r="D396" s="2" t="s">
        <v>69</v>
      </c>
      <c r="E396" s="2">
        <v>3857.09</v>
      </c>
      <c r="F396" s="2" t="s">
        <v>69</v>
      </c>
    </row>
    <row r="397">
      <c r="A397" s="2" t="s">
        <v>6333</v>
      </c>
      <c r="B397" s="2" t="s">
        <v>6334</v>
      </c>
      <c r="C397" s="2">
        <v>316134.72</v>
      </c>
      <c r="D397" s="2" t="s">
        <v>69</v>
      </c>
      <c r="E397" s="2">
        <v>5917.59</v>
      </c>
      <c r="F397" s="2" t="s">
        <v>69</v>
      </c>
    </row>
    <row r="398">
      <c r="A398" s="2" t="s">
        <v>6335</v>
      </c>
      <c r="B398" s="2" t="s">
        <v>6336</v>
      </c>
      <c r="C398" s="2">
        <v>864769.15</v>
      </c>
      <c r="D398" s="2" t="s">
        <v>69</v>
      </c>
      <c r="E398" s="2">
        <v>13625.52</v>
      </c>
      <c r="F398" s="2" t="s">
        <v>69</v>
      </c>
    </row>
    <row r="399">
      <c r="A399" s="2" t="s">
        <v>6337</v>
      </c>
      <c r="B399" s="2" t="s">
        <v>6338</v>
      </c>
      <c r="C399" s="2">
        <v>483493.5</v>
      </c>
      <c r="D399" s="2" t="s">
        <v>69</v>
      </c>
      <c r="E399" s="2">
        <v>-15886.97</v>
      </c>
      <c r="F399" s="2" t="s">
        <v>69</v>
      </c>
    </row>
    <row r="400">
      <c r="A400" s="2" t="s">
        <v>6339</v>
      </c>
      <c r="B400" s="2" t="s">
        <v>6340</v>
      </c>
      <c r="C400" s="2">
        <v>609931.14</v>
      </c>
      <c r="D400" s="2" t="s">
        <v>69</v>
      </c>
      <c r="E400" s="2">
        <v>-17726.65</v>
      </c>
      <c r="F400" s="2" t="s">
        <v>69</v>
      </c>
    </row>
    <row r="401">
      <c r="A401" s="2" t="s">
        <v>6341</v>
      </c>
      <c r="B401" s="2" t="s">
        <v>6342</v>
      </c>
      <c r="C401" s="2">
        <v>766258.56</v>
      </c>
      <c r="D401" s="2" t="s">
        <v>69</v>
      </c>
      <c r="E401" s="2">
        <v>-41666.94</v>
      </c>
      <c r="F401" s="2" t="s">
        <v>69</v>
      </c>
    </row>
    <row r="402">
      <c r="A402" s="2" t="s">
        <v>6343</v>
      </c>
      <c r="B402" s="2" t="s">
        <v>6344</v>
      </c>
      <c r="C402" s="2">
        <v>258275.25</v>
      </c>
      <c r="D402" s="2" t="s">
        <v>69</v>
      </c>
      <c r="E402" s="2">
        <v>6438.46</v>
      </c>
      <c r="F402" s="2" t="s">
        <v>69</v>
      </c>
    </row>
    <row r="403">
      <c r="A403" s="2" t="s">
        <v>6351</v>
      </c>
      <c r="B403" s="2" t="s">
        <v>6352</v>
      </c>
      <c r="C403" s="2">
        <v>624314.67</v>
      </c>
      <c r="D403" s="2" t="s">
        <v>69</v>
      </c>
      <c r="E403" s="2">
        <v>9153.94</v>
      </c>
      <c r="F403" s="2" t="s">
        <v>69</v>
      </c>
    </row>
    <row r="404">
      <c r="A404" s="2" t="s">
        <v>6359</v>
      </c>
      <c r="B404" s="2" t="s">
        <v>6360</v>
      </c>
      <c r="C404" s="2">
        <v>793005.24</v>
      </c>
      <c r="D404" s="2" t="s">
        <v>69</v>
      </c>
      <c r="E404" s="2">
        <v>-5630.86</v>
      </c>
      <c r="F404" s="2" t="s">
        <v>69</v>
      </c>
    </row>
    <row r="405">
      <c r="A405" s="2" t="s">
        <v>6361</v>
      </c>
      <c r="B405" s="2" t="s">
        <v>6362</v>
      </c>
      <c r="C405" s="2">
        <v>327902.48</v>
      </c>
      <c r="D405" s="2" t="s">
        <v>69</v>
      </c>
      <c r="E405" s="2">
        <v>-13670.29</v>
      </c>
      <c r="F405" s="2" t="s">
        <v>69</v>
      </c>
    </row>
    <row r="406">
      <c r="A406" s="2" t="s">
        <v>6363</v>
      </c>
      <c r="B406" s="2" t="s">
        <v>6364</v>
      </c>
      <c r="C406" s="2">
        <v>485183.79</v>
      </c>
      <c r="D406" s="2" t="s">
        <v>69</v>
      </c>
      <c r="E406" s="2">
        <v>7713.15</v>
      </c>
      <c r="F406" s="2" t="s">
        <v>69</v>
      </c>
    </row>
    <row r="407">
      <c r="A407" s="2" t="s">
        <v>6365</v>
      </c>
      <c r="B407" s="2" t="s">
        <v>6366</v>
      </c>
      <c r="C407" s="2">
        <v>238947.24</v>
      </c>
      <c r="D407" s="2" t="s">
        <v>69</v>
      </c>
      <c r="E407" s="2">
        <v>2788.45</v>
      </c>
      <c r="F407" s="2" t="s">
        <v>69</v>
      </c>
    </row>
    <row r="408">
      <c r="A408" s="2" t="s">
        <v>6367</v>
      </c>
      <c r="B408" s="2" t="s">
        <v>6368</v>
      </c>
      <c r="C408" s="2">
        <v>684879.3</v>
      </c>
      <c r="D408" s="2" t="s">
        <v>69</v>
      </c>
      <c r="E408" s="2">
        <v>41775.08</v>
      </c>
      <c r="F408" s="2" t="s">
        <v>69</v>
      </c>
    </row>
    <row r="409">
      <c r="A409" s="2" t="s">
        <v>6369</v>
      </c>
      <c r="B409" s="2" t="s">
        <v>6370</v>
      </c>
      <c r="C409" s="2">
        <v>188918.52</v>
      </c>
      <c r="D409" s="2" t="s">
        <v>69</v>
      </c>
      <c r="E409" s="2">
        <v>-12178.97</v>
      </c>
      <c r="F409" s="2" t="s">
        <v>69</v>
      </c>
    </row>
    <row r="410">
      <c r="A410" s="2" t="s">
        <v>1358</v>
      </c>
      <c r="B410" s="2" t="s">
        <v>7196</v>
      </c>
      <c r="C410" s="2">
        <v>158907.23</v>
      </c>
      <c r="D410" s="2" t="s">
        <v>69</v>
      </c>
      <c r="E410" s="2">
        <v>7148.09</v>
      </c>
      <c r="F410" s="2" t="s">
        <v>69</v>
      </c>
    </row>
    <row r="411">
      <c r="A411" s="2" t="s">
        <v>6371</v>
      </c>
      <c r="B411" s="2" t="s">
        <v>6372</v>
      </c>
      <c r="C411" s="2">
        <v>110864.84</v>
      </c>
      <c r="D411" s="2" t="s">
        <v>69</v>
      </c>
      <c r="E411" s="2">
        <v>9600.04</v>
      </c>
      <c r="F411" s="2" t="s">
        <v>69</v>
      </c>
    </row>
    <row r="412">
      <c r="A412" s="2" t="s">
        <v>6377</v>
      </c>
      <c r="B412" s="2" t="s">
        <v>6378</v>
      </c>
      <c r="C412" s="2">
        <v>825390.5</v>
      </c>
      <c r="D412" s="2" t="s">
        <v>69</v>
      </c>
      <c r="E412" s="2">
        <v>65374.1</v>
      </c>
      <c r="F412" s="2" t="s">
        <v>69</v>
      </c>
    </row>
    <row r="413">
      <c r="A413" s="2" t="s">
        <v>6381</v>
      </c>
      <c r="B413" s="2" t="s">
        <v>6382</v>
      </c>
      <c r="C413" s="2">
        <v>302344.98</v>
      </c>
      <c r="D413" s="2" t="s">
        <v>69</v>
      </c>
      <c r="E413" s="2">
        <v>22126.44</v>
      </c>
      <c r="F413" s="2" t="s">
        <v>69</v>
      </c>
    </row>
    <row r="414">
      <c r="A414" s="2" t="s">
        <v>6385</v>
      </c>
      <c r="B414" s="2" t="s">
        <v>6386</v>
      </c>
      <c r="C414" s="2">
        <v>451769.26</v>
      </c>
      <c r="D414" s="2" t="s">
        <v>69</v>
      </c>
      <c r="E414" s="2">
        <v>39701.7</v>
      </c>
      <c r="F414" s="2" t="s">
        <v>69</v>
      </c>
    </row>
    <row r="415">
      <c r="A415" s="2" t="s">
        <v>6387</v>
      </c>
      <c r="B415" s="2" t="s">
        <v>6388</v>
      </c>
      <c r="C415" s="2">
        <v>678079.26</v>
      </c>
      <c r="D415" s="2" t="s">
        <v>69</v>
      </c>
      <c r="E415" s="2">
        <v>16588</v>
      </c>
      <c r="F415" s="2" t="s">
        <v>69</v>
      </c>
    </row>
    <row r="416">
      <c r="A416" s="2" t="s">
        <v>6391</v>
      </c>
      <c r="B416" s="2" t="s">
        <v>6392</v>
      </c>
      <c r="C416" s="2">
        <v>138862.88</v>
      </c>
      <c r="D416" s="2" t="s">
        <v>69</v>
      </c>
      <c r="E416" s="2">
        <v>-1031.16</v>
      </c>
      <c r="F416" s="2" t="s">
        <v>69</v>
      </c>
    </row>
    <row r="417">
      <c r="A417" s="2" t="s">
        <v>6395</v>
      </c>
      <c r="B417" s="2" t="s">
        <v>6396</v>
      </c>
      <c r="C417" s="2">
        <v>978858.16</v>
      </c>
      <c r="D417" s="2" t="s">
        <v>69</v>
      </c>
      <c r="E417" s="2">
        <v>-68681.15</v>
      </c>
      <c r="F417" s="2" t="s">
        <v>69</v>
      </c>
    </row>
    <row r="418">
      <c r="A418" s="2" t="s">
        <v>6397</v>
      </c>
      <c r="B418" s="2" t="s">
        <v>6398</v>
      </c>
      <c r="C418" s="2">
        <v>310246.83</v>
      </c>
      <c r="D418" s="2" t="s">
        <v>69</v>
      </c>
      <c r="E418" s="2">
        <v>-28349.08</v>
      </c>
      <c r="F418" s="2" t="s">
        <v>69</v>
      </c>
    </row>
    <row r="419">
      <c r="A419" s="2" t="s">
        <v>6399</v>
      </c>
      <c r="B419" s="2" t="s">
        <v>6400</v>
      </c>
      <c r="C419" s="2">
        <v>128521.22</v>
      </c>
      <c r="D419" s="2" t="s">
        <v>69</v>
      </c>
      <c r="E419" s="2">
        <v>22538.44</v>
      </c>
      <c r="F419" s="2" t="s">
        <v>69</v>
      </c>
    </row>
    <row r="420">
      <c r="A420" s="2" t="s">
        <v>6401</v>
      </c>
      <c r="B420" s="2" t="s">
        <v>6402</v>
      </c>
      <c r="C420" s="2">
        <v>73023.84</v>
      </c>
      <c r="D420" s="2" t="s">
        <v>69</v>
      </c>
      <c r="E420" s="2">
        <v>-623.76</v>
      </c>
      <c r="F420" s="2" t="s">
        <v>69</v>
      </c>
    </row>
    <row r="421">
      <c r="A421" s="2" t="s">
        <v>6409</v>
      </c>
      <c r="B421" s="2" t="s">
        <v>6410</v>
      </c>
      <c r="C421" s="2">
        <v>1137063.42</v>
      </c>
      <c r="D421" s="2" t="s">
        <v>69</v>
      </c>
      <c r="E421" s="2">
        <v>-28258.77</v>
      </c>
      <c r="F421" s="2" t="s">
        <v>69</v>
      </c>
    </row>
    <row r="422">
      <c r="A422" s="2" t="s">
        <v>6417</v>
      </c>
      <c r="B422" s="2" t="s">
        <v>6418</v>
      </c>
      <c r="C422" s="2">
        <v>267793.33</v>
      </c>
      <c r="D422" s="2" t="s">
        <v>69</v>
      </c>
      <c r="E422" s="2">
        <v>-5424.75</v>
      </c>
      <c r="F422" s="2" t="s">
        <v>69</v>
      </c>
    </row>
    <row r="423">
      <c r="A423" s="2" t="s">
        <v>6419</v>
      </c>
      <c r="B423" s="2" t="s">
        <v>6420</v>
      </c>
      <c r="C423" s="2">
        <v>365093.99</v>
      </c>
      <c r="D423" s="2" t="s">
        <v>69</v>
      </c>
      <c r="E423" s="2">
        <v>35494.73</v>
      </c>
      <c r="F423" s="2" t="s">
        <v>69</v>
      </c>
    </row>
    <row r="424">
      <c r="A424" s="2" t="s">
        <v>6421</v>
      </c>
      <c r="B424" s="2" t="s">
        <v>6422</v>
      </c>
      <c r="C424" s="2">
        <v>5585.58</v>
      </c>
      <c r="D424" s="2" t="s">
        <v>69</v>
      </c>
      <c r="E424" s="2">
        <v>-208.68</v>
      </c>
      <c r="F424" s="2" t="s">
        <v>69</v>
      </c>
    </row>
    <row r="425">
      <c r="A425" s="2" t="s">
        <v>6423</v>
      </c>
      <c r="B425" s="2" t="s">
        <v>6424</v>
      </c>
      <c r="C425" s="2">
        <v>537092.27</v>
      </c>
      <c r="D425" s="2" t="s">
        <v>69</v>
      </c>
      <c r="E425" s="2">
        <v>9924.1</v>
      </c>
      <c r="F425" s="2" t="s">
        <v>69</v>
      </c>
    </row>
    <row r="426">
      <c r="A426" s="2" t="s">
        <v>6431</v>
      </c>
      <c r="B426" s="2" t="s">
        <v>6432</v>
      </c>
      <c r="C426" s="2">
        <v>452787.79</v>
      </c>
      <c r="D426" s="2" t="s">
        <v>69</v>
      </c>
      <c r="E426" s="2">
        <v>28479.64</v>
      </c>
      <c r="F426" s="2" t="s">
        <v>69</v>
      </c>
    </row>
    <row r="427">
      <c r="A427" s="2" t="s">
        <v>6433</v>
      </c>
      <c r="B427" s="2" t="s">
        <v>6434</v>
      </c>
      <c r="C427" s="2">
        <v>421689</v>
      </c>
      <c r="D427" s="2" t="s">
        <v>69</v>
      </c>
      <c r="E427" s="2">
        <v>22200</v>
      </c>
      <c r="F427" s="2" t="s">
        <v>69</v>
      </c>
    </row>
    <row r="428">
      <c r="A428" s="2" t="s">
        <v>6435</v>
      </c>
      <c r="B428" s="2" t="s">
        <v>6436</v>
      </c>
      <c r="C428" s="2">
        <v>2071122.04</v>
      </c>
      <c r="D428" s="2" t="s">
        <v>69</v>
      </c>
      <c r="E428" s="2">
        <v>158021.17</v>
      </c>
      <c r="F428" s="2" t="s">
        <v>69</v>
      </c>
    </row>
    <row r="429">
      <c r="A429" s="2" t="s">
        <v>6437</v>
      </c>
      <c r="B429" s="2" t="s">
        <v>6438</v>
      </c>
      <c r="C429" s="2">
        <v>435344.34</v>
      </c>
      <c r="D429" s="2" t="s">
        <v>69</v>
      </c>
      <c r="E429" s="2">
        <v>-21150.21</v>
      </c>
      <c r="F429" s="2" t="s">
        <v>69</v>
      </c>
    </row>
    <row r="430">
      <c r="A430" s="2" t="s">
        <v>6441</v>
      </c>
      <c r="B430" s="2" t="s">
        <v>6442</v>
      </c>
      <c r="C430" s="2">
        <v>294006.82</v>
      </c>
      <c r="D430" s="2" t="s">
        <v>69</v>
      </c>
      <c r="E430" s="2">
        <v>-1763.98</v>
      </c>
      <c r="F430" s="2" t="s">
        <v>69</v>
      </c>
    </row>
    <row r="431">
      <c r="A431" s="2" t="s">
        <v>6445</v>
      </c>
      <c r="B431" s="2" t="s">
        <v>6446</v>
      </c>
      <c r="C431" s="2">
        <v>194486.85</v>
      </c>
      <c r="D431" s="2" t="s">
        <v>69</v>
      </c>
      <c r="E431" s="2">
        <v>-22077.23</v>
      </c>
      <c r="F431" s="2" t="s">
        <v>69</v>
      </c>
    </row>
    <row r="432">
      <c r="A432" s="2" t="s">
        <v>6447</v>
      </c>
      <c r="B432" s="2" t="s">
        <v>6448</v>
      </c>
      <c r="C432" s="2">
        <v>154077</v>
      </c>
      <c r="D432" s="2" t="s">
        <v>69</v>
      </c>
      <c r="E432" s="2">
        <v>5517.64</v>
      </c>
      <c r="F432" s="2" t="s">
        <v>69</v>
      </c>
    </row>
    <row r="433">
      <c r="A433" s="2" t="s">
        <v>6449</v>
      </c>
      <c r="B433" s="2" t="s">
        <v>6450</v>
      </c>
      <c r="C433" s="2">
        <v>43986.48</v>
      </c>
      <c r="D433" s="2" t="s">
        <v>69</v>
      </c>
      <c r="E433" s="2">
        <v>-1083.1</v>
      </c>
      <c r="F433" s="2" t="s">
        <v>69</v>
      </c>
    </row>
    <row r="434">
      <c r="A434" s="2" t="s">
        <v>6453</v>
      </c>
      <c r="B434" s="2" t="s">
        <v>6454</v>
      </c>
      <c r="C434" s="2">
        <v>694418.7</v>
      </c>
      <c r="D434" s="2" t="s">
        <v>69</v>
      </c>
      <c r="E434" s="2">
        <v>-79086.7</v>
      </c>
      <c r="F434" s="2" t="s">
        <v>69</v>
      </c>
    </row>
    <row r="435">
      <c r="A435" s="2" t="s">
        <v>6455</v>
      </c>
      <c r="B435" s="2" t="s">
        <v>6456</v>
      </c>
      <c r="C435" s="2">
        <v>68689.5</v>
      </c>
      <c r="D435" s="2" t="s">
        <v>69</v>
      </c>
      <c r="E435" s="2">
        <v>-2843.45</v>
      </c>
      <c r="F435" s="2" t="s">
        <v>69</v>
      </c>
    </row>
    <row r="436">
      <c r="A436" s="2" t="s">
        <v>6457</v>
      </c>
      <c r="B436" s="2" t="s">
        <v>6458</v>
      </c>
      <c r="C436" s="2">
        <v>1330638.78</v>
      </c>
      <c r="D436" s="2" t="s">
        <v>69</v>
      </c>
      <c r="E436" s="2">
        <v>-83994.89</v>
      </c>
      <c r="F436" s="2" t="s">
        <v>69</v>
      </c>
    </row>
    <row r="437">
      <c r="A437" s="2" t="s">
        <v>6463</v>
      </c>
      <c r="B437" s="2" t="s">
        <v>6464</v>
      </c>
      <c r="C437" s="2">
        <v>723262.62</v>
      </c>
      <c r="D437" s="2" t="s">
        <v>69</v>
      </c>
      <c r="E437" s="2">
        <v>-61133.74</v>
      </c>
      <c r="F437" s="2" t="s">
        <v>69</v>
      </c>
    </row>
    <row r="438">
      <c r="A438" s="2" t="s">
        <v>6465</v>
      </c>
      <c r="B438" s="2" t="s">
        <v>6466</v>
      </c>
      <c r="C438" s="2">
        <v>647843.76</v>
      </c>
      <c r="D438" s="2" t="s">
        <v>69</v>
      </c>
      <c r="E438" s="2">
        <v>-108539.44</v>
      </c>
      <c r="F438" s="2" t="s">
        <v>69</v>
      </c>
    </row>
    <row r="439">
      <c r="A439" s="2" t="s">
        <v>6469</v>
      </c>
      <c r="B439" s="2" t="s">
        <v>6470</v>
      </c>
      <c r="C439" s="2">
        <v>120451.5</v>
      </c>
      <c r="D439" s="2" t="s">
        <v>69</v>
      </c>
      <c r="E439" s="2">
        <v>16029.77</v>
      </c>
      <c r="F439" s="2" t="s">
        <v>69</v>
      </c>
    </row>
    <row r="440">
      <c r="A440" s="2" t="s">
        <v>6475</v>
      </c>
      <c r="B440" s="2" t="s">
        <v>6476</v>
      </c>
      <c r="C440" s="2">
        <v>716152.12</v>
      </c>
      <c r="D440" s="2" t="s">
        <v>69</v>
      </c>
      <c r="E440" s="2">
        <v>51288.83</v>
      </c>
      <c r="F440" s="2" t="s">
        <v>69</v>
      </c>
    </row>
    <row r="441">
      <c r="A441" s="2" t="s">
        <v>6479</v>
      </c>
      <c r="B441" s="2" t="s">
        <v>6480</v>
      </c>
      <c r="C441" s="2">
        <v>49359.24</v>
      </c>
      <c r="D441" s="2" t="s">
        <v>69</v>
      </c>
      <c r="E441" s="2">
        <v>-3676.68</v>
      </c>
      <c r="F441" s="2" t="s">
        <v>69</v>
      </c>
    </row>
    <row r="442">
      <c r="A442" s="2" t="s">
        <v>6481</v>
      </c>
      <c r="B442" s="2" t="s">
        <v>6482</v>
      </c>
      <c r="C442" s="2">
        <v>1351053.66</v>
      </c>
      <c r="D442" s="2" t="s">
        <v>69</v>
      </c>
      <c r="E442" s="2">
        <v>28809.58</v>
      </c>
      <c r="F442" s="2" t="s">
        <v>69</v>
      </c>
    </row>
    <row r="443">
      <c r="A443" s="2" t="s">
        <v>6485</v>
      </c>
      <c r="B443" s="2" t="s">
        <v>6486</v>
      </c>
      <c r="C443" s="2">
        <v>968298.88</v>
      </c>
      <c r="D443" s="2" t="s">
        <v>69</v>
      </c>
      <c r="E443" s="2">
        <v>-60426.49</v>
      </c>
      <c r="F443" s="2" t="s">
        <v>69</v>
      </c>
    </row>
    <row r="444">
      <c r="A444" s="2" t="s">
        <v>6487</v>
      </c>
      <c r="B444" s="2" t="s">
        <v>6488</v>
      </c>
      <c r="C444" s="2">
        <v>799123.78</v>
      </c>
      <c r="D444" s="2" t="s">
        <v>69</v>
      </c>
      <c r="E444" s="2">
        <v>77093.26</v>
      </c>
      <c r="F444" s="2" t="s">
        <v>69</v>
      </c>
    </row>
    <row r="445">
      <c r="A445" s="2" t="s">
        <v>6489</v>
      </c>
      <c r="B445" s="2" t="s">
        <v>6490</v>
      </c>
      <c r="C445" s="2">
        <v>43468.96</v>
      </c>
      <c r="D445" s="2" t="s">
        <v>69</v>
      </c>
      <c r="E445" s="2">
        <v>1251.59</v>
      </c>
      <c r="F445" s="2" t="s">
        <v>69</v>
      </c>
    </row>
    <row r="446">
      <c r="A446" s="2" t="s">
        <v>6491</v>
      </c>
      <c r="B446" s="2" t="s">
        <v>6492</v>
      </c>
      <c r="C446" s="2">
        <v>965099.25</v>
      </c>
      <c r="D446" s="2" t="s">
        <v>69</v>
      </c>
      <c r="E446" s="2">
        <v>-56724.06</v>
      </c>
      <c r="F446" s="2" t="s">
        <v>69</v>
      </c>
    </row>
    <row r="447">
      <c r="A447" s="2" t="s">
        <v>6495</v>
      </c>
      <c r="B447" s="2" t="s">
        <v>6496</v>
      </c>
      <c r="C447" s="2">
        <v>1080519</v>
      </c>
      <c r="D447" s="2" t="s">
        <v>69</v>
      </c>
      <c r="E447" s="2">
        <v>169433.12</v>
      </c>
      <c r="F447" s="2" t="s">
        <v>69</v>
      </c>
    </row>
    <row r="448">
      <c r="A448" s="2" t="s">
        <v>6497</v>
      </c>
      <c r="B448" s="2" t="s">
        <v>6498</v>
      </c>
      <c r="C448" s="2">
        <v>787918.04</v>
      </c>
      <c r="D448" s="2" t="s">
        <v>69</v>
      </c>
      <c r="E448" s="2">
        <v>-82878.29</v>
      </c>
      <c r="F448" s="2" t="s">
        <v>69</v>
      </c>
    </row>
    <row r="449">
      <c r="A449" s="2" t="s">
        <v>6499</v>
      </c>
      <c r="B449" s="2" t="s">
        <v>6500</v>
      </c>
      <c r="C449" s="2">
        <v>982702.52</v>
      </c>
      <c r="D449" s="2" t="s">
        <v>69</v>
      </c>
      <c r="E449" s="2">
        <v>3671.55</v>
      </c>
      <c r="F449" s="2" t="s">
        <v>69</v>
      </c>
    </row>
    <row r="450">
      <c r="A450" s="2" t="s">
        <v>6501</v>
      </c>
      <c r="B450" s="2" t="s">
        <v>6502</v>
      </c>
      <c r="C450" s="2">
        <v>692500.1</v>
      </c>
      <c r="D450" s="2" t="s">
        <v>69</v>
      </c>
      <c r="E450" s="2">
        <v>8018.9</v>
      </c>
      <c r="F450" s="2" t="s">
        <v>69</v>
      </c>
    </row>
    <row r="451">
      <c r="A451" s="2" t="s">
        <v>6503</v>
      </c>
      <c r="B451" s="2" t="s">
        <v>6504</v>
      </c>
      <c r="C451" s="2">
        <v>462601</v>
      </c>
      <c r="D451" s="2" t="s">
        <v>69</v>
      </c>
      <c r="E451" s="2">
        <v>49012.88</v>
      </c>
      <c r="F451" s="2" t="s">
        <v>69</v>
      </c>
    </row>
    <row r="452">
      <c r="A452" s="2" t="s">
        <v>6505</v>
      </c>
      <c r="B452" s="2" t="s">
        <v>6506</v>
      </c>
      <c r="C452" s="2">
        <v>812521.05</v>
      </c>
      <c r="D452" s="2" t="s">
        <v>69</v>
      </c>
      <c r="E452" s="2">
        <v>-15494.34</v>
      </c>
      <c r="F452" s="2" t="s">
        <v>69</v>
      </c>
    </row>
    <row r="453">
      <c r="A453" s="2" t="s">
        <v>6509</v>
      </c>
      <c r="B453" s="2" t="s">
        <v>6510</v>
      </c>
      <c r="C453" s="2">
        <v>577846.16</v>
      </c>
      <c r="D453" s="2" t="s">
        <v>69</v>
      </c>
      <c r="E453" s="2">
        <v>-16447.74</v>
      </c>
      <c r="F453" s="2" t="s">
        <v>69</v>
      </c>
    </row>
    <row r="454">
      <c r="A454" s="2" t="s">
        <v>6523</v>
      </c>
      <c r="B454" s="2" t="s">
        <v>6524</v>
      </c>
      <c r="C454" s="2">
        <v>749411.52</v>
      </c>
      <c r="D454" s="2" t="s">
        <v>69</v>
      </c>
      <c r="E454" s="2">
        <v>46255.38</v>
      </c>
      <c r="F454" s="2" t="s">
        <v>69</v>
      </c>
    </row>
    <row r="455">
      <c r="A455" s="2" t="s">
        <v>6525</v>
      </c>
      <c r="B455" s="2" t="s">
        <v>6526</v>
      </c>
      <c r="C455" s="2">
        <v>487143</v>
      </c>
      <c r="D455" s="2" t="s">
        <v>69</v>
      </c>
      <c r="E455" s="2">
        <v>-5091.42</v>
      </c>
      <c r="F455" s="2" t="s">
        <v>69</v>
      </c>
    </row>
    <row r="456">
      <c r="A456" s="2" t="s">
        <v>6527</v>
      </c>
      <c r="B456" s="2" t="s">
        <v>6528</v>
      </c>
      <c r="C456" s="2">
        <v>259821.54</v>
      </c>
      <c r="D456" s="2" t="s">
        <v>69</v>
      </c>
      <c r="E456" s="2">
        <v>3436.93</v>
      </c>
      <c r="F456" s="2" t="s">
        <v>69</v>
      </c>
    </row>
    <row r="457">
      <c r="A457" s="2" t="s">
        <v>6529</v>
      </c>
      <c r="B457" s="2" t="s">
        <v>6530</v>
      </c>
      <c r="C457" s="2">
        <v>131415.24</v>
      </c>
      <c r="D457" s="2" t="s">
        <v>69</v>
      </c>
      <c r="E457" s="2">
        <v>-1292.01</v>
      </c>
      <c r="F457" s="2" t="s">
        <v>69</v>
      </c>
    </row>
    <row r="458">
      <c r="A458" s="2" t="s">
        <v>6535</v>
      </c>
      <c r="B458" s="2" t="s">
        <v>6536</v>
      </c>
      <c r="C458" s="2">
        <v>286635.05</v>
      </c>
      <c r="D458" s="2" t="s">
        <v>69</v>
      </c>
      <c r="E458" s="2">
        <v>-2880.37</v>
      </c>
      <c r="F458" s="2" t="s">
        <v>69</v>
      </c>
    </row>
    <row r="459">
      <c r="A459" s="2" t="s">
        <v>6537</v>
      </c>
      <c r="B459" s="2" t="s">
        <v>6538</v>
      </c>
      <c r="C459" s="2">
        <v>43130.25</v>
      </c>
      <c r="D459" s="2" t="s">
        <v>69</v>
      </c>
      <c r="E459" s="2">
        <v>1361.55</v>
      </c>
      <c r="F459" s="2" t="s">
        <v>69</v>
      </c>
    </row>
    <row r="460">
      <c r="A460" s="2" t="s">
        <v>6539</v>
      </c>
      <c r="B460" s="2" t="s">
        <v>6540</v>
      </c>
      <c r="C460" s="2">
        <v>224880.8</v>
      </c>
      <c r="D460" s="2" t="s">
        <v>69</v>
      </c>
      <c r="E460" s="2">
        <v>-9514.25</v>
      </c>
      <c r="F460" s="2" t="s">
        <v>69</v>
      </c>
    </row>
    <row r="461">
      <c r="A461" s="2" t="s">
        <v>6541</v>
      </c>
      <c r="B461" s="2" t="s">
        <v>6542</v>
      </c>
      <c r="C461" s="2">
        <v>312252</v>
      </c>
      <c r="D461" s="2" t="s">
        <v>69</v>
      </c>
      <c r="E461" s="2">
        <v>22031.49</v>
      </c>
      <c r="F461" s="2" t="s">
        <v>69</v>
      </c>
    </row>
    <row r="462">
      <c r="A462" s="2" t="s">
        <v>6543</v>
      </c>
      <c r="B462" s="2" t="s">
        <v>6544</v>
      </c>
      <c r="C462" s="2">
        <v>926765.55</v>
      </c>
      <c r="D462" s="2" t="s">
        <v>69</v>
      </c>
      <c r="E462" s="2">
        <v>-34677.08</v>
      </c>
      <c r="F462" s="2" t="s">
        <v>69</v>
      </c>
    </row>
    <row r="463">
      <c r="A463" s="2" t="s">
        <v>6545</v>
      </c>
      <c r="B463" s="2" t="s">
        <v>6546</v>
      </c>
      <c r="C463" s="2">
        <v>489970.5</v>
      </c>
      <c r="D463" s="2" t="s">
        <v>69</v>
      </c>
      <c r="E463" s="2">
        <v>21589.04</v>
      </c>
      <c r="F463" s="2" t="s">
        <v>69</v>
      </c>
    </row>
    <row r="464">
      <c r="A464" s="2" t="s">
        <v>6549</v>
      </c>
      <c r="B464" s="2" t="s">
        <v>6550</v>
      </c>
      <c r="C464" s="2">
        <v>134848.06</v>
      </c>
      <c r="D464" s="2" t="s">
        <v>69</v>
      </c>
      <c r="E464" s="2">
        <v>13036.56</v>
      </c>
      <c r="F464" s="2" t="s">
        <v>69</v>
      </c>
    </row>
    <row r="465">
      <c r="A465" s="2" t="s">
        <v>6551</v>
      </c>
      <c r="B465" s="2" t="s">
        <v>6552</v>
      </c>
      <c r="C465" s="2">
        <v>695950.8</v>
      </c>
      <c r="D465" s="2" t="s">
        <v>69</v>
      </c>
      <c r="E465" s="2">
        <v>76783.35</v>
      </c>
      <c r="F465" s="2" t="s">
        <v>69</v>
      </c>
    </row>
    <row r="466">
      <c r="A466" s="2" t="s">
        <v>6557</v>
      </c>
      <c r="B466" s="2" t="s">
        <v>6558</v>
      </c>
      <c r="C466" s="2">
        <v>355719.65</v>
      </c>
      <c r="D466" s="2" t="s">
        <v>69</v>
      </c>
      <c r="E466" s="2">
        <v>11206.77</v>
      </c>
      <c r="F466" s="2" t="s">
        <v>69</v>
      </c>
    </row>
    <row r="467">
      <c r="A467" s="2" t="s">
        <v>6565</v>
      </c>
      <c r="B467" s="2" t="s">
        <v>6566</v>
      </c>
      <c r="C467" s="2">
        <v>997209.6</v>
      </c>
      <c r="D467" s="2" t="s">
        <v>69</v>
      </c>
      <c r="E467" s="2">
        <v>-21052.76</v>
      </c>
      <c r="F467" s="2" t="s">
        <v>69</v>
      </c>
    </row>
    <row r="468">
      <c r="A468" s="2" t="s">
        <v>6567</v>
      </c>
      <c r="B468" s="2" t="s">
        <v>6568</v>
      </c>
      <c r="C468" s="2">
        <v>435654.84</v>
      </c>
      <c r="D468" s="2" t="s">
        <v>69</v>
      </c>
      <c r="E468" s="2">
        <v>32360.45</v>
      </c>
      <c r="F468" s="2" t="s">
        <v>69</v>
      </c>
    </row>
    <row r="469">
      <c r="A469" s="2" t="s">
        <v>6571</v>
      </c>
      <c r="B469" s="2" t="s">
        <v>6572</v>
      </c>
      <c r="C469" s="2">
        <v>246662.38</v>
      </c>
      <c r="D469" s="2" t="s">
        <v>69</v>
      </c>
      <c r="E469" s="2">
        <v>-11550.27</v>
      </c>
      <c r="F469" s="2" t="s">
        <v>69</v>
      </c>
    </row>
    <row r="470">
      <c r="A470" s="2" t="s">
        <v>6573</v>
      </c>
      <c r="B470" s="2" t="s">
        <v>6574</v>
      </c>
      <c r="C470" s="2">
        <v>852647.04</v>
      </c>
      <c r="D470" s="2" t="s">
        <v>69</v>
      </c>
      <c r="E470" s="2">
        <v>14060.5</v>
      </c>
      <c r="F470" s="2" t="s">
        <v>69</v>
      </c>
    </row>
    <row r="471">
      <c r="A471" s="2" t="s">
        <v>6575</v>
      </c>
      <c r="B471" s="2" t="s">
        <v>6576</v>
      </c>
      <c r="C471" s="2">
        <v>168454.08</v>
      </c>
      <c r="D471" s="2" t="s">
        <v>69</v>
      </c>
      <c r="E471" s="2">
        <v>7403.04</v>
      </c>
      <c r="F471" s="2" t="s">
        <v>69</v>
      </c>
    </row>
    <row r="472">
      <c r="A472" s="2" t="s">
        <v>6577</v>
      </c>
      <c r="B472" s="2" t="s">
        <v>6578</v>
      </c>
      <c r="C472" s="2">
        <v>277015.15</v>
      </c>
      <c r="D472" s="2" t="s">
        <v>69</v>
      </c>
      <c r="E472" s="2">
        <v>-21915.69</v>
      </c>
      <c r="F472" s="2" t="s">
        <v>69</v>
      </c>
    </row>
    <row r="473">
      <c r="A473" s="2" t="s">
        <v>6579</v>
      </c>
      <c r="B473" s="2" t="s">
        <v>6580</v>
      </c>
      <c r="C473" s="2">
        <v>388272.65</v>
      </c>
      <c r="D473" s="2" t="s">
        <v>69</v>
      </c>
      <c r="E473" s="2">
        <v>5545.44</v>
      </c>
      <c r="F473" s="2" t="s">
        <v>69</v>
      </c>
    </row>
    <row r="474">
      <c r="A474" s="2" t="s">
        <v>6583</v>
      </c>
      <c r="B474" s="2" t="s">
        <v>6584</v>
      </c>
      <c r="C474" s="2">
        <v>1482951.2</v>
      </c>
      <c r="D474" s="2" t="s">
        <v>69</v>
      </c>
      <c r="E474" s="2">
        <v>-25954.75</v>
      </c>
      <c r="F474" s="2" t="s">
        <v>69</v>
      </c>
    </row>
    <row r="475">
      <c r="A475" s="2" t="s">
        <v>6587</v>
      </c>
      <c r="B475" s="2" t="s">
        <v>6588</v>
      </c>
      <c r="C475" s="2">
        <v>331454.83</v>
      </c>
      <c r="D475" s="2" t="s">
        <v>69</v>
      </c>
      <c r="E475" s="2">
        <v>39367.84</v>
      </c>
      <c r="F475" s="2" t="s">
        <v>69</v>
      </c>
    </row>
    <row r="476">
      <c r="A476" s="2" t="s">
        <v>6589</v>
      </c>
      <c r="B476" s="2" t="s">
        <v>6590</v>
      </c>
      <c r="C476" s="2">
        <v>472388.94</v>
      </c>
      <c r="D476" s="2" t="s">
        <v>69</v>
      </c>
      <c r="E476" s="2">
        <v>21591.1</v>
      </c>
      <c r="F476" s="2" t="s">
        <v>69</v>
      </c>
    </row>
    <row r="477">
      <c r="A477" s="2" t="s">
        <v>6591</v>
      </c>
      <c r="B477" s="2" t="s">
        <v>6592</v>
      </c>
      <c r="C477" s="2">
        <v>1558103.04</v>
      </c>
      <c r="D477" s="2" t="s">
        <v>69</v>
      </c>
      <c r="E477" s="2">
        <v>-30922.24</v>
      </c>
      <c r="F477" s="2" t="s">
        <v>69</v>
      </c>
    </row>
    <row r="478">
      <c r="A478" s="2" t="s">
        <v>6593</v>
      </c>
      <c r="B478" s="2" t="s">
        <v>6594</v>
      </c>
      <c r="C478" s="2">
        <v>937672.82</v>
      </c>
      <c r="D478" s="2" t="s">
        <v>69</v>
      </c>
      <c r="E478" s="2">
        <v>1800.23</v>
      </c>
      <c r="F478" s="2" t="s">
        <v>69</v>
      </c>
    </row>
    <row r="479">
      <c r="A479" s="2" t="s">
        <v>6597</v>
      </c>
      <c r="B479" s="2" t="s">
        <v>6598</v>
      </c>
      <c r="C479" s="2">
        <v>765668.44</v>
      </c>
      <c r="D479" s="2" t="s">
        <v>69</v>
      </c>
      <c r="E479" s="2">
        <v>-45442.62</v>
      </c>
      <c r="F479" s="2" t="s">
        <v>69</v>
      </c>
    </row>
    <row r="480">
      <c r="A480" s="2" t="s">
        <v>6601</v>
      </c>
      <c r="B480" s="2" t="s">
        <v>6602</v>
      </c>
      <c r="C480" s="2">
        <v>792269.91</v>
      </c>
      <c r="D480" s="2" t="s">
        <v>69</v>
      </c>
      <c r="E480" s="2">
        <v>-30502.44</v>
      </c>
      <c r="F480" s="2" t="s">
        <v>69</v>
      </c>
    </row>
    <row r="481">
      <c r="A481" s="2" t="s">
        <v>6603</v>
      </c>
      <c r="B481" s="2" t="s">
        <v>6604</v>
      </c>
      <c r="C481" s="2">
        <v>205758</v>
      </c>
      <c r="D481" s="2" t="s">
        <v>69</v>
      </c>
      <c r="E481" s="2">
        <v>2825.1</v>
      </c>
      <c r="F481" s="2" t="s">
        <v>69</v>
      </c>
    </row>
    <row r="482">
      <c r="A482" s="2" t="s">
        <v>6605</v>
      </c>
      <c r="B482" s="2" t="s">
        <v>6606</v>
      </c>
      <c r="C482" s="2">
        <v>620572.2</v>
      </c>
      <c r="D482" s="2" t="s">
        <v>69</v>
      </c>
      <c r="E482" s="2">
        <v>-18503.24</v>
      </c>
      <c r="F482" s="2" t="s">
        <v>69</v>
      </c>
    </row>
    <row r="483">
      <c r="A483" s="2" t="s">
        <v>6607</v>
      </c>
      <c r="B483" s="2" t="s">
        <v>6608</v>
      </c>
      <c r="C483" s="2">
        <v>298481.05</v>
      </c>
      <c r="D483" s="2" t="s">
        <v>69</v>
      </c>
      <c r="E483" s="2">
        <v>-27232.85</v>
      </c>
      <c r="F483" s="2" t="s">
        <v>69</v>
      </c>
    </row>
    <row r="484">
      <c r="A484" s="2" t="s">
        <v>6609</v>
      </c>
      <c r="B484" s="2" t="s">
        <v>6610</v>
      </c>
      <c r="C484" s="2">
        <v>723120</v>
      </c>
      <c r="D484" s="2" t="s">
        <v>69</v>
      </c>
      <c r="E484" s="2">
        <v>22581.13</v>
      </c>
      <c r="F484" s="2" t="s">
        <v>69</v>
      </c>
    </row>
    <row r="485">
      <c r="A485" s="2" t="s">
        <v>6613</v>
      </c>
      <c r="B485" s="2" t="s">
        <v>6614</v>
      </c>
      <c r="C485" s="2">
        <v>472118.52</v>
      </c>
      <c r="D485" s="2" t="s">
        <v>69</v>
      </c>
      <c r="E485" s="2">
        <v>25093.03</v>
      </c>
      <c r="F485" s="2" t="s">
        <v>69</v>
      </c>
    </row>
    <row r="486">
      <c r="A486" s="2" t="s">
        <v>6615</v>
      </c>
      <c r="B486" s="2" t="s">
        <v>6616</v>
      </c>
      <c r="C486" s="2">
        <v>899509.98</v>
      </c>
      <c r="D486" s="2" t="s">
        <v>69</v>
      </c>
      <c r="E486" s="2">
        <v>40779.91</v>
      </c>
      <c r="F486" s="2" t="s">
        <v>69</v>
      </c>
    </row>
    <row r="487">
      <c r="A487" s="2" t="s">
        <v>6617</v>
      </c>
      <c r="B487" s="2" t="s">
        <v>6618</v>
      </c>
      <c r="C487" s="2">
        <v>514954</v>
      </c>
      <c r="D487" s="2" t="s">
        <v>69</v>
      </c>
      <c r="E487" s="2">
        <v>1424.64</v>
      </c>
      <c r="F487" s="2" t="s">
        <v>69</v>
      </c>
    </row>
    <row r="488">
      <c r="A488" s="2" t="s">
        <v>6619</v>
      </c>
      <c r="B488" s="2" t="s">
        <v>6620</v>
      </c>
      <c r="C488" s="2">
        <v>523668.34</v>
      </c>
      <c r="D488" s="2" t="s">
        <v>69</v>
      </c>
      <c r="E488" s="2">
        <v>-3169.95</v>
      </c>
      <c r="F488" s="2" t="s">
        <v>69</v>
      </c>
    </row>
    <row r="489">
      <c r="A489" s="2" t="s">
        <v>6621</v>
      </c>
      <c r="B489" s="2" t="s">
        <v>6622</v>
      </c>
      <c r="C489" s="2">
        <v>291688.65</v>
      </c>
      <c r="D489" s="2" t="s">
        <v>69</v>
      </c>
      <c r="E489" s="2">
        <v>-8106.26</v>
      </c>
      <c r="F489" s="2" t="s">
        <v>69</v>
      </c>
    </row>
    <row r="490">
      <c r="A490" s="2" t="s">
        <v>6623</v>
      </c>
      <c r="B490" s="2" t="s">
        <v>6624</v>
      </c>
      <c r="C490" s="2">
        <v>381234</v>
      </c>
      <c r="D490" s="2" t="s">
        <v>69</v>
      </c>
      <c r="E490" s="2">
        <v>-10255.46</v>
      </c>
      <c r="F490" s="2" t="s">
        <v>69</v>
      </c>
    </row>
    <row r="491">
      <c r="A491" s="2" t="s">
        <v>6625</v>
      </c>
      <c r="B491" s="2" t="s">
        <v>6626</v>
      </c>
      <c r="C491" s="2">
        <v>1156907.4</v>
      </c>
      <c r="D491" s="2" t="s">
        <v>69</v>
      </c>
      <c r="E491" s="2">
        <v>-72105.18</v>
      </c>
      <c r="F491" s="2" t="s">
        <v>69</v>
      </c>
    </row>
    <row r="492">
      <c r="A492" s="2" t="s">
        <v>6633</v>
      </c>
      <c r="B492" s="2" t="s">
        <v>6634</v>
      </c>
      <c r="C492" s="2">
        <v>874570.89</v>
      </c>
      <c r="D492" s="2" t="s">
        <v>69</v>
      </c>
      <c r="E492" s="2">
        <v>-58686.62</v>
      </c>
      <c r="F492" s="2" t="s">
        <v>69</v>
      </c>
    </row>
    <row r="493">
      <c r="A493" s="2" t="s">
        <v>6635</v>
      </c>
      <c r="B493" s="2" t="s">
        <v>6636</v>
      </c>
      <c r="C493" s="2">
        <v>1362157.78</v>
      </c>
      <c r="D493" s="2" t="s">
        <v>69</v>
      </c>
      <c r="E493" s="2">
        <v>-116104.16</v>
      </c>
      <c r="F493" s="2" t="s">
        <v>69</v>
      </c>
    </row>
    <row r="494">
      <c r="A494" s="2" t="s">
        <v>6637</v>
      </c>
      <c r="B494" s="2" t="s">
        <v>6638</v>
      </c>
      <c r="C494" s="2">
        <v>248733.15</v>
      </c>
      <c r="D494" s="2" t="s">
        <v>69</v>
      </c>
      <c r="E494" s="2">
        <v>13770.33</v>
      </c>
      <c r="F494" s="2" t="s">
        <v>69</v>
      </c>
    </row>
    <row r="495">
      <c r="A495" s="2" t="s">
        <v>6641</v>
      </c>
      <c r="B495" s="2" t="s">
        <v>6642</v>
      </c>
      <c r="C495" s="2">
        <v>1615492.74</v>
      </c>
      <c r="D495" s="2" t="s">
        <v>69</v>
      </c>
      <c r="E495" s="2">
        <v>-210575.87</v>
      </c>
      <c r="F495" s="2" t="s">
        <v>69</v>
      </c>
    </row>
    <row r="496">
      <c r="A496" s="2" t="s">
        <v>6647</v>
      </c>
      <c r="B496" s="2" t="s">
        <v>6648</v>
      </c>
      <c r="C496" s="2">
        <v>847247.1</v>
      </c>
      <c r="D496" s="2" t="s">
        <v>69</v>
      </c>
      <c r="E496" s="2">
        <v>783.4</v>
      </c>
      <c r="F496" s="2" t="s">
        <v>69</v>
      </c>
    </row>
    <row r="497">
      <c r="A497" s="2" t="s">
        <v>6649</v>
      </c>
      <c r="B497" s="2" t="s">
        <v>6650</v>
      </c>
      <c r="C497" s="2">
        <v>808077.19</v>
      </c>
      <c r="D497" s="2" t="s">
        <v>69</v>
      </c>
      <c r="E497" s="2">
        <v>-18780.08</v>
      </c>
      <c r="F497" s="2" t="s">
        <v>69</v>
      </c>
    </row>
    <row r="498">
      <c r="A498" s="2" t="s">
        <v>6655</v>
      </c>
      <c r="B498" s="2" t="s">
        <v>6656</v>
      </c>
      <c r="C498" s="2">
        <v>518244.48</v>
      </c>
      <c r="D498" s="2" t="s">
        <v>69</v>
      </c>
      <c r="E498" s="2">
        <v>7392.78</v>
      </c>
      <c r="F498" s="2" t="s">
        <v>69</v>
      </c>
    </row>
    <row r="499">
      <c r="A499" s="2" t="s">
        <v>6657</v>
      </c>
      <c r="B499" s="2" t="s">
        <v>6658</v>
      </c>
      <c r="C499" s="2">
        <v>854036.48</v>
      </c>
      <c r="D499" s="2" t="s">
        <v>69</v>
      </c>
      <c r="E499" s="2">
        <v>24742.96</v>
      </c>
      <c r="F499" s="2" t="s">
        <v>69</v>
      </c>
    </row>
    <row r="500">
      <c r="A500" s="2" t="s">
        <v>6661</v>
      </c>
      <c r="B500" s="2" t="s">
        <v>6662</v>
      </c>
      <c r="C500" s="2">
        <v>1662491.52</v>
      </c>
      <c r="D500" s="2" t="s">
        <v>69</v>
      </c>
      <c r="E500" s="2">
        <v>106542.32</v>
      </c>
      <c r="F500" s="2" t="s">
        <v>69</v>
      </c>
    </row>
    <row r="501">
      <c r="A501" s="2" t="s">
        <v>6665</v>
      </c>
      <c r="B501" s="2" t="s">
        <v>6666</v>
      </c>
      <c r="C501" s="2">
        <v>149203.28</v>
      </c>
      <c r="D501" s="2" t="s">
        <v>69</v>
      </c>
      <c r="E501" s="2">
        <v>-2371.12</v>
      </c>
      <c r="F501" s="2" t="s">
        <v>69</v>
      </c>
    </row>
    <row r="502">
      <c r="A502" s="2" t="s">
        <v>6669</v>
      </c>
      <c r="B502" s="2" t="s">
        <v>6670</v>
      </c>
      <c r="C502" s="2">
        <v>19477.34</v>
      </c>
      <c r="D502" s="2" t="s">
        <v>69</v>
      </c>
      <c r="E502" s="2">
        <v>-343.08</v>
      </c>
      <c r="F502" s="2" t="s">
        <v>69</v>
      </c>
    </row>
    <row r="503">
      <c r="A503" s="2" t="s">
        <v>6671</v>
      </c>
      <c r="B503" s="2" t="s">
        <v>6672</v>
      </c>
      <c r="C503" s="2">
        <v>737320.02</v>
      </c>
      <c r="D503" s="2" t="s">
        <v>69</v>
      </c>
      <c r="E503" s="2">
        <v>-26491.29</v>
      </c>
      <c r="F503" s="2" t="s">
        <v>69</v>
      </c>
    </row>
    <row r="504">
      <c r="A504" s="2" t="s">
        <v>6675</v>
      </c>
      <c r="B504" s="2" t="s">
        <v>6676</v>
      </c>
      <c r="C504" s="2">
        <v>446080</v>
      </c>
      <c r="D504" s="2" t="s">
        <v>69</v>
      </c>
      <c r="E504" s="2">
        <v>25816.79</v>
      </c>
      <c r="F504" s="2" t="s">
        <v>69</v>
      </c>
    </row>
    <row r="505">
      <c r="A505" s="2" t="s">
        <v>6679</v>
      </c>
      <c r="B505" s="2" t="s">
        <v>6680</v>
      </c>
      <c r="C505" s="2">
        <v>555637.68</v>
      </c>
      <c r="D505" s="2" t="s">
        <v>69</v>
      </c>
      <c r="E505" s="2">
        <v>-18188.04</v>
      </c>
      <c r="F505" s="2" t="s">
        <v>69</v>
      </c>
    </row>
    <row r="506">
      <c r="A506" s="2" t="s">
        <v>6683</v>
      </c>
      <c r="B506" s="2" t="s">
        <v>6684</v>
      </c>
      <c r="C506" s="2">
        <v>1076320.5</v>
      </c>
      <c r="D506" s="2" t="s">
        <v>69</v>
      </c>
      <c r="E506" s="2">
        <v>83018.73</v>
      </c>
      <c r="F506" s="2" t="s">
        <v>69</v>
      </c>
    </row>
    <row r="507">
      <c r="A507" s="2" t="s">
        <v>6685</v>
      </c>
      <c r="B507" s="2" t="s">
        <v>6686</v>
      </c>
      <c r="C507" s="2">
        <v>52984.92</v>
      </c>
      <c r="D507" s="2" t="s">
        <v>69</v>
      </c>
      <c r="E507" s="2">
        <v>-1374.38</v>
      </c>
      <c r="F507" s="2" t="s">
        <v>69</v>
      </c>
    </row>
    <row r="508">
      <c r="A508" s="2" t="s">
        <v>6687</v>
      </c>
      <c r="B508" s="2" t="s">
        <v>6688</v>
      </c>
      <c r="C508" s="2">
        <v>1231115.86</v>
      </c>
      <c r="D508" s="2" t="s">
        <v>69</v>
      </c>
      <c r="E508" s="2">
        <v>57334.17</v>
      </c>
      <c r="F508" s="2" t="s">
        <v>69</v>
      </c>
    </row>
    <row r="509">
      <c r="A509" s="2" t="s">
        <v>6689</v>
      </c>
      <c r="B509" s="2" t="s">
        <v>6690</v>
      </c>
      <c r="C509" s="2">
        <v>611827.5</v>
      </c>
      <c r="D509" s="2" t="s">
        <v>69</v>
      </c>
      <c r="E509" s="2">
        <v>37630.11</v>
      </c>
      <c r="F509" s="2" t="s">
        <v>69</v>
      </c>
    </row>
    <row r="510">
      <c r="A510" s="2" t="s">
        <v>6691</v>
      </c>
      <c r="B510" s="2" t="s">
        <v>6692</v>
      </c>
      <c r="C510" s="2">
        <v>1220085.36</v>
      </c>
      <c r="D510" s="2" t="s">
        <v>69</v>
      </c>
      <c r="E510" s="2">
        <v>61557.48</v>
      </c>
      <c r="F510" s="2" t="s">
        <v>69</v>
      </c>
    </row>
    <row r="511">
      <c r="A511" s="2" t="s">
        <v>6693</v>
      </c>
      <c r="B511" s="2" t="s">
        <v>6694</v>
      </c>
      <c r="C511" s="2">
        <v>664485.59</v>
      </c>
      <c r="D511" s="2" t="s">
        <v>69</v>
      </c>
      <c r="E511" s="2">
        <v>-15190.58</v>
      </c>
      <c r="F511" s="2" t="s">
        <v>69</v>
      </c>
    </row>
    <row r="512">
      <c r="A512" s="2" t="s">
        <v>6697</v>
      </c>
      <c r="B512" s="2" t="s">
        <v>6698</v>
      </c>
      <c r="C512" s="2">
        <v>669942.3</v>
      </c>
      <c r="D512" s="2" t="s">
        <v>69</v>
      </c>
      <c r="E512" s="2">
        <v>-46938.57</v>
      </c>
      <c r="F512" s="2" t="s">
        <v>69</v>
      </c>
    </row>
    <row r="513">
      <c r="A513" s="2" t="s">
        <v>6699</v>
      </c>
      <c r="B513" s="2" t="s">
        <v>6700</v>
      </c>
      <c r="C513" s="2">
        <v>366866.72</v>
      </c>
      <c r="D513" s="2" t="s">
        <v>69</v>
      </c>
      <c r="E513" s="2">
        <v>28721.6</v>
      </c>
      <c r="F513" s="2" t="s">
        <v>69</v>
      </c>
    </row>
    <row r="514">
      <c r="A514" s="2" t="s">
        <v>6703</v>
      </c>
      <c r="B514" s="2" t="s">
        <v>6704</v>
      </c>
      <c r="C514" s="2">
        <v>448788.55</v>
      </c>
      <c r="D514" s="2" t="s">
        <v>69</v>
      </c>
      <c r="E514" s="2">
        <v>-23241.38</v>
      </c>
      <c r="F514" s="2" t="s">
        <v>69</v>
      </c>
    </row>
    <row r="515">
      <c r="A515" s="2" t="s">
        <v>6705</v>
      </c>
      <c r="B515" s="2" t="s">
        <v>6706</v>
      </c>
      <c r="C515" s="2">
        <v>1727764.8</v>
      </c>
      <c r="D515" s="2" t="s">
        <v>69</v>
      </c>
      <c r="E515" s="2">
        <v>-137995.8</v>
      </c>
      <c r="F515" s="2" t="s">
        <v>69</v>
      </c>
    </row>
    <row r="516">
      <c r="A516" s="2" t="s">
        <v>6713</v>
      </c>
      <c r="B516" s="2" t="s">
        <v>6714</v>
      </c>
      <c r="C516" s="2">
        <v>1041401.61</v>
      </c>
      <c r="D516" s="2" t="s">
        <v>69</v>
      </c>
      <c r="E516" s="2">
        <v>66591.36</v>
      </c>
      <c r="F516" s="2" t="s">
        <v>69</v>
      </c>
    </row>
    <row r="517">
      <c r="A517" s="2" t="s">
        <v>6715</v>
      </c>
      <c r="B517" s="2" t="s">
        <v>6716</v>
      </c>
      <c r="C517" s="2">
        <v>1091542.41</v>
      </c>
      <c r="D517" s="2" t="s">
        <v>69</v>
      </c>
      <c r="E517" s="2">
        <v>68078.5</v>
      </c>
      <c r="F517" s="2" t="s">
        <v>69</v>
      </c>
    </row>
    <row r="518">
      <c r="A518" s="2" t="s">
        <v>6717</v>
      </c>
      <c r="B518" s="2" t="s">
        <v>6718</v>
      </c>
      <c r="C518" s="2">
        <v>1013987.2</v>
      </c>
      <c r="D518" s="2" t="s">
        <v>69</v>
      </c>
      <c r="E518" s="2">
        <v>-114718.12</v>
      </c>
      <c r="F518" s="2" t="s">
        <v>69</v>
      </c>
    </row>
    <row r="519">
      <c r="A519" s="2" t="s">
        <v>6719</v>
      </c>
      <c r="B519" s="2" t="s">
        <v>6720</v>
      </c>
      <c r="C519" s="2">
        <v>1620919.68</v>
      </c>
      <c r="D519" s="2" t="s">
        <v>69</v>
      </c>
      <c r="E519" s="2">
        <v>-91888.8</v>
      </c>
      <c r="F519" s="2" t="s">
        <v>69</v>
      </c>
    </row>
    <row r="520">
      <c r="A520" s="2" t="s">
        <v>6723</v>
      </c>
      <c r="B520" s="2" t="s">
        <v>6724</v>
      </c>
      <c r="C520" s="2">
        <v>1144167.04</v>
      </c>
      <c r="D520" s="2" t="s">
        <v>69</v>
      </c>
      <c r="E520" s="2">
        <v>82344.28</v>
      </c>
      <c r="F520" s="2" t="s">
        <v>69</v>
      </c>
    </row>
    <row r="521">
      <c r="A521" s="2" t="s">
        <v>6725</v>
      </c>
      <c r="B521" s="2" t="s">
        <v>6726</v>
      </c>
      <c r="C521" s="2">
        <v>180632.52</v>
      </c>
      <c r="D521" s="2" t="s">
        <v>69</v>
      </c>
      <c r="E521" s="2">
        <v>-1162.22</v>
      </c>
      <c r="F521" s="2" t="s">
        <v>69</v>
      </c>
    </row>
    <row r="522">
      <c r="A522" s="2" t="s">
        <v>6727</v>
      </c>
      <c r="B522" s="2" t="s">
        <v>6728</v>
      </c>
      <c r="C522" s="2">
        <v>477343.08</v>
      </c>
      <c r="D522" s="2" t="s">
        <v>69</v>
      </c>
      <c r="E522" s="2">
        <v>20410.93</v>
      </c>
      <c r="F522" s="2" t="s">
        <v>69</v>
      </c>
    </row>
    <row r="523">
      <c r="A523" s="2" t="s">
        <v>6731</v>
      </c>
      <c r="B523" s="2" t="s">
        <v>6732</v>
      </c>
      <c r="C523" s="2">
        <v>1601646.42</v>
      </c>
      <c r="D523" s="2" t="s">
        <v>69</v>
      </c>
      <c r="E523" s="2">
        <v>32299.51</v>
      </c>
      <c r="F523" s="2" t="s">
        <v>69</v>
      </c>
    </row>
    <row r="524">
      <c r="A524" s="2" t="s">
        <v>6733</v>
      </c>
      <c r="B524" s="2" t="s">
        <v>6734</v>
      </c>
      <c r="C524" s="2">
        <v>320764.44</v>
      </c>
      <c r="D524" s="2" t="s">
        <v>69</v>
      </c>
      <c r="E524" s="2">
        <v>1009.43</v>
      </c>
      <c r="F524" s="2" t="s">
        <v>69</v>
      </c>
    </row>
    <row r="525">
      <c r="A525" s="2" t="s">
        <v>6735</v>
      </c>
      <c r="B525" s="2" t="s">
        <v>6736</v>
      </c>
      <c r="C525" s="2">
        <v>567118.89</v>
      </c>
      <c r="D525" s="2" t="s">
        <v>69</v>
      </c>
      <c r="E525" s="2">
        <v>-39619.85</v>
      </c>
      <c r="F525" s="2" t="s">
        <v>69</v>
      </c>
    </row>
    <row r="526">
      <c r="A526" s="2" t="s">
        <v>6739</v>
      </c>
      <c r="B526" s="2" t="s">
        <v>6740</v>
      </c>
      <c r="C526" s="2">
        <v>479051.19</v>
      </c>
      <c r="D526" s="2" t="s">
        <v>69</v>
      </c>
      <c r="E526" s="2">
        <v>-4224.35</v>
      </c>
      <c r="F526" s="2" t="s">
        <v>69</v>
      </c>
    </row>
    <row r="527">
      <c r="A527" s="2" t="s">
        <v>6747</v>
      </c>
      <c r="B527" s="2" t="s">
        <v>6748</v>
      </c>
      <c r="C527" s="2">
        <v>599404.4</v>
      </c>
      <c r="D527" s="2" t="s">
        <v>69</v>
      </c>
      <c r="E527" s="2">
        <v>-6239.22</v>
      </c>
      <c r="F527" s="2" t="s">
        <v>69</v>
      </c>
    </row>
    <row r="528">
      <c r="A528" s="2" t="s">
        <v>6749</v>
      </c>
      <c r="B528" s="2" t="s">
        <v>6750</v>
      </c>
      <c r="C528" s="2">
        <v>389810.33</v>
      </c>
      <c r="D528" s="2" t="s">
        <v>69</v>
      </c>
      <c r="E528" s="2">
        <v>25851.56</v>
      </c>
      <c r="F528" s="2" t="s">
        <v>69</v>
      </c>
    </row>
    <row r="529">
      <c r="A529" s="2" t="s">
        <v>6751</v>
      </c>
      <c r="B529" s="2" t="s">
        <v>6752</v>
      </c>
      <c r="C529" s="2">
        <v>220110</v>
      </c>
      <c r="D529" s="2" t="s">
        <v>69</v>
      </c>
      <c r="E529" s="2">
        <v>10101.83</v>
      </c>
      <c r="F529" s="2" t="s">
        <v>69</v>
      </c>
    </row>
    <row r="530">
      <c r="A530" s="2" t="s">
        <v>6753</v>
      </c>
      <c r="B530" s="2" t="s">
        <v>6754</v>
      </c>
      <c r="C530" s="2">
        <v>105415.44</v>
      </c>
      <c r="D530" s="2" t="s">
        <v>69</v>
      </c>
      <c r="E530" s="2">
        <v>4191.2</v>
      </c>
      <c r="F530" s="2" t="s">
        <v>69</v>
      </c>
    </row>
    <row r="531">
      <c r="A531" s="2" t="s">
        <v>6759</v>
      </c>
      <c r="B531" s="2" t="s">
        <v>6760</v>
      </c>
      <c r="C531" s="2">
        <v>387652.58</v>
      </c>
      <c r="D531" s="2" t="s">
        <v>69</v>
      </c>
      <c r="E531" s="2">
        <v>-9002.07</v>
      </c>
      <c r="F531" s="2" t="s">
        <v>69</v>
      </c>
    </row>
    <row r="532">
      <c r="A532" s="2" t="s">
        <v>6761</v>
      </c>
      <c r="B532" s="2" t="s">
        <v>6762</v>
      </c>
      <c r="C532" s="2">
        <v>8089.51</v>
      </c>
      <c r="D532" s="2" t="s">
        <v>69</v>
      </c>
      <c r="E532" s="2">
        <v>-20.11</v>
      </c>
      <c r="F532" s="2" t="s">
        <v>69</v>
      </c>
    </row>
    <row r="533">
      <c r="A533" s="2" t="s">
        <v>6765</v>
      </c>
      <c r="B533" s="2" t="s">
        <v>6766</v>
      </c>
      <c r="C533" s="2">
        <v>1080706.32</v>
      </c>
      <c r="D533" s="2" t="s">
        <v>69</v>
      </c>
      <c r="E533" s="2">
        <v>42292.13</v>
      </c>
      <c r="F533" s="2" t="s">
        <v>69</v>
      </c>
    </row>
    <row r="534">
      <c r="A534" s="2" t="s">
        <v>6767</v>
      </c>
      <c r="B534" s="2" t="s">
        <v>6768</v>
      </c>
      <c r="C534" s="2">
        <v>1271003.04</v>
      </c>
      <c r="D534" s="2" t="s">
        <v>69</v>
      </c>
      <c r="E534" s="2">
        <v>-51609.1</v>
      </c>
      <c r="F534" s="2" t="s">
        <v>69</v>
      </c>
    </row>
    <row r="535">
      <c r="A535" s="2" t="s">
        <v>6771</v>
      </c>
      <c r="B535" s="2" t="s">
        <v>6772</v>
      </c>
      <c r="C535" s="2">
        <v>1019383.68</v>
      </c>
      <c r="D535" s="2" t="s">
        <v>69</v>
      </c>
      <c r="E535" s="2">
        <v>24415.06</v>
      </c>
      <c r="F535" s="2" t="s">
        <v>69</v>
      </c>
    </row>
    <row r="536">
      <c r="A536" s="2" t="s">
        <v>6773</v>
      </c>
      <c r="B536" s="2" t="s">
        <v>6774</v>
      </c>
      <c r="C536" s="2">
        <v>53677.61</v>
      </c>
      <c r="D536" s="2" t="s">
        <v>69</v>
      </c>
      <c r="E536" s="2">
        <v>-464.62</v>
      </c>
      <c r="F536" s="2" t="s">
        <v>69</v>
      </c>
    </row>
    <row r="537">
      <c r="A537" s="2" t="s">
        <v>6777</v>
      </c>
      <c r="B537" s="2" t="s">
        <v>6778</v>
      </c>
      <c r="C537" s="2">
        <v>952435.7</v>
      </c>
      <c r="D537" s="2" t="s">
        <v>69</v>
      </c>
      <c r="E537" s="2">
        <v>-3557.47</v>
      </c>
      <c r="F537" s="2" t="s">
        <v>69</v>
      </c>
    </row>
    <row r="538">
      <c r="A538" s="2" t="s">
        <v>6781</v>
      </c>
      <c r="B538" s="2" t="s">
        <v>6782</v>
      </c>
      <c r="C538" s="2">
        <v>288745</v>
      </c>
      <c r="D538" s="2" t="s">
        <v>69</v>
      </c>
      <c r="E538" s="2">
        <v>5017.32</v>
      </c>
      <c r="F538" s="2" t="s">
        <v>69</v>
      </c>
    </row>
    <row r="539">
      <c r="A539" s="2" t="s">
        <v>6785</v>
      </c>
      <c r="B539" s="2" t="s">
        <v>6786</v>
      </c>
      <c r="C539" s="2">
        <v>819450.94</v>
      </c>
      <c r="D539" s="2" t="s">
        <v>69</v>
      </c>
      <c r="E539" s="2">
        <v>-47758.69</v>
      </c>
      <c r="F539" s="2" t="s">
        <v>69</v>
      </c>
    </row>
    <row r="540">
      <c r="A540" s="2" t="s">
        <v>6787</v>
      </c>
      <c r="B540" s="2" t="s">
        <v>6788</v>
      </c>
      <c r="C540" s="2">
        <v>110439.56</v>
      </c>
      <c r="D540" s="2" t="s">
        <v>69</v>
      </c>
      <c r="E540" s="2">
        <v>-566.26</v>
      </c>
      <c r="F540" s="2" t="s">
        <v>69</v>
      </c>
    </row>
    <row r="541">
      <c r="A541" s="2" t="s">
        <v>6789</v>
      </c>
      <c r="B541" s="2" t="s">
        <v>6790</v>
      </c>
      <c r="C541" s="2">
        <v>150603.2</v>
      </c>
      <c r="D541" s="2" t="s">
        <v>69</v>
      </c>
      <c r="E541" s="2">
        <v>3593.94</v>
      </c>
      <c r="F541" s="2" t="s">
        <v>69</v>
      </c>
    </row>
    <row r="542">
      <c r="A542" s="2" t="s">
        <v>6791</v>
      </c>
      <c r="B542" s="2" t="s">
        <v>6792</v>
      </c>
      <c r="C542" s="2">
        <v>148651.2</v>
      </c>
      <c r="D542" s="2" t="s">
        <v>69</v>
      </c>
      <c r="E542" s="2">
        <v>-8658.08</v>
      </c>
      <c r="F542" s="2" t="s">
        <v>69</v>
      </c>
    </row>
    <row r="543">
      <c r="A543" s="2" t="s">
        <v>6795</v>
      </c>
      <c r="B543" s="2" t="s">
        <v>6796</v>
      </c>
      <c r="C543" s="2">
        <v>147296.78</v>
      </c>
      <c r="D543" s="2" t="s">
        <v>69</v>
      </c>
      <c r="E543" s="2">
        <v>-322.7</v>
      </c>
      <c r="F543" s="2" t="s">
        <v>69</v>
      </c>
    </row>
    <row r="544">
      <c r="A544" s="2" t="s">
        <v>6797</v>
      </c>
      <c r="B544" s="2" t="s">
        <v>6798</v>
      </c>
      <c r="C544" s="2">
        <v>818203.7</v>
      </c>
      <c r="D544" s="2" t="s">
        <v>69</v>
      </c>
      <c r="E544" s="2">
        <v>28460.69</v>
      </c>
      <c r="F544" s="2" t="s">
        <v>69</v>
      </c>
    </row>
    <row r="545">
      <c r="A545" s="2" t="s">
        <v>6799</v>
      </c>
      <c r="B545" s="2" t="s">
        <v>6800</v>
      </c>
      <c r="C545" s="2">
        <v>343316.33</v>
      </c>
      <c r="D545" s="2" t="s">
        <v>69</v>
      </c>
      <c r="E545" s="2">
        <v>-9887.38</v>
      </c>
      <c r="F545" s="2" t="s">
        <v>69</v>
      </c>
    </row>
    <row r="546">
      <c r="A546" s="2" t="s">
        <v>6803</v>
      </c>
      <c r="B546" s="2" t="s">
        <v>6804</v>
      </c>
      <c r="C546" s="2">
        <v>51992.83</v>
      </c>
      <c r="D546" s="2" t="s">
        <v>69</v>
      </c>
      <c r="E546" s="2">
        <v>-584.49</v>
      </c>
      <c r="F546" s="2" t="s">
        <v>69</v>
      </c>
    </row>
    <row r="547">
      <c r="A547" s="2" t="s">
        <v>6805</v>
      </c>
      <c r="B547" s="2" t="s">
        <v>6806</v>
      </c>
      <c r="C547" s="2">
        <v>844377.74</v>
      </c>
      <c r="D547" s="2" t="s">
        <v>69</v>
      </c>
      <c r="E547" s="2">
        <v>-43615.04</v>
      </c>
      <c r="F547" s="2" t="s">
        <v>69</v>
      </c>
    </row>
    <row r="548">
      <c r="A548" s="2" t="s">
        <v>6807</v>
      </c>
      <c r="B548" s="2" t="s">
        <v>6808</v>
      </c>
      <c r="C548" s="2">
        <v>296813.44</v>
      </c>
      <c r="D548" s="2" t="s">
        <v>69</v>
      </c>
      <c r="E548" s="2">
        <v>9795.21</v>
      </c>
      <c r="F548" s="2" t="s">
        <v>69</v>
      </c>
    </row>
    <row r="549">
      <c r="A549" s="2" t="s">
        <v>6809</v>
      </c>
      <c r="B549" s="2" t="s">
        <v>6810</v>
      </c>
      <c r="C549" s="2">
        <v>96358.5</v>
      </c>
      <c r="D549" s="2" t="s">
        <v>69</v>
      </c>
      <c r="E549" s="2">
        <v>6457.5</v>
      </c>
      <c r="F549" s="2" t="s">
        <v>69</v>
      </c>
    </row>
    <row r="550">
      <c r="A550" s="2" t="s">
        <v>6813</v>
      </c>
      <c r="B550" s="2" t="s">
        <v>6814</v>
      </c>
      <c r="C550" s="2">
        <v>87752.24</v>
      </c>
      <c r="D550" s="2" t="s">
        <v>69</v>
      </c>
      <c r="E550" s="2">
        <v>-2446.39</v>
      </c>
      <c r="F550" s="2" t="s">
        <v>69</v>
      </c>
    </row>
    <row r="551">
      <c r="A551" s="2" t="s">
        <v>6815</v>
      </c>
      <c r="B551" s="2" t="s">
        <v>6816</v>
      </c>
      <c r="C551" s="2">
        <v>683465.33</v>
      </c>
      <c r="D551" s="2" t="s">
        <v>69</v>
      </c>
      <c r="E551" s="2">
        <v>44836.42</v>
      </c>
      <c r="F551" s="2" t="s">
        <v>69</v>
      </c>
    </row>
    <row r="552">
      <c r="A552" s="2" t="s">
        <v>6819</v>
      </c>
      <c r="B552" s="2" t="s">
        <v>6820</v>
      </c>
      <c r="C552" s="2">
        <v>1369246.56</v>
      </c>
      <c r="D552" s="2" t="s">
        <v>69</v>
      </c>
      <c r="E552" s="2">
        <v>46943.32</v>
      </c>
      <c r="F552" s="2" t="s">
        <v>69</v>
      </c>
    </row>
    <row r="553">
      <c r="A553" s="2" t="s">
        <v>6821</v>
      </c>
      <c r="B553" s="2" t="s">
        <v>6822</v>
      </c>
      <c r="C553" s="2">
        <v>1380088.4</v>
      </c>
      <c r="D553" s="2" t="s">
        <v>69</v>
      </c>
      <c r="E553" s="2">
        <v>-70995.5</v>
      </c>
      <c r="F553" s="2" t="s">
        <v>69</v>
      </c>
    </row>
    <row r="554">
      <c r="A554" s="2" t="s">
        <v>6827</v>
      </c>
      <c r="B554" s="2" t="s">
        <v>6828</v>
      </c>
      <c r="C554" s="2">
        <v>509301.27</v>
      </c>
      <c r="D554" s="2" t="s">
        <v>69</v>
      </c>
      <c r="E554" s="2">
        <v>-34873.8</v>
      </c>
      <c r="F554" s="2" t="s">
        <v>69</v>
      </c>
    </row>
    <row r="555">
      <c r="A555" s="2" t="s">
        <v>6829</v>
      </c>
      <c r="B555" s="2" t="s">
        <v>6830</v>
      </c>
      <c r="C555" s="2">
        <v>814836.96</v>
      </c>
      <c r="D555" s="2" t="s">
        <v>69</v>
      </c>
      <c r="E555" s="2">
        <v>-29731.67</v>
      </c>
      <c r="F555" s="2" t="s">
        <v>69</v>
      </c>
    </row>
    <row r="556">
      <c r="A556" s="2" t="s">
        <v>6835</v>
      </c>
      <c r="B556" s="2" t="s">
        <v>6836</v>
      </c>
      <c r="C556" s="2">
        <v>560262.24</v>
      </c>
      <c r="D556" s="2" t="s">
        <v>69</v>
      </c>
      <c r="E556" s="2">
        <v>5822.99</v>
      </c>
      <c r="F556" s="2" t="s">
        <v>69</v>
      </c>
    </row>
    <row r="557">
      <c r="A557" s="2" t="s">
        <v>6837</v>
      </c>
      <c r="B557" s="2" t="s">
        <v>6838</v>
      </c>
      <c r="C557" s="2">
        <v>1025856.84</v>
      </c>
      <c r="D557" s="2" t="s">
        <v>69</v>
      </c>
      <c r="E557" s="2">
        <v>86729.71</v>
      </c>
      <c r="F557" s="2" t="s">
        <v>69</v>
      </c>
    </row>
    <row r="558">
      <c r="A558" s="2" t="s">
        <v>6839</v>
      </c>
      <c r="B558" s="2" t="s">
        <v>6840</v>
      </c>
      <c r="C558" s="2">
        <v>553495.5</v>
      </c>
      <c r="D558" s="2" t="s">
        <v>69</v>
      </c>
      <c r="E558" s="2">
        <v>41152.77</v>
      </c>
      <c r="F558" s="2" t="s">
        <v>69</v>
      </c>
    </row>
    <row r="559">
      <c r="A559" s="2" t="s">
        <v>6843</v>
      </c>
      <c r="B559" s="2" t="s">
        <v>6844</v>
      </c>
      <c r="C559" s="2">
        <v>361870.5</v>
      </c>
      <c r="D559" s="2" t="s">
        <v>69</v>
      </c>
      <c r="E559" s="2">
        <v>34750.34</v>
      </c>
      <c r="F559" s="2" t="s">
        <v>69</v>
      </c>
    </row>
    <row r="560">
      <c r="A560" s="2" t="s">
        <v>6847</v>
      </c>
      <c r="B560" s="2" t="s">
        <v>6848</v>
      </c>
      <c r="C560" s="2">
        <v>1115221.12</v>
      </c>
      <c r="D560" s="2" t="s">
        <v>69</v>
      </c>
      <c r="E560" s="2">
        <v>-96387.04</v>
      </c>
      <c r="F560" s="2" t="s">
        <v>69</v>
      </c>
    </row>
    <row r="561">
      <c r="A561" s="2" t="s">
        <v>6849</v>
      </c>
      <c r="B561" s="2" t="s">
        <v>6850</v>
      </c>
      <c r="C561" s="2">
        <v>709421.99</v>
      </c>
      <c r="D561" s="2" t="s">
        <v>69</v>
      </c>
      <c r="E561" s="2">
        <v>18982.97</v>
      </c>
      <c r="F561" s="2" t="s">
        <v>69</v>
      </c>
    </row>
    <row r="562">
      <c r="A562" s="2" t="s">
        <v>6851</v>
      </c>
      <c r="B562" s="2" t="s">
        <v>6852</v>
      </c>
      <c r="C562" s="2">
        <v>43494.66</v>
      </c>
      <c r="D562" s="2" t="s">
        <v>69</v>
      </c>
      <c r="E562" s="2">
        <v>999.46</v>
      </c>
      <c r="F562" s="2" t="s">
        <v>69</v>
      </c>
    </row>
    <row r="563">
      <c r="A563" s="2" t="s">
        <v>6853</v>
      </c>
      <c r="B563" s="2" t="s">
        <v>6854</v>
      </c>
      <c r="C563" s="2">
        <v>80554.24</v>
      </c>
      <c r="D563" s="2" t="s">
        <v>69</v>
      </c>
      <c r="E563" s="2">
        <v>2227.04</v>
      </c>
      <c r="F563" s="2" t="s">
        <v>69</v>
      </c>
    </row>
    <row r="564">
      <c r="A564" s="2" t="s">
        <v>6859</v>
      </c>
      <c r="B564" s="2" t="s">
        <v>6860</v>
      </c>
      <c r="C564" s="2">
        <v>529656.29</v>
      </c>
      <c r="D564" s="2" t="s">
        <v>69</v>
      </c>
      <c r="E564" s="2">
        <v>-60393.66</v>
      </c>
      <c r="F564" s="2" t="s">
        <v>69</v>
      </c>
    </row>
    <row r="565">
      <c r="A565" s="2" t="s">
        <v>6861</v>
      </c>
      <c r="B565" s="2" t="s">
        <v>6862</v>
      </c>
      <c r="C565" s="2">
        <v>684903.45</v>
      </c>
      <c r="D565" s="2" t="s">
        <v>69</v>
      </c>
      <c r="E565" s="2">
        <v>48246.89</v>
      </c>
      <c r="F565" s="2" t="s">
        <v>69</v>
      </c>
    </row>
    <row r="566">
      <c r="A566" s="2" t="s">
        <v>6867</v>
      </c>
      <c r="B566" s="2" t="s">
        <v>6868</v>
      </c>
      <c r="C566" s="2">
        <v>975435.3</v>
      </c>
      <c r="D566" s="2" t="s">
        <v>69</v>
      </c>
      <c r="E566" s="2">
        <v>96350.63</v>
      </c>
      <c r="F566" s="2" t="s">
        <v>69</v>
      </c>
    </row>
    <row r="567">
      <c r="A567" s="2" t="s">
        <v>6869</v>
      </c>
      <c r="B567" s="2" t="s">
        <v>6870</v>
      </c>
      <c r="C567" s="2">
        <v>432936.7</v>
      </c>
      <c r="D567" s="2" t="s">
        <v>69</v>
      </c>
      <c r="E567" s="2">
        <v>15.73</v>
      </c>
      <c r="F567" s="2" t="s">
        <v>69</v>
      </c>
    </row>
    <row r="568">
      <c r="A568" s="2" t="s">
        <v>6877</v>
      </c>
      <c r="B568" s="2" t="s">
        <v>6878</v>
      </c>
      <c r="C568" s="2">
        <v>1293008.04</v>
      </c>
      <c r="D568" s="2" t="s">
        <v>69</v>
      </c>
      <c r="E568" s="2">
        <v>-84238.17</v>
      </c>
      <c r="F568" s="2" t="s">
        <v>69</v>
      </c>
    </row>
    <row r="569">
      <c r="A569" s="2" t="s">
        <v>6883</v>
      </c>
      <c r="B569" s="2" t="s">
        <v>6884</v>
      </c>
      <c r="C569" s="2">
        <v>804299.92</v>
      </c>
      <c r="D569" s="2" t="s">
        <v>69</v>
      </c>
      <c r="E569" s="2">
        <v>121569.9</v>
      </c>
      <c r="F569" s="2" t="s">
        <v>69</v>
      </c>
    </row>
    <row r="570">
      <c r="A570" s="2" t="s">
        <v>6897</v>
      </c>
      <c r="B570" s="2" t="s">
        <v>6898</v>
      </c>
      <c r="C570" s="2">
        <v>544136.8</v>
      </c>
      <c r="D570" s="2" t="s">
        <v>69</v>
      </c>
      <c r="E570" s="2">
        <v>13902.72</v>
      </c>
      <c r="F570" s="2" t="s">
        <v>69</v>
      </c>
    </row>
    <row r="571">
      <c r="A571" s="2" t="s">
        <v>6899</v>
      </c>
      <c r="B571" s="2" t="s">
        <v>6900</v>
      </c>
      <c r="C571" s="2">
        <v>298907.46</v>
      </c>
      <c r="D571" s="2" t="s">
        <v>69</v>
      </c>
      <c r="E571" s="2">
        <v>23802.41</v>
      </c>
      <c r="F571" s="2" t="s">
        <v>69</v>
      </c>
    </row>
    <row r="572">
      <c r="A572" s="2" t="s">
        <v>6903</v>
      </c>
      <c r="B572" s="2" t="s">
        <v>6904</v>
      </c>
      <c r="C572" s="2">
        <v>180722.79</v>
      </c>
      <c r="D572" s="2" t="s">
        <v>69</v>
      </c>
      <c r="E572" s="2">
        <v>-15387.74</v>
      </c>
      <c r="F572" s="2" t="s">
        <v>69</v>
      </c>
    </row>
    <row r="573">
      <c r="A573" s="2" t="s">
        <v>6905</v>
      </c>
      <c r="B573" s="2" t="s">
        <v>6906</v>
      </c>
      <c r="C573" s="2">
        <v>927474.08</v>
      </c>
      <c r="D573" s="2" t="s">
        <v>69</v>
      </c>
      <c r="E573" s="2">
        <v>-25621.84</v>
      </c>
      <c r="F573" s="2" t="s">
        <v>69</v>
      </c>
    </row>
    <row r="574">
      <c r="A574" s="2" t="s">
        <v>6907</v>
      </c>
      <c r="B574" s="2" t="s">
        <v>6908</v>
      </c>
      <c r="C574" s="2">
        <v>672627.36</v>
      </c>
      <c r="D574" s="2" t="s">
        <v>69</v>
      </c>
      <c r="E574" s="2">
        <v>-7775.75</v>
      </c>
      <c r="F574" s="2" t="s">
        <v>69</v>
      </c>
    </row>
    <row r="575">
      <c r="A575" s="2" t="s">
        <v>6909</v>
      </c>
      <c r="B575" s="2" t="s">
        <v>6910</v>
      </c>
      <c r="C575" s="2">
        <v>1074237.96</v>
      </c>
      <c r="D575" s="2" t="s">
        <v>69</v>
      </c>
      <c r="E575" s="2">
        <v>42781.62</v>
      </c>
      <c r="F575" s="2" t="s">
        <v>69</v>
      </c>
    </row>
    <row r="576">
      <c r="A576" s="2" t="s">
        <v>6911</v>
      </c>
      <c r="B576" s="2" t="s">
        <v>6912</v>
      </c>
      <c r="C576" s="2">
        <v>261790.02</v>
      </c>
      <c r="D576" s="2" t="s">
        <v>69</v>
      </c>
      <c r="E576" s="2">
        <v>-532.38</v>
      </c>
      <c r="F576" s="2" t="s">
        <v>69</v>
      </c>
    </row>
    <row r="577">
      <c r="A577" s="2" t="s">
        <v>6913</v>
      </c>
      <c r="B577" s="2" t="s">
        <v>6914</v>
      </c>
      <c r="C577" s="2">
        <v>2154109.38</v>
      </c>
      <c r="D577" s="2" t="s">
        <v>69</v>
      </c>
      <c r="E577" s="2">
        <v>-41477.4</v>
      </c>
      <c r="F577" s="2" t="s">
        <v>69</v>
      </c>
    </row>
    <row r="578">
      <c r="A578" s="2" t="s">
        <v>6919</v>
      </c>
      <c r="B578" s="2" t="s">
        <v>6920</v>
      </c>
      <c r="C578" s="2">
        <v>1244663.64</v>
      </c>
      <c r="D578" s="2" t="s">
        <v>69</v>
      </c>
      <c r="E578" s="2">
        <v>-106813.94</v>
      </c>
      <c r="F578" s="2" t="s">
        <v>69</v>
      </c>
    </row>
    <row r="579">
      <c r="A579" s="2" t="s">
        <v>6923</v>
      </c>
      <c r="B579" s="2" t="s">
        <v>6924</v>
      </c>
      <c r="C579" s="2">
        <v>466742.52</v>
      </c>
      <c r="D579" s="2" t="s">
        <v>69</v>
      </c>
      <c r="E579" s="2">
        <v>30816.09</v>
      </c>
      <c r="F579" s="2" t="s">
        <v>69</v>
      </c>
    </row>
    <row r="580">
      <c r="A580" s="2" t="s">
        <v>6931</v>
      </c>
      <c r="B580" s="2" t="s">
        <v>6932</v>
      </c>
      <c r="C580" s="2">
        <v>981645.45</v>
      </c>
      <c r="D580" s="2" t="s">
        <v>69</v>
      </c>
      <c r="E580" s="2">
        <v>-7648.64</v>
      </c>
      <c r="F580" s="2" t="s">
        <v>69</v>
      </c>
    </row>
    <row r="581">
      <c r="A581" s="2" t="s">
        <v>6933</v>
      </c>
      <c r="B581" s="2" t="s">
        <v>6934</v>
      </c>
      <c r="C581" s="2">
        <v>248580.8</v>
      </c>
      <c r="D581" s="2" t="s">
        <v>69</v>
      </c>
      <c r="E581" s="2">
        <v>6484.84</v>
      </c>
      <c r="F581" s="2" t="s">
        <v>69</v>
      </c>
    </row>
    <row r="582">
      <c r="A582" s="2" t="s">
        <v>7197</v>
      </c>
      <c r="B582" s="2" t="s">
        <v>7198</v>
      </c>
      <c r="C582" s="2">
        <v>62281.38</v>
      </c>
      <c r="D582" s="2" t="s">
        <v>69</v>
      </c>
      <c r="E582" s="2">
        <v>4169.88</v>
      </c>
      <c r="F582" s="2" t="s">
        <v>69</v>
      </c>
    </row>
    <row r="583">
      <c r="A583" s="2" t="s">
        <v>6939</v>
      </c>
      <c r="B583" s="2" t="s">
        <v>6940</v>
      </c>
      <c r="C583" s="2">
        <v>213276.69</v>
      </c>
      <c r="D583" s="2" t="s">
        <v>69</v>
      </c>
      <c r="E583" s="2">
        <v>-22541.13</v>
      </c>
      <c r="F583" s="2" t="s">
        <v>69</v>
      </c>
    </row>
    <row r="584">
      <c r="A584" s="2" t="s">
        <v>6941</v>
      </c>
      <c r="B584" s="2" t="s">
        <v>6942</v>
      </c>
      <c r="C584" s="2">
        <v>780869.6</v>
      </c>
      <c r="D584" s="2" t="s">
        <v>69</v>
      </c>
      <c r="E584" s="2">
        <v>16487.1</v>
      </c>
      <c r="F584" s="2" t="s">
        <v>69</v>
      </c>
    </row>
    <row r="585">
      <c r="A585" s="2" t="s">
        <v>6943</v>
      </c>
      <c r="B585" s="2" t="s">
        <v>6944</v>
      </c>
      <c r="C585" s="2">
        <v>105646.95</v>
      </c>
      <c r="D585" s="2" t="s">
        <v>69</v>
      </c>
      <c r="E585" s="2">
        <v>-3904.59</v>
      </c>
      <c r="F585" s="2" t="s">
        <v>69</v>
      </c>
    </row>
    <row r="586">
      <c r="A586" s="2" t="s">
        <v>6945</v>
      </c>
      <c r="B586" s="2" t="s">
        <v>6946</v>
      </c>
      <c r="C586" s="2">
        <v>315610.32</v>
      </c>
      <c r="D586" s="2" t="s">
        <v>69</v>
      </c>
      <c r="E586" s="2">
        <v>4906.68</v>
      </c>
      <c r="F586" s="2" t="s">
        <v>69</v>
      </c>
    </row>
    <row r="587">
      <c r="A587" s="2" t="s">
        <v>6955</v>
      </c>
      <c r="B587" s="2" t="s">
        <v>6956</v>
      </c>
      <c r="C587" s="2">
        <v>86080.55</v>
      </c>
      <c r="D587" s="2" t="s">
        <v>69</v>
      </c>
      <c r="E587" s="2">
        <v>2581.42</v>
      </c>
      <c r="F587" s="2" t="s">
        <v>69</v>
      </c>
    </row>
    <row r="588">
      <c r="A588" s="2" t="s">
        <v>6957</v>
      </c>
      <c r="B588" s="2" t="s">
        <v>6958</v>
      </c>
      <c r="C588" s="2">
        <v>141287.85</v>
      </c>
      <c r="D588" s="2" t="s">
        <v>69</v>
      </c>
      <c r="E588" s="2">
        <v>1862.47</v>
      </c>
      <c r="F588" s="2" t="s">
        <v>69</v>
      </c>
    </row>
    <row r="589">
      <c r="A589" s="2" t="s">
        <v>6959</v>
      </c>
      <c r="B589" s="2" t="s">
        <v>6960</v>
      </c>
      <c r="C589" s="2">
        <v>181858.5</v>
      </c>
      <c r="D589" s="2" t="s">
        <v>69</v>
      </c>
      <c r="E589" s="2">
        <v>3167.62</v>
      </c>
      <c r="F589" s="2" t="s">
        <v>69</v>
      </c>
    </row>
    <row r="590">
      <c r="A590" s="2" t="s">
        <v>6961</v>
      </c>
      <c r="B590" s="2" t="s">
        <v>6962</v>
      </c>
      <c r="C590" s="2">
        <v>64798.47</v>
      </c>
      <c r="D590" s="2" t="s">
        <v>69</v>
      </c>
      <c r="E590" s="2">
        <v>630.98</v>
      </c>
      <c r="F590" s="2" t="s">
        <v>69</v>
      </c>
    </row>
    <row r="591">
      <c r="A591" s="2" t="s">
        <v>6963</v>
      </c>
      <c r="B591" s="2" t="s">
        <v>6964</v>
      </c>
      <c r="C591" s="2">
        <v>421958</v>
      </c>
      <c r="D591" s="2" t="s">
        <v>69</v>
      </c>
      <c r="E591" s="2">
        <v>12923.28</v>
      </c>
      <c r="F591" s="2" t="s">
        <v>69</v>
      </c>
    </row>
    <row r="592">
      <c r="A592" s="2" t="s">
        <v>6965</v>
      </c>
      <c r="B592" s="2" t="s">
        <v>6966</v>
      </c>
      <c r="C592" s="2">
        <v>1384133.96</v>
      </c>
      <c r="D592" s="2" t="s">
        <v>69</v>
      </c>
      <c r="E592" s="2">
        <v>59139.64</v>
      </c>
      <c r="F592" s="2" t="s">
        <v>69</v>
      </c>
    </row>
    <row r="593">
      <c r="A593" s="2" t="s">
        <v>6967</v>
      </c>
      <c r="B593" s="2" t="s">
        <v>6968</v>
      </c>
      <c r="C593" s="2">
        <v>2144576</v>
      </c>
      <c r="D593" s="2" t="s">
        <v>69</v>
      </c>
      <c r="E593" s="2">
        <v>-226656.05</v>
      </c>
      <c r="F593" s="2" t="s">
        <v>69</v>
      </c>
    </row>
    <row r="594">
      <c r="A594" s="2" t="s">
        <v>6971</v>
      </c>
      <c r="B594" s="2" t="s">
        <v>6972</v>
      </c>
      <c r="C594" s="2">
        <v>1281215.34</v>
      </c>
      <c r="D594" s="2" t="s">
        <v>69</v>
      </c>
      <c r="E594" s="2">
        <v>12117.62</v>
      </c>
      <c r="F594" s="2" t="s">
        <v>69</v>
      </c>
    </row>
    <row r="595">
      <c r="A595" s="2" t="s">
        <v>6973</v>
      </c>
      <c r="B595" s="2" t="s">
        <v>6974</v>
      </c>
      <c r="C595" s="2">
        <v>271617.26</v>
      </c>
      <c r="D595" s="2" t="s">
        <v>69</v>
      </c>
      <c r="E595" s="2">
        <v>-1609.57</v>
      </c>
      <c r="F595" s="2" t="s">
        <v>69</v>
      </c>
    </row>
    <row r="596">
      <c r="A596" s="2" t="s">
        <v>6975</v>
      </c>
      <c r="B596" s="2" t="s">
        <v>6976</v>
      </c>
      <c r="C596" s="2">
        <v>930451.76</v>
      </c>
      <c r="D596" s="2" t="s">
        <v>69</v>
      </c>
      <c r="E596" s="2">
        <v>51661.91</v>
      </c>
      <c r="F596" s="2" t="s">
        <v>69</v>
      </c>
    </row>
    <row r="597">
      <c r="A597" s="2" t="s">
        <v>6979</v>
      </c>
      <c r="B597" s="2" t="s">
        <v>6980</v>
      </c>
      <c r="C597" s="2">
        <v>980155.85</v>
      </c>
      <c r="D597" s="2" t="s">
        <v>69</v>
      </c>
      <c r="E597" s="2">
        <v>76156.07</v>
      </c>
      <c r="F597" s="2" t="s">
        <v>69</v>
      </c>
    </row>
    <row r="598">
      <c r="A598" s="2" t="s">
        <v>6981</v>
      </c>
      <c r="B598" s="2" t="s">
        <v>6982</v>
      </c>
      <c r="C598" s="2">
        <v>568437.75</v>
      </c>
      <c r="D598" s="2" t="s">
        <v>69</v>
      </c>
      <c r="E598" s="2">
        <v>29474.55</v>
      </c>
      <c r="F598" s="2" t="s">
        <v>69</v>
      </c>
    </row>
    <row r="599">
      <c r="A599" s="2" t="s">
        <v>6985</v>
      </c>
      <c r="B599" s="2" t="s">
        <v>6986</v>
      </c>
      <c r="C599" s="2">
        <v>39398.01</v>
      </c>
      <c r="D599" s="2" t="s">
        <v>69</v>
      </c>
      <c r="E599" s="2">
        <v>-1058.98</v>
      </c>
      <c r="F599" s="2" t="s">
        <v>69</v>
      </c>
    </row>
    <row r="600">
      <c r="A600" s="2" t="s">
        <v>6987</v>
      </c>
      <c r="B600" s="2" t="s">
        <v>6988</v>
      </c>
      <c r="C600" s="2">
        <v>263918.36</v>
      </c>
      <c r="D600" s="2" t="s">
        <v>69</v>
      </c>
      <c r="E600" s="2">
        <v>-11616.29</v>
      </c>
      <c r="F600" s="2" t="s">
        <v>69</v>
      </c>
    </row>
    <row r="601">
      <c r="A601" s="2" t="s">
        <v>6989</v>
      </c>
      <c r="B601" s="2" t="s">
        <v>6990</v>
      </c>
      <c r="C601" s="2">
        <v>345682.76</v>
      </c>
      <c r="D601" s="2" t="s">
        <v>69</v>
      </c>
      <c r="E601" s="2">
        <v>-21038.5</v>
      </c>
      <c r="F601" s="2" t="s">
        <v>69</v>
      </c>
    </row>
    <row r="602">
      <c r="A602" s="2" t="s">
        <v>6991</v>
      </c>
      <c r="B602" s="2" t="s">
        <v>6992</v>
      </c>
      <c r="C602" s="2">
        <v>446691.3</v>
      </c>
      <c r="D602" s="2" t="s">
        <v>69</v>
      </c>
      <c r="E602" s="2">
        <v>-16950.23</v>
      </c>
      <c r="F602" s="2" t="s">
        <v>69</v>
      </c>
    </row>
    <row r="603">
      <c r="A603" s="2" t="s">
        <v>7003</v>
      </c>
      <c r="B603" s="2" t="s">
        <v>7004</v>
      </c>
      <c r="C603" s="2">
        <v>490655.2</v>
      </c>
      <c r="D603" s="2" t="s">
        <v>69</v>
      </c>
      <c r="E603" s="2">
        <v>-76160.95</v>
      </c>
      <c r="F603" s="2" t="s">
        <v>69</v>
      </c>
    </row>
    <row r="604">
      <c r="A604" s="2" t="s">
        <v>7007</v>
      </c>
      <c r="B604" s="2" t="s">
        <v>7008</v>
      </c>
      <c r="C604" s="2">
        <v>763152.18</v>
      </c>
      <c r="D604" s="2" t="s">
        <v>69</v>
      </c>
      <c r="E604" s="2">
        <v>-33169.49</v>
      </c>
      <c r="F604" s="2" t="s">
        <v>69</v>
      </c>
    </row>
    <row r="605">
      <c r="A605" s="2" t="s">
        <v>7009</v>
      </c>
      <c r="B605" s="2" t="s">
        <v>7010</v>
      </c>
      <c r="C605" s="2">
        <v>688565.86</v>
      </c>
      <c r="D605" s="2" t="s">
        <v>69</v>
      </c>
      <c r="E605" s="2">
        <v>2816.8</v>
      </c>
      <c r="F605" s="2" t="s">
        <v>69</v>
      </c>
    </row>
    <row r="606">
      <c r="A606" s="2" t="s">
        <v>7011</v>
      </c>
      <c r="B606" s="2" t="s">
        <v>7012</v>
      </c>
      <c r="C606" s="2">
        <v>1093571.77</v>
      </c>
      <c r="D606" s="2" t="s">
        <v>69</v>
      </c>
      <c r="E606" s="2">
        <v>-83141.19</v>
      </c>
      <c r="F606" s="2" t="s">
        <v>69</v>
      </c>
    </row>
    <row r="607">
      <c r="A607" s="2" t="s">
        <v>7013</v>
      </c>
      <c r="B607" s="2" t="s">
        <v>7014</v>
      </c>
      <c r="C607" s="2">
        <v>21636.16</v>
      </c>
      <c r="D607" s="2" t="s">
        <v>69</v>
      </c>
      <c r="E607" s="2">
        <v>-1571.45</v>
      </c>
      <c r="F607" s="2" t="s">
        <v>69</v>
      </c>
    </row>
    <row r="608">
      <c r="A608" s="2" t="s">
        <v>7017</v>
      </c>
      <c r="B608" s="2" t="s">
        <v>7018</v>
      </c>
      <c r="C608" s="2">
        <v>503413.35</v>
      </c>
      <c r="D608" s="2" t="s">
        <v>69</v>
      </c>
      <c r="E608" s="2">
        <v>-19693.68</v>
      </c>
      <c r="F608" s="2" t="s">
        <v>69</v>
      </c>
    </row>
    <row r="609">
      <c r="A609" s="2" t="s">
        <v>7021</v>
      </c>
      <c r="B609" s="2" t="s">
        <v>7022</v>
      </c>
      <c r="C609" s="2">
        <v>433307.05</v>
      </c>
      <c r="D609" s="2" t="s">
        <v>69</v>
      </c>
      <c r="E609" s="2">
        <v>41515.04</v>
      </c>
      <c r="F609" s="2" t="s">
        <v>69</v>
      </c>
    </row>
    <row r="610">
      <c r="A610" s="2" t="s">
        <v>7029</v>
      </c>
      <c r="B610" s="2" t="s">
        <v>7030</v>
      </c>
      <c r="C610" s="2">
        <v>1036346.91</v>
      </c>
      <c r="D610" s="2" t="s">
        <v>69</v>
      </c>
      <c r="E610" s="2">
        <v>27837.78</v>
      </c>
      <c r="F610" s="2" t="s">
        <v>69</v>
      </c>
    </row>
    <row r="611">
      <c r="A611" s="2" t="s">
        <v>7031</v>
      </c>
      <c r="B611" s="2" t="s">
        <v>7032</v>
      </c>
      <c r="C611" s="2">
        <v>747261.45</v>
      </c>
      <c r="D611" s="2" t="s">
        <v>69</v>
      </c>
      <c r="E611" s="2">
        <v>-61564.05</v>
      </c>
      <c r="F611" s="2" t="s">
        <v>69</v>
      </c>
    </row>
    <row r="612">
      <c r="A612" s="2" t="s">
        <v>7033</v>
      </c>
      <c r="B612" s="2" t="s">
        <v>7034</v>
      </c>
      <c r="C612" s="2">
        <v>1075249.63</v>
      </c>
      <c r="D612" s="2" t="s">
        <v>69</v>
      </c>
      <c r="E612" s="2">
        <v>24127.59</v>
      </c>
      <c r="F612" s="2" t="s">
        <v>69</v>
      </c>
    </row>
    <row r="613">
      <c r="A613" s="2" t="s">
        <v>7043</v>
      </c>
      <c r="B613" s="2" t="s">
        <v>7044</v>
      </c>
      <c r="C613" s="2">
        <v>85934.25</v>
      </c>
      <c r="D613" s="2" t="s">
        <v>69</v>
      </c>
      <c r="E613" s="2">
        <v>1805.25</v>
      </c>
      <c r="F613" s="2" t="s">
        <v>69</v>
      </c>
    </row>
    <row r="614">
      <c r="A614" s="2" t="s">
        <v>7049</v>
      </c>
      <c r="B614" s="2" t="s">
        <v>7050</v>
      </c>
      <c r="C614" s="2">
        <v>863664</v>
      </c>
      <c r="D614" s="2" t="s">
        <v>69</v>
      </c>
      <c r="E614" s="2">
        <v>43476.69</v>
      </c>
      <c r="F614" s="2" t="s">
        <v>69</v>
      </c>
    </row>
    <row r="615">
      <c r="A615" s="2" t="s">
        <v>7051</v>
      </c>
      <c r="B615" s="2" t="s">
        <v>7052</v>
      </c>
      <c r="C615" s="2">
        <v>272083.68</v>
      </c>
      <c r="D615" s="2" t="s">
        <v>69</v>
      </c>
      <c r="E615" s="2">
        <v>42200.17</v>
      </c>
      <c r="F615" s="2" t="s">
        <v>69</v>
      </c>
    </row>
    <row r="616">
      <c r="A616" s="2" t="s">
        <v>7055</v>
      </c>
      <c r="B616" s="2" t="s">
        <v>7056</v>
      </c>
      <c r="C616" s="2">
        <v>893722.69</v>
      </c>
      <c r="D616" s="2" t="s">
        <v>69</v>
      </c>
      <c r="E616" s="2">
        <v>14592.99</v>
      </c>
      <c r="F616" s="2" t="s">
        <v>69</v>
      </c>
    </row>
    <row r="617">
      <c r="A617" s="2" t="s">
        <v>7057</v>
      </c>
      <c r="B617" s="2" t="s">
        <v>7058</v>
      </c>
      <c r="C617" s="2">
        <v>1782000</v>
      </c>
      <c r="D617" s="2" t="s">
        <v>69</v>
      </c>
      <c r="E617" s="2">
        <v>37610.53</v>
      </c>
      <c r="F617" s="2" t="s">
        <v>69</v>
      </c>
    </row>
    <row r="618">
      <c r="A618" s="2" t="s">
        <v>7061</v>
      </c>
      <c r="B618" s="2" t="s">
        <v>7062</v>
      </c>
      <c r="C618" s="2">
        <v>360097.85</v>
      </c>
      <c r="D618" s="2" t="s">
        <v>69</v>
      </c>
      <c r="E618" s="2">
        <v>25307.27</v>
      </c>
      <c r="F618" s="2" t="s">
        <v>69</v>
      </c>
    </row>
    <row r="619">
      <c r="A619" s="2" t="s">
        <v>7063</v>
      </c>
      <c r="B619" s="2" t="s">
        <v>7064</v>
      </c>
      <c r="C619" s="2">
        <v>212484.6</v>
      </c>
      <c r="D619" s="2" t="s">
        <v>69</v>
      </c>
      <c r="E619" s="2">
        <v>-15288.2</v>
      </c>
      <c r="F619" s="2" t="s">
        <v>69</v>
      </c>
    </row>
    <row r="620">
      <c r="A620" s="2" t="s">
        <v>7065</v>
      </c>
      <c r="B620" s="2" t="s">
        <v>7066</v>
      </c>
      <c r="C620" s="2">
        <v>407289.3</v>
      </c>
      <c r="D620" s="2" t="s">
        <v>69</v>
      </c>
      <c r="E620" s="2">
        <v>12731.69</v>
      </c>
      <c r="F620" s="2" t="s">
        <v>69</v>
      </c>
    </row>
    <row r="621">
      <c r="A621" s="2" t="s">
        <v>7067</v>
      </c>
      <c r="B621" s="2" t="s">
        <v>7068</v>
      </c>
      <c r="C621" s="2">
        <v>248321.11</v>
      </c>
      <c r="D621" s="2" t="s">
        <v>69</v>
      </c>
      <c r="E621" s="2">
        <v>4467.61</v>
      </c>
      <c r="F621" s="2" t="s">
        <v>69</v>
      </c>
    </row>
    <row r="622">
      <c r="A622" s="2" t="s">
        <v>7069</v>
      </c>
      <c r="B622" s="2" t="s">
        <v>7070</v>
      </c>
      <c r="C622" s="2">
        <v>633483.41</v>
      </c>
      <c r="D622" s="2" t="s">
        <v>69</v>
      </c>
      <c r="E622" s="2">
        <v>25862.12</v>
      </c>
      <c r="F622" s="2" t="s">
        <v>69</v>
      </c>
    </row>
    <row r="623">
      <c r="A623" s="2" t="s">
        <v>7071</v>
      </c>
      <c r="B623" s="2" t="s">
        <v>7072</v>
      </c>
      <c r="C623" s="2">
        <v>1647371.01</v>
      </c>
      <c r="D623" s="2" t="s">
        <v>69</v>
      </c>
      <c r="E623" s="2">
        <v>292631.97</v>
      </c>
      <c r="F623" s="2" t="s">
        <v>69</v>
      </c>
    </row>
    <row r="624">
      <c r="A624" s="2" t="s">
        <v>7075</v>
      </c>
      <c r="B624" s="2" t="s">
        <v>7076</v>
      </c>
      <c r="C624" s="2">
        <v>447202.98</v>
      </c>
      <c r="D624" s="2" t="s">
        <v>69</v>
      </c>
      <c r="E624" s="2">
        <v>1623.6</v>
      </c>
      <c r="F624" s="2" t="s">
        <v>69</v>
      </c>
    </row>
    <row r="625">
      <c r="A625" s="2" t="s">
        <v>7081</v>
      </c>
      <c r="B625" s="2" t="s">
        <v>7082</v>
      </c>
      <c r="C625" s="2">
        <v>1622001.96</v>
      </c>
      <c r="D625" s="2" t="s">
        <v>69</v>
      </c>
      <c r="E625" s="2">
        <v>142872.48</v>
      </c>
      <c r="F625" s="2" t="s">
        <v>69</v>
      </c>
    </row>
    <row r="626">
      <c r="A626" s="2" t="s">
        <v>7083</v>
      </c>
      <c r="B626" s="2" t="s">
        <v>7084</v>
      </c>
      <c r="C626" s="2">
        <v>682769</v>
      </c>
      <c r="D626" s="2" t="s">
        <v>69</v>
      </c>
      <c r="E626" s="2">
        <v>23637.62</v>
      </c>
      <c r="F626" s="2" t="s">
        <v>69</v>
      </c>
    </row>
    <row r="627">
      <c r="A627" s="2" t="s">
        <v>7085</v>
      </c>
      <c r="B627" s="2" t="s">
        <v>7086</v>
      </c>
      <c r="C627" s="2">
        <v>111196.19</v>
      </c>
      <c r="D627" s="2" t="s">
        <v>69</v>
      </c>
      <c r="E627" s="2">
        <v>-4688.73</v>
      </c>
      <c r="F627" s="2" t="s">
        <v>69</v>
      </c>
    </row>
    <row r="628">
      <c r="A628" s="2" t="s">
        <v>7087</v>
      </c>
      <c r="B628" s="2" t="s">
        <v>7088</v>
      </c>
      <c r="C628" s="2">
        <v>1164858.64</v>
      </c>
      <c r="D628" s="2" t="s">
        <v>69</v>
      </c>
      <c r="E628" s="2">
        <v>34557.16</v>
      </c>
      <c r="F628" s="2" t="s">
        <v>69</v>
      </c>
    </row>
    <row r="629">
      <c r="A629" s="2" t="s">
        <v>7093</v>
      </c>
      <c r="B629" s="2" t="s">
        <v>7094</v>
      </c>
      <c r="C629" s="2">
        <v>1172790.9</v>
      </c>
      <c r="D629" s="2" t="s">
        <v>69</v>
      </c>
      <c r="E629" s="2">
        <v>54510.14</v>
      </c>
      <c r="F629" s="2" t="s">
        <v>69</v>
      </c>
    </row>
    <row r="630">
      <c r="A630" s="2" t="s">
        <v>7095</v>
      </c>
      <c r="B630" s="2" t="s">
        <v>7096</v>
      </c>
      <c r="C630" s="2">
        <v>190991.22</v>
      </c>
      <c r="D630" s="2" t="s">
        <v>69</v>
      </c>
      <c r="E630" s="2">
        <v>-17208.92</v>
      </c>
      <c r="F630" s="2" t="s">
        <v>69</v>
      </c>
    </row>
    <row r="631">
      <c r="A631" s="2" t="s">
        <v>7097</v>
      </c>
      <c r="B631" s="2" t="s">
        <v>7098</v>
      </c>
      <c r="C631" s="2">
        <v>734176.8</v>
      </c>
      <c r="D631" s="2" t="s">
        <v>69</v>
      </c>
      <c r="E631" s="2">
        <v>53951.99</v>
      </c>
      <c r="F631" s="2" t="s">
        <v>69</v>
      </c>
    </row>
    <row r="632">
      <c r="A632" s="2" t="s">
        <v>7099</v>
      </c>
      <c r="B632" s="2" t="s">
        <v>7100</v>
      </c>
      <c r="C632" s="2">
        <v>1520205.96</v>
      </c>
      <c r="D632" s="2" t="s">
        <v>69</v>
      </c>
      <c r="E632" s="2">
        <v>65990.23</v>
      </c>
      <c r="F632" s="2" t="s">
        <v>69</v>
      </c>
    </row>
    <row r="633">
      <c r="A633" s="2" t="s">
        <v>7101</v>
      </c>
      <c r="B633" s="2" t="s">
        <v>7102</v>
      </c>
      <c r="C633" s="2">
        <v>2999360</v>
      </c>
      <c r="D633" s="2" t="s">
        <v>69</v>
      </c>
      <c r="E633" s="2">
        <v>132551.38</v>
      </c>
      <c r="F633" s="2" t="s">
        <v>69</v>
      </c>
    </row>
    <row r="634">
      <c r="A634" s="2" t="s">
        <v>7103</v>
      </c>
      <c r="B634" s="2" t="s">
        <v>7104</v>
      </c>
      <c r="C634" s="2">
        <v>653890.48</v>
      </c>
      <c r="D634" s="2" t="s">
        <v>69</v>
      </c>
      <c r="E634" s="2">
        <v>-30728.33</v>
      </c>
      <c r="F634" s="2" t="s">
        <v>69</v>
      </c>
    </row>
    <row r="635">
      <c r="A635" s="2" t="s">
        <v>7105</v>
      </c>
      <c r="B635" s="2" t="s">
        <v>7106</v>
      </c>
      <c r="C635" s="2">
        <v>466959.96</v>
      </c>
      <c r="D635" s="2" t="s">
        <v>69</v>
      </c>
      <c r="E635" s="2">
        <v>-28892.12</v>
      </c>
      <c r="F635" s="2" t="s">
        <v>69</v>
      </c>
    </row>
    <row r="636">
      <c r="A636" s="2" t="s">
        <v>7109</v>
      </c>
      <c r="B636" s="2" t="s">
        <v>7110</v>
      </c>
      <c r="C636" s="2">
        <v>134283.88</v>
      </c>
      <c r="D636" s="2" t="s">
        <v>69</v>
      </c>
      <c r="E636" s="2">
        <v>-14474.82</v>
      </c>
      <c r="F636" s="2" t="s">
        <v>69</v>
      </c>
    </row>
    <row r="637">
      <c r="A637" s="2" t="s">
        <v>7113</v>
      </c>
      <c r="B637" s="2" t="s">
        <v>7114</v>
      </c>
      <c r="C637" s="2">
        <v>157736.22</v>
      </c>
      <c r="D637" s="2" t="s">
        <v>69</v>
      </c>
      <c r="E637" s="2">
        <v>-7997.45</v>
      </c>
      <c r="F637" s="2" t="s">
        <v>69</v>
      </c>
    </row>
    <row r="638">
      <c r="A638" s="2" t="s">
        <v>7121</v>
      </c>
      <c r="B638" s="2" t="s">
        <v>7122</v>
      </c>
      <c r="C638" s="2">
        <v>772197.76</v>
      </c>
      <c r="D638" s="2" t="s">
        <v>69</v>
      </c>
      <c r="E638" s="2">
        <v>-13034.49</v>
      </c>
      <c r="F638" s="2" t="s">
        <v>69</v>
      </c>
    </row>
    <row r="639">
      <c r="A639" s="2" t="s">
        <v>7123</v>
      </c>
      <c r="B639" s="2" t="s">
        <v>7124</v>
      </c>
      <c r="C639" s="2">
        <v>825295.14</v>
      </c>
      <c r="D639" s="2" t="s">
        <v>69</v>
      </c>
      <c r="E639" s="2">
        <v>16579.27</v>
      </c>
      <c r="F639" s="2" t="s">
        <v>69</v>
      </c>
    </row>
    <row r="640">
      <c r="A640" s="2" t="s">
        <v>7127</v>
      </c>
      <c r="B640" s="2" t="s">
        <v>7128</v>
      </c>
      <c r="C640" s="2">
        <v>560475.64</v>
      </c>
      <c r="D640" s="2" t="s">
        <v>69</v>
      </c>
      <c r="E640" s="2">
        <v>-14810.3</v>
      </c>
      <c r="F640" s="2" t="s">
        <v>69</v>
      </c>
    </row>
    <row r="641">
      <c r="A641" s="2" t="s">
        <v>7131</v>
      </c>
      <c r="B641" s="2" t="s">
        <v>7132</v>
      </c>
      <c r="C641" s="2">
        <v>369201.06</v>
      </c>
      <c r="D641" s="2" t="s">
        <v>69</v>
      </c>
      <c r="E641" s="2">
        <v>-24533.01</v>
      </c>
      <c r="F641" s="2" t="s">
        <v>69</v>
      </c>
    </row>
    <row r="642">
      <c r="A642" s="2" t="s">
        <v>7133</v>
      </c>
      <c r="B642" s="2" t="s">
        <v>7134</v>
      </c>
      <c r="C642" s="2">
        <v>136454.02</v>
      </c>
      <c r="D642" s="2" t="s">
        <v>69</v>
      </c>
      <c r="E642" s="2">
        <v>-2416.68</v>
      </c>
      <c r="F642" s="2" t="s">
        <v>69</v>
      </c>
    </row>
    <row r="643">
      <c r="A643" s="2" t="s">
        <v>7135</v>
      </c>
      <c r="B643" s="2" t="s">
        <v>7136</v>
      </c>
      <c r="C643" s="2">
        <v>1074725.08</v>
      </c>
      <c r="D643" s="2" t="s">
        <v>69</v>
      </c>
      <c r="E643" s="2">
        <v>94709.28</v>
      </c>
      <c r="F643" s="2" t="s">
        <v>69</v>
      </c>
    </row>
    <row r="644">
      <c r="A644" s="2" t="s">
        <v>7137</v>
      </c>
      <c r="B644" s="2" t="s">
        <v>7138</v>
      </c>
      <c r="C644" s="2">
        <v>569582.19</v>
      </c>
      <c r="D644" s="2" t="s">
        <v>69</v>
      </c>
      <c r="E644" s="2">
        <v>39569.26</v>
      </c>
      <c r="F644" s="2" t="s">
        <v>69</v>
      </c>
    </row>
    <row r="645">
      <c r="A645" s="2" t="s">
        <v>7141</v>
      </c>
      <c r="B645" s="2" t="s">
        <v>7142</v>
      </c>
      <c r="C645" s="2">
        <v>711436.83</v>
      </c>
      <c r="D645" s="2" t="s">
        <v>69</v>
      </c>
      <c r="E645" s="2">
        <v>51001.66</v>
      </c>
      <c r="F645" s="2" t="s">
        <v>69</v>
      </c>
    </row>
    <row r="646">
      <c r="A646" s="2" t="s">
        <v>7145</v>
      </c>
      <c r="B646" s="2" t="s">
        <v>7146</v>
      </c>
      <c r="C646" s="2">
        <v>464145</v>
      </c>
      <c r="D646" s="2" t="s">
        <v>69</v>
      </c>
      <c r="E646" s="2">
        <v>-14017.14</v>
      </c>
      <c r="F646" s="2" t="s">
        <v>69</v>
      </c>
    </row>
    <row r="647">
      <c r="A647" s="2" t="s">
        <v>7149</v>
      </c>
      <c r="B647" s="2" t="s">
        <v>7150</v>
      </c>
      <c r="C647" s="2">
        <v>273607.84</v>
      </c>
      <c r="D647" s="2" t="s">
        <v>69</v>
      </c>
      <c r="E647" s="2">
        <v>13172.05</v>
      </c>
      <c r="F647" s="2" t="s">
        <v>69</v>
      </c>
    </row>
    <row r="648">
      <c r="A648" s="2" t="s">
        <v>7153</v>
      </c>
      <c r="B648" s="2" t="s">
        <v>7154</v>
      </c>
      <c r="C648" s="2">
        <v>143280.75</v>
      </c>
      <c r="D648" s="2" t="s">
        <v>69</v>
      </c>
      <c r="E648" s="2">
        <v>27536.39</v>
      </c>
      <c r="F648" s="2" t="s">
        <v>69</v>
      </c>
    </row>
    <row r="649">
      <c r="A649" s="2" t="s">
        <v>7155</v>
      </c>
      <c r="B649" s="2" t="s">
        <v>7156</v>
      </c>
      <c r="C649" s="2">
        <v>49710.36</v>
      </c>
      <c r="D649" s="2" t="s">
        <v>69</v>
      </c>
      <c r="E649" s="2">
        <v>-2762.34</v>
      </c>
      <c r="F649" s="2" t="s">
        <v>69</v>
      </c>
    </row>
    <row r="650">
      <c r="A650" s="2" t="s">
        <v>7157</v>
      </c>
      <c r="B650" s="2" t="s">
        <v>7158</v>
      </c>
      <c r="C650" s="2">
        <v>792243</v>
      </c>
      <c r="D650" s="2" t="s">
        <v>69</v>
      </c>
      <c r="E650" s="2">
        <v>63844.68</v>
      </c>
      <c r="F650" s="2" t="s">
        <v>69</v>
      </c>
    </row>
    <row r="651">
      <c r="A651" s="2" t="s">
        <v>7159</v>
      </c>
      <c r="B651" s="2" t="s">
        <v>7160</v>
      </c>
      <c r="C651" s="2">
        <v>64875</v>
      </c>
      <c r="D651" s="2" t="s">
        <v>69</v>
      </c>
      <c r="E651" s="2">
        <v>22.51</v>
      </c>
      <c r="F651" s="2" t="s">
        <v>69</v>
      </c>
    </row>
    <row r="652">
      <c r="A652" s="2" t="s">
        <v>7163</v>
      </c>
      <c r="B652" s="2" t="s">
        <v>7164</v>
      </c>
      <c r="C652" s="2">
        <v>1123669.6</v>
      </c>
      <c r="D652" s="2" t="s">
        <v>69</v>
      </c>
      <c r="E652" s="2">
        <v>-64302.29</v>
      </c>
      <c r="F652" s="2" t="s">
        <v>69</v>
      </c>
    </row>
    <row r="653">
      <c r="A653" s="2" t="s">
        <v>7167</v>
      </c>
      <c r="B653" s="2" t="s">
        <v>7168</v>
      </c>
      <c r="C653" s="2">
        <v>1063872.32</v>
      </c>
      <c r="D653" s="2" t="s">
        <v>69</v>
      </c>
      <c r="E653" s="2">
        <v>24312.33</v>
      </c>
      <c r="F653" s="2" t="s">
        <v>69</v>
      </c>
    </row>
    <row r="654">
      <c r="A654" s="2" t="s">
        <v>7171</v>
      </c>
      <c r="B654" s="2" t="s">
        <v>7172</v>
      </c>
      <c r="C654" s="2">
        <v>852867.63</v>
      </c>
      <c r="D654" s="2" t="s">
        <v>69</v>
      </c>
      <c r="E654" s="2">
        <v>47155.5</v>
      </c>
      <c r="F654" s="2" t="s">
        <v>69</v>
      </c>
    </row>
    <row r="655">
      <c r="A655" s="2" t="s">
        <v>7175</v>
      </c>
      <c r="B655" s="2" t="s">
        <v>7176</v>
      </c>
      <c r="C655" s="2">
        <v>484066.01</v>
      </c>
      <c r="D655" s="2" t="s">
        <v>69</v>
      </c>
      <c r="E655" s="2">
        <v>17342.33</v>
      </c>
      <c r="F655" s="2" t="s">
        <v>69</v>
      </c>
    </row>
    <row r="656">
      <c r="A656" s="2" t="s">
        <v>7177</v>
      </c>
      <c r="B656" s="2" t="s">
        <v>7178</v>
      </c>
      <c r="C656" s="2">
        <v>792995.58</v>
      </c>
      <c r="D656" s="2" t="s">
        <v>69</v>
      </c>
      <c r="E656" s="2">
        <v>31806.3</v>
      </c>
      <c r="F656" s="2" t="s">
        <v>69</v>
      </c>
    </row>
    <row r="657">
      <c r="A657" s="2" t="s">
        <v>7181</v>
      </c>
      <c r="B657" s="2" t="s">
        <v>7182</v>
      </c>
      <c r="C657" s="2">
        <v>544074.99</v>
      </c>
      <c r="D657" s="2" t="s">
        <v>69</v>
      </c>
      <c r="E657" s="2">
        <v>38065.03</v>
      </c>
      <c r="F657" s="2" t="s">
        <v>69</v>
      </c>
    </row>
    <row r="658">
      <c r="A658" s="2" t="s">
        <v>7185</v>
      </c>
      <c r="B658" s="2" t="s">
        <v>7186</v>
      </c>
      <c r="C658" s="2">
        <v>260192.5</v>
      </c>
      <c r="D658" s="2" t="s">
        <v>69</v>
      </c>
      <c r="E658" s="2">
        <v>6760.86</v>
      </c>
      <c r="F658" s="2" t="s">
        <v>69</v>
      </c>
    </row>
    <row r="659">
      <c r="A659" s="2" t="s">
        <v>7187</v>
      </c>
      <c r="B659" s="2" t="s">
        <v>7188</v>
      </c>
      <c r="C659" s="2">
        <v>7604.38</v>
      </c>
      <c r="D659" s="2" t="s">
        <v>69</v>
      </c>
      <c r="E659" s="2">
        <v>-522</v>
      </c>
      <c r="F659" s="2" t="s">
        <v>69</v>
      </c>
    </row>
    <row r="660">
      <c r="A660" s="2" t="s">
        <v>7189</v>
      </c>
      <c r="B660" s="2" t="s">
        <v>7190</v>
      </c>
      <c r="C660" s="2">
        <v>141082.08</v>
      </c>
      <c r="D660" s="2" t="s">
        <v>69</v>
      </c>
      <c r="E660" s="2">
        <v>-3637.25</v>
      </c>
      <c r="F660" s="2" t="s">
        <v>69</v>
      </c>
    </row>
  </sheetData>
  <headerFooter/>
</worksheet>
</file>

<file path=xl/worksheets/sheet10.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40"/>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8.36557388305664"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1.530563354492188" customWidth="1"/>
    <col min="23" max="23" width="12.088384628295898" customWidth="1"/>
    <col min="24" max="24" width="27.31671142578125" customWidth="1"/>
  </cols>
  <sheetData>
    <row r="1" hidden="1">
      <c r="A1" s="0" t="s">
        <v>340</v>
      </c>
      <c r="B1" s="0">
        <v>-0.0031863301741</v>
      </c>
    </row>
    <row r="2">
      <c r="A2" s="8" t="s">
        <v>341</v>
      </c>
      <c r="B2" s="8">
        <v>44523</v>
      </c>
      <c r="C2" s="9">
        <f>HYPERLINK(CHAR(35)&amp;CELL("address",INDEX(Holdings!AM1:AM2253,SMALL(IF(COUNTIF(Holdings!A1:A2253,A1),MATCH(B1,Holdings!Y1:Y2253,0),""),ROWS($A$1:A1)))),"Total Return Basket Swap")</f>
      </c>
    </row>
    <row r="3">
      <c r="A3" s="1" t="s">
        <v>5034</v>
      </c>
      <c r="B3" s="1" t="s">
        <v>5035</v>
      </c>
      <c r="C3" s="1" t="s">
        <v>5042</v>
      </c>
      <c r="D3" s="1" t="s">
        <v>5050</v>
      </c>
      <c r="E3" s="1" t="s">
        <v>5051</v>
      </c>
      <c r="F3" s="1" t="s">
        <v>5052</v>
      </c>
      <c r="G3" s="1" t="s">
        <v>5053</v>
      </c>
      <c r="H3" s="1" t="s">
        <v>5054</v>
      </c>
      <c r="I3" s="1" t="s">
        <v>21</v>
      </c>
      <c r="J3" s="1" t="s">
        <v>5055</v>
      </c>
      <c r="K3" s="1" t="s">
        <v>5051</v>
      </c>
      <c r="L3" s="1" t="s">
        <v>5052</v>
      </c>
      <c r="M3" s="1" t="s">
        <v>5053</v>
      </c>
      <c r="N3" s="1" t="s">
        <v>5054</v>
      </c>
      <c r="O3" s="1" t="s">
        <v>21</v>
      </c>
      <c r="P3" s="1" t="s">
        <v>5055</v>
      </c>
      <c r="Q3" s="1" t="s">
        <v>5056</v>
      </c>
      <c r="R3" s="1" t="s">
        <v>5057</v>
      </c>
      <c r="S3" s="1" t="s">
        <v>5058</v>
      </c>
      <c r="T3" s="1" t="s">
        <v>5059</v>
      </c>
      <c r="U3" s="1" t="s">
        <v>5060</v>
      </c>
      <c r="V3" s="1" t="s">
        <v>407</v>
      </c>
      <c r="W3" s="1" t="s">
        <v>21</v>
      </c>
      <c r="X3" s="1" t="s">
        <v>5042</v>
      </c>
    </row>
    <row r="4">
      <c r="A4" s="10" t="s">
        <v>2808</v>
      </c>
      <c r="B4" s="2" t="s">
        <v>7191</v>
      </c>
      <c r="C4" s="2">
        <v>-4486173.98</v>
      </c>
      <c r="D4" s="10" t="s">
        <v>184</v>
      </c>
      <c r="E4" s="10" t="s">
        <v>5062</v>
      </c>
      <c r="F4" s="2" t="s">
        <v>7199</v>
      </c>
      <c r="G4" s="2">
        <v>0.0002</v>
      </c>
      <c r="H4" s="2">
        <v>0</v>
      </c>
      <c r="I4" s="10" t="s">
        <v>69</v>
      </c>
      <c r="J4" s="10" t="s">
        <v>5064</v>
      </c>
      <c r="K4" s="10" t="s">
        <v>5062</v>
      </c>
      <c r="L4" s="2" t="s">
        <v>7199</v>
      </c>
      <c r="M4" s="2">
        <v>0.0002</v>
      </c>
      <c r="N4" s="2">
        <v>0</v>
      </c>
      <c r="O4" s="10" t="s">
        <v>69</v>
      </c>
      <c r="P4" s="10" t="s">
        <v>5064</v>
      </c>
      <c r="Q4" s="11">
        <v>46286</v>
      </c>
      <c r="R4" s="2">
        <v>0</v>
      </c>
      <c r="S4" s="10" t="s">
        <v>69</v>
      </c>
      <c r="T4" s="2">
        <v>0</v>
      </c>
      <c r="U4" s="10" t="s">
        <v>69</v>
      </c>
      <c r="V4" s="2">
        <v>779424488</v>
      </c>
      <c r="W4" s="10" t="s">
        <v>69</v>
      </c>
      <c r="X4" s="2">
        <v>-4486173.98</v>
      </c>
    </row>
    <row r="7">
      <c r="A7" s="12" t="s">
        <v>5065</v>
      </c>
    </row>
    <row r="8">
      <c r="A8" s="1" t="s">
        <v>5066</v>
      </c>
      <c r="B8" s="1" t="s">
        <v>5067</v>
      </c>
      <c r="C8" s="1" t="s">
        <v>5068</v>
      </c>
    </row>
    <row r="9">
      <c r="A9" s="2" t="s">
        <v>66</v>
      </c>
      <c r="B9" s="2" t="s">
        <v>66</v>
      </c>
      <c r="C9" s="2" t="s">
        <v>7200</v>
      </c>
    </row>
    <row r="11">
      <c r="A11" s="1" t="s">
        <v>10</v>
      </c>
      <c r="B11" s="1" t="s">
        <v>5070</v>
      </c>
      <c r="C11" s="1" t="s">
        <v>407</v>
      </c>
      <c r="D11" s="1" t="s">
        <v>21</v>
      </c>
      <c r="E11" s="1" t="s">
        <v>23</v>
      </c>
      <c r="F11" s="1" t="s">
        <v>5071</v>
      </c>
    </row>
    <row r="12">
      <c r="A12" s="2" t="s">
        <v>5072</v>
      </c>
      <c r="B12" s="2" t="s">
        <v>5073</v>
      </c>
      <c r="C12" s="2">
        <v>468622.02</v>
      </c>
      <c r="D12" s="2" t="s">
        <v>69</v>
      </c>
      <c r="E12" s="2">
        <v>50377.36</v>
      </c>
      <c r="F12" s="2" t="s">
        <v>69</v>
      </c>
    </row>
    <row r="13">
      <c r="A13" s="2" t="s">
        <v>5074</v>
      </c>
      <c r="B13" s="2" t="s">
        <v>5075</v>
      </c>
      <c r="C13" s="2">
        <v>1014103.02</v>
      </c>
      <c r="D13" s="2" t="s">
        <v>69</v>
      </c>
      <c r="E13" s="2">
        <v>-31899.42</v>
      </c>
      <c r="F13" s="2" t="s">
        <v>69</v>
      </c>
    </row>
    <row r="14">
      <c r="A14" s="2" t="s">
        <v>5076</v>
      </c>
      <c r="B14" s="2" t="s">
        <v>5077</v>
      </c>
      <c r="C14" s="2">
        <v>976448.23</v>
      </c>
      <c r="D14" s="2" t="s">
        <v>69</v>
      </c>
      <c r="E14" s="2">
        <v>-58314.09</v>
      </c>
      <c r="F14" s="2" t="s">
        <v>69</v>
      </c>
    </row>
    <row r="15">
      <c r="A15" s="2" t="s">
        <v>5078</v>
      </c>
      <c r="B15" s="2" t="s">
        <v>5079</v>
      </c>
      <c r="C15" s="2">
        <v>1851333.36</v>
      </c>
      <c r="D15" s="2" t="s">
        <v>69</v>
      </c>
      <c r="E15" s="2">
        <v>-116591.33</v>
      </c>
      <c r="F15" s="2" t="s">
        <v>69</v>
      </c>
    </row>
    <row r="16">
      <c r="A16" s="2" t="s">
        <v>5080</v>
      </c>
      <c r="B16" s="2" t="s">
        <v>5081</v>
      </c>
      <c r="C16" s="2">
        <v>100534.84</v>
      </c>
      <c r="D16" s="2" t="s">
        <v>69</v>
      </c>
      <c r="E16" s="2">
        <v>-1411.07</v>
      </c>
      <c r="F16" s="2" t="s">
        <v>69</v>
      </c>
    </row>
    <row r="17">
      <c r="A17" s="2" t="s">
        <v>5082</v>
      </c>
      <c r="B17" s="2" t="s">
        <v>5083</v>
      </c>
      <c r="C17" s="2">
        <v>555011.6</v>
      </c>
      <c r="D17" s="2" t="s">
        <v>69</v>
      </c>
      <c r="E17" s="2">
        <v>-44298.91</v>
      </c>
      <c r="F17" s="2" t="s">
        <v>69</v>
      </c>
    </row>
    <row r="18">
      <c r="A18" s="2" t="s">
        <v>5084</v>
      </c>
      <c r="B18" s="2" t="s">
        <v>5085</v>
      </c>
      <c r="C18" s="2">
        <v>440847.36</v>
      </c>
      <c r="D18" s="2" t="s">
        <v>69</v>
      </c>
      <c r="E18" s="2">
        <v>-15257.34</v>
      </c>
      <c r="F18" s="2" t="s">
        <v>69</v>
      </c>
    </row>
    <row r="19">
      <c r="A19" s="2" t="s">
        <v>5086</v>
      </c>
      <c r="B19" s="2" t="s">
        <v>5087</v>
      </c>
      <c r="C19" s="2">
        <v>646235.5</v>
      </c>
      <c r="D19" s="2" t="s">
        <v>69</v>
      </c>
      <c r="E19" s="2">
        <v>-124386.51</v>
      </c>
      <c r="F19" s="2" t="s">
        <v>69</v>
      </c>
    </row>
    <row r="20">
      <c r="A20" s="2" t="s">
        <v>5088</v>
      </c>
      <c r="B20" s="2" t="s">
        <v>5089</v>
      </c>
      <c r="C20" s="2">
        <v>3322689.12</v>
      </c>
      <c r="D20" s="2" t="s">
        <v>69</v>
      </c>
      <c r="E20" s="2">
        <v>-145892.42</v>
      </c>
      <c r="F20" s="2" t="s">
        <v>69</v>
      </c>
    </row>
    <row r="21">
      <c r="A21" s="2" t="s">
        <v>5090</v>
      </c>
      <c r="B21" s="2" t="s">
        <v>5091</v>
      </c>
      <c r="C21" s="2">
        <v>104297.62</v>
      </c>
      <c r="D21" s="2" t="s">
        <v>69</v>
      </c>
      <c r="E21" s="2">
        <v>-1353.49</v>
      </c>
      <c r="F21" s="2" t="s">
        <v>69</v>
      </c>
    </row>
    <row r="22">
      <c r="A22" s="2" t="s">
        <v>5092</v>
      </c>
      <c r="B22" s="2" t="s">
        <v>5093</v>
      </c>
      <c r="C22" s="2">
        <v>1937845.6</v>
      </c>
      <c r="D22" s="2" t="s">
        <v>69</v>
      </c>
      <c r="E22" s="2">
        <v>-12830.78</v>
      </c>
      <c r="F22" s="2" t="s">
        <v>69</v>
      </c>
    </row>
    <row r="23">
      <c r="A23" s="2" t="s">
        <v>5094</v>
      </c>
      <c r="B23" s="2" t="s">
        <v>5095</v>
      </c>
      <c r="C23" s="2">
        <v>106795.92</v>
      </c>
      <c r="D23" s="2" t="s">
        <v>69</v>
      </c>
      <c r="E23" s="2">
        <v>-3356.11</v>
      </c>
      <c r="F23" s="2" t="s">
        <v>69</v>
      </c>
    </row>
    <row r="24">
      <c r="A24" s="2" t="s">
        <v>5096</v>
      </c>
      <c r="B24" s="2" t="s">
        <v>5097</v>
      </c>
      <c r="C24" s="2">
        <v>614165.31</v>
      </c>
      <c r="D24" s="2" t="s">
        <v>69</v>
      </c>
      <c r="E24" s="2">
        <v>83154.22</v>
      </c>
      <c r="F24" s="2" t="s">
        <v>69</v>
      </c>
    </row>
    <row r="25">
      <c r="A25" s="2" t="s">
        <v>5100</v>
      </c>
      <c r="B25" s="2" t="s">
        <v>5101</v>
      </c>
      <c r="C25" s="2">
        <v>3568312.56</v>
      </c>
      <c r="D25" s="2" t="s">
        <v>69</v>
      </c>
      <c r="E25" s="2">
        <v>-407318.42</v>
      </c>
      <c r="F25" s="2" t="s">
        <v>69</v>
      </c>
    </row>
    <row r="26">
      <c r="A26" s="2" t="s">
        <v>5102</v>
      </c>
      <c r="B26" s="2" t="s">
        <v>5103</v>
      </c>
      <c r="C26" s="2">
        <v>418204.46</v>
      </c>
      <c r="D26" s="2" t="s">
        <v>69</v>
      </c>
      <c r="E26" s="2">
        <v>5396.1</v>
      </c>
      <c r="F26" s="2" t="s">
        <v>69</v>
      </c>
    </row>
    <row r="27">
      <c r="A27" s="2" t="s">
        <v>5104</v>
      </c>
      <c r="B27" s="2" t="s">
        <v>5105</v>
      </c>
      <c r="C27" s="2">
        <v>277336.35</v>
      </c>
      <c r="D27" s="2" t="s">
        <v>69</v>
      </c>
      <c r="E27" s="2">
        <v>8007.49</v>
      </c>
      <c r="F27" s="2" t="s">
        <v>69</v>
      </c>
    </row>
    <row r="28">
      <c r="A28" s="2" t="s">
        <v>5106</v>
      </c>
      <c r="B28" s="2" t="s">
        <v>5107</v>
      </c>
      <c r="C28" s="2">
        <v>582594.21</v>
      </c>
      <c r="D28" s="2" t="s">
        <v>69</v>
      </c>
      <c r="E28" s="2">
        <v>-12993.21</v>
      </c>
      <c r="F28" s="2" t="s">
        <v>69</v>
      </c>
    </row>
    <row r="29">
      <c r="A29" s="2" t="s">
        <v>5108</v>
      </c>
      <c r="B29" s="2" t="s">
        <v>5109</v>
      </c>
      <c r="C29" s="2">
        <v>192218.09</v>
      </c>
      <c r="D29" s="2" t="s">
        <v>69</v>
      </c>
      <c r="E29" s="2">
        <v>2075.9</v>
      </c>
      <c r="F29" s="2" t="s">
        <v>69</v>
      </c>
    </row>
    <row r="30">
      <c r="A30" s="2" t="s">
        <v>5110</v>
      </c>
      <c r="B30" s="2" t="s">
        <v>5111</v>
      </c>
      <c r="C30" s="2">
        <v>1425473.7</v>
      </c>
      <c r="D30" s="2" t="s">
        <v>69</v>
      </c>
      <c r="E30" s="2">
        <v>-2281.91</v>
      </c>
      <c r="F30" s="2" t="s">
        <v>69</v>
      </c>
    </row>
    <row r="31">
      <c r="A31" s="2" t="s">
        <v>5112</v>
      </c>
      <c r="B31" s="2" t="s">
        <v>5113</v>
      </c>
      <c r="C31" s="2">
        <v>140256.15</v>
      </c>
      <c r="D31" s="2" t="s">
        <v>69</v>
      </c>
      <c r="E31" s="2">
        <v>-1188.93</v>
      </c>
      <c r="F31" s="2" t="s">
        <v>69</v>
      </c>
    </row>
    <row r="32">
      <c r="A32" s="2" t="s">
        <v>5114</v>
      </c>
      <c r="B32" s="2" t="s">
        <v>5115</v>
      </c>
      <c r="C32" s="2">
        <v>263891.97</v>
      </c>
      <c r="D32" s="2" t="s">
        <v>69</v>
      </c>
      <c r="E32" s="2">
        <v>15657.49</v>
      </c>
      <c r="F32" s="2" t="s">
        <v>69</v>
      </c>
    </row>
    <row r="33">
      <c r="A33" s="2" t="s">
        <v>5116</v>
      </c>
      <c r="B33" s="2" t="s">
        <v>5117</v>
      </c>
      <c r="C33" s="2">
        <v>179275.07</v>
      </c>
      <c r="D33" s="2" t="s">
        <v>69</v>
      </c>
      <c r="E33" s="2">
        <v>-3598.85</v>
      </c>
      <c r="F33" s="2" t="s">
        <v>69</v>
      </c>
    </row>
    <row r="34">
      <c r="A34" s="2" t="s">
        <v>5118</v>
      </c>
      <c r="B34" s="2" t="s">
        <v>5119</v>
      </c>
      <c r="C34" s="2">
        <v>1510917.43</v>
      </c>
      <c r="D34" s="2" t="s">
        <v>69</v>
      </c>
      <c r="E34" s="2">
        <v>-18393.44</v>
      </c>
      <c r="F34" s="2" t="s">
        <v>69</v>
      </c>
    </row>
    <row r="35">
      <c r="A35" s="2" t="s">
        <v>5120</v>
      </c>
      <c r="B35" s="2" t="s">
        <v>5121</v>
      </c>
      <c r="C35" s="2">
        <v>622558.56</v>
      </c>
      <c r="D35" s="2" t="s">
        <v>69</v>
      </c>
      <c r="E35" s="2">
        <v>-58167.34</v>
      </c>
      <c r="F35" s="2" t="s">
        <v>69</v>
      </c>
    </row>
    <row r="36">
      <c r="A36" s="2" t="s">
        <v>5122</v>
      </c>
      <c r="B36" s="2" t="s">
        <v>5123</v>
      </c>
      <c r="C36" s="2">
        <v>93786.56</v>
      </c>
      <c r="D36" s="2" t="s">
        <v>69</v>
      </c>
      <c r="E36" s="2">
        <v>-3901.91</v>
      </c>
      <c r="F36" s="2" t="s">
        <v>69</v>
      </c>
    </row>
    <row r="37">
      <c r="A37" s="2" t="s">
        <v>5124</v>
      </c>
      <c r="B37" s="2" t="s">
        <v>5125</v>
      </c>
      <c r="C37" s="2">
        <v>225376.8</v>
      </c>
      <c r="D37" s="2" t="s">
        <v>69</v>
      </c>
      <c r="E37" s="2">
        <v>-1781.95</v>
      </c>
      <c r="F37" s="2" t="s">
        <v>69</v>
      </c>
    </row>
    <row r="38">
      <c r="A38" s="2" t="s">
        <v>5126</v>
      </c>
      <c r="B38" s="2" t="s">
        <v>5127</v>
      </c>
      <c r="C38" s="2">
        <v>688097.61</v>
      </c>
      <c r="D38" s="2" t="s">
        <v>69</v>
      </c>
      <c r="E38" s="2">
        <v>30056.75</v>
      </c>
      <c r="F38" s="2" t="s">
        <v>69</v>
      </c>
    </row>
    <row r="39">
      <c r="A39" s="2" t="s">
        <v>5128</v>
      </c>
      <c r="B39" s="2" t="s">
        <v>5129</v>
      </c>
      <c r="C39" s="2">
        <v>495463</v>
      </c>
      <c r="D39" s="2" t="s">
        <v>69</v>
      </c>
      <c r="E39" s="2">
        <v>12806.5</v>
      </c>
      <c r="F39" s="2" t="s">
        <v>69</v>
      </c>
    </row>
    <row r="40">
      <c r="A40" s="2" t="s">
        <v>5130</v>
      </c>
      <c r="B40" s="2" t="s">
        <v>5131</v>
      </c>
      <c r="C40" s="2">
        <v>265172.67</v>
      </c>
      <c r="D40" s="2" t="s">
        <v>69</v>
      </c>
      <c r="E40" s="2">
        <v>1544.71</v>
      </c>
      <c r="F40" s="2" t="s">
        <v>69</v>
      </c>
    </row>
    <row r="41">
      <c r="A41" s="2" t="s">
        <v>5134</v>
      </c>
      <c r="B41" s="2" t="s">
        <v>5135</v>
      </c>
      <c r="C41" s="2">
        <v>458665.68</v>
      </c>
      <c r="D41" s="2" t="s">
        <v>69</v>
      </c>
      <c r="E41" s="2">
        <v>11426.44</v>
      </c>
      <c r="F41" s="2" t="s">
        <v>69</v>
      </c>
    </row>
    <row r="42">
      <c r="A42" s="2" t="s">
        <v>5138</v>
      </c>
      <c r="B42" s="2" t="s">
        <v>5139</v>
      </c>
      <c r="C42" s="2">
        <v>2573217.81</v>
      </c>
      <c r="D42" s="2" t="s">
        <v>69</v>
      </c>
      <c r="E42" s="2">
        <v>-179834.37</v>
      </c>
      <c r="F42" s="2" t="s">
        <v>69</v>
      </c>
    </row>
    <row r="43">
      <c r="A43" s="2" t="s">
        <v>5140</v>
      </c>
      <c r="B43" s="2" t="s">
        <v>5141</v>
      </c>
      <c r="C43" s="2">
        <v>315951.46</v>
      </c>
      <c r="D43" s="2" t="s">
        <v>69</v>
      </c>
      <c r="E43" s="2">
        <v>1803.65</v>
      </c>
      <c r="F43" s="2" t="s">
        <v>69</v>
      </c>
    </row>
    <row r="44">
      <c r="A44" s="2" t="s">
        <v>5142</v>
      </c>
      <c r="B44" s="2" t="s">
        <v>5143</v>
      </c>
      <c r="C44" s="2">
        <v>1958511.06</v>
      </c>
      <c r="D44" s="2" t="s">
        <v>69</v>
      </c>
      <c r="E44" s="2">
        <v>-85819.73</v>
      </c>
      <c r="F44" s="2" t="s">
        <v>69</v>
      </c>
    </row>
    <row r="45">
      <c r="A45" s="2" t="s">
        <v>5144</v>
      </c>
      <c r="B45" s="2" t="s">
        <v>5145</v>
      </c>
      <c r="C45" s="2">
        <v>857088</v>
      </c>
      <c r="D45" s="2" t="s">
        <v>69</v>
      </c>
      <c r="E45" s="2">
        <v>15884.76</v>
      </c>
      <c r="F45" s="2" t="s">
        <v>69</v>
      </c>
    </row>
    <row r="46">
      <c r="A46" s="2" t="s">
        <v>5146</v>
      </c>
      <c r="B46" s="2" t="s">
        <v>5147</v>
      </c>
      <c r="C46" s="2">
        <v>1152365.58</v>
      </c>
      <c r="D46" s="2" t="s">
        <v>69</v>
      </c>
      <c r="E46" s="2">
        <v>-70855.81</v>
      </c>
      <c r="F46" s="2" t="s">
        <v>69</v>
      </c>
    </row>
    <row r="47">
      <c r="A47" s="2" t="s">
        <v>5148</v>
      </c>
      <c r="B47" s="2" t="s">
        <v>5149</v>
      </c>
      <c r="C47" s="2">
        <v>1396477.08</v>
      </c>
      <c r="D47" s="2" t="s">
        <v>69</v>
      </c>
      <c r="E47" s="2">
        <v>48925.36</v>
      </c>
      <c r="F47" s="2" t="s">
        <v>69</v>
      </c>
    </row>
    <row r="48">
      <c r="A48" s="2" t="s">
        <v>5150</v>
      </c>
      <c r="B48" s="2" t="s">
        <v>5151</v>
      </c>
      <c r="C48" s="2">
        <v>362277.24</v>
      </c>
      <c r="D48" s="2" t="s">
        <v>69</v>
      </c>
      <c r="E48" s="2">
        <v>-249.29</v>
      </c>
      <c r="F48" s="2" t="s">
        <v>69</v>
      </c>
    </row>
    <row r="49">
      <c r="A49" s="2" t="s">
        <v>5152</v>
      </c>
      <c r="B49" s="2" t="s">
        <v>5153</v>
      </c>
      <c r="C49" s="2">
        <v>742853.85</v>
      </c>
      <c r="D49" s="2" t="s">
        <v>69</v>
      </c>
      <c r="E49" s="2">
        <v>-16042.6</v>
      </c>
      <c r="F49" s="2" t="s">
        <v>69</v>
      </c>
    </row>
    <row r="50">
      <c r="A50" s="2" t="s">
        <v>5154</v>
      </c>
      <c r="B50" s="2" t="s">
        <v>5155</v>
      </c>
      <c r="C50" s="2">
        <v>1594802</v>
      </c>
      <c r="D50" s="2" t="s">
        <v>69</v>
      </c>
      <c r="E50" s="2">
        <v>-22732.77</v>
      </c>
      <c r="F50" s="2" t="s">
        <v>69</v>
      </c>
    </row>
    <row r="51">
      <c r="A51" s="2" t="s">
        <v>5156</v>
      </c>
      <c r="B51" s="2" t="s">
        <v>5157</v>
      </c>
      <c r="C51" s="2">
        <v>1282208.71</v>
      </c>
      <c r="D51" s="2" t="s">
        <v>69</v>
      </c>
      <c r="E51" s="2">
        <v>-14396.2</v>
      </c>
      <c r="F51" s="2" t="s">
        <v>69</v>
      </c>
    </row>
    <row r="52">
      <c r="A52" s="2" t="s">
        <v>5158</v>
      </c>
      <c r="B52" s="2" t="s">
        <v>5159</v>
      </c>
      <c r="C52" s="2">
        <v>4847091.76</v>
      </c>
      <c r="D52" s="2" t="s">
        <v>69</v>
      </c>
      <c r="E52" s="2">
        <v>-225477.73</v>
      </c>
      <c r="F52" s="2" t="s">
        <v>69</v>
      </c>
    </row>
    <row r="53">
      <c r="A53" s="2" t="s">
        <v>5160</v>
      </c>
      <c r="B53" s="2" t="s">
        <v>5161</v>
      </c>
      <c r="C53" s="2">
        <v>349564.2</v>
      </c>
      <c r="D53" s="2" t="s">
        <v>69</v>
      </c>
      <c r="E53" s="2">
        <v>11943.55</v>
      </c>
      <c r="F53" s="2" t="s">
        <v>69</v>
      </c>
    </row>
    <row r="54">
      <c r="A54" s="2" t="s">
        <v>5164</v>
      </c>
      <c r="B54" s="2" t="s">
        <v>5165</v>
      </c>
      <c r="C54" s="2">
        <v>1175462.96</v>
      </c>
      <c r="D54" s="2" t="s">
        <v>69</v>
      </c>
      <c r="E54" s="2">
        <v>74528.58</v>
      </c>
      <c r="F54" s="2" t="s">
        <v>69</v>
      </c>
    </row>
    <row r="55">
      <c r="A55" s="2" t="s">
        <v>5166</v>
      </c>
      <c r="B55" s="2" t="s">
        <v>5167</v>
      </c>
      <c r="C55" s="2">
        <v>5091812</v>
      </c>
      <c r="D55" s="2" t="s">
        <v>69</v>
      </c>
      <c r="E55" s="2">
        <v>-196618.88</v>
      </c>
      <c r="F55" s="2" t="s">
        <v>69</v>
      </c>
    </row>
    <row r="56">
      <c r="A56" s="2" t="s">
        <v>5168</v>
      </c>
      <c r="B56" s="2" t="s">
        <v>5169</v>
      </c>
      <c r="C56" s="2">
        <v>1753787.21</v>
      </c>
      <c r="D56" s="2" t="s">
        <v>69</v>
      </c>
      <c r="E56" s="2">
        <v>33948.14</v>
      </c>
      <c r="F56" s="2" t="s">
        <v>69</v>
      </c>
    </row>
    <row r="57">
      <c r="A57" s="2" t="s">
        <v>5170</v>
      </c>
      <c r="B57" s="2" t="s">
        <v>5171</v>
      </c>
      <c r="C57" s="2">
        <v>163836.44</v>
      </c>
      <c r="D57" s="2" t="s">
        <v>69</v>
      </c>
      <c r="E57" s="2">
        <v>-2517.46</v>
      </c>
      <c r="F57" s="2" t="s">
        <v>69</v>
      </c>
    </row>
    <row r="58">
      <c r="A58" s="2" t="s">
        <v>5172</v>
      </c>
      <c r="B58" s="2" t="s">
        <v>5173</v>
      </c>
      <c r="C58" s="2">
        <v>538101.9</v>
      </c>
      <c r="D58" s="2" t="s">
        <v>69</v>
      </c>
      <c r="E58" s="2">
        <v>-73482.31</v>
      </c>
      <c r="F58" s="2" t="s">
        <v>69</v>
      </c>
    </row>
    <row r="59">
      <c r="A59" s="2" t="s">
        <v>5174</v>
      </c>
      <c r="B59" s="2" t="s">
        <v>5175</v>
      </c>
      <c r="C59" s="2">
        <v>106594.95</v>
      </c>
      <c r="D59" s="2" t="s">
        <v>69</v>
      </c>
      <c r="E59" s="2">
        <v>-815.14</v>
      </c>
      <c r="F59" s="2" t="s">
        <v>69</v>
      </c>
    </row>
    <row r="60">
      <c r="A60" s="2" t="s">
        <v>5176</v>
      </c>
      <c r="B60" s="2" t="s">
        <v>5177</v>
      </c>
      <c r="C60" s="2">
        <v>1355535</v>
      </c>
      <c r="D60" s="2" t="s">
        <v>69</v>
      </c>
      <c r="E60" s="2">
        <v>45977.46</v>
      </c>
      <c r="F60" s="2" t="s">
        <v>69</v>
      </c>
    </row>
    <row r="61">
      <c r="A61" s="2" t="s">
        <v>5178</v>
      </c>
      <c r="B61" s="2" t="s">
        <v>5179</v>
      </c>
      <c r="C61" s="2">
        <v>1509923.16</v>
      </c>
      <c r="D61" s="2" t="s">
        <v>69</v>
      </c>
      <c r="E61" s="2">
        <v>-41447.99</v>
      </c>
      <c r="F61" s="2" t="s">
        <v>69</v>
      </c>
    </row>
    <row r="62">
      <c r="A62" s="2" t="s">
        <v>5182</v>
      </c>
      <c r="B62" s="2" t="s">
        <v>5183</v>
      </c>
      <c r="C62" s="2">
        <v>391566.6</v>
      </c>
      <c r="D62" s="2" t="s">
        <v>69</v>
      </c>
      <c r="E62" s="2">
        <v>9818.21</v>
      </c>
      <c r="F62" s="2" t="s">
        <v>69</v>
      </c>
    </row>
    <row r="63">
      <c r="A63" s="2" t="s">
        <v>5184</v>
      </c>
      <c r="B63" s="2" t="s">
        <v>5185</v>
      </c>
      <c r="C63" s="2">
        <v>349398.72</v>
      </c>
      <c r="D63" s="2" t="s">
        <v>69</v>
      </c>
      <c r="E63" s="2">
        <v>-8930.83</v>
      </c>
      <c r="F63" s="2" t="s">
        <v>69</v>
      </c>
    </row>
    <row r="64">
      <c r="A64" s="2" t="s">
        <v>5186</v>
      </c>
      <c r="B64" s="2" t="s">
        <v>5187</v>
      </c>
      <c r="C64" s="2">
        <v>621703.83</v>
      </c>
      <c r="D64" s="2" t="s">
        <v>69</v>
      </c>
      <c r="E64" s="2">
        <v>24001.86</v>
      </c>
      <c r="F64" s="2" t="s">
        <v>69</v>
      </c>
    </row>
    <row r="65">
      <c r="A65" s="2" t="s">
        <v>5188</v>
      </c>
      <c r="B65" s="2" t="s">
        <v>5189</v>
      </c>
      <c r="C65" s="2">
        <v>107584.65</v>
      </c>
      <c r="D65" s="2" t="s">
        <v>69</v>
      </c>
      <c r="E65" s="2">
        <v>3610.58</v>
      </c>
      <c r="F65" s="2" t="s">
        <v>69</v>
      </c>
    </row>
    <row r="66">
      <c r="A66" s="2" t="s">
        <v>5192</v>
      </c>
      <c r="B66" s="2" t="s">
        <v>5193</v>
      </c>
      <c r="C66" s="2">
        <v>1247594.81</v>
      </c>
      <c r="D66" s="2" t="s">
        <v>69</v>
      </c>
      <c r="E66" s="2">
        <v>-35441.46</v>
      </c>
      <c r="F66" s="2" t="s">
        <v>69</v>
      </c>
    </row>
    <row r="67">
      <c r="A67" s="2" t="s">
        <v>5196</v>
      </c>
      <c r="B67" s="2" t="s">
        <v>5197</v>
      </c>
      <c r="C67" s="2">
        <v>2700583.04</v>
      </c>
      <c r="D67" s="2" t="s">
        <v>69</v>
      </c>
      <c r="E67" s="2">
        <v>152951.09</v>
      </c>
      <c r="F67" s="2" t="s">
        <v>69</v>
      </c>
    </row>
    <row r="68">
      <c r="A68" s="2" t="s">
        <v>5200</v>
      </c>
      <c r="B68" s="2" t="s">
        <v>5201</v>
      </c>
      <c r="C68" s="2">
        <v>642075.72</v>
      </c>
      <c r="D68" s="2" t="s">
        <v>69</v>
      </c>
      <c r="E68" s="2">
        <v>-381.96</v>
      </c>
      <c r="F68" s="2" t="s">
        <v>69</v>
      </c>
    </row>
    <row r="69">
      <c r="A69" s="2" t="s">
        <v>5202</v>
      </c>
      <c r="B69" s="2" t="s">
        <v>5203</v>
      </c>
      <c r="C69" s="2">
        <v>754924</v>
      </c>
      <c r="D69" s="2" t="s">
        <v>69</v>
      </c>
      <c r="E69" s="2">
        <v>-21602.41</v>
      </c>
      <c r="F69" s="2" t="s">
        <v>69</v>
      </c>
    </row>
    <row r="70">
      <c r="A70" s="2" t="s">
        <v>5204</v>
      </c>
      <c r="B70" s="2" t="s">
        <v>5205</v>
      </c>
      <c r="C70" s="2">
        <v>1173382.62</v>
      </c>
      <c r="D70" s="2" t="s">
        <v>69</v>
      </c>
      <c r="E70" s="2">
        <v>-46365.48</v>
      </c>
      <c r="F70" s="2" t="s">
        <v>69</v>
      </c>
    </row>
    <row r="71">
      <c r="A71" s="2" t="s">
        <v>5206</v>
      </c>
      <c r="B71" s="2" t="s">
        <v>5207</v>
      </c>
      <c r="C71" s="2">
        <v>88675.05</v>
      </c>
      <c r="D71" s="2" t="s">
        <v>69</v>
      </c>
      <c r="E71" s="2">
        <v>1443.83</v>
      </c>
      <c r="F71" s="2" t="s">
        <v>69</v>
      </c>
    </row>
    <row r="72">
      <c r="A72" s="2" t="s">
        <v>5208</v>
      </c>
      <c r="B72" s="2" t="s">
        <v>5209</v>
      </c>
      <c r="C72" s="2">
        <v>207509.15</v>
      </c>
      <c r="D72" s="2" t="s">
        <v>69</v>
      </c>
      <c r="E72" s="2">
        <v>-14423</v>
      </c>
      <c r="F72" s="2" t="s">
        <v>69</v>
      </c>
    </row>
    <row r="73">
      <c r="A73" s="2" t="s">
        <v>5210</v>
      </c>
      <c r="B73" s="2" t="s">
        <v>5211</v>
      </c>
      <c r="C73" s="2">
        <v>1657780.74</v>
      </c>
      <c r="D73" s="2" t="s">
        <v>69</v>
      </c>
      <c r="E73" s="2">
        <v>37815.44</v>
      </c>
      <c r="F73" s="2" t="s">
        <v>69</v>
      </c>
    </row>
    <row r="74">
      <c r="A74" s="2" t="s">
        <v>5212</v>
      </c>
      <c r="B74" s="2" t="s">
        <v>5213</v>
      </c>
      <c r="C74" s="2">
        <v>373815.36</v>
      </c>
      <c r="D74" s="2" t="s">
        <v>69</v>
      </c>
      <c r="E74" s="2">
        <v>3480.64</v>
      </c>
      <c r="F74" s="2" t="s">
        <v>69</v>
      </c>
    </row>
    <row r="75">
      <c r="A75" s="2" t="s">
        <v>5214</v>
      </c>
      <c r="B75" s="2" t="s">
        <v>5215</v>
      </c>
      <c r="C75" s="2">
        <v>1031781.05</v>
      </c>
      <c r="D75" s="2" t="s">
        <v>69</v>
      </c>
      <c r="E75" s="2">
        <v>-67534.95</v>
      </c>
      <c r="F75" s="2" t="s">
        <v>69</v>
      </c>
    </row>
    <row r="76">
      <c r="A76" s="2" t="s">
        <v>5216</v>
      </c>
      <c r="B76" s="2" t="s">
        <v>5217</v>
      </c>
      <c r="C76" s="2">
        <v>386070.3</v>
      </c>
      <c r="D76" s="2" t="s">
        <v>69</v>
      </c>
      <c r="E76" s="2">
        <v>22399.08</v>
      </c>
      <c r="F76" s="2" t="s">
        <v>69</v>
      </c>
    </row>
    <row r="77">
      <c r="A77" s="2" t="s">
        <v>5218</v>
      </c>
      <c r="B77" s="2" t="s">
        <v>5219</v>
      </c>
      <c r="C77" s="2">
        <v>2559272</v>
      </c>
      <c r="D77" s="2" t="s">
        <v>69</v>
      </c>
      <c r="E77" s="2">
        <v>-36633.71</v>
      </c>
      <c r="F77" s="2" t="s">
        <v>69</v>
      </c>
    </row>
    <row r="78">
      <c r="A78" s="2" t="s">
        <v>5220</v>
      </c>
      <c r="B78" s="2" t="s">
        <v>5221</v>
      </c>
      <c r="C78" s="2">
        <v>670702.19</v>
      </c>
      <c r="D78" s="2" t="s">
        <v>69</v>
      </c>
      <c r="E78" s="2">
        <v>5105.68</v>
      </c>
      <c r="F78" s="2" t="s">
        <v>69</v>
      </c>
    </row>
    <row r="79">
      <c r="A79" s="2" t="s">
        <v>5222</v>
      </c>
      <c r="B79" s="2" t="s">
        <v>5223</v>
      </c>
      <c r="C79" s="2">
        <v>220407.55</v>
      </c>
      <c r="D79" s="2" t="s">
        <v>69</v>
      </c>
      <c r="E79" s="2">
        <v>19543.84</v>
      </c>
      <c r="F79" s="2" t="s">
        <v>69</v>
      </c>
    </row>
    <row r="80">
      <c r="A80" s="2" t="s">
        <v>5226</v>
      </c>
      <c r="B80" s="2" t="s">
        <v>5227</v>
      </c>
      <c r="C80" s="2">
        <v>5086076</v>
      </c>
      <c r="D80" s="2" t="s">
        <v>69</v>
      </c>
      <c r="E80" s="2">
        <v>-118427.88</v>
      </c>
      <c r="F80" s="2" t="s">
        <v>69</v>
      </c>
    </row>
    <row r="81">
      <c r="A81" s="2" t="s">
        <v>5228</v>
      </c>
      <c r="B81" s="2" t="s">
        <v>5229</v>
      </c>
      <c r="C81" s="2">
        <v>1550424.12</v>
      </c>
      <c r="D81" s="2" t="s">
        <v>69</v>
      </c>
      <c r="E81" s="2">
        <v>-123741.72</v>
      </c>
      <c r="F81" s="2" t="s">
        <v>69</v>
      </c>
    </row>
    <row r="82">
      <c r="A82" s="2" t="s">
        <v>5230</v>
      </c>
      <c r="B82" s="2" t="s">
        <v>5231</v>
      </c>
      <c r="C82" s="2">
        <v>411160.75</v>
      </c>
      <c r="D82" s="2" t="s">
        <v>69</v>
      </c>
      <c r="E82" s="2">
        <v>-6120.12</v>
      </c>
      <c r="F82" s="2" t="s">
        <v>69</v>
      </c>
    </row>
    <row r="83">
      <c r="A83" s="2" t="s">
        <v>5232</v>
      </c>
      <c r="B83" s="2" t="s">
        <v>5233</v>
      </c>
      <c r="C83" s="2">
        <v>726228.75</v>
      </c>
      <c r="D83" s="2" t="s">
        <v>69</v>
      </c>
      <c r="E83" s="2">
        <v>-14698.05</v>
      </c>
      <c r="F83" s="2" t="s">
        <v>69</v>
      </c>
    </row>
    <row r="84">
      <c r="A84" s="2" t="s">
        <v>5234</v>
      </c>
      <c r="B84" s="2" t="s">
        <v>5235</v>
      </c>
      <c r="C84" s="2">
        <v>92730.92</v>
      </c>
      <c r="D84" s="2" t="s">
        <v>69</v>
      </c>
      <c r="E84" s="2">
        <v>-2128.05</v>
      </c>
      <c r="F84" s="2" t="s">
        <v>69</v>
      </c>
    </row>
    <row r="85">
      <c r="A85" s="2" t="s">
        <v>5236</v>
      </c>
      <c r="B85" s="2" t="s">
        <v>5237</v>
      </c>
      <c r="C85" s="2">
        <v>186776.56</v>
      </c>
      <c r="D85" s="2" t="s">
        <v>69</v>
      </c>
      <c r="E85" s="2">
        <v>3821.53</v>
      </c>
      <c r="F85" s="2" t="s">
        <v>69</v>
      </c>
    </row>
    <row r="86">
      <c r="A86" s="2" t="s">
        <v>5238</v>
      </c>
      <c r="B86" s="2" t="s">
        <v>5239</v>
      </c>
      <c r="C86" s="2">
        <v>173908.98</v>
      </c>
      <c r="D86" s="2" t="s">
        <v>69</v>
      </c>
      <c r="E86" s="2">
        <v>-2695.33</v>
      </c>
      <c r="F86" s="2" t="s">
        <v>69</v>
      </c>
    </row>
    <row r="87">
      <c r="A87" s="2" t="s">
        <v>5240</v>
      </c>
      <c r="B87" s="2" t="s">
        <v>5241</v>
      </c>
      <c r="C87" s="2">
        <v>1188994.4</v>
      </c>
      <c r="D87" s="2" t="s">
        <v>69</v>
      </c>
      <c r="E87" s="2">
        <v>-43282.27</v>
      </c>
      <c r="F87" s="2" t="s">
        <v>69</v>
      </c>
    </row>
    <row r="88">
      <c r="A88" s="2" t="s">
        <v>5242</v>
      </c>
      <c r="B88" s="2" t="s">
        <v>5243</v>
      </c>
      <c r="C88" s="2">
        <v>147310.21</v>
      </c>
      <c r="D88" s="2" t="s">
        <v>69</v>
      </c>
      <c r="E88" s="2">
        <v>-5249.07</v>
      </c>
      <c r="F88" s="2" t="s">
        <v>69</v>
      </c>
    </row>
    <row r="89">
      <c r="A89" s="2" t="s">
        <v>5244</v>
      </c>
      <c r="B89" s="2" t="s">
        <v>5245</v>
      </c>
      <c r="C89" s="2">
        <v>974228.04</v>
      </c>
      <c r="D89" s="2" t="s">
        <v>69</v>
      </c>
      <c r="E89" s="2">
        <v>175.81</v>
      </c>
      <c r="F89" s="2" t="s">
        <v>69</v>
      </c>
    </row>
    <row r="90">
      <c r="A90" s="2" t="s">
        <v>5246</v>
      </c>
      <c r="B90" s="2" t="s">
        <v>5247</v>
      </c>
      <c r="C90" s="2">
        <v>195156.18</v>
      </c>
      <c r="D90" s="2" t="s">
        <v>69</v>
      </c>
      <c r="E90" s="2">
        <v>-3896.51</v>
      </c>
      <c r="F90" s="2" t="s">
        <v>69</v>
      </c>
    </row>
    <row r="91">
      <c r="A91" s="2" t="s">
        <v>5248</v>
      </c>
      <c r="B91" s="2" t="s">
        <v>5249</v>
      </c>
      <c r="C91" s="2">
        <v>1207483.95</v>
      </c>
      <c r="D91" s="2" t="s">
        <v>69</v>
      </c>
      <c r="E91" s="2">
        <v>9526.73</v>
      </c>
      <c r="F91" s="2" t="s">
        <v>69</v>
      </c>
    </row>
    <row r="92">
      <c r="A92" s="2" t="s">
        <v>5250</v>
      </c>
      <c r="B92" s="2" t="s">
        <v>5251</v>
      </c>
      <c r="C92" s="2">
        <v>563663.48</v>
      </c>
      <c r="D92" s="2" t="s">
        <v>69</v>
      </c>
      <c r="E92" s="2">
        <v>-16284.55</v>
      </c>
      <c r="F92" s="2" t="s">
        <v>69</v>
      </c>
    </row>
    <row r="93">
      <c r="A93" s="2" t="s">
        <v>5252</v>
      </c>
      <c r="B93" s="2" t="s">
        <v>5253</v>
      </c>
      <c r="C93" s="2">
        <v>1011779.36</v>
      </c>
      <c r="D93" s="2" t="s">
        <v>69</v>
      </c>
      <c r="E93" s="2">
        <v>7554.28</v>
      </c>
      <c r="F93" s="2" t="s">
        <v>69</v>
      </c>
    </row>
    <row r="94">
      <c r="A94" s="2" t="s">
        <v>5254</v>
      </c>
      <c r="B94" s="2" t="s">
        <v>5255</v>
      </c>
      <c r="C94" s="2">
        <v>1450268</v>
      </c>
      <c r="D94" s="2" t="s">
        <v>69</v>
      </c>
      <c r="E94" s="2">
        <v>39979.35</v>
      </c>
      <c r="F94" s="2" t="s">
        <v>69</v>
      </c>
    </row>
    <row r="95">
      <c r="A95" s="2" t="s">
        <v>5256</v>
      </c>
      <c r="B95" s="2" t="s">
        <v>5257</v>
      </c>
      <c r="C95" s="2">
        <v>257575.5</v>
      </c>
      <c r="D95" s="2" t="s">
        <v>69</v>
      </c>
      <c r="E95" s="2">
        <v>-17373.71</v>
      </c>
      <c r="F95" s="2" t="s">
        <v>69</v>
      </c>
    </row>
    <row r="96">
      <c r="A96" s="2" t="s">
        <v>5258</v>
      </c>
      <c r="B96" s="2" t="s">
        <v>5259</v>
      </c>
      <c r="C96" s="2">
        <v>269279.25</v>
      </c>
      <c r="D96" s="2" t="s">
        <v>69</v>
      </c>
      <c r="E96" s="2">
        <v>3164.05</v>
      </c>
      <c r="F96" s="2" t="s">
        <v>69</v>
      </c>
    </row>
    <row r="97">
      <c r="A97" s="2" t="s">
        <v>5260</v>
      </c>
      <c r="B97" s="2" t="s">
        <v>5261</v>
      </c>
      <c r="C97" s="2">
        <v>477930.1</v>
      </c>
      <c r="D97" s="2" t="s">
        <v>69</v>
      </c>
      <c r="E97" s="2">
        <v>3825.73</v>
      </c>
      <c r="F97" s="2" t="s">
        <v>69</v>
      </c>
    </row>
    <row r="98">
      <c r="A98" s="2" t="s">
        <v>5264</v>
      </c>
      <c r="B98" s="2" t="s">
        <v>5265</v>
      </c>
      <c r="C98" s="2">
        <v>2133999</v>
      </c>
      <c r="D98" s="2" t="s">
        <v>69</v>
      </c>
      <c r="E98" s="2">
        <v>23335.44</v>
      </c>
      <c r="F98" s="2" t="s">
        <v>69</v>
      </c>
    </row>
    <row r="99">
      <c r="A99" s="2" t="s">
        <v>5266</v>
      </c>
      <c r="B99" s="2" t="s">
        <v>5267</v>
      </c>
      <c r="C99" s="2">
        <v>1300660.37</v>
      </c>
      <c r="D99" s="2" t="s">
        <v>69</v>
      </c>
      <c r="E99" s="2">
        <v>-2926.64</v>
      </c>
      <c r="F99" s="2" t="s">
        <v>69</v>
      </c>
    </row>
    <row r="100">
      <c r="A100" s="2" t="s">
        <v>5268</v>
      </c>
      <c r="B100" s="2" t="s">
        <v>5269</v>
      </c>
      <c r="C100" s="2">
        <v>99006.6</v>
      </c>
      <c r="D100" s="2" t="s">
        <v>69</v>
      </c>
      <c r="E100" s="2">
        <v>3866.65</v>
      </c>
      <c r="F100" s="2" t="s">
        <v>69</v>
      </c>
    </row>
    <row r="101">
      <c r="A101" s="2" t="s">
        <v>5270</v>
      </c>
      <c r="B101" s="2" t="s">
        <v>5271</v>
      </c>
      <c r="C101" s="2">
        <v>497001.12</v>
      </c>
      <c r="D101" s="2" t="s">
        <v>69</v>
      </c>
      <c r="E101" s="2">
        <v>4242.7</v>
      </c>
      <c r="F101" s="2" t="s">
        <v>69</v>
      </c>
    </row>
    <row r="102">
      <c r="A102" s="2" t="s">
        <v>5272</v>
      </c>
      <c r="B102" s="2" t="s">
        <v>5273</v>
      </c>
      <c r="C102" s="2">
        <v>1886549.44</v>
      </c>
      <c r="D102" s="2" t="s">
        <v>69</v>
      </c>
      <c r="E102" s="2">
        <v>14385.93</v>
      </c>
      <c r="F102" s="2" t="s">
        <v>69</v>
      </c>
    </row>
    <row r="103">
      <c r="A103" s="2" t="s">
        <v>5274</v>
      </c>
      <c r="B103" s="2" t="s">
        <v>5275</v>
      </c>
      <c r="C103" s="2">
        <v>1877976.94</v>
      </c>
      <c r="D103" s="2" t="s">
        <v>69</v>
      </c>
      <c r="E103" s="2">
        <v>98453.32</v>
      </c>
      <c r="F103" s="2" t="s">
        <v>69</v>
      </c>
    </row>
    <row r="104">
      <c r="A104" s="2" t="s">
        <v>5276</v>
      </c>
      <c r="B104" s="2" t="s">
        <v>5277</v>
      </c>
      <c r="C104" s="2">
        <v>329091.91</v>
      </c>
      <c r="D104" s="2" t="s">
        <v>69</v>
      </c>
      <c r="E104" s="2">
        <v>22641.89</v>
      </c>
      <c r="F104" s="2" t="s">
        <v>69</v>
      </c>
    </row>
    <row r="105">
      <c r="A105" s="2" t="s">
        <v>5278</v>
      </c>
      <c r="B105" s="2" t="s">
        <v>5279</v>
      </c>
      <c r="C105" s="2">
        <v>2036826</v>
      </c>
      <c r="D105" s="2" t="s">
        <v>69</v>
      </c>
      <c r="E105" s="2">
        <v>73803.1</v>
      </c>
      <c r="F105" s="2" t="s">
        <v>69</v>
      </c>
    </row>
    <row r="106">
      <c r="A106" s="2" t="s">
        <v>5282</v>
      </c>
      <c r="B106" s="2" t="s">
        <v>5283</v>
      </c>
      <c r="C106" s="2">
        <v>958139.04</v>
      </c>
      <c r="D106" s="2" t="s">
        <v>69</v>
      </c>
      <c r="E106" s="2">
        <v>-28505.47</v>
      </c>
      <c r="F106" s="2" t="s">
        <v>69</v>
      </c>
    </row>
    <row r="107">
      <c r="A107" s="2" t="s">
        <v>5284</v>
      </c>
      <c r="B107" s="2" t="s">
        <v>5285</v>
      </c>
      <c r="C107" s="2">
        <v>1008483.3</v>
      </c>
      <c r="D107" s="2" t="s">
        <v>69</v>
      </c>
      <c r="E107" s="2">
        <v>-24443.31</v>
      </c>
      <c r="F107" s="2" t="s">
        <v>69</v>
      </c>
    </row>
    <row r="108">
      <c r="A108" s="2" t="s">
        <v>5286</v>
      </c>
      <c r="B108" s="2" t="s">
        <v>5287</v>
      </c>
      <c r="C108" s="2">
        <v>1083076.96</v>
      </c>
      <c r="D108" s="2" t="s">
        <v>69</v>
      </c>
      <c r="E108" s="2">
        <v>-198781.41</v>
      </c>
      <c r="F108" s="2" t="s">
        <v>69</v>
      </c>
    </row>
    <row r="109">
      <c r="A109" s="2" t="s">
        <v>5288</v>
      </c>
      <c r="B109" s="2" t="s">
        <v>5289</v>
      </c>
      <c r="C109" s="2">
        <v>91389.84</v>
      </c>
      <c r="D109" s="2" t="s">
        <v>69</v>
      </c>
      <c r="E109" s="2">
        <v>314.96</v>
      </c>
      <c r="F109" s="2" t="s">
        <v>69</v>
      </c>
    </row>
    <row r="110">
      <c r="A110" s="2" t="s">
        <v>5290</v>
      </c>
      <c r="B110" s="2" t="s">
        <v>5291</v>
      </c>
      <c r="C110" s="2">
        <v>145512.15</v>
      </c>
      <c r="D110" s="2" t="s">
        <v>69</v>
      </c>
      <c r="E110" s="2">
        <v>5217.51</v>
      </c>
      <c r="F110" s="2" t="s">
        <v>69</v>
      </c>
    </row>
    <row r="111">
      <c r="A111" s="2" t="s">
        <v>5292</v>
      </c>
      <c r="B111" s="2" t="s">
        <v>5293</v>
      </c>
      <c r="C111" s="2">
        <v>106812.8</v>
      </c>
      <c r="D111" s="2" t="s">
        <v>69</v>
      </c>
      <c r="E111" s="2">
        <v>1405.06</v>
      </c>
      <c r="F111" s="2" t="s">
        <v>69</v>
      </c>
    </row>
    <row r="112">
      <c r="A112" s="2" t="s">
        <v>5294</v>
      </c>
      <c r="B112" s="2" t="s">
        <v>5295</v>
      </c>
      <c r="C112" s="2">
        <v>781989.36</v>
      </c>
      <c r="D112" s="2" t="s">
        <v>69</v>
      </c>
      <c r="E112" s="2">
        <v>9695.63</v>
      </c>
      <c r="F112" s="2" t="s">
        <v>69</v>
      </c>
    </row>
    <row r="113">
      <c r="A113" s="2" t="s">
        <v>5296</v>
      </c>
      <c r="B113" s="2" t="s">
        <v>5297</v>
      </c>
      <c r="C113" s="2">
        <v>313098.63</v>
      </c>
      <c r="D113" s="2" t="s">
        <v>69</v>
      </c>
      <c r="E113" s="2">
        <v>-15670.95</v>
      </c>
      <c r="F113" s="2" t="s">
        <v>69</v>
      </c>
    </row>
    <row r="114">
      <c r="A114" s="2" t="s">
        <v>5298</v>
      </c>
      <c r="B114" s="2" t="s">
        <v>5299</v>
      </c>
      <c r="C114" s="2">
        <v>232560.92</v>
      </c>
      <c r="D114" s="2" t="s">
        <v>69</v>
      </c>
      <c r="E114" s="2">
        <v>-6330.52</v>
      </c>
      <c r="F114" s="2" t="s">
        <v>69</v>
      </c>
    </row>
    <row r="115">
      <c r="A115" s="2" t="s">
        <v>5302</v>
      </c>
      <c r="B115" s="2" t="s">
        <v>5303</v>
      </c>
      <c r="C115" s="2">
        <v>925473.06</v>
      </c>
      <c r="D115" s="2" t="s">
        <v>69</v>
      </c>
      <c r="E115" s="2">
        <v>-51572.29</v>
      </c>
      <c r="F115" s="2" t="s">
        <v>69</v>
      </c>
    </row>
    <row r="116">
      <c r="A116" s="2" t="s">
        <v>5304</v>
      </c>
      <c r="B116" s="2" t="s">
        <v>5305</v>
      </c>
      <c r="C116" s="2">
        <v>2209013.1</v>
      </c>
      <c r="D116" s="2" t="s">
        <v>69</v>
      </c>
      <c r="E116" s="2">
        <v>95412.3</v>
      </c>
      <c r="F116" s="2" t="s">
        <v>69</v>
      </c>
    </row>
    <row r="117">
      <c r="A117" s="2" t="s">
        <v>5306</v>
      </c>
      <c r="B117" s="2" t="s">
        <v>5307</v>
      </c>
      <c r="C117" s="2">
        <v>323503.29</v>
      </c>
      <c r="D117" s="2" t="s">
        <v>69</v>
      </c>
      <c r="E117" s="2">
        <v>-19388.14</v>
      </c>
      <c r="F117" s="2" t="s">
        <v>69</v>
      </c>
    </row>
    <row r="118">
      <c r="A118" s="2" t="s">
        <v>5308</v>
      </c>
      <c r="B118" s="2" t="s">
        <v>5309</v>
      </c>
      <c r="C118" s="2">
        <v>1495584</v>
      </c>
      <c r="D118" s="2" t="s">
        <v>69</v>
      </c>
      <c r="E118" s="2">
        <v>37587.7</v>
      </c>
      <c r="F118" s="2" t="s">
        <v>69</v>
      </c>
    </row>
    <row r="119">
      <c r="A119" s="2" t="s">
        <v>5310</v>
      </c>
      <c r="B119" s="2" t="s">
        <v>5311</v>
      </c>
      <c r="C119" s="2">
        <v>135043.16</v>
      </c>
      <c r="D119" s="2" t="s">
        <v>69</v>
      </c>
      <c r="E119" s="2">
        <v>-8325.61</v>
      </c>
      <c r="F119" s="2" t="s">
        <v>69</v>
      </c>
    </row>
    <row r="120">
      <c r="A120" s="2" t="s">
        <v>5312</v>
      </c>
      <c r="B120" s="2" t="s">
        <v>5313</v>
      </c>
      <c r="C120" s="2">
        <v>1014719.97</v>
      </c>
      <c r="D120" s="2" t="s">
        <v>69</v>
      </c>
      <c r="E120" s="2">
        <v>-49447.54</v>
      </c>
      <c r="F120" s="2" t="s">
        <v>69</v>
      </c>
    </row>
    <row r="121">
      <c r="A121" s="2" t="s">
        <v>5314</v>
      </c>
      <c r="B121" s="2" t="s">
        <v>5315</v>
      </c>
      <c r="C121" s="2">
        <v>498102.99</v>
      </c>
      <c r="D121" s="2" t="s">
        <v>69</v>
      </c>
      <c r="E121" s="2">
        <v>-15660.68</v>
      </c>
      <c r="F121" s="2" t="s">
        <v>69</v>
      </c>
    </row>
    <row r="122">
      <c r="A122" s="2" t="s">
        <v>5318</v>
      </c>
      <c r="B122" s="2" t="s">
        <v>5319</v>
      </c>
      <c r="C122" s="2">
        <v>361212</v>
      </c>
      <c r="D122" s="2" t="s">
        <v>69</v>
      </c>
      <c r="E122" s="2">
        <v>-9232.45</v>
      </c>
      <c r="F122" s="2" t="s">
        <v>69</v>
      </c>
    </row>
    <row r="123">
      <c r="A123" s="2" t="s">
        <v>5320</v>
      </c>
      <c r="B123" s="2" t="s">
        <v>5321</v>
      </c>
      <c r="C123" s="2">
        <v>303730.32</v>
      </c>
      <c r="D123" s="2" t="s">
        <v>69</v>
      </c>
      <c r="E123" s="2">
        <v>-318.68</v>
      </c>
      <c r="F123" s="2" t="s">
        <v>69</v>
      </c>
    </row>
    <row r="124">
      <c r="A124" s="2" t="s">
        <v>5322</v>
      </c>
      <c r="B124" s="2" t="s">
        <v>5323</v>
      </c>
      <c r="C124" s="2">
        <v>361528.2</v>
      </c>
      <c r="D124" s="2" t="s">
        <v>69</v>
      </c>
      <c r="E124" s="2">
        <v>-7387.7</v>
      </c>
      <c r="F124" s="2" t="s">
        <v>69</v>
      </c>
    </row>
    <row r="125">
      <c r="A125" s="2" t="s">
        <v>5324</v>
      </c>
      <c r="B125" s="2" t="s">
        <v>5325</v>
      </c>
      <c r="C125" s="2">
        <v>1741947.74</v>
      </c>
      <c r="D125" s="2" t="s">
        <v>69</v>
      </c>
      <c r="E125" s="2">
        <v>120319.42</v>
      </c>
      <c r="F125" s="2" t="s">
        <v>69</v>
      </c>
    </row>
    <row r="126">
      <c r="A126" s="2" t="s">
        <v>5326</v>
      </c>
      <c r="B126" s="2" t="s">
        <v>5327</v>
      </c>
      <c r="C126" s="2">
        <v>1436191</v>
      </c>
      <c r="D126" s="2" t="s">
        <v>69</v>
      </c>
      <c r="E126" s="2">
        <v>110908.45</v>
      </c>
      <c r="F126" s="2" t="s">
        <v>69</v>
      </c>
    </row>
    <row r="127">
      <c r="A127" s="2" t="s">
        <v>5328</v>
      </c>
      <c r="B127" s="2" t="s">
        <v>5329</v>
      </c>
      <c r="C127" s="2">
        <v>267050.1</v>
      </c>
      <c r="D127" s="2" t="s">
        <v>69</v>
      </c>
      <c r="E127" s="2">
        <v>12433.68</v>
      </c>
      <c r="F127" s="2" t="s">
        <v>69</v>
      </c>
    </row>
    <row r="128">
      <c r="A128" s="2" t="s">
        <v>5330</v>
      </c>
      <c r="B128" s="2" t="s">
        <v>5331</v>
      </c>
      <c r="C128" s="2">
        <v>413822.78</v>
      </c>
      <c r="D128" s="2" t="s">
        <v>69</v>
      </c>
      <c r="E128" s="2">
        <v>-41030.76</v>
      </c>
      <c r="F128" s="2" t="s">
        <v>69</v>
      </c>
    </row>
    <row r="129">
      <c r="A129" s="2" t="s">
        <v>5332</v>
      </c>
      <c r="B129" s="2" t="s">
        <v>5333</v>
      </c>
      <c r="C129" s="2">
        <v>199224.96</v>
      </c>
      <c r="D129" s="2" t="s">
        <v>69</v>
      </c>
      <c r="E129" s="2">
        <v>-10311.58</v>
      </c>
      <c r="F129" s="2" t="s">
        <v>69</v>
      </c>
    </row>
    <row r="130">
      <c r="A130" s="2" t="s">
        <v>5334</v>
      </c>
      <c r="B130" s="2" t="s">
        <v>5335</v>
      </c>
      <c r="C130" s="2">
        <v>2029094.37</v>
      </c>
      <c r="D130" s="2" t="s">
        <v>69</v>
      </c>
      <c r="E130" s="2">
        <v>9335.65</v>
      </c>
      <c r="F130" s="2" t="s">
        <v>69</v>
      </c>
    </row>
    <row r="131">
      <c r="A131" s="2" t="s">
        <v>5338</v>
      </c>
      <c r="B131" s="2" t="s">
        <v>5339</v>
      </c>
      <c r="C131" s="2">
        <v>696698.76</v>
      </c>
      <c r="D131" s="2" t="s">
        <v>69</v>
      </c>
      <c r="E131" s="2">
        <v>26210</v>
      </c>
      <c r="F131" s="2" t="s">
        <v>69</v>
      </c>
    </row>
    <row r="132">
      <c r="A132" s="2" t="s">
        <v>5340</v>
      </c>
      <c r="B132" s="2" t="s">
        <v>5341</v>
      </c>
      <c r="C132" s="2">
        <v>823896</v>
      </c>
      <c r="D132" s="2" t="s">
        <v>69</v>
      </c>
      <c r="E132" s="2">
        <v>-3294.5</v>
      </c>
      <c r="F132" s="2" t="s">
        <v>69</v>
      </c>
    </row>
    <row r="133">
      <c r="A133" s="2" t="s">
        <v>5342</v>
      </c>
      <c r="B133" s="2" t="s">
        <v>5343</v>
      </c>
      <c r="C133" s="2">
        <v>1048988.85</v>
      </c>
      <c r="D133" s="2" t="s">
        <v>69</v>
      </c>
      <c r="E133" s="2">
        <v>-23857.41</v>
      </c>
      <c r="F133" s="2" t="s">
        <v>69</v>
      </c>
    </row>
    <row r="134">
      <c r="A134" s="2" t="s">
        <v>5344</v>
      </c>
      <c r="B134" s="2" t="s">
        <v>5345</v>
      </c>
      <c r="C134" s="2">
        <v>1578358.12</v>
      </c>
      <c r="D134" s="2" t="s">
        <v>69</v>
      </c>
      <c r="E134" s="2">
        <v>-52948.62</v>
      </c>
      <c r="F134" s="2" t="s">
        <v>69</v>
      </c>
    </row>
    <row r="135">
      <c r="A135" s="2" t="s">
        <v>5346</v>
      </c>
      <c r="B135" s="2" t="s">
        <v>5347</v>
      </c>
      <c r="C135" s="2">
        <v>4242862.54</v>
      </c>
      <c r="D135" s="2" t="s">
        <v>69</v>
      </c>
      <c r="E135" s="2">
        <v>-127823.92</v>
      </c>
      <c r="F135" s="2" t="s">
        <v>69</v>
      </c>
    </row>
    <row r="136">
      <c r="A136" s="2" t="s">
        <v>5348</v>
      </c>
      <c r="B136" s="2" t="s">
        <v>5349</v>
      </c>
      <c r="C136" s="2">
        <v>150085.8</v>
      </c>
      <c r="D136" s="2" t="s">
        <v>69</v>
      </c>
      <c r="E136" s="2">
        <v>9310.86</v>
      </c>
      <c r="F136" s="2" t="s">
        <v>69</v>
      </c>
    </row>
    <row r="137">
      <c r="A137" s="2" t="s">
        <v>5350</v>
      </c>
      <c r="B137" s="2" t="s">
        <v>5351</v>
      </c>
      <c r="C137" s="2">
        <v>1514529.06</v>
      </c>
      <c r="D137" s="2" t="s">
        <v>69</v>
      </c>
      <c r="E137" s="2">
        <v>10687.91</v>
      </c>
      <c r="F137" s="2" t="s">
        <v>69</v>
      </c>
    </row>
    <row r="138">
      <c r="A138" s="2" t="s">
        <v>5352</v>
      </c>
      <c r="B138" s="2" t="s">
        <v>5353</v>
      </c>
      <c r="C138" s="2">
        <v>314464.05</v>
      </c>
      <c r="D138" s="2" t="s">
        <v>69</v>
      </c>
      <c r="E138" s="2">
        <v>-1738.91</v>
      </c>
      <c r="F138" s="2" t="s">
        <v>69</v>
      </c>
    </row>
    <row r="139">
      <c r="A139" s="2" t="s">
        <v>5354</v>
      </c>
      <c r="B139" s="2" t="s">
        <v>5355</v>
      </c>
      <c r="C139" s="2">
        <v>1598683.58</v>
      </c>
      <c r="D139" s="2" t="s">
        <v>69</v>
      </c>
      <c r="E139" s="2">
        <v>-42268.81</v>
      </c>
      <c r="F139" s="2" t="s">
        <v>69</v>
      </c>
    </row>
    <row r="140">
      <c r="A140" s="2" t="s">
        <v>5356</v>
      </c>
      <c r="B140" s="2" t="s">
        <v>5357</v>
      </c>
      <c r="C140" s="2">
        <v>384351.5</v>
      </c>
      <c r="D140" s="2" t="s">
        <v>69</v>
      </c>
      <c r="E140" s="2">
        <v>8158.83</v>
      </c>
      <c r="F140" s="2" t="s">
        <v>69</v>
      </c>
    </row>
    <row r="141">
      <c r="A141" s="2" t="s">
        <v>5360</v>
      </c>
      <c r="B141" s="2" t="s">
        <v>5361</v>
      </c>
      <c r="C141" s="2">
        <v>975450.59</v>
      </c>
      <c r="D141" s="2" t="s">
        <v>69</v>
      </c>
      <c r="E141" s="2">
        <v>-13668.53</v>
      </c>
      <c r="F141" s="2" t="s">
        <v>69</v>
      </c>
    </row>
    <row r="142">
      <c r="A142" s="2" t="s">
        <v>5362</v>
      </c>
      <c r="B142" s="2" t="s">
        <v>5363</v>
      </c>
      <c r="C142" s="2">
        <v>1270513.84</v>
      </c>
      <c r="D142" s="2" t="s">
        <v>69</v>
      </c>
      <c r="E142" s="2">
        <v>31093.17</v>
      </c>
      <c r="F142" s="2" t="s">
        <v>69</v>
      </c>
    </row>
    <row r="143">
      <c r="A143" s="2" t="s">
        <v>5364</v>
      </c>
      <c r="B143" s="2" t="s">
        <v>5365</v>
      </c>
      <c r="C143" s="2">
        <v>1826680.84</v>
      </c>
      <c r="D143" s="2" t="s">
        <v>69</v>
      </c>
      <c r="E143" s="2">
        <v>65139.87</v>
      </c>
      <c r="F143" s="2" t="s">
        <v>69</v>
      </c>
    </row>
    <row r="144">
      <c r="A144" s="2" t="s">
        <v>5366</v>
      </c>
      <c r="B144" s="2" t="s">
        <v>5367</v>
      </c>
      <c r="C144" s="2">
        <v>330902.68</v>
      </c>
      <c r="D144" s="2" t="s">
        <v>69</v>
      </c>
      <c r="E144" s="2">
        <v>16142.66</v>
      </c>
      <c r="F144" s="2" t="s">
        <v>69</v>
      </c>
    </row>
    <row r="145">
      <c r="A145" s="2" t="s">
        <v>5368</v>
      </c>
      <c r="B145" s="2" t="s">
        <v>5369</v>
      </c>
      <c r="C145" s="2">
        <v>989505.6</v>
      </c>
      <c r="D145" s="2" t="s">
        <v>69</v>
      </c>
      <c r="E145" s="2">
        <v>107334.53</v>
      </c>
      <c r="F145" s="2" t="s">
        <v>69</v>
      </c>
    </row>
    <row r="146">
      <c r="A146" s="2" t="s">
        <v>5370</v>
      </c>
      <c r="B146" s="2" t="s">
        <v>5371</v>
      </c>
      <c r="C146" s="2">
        <v>1698474.85</v>
      </c>
      <c r="D146" s="2" t="s">
        <v>69</v>
      </c>
      <c r="E146" s="2">
        <v>-47182.91</v>
      </c>
      <c r="F146" s="2" t="s">
        <v>69</v>
      </c>
    </row>
    <row r="147">
      <c r="A147" s="2" t="s">
        <v>5374</v>
      </c>
      <c r="B147" s="2" t="s">
        <v>5375</v>
      </c>
      <c r="C147" s="2">
        <v>1022717.37</v>
      </c>
      <c r="D147" s="2" t="s">
        <v>69</v>
      </c>
      <c r="E147" s="2">
        <v>-30957.94</v>
      </c>
      <c r="F147" s="2" t="s">
        <v>69</v>
      </c>
    </row>
    <row r="148">
      <c r="A148" s="2" t="s">
        <v>5376</v>
      </c>
      <c r="B148" s="2" t="s">
        <v>5377</v>
      </c>
      <c r="C148" s="2">
        <v>1849370.72</v>
      </c>
      <c r="D148" s="2" t="s">
        <v>69</v>
      </c>
      <c r="E148" s="2">
        <v>-11817.03</v>
      </c>
      <c r="F148" s="2" t="s">
        <v>69</v>
      </c>
    </row>
    <row r="149">
      <c r="A149" s="2" t="s">
        <v>5378</v>
      </c>
      <c r="B149" s="2" t="s">
        <v>5379</v>
      </c>
      <c r="C149" s="2">
        <v>210431.6</v>
      </c>
      <c r="D149" s="2" t="s">
        <v>69</v>
      </c>
      <c r="E149" s="2">
        <v>1403.19</v>
      </c>
      <c r="F149" s="2" t="s">
        <v>69</v>
      </c>
    </row>
    <row r="150">
      <c r="A150" s="2" t="s">
        <v>5380</v>
      </c>
      <c r="B150" s="2" t="s">
        <v>5381</v>
      </c>
      <c r="C150" s="2">
        <v>211985.35</v>
      </c>
      <c r="D150" s="2" t="s">
        <v>69</v>
      </c>
      <c r="E150" s="2">
        <v>3945.87</v>
      </c>
      <c r="F150" s="2" t="s">
        <v>69</v>
      </c>
    </row>
    <row r="151">
      <c r="A151" s="2" t="s">
        <v>5382</v>
      </c>
      <c r="B151" s="2" t="s">
        <v>5383</v>
      </c>
      <c r="C151" s="2">
        <v>409766.15</v>
      </c>
      <c r="D151" s="2" t="s">
        <v>69</v>
      </c>
      <c r="E151" s="2">
        <v>14322.74</v>
      </c>
      <c r="F151" s="2" t="s">
        <v>69</v>
      </c>
    </row>
    <row r="152">
      <c r="A152" s="2" t="s">
        <v>5384</v>
      </c>
      <c r="B152" s="2" t="s">
        <v>5385</v>
      </c>
      <c r="C152" s="2">
        <v>361446.8</v>
      </c>
      <c r="D152" s="2" t="s">
        <v>69</v>
      </c>
      <c r="E152" s="2">
        <v>-21898.4</v>
      </c>
      <c r="F152" s="2" t="s">
        <v>69</v>
      </c>
    </row>
    <row r="153">
      <c r="A153" s="2" t="s">
        <v>5386</v>
      </c>
      <c r="B153" s="2" t="s">
        <v>5387</v>
      </c>
      <c r="C153" s="2">
        <v>756348.53</v>
      </c>
      <c r="D153" s="2" t="s">
        <v>69</v>
      </c>
      <c r="E153" s="2">
        <v>-6002.93</v>
      </c>
      <c r="F153" s="2" t="s">
        <v>69</v>
      </c>
    </row>
    <row r="154">
      <c r="A154" s="2" t="s">
        <v>5388</v>
      </c>
      <c r="B154" s="2" t="s">
        <v>5389</v>
      </c>
      <c r="C154" s="2">
        <v>1120377.96</v>
      </c>
      <c r="D154" s="2" t="s">
        <v>69</v>
      </c>
      <c r="E154" s="2">
        <v>8951.97</v>
      </c>
      <c r="F154" s="2" t="s">
        <v>69</v>
      </c>
    </row>
    <row r="155">
      <c r="A155" s="2" t="s">
        <v>5390</v>
      </c>
      <c r="B155" s="2" t="s">
        <v>5391</v>
      </c>
      <c r="C155" s="2">
        <v>963560.68</v>
      </c>
      <c r="D155" s="2" t="s">
        <v>69</v>
      </c>
      <c r="E155" s="2">
        <v>-29456.29</v>
      </c>
      <c r="F155" s="2" t="s">
        <v>69</v>
      </c>
    </row>
    <row r="156">
      <c r="A156" s="2" t="s">
        <v>5392</v>
      </c>
      <c r="B156" s="2" t="s">
        <v>5393</v>
      </c>
      <c r="C156" s="2">
        <v>235079.53</v>
      </c>
      <c r="D156" s="2" t="s">
        <v>69</v>
      </c>
      <c r="E156" s="2">
        <v>8553.86</v>
      </c>
      <c r="F156" s="2" t="s">
        <v>69</v>
      </c>
    </row>
    <row r="157">
      <c r="A157" s="2" t="s">
        <v>5394</v>
      </c>
      <c r="B157" s="2" t="s">
        <v>5395</v>
      </c>
      <c r="C157" s="2">
        <v>1050108.42</v>
      </c>
      <c r="D157" s="2" t="s">
        <v>69</v>
      </c>
      <c r="E157" s="2">
        <v>15849.84</v>
      </c>
      <c r="F157" s="2" t="s">
        <v>69</v>
      </c>
    </row>
    <row r="158">
      <c r="A158" s="2" t="s">
        <v>5396</v>
      </c>
      <c r="B158" s="2" t="s">
        <v>5397</v>
      </c>
      <c r="C158" s="2">
        <v>1700715.94</v>
      </c>
      <c r="D158" s="2" t="s">
        <v>69</v>
      </c>
      <c r="E158" s="2">
        <v>119700.59</v>
      </c>
      <c r="F158" s="2" t="s">
        <v>69</v>
      </c>
    </row>
    <row r="159">
      <c r="A159" s="2" t="s">
        <v>5398</v>
      </c>
      <c r="B159" s="2" t="s">
        <v>5399</v>
      </c>
      <c r="C159" s="2">
        <v>710350.76</v>
      </c>
      <c r="D159" s="2" t="s">
        <v>69</v>
      </c>
      <c r="E159" s="2">
        <v>-16141.35</v>
      </c>
      <c r="F159" s="2" t="s">
        <v>69</v>
      </c>
    </row>
    <row r="160">
      <c r="A160" s="2" t="s">
        <v>5400</v>
      </c>
      <c r="B160" s="2" t="s">
        <v>5401</v>
      </c>
      <c r="C160" s="2">
        <v>1071310.08</v>
      </c>
      <c r="D160" s="2" t="s">
        <v>69</v>
      </c>
      <c r="E160" s="2">
        <v>-118314.39</v>
      </c>
      <c r="F160" s="2" t="s">
        <v>69</v>
      </c>
    </row>
    <row r="161">
      <c r="A161" s="2" t="s">
        <v>5402</v>
      </c>
      <c r="B161" s="2" t="s">
        <v>5403</v>
      </c>
      <c r="C161" s="2">
        <v>556700.4</v>
      </c>
      <c r="D161" s="2" t="s">
        <v>69</v>
      </c>
      <c r="E161" s="2">
        <v>21431.32</v>
      </c>
      <c r="F161" s="2" t="s">
        <v>69</v>
      </c>
    </row>
    <row r="162">
      <c r="A162" s="2" t="s">
        <v>5404</v>
      </c>
      <c r="B162" s="2" t="s">
        <v>5405</v>
      </c>
      <c r="C162" s="2">
        <v>944379.84</v>
      </c>
      <c r="D162" s="2" t="s">
        <v>69</v>
      </c>
      <c r="E162" s="2">
        <v>-66929.27</v>
      </c>
      <c r="F162" s="2" t="s">
        <v>69</v>
      </c>
    </row>
    <row r="163">
      <c r="A163" s="2" t="s">
        <v>5406</v>
      </c>
      <c r="B163" s="2" t="s">
        <v>5407</v>
      </c>
      <c r="C163" s="2">
        <v>82750.36</v>
      </c>
      <c r="D163" s="2" t="s">
        <v>69</v>
      </c>
      <c r="E163" s="2">
        <v>372.27</v>
      </c>
      <c r="F163" s="2" t="s">
        <v>69</v>
      </c>
    </row>
    <row r="164">
      <c r="A164" s="2" t="s">
        <v>5408</v>
      </c>
      <c r="B164" s="2" t="s">
        <v>5409</v>
      </c>
      <c r="C164" s="2">
        <v>183352.68</v>
      </c>
      <c r="D164" s="2" t="s">
        <v>69</v>
      </c>
      <c r="E164" s="2">
        <v>20293.6</v>
      </c>
      <c r="F164" s="2" t="s">
        <v>69</v>
      </c>
    </row>
    <row r="165">
      <c r="A165" s="2" t="s">
        <v>5412</v>
      </c>
      <c r="B165" s="2" t="s">
        <v>5413</v>
      </c>
      <c r="C165" s="2">
        <v>520701.74</v>
      </c>
      <c r="D165" s="2" t="s">
        <v>69</v>
      </c>
      <c r="E165" s="2">
        <v>12799.7</v>
      </c>
      <c r="F165" s="2" t="s">
        <v>69</v>
      </c>
    </row>
    <row r="166">
      <c r="A166" s="2" t="s">
        <v>5414</v>
      </c>
      <c r="B166" s="2" t="s">
        <v>5415</v>
      </c>
      <c r="C166" s="2">
        <v>3504220.95</v>
      </c>
      <c r="D166" s="2" t="s">
        <v>69</v>
      </c>
      <c r="E166" s="2">
        <v>68945.51</v>
      </c>
      <c r="F166" s="2" t="s">
        <v>69</v>
      </c>
    </row>
    <row r="167">
      <c r="A167" s="2" t="s">
        <v>5416</v>
      </c>
      <c r="B167" s="2" t="s">
        <v>5417</v>
      </c>
      <c r="C167" s="2">
        <v>336933.6</v>
      </c>
      <c r="D167" s="2" t="s">
        <v>69</v>
      </c>
      <c r="E167" s="2">
        <v>21463.92</v>
      </c>
      <c r="F167" s="2" t="s">
        <v>69</v>
      </c>
    </row>
    <row r="168">
      <c r="A168" s="2" t="s">
        <v>5418</v>
      </c>
      <c r="B168" s="2" t="s">
        <v>5419</v>
      </c>
      <c r="C168" s="2">
        <v>366548.06</v>
      </c>
      <c r="D168" s="2" t="s">
        <v>69</v>
      </c>
      <c r="E168" s="2">
        <v>18844.31</v>
      </c>
      <c r="F168" s="2" t="s">
        <v>69</v>
      </c>
    </row>
    <row r="169">
      <c r="A169" s="2" t="s">
        <v>5420</v>
      </c>
      <c r="B169" s="2" t="s">
        <v>5421</v>
      </c>
      <c r="C169" s="2">
        <v>198392.42</v>
      </c>
      <c r="D169" s="2" t="s">
        <v>69</v>
      </c>
      <c r="E169" s="2">
        <v>-405.41</v>
      </c>
      <c r="F169" s="2" t="s">
        <v>69</v>
      </c>
    </row>
    <row r="170">
      <c r="A170" s="2" t="s">
        <v>5422</v>
      </c>
      <c r="B170" s="2" t="s">
        <v>5423</v>
      </c>
      <c r="C170" s="2">
        <v>1386062.72</v>
      </c>
      <c r="D170" s="2" t="s">
        <v>69</v>
      </c>
      <c r="E170" s="2">
        <v>123933.84</v>
      </c>
      <c r="F170" s="2" t="s">
        <v>69</v>
      </c>
    </row>
    <row r="171">
      <c r="A171" s="2" t="s">
        <v>5424</v>
      </c>
      <c r="B171" s="2" t="s">
        <v>5425</v>
      </c>
      <c r="C171" s="2">
        <v>3623798.94</v>
      </c>
      <c r="D171" s="2" t="s">
        <v>69</v>
      </c>
      <c r="E171" s="2">
        <v>-210968.34</v>
      </c>
      <c r="F171" s="2" t="s">
        <v>69</v>
      </c>
    </row>
    <row r="172">
      <c r="A172" s="2" t="s">
        <v>5426</v>
      </c>
      <c r="B172" s="2" t="s">
        <v>5427</v>
      </c>
      <c r="C172" s="2">
        <v>942963.68</v>
      </c>
      <c r="D172" s="2" t="s">
        <v>69</v>
      </c>
      <c r="E172" s="2">
        <v>-45443.58</v>
      </c>
      <c r="F172" s="2" t="s">
        <v>69</v>
      </c>
    </row>
    <row r="173">
      <c r="A173" s="2" t="s">
        <v>5428</v>
      </c>
      <c r="B173" s="2" t="s">
        <v>5429</v>
      </c>
      <c r="C173" s="2">
        <v>168322.44</v>
      </c>
      <c r="D173" s="2" t="s">
        <v>69</v>
      </c>
      <c r="E173" s="2">
        <v>2123.14</v>
      </c>
      <c r="F173" s="2" t="s">
        <v>69</v>
      </c>
    </row>
    <row r="174">
      <c r="A174" s="2" t="s">
        <v>5430</v>
      </c>
      <c r="B174" s="2" t="s">
        <v>5431</v>
      </c>
      <c r="C174" s="2">
        <v>1103937.94</v>
      </c>
      <c r="D174" s="2" t="s">
        <v>69</v>
      </c>
      <c r="E174" s="2">
        <v>86220.19</v>
      </c>
      <c r="F174" s="2" t="s">
        <v>69</v>
      </c>
    </row>
    <row r="175">
      <c r="A175" s="2" t="s">
        <v>5432</v>
      </c>
      <c r="B175" s="2" t="s">
        <v>5433</v>
      </c>
      <c r="C175" s="2">
        <v>244608.1</v>
      </c>
      <c r="D175" s="2" t="s">
        <v>69</v>
      </c>
      <c r="E175" s="2">
        <v>1787.01</v>
      </c>
      <c r="F175" s="2" t="s">
        <v>69</v>
      </c>
    </row>
    <row r="176">
      <c r="A176" s="2" t="s">
        <v>5434</v>
      </c>
      <c r="B176" s="2" t="s">
        <v>5435</v>
      </c>
      <c r="C176" s="2">
        <v>1818534.62</v>
      </c>
      <c r="D176" s="2" t="s">
        <v>69</v>
      </c>
      <c r="E176" s="2">
        <v>45432</v>
      </c>
      <c r="F176" s="2" t="s">
        <v>69</v>
      </c>
    </row>
    <row r="177">
      <c r="A177" s="2" t="s">
        <v>5436</v>
      </c>
      <c r="B177" s="2" t="s">
        <v>5437</v>
      </c>
      <c r="C177" s="2">
        <v>2382539.67</v>
      </c>
      <c r="D177" s="2" t="s">
        <v>69</v>
      </c>
      <c r="E177" s="2">
        <v>-42370.17</v>
      </c>
      <c r="F177" s="2" t="s">
        <v>69</v>
      </c>
    </row>
    <row r="178">
      <c r="A178" s="2" t="s">
        <v>5438</v>
      </c>
      <c r="B178" s="2" t="s">
        <v>5439</v>
      </c>
      <c r="C178" s="2">
        <v>333603.4</v>
      </c>
      <c r="D178" s="2" t="s">
        <v>69</v>
      </c>
      <c r="E178" s="2">
        <v>-18551.18</v>
      </c>
      <c r="F178" s="2" t="s">
        <v>69</v>
      </c>
    </row>
    <row r="179">
      <c r="A179" s="2" t="s">
        <v>5440</v>
      </c>
      <c r="B179" s="2" t="s">
        <v>5441</v>
      </c>
      <c r="C179" s="2">
        <v>230008.02</v>
      </c>
      <c r="D179" s="2" t="s">
        <v>69</v>
      </c>
      <c r="E179" s="2">
        <v>2593.15</v>
      </c>
      <c r="F179" s="2" t="s">
        <v>69</v>
      </c>
    </row>
    <row r="180">
      <c r="A180" s="2" t="s">
        <v>5444</v>
      </c>
      <c r="B180" s="2" t="s">
        <v>5445</v>
      </c>
      <c r="C180" s="2">
        <v>1194123.2</v>
      </c>
      <c r="D180" s="2" t="s">
        <v>69</v>
      </c>
      <c r="E180" s="2">
        <v>-10414.76</v>
      </c>
      <c r="F180" s="2" t="s">
        <v>69</v>
      </c>
    </row>
    <row r="181">
      <c r="A181" s="2" t="s">
        <v>5446</v>
      </c>
      <c r="B181" s="2" t="s">
        <v>5447</v>
      </c>
      <c r="C181" s="2">
        <v>859498.44</v>
      </c>
      <c r="D181" s="2" t="s">
        <v>69</v>
      </c>
      <c r="E181" s="2">
        <v>-37614.58</v>
      </c>
      <c r="F181" s="2" t="s">
        <v>69</v>
      </c>
    </row>
    <row r="182">
      <c r="A182" s="2" t="s">
        <v>5448</v>
      </c>
      <c r="B182" s="2" t="s">
        <v>5449</v>
      </c>
      <c r="C182" s="2">
        <v>950387.76</v>
      </c>
      <c r="D182" s="2" t="s">
        <v>69</v>
      </c>
      <c r="E182" s="2">
        <v>26439.66</v>
      </c>
      <c r="F182" s="2" t="s">
        <v>69</v>
      </c>
    </row>
    <row r="183">
      <c r="A183" s="2" t="s">
        <v>5450</v>
      </c>
      <c r="B183" s="2" t="s">
        <v>5451</v>
      </c>
      <c r="C183" s="2">
        <v>865485.9</v>
      </c>
      <c r="D183" s="2" t="s">
        <v>69</v>
      </c>
      <c r="E183" s="2">
        <v>26913.57</v>
      </c>
      <c r="F183" s="2" t="s">
        <v>69</v>
      </c>
    </row>
    <row r="184">
      <c r="A184" s="2" t="s">
        <v>5452</v>
      </c>
      <c r="B184" s="2" t="s">
        <v>5453</v>
      </c>
      <c r="C184" s="2">
        <v>1804508.4</v>
      </c>
      <c r="D184" s="2" t="s">
        <v>69</v>
      </c>
      <c r="E184" s="2">
        <v>894.83</v>
      </c>
      <c r="F184" s="2" t="s">
        <v>69</v>
      </c>
    </row>
    <row r="185">
      <c r="A185" s="2" t="s">
        <v>5454</v>
      </c>
      <c r="B185" s="2" t="s">
        <v>5455</v>
      </c>
      <c r="C185" s="2">
        <v>1643125.8</v>
      </c>
      <c r="D185" s="2" t="s">
        <v>69</v>
      </c>
      <c r="E185" s="2">
        <v>-78533.06</v>
      </c>
      <c r="F185" s="2" t="s">
        <v>69</v>
      </c>
    </row>
    <row r="186">
      <c r="A186" s="2" t="s">
        <v>5456</v>
      </c>
      <c r="B186" s="2" t="s">
        <v>5457</v>
      </c>
      <c r="C186" s="2">
        <v>545895.32</v>
      </c>
      <c r="D186" s="2" t="s">
        <v>69</v>
      </c>
      <c r="E186" s="2">
        <v>-30447.93</v>
      </c>
      <c r="F186" s="2" t="s">
        <v>69</v>
      </c>
    </row>
    <row r="187">
      <c r="A187" s="2" t="s">
        <v>5458</v>
      </c>
      <c r="B187" s="2" t="s">
        <v>5459</v>
      </c>
      <c r="C187" s="2">
        <v>285519.3</v>
      </c>
      <c r="D187" s="2" t="s">
        <v>69</v>
      </c>
      <c r="E187" s="2">
        <v>37719.13</v>
      </c>
      <c r="F187" s="2" t="s">
        <v>69</v>
      </c>
    </row>
    <row r="188">
      <c r="A188" s="2" t="s">
        <v>5460</v>
      </c>
      <c r="B188" s="2" t="s">
        <v>5461</v>
      </c>
      <c r="C188" s="2">
        <v>512430</v>
      </c>
      <c r="D188" s="2" t="s">
        <v>69</v>
      </c>
      <c r="E188" s="2">
        <v>1415.41</v>
      </c>
      <c r="F188" s="2" t="s">
        <v>69</v>
      </c>
    </row>
    <row r="189">
      <c r="A189" s="2" t="s">
        <v>5462</v>
      </c>
      <c r="B189" s="2" t="s">
        <v>5463</v>
      </c>
      <c r="C189" s="2">
        <v>108043.52</v>
      </c>
      <c r="D189" s="2" t="s">
        <v>69</v>
      </c>
      <c r="E189" s="2">
        <v>-4524.46</v>
      </c>
      <c r="F189" s="2" t="s">
        <v>69</v>
      </c>
    </row>
    <row r="190">
      <c r="A190" s="2" t="s">
        <v>5466</v>
      </c>
      <c r="B190" s="2" t="s">
        <v>5467</v>
      </c>
      <c r="C190" s="2">
        <v>221603.79</v>
      </c>
      <c r="D190" s="2" t="s">
        <v>69</v>
      </c>
      <c r="E190" s="2">
        <v>12606.63</v>
      </c>
      <c r="F190" s="2" t="s">
        <v>69</v>
      </c>
    </row>
    <row r="191">
      <c r="A191" s="2" t="s">
        <v>5468</v>
      </c>
      <c r="B191" s="2" t="s">
        <v>5469</v>
      </c>
      <c r="C191" s="2">
        <v>1952913.24</v>
      </c>
      <c r="D191" s="2" t="s">
        <v>69</v>
      </c>
      <c r="E191" s="2">
        <v>90810.28</v>
      </c>
      <c r="F191" s="2" t="s">
        <v>69</v>
      </c>
    </row>
    <row r="192">
      <c r="A192" s="2" t="s">
        <v>5470</v>
      </c>
      <c r="B192" s="2" t="s">
        <v>5471</v>
      </c>
      <c r="C192" s="2">
        <v>3698187.48</v>
      </c>
      <c r="D192" s="2" t="s">
        <v>69</v>
      </c>
      <c r="E192" s="2">
        <v>152464.81</v>
      </c>
      <c r="F192" s="2" t="s">
        <v>69</v>
      </c>
    </row>
    <row r="193">
      <c r="A193" s="2" t="s">
        <v>5472</v>
      </c>
      <c r="B193" s="2" t="s">
        <v>5473</v>
      </c>
      <c r="C193" s="2">
        <v>1263675.56</v>
      </c>
      <c r="D193" s="2" t="s">
        <v>69</v>
      </c>
      <c r="E193" s="2">
        <v>144125.64</v>
      </c>
      <c r="F193" s="2" t="s">
        <v>69</v>
      </c>
    </row>
    <row r="194">
      <c r="A194" s="2" t="s">
        <v>5474</v>
      </c>
      <c r="B194" s="2" t="s">
        <v>5475</v>
      </c>
      <c r="C194" s="2">
        <v>127908</v>
      </c>
      <c r="D194" s="2" t="s">
        <v>69</v>
      </c>
      <c r="E194" s="2">
        <v>2015.61</v>
      </c>
      <c r="F194" s="2" t="s">
        <v>69</v>
      </c>
    </row>
    <row r="195">
      <c r="A195" s="2" t="s">
        <v>5478</v>
      </c>
      <c r="B195" s="2" t="s">
        <v>5479</v>
      </c>
      <c r="C195" s="2">
        <v>728129.85</v>
      </c>
      <c r="D195" s="2" t="s">
        <v>69</v>
      </c>
      <c r="E195" s="2">
        <v>80723.27</v>
      </c>
      <c r="F195" s="2" t="s">
        <v>69</v>
      </c>
    </row>
    <row r="196">
      <c r="A196" s="2" t="s">
        <v>5480</v>
      </c>
      <c r="B196" s="2" t="s">
        <v>5481</v>
      </c>
      <c r="C196" s="2">
        <v>842440.8</v>
      </c>
      <c r="D196" s="2" t="s">
        <v>69</v>
      </c>
      <c r="E196" s="2">
        <v>47498.42</v>
      </c>
      <c r="F196" s="2" t="s">
        <v>69</v>
      </c>
    </row>
    <row r="197">
      <c r="A197" s="2" t="s">
        <v>5482</v>
      </c>
      <c r="B197" s="2" t="s">
        <v>5483</v>
      </c>
      <c r="C197" s="2">
        <v>179606.07</v>
      </c>
      <c r="D197" s="2" t="s">
        <v>69</v>
      </c>
      <c r="E197" s="2">
        <v>13234.95</v>
      </c>
      <c r="F197" s="2" t="s">
        <v>69</v>
      </c>
    </row>
    <row r="198">
      <c r="A198" s="2" t="s">
        <v>5486</v>
      </c>
      <c r="B198" s="2" t="s">
        <v>5487</v>
      </c>
      <c r="C198" s="2">
        <v>514452.27</v>
      </c>
      <c r="D198" s="2" t="s">
        <v>69</v>
      </c>
      <c r="E198" s="2">
        <v>-17652.77</v>
      </c>
      <c r="F198" s="2" t="s">
        <v>69</v>
      </c>
    </row>
    <row r="199">
      <c r="A199" s="2" t="s">
        <v>5488</v>
      </c>
      <c r="B199" s="2" t="s">
        <v>5489</v>
      </c>
      <c r="C199" s="2">
        <v>1123803.44</v>
      </c>
      <c r="D199" s="2" t="s">
        <v>69</v>
      </c>
      <c r="E199" s="2">
        <v>-35102.82</v>
      </c>
      <c r="F199" s="2" t="s">
        <v>69</v>
      </c>
    </row>
    <row r="200">
      <c r="A200" s="2" t="s">
        <v>5490</v>
      </c>
      <c r="B200" s="2" t="s">
        <v>5491</v>
      </c>
      <c r="C200" s="2">
        <v>2539605.49</v>
      </c>
      <c r="D200" s="2" t="s">
        <v>69</v>
      </c>
      <c r="E200" s="2">
        <v>29158.17</v>
      </c>
      <c r="F200" s="2" t="s">
        <v>69</v>
      </c>
    </row>
    <row r="201">
      <c r="A201" s="2" t="s">
        <v>5492</v>
      </c>
      <c r="B201" s="2" t="s">
        <v>5493</v>
      </c>
      <c r="C201" s="2">
        <v>617245.68</v>
      </c>
      <c r="D201" s="2" t="s">
        <v>69</v>
      </c>
      <c r="E201" s="2">
        <v>36072.17</v>
      </c>
      <c r="F201" s="2" t="s">
        <v>69</v>
      </c>
    </row>
    <row r="202">
      <c r="A202" s="2" t="s">
        <v>5494</v>
      </c>
      <c r="B202" s="2" t="s">
        <v>5495</v>
      </c>
      <c r="C202" s="2">
        <v>206581.05</v>
      </c>
      <c r="D202" s="2" t="s">
        <v>69</v>
      </c>
      <c r="E202" s="2">
        <v>4411.49</v>
      </c>
      <c r="F202" s="2" t="s">
        <v>69</v>
      </c>
    </row>
    <row r="203">
      <c r="A203" s="2" t="s">
        <v>5496</v>
      </c>
      <c r="B203" s="2" t="s">
        <v>5497</v>
      </c>
      <c r="C203" s="2">
        <v>1421736.48</v>
      </c>
      <c r="D203" s="2" t="s">
        <v>69</v>
      </c>
      <c r="E203" s="2">
        <v>-24333.78</v>
      </c>
      <c r="F203" s="2" t="s">
        <v>69</v>
      </c>
    </row>
    <row r="204">
      <c r="A204" s="2" t="s">
        <v>5498</v>
      </c>
      <c r="B204" s="2" t="s">
        <v>5499</v>
      </c>
      <c r="C204" s="2">
        <v>352939.8</v>
      </c>
      <c r="D204" s="2" t="s">
        <v>69</v>
      </c>
      <c r="E204" s="2">
        <v>-3300.81</v>
      </c>
      <c r="F204" s="2" t="s">
        <v>69</v>
      </c>
    </row>
    <row r="205">
      <c r="A205" s="2" t="s">
        <v>5500</v>
      </c>
      <c r="B205" s="2" t="s">
        <v>5501</v>
      </c>
      <c r="C205" s="2">
        <v>1728016.34</v>
      </c>
      <c r="D205" s="2" t="s">
        <v>69</v>
      </c>
      <c r="E205" s="2">
        <v>-112442.27</v>
      </c>
      <c r="F205" s="2" t="s">
        <v>69</v>
      </c>
    </row>
    <row r="206">
      <c r="A206" s="2" t="s">
        <v>5504</v>
      </c>
      <c r="B206" s="2" t="s">
        <v>5505</v>
      </c>
      <c r="C206" s="2">
        <v>699398.55</v>
      </c>
      <c r="D206" s="2" t="s">
        <v>69</v>
      </c>
      <c r="E206" s="2">
        <v>-14841.62</v>
      </c>
      <c r="F206" s="2" t="s">
        <v>69</v>
      </c>
    </row>
    <row r="207">
      <c r="A207" s="2" t="s">
        <v>7201</v>
      </c>
      <c r="B207" s="2" t="s">
        <v>5507</v>
      </c>
      <c r="C207" s="2">
        <v>3279189.78</v>
      </c>
      <c r="D207" s="2" t="s">
        <v>69</v>
      </c>
      <c r="E207" s="2">
        <v>-116862.36</v>
      </c>
      <c r="F207" s="2" t="s">
        <v>69</v>
      </c>
    </row>
    <row r="208">
      <c r="A208" s="2" t="s">
        <v>5508</v>
      </c>
      <c r="B208" s="2" t="s">
        <v>5509</v>
      </c>
      <c r="C208" s="2">
        <v>1819065.6</v>
      </c>
      <c r="D208" s="2" t="s">
        <v>69</v>
      </c>
      <c r="E208" s="2">
        <v>17666.27</v>
      </c>
      <c r="F208" s="2" t="s">
        <v>69</v>
      </c>
    </row>
    <row r="209">
      <c r="A209" s="2" t="s">
        <v>5510</v>
      </c>
      <c r="B209" s="2" t="s">
        <v>5511</v>
      </c>
      <c r="C209" s="2">
        <v>137322.54</v>
      </c>
      <c r="D209" s="2" t="s">
        <v>69</v>
      </c>
      <c r="E209" s="2">
        <v>14768.08</v>
      </c>
      <c r="F209" s="2" t="s">
        <v>69</v>
      </c>
    </row>
    <row r="210">
      <c r="A210" s="2" t="s">
        <v>5512</v>
      </c>
      <c r="B210" s="2" t="s">
        <v>5513</v>
      </c>
      <c r="C210" s="2">
        <v>355072.59</v>
      </c>
      <c r="D210" s="2" t="s">
        <v>69</v>
      </c>
      <c r="E210" s="2">
        <v>11289.98</v>
      </c>
      <c r="F210" s="2" t="s">
        <v>69</v>
      </c>
    </row>
    <row r="211">
      <c r="A211" s="2" t="s">
        <v>5514</v>
      </c>
      <c r="B211" s="2" t="s">
        <v>5515</v>
      </c>
      <c r="C211" s="2">
        <v>1292121.9</v>
      </c>
      <c r="D211" s="2" t="s">
        <v>69</v>
      </c>
      <c r="E211" s="2">
        <v>106229.55</v>
      </c>
      <c r="F211" s="2" t="s">
        <v>69</v>
      </c>
    </row>
    <row r="212">
      <c r="A212" s="2" t="s">
        <v>5516</v>
      </c>
      <c r="B212" s="2" t="s">
        <v>5517</v>
      </c>
      <c r="C212" s="2">
        <v>406962.66</v>
      </c>
      <c r="D212" s="2" t="s">
        <v>69</v>
      </c>
      <c r="E212" s="2">
        <v>22804.62</v>
      </c>
      <c r="F212" s="2" t="s">
        <v>69</v>
      </c>
    </row>
    <row r="213">
      <c r="A213" s="2" t="s">
        <v>5518</v>
      </c>
      <c r="B213" s="2" t="s">
        <v>5519</v>
      </c>
      <c r="C213" s="2">
        <v>70701.89</v>
      </c>
      <c r="D213" s="2" t="s">
        <v>69</v>
      </c>
      <c r="E213" s="2">
        <v>4232.79</v>
      </c>
      <c r="F213" s="2" t="s">
        <v>69</v>
      </c>
    </row>
    <row r="214">
      <c r="A214" s="2" t="s">
        <v>5520</v>
      </c>
      <c r="B214" s="2" t="s">
        <v>5521</v>
      </c>
      <c r="C214" s="2">
        <v>1182786.62</v>
      </c>
      <c r="D214" s="2" t="s">
        <v>69</v>
      </c>
      <c r="E214" s="2">
        <v>2359.19</v>
      </c>
      <c r="F214" s="2" t="s">
        <v>69</v>
      </c>
    </row>
    <row r="215">
      <c r="A215" s="2" t="s">
        <v>5524</v>
      </c>
      <c r="B215" s="2" t="s">
        <v>5525</v>
      </c>
      <c r="C215" s="2">
        <v>216884.8</v>
      </c>
      <c r="D215" s="2" t="s">
        <v>69</v>
      </c>
      <c r="E215" s="2">
        <v>6303.98</v>
      </c>
      <c r="F215" s="2" t="s">
        <v>69</v>
      </c>
    </row>
    <row r="216">
      <c r="A216" s="2" t="s">
        <v>5526</v>
      </c>
      <c r="B216" s="2" t="s">
        <v>5527</v>
      </c>
      <c r="C216" s="2">
        <v>876398.16</v>
      </c>
      <c r="D216" s="2" t="s">
        <v>69</v>
      </c>
      <c r="E216" s="2">
        <v>23928.25</v>
      </c>
      <c r="F216" s="2" t="s">
        <v>69</v>
      </c>
    </row>
    <row r="217">
      <c r="A217" s="2" t="s">
        <v>5528</v>
      </c>
      <c r="B217" s="2" t="s">
        <v>5529</v>
      </c>
      <c r="C217" s="2">
        <v>642575.34</v>
      </c>
      <c r="D217" s="2" t="s">
        <v>69</v>
      </c>
      <c r="E217" s="2">
        <v>21579.02</v>
      </c>
      <c r="F217" s="2" t="s">
        <v>69</v>
      </c>
    </row>
    <row r="218">
      <c r="A218" s="2" t="s">
        <v>5532</v>
      </c>
      <c r="B218" s="2" t="s">
        <v>5533</v>
      </c>
      <c r="C218" s="2">
        <v>437467.36</v>
      </c>
      <c r="D218" s="2" t="s">
        <v>69</v>
      </c>
      <c r="E218" s="2">
        <v>12515.5</v>
      </c>
      <c r="F218" s="2" t="s">
        <v>69</v>
      </c>
    </row>
    <row r="219">
      <c r="A219" s="2" t="s">
        <v>5534</v>
      </c>
      <c r="B219" s="2" t="s">
        <v>5535</v>
      </c>
      <c r="C219" s="2">
        <v>110513.34</v>
      </c>
      <c r="D219" s="2" t="s">
        <v>69</v>
      </c>
      <c r="E219" s="2">
        <v>-7326.6</v>
      </c>
      <c r="F219" s="2" t="s">
        <v>69</v>
      </c>
    </row>
    <row r="220">
      <c r="A220" s="2" t="s">
        <v>5536</v>
      </c>
      <c r="B220" s="2" t="s">
        <v>5537</v>
      </c>
      <c r="C220" s="2">
        <v>1684601.82</v>
      </c>
      <c r="D220" s="2" t="s">
        <v>69</v>
      </c>
      <c r="E220" s="2">
        <v>-57768.46</v>
      </c>
      <c r="F220" s="2" t="s">
        <v>69</v>
      </c>
    </row>
    <row r="221">
      <c r="A221" s="2" t="s">
        <v>5538</v>
      </c>
      <c r="B221" s="2" t="s">
        <v>5539</v>
      </c>
      <c r="C221" s="2">
        <v>161242.2</v>
      </c>
      <c r="D221" s="2" t="s">
        <v>69</v>
      </c>
      <c r="E221" s="2">
        <v>-12124.94</v>
      </c>
      <c r="F221" s="2" t="s">
        <v>69</v>
      </c>
    </row>
    <row r="222">
      <c r="A222" s="2" t="s">
        <v>5540</v>
      </c>
      <c r="B222" s="2" t="s">
        <v>5541</v>
      </c>
      <c r="C222" s="2">
        <v>515982.13</v>
      </c>
      <c r="D222" s="2" t="s">
        <v>69</v>
      </c>
      <c r="E222" s="2">
        <v>-6013.12</v>
      </c>
      <c r="F222" s="2" t="s">
        <v>69</v>
      </c>
    </row>
    <row r="223">
      <c r="A223" s="2" t="s">
        <v>5542</v>
      </c>
      <c r="B223" s="2" t="s">
        <v>5543</v>
      </c>
      <c r="C223" s="2">
        <v>112684.5</v>
      </c>
      <c r="D223" s="2" t="s">
        <v>69</v>
      </c>
      <c r="E223" s="2">
        <v>-2345.02</v>
      </c>
      <c r="F223" s="2" t="s">
        <v>69</v>
      </c>
    </row>
    <row r="224">
      <c r="A224" s="2" t="s">
        <v>5544</v>
      </c>
      <c r="B224" s="2" t="s">
        <v>5545</v>
      </c>
      <c r="C224" s="2">
        <v>1302848.04</v>
      </c>
      <c r="D224" s="2" t="s">
        <v>69</v>
      </c>
      <c r="E224" s="2">
        <v>13311.55</v>
      </c>
      <c r="F224" s="2" t="s">
        <v>69</v>
      </c>
    </row>
    <row r="225">
      <c r="A225" s="2" t="s">
        <v>5546</v>
      </c>
      <c r="B225" s="2" t="s">
        <v>5547</v>
      </c>
      <c r="C225" s="2">
        <v>759052.8</v>
      </c>
      <c r="D225" s="2" t="s">
        <v>69</v>
      </c>
      <c r="E225" s="2">
        <v>-22654.22</v>
      </c>
      <c r="F225" s="2" t="s">
        <v>69</v>
      </c>
    </row>
    <row r="226">
      <c r="A226" s="2" t="s">
        <v>5548</v>
      </c>
      <c r="B226" s="2" t="s">
        <v>5549</v>
      </c>
      <c r="C226" s="2">
        <v>252523.95</v>
      </c>
      <c r="D226" s="2" t="s">
        <v>69</v>
      </c>
      <c r="E226" s="2">
        <v>2238.34</v>
      </c>
      <c r="F226" s="2" t="s">
        <v>69</v>
      </c>
    </row>
    <row r="227">
      <c r="A227" s="2" t="s">
        <v>5550</v>
      </c>
      <c r="B227" s="2" t="s">
        <v>5551</v>
      </c>
      <c r="C227" s="2">
        <v>1044970.5</v>
      </c>
      <c r="D227" s="2" t="s">
        <v>69</v>
      </c>
      <c r="E227" s="2">
        <v>102357.1</v>
      </c>
      <c r="F227" s="2" t="s">
        <v>69</v>
      </c>
    </row>
    <row r="228">
      <c r="A228" s="2" t="s">
        <v>5552</v>
      </c>
      <c r="B228" s="2" t="s">
        <v>5553</v>
      </c>
      <c r="C228" s="2">
        <v>559391.04</v>
      </c>
      <c r="D228" s="2" t="s">
        <v>69</v>
      </c>
      <c r="E228" s="2">
        <v>28801.96</v>
      </c>
      <c r="F228" s="2" t="s">
        <v>69</v>
      </c>
    </row>
    <row r="229">
      <c r="A229" s="2" t="s">
        <v>5554</v>
      </c>
      <c r="B229" s="2" t="s">
        <v>5555</v>
      </c>
      <c r="C229" s="2">
        <v>81571.88</v>
      </c>
      <c r="D229" s="2" t="s">
        <v>69</v>
      </c>
      <c r="E229" s="2">
        <v>-2160.19</v>
      </c>
      <c r="F229" s="2" t="s">
        <v>69</v>
      </c>
    </row>
    <row r="230">
      <c r="A230" s="2" t="s">
        <v>5556</v>
      </c>
      <c r="B230" s="2" t="s">
        <v>5557</v>
      </c>
      <c r="C230" s="2">
        <v>295297.11</v>
      </c>
      <c r="D230" s="2" t="s">
        <v>69</v>
      </c>
      <c r="E230" s="2">
        <v>-9354.7</v>
      </c>
      <c r="F230" s="2" t="s">
        <v>69</v>
      </c>
    </row>
    <row r="231">
      <c r="A231" s="2" t="s">
        <v>5558</v>
      </c>
      <c r="B231" s="2" t="s">
        <v>5559</v>
      </c>
      <c r="C231" s="2">
        <v>695111.3</v>
      </c>
      <c r="D231" s="2" t="s">
        <v>69</v>
      </c>
      <c r="E231" s="2">
        <v>9726.99</v>
      </c>
      <c r="F231" s="2" t="s">
        <v>69</v>
      </c>
    </row>
    <row r="232">
      <c r="A232" s="2" t="s">
        <v>5560</v>
      </c>
      <c r="B232" s="2" t="s">
        <v>5561</v>
      </c>
      <c r="C232" s="2">
        <v>1079472.8</v>
      </c>
      <c r="D232" s="2" t="s">
        <v>69</v>
      </c>
      <c r="E232" s="2">
        <v>-36648.36</v>
      </c>
      <c r="F232" s="2" t="s">
        <v>69</v>
      </c>
    </row>
    <row r="233">
      <c r="A233" s="2" t="s">
        <v>5562</v>
      </c>
      <c r="B233" s="2" t="s">
        <v>5563</v>
      </c>
      <c r="C233" s="2">
        <v>805259.25</v>
      </c>
      <c r="D233" s="2" t="s">
        <v>69</v>
      </c>
      <c r="E233" s="2">
        <v>-11335.39</v>
      </c>
      <c r="F233" s="2" t="s">
        <v>69</v>
      </c>
    </row>
    <row r="234">
      <c r="A234" s="2" t="s">
        <v>5564</v>
      </c>
      <c r="B234" s="2" t="s">
        <v>5565</v>
      </c>
      <c r="C234" s="2">
        <v>181956</v>
      </c>
      <c r="D234" s="2" t="s">
        <v>69</v>
      </c>
      <c r="E234" s="2">
        <v>-10659.47</v>
      </c>
      <c r="F234" s="2" t="s">
        <v>69</v>
      </c>
    </row>
    <row r="235">
      <c r="A235" s="2" t="s">
        <v>5566</v>
      </c>
      <c r="B235" s="2" t="s">
        <v>5567</v>
      </c>
      <c r="C235" s="2">
        <v>167662.98</v>
      </c>
      <c r="D235" s="2" t="s">
        <v>69</v>
      </c>
      <c r="E235" s="2">
        <v>-26610.54</v>
      </c>
      <c r="F235" s="2" t="s">
        <v>69</v>
      </c>
    </row>
    <row r="236">
      <c r="A236" s="2" t="s">
        <v>5568</v>
      </c>
      <c r="B236" s="2" t="s">
        <v>5569</v>
      </c>
      <c r="C236" s="2">
        <v>552772.85</v>
      </c>
      <c r="D236" s="2" t="s">
        <v>69</v>
      </c>
      <c r="E236" s="2">
        <v>6241.33</v>
      </c>
      <c r="F236" s="2" t="s">
        <v>69</v>
      </c>
    </row>
    <row r="237">
      <c r="A237" s="2" t="s">
        <v>5572</v>
      </c>
      <c r="B237" s="2" t="s">
        <v>5573</v>
      </c>
      <c r="C237" s="2">
        <v>1168014.06</v>
      </c>
      <c r="D237" s="2" t="s">
        <v>69</v>
      </c>
      <c r="E237" s="2">
        <v>56905.71</v>
      </c>
      <c r="F237" s="2" t="s">
        <v>69</v>
      </c>
    </row>
    <row r="238">
      <c r="A238" s="2" t="s">
        <v>5574</v>
      </c>
      <c r="B238" s="2" t="s">
        <v>5575</v>
      </c>
      <c r="C238" s="2">
        <v>1694006.08</v>
      </c>
      <c r="D238" s="2" t="s">
        <v>69</v>
      </c>
      <c r="E238" s="2">
        <v>-50438.77</v>
      </c>
      <c r="F238" s="2" t="s">
        <v>69</v>
      </c>
    </row>
    <row r="239">
      <c r="A239" s="2" t="s">
        <v>5576</v>
      </c>
      <c r="B239" s="2" t="s">
        <v>5577</v>
      </c>
      <c r="C239" s="2">
        <v>327379.2</v>
      </c>
      <c r="D239" s="2" t="s">
        <v>69</v>
      </c>
      <c r="E239" s="2">
        <v>9731.12</v>
      </c>
      <c r="F239" s="2" t="s">
        <v>69</v>
      </c>
    </row>
    <row r="240">
      <c r="A240" s="2" t="s">
        <v>5580</v>
      </c>
      <c r="B240" s="2" t="s">
        <v>5581</v>
      </c>
      <c r="C240" s="2">
        <v>433501.2</v>
      </c>
      <c r="D240" s="2" t="s">
        <v>69</v>
      </c>
      <c r="E240" s="2">
        <v>19143.01</v>
      </c>
      <c r="F240" s="2" t="s">
        <v>69</v>
      </c>
    </row>
    <row r="241">
      <c r="A241" s="2" t="s">
        <v>5584</v>
      </c>
      <c r="B241" s="2" t="s">
        <v>5585</v>
      </c>
      <c r="C241" s="2">
        <v>283577.12</v>
      </c>
      <c r="D241" s="2" t="s">
        <v>69</v>
      </c>
      <c r="E241" s="2">
        <v>-4263.46</v>
      </c>
      <c r="F241" s="2" t="s">
        <v>69</v>
      </c>
    </row>
    <row r="242">
      <c r="A242" s="2" t="s">
        <v>5586</v>
      </c>
      <c r="B242" s="2" t="s">
        <v>5587</v>
      </c>
      <c r="C242" s="2">
        <v>455687.7</v>
      </c>
      <c r="D242" s="2" t="s">
        <v>69</v>
      </c>
      <c r="E242" s="2">
        <v>-14234.69</v>
      </c>
      <c r="F242" s="2" t="s">
        <v>69</v>
      </c>
    </row>
    <row r="243">
      <c r="A243" s="2" t="s">
        <v>5588</v>
      </c>
      <c r="B243" s="2" t="s">
        <v>5589</v>
      </c>
      <c r="C243" s="2">
        <v>1448704.4</v>
      </c>
      <c r="D243" s="2" t="s">
        <v>69</v>
      </c>
      <c r="E243" s="2">
        <v>-21699.51</v>
      </c>
      <c r="F243" s="2" t="s">
        <v>69</v>
      </c>
    </row>
    <row r="244">
      <c r="A244" s="2" t="s">
        <v>5590</v>
      </c>
      <c r="B244" s="2" t="s">
        <v>5591</v>
      </c>
      <c r="C244" s="2">
        <v>398431.26</v>
      </c>
      <c r="D244" s="2" t="s">
        <v>69</v>
      </c>
      <c r="E244" s="2">
        <v>18497.94</v>
      </c>
      <c r="F244" s="2" t="s">
        <v>69</v>
      </c>
    </row>
    <row r="245">
      <c r="A245" s="2" t="s">
        <v>5592</v>
      </c>
      <c r="B245" s="2" t="s">
        <v>5593</v>
      </c>
      <c r="C245" s="2">
        <v>1104009.66</v>
      </c>
      <c r="D245" s="2" t="s">
        <v>69</v>
      </c>
      <c r="E245" s="2">
        <v>121340.17</v>
      </c>
      <c r="F245" s="2" t="s">
        <v>69</v>
      </c>
    </row>
    <row r="246">
      <c r="A246" s="2" t="s">
        <v>5596</v>
      </c>
      <c r="B246" s="2" t="s">
        <v>5597</v>
      </c>
      <c r="C246" s="2">
        <v>639488.32</v>
      </c>
      <c r="D246" s="2" t="s">
        <v>69</v>
      </c>
      <c r="E246" s="2">
        <v>-8518.68</v>
      </c>
      <c r="F246" s="2" t="s">
        <v>69</v>
      </c>
    </row>
    <row r="247">
      <c r="A247" s="2" t="s">
        <v>5598</v>
      </c>
      <c r="B247" s="2" t="s">
        <v>5599</v>
      </c>
      <c r="C247" s="2">
        <v>718849.42</v>
      </c>
      <c r="D247" s="2" t="s">
        <v>69</v>
      </c>
      <c r="E247" s="2">
        <v>-29294.74</v>
      </c>
      <c r="F247" s="2" t="s">
        <v>69</v>
      </c>
    </row>
    <row r="248">
      <c r="A248" s="2" t="s">
        <v>5600</v>
      </c>
      <c r="B248" s="2" t="s">
        <v>5601</v>
      </c>
      <c r="C248" s="2">
        <v>158616.3</v>
      </c>
      <c r="D248" s="2" t="s">
        <v>69</v>
      </c>
      <c r="E248" s="2">
        <v>2390.79</v>
      </c>
      <c r="F248" s="2" t="s">
        <v>69</v>
      </c>
    </row>
    <row r="249">
      <c r="A249" s="2" t="s">
        <v>5602</v>
      </c>
      <c r="B249" s="2" t="s">
        <v>5603</v>
      </c>
      <c r="C249" s="2">
        <v>2658681.09</v>
      </c>
      <c r="D249" s="2" t="s">
        <v>69</v>
      </c>
      <c r="E249" s="2">
        <v>131555.49</v>
      </c>
      <c r="F249" s="2" t="s">
        <v>69</v>
      </c>
    </row>
    <row r="250">
      <c r="A250" s="2" t="s">
        <v>5604</v>
      </c>
      <c r="B250" s="2" t="s">
        <v>5605</v>
      </c>
      <c r="C250" s="2">
        <v>1653750.48</v>
      </c>
      <c r="D250" s="2" t="s">
        <v>69</v>
      </c>
      <c r="E250" s="2">
        <v>-117998.66</v>
      </c>
      <c r="F250" s="2" t="s">
        <v>69</v>
      </c>
    </row>
    <row r="251">
      <c r="A251" s="2" t="s">
        <v>5606</v>
      </c>
      <c r="B251" s="2" t="s">
        <v>5607</v>
      </c>
      <c r="C251" s="2">
        <v>836389.34</v>
      </c>
      <c r="D251" s="2" t="s">
        <v>69</v>
      </c>
      <c r="E251" s="2">
        <v>-45506.03</v>
      </c>
      <c r="F251" s="2" t="s">
        <v>69</v>
      </c>
    </row>
    <row r="252">
      <c r="A252" s="2" t="s">
        <v>5610</v>
      </c>
      <c r="B252" s="2" t="s">
        <v>5611</v>
      </c>
      <c r="C252" s="2">
        <v>521738.06</v>
      </c>
      <c r="D252" s="2" t="s">
        <v>69</v>
      </c>
      <c r="E252" s="2">
        <v>-24227.92</v>
      </c>
      <c r="F252" s="2" t="s">
        <v>69</v>
      </c>
    </row>
    <row r="253">
      <c r="A253" s="2" t="s">
        <v>5612</v>
      </c>
      <c r="B253" s="2" t="s">
        <v>5613</v>
      </c>
      <c r="C253" s="2">
        <v>738087.32</v>
      </c>
      <c r="D253" s="2" t="s">
        <v>69</v>
      </c>
      <c r="E253" s="2">
        <v>5823.03</v>
      </c>
      <c r="F253" s="2" t="s">
        <v>69</v>
      </c>
    </row>
    <row r="254">
      <c r="A254" s="2" t="s">
        <v>5616</v>
      </c>
      <c r="B254" s="2" t="s">
        <v>5617</v>
      </c>
      <c r="C254" s="2">
        <v>544465.8</v>
      </c>
      <c r="D254" s="2" t="s">
        <v>69</v>
      </c>
      <c r="E254" s="2">
        <v>-39821.32</v>
      </c>
      <c r="F254" s="2" t="s">
        <v>69</v>
      </c>
    </row>
    <row r="255">
      <c r="A255" s="2" t="s">
        <v>5618</v>
      </c>
      <c r="B255" s="2" t="s">
        <v>5619</v>
      </c>
      <c r="C255" s="2">
        <v>1593253.2</v>
      </c>
      <c r="D255" s="2" t="s">
        <v>69</v>
      </c>
      <c r="E255" s="2">
        <v>-620.01</v>
      </c>
      <c r="F255" s="2" t="s">
        <v>69</v>
      </c>
    </row>
    <row r="256">
      <c r="A256" s="2" t="s">
        <v>5620</v>
      </c>
      <c r="B256" s="2" t="s">
        <v>5621</v>
      </c>
      <c r="C256" s="2">
        <v>200752.38</v>
      </c>
      <c r="D256" s="2" t="s">
        <v>69</v>
      </c>
      <c r="E256" s="2">
        <v>-7866.22</v>
      </c>
      <c r="F256" s="2" t="s">
        <v>69</v>
      </c>
    </row>
    <row r="257">
      <c r="A257" s="2" t="s">
        <v>5622</v>
      </c>
      <c r="B257" s="2" t="s">
        <v>5623</v>
      </c>
      <c r="C257" s="2">
        <v>492697.16</v>
      </c>
      <c r="D257" s="2" t="s">
        <v>69</v>
      </c>
      <c r="E257" s="2">
        <v>-1913.96</v>
      </c>
      <c r="F257" s="2" t="s">
        <v>69</v>
      </c>
    </row>
    <row r="258">
      <c r="A258" s="2" t="s">
        <v>5626</v>
      </c>
      <c r="B258" s="2" t="s">
        <v>5627</v>
      </c>
      <c r="C258" s="2">
        <v>708255.04</v>
      </c>
      <c r="D258" s="2" t="s">
        <v>69</v>
      </c>
      <c r="E258" s="2">
        <v>-24620.13</v>
      </c>
      <c r="F258" s="2" t="s">
        <v>69</v>
      </c>
    </row>
    <row r="259">
      <c r="A259" s="2" t="s">
        <v>5628</v>
      </c>
      <c r="B259" s="2" t="s">
        <v>5629</v>
      </c>
      <c r="C259" s="2">
        <v>1344711.48</v>
      </c>
      <c r="D259" s="2" t="s">
        <v>69</v>
      </c>
      <c r="E259" s="2">
        <v>-82262.99</v>
      </c>
      <c r="F259" s="2" t="s">
        <v>69</v>
      </c>
    </row>
    <row r="260">
      <c r="A260" s="2" t="s">
        <v>5630</v>
      </c>
      <c r="B260" s="2" t="s">
        <v>5631</v>
      </c>
      <c r="C260" s="2">
        <v>333991.35</v>
      </c>
      <c r="D260" s="2" t="s">
        <v>69</v>
      </c>
      <c r="E260" s="2">
        <v>-7262.47</v>
      </c>
      <c r="F260" s="2" t="s">
        <v>69</v>
      </c>
    </row>
    <row r="261">
      <c r="A261" s="2" t="s">
        <v>5632</v>
      </c>
      <c r="B261" s="2" t="s">
        <v>5633</v>
      </c>
      <c r="C261" s="2">
        <v>879696.5</v>
      </c>
      <c r="D261" s="2" t="s">
        <v>69</v>
      </c>
      <c r="E261" s="2">
        <v>-27621.38</v>
      </c>
      <c r="F261" s="2" t="s">
        <v>69</v>
      </c>
    </row>
    <row r="262">
      <c r="A262" s="2" t="s">
        <v>5634</v>
      </c>
      <c r="B262" s="2" t="s">
        <v>5635</v>
      </c>
      <c r="C262" s="2">
        <v>803716.1</v>
      </c>
      <c r="D262" s="2" t="s">
        <v>69</v>
      </c>
      <c r="E262" s="2">
        <v>-5820.57</v>
      </c>
      <c r="F262" s="2" t="s">
        <v>69</v>
      </c>
    </row>
    <row r="263">
      <c r="A263" s="2" t="s">
        <v>5636</v>
      </c>
      <c r="B263" s="2" t="s">
        <v>5637</v>
      </c>
      <c r="C263" s="2">
        <v>244029.74</v>
      </c>
      <c r="D263" s="2" t="s">
        <v>69</v>
      </c>
      <c r="E263" s="2">
        <v>9037.95</v>
      </c>
      <c r="F263" s="2" t="s">
        <v>69</v>
      </c>
    </row>
    <row r="264">
      <c r="A264" s="2" t="s">
        <v>5638</v>
      </c>
      <c r="B264" s="2" t="s">
        <v>5639</v>
      </c>
      <c r="C264" s="2">
        <v>2141389</v>
      </c>
      <c r="D264" s="2" t="s">
        <v>69</v>
      </c>
      <c r="E264" s="2">
        <v>-390751.66</v>
      </c>
      <c r="F264" s="2" t="s">
        <v>69</v>
      </c>
    </row>
    <row r="265">
      <c r="A265" s="2" t="s">
        <v>5640</v>
      </c>
      <c r="B265" s="2" t="s">
        <v>5641</v>
      </c>
      <c r="C265" s="2">
        <v>2176614.72</v>
      </c>
      <c r="D265" s="2" t="s">
        <v>69</v>
      </c>
      <c r="E265" s="2">
        <v>-74682.93</v>
      </c>
      <c r="F265" s="2" t="s">
        <v>69</v>
      </c>
    </row>
    <row r="266">
      <c r="A266" s="2" t="s">
        <v>5642</v>
      </c>
      <c r="B266" s="2" t="s">
        <v>5643</v>
      </c>
      <c r="C266" s="2">
        <v>1575789.84</v>
      </c>
      <c r="D266" s="2" t="s">
        <v>69</v>
      </c>
      <c r="E266" s="2">
        <v>52661.95</v>
      </c>
      <c r="F266" s="2" t="s">
        <v>69</v>
      </c>
    </row>
    <row r="267">
      <c r="A267" s="2" t="s">
        <v>5644</v>
      </c>
      <c r="B267" s="2" t="s">
        <v>5645</v>
      </c>
      <c r="C267" s="2">
        <v>309391.21</v>
      </c>
      <c r="D267" s="2" t="s">
        <v>69</v>
      </c>
      <c r="E267" s="2">
        <v>17550.5</v>
      </c>
      <c r="F267" s="2" t="s">
        <v>69</v>
      </c>
    </row>
    <row r="268">
      <c r="A268" s="2" t="s">
        <v>5646</v>
      </c>
      <c r="B268" s="2" t="s">
        <v>5647</v>
      </c>
      <c r="C268" s="2">
        <v>312367.05</v>
      </c>
      <c r="D268" s="2" t="s">
        <v>69</v>
      </c>
      <c r="E268" s="2">
        <v>-12788.85</v>
      </c>
      <c r="F268" s="2" t="s">
        <v>69</v>
      </c>
    </row>
    <row r="269">
      <c r="A269" s="2" t="s">
        <v>5648</v>
      </c>
      <c r="B269" s="2" t="s">
        <v>5649</v>
      </c>
      <c r="C269" s="2">
        <v>102694.92</v>
      </c>
      <c r="D269" s="2" t="s">
        <v>69</v>
      </c>
      <c r="E269" s="2">
        <v>-19002.17</v>
      </c>
      <c r="F269" s="2" t="s">
        <v>69</v>
      </c>
    </row>
    <row r="270">
      <c r="A270" s="2" t="s">
        <v>5650</v>
      </c>
      <c r="B270" s="2" t="s">
        <v>5651</v>
      </c>
      <c r="C270" s="2">
        <v>2481650.68</v>
      </c>
      <c r="D270" s="2" t="s">
        <v>69</v>
      </c>
      <c r="E270" s="2">
        <v>61133.36</v>
      </c>
      <c r="F270" s="2" t="s">
        <v>69</v>
      </c>
    </row>
    <row r="271">
      <c r="A271" s="2" t="s">
        <v>5652</v>
      </c>
      <c r="B271" s="2" t="s">
        <v>5653</v>
      </c>
      <c r="C271" s="2">
        <v>66951.43</v>
      </c>
      <c r="D271" s="2" t="s">
        <v>69</v>
      </c>
      <c r="E271" s="2">
        <v>-6401.23</v>
      </c>
      <c r="F271" s="2" t="s">
        <v>69</v>
      </c>
    </row>
    <row r="272">
      <c r="A272" s="2" t="s">
        <v>5656</v>
      </c>
      <c r="B272" s="2" t="s">
        <v>5657</v>
      </c>
      <c r="C272" s="2">
        <v>931203</v>
      </c>
      <c r="D272" s="2" t="s">
        <v>69</v>
      </c>
      <c r="E272" s="2">
        <v>5117.14</v>
      </c>
      <c r="F272" s="2" t="s">
        <v>69</v>
      </c>
    </row>
    <row r="273">
      <c r="A273" s="2" t="s">
        <v>5660</v>
      </c>
      <c r="B273" s="2" t="s">
        <v>5661</v>
      </c>
      <c r="C273" s="2">
        <v>2246447.4</v>
      </c>
      <c r="D273" s="2" t="s">
        <v>69</v>
      </c>
      <c r="E273" s="2">
        <v>-53885.65</v>
      </c>
      <c r="F273" s="2" t="s">
        <v>69</v>
      </c>
    </row>
    <row r="274">
      <c r="A274" s="2" t="s">
        <v>5662</v>
      </c>
      <c r="B274" s="2" t="s">
        <v>5663</v>
      </c>
      <c r="C274" s="2">
        <v>2426792.61</v>
      </c>
      <c r="D274" s="2" t="s">
        <v>69</v>
      </c>
      <c r="E274" s="2">
        <v>-148773.23</v>
      </c>
      <c r="F274" s="2" t="s">
        <v>69</v>
      </c>
    </row>
    <row r="275">
      <c r="A275" s="2" t="s">
        <v>5664</v>
      </c>
      <c r="B275" s="2" t="s">
        <v>5665</v>
      </c>
      <c r="C275" s="2">
        <v>422312</v>
      </c>
      <c r="D275" s="2" t="s">
        <v>69</v>
      </c>
      <c r="E275" s="2">
        <v>23887.48</v>
      </c>
      <c r="F275" s="2" t="s">
        <v>69</v>
      </c>
    </row>
    <row r="276">
      <c r="A276" s="2" t="s">
        <v>5666</v>
      </c>
      <c r="B276" s="2" t="s">
        <v>5667</v>
      </c>
      <c r="C276" s="2">
        <v>918354.06</v>
      </c>
      <c r="D276" s="2" t="s">
        <v>69</v>
      </c>
      <c r="E276" s="2">
        <v>42028.4</v>
      </c>
      <c r="F276" s="2" t="s">
        <v>69</v>
      </c>
    </row>
    <row r="277">
      <c r="A277" s="2" t="s">
        <v>5668</v>
      </c>
      <c r="B277" s="2" t="s">
        <v>5669</v>
      </c>
      <c r="C277" s="2">
        <v>515165.04</v>
      </c>
      <c r="D277" s="2" t="s">
        <v>69</v>
      </c>
      <c r="E277" s="2">
        <v>44029.3</v>
      </c>
      <c r="F277" s="2" t="s">
        <v>69</v>
      </c>
    </row>
    <row r="278">
      <c r="A278" s="2" t="s">
        <v>5670</v>
      </c>
      <c r="B278" s="2" t="s">
        <v>5671</v>
      </c>
      <c r="C278" s="2">
        <v>1246597.44</v>
      </c>
      <c r="D278" s="2" t="s">
        <v>69</v>
      </c>
      <c r="E278" s="2">
        <v>26359.38</v>
      </c>
      <c r="F278" s="2" t="s">
        <v>69</v>
      </c>
    </row>
    <row r="279">
      <c r="A279" s="2" t="s">
        <v>5672</v>
      </c>
      <c r="B279" s="2" t="s">
        <v>5673</v>
      </c>
      <c r="C279" s="2">
        <v>673467.52</v>
      </c>
      <c r="D279" s="2" t="s">
        <v>69</v>
      </c>
      <c r="E279" s="2">
        <v>-34003.25</v>
      </c>
      <c r="F279" s="2" t="s">
        <v>69</v>
      </c>
    </row>
    <row r="280">
      <c r="A280" s="2" t="s">
        <v>5674</v>
      </c>
      <c r="B280" s="2" t="s">
        <v>5675</v>
      </c>
      <c r="C280" s="2">
        <v>741277.92</v>
      </c>
      <c r="D280" s="2" t="s">
        <v>69</v>
      </c>
      <c r="E280" s="2">
        <v>-32657.51</v>
      </c>
      <c r="F280" s="2" t="s">
        <v>69</v>
      </c>
    </row>
    <row r="281">
      <c r="A281" s="2" t="s">
        <v>5678</v>
      </c>
      <c r="B281" s="2" t="s">
        <v>5679</v>
      </c>
      <c r="C281" s="2">
        <v>703948.5</v>
      </c>
      <c r="D281" s="2" t="s">
        <v>69</v>
      </c>
      <c r="E281" s="2">
        <v>-29603.43</v>
      </c>
      <c r="F281" s="2" t="s">
        <v>69</v>
      </c>
    </row>
    <row r="282">
      <c r="A282" s="2" t="s">
        <v>5680</v>
      </c>
      <c r="B282" s="2" t="s">
        <v>5681</v>
      </c>
      <c r="C282" s="2">
        <v>253091.32</v>
      </c>
      <c r="D282" s="2" t="s">
        <v>69</v>
      </c>
      <c r="E282" s="2">
        <v>-5561.59</v>
      </c>
      <c r="F282" s="2" t="s">
        <v>69</v>
      </c>
    </row>
    <row r="283">
      <c r="A283" s="2" t="s">
        <v>5682</v>
      </c>
      <c r="B283" s="2" t="s">
        <v>5683</v>
      </c>
      <c r="C283" s="2">
        <v>146359.71</v>
      </c>
      <c r="D283" s="2" t="s">
        <v>69</v>
      </c>
      <c r="E283" s="2">
        <v>-8142.22</v>
      </c>
      <c r="F283" s="2" t="s">
        <v>69</v>
      </c>
    </row>
    <row r="284">
      <c r="A284" s="2" t="s">
        <v>5684</v>
      </c>
      <c r="B284" s="2" t="s">
        <v>5685</v>
      </c>
      <c r="C284" s="2">
        <v>704147.36</v>
      </c>
      <c r="D284" s="2" t="s">
        <v>69</v>
      </c>
      <c r="E284" s="2">
        <v>139707.4</v>
      </c>
      <c r="F284" s="2" t="s">
        <v>69</v>
      </c>
    </row>
    <row r="285">
      <c r="A285" s="2" t="s">
        <v>5686</v>
      </c>
      <c r="B285" s="2" t="s">
        <v>5687</v>
      </c>
      <c r="C285" s="2">
        <v>659758.38</v>
      </c>
      <c r="D285" s="2" t="s">
        <v>69</v>
      </c>
      <c r="E285" s="2">
        <v>-27190.41</v>
      </c>
      <c r="F285" s="2" t="s">
        <v>69</v>
      </c>
    </row>
    <row r="286">
      <c r="A286" s="2" t="s">
        <v>5688</v>
      </c>
      <c r="B286" s="2" t="s">
        <v>5689</v>
      </c>
      <c r="C286" s="2">
        <v>1016337.58</v>
      </c>
      <c r="D286" s="2" t="s">
        <v>69</v>
      </c>
      <c r="E286" s="2">
        <v>23174.99</v>
      </c>
      <c r="F286" s="2" t="s">
        <v>69</v>
      </c>
    </row>
    <row r="287">
      <c r="A287" s="2" t="s">
        <v>5690</v>
      </c>
      <c r="B287" s="2" t="s">
        <v>5691</v>
      </c>
      <c r="C287" s="2">
        <v>672590.28</v>
      </c>
      <c r="D287" s="2" t="s">
        <v>69</v>
      </c>
      <c r="E287" s="2">
        <v>14275.92</v>
      </c>
      <c r="F287" s="2" t="s">
        <v>69</v>
      </c>
    </row>
    <row r="288">
      <c r="A288" s="2" t="s">
        <v>5696</v>
      </c>
      <c r="B288" s="2" t="s">
        <v>5697</v>
      </c>
      <c r="C288" s="2">
        <v>1130741.69</v>
      </c>
      <c r="D288" s="2" t="s">
        <v>69</v>
      </c>
      <c r="E288" s="2">
        <v>-5231.55</v>
      </c>
      <c r="F288" s="2" t="s">
        <v>69</v>
      </c>
    </row>
    <row r="289">
      <c r="A289" s="2" t="s">
        <v>5698</v>
      </c>
      <c r="B289" s="2" t="s">
        <v>5699</v>
      </c>
      <c r="C289" s="2">
        <v>337814.11</v>
      </c>
      <c r="D289" s="2" t="s">
        <v>69</v>
      </c>
      <c r="E289" s="2">
        <v>-18187.48</v>
      </c>
      <c r="F289" s="2" t="s">
        <v>69</v>
      </c>
    </row>
    <row r="290">
      <c r="A290" s="2" t="s">
        <v>5700</v>
      </c>
      <c r="B290" s="2" t="s">
        <v>5701</v>
      </c>
      <c r="C290" s="2">
        <v>367954.6</v>
      </c>
      <c r="D290" s="2" t="s">
        <v>69</v>
      </c>
      <c r="E290" s="2">
        <v>20232.74</v>
      </c>
      <c r="F290" s="2" t="s">
        <v>69</v>
      </c>
    </row>
    <row r="291">
      <c r="A291" s="2" t="s">
        <v>5702</v>
      </c>
      <c r="B291" s="2" t="s">
        <v>5703</v>
      </c>
      <c r="C291" s="2">
        <v>649162.59</v>
      </c>
      <c r="D291" s="2" t="s">
        <v>69</v>
      </c>
      <c r="E291" s="2">
        <v>1149.94</v>
      </c>
      <c r="F291" s="2" t="s">
        <v>69</v>
      </c>
    </row>
    <row r="292">
      <c r="A292" s="2" t="s">
        <v>5704</v>
      </c>
      <c r="B292" s="2" t="s">
        <v>5705</v>
      </c>
      <c r="C292" s="2">
        <v>460109.28</v>
      </c>
      <c r="D292" s="2" t="s">
        <v>69</v>
      </c>
      <c r="E292" s="2">
        <v>7372.1</v>
      </c>
      <c r="F292" s="2" t="s">
        <v>69</v>
      </c>
    </row>
    <row r="293">
      <c r="A293" s="2" t="s">
        <v>5706</v>
      </c>
      <c r="B293" s="2" t="s">
        <v>5707</v>
      </c>
      <c r="C293" s="2">
        <v>86534.64</v>
      </c>
      <c r="D293" s="2" t="s">
        <v>69</v>
      </c>
      <c r="E293" s="2">
        <v>10603.61</v>
      </c>
      <c r="F293" s="2" t="s">
        <v>69</v>
      </c>
    </row>
    <row r="294">
      <c r="A294" s="2" t="s">
        <v>5710</v>
      </c>
      <c r="B294" s="2" t="s">
        <v>5711</v>
      </c>
      <c r="C294" s="2">
        <v>681606.84</v>
      </c>
      <c r="D294" s="2" t="s">
        <v>69</v>
      </c>
      <c r="E294" s="2">
        <v>2614.77</v>
      </c>
      <c r="F294" s="2" t="s">
        <v>69</v>
      </c>
    </row>
    <row r="295">
      <c r="A295" s="2" t="s">
        <v>5714</v>
      </c>
      <c r="B295" s="2" t="s">
        <v>5715</v>
      </c>
      <c r="C295" s="2">
        <v>786783.31</v>
      </c>
      <c r="D295" s="2" t="s">
        <v>69</v>
      </c>
      <c r="E295" s="2">
        <v>36534.93</v>
      </c>
      <c r="F295" s="2" t="s">
        <v>69</v>
      </c>
    </row>
    <row r="296">
      <c r="A296" s="2" t="s">
        <v>5718</v>
      </c>
      <c r="B296" s="2" t="s">
        <v>5719</v>
      </c>
      <c r="C296" s="2">
        <v>1395015.03</v>
      </c>
      <c r="D296" s="2" t="s">
        <v>69</v>
      </c>
      <c r="E296" s="2">
        <v>56768.48</v>
      </c>
      <c r="F296" s="2" t="s">
        <v>69</v>
      </c>
    </row>
    <row r="297">
      <c r="A297" s="2" t="s">
        <v>5720</v>
      </c>
      <c r="B297" s="2" t="s">
        <v>5721</v>
      </c>
      <c r="C297" s="2">
        <v>749110.57</v>
      </c>
      <c r="D297" s="2" t="s">
        <v>69</v>
      </c>
      <c r="E297" s="2">
        <v>-34810.58</v>
      </c>
      <c r="F297" s="2" t="s">
        <v>69</v>
      </c>
    </row>
    <row r="298">
      <c r="A298" s="2" t="s">
        <v>5722</v>
      </c>
      <c r="B298" s="2" t="s">
        <v>5723</v>
      </c>
      <c r="C298" s="2">
        <v>1042197.09</v>
      </c>
      <c r="D298" s="2" t="s">
        <v>69</v>
      </c>
      <c r="E298" s="2">
        <v>6813.52</v>
      </c>
      <c r="F298" s="2" t="s">
        <v>69</v>
      </c>
    </row>
    <row r="299">
      <c r="A299" s="2" t="s">
        <v>5724</v>
      </c>
      <c r="B299" s="2" t="s">
        <v>5725</v>
      </c>
      <c r="C299" s="2">
        <v>88202.08</v>
      </c>
      <c r="D299" s="2" t="s">
        <v>69</v>
      </c>
      <c r="E299" s="2">
        <v>7422.61</v>
      </c>
      <c r="F299" s="2" t="s">
        <v>69</v>
      </c>
    </row>
    <row r="300">
      <c r="A300" s="2" t="s">
        <v>5728</v>
      </c>
      <c r="B300" s="2" t="s">
        <v>5729</v>
      </c>
      <c r="C300" s="2">
        <v>154470</v>
      </c>
      <c r="D300" s="2" t="s">
        <v>69</v>
      </c>
      <c r="E300" s="2">
        <v>6731.39</v>
      </c>
      <c r="F300" s="2" t="s">
        <v>69</v>
      </c>
    </row>
    <row r="301">
      <c r="A301" s="2" t="s">
        <v>5730</v>
      </c>
      <c r="B301" s="2" t="s">
        <v>5731</v>
      </c>
      <c r="C301" s="2">
        <v>979883.05</v>
      </c>
      <c r="D301" s="2" t="s">
        <v>69</v>
      </c>
      <c r="E301" s="2">
        <v>5642.61</v>
      </c>
      <c r="F301" s="2" t="s">
        <v>69</v>
      </c>
    </row>
    <row r="302">
      <c r="A302" s="2" t="s">
        <v>5732</v>
      </c>
      <c r="B302" s="2" t="s">
        <v>5733</v>
      </c>
      <c r="C302" s="2">
        <v>687895.56</v>
      </c>
      <c r="D302" s="2" t="s">
        <v>69</v>
      </c>
      <c r="E302" s="2">
        <v>7697.72</v>
      </c>
      <c r="F302" s="2" t="s">
        <v>69</v>
      </c>
    </row>
    <row r="303">
      <c r="A303" s="2" t="s">
        <v>5734</v>
      </c>
      <c r="B303" s="2" t="s">
        <v>5735</v>
      </c>
      <c r="C303" s="2">
        <v>586970.61</v>
      </c>
      <c r="D303" s="2" t="s">
        <v>69</v>
      </c>
      <c r="E303" s="2">
        <v>78597.32</v>
      </c>
      <c r="F303" s="2" t="s">
        <v>69</v>
      </c>
    </row>
    <row r="304">
      <c r="A304" s="2" t="s">
        <v>5736</v>
      </c>
      <c r="B304" s="2" t="s">
        <v>5737</v>
      </c>
      <c r="C304" s="2">
        <v>1358740.8</v>
      </c>
      <c r="D304" s="2" t="s">
        <v>69</v>
      </c>
      <c r="E304" s="2">
        <v>-17297.18</v>
      </c>
      <c r="F304" s="2" t="s">
        <v>69</v>
      </c>
    </row>
    <row r="305">
      <c r="A305" s="2" t="s">
        <v>5740</v>
      </c>
      <c r="B305" s="2" t="s">
        <v>5741</v>
      </c>
      <c r="C305" s="2">
        <v>1760491.15</v>
      </c>
      <c r="D305" s="2" t="s">
        <v>69</v>
      </c>
      <c r="E305" s="2">
        <v>-29598.41</v>
      </c>
      <c r="F305" s="2" t="s">
        <v>69</v>
      </c>
    </row>
    <row r="306">
      <c r="A306" s="2" t="s">
        <v>5742</v>
      </c>
      <c r="B306" s="2" t="s">
        <v>5743</v>
      </c>
      <c r="C306" s="2">
        <v>398626.2</v>
      </c>
      <c r="D306" s="2" t="s">
        <v>69</v>
      </c>
      <c r="E306" s="2">
        <v>-3391.84</v>
      </c>
      <c r="F306" s="2" t="s">
        <v>69</v>
      </c>
    </row>
    <row r="307">
      <c r="A307" s="2" t="s">
        <v>5744</v>
      </c>
      <c r="B307" s="2" t="s">
        <v>5745</v>
      </c>
      <c r="C307" s="2">
        <v>418266.33</v>
      </c>
      <c r="D307" s="2" t="s">
        <v>69</v>
      </c>
      <c r="E307" s="2">
        <v>-14276.18</v>
      </c>
      <c r="F307" s="2" t="s">
        <v>69</v>
      </c>
    </row>
    <row r="308">
      <c r="A308" s="2" t="s">
        <v>5746</v>
      </c>
      <c r="B308" s="2" t="s">
        <v>5747</v>
      </c>
      <c r="C308" s="2">
        <v>200055.1</v>
      </c>
      <c r="D308" s="2" t="s">
        <v>69</v>
      </c>
      <c r="E308" s="2">
        <v>-6455.08</v>
      </c>
      <c r="F308" s="2" t="s">
        <v>69</v>
      </c>
    </row>
    <row r="309">
      <c r="A309" s="2" t="s">
        <v>5748</v>
      </c>
      <c r="B309" s="2" t="s">
        <v>5749</v>
      </c>
      <c r="C309" s="2">
        <v>1937836.03</v>
      </c>
      <c r="D309" s="2" t="s">
        <v>69</v>
      </c>
      <c r="E309" s="2">
        <v>209054.6</v>
      </c>
      <c r="F309" s="2" t="s">
        <v>69</v>
      </c>
    </row>
    <row r="310">
      <c r="A310" s="2" t="s">
        <v>5750</v>
      </c>
      <c r="B310" s="2" t="s">
        <v>5751</v>
      </c>
      <c r="C310" s="2">
        <v>1347791.28</v>
      </c>
      <c r="D310" s="2" t="s">
        <v>69</v>
      </c>
      <c r="E310" s="2">
        <v>-63435.9</v>
      </c>
      <c r="F310" s="2" t="s">
        <v>69</v>
      </c>
    </row>
    <row r="311">
      <c r="A311" s="2" t="s">
        <v>5752</v>
      </c>
      <c r="B311" s="2" t="s">
        <v>5753</v>
      </c>
      <c r="C311" s="2">
        <v>391759.7</v>
      </c>
      <c r="D311" s="2" t="s">
        <v>69</v>
      </c>
      <c r="E311" s="2">
        <v>1996.31</v>
      </c>
      <c r="F311" s="2" t="s">
        <v>69</v>
      </c>
    </row>
    <row r="312">
      <c r="A312" s="2" t="s">
        <v>5754</v>
      </c>
      <c r="B312" s="2" t="s">
        <v>5755</v>
      </c>
      <c r="C312" s="2">
        <v>1833366.8</v>
      </c>
      <c r="D312" s="2" t="s">
        <v>69</v>
      </c>
      <c r="E312" s="2">
        <v>174527.28</v>
      </c>
      <c r="F312" s="2" t="s">
        <v>69</v>
      </c>
    </row>
    <row r="313">
      <c r="A313" s="2" t="s">
        <v>5756</v>
      </c>
      <c r="B313" s="2" t="s">
        <v>5757</v>
      </c>
      <c r="C313" s="2">
        <v>730214.4</v>
      </c>
      <c r="D313" s="2" t="s">
        <v>69</v>
      </c>
      <c r="E313" s="2">
        <v>-47927.4</v>
      </c>
      <c r="F313" s="2" t="s">
        <v>69</v>
      </c>
    </row>
    <row r="314">
      <c r="A314" s="2" t="s">
        <v>5760</v>
      </c>
      <c r="B314" s="2" t="s">
        <v>5761</v>
      </c>
      <c r="C314" s="2">
        <v>89164.68</v>
      </c>
      <c r="D314" s="2" t="s">
        <v>69</v>
      </c>
      <c r="E314" s="2">
        <v>7036.15</v>
      </c>
      <c r="F314" s="2" t="s">
        <v>69</v>
      </c>
    </row>
    <row r="315">
      <c r="A315" s="2" t="s">
        <v>5762</v>
      </c>
      <c r="B315" s="2" t="s">
        <v>5763</v>
      </c>
      <c r="C315" s="2">
        <v>216420.68</v>
      </c>
      <c r="D315" s="2" t="s">
        <v>69</v>
      </c>
      <c r="E315" s="2">
        <v>-11483.51</v>
      </c>
      <c r="F315" s="2" t="s">
        <v>69</v>
      </c>
    </row>
    <row r="316">
      <c r="A316" s="2" t="s">
        <v>5768</v>
      </c>
      <c r="B316" s="2" t="s">
        <v>5769</v>
      </c>
      <c r="C316" s="2">
        <v>992300.4</v>
      </c>
      <c r="D316" s="2" t="s">
        <v>69</v>
      </c>
      <c r="E316" s="2">
        <v>-65828.08</v>
      </c>
      <c r="F316" s="2" t="s">
        <v>69</v>
      </c>
    </row>
    <row r="317">
      <c r="A317" s="2" t="s">
        <v>5774</v>
      </c>
      <c r="B317" s="2" t="s">
        <v>5775</v>
      </c>
      <c r="C317" s="2">
        <v>777732.78</v>
      </c>
      <c r="D317" s="2" t="s">
        <v>69</v>
      </c>
      <c r="E317" s="2">
        <v>16768.13</v>
      </c>
      <c r="F317" s="2" t="s">
        <v>69</v>
      </c>
    </row>
    <row r="318">
      <c r="A318" s="2" t="s">
        <v>7202</v>
      </c>
      <c r="B318" s="2" t="s">
        <v>7203</v>
      </c>
      <c r="C318" s="2">
        <v>213712.56</v>
      </c>
      <c r="D318" s="2" t="s">
        <v>69</v>
      </c>
      <c r="E318" s="2">
        <v>-556.86</v>
      </c>
      <c r="F318" s="2" t="s">
        <v>69</v>
      </c>
    </row>
    <row r="319">
      <c r="A319" s="2" t="s">
        <v>5776</v>
      </c>
      <c r="B319" s="2" t="s">
        <v>5777</v>
      </c>
      <c r="C319" s="2">
        <v>1007447.04</v>
      </c>
      <c r="D319" s="2" t="s">
        <v>69</v>
      </c>
      <c r="E319" s="2">
        <v>17372.72</v>
      </c>
      <c r="F319" s="2" t="s">
        <v>69</v>
      </c>
    </row>
    <row r="320">
      <c r="A320" s="2" t="s">
        <v>5780</v>
      </c>
      <c r="B320" s="2" t="s">
        <v>5781</v>
      </c>
      <c r="C320" s="2">
        <v>294231.33</v>
      </c>
      <c r="D320" s="2" t="s">
        <v>69</v>
      </c>
      <c r="E320" s="2">
        <v>14265.36</v>
      </c>
      <c r="F320" s="2" t="s">
        <v>69</v>
      </c>
    </row>
    <row r="321">
      <c r="A321" s="2" t="s">
        <v>5782</v>
      </c>
      <c r="B321" s="2" t="s">
        <v>5783</v>
      </c>
      <c r="C321" s="2">
        <v>150771</v>
      </c>
      <c r="D321" s="2" t="s">
        <v>69</v>
      </c>
      <c r="E321" s="2">
        <v>8883.27</v>
      </c>
      <c r="F321" s="2" t="s">
        <v>69</v>
      </c>
    </row>
    <row r="322">
      <c r="A322" s="2" t="s">
        <v>5784</v>
      </c>
      <c r="B322" s="2" t="s">
        <v>5785</v>
      </c>
      <c r="C322" s="2">
        <v>136316.88</v>
      </c>
      <c r="D322" s="2" t="s">
        <v>69</v>
      </c>
      <c r="E322" s="2">
        <v>-41.82</v>
      </c>
      <c r="F322" s="2" t="s">
        <v>69</v>
      </c>
    </row>
    <row r="323">
      <c r="A323" s="2" t="s">
        <v>5786</v>
      </c>
      <c r="B323" s="2" t="s">
        <v>5787</v>
      </c>
      <c r="C323" s="2">
        <v>1799339.52</v>
      </c>
      <c r="D323" s="2" t="s">
        <v>69</v>
      </c>
      <c r="E323" s="2">
        <v>101823.06</v>
      </c>
      <c r="F323" s="2" t="s">
        <v>69</v>
      </c>
    </row>
    <row r="324">
      <c r="A324" s="2" t="s">
        <v>5788</v>
      </c>
      <c r="B324" s="2" t="s">
        <v>5789</v>
      </c>
      <c r="C324" s="2">
        <v>572107.6</v>
      </c>
      <c r="D324" s="2" t="s">
        <v>69</v>
      </c>
      <c r="E324" s="2">
        <v>-9256.02</v>
      </c>
      <c r="F324" s="2" t="s">
        <v>69</v>
      </c>
    </row>
    <row r="325">
      <c r="A325" s="2" t="s">
        <v>5792</v>
      </c>
      <c r="B325" s="2" t="s">
        <v>5793</v>
      </c>
      <c r="C325" s="2">
        <v>1328218.8</v>
      </c>
      <c r="D325" s="2" t="s">
        <v>69</v>
      </c>
      <c r="E325" s="2">
        <v>47297.08</v>
      </c>
      <c r="F325" s="2" t="s">
        <v>69</v>
      </c>
    </row>
    <row r="326">
      <c r="A326" s="2" t="s">
        <v>5794</v>
      </c>
      <c r="B326" s="2" t="s">
        <v>5795</v>
      </c>
      <c r="C326" s="2">
        <v>1818342.4</v>
      </c>
      <c r="D326" s="2" t="s">
        <v>69</v>
      </c>
      <c r="E326" s="2">
        <v>37543.13</v>
      </c>
      <c r="F326" s="2" t="s">
        <v>69</v>
      </c>
    </row>
    <row r="327">
      <c r="A327" s="2" t="s">
        <v>5796</v>
      </c>
      <c r="B327" s="2" t="s">
        <v>5797</v>
      </c>
      <c r="C327" s="2">
        <v>1424400.35</v>
      </c>
      <c r="D327" s="2" t="s">
        <v>69</v>
      </c>
      <c r="E327" s="2">
        <v>131026.36</v>
      </c>
      <c r="F327" s="2" t="s">
        <v>69</v>
      </c>
    </row>
    <row r="328">
      <c r="A328" s="2" t="s">
        <v>5798</v>
      </c>
      <c r="B328" s="2" t="s">
        <v>5799</v>
      </c>
      <c r="C328" s="2">
        <v>454235.18</v>
      </c>
      <c r="D328" s="2" t="s">
        <v>69</v>
      </c>
      <c r="E328" s="2">
        <v>-20846.28</v>
      </c>
      <c r="F328" s="2" t="s">
        <v>69</v>
      </c>
    </row>
    <row r="329">
      <c r="A329" s="2" t="s">
        <v>5800</v>
      </c>
      <c r="B329" s="2" t="s">
        <v>5801</v>
      </c>
      <c r="C329" s="2">
        <v>1835131.42</v>
      </c>
      <c r="D329" s="2" t="s">
        <v>69</v>
      </c>
      <c r="E329" s="2">
        <v>57842.95</v>
      </c>
      <c r="F329" s="2" t="s">
        <v>69</v>
      </c>
    </row>
    <row r="330">
      <c r="A330" s="2" t="s">
        <v>5802</v>
      </c>
      <c r="B330" s="2" t="s">
        <v>5803</v>
      </c>
      <c r="C330" s="2">
        <v>439415.9</v>
      </c>
      <c r="D330" s="2" t="s">
        <v>69</v>
      </c>
      <c r="E330" s="2">
        <v>31166.65</v>
      </c>
      <c r="F330" s="2" t="s">
        <v>69</v>
      </c>
    </row>
    <row r="331">
      <c r="A331" s="2" t="s">
        <v>5804</v>
      </c>
      <c r="B331" s="2" t="s">
        <v>5805</v>
      </c>
      <c r="C331" s="2">
        <v>406828.95</v>
      </c>
      <c r="D331" s="2" t="s">
        <v>69</v>
      </c>
      <c r="E331" s="2">
        <v>11726.62</v>
      </c>
      <c r="F331" s="2" t="s">
        <v>69</v>
      </c>
    </row>
    <row r="332">
      <c r="A332" s="2" t="s">
        <v>5808</v>
      </c>
      <c r="B332" s="2" t="s">
        <v>5809</v>
      </c>
      <c r="C332" s="2">
        <v>1481146.42</v>
      </c>
      <c r="D332" s="2" t="s">
        <v>69</v>
      </c>
      <c r="E332" s="2">
        <v>107487.9</v>
      </c>
      <c r="F332" s="2" t="s">
        <v>69</v>
      </c>
    </row>
    <row r="333">
      <c r="A333" s="2" t="s">
        <v>5812</v>
      </c>
      <c r="B333" s="2" t="s">
        <v>5813</v>
      </c>
      <c r="C333" s="2">
        <v>5112910.35</v>
      </c>
      <c r="D333" s="2" t="s">
        <v>69</v>
      </c>
      <c r="E333" s="2">
        <v>-279053.33</v>
      </c>
      <c r="F333" s="2" t="s">
        <v>69</v>
      </c>
    </row>
    <row r="334">
      <c r="A334" s="2" t="s">
        <v>5814</v>
      </c>
      <c r="B334" s="2" t="s">
        <v>5815</v>
      </c>
      <c r="C334" s="2">
        <v>340695.14</v>
      </c>
      <c r="D334" s="2" t="s">
        <v>69</v>
      </c>
      <c r="E334" s="2">
        <v>-17144.23</v>
      </c>
      <c r="F334" s="2" t="s">
        <v>69</v>
      </c>
    </row>
    <row r="335">
      <c r="A335" s="2" t="s">
        <v>5816</v>
      </c>
      <c r="B335" s="2" t="s">
        <v>5817</v>
      </c>
      <c r="C335" s="2">
        <v>685235.46</v>
      </c>
      <c r="D335" s="2" t="s">
        <v>69</v>
      </c>
      <c r="E335" s="2">
        <v>-54352.26</v>
      </c>
      <c r="F335" s="2" t="s">
        <v>69</v>
      </c>
    </row>
    <row r="336">
      <c r="A336" s="2" t="s">
        <v>5818</v>
      </c>
      <c r="B336" s="2" t="s">
        <v>5819</v>
      </c>
      <c r="C336" s="2">
        <v>309660</v>
      </c>
      <c r="D336" s="2" t="s">
        <v>69</v>
      </c>
      <c r="E336" s="2">
        <v>-7305.73</v>
      </c>
      <c r="F336" s="2" t="s">
        <v>69</v>
      </c>
    </row>
    <row r="337">
      <c r="A337" s="2" t="s">
        <v>5820</v>
      </c>
      <c r="B337" s="2" t="s">
        <v>5821</v>
      </c>
      <c r="C337" s="2">
        <v>551642.04</v>
      </c>
      <c r="D337" s="2" t="s">
        <v>69</v>
      </c>
      <c r="E337" s="2">
        <v>45446.41</v>
      </c>
      <c r="F337" s="2" t="s">
        <v>69</v>
      </c>
    </row>
    <row r="338">
      <c r="A338" s="2" t="s">
        <v>5824</v>
      </c>
      <c r="B338" s="2" t="s">
        <v>5825</v>
      </c>
      <c r="C338" s="2">
        <v>119632.5</v>
      </c>
      <c r="D338" s="2" t="s">
        <v>69</v>
      </c>
      <c r="E338" s="2">
        <v>-8348.08</v>
      </c>
      <c r="F338" s="2" t="s">
        <v>69</v>
      </c>
    </row>
    <row r="339">
      <c r="A339" s="2" t="s">
        <v>5826</v>
      </c>
      <c r="B339" s="2" t="s">
        <v>5827</v>
      </c>
      <c r="C339" s="2">
        <v>870800.59</v>
      </c>
      <c r="D339" s="2" t="s">
        <v>69</v>
      </c>
      <c r="E339" s="2">
        <v>-123935.78</v>
      </c>
      <c r="F339" s="2" t="s">
        <v>69</v>
      </c>
    </row>
    <row r="340">
      <c r="A340" s="2" t="s">
        <v>5828</v>
      </c>
      <c r="B340" s="2" t="s">
        <v>5829</v>
      </c>
      <c r="C340" s="2">
        <v>270453.1</v>
      </c>
      <c r="D340" s="2" t="s">
        <v>69</v>
      </c>
      <c r="E340" s="2">
        <v>-509.26</v>
      </c>
      <c r="F340" s="2" t="s">
        <v>69</v>
      </c>
    </row>
    <row r="341">
      <c r="A341" s="2" t="s">
        <v>5830</v>
      </c>
      <c r="B341" s="2" t="s">
        <v>5831</v>
      </c>
      <c r="C341" s="2">
        <v>2204841.6</v>
      </c>
      <c r="D341" s="2" t="s">
        <v>69</v>
      </c>
      <c r="E341" s="2">
        <v>-25612.88</v>
      </c>
      <c r="F341" s="2" t="s">
        <v>69</v>
      </c>
    </row>
    <row r="342">
      <c r="A342" s="2" t="s">
        <v>5832</v>
      </c>
      <c r="B342" s="2" t="s">
        <v>5833</v>
      </c>
      <c r="C342" s="2">
        <v>168019.96</v>
      </c>
      <c r="D342" s="2" t="s">
        <v>69</v>
      </c>
      <c r="E342" s="2">
        <v>-15820.62</v>
      </c>
      <c r="F342" s="2" t="s">
        <v>69</v>
      </c>
    </row>
    <row r="343">
      <c r="A343" s="2" t="s">
        <v>5834</v>
      </c>
      <c r="B343" s="2" t="s">
        <v>5835</v>
      </c>
      <c r="C343" s="2">
        <v>488432</v>
      </c>
      <c r="D343" s="2" t="s">
        <v>69</v>
      </c>
      <c r="E343" s="2">
        <v>5120.09</v>
      </c>
      <c r="F343" s="2" t="s">
        <v>69</v>
      </c>
    </row>
    <row r="344">
      <c r="A344" s="2" t="s">
        <v>5836</v>
      </c>
      <c r="B344" s="2" t="s">
        <v>5837</v>
      </c>
      <c r="C344" s="2">
        <v>211609.8</v>
      </c>
      <c r="D344" s="2" t="s">
        <v>69</v>
      </c>
      <c r="E344" s="2">
        <v>-459.86</v>
      </c>
      <c r="F344" s="2" t="s">
        <v>69</v>
      </c>
    </row>
    <row r="345">
      <c r="A345" s="2" t="s">
        <v>5838</v>
      </c>
      <c r="B345" s="2" t="s">
        <v>5839</v>
      </c>
      <c r="C345" s="2">
        <v>1064923.71</v>
      </c>
      <c r="D345" s="2" t="s">
        <v>69</v>
      </c>
      <c r="E345" s="2">
        <v>-40072.74</v>
      </c>
      <c r="F345" s="2" t="s">
        <v>69</v>
      </c>
    </row>
    <row r="346">
      <c r="A346" s="2" t="s">
        <v>5840</v>
      </c>
      <c r="B346" s="2" t="s">
        <v>5841</v>
      </c>
      <c r="C346" s="2">
        <v>532790.25</v>
      </c>
      <c r="D346" s="2" t="s">
        <v>69</v>
      </c>
      <c r="E346" s="2">
        <v>-19165.45</v>
      </c>
      <c r="F346" s="2" t="s">
        <v>69</v>
      </c>
    </row>
    <row r="347">
      <c r="A347" s="2" t="s">
        <v>5842</v>
      </c>
      <c r="B347" s="2" t="s">
        <v>5843</v>
      </c>
      <c r="C347" s="2">
        <v>685527.95</v>
      </c>
      <c r="D347" s="2" t="s">
        <v>69</v>
      </c>
      <c r="E347" s="2">
        <v>-69183.05</v>
      </c>
      <c r="F347" s="2" t="s">
        <v>69</v>
      </c>
    </row>
    <row r="348">
      <c r="A348" s="2" t="s">
        <v>5844</v>
      </c>
      <c r="B348" s="2" t="s">
        <v>5845</v>
      </c>
      <c r="C348" s="2">
        <v>215793.63</v>
      </c>
      <c r="D348" s="2" t="s">
        <v>69</v>
      </c>
      <c r="E348" s="2">
        <v>-16783.08</v>
      </c>
      <c r="F348" s="2" t="s">
        <v>69</v>
      </c>
    </row>
    <row r="349">
      <c r="A349" s="2" t="s">
        <v>5850</v>
      </c>
      <c r="B349" s="2" t="s">
        <v>5851</v>
      </c>
      <c r="C349" s="2">
        <v>736092.06</v>
      </c>
      <c r="D349" s="2" t="s">
        <v>69</v>
      </c>
      <c r="E349" s="2">
        <v>33398.72</v>
      </c>
      <c r="F349" s="2" t="s">
        <v>69</v>
      </c>
    </row>
    <row r="350">
      <c r="A350" s="2" t="s">
        <v>7194</v>
      </c>
      <c r="B350" s="2" t="s">
        <v>7195</v>
      </c>
      <c r="C350" s="2">
        <v>376862.5</v>
      </c>
      <c r="D350" s="2" t="s">
        <v>69</v>
      </c>
      <c r="E350" s="2">
        <v>-1470.34</v>
      </c>
      <c r="F350" s="2" t="s">
        <v>69</v>
      </c>
    </row>
    <row r="351">
      <c r="A351" s="2" t="s">
        <v>5852</v>
      </c>
      <c r="B351" s="2" t="s">
        <v>5853</v>
      </c>
      <c r="C351" s="2">
        <v>270676.38</v>
      </c>
      <c r="D351" s="2" t="s">
        <v>69</v>
      </c>
      <c r="E351" s="2">
        <v>-7957.38</v>
      </c>
      <c r="F351" s="2" t="s">
        <v>69</v>
      </c>
    </row>
    <row r="352">
      <c r="A352" s="2" t="s">
        <v>5858</v>
      </c>
      <c r="B352" s="2" t="s">
        <v>5859</v>
      </c>
      <c r="C352" s="2">
        <v>1234500.75</v>
      </c>
      <c r="D352" s="2" t="s">
        <v>69</v>
      </c>
      <c r="E352" s="2">
        <v>-25010.86</v>
      </c>
      <c r="F352" s="2" t="s">
        <v>69</v>
      </c>
    </row>
    <row r="353">
      <c r="A353" s="2" t="s">
        <v>5860</v>
      </c>
      <c r="B353" s="2" t="s">
        <v>5861</v>
      </c>
      <c r="C353" s="2">
        <v>223823.87</v>
      </c>
      <c r="D353" s="2" t="s">
        <v>69</v>
      </c>
      <c r="E353" s="2">
        <v>-11002.62</v>
      </c>
      <c r="F353" s="2" t="s">
        <v>69</v>
      </c>
    </row>
    <row r="354">
      <c r="A354" s="2" t="s">
        <v>5862</v>
      </c>
      <c r="B354" s="2" t="s">
        <v>5863</v>
      </c>
      <c r="C354" s="2">
        <v>449182.67</v>
      </c>
      <c r="D354" s="2" t="s">
        <v>69</v>
      </c>
      <c r="E354" s="2">
        <v>-9600.04</v>
      </c>
      <c r="F354" s="2" t="s">
        <v>69</v>
      </c>
    </row>
    <row r="355">
      <c r="A355" s="2" t="s">
        <v>5864</v>
      </c>
      <c r="B355" s="2" t="s">
        <v>5865</v>
      </c>
      <c r="C355" s="2">
        <v>189748.91</v>
      </c>
      <c r="D355" s="2" t="s">
        <v>69</v>
      </c>
      <c r="E355" s="2">
        <v>-938.13</v>
      </c>
      <c r="F355" s="2" t="s">
        <v>69</v>
      </c>
    </row>
    <row r="356">
      <c r="A356" s="2" t="s">
        <v>5866</v>
      </c>
      <c r="B356" s="2" t="s">
        <v>5867</v>
      </c>
      <c r="C356" s="2">
        <v>880186.55</v>
      </c>
      <c r="D356" s="2" t="s">
        <v>69</v>
      </c>
      <c r="E356" s="2">
        <v>-36480.42</v>
      </c>
      <c r="F356" s="2" t="s">
        <v>69</v>
      </c>
    </row>
    <row r="357">
      <c r="A357" s="2" t="s">
        <v>5870</v>
      </c>
      <c r="B357" s="2" t="s">
        <v>5871</v>
      </c>
      <c r="C357" s="2">
        <v>596559.18</v>
      </c>
      <c r="D357" s="2" t="s">
        <v>69</v>
      </c>
      <c r="E357" s="2">
        <v>41736.38</v>
      </c>
      <c r="F357" s="2" t="s">
        <v>69</v>
      </c>
    </row>
    <row r="358">
      <c r="A358" s="2" t="s">
        <v>5872</v>
      </c>
      <c r="B358" s="2" t="s">
        <v>5873</v>
      </c>
      <c r="C358" s="2">
        <v>577644.66</v>
      </c>
      <c r="D358" s="2" t="s">
        <v>69</v>
      </c>
      <c r="E358" s="2">
        <v>-57652.25</v>
      </c>
      <c r="F358" s="2" t="s">
        <v>69</v>
      </c>
    </row>
    <row r="359">
      <c r="A359" s="2" t="s">
        <v>5874</v>
      </c>
      <c r="B359" s="2" t="s">
        <v>5875</v>
      </c>
      <c r="C359" s="2">
        <v>629029.68</v>
      </c>
      <c r="D359" s="2" t="s">
        <v>69</v>
      </c>
      <c r="E359" s="2">
        <v>43637.03</v>
      </c>
      <c r="F359" s="2" t="s">
        <v>69</v>
      </c>
    </row>
    <row r="360">
      <c r="A360" s="2" t="s">
        <v>5876</v>
      </c>
      <c r="B360" s="2" t="s">
        <v>5877</v>
      </c>
      <c r="C360" s="2">
        <v>1328197.92</v>
      </c>
      <c r="D360" s="2" t="s">
        <v>69</v>
      </c>
      <c r="E360" s="2">
        <v>-25431.66</v>
      </c>
      <c r="F360" s="2" t="s">
        <v>69</v>
      </c>
    </row>
    <row r="361">
      <c r="A361" s="2" t="s">
        <v>7204</v>
      </c>
      <c r="B361" s="2" t="s">
        <v>7205</v>
      </c>
      <c r="C361" s="2">
        <v>895886.15</v>
      </c>
      <c r="D361" s="2" t="s">
        <v>69</v>
      </c>
      <c r="E361" s="2">
        <v>-23577.66</v>
      </c>
      <c r="F361" s="2" t="s">
        <v>69</v>
      </c>
    </row>
    <row r="362">
      <c r="A362" s="2" t="s">
        <v>5878</v>
      </c>
      <c r="B362" s="2" t="s">
        <v>5879</v>
      </c>
      <c r="C362" s="2">
        <v>591245.04</v>
      </c>
      <c r="D362" s="2" t="s">
        <v>69</v>
      </c>
      <c r="E362" s="2">
        <v>28604.57</v>
      </c>
      <c r="F362" s="2" t="s">
        <v>69</v>
      </c>
    </row>
    <row r="363">
      <c r="A363" s="2" t="s">
        <v>5880</v>
      </c>
      <c r="B363" s="2" t="s">
        <v>5881</v>
      </c>
      <c r="C363" s="2">
        <v>666066.66</v>
      </c>
      <c r="D363" s="2" t="s">
        <v>69</v>
      </c>
      <c r="E363" s="2">
        <v>-46378.78</v>
      </c>
      <c r="F363" s="2" t="s">
        <v>69</v>
      </c>
    </row>
    <row r="364">
      <c r="A364" s="2" t="s">
        <v>5882</v>
      </c>
      <c r="B364" s="2" t="s">
        <v>5883</v>
      </c>
      <c r="C364" s="2">
        <v>569632.14</v>
      </c>
      <c r="D364" s="2" t="s">
        <v>69</v>
      </c>
      <c r="E364" s="2">
        <v>-1854.9</v>
      </c>
      <c r="F364" s="2" t="s">
        <v>69</v>
      </c>
    </row>
    <row r="365">
      <c r="A365" s="2" t="s">
        <v>5884</v>
      </c>
      <c r="B365" s="2" t="s">
        <v>5885</v>
      </c>
      <c r="C365" s="2">
        <v>191396.8</v>
      </c>
      <c r="D365" s="2" t="s">
        <v>69</v>
      </c>
      <c r="E365" s="2">
        <v>2809.18</v>
      </c>
      <c r="F365" s="2" t="s">
        <v>69</v>
      </c>
    </row>
    <row r="366">
      <c r="A366" s="2" t="s">
        <v>5886</v>
      </c>
      <c r="B366" s="2" t="s">
        <v>5887</v>
      </c>
      <c r="C366" s="2">
        <v>642760.27</v>
      </c>
      <c r="D366" s="2" t="s">
        <v>69</v>
      </c>
      <c r="E366" s="2">
        <v>13706.35</v>
      </c>
      <c r="F366" s="2" t="s">
        <v>69</v>
      </c>
    </row>
    <row r="367">
      <c r="A367" s="2" t="s">
        <v>5888</v>
      </c>
      <c r="B367" s="2" t="s">
        <v>5889</v>
      </c>
      <c r="C367" s="2">
        <v>542079.31</v>
      </c>
      <c r="D367" s="2" t="s">
        <v>69</v>
      </c>
      <c r="E367" s="2">
        <v>23478.93</v>
      </c>
      <c r="F367" s="2" t="s">
        <v>69</v>
      </c>
    </row>
    <row r="368">
      <c r="A368" s="2" t="s">
        <v>5890</v>
      </c>
      <c r="B368" s="2" t="s">
        <v>5891</v>
      </c>
      <c r="C368" s="2">
        <v>97920.3</v>
      </c>
      <c r="D368" s="2" t="s">
        <v>69</v>
      </c>
      <c r="E368" s="2">
        <v>6033.86</v>
      </c>
      <c r="F368" s="2" t="s">
        <v>69</v>
      </c>
    </row>
    <row r="369">
      <c r="A369" s="2" t="s">
        <v>5892</v>
      </c>
      <c r="B369" s="2" t="s">
        <v>5893</v>
      </c>
      <c r="C369" s="2">
        <v>1192095</v>
      </c>
      <c r="D369" s="2" t="s">
        <v>69</v>
      </c>
      <c r="E369" s="2">
        <v>2606.93</v>
      </c>
      <c r="F369" s="2" t="s">
        <v>69</v>
      </c>
    </row>
    <row r="370">
      <c r="A370" s="2" t="s">
        <v>5894</v>
      </c>
      <c r="B370" s="2" t="s">
        <v>5895</v>
      </c>
      <c r="C370" s="2">
        <v>154022.4</v>
      </c>
      <c r="D370" s="2" t="s">
        <v>69</v>
      </c>
      <c r="E370" s="2">
        <v>6914.2</v>
      </c>
      <c r="F370" s="2" t="s">
        <v>69</v>
      </c>
    </row>
    <row r="371">
      <c r="A371" s="2" t="s">
        <v>316</v>
      </c>
      <c r="B371" s="2" t="s">
        <v>5896</v>
      </c>
      <c r="C371" s="2">
        <v>1003161.99</v>
      </c>
      <c r="D371" s="2" t="s">
        <v>69</v>
      </c>
      <c r="E371" s="2">
        <v>120466.18</v>
      </c>
      <c r="F371" s="2" t="s">
        <v>69</v>
      </c>
    </row>
    <row r="372">
      <c r="A372" s="2" t="s">
        <v>5899</v>
      </c>
      <c r="B372" s="2" t="s">
        <v>5900</v>
      </c>
      <c r="C372" s="2">
        <v>174222.5</v>
      </c>
      <c r="D372" s="2" t="s">
        <v>69</v>
      </c>
      <c r="E372" s="2">
        <v>10559.1</v>
      </c>
      <c r="F372" s="2" t="s">
        <v>69</v>
      </c>
    </row>
    <row r="373">
      <c r="A373" s="2" t="s">
        <v>5901</v>
      </c>
      <c r="B373" s="2" t="s">
        <v>5902</v>
      </c>
      <c r="C373" s="2">
        <v>772014.36</v>
      </c>
      <c r="D373" s="2" t="s">
        <v>69</v>
      </c>
      <c r="E373" s="2">
        <v>-56776.22</v>
      </c>
      <c r="F373" s="2" t="s">
        <v>69</v>
      </c>
    </row>
    <row r="374">
      <c r="A374" s="2" t="s">
        <v>5903</v>
      </c>
      <c r="B374" s="2" t="s">
        <v>5904</v>
      </c>
      <c r="C374" s="2">
        <v>1796842.44</v>
      </c>
      <c r="D374" s="2" t="s">
        <v>69</v>
      </c>
      <c r="E374" s="2">
        <v>-39276.6</v>
      </c>
      <c r="F374" s="2" t="s">
        <v>69</v>
      </c>
    </row>
    <row r="375">
      <c r="A375" s="2" t="s">
        <v>5905</v>
      </c>
      <c r="B375" s="2" t="s">
        <v>5906</v>
      </c>
      <c r="C375" s="2">
        <v>436898.31</v>
      </c>
      <c r="D375" s="2" t="s">
        <v>69</v>
      </c>
      <c r="E375" s="2">
        <v>8141.14</v>
      </c>
      <c r="F375" s="2" t="s">
        <v>69</v>
      </c>
    </row>
    <row r="376">
      <c r="A376" s="2" t="s">
        <v>5907</v>
      </c>
      <c r="B376" s="2" t="s">
        <v>5908</v>
      </c>
      <c r="C376" s="2">
        <v>738153.52</v>
      </c>
      <c r="D376" s="2" t="s">
        <v>69</v>
      </c>
      <c r="E376" s="2">
        <v>-29106.98</v>
      </c>
      <c r="F376" s="2" t="s">
        <v>69</v>
      </c>
    </row>
    <row r="377">
      <c r="A377" s="2" t="s">
        <v>5909</v>
      </c>
      <c r="B377" s="2" t="s">
        <v>5910</v>
      </c>
      <c r="C377" s="2">
        <v>1969380.73</v>
      </c>
      <c r="D377" s="2" t="s">
        <v>69</v>
      </c>
      <c r="E377" s="2">
        <v>-96920.01</v>
      </c>
      <c r="F377" s="2" t="s">
        <v>69</v>
      </c>
    </row>
    <row r="378">
      <c r="A378" s="2" t="s">
        <v>5911</v>
      </c>
      <c r="B378" s="2" t="s">
        <v>5912</v>
      </c>
      <c r="C378" s="2">
        <v>1706441.15</v>
      </c>
      <c r="D378" s="2" t="s">
        <v>69</v>
      </c>
      <c r="E378" s="2">
        <v>13219.94</v>
      </c>
      <c r="F378" s="2" t="s">
        <v>69</v>
      </c>
    </row>
    <row r="379">
      <c r="A379" s="2" t="s">
        <v>5913</v>
      </c>
      <c r="B379" s="2" t="s">
        <v>5914</v>
      </c>
      <c r="C379" s="2">
        <v>638992.06</v>
      </c>
      <c r="D379" s="2" t="s">
        <v>69</v>
      </c>
      <c r="E379" s="2">
        <v>-21521.46</v>
      </c>
      <c r="F379" s="2" t="s">
        <v>69</v>
      </c>
    </row>
    <row r="380">
      <c r="A380" s="2" t="s">
        <v>5915</v>
      </c>
      <c r="B380" s="2" t="s">
        <v>5916</v>
      </c>
      <c r="C380" s="2">
        <v>2158724.34</v>
      </c>
      <c r="D380" s="2" t="s">
        <v>69</v>
      </c>
      <c r="E380" s="2">
        <v>-33412.63</v>
      </c>
      <c r="F380" s="2" t="s">
        <v>69</v>
      </c>
    </row>
    <row r="381">
      <c r="A381" s="2" t="s">
        <v>5917</v>
      </c>
      <c r="B381" s="2" t="s">
        <v>5918</v>
      </c>
      <c r="C381" s="2">
        <v>92927.73</v>
      </c>
      <c r="D381" s="2" t="s">
        <v>69</v>
      </c>
      <c r="E381" s="2">
        <v>4703.89</v>
      </c>
      <c r="F381" s="2" t="s">
        <v>69</v>
      </c>
    </row>
    <row r="382">
      <c r="A382" s="2" t="s">
        <v>5919</v>
      </c>
      <c r="B382" s="2" t="s">
        <v>5920</v>
      </c>
      <c r="C382" s="2">
        <v>183006.02</v>
      </c>
      <c r="D382" s="2" t="s">
        <v>69</v>
      </c>
      <c r="E382" s="2">
        <v>-2147.36</v>
      </c>
      <c r="F382" s="2" t="s">
        <v>69</v>
      </c>
    </row>
    <row r="383">
      <c r="A383" s="2" t="s">
        <v>5921</v>
      </c>
      <c r="B383" s="2" t="s">
        <v>5922</v>
      </c>
      <c r="C383" s="2">
        <v>1345410.54</v>
      </c>
      <c r="D383" s="2" t="s">
        <v>69</v>
      </c>
      <c r="E383" s="2">
        <v>-62.98</v>
      </c>
      <c r="F383" s="2" t="s">
        <v>69</v>
      </c>
    </row>
    <row r="384">
      <c r="A384" s="2" t="s">
        <v>5923</v>
      </c>
      <c r="B384" s="2" t="s">
        <v>5924</v>
      </c>
      <c r="C384" s="2">
        <v>1776145.8</v>
      </c>
      <c r="D384" s="2" t="s">
        <v>69</v>
      </c>
      <c r="E384" s="2">
        <v>33051.56</v>
      </c>
      <c r="F384" s="2" t="s">
        <v>69</v>
      </c>
    </row>
    <row r="385">
      <c r="A385" s="2" t="s">
        <v>5925</v>
      </c>
      <c r="B385" s="2" t="s">
        <v>5926</v>
      </c>
      <c r="C385" s="2">
        <v>668406.6</v>
      </c>
      <c r="D385" s="2" t="s">
        <v>69</v>
      </c>
      <c r="E385" s="2">
        <v>65462.68</v>
      </c>
      <c r="F385" s="2" t="s">
        <v>69</v>
      </c>
    </row>
    <row r="386">
      <c r="A386" s="2" t="s">
        <v>5927</v>
      </c>
      <c r="B386" s="2" t="s">
        <v>5928</v>
      </c>
      <c r="C386" s="2">
        <v>1731016.3</v>
      </c>
      <c r="D386" s="2" t="s">
        <v>69</v>
      </c>
      <c r="E386" s="2">
        <v>-32994.57</v>
      </c>
      <c r="F386" s="2" t="s">
        <v>69</v>
      </c>
    </row>
    <row r="387">
      <c r="A387" s="2" t="s">
        <v>5929</v>
      </c>
      <c r="B387" s="2" t="s">
        <v>5930</v>
      </c>
      <c r="C387" s="2">
        <v>942827.7</v>
      </c>
      <c r="D387" s="2" t="s">
        <v>69</v>
      </c>
      <c r="E387" s="2">
        <v>4007</v>
      </c>
      <c r="F387" s="2" t="s">
        <v>69</v>
      </c>
    </row>
    <row r="388">
      <c r="A388" s="2" t="s">
        <v>5931</v>
      </c>
      <c r="B388" s="2" t="s">
        <v>5932</v>
      </c>
      <c r="C388" s="2">
        <v>348008.04</v>
      </c>
      <c r="D388" s="2" t="s">
        <v>69</v>
      </c>
      <c r="E388" s="2">
        <v>14978.1</v>
      </c>
      <c r="F388" s="2" t="s">
        <v>69</v>
      </c>
    </row>
    <row r="389">
      <c r="A389" s="2" t="s">
        <v>5933</v>
      </c>
      <c r="B389" s="2" t="s">
        <v>5934</v>
      </c>
      <c r="C389" s="2">
        <v>622769.5</v>
      </c>
      <c r="D389" s="2" t="s">
        <v>69</v>
      </c>
      <c r="E389" s="2">
        <v>15603.11</v>
      </c>
      <c r="F389" s="2" t="s">
        <v>69</v>
      </c>
    </row>
    <row r="390">
      <c r="A390" s="2" t="s">
        <v>5937</v>
      </c>
      <c r="B390" s="2" t="s">
        <v>5938</v>
      </c>
      <c r="C390" s="2">
        <v>277429.8</v>
      </c>
      <c r="D390" s="2" t="s">
        <v>69</v>
      </c>
      <c r="E390" s="2">
        <v>-12494.1</v>
      </c>
      <c r="F390" s="2" t="s">
        <v>69</v>
      </c>
    </row>
    <row r="391">
      <c r="A391" s="2" t="s">
        <v>5939</v>
      </c>
      <c r="B391" s="2" t="s">
        <v>5940</v>
      </c>
      <c r="C391" s="2">
        <v>420519.7</v>
      </c>
      <c r="D391" s="2" t="s">
        <v>69</v>
      </c>
      <c r="E391" s="2">
        <v>-28025.27</v>
      </c>
      <c r="F391" s="2" t="s">
        <v>69</v>
      </c>
    </row>
    <row r="392">
      <c r="A392" s="2" t="s">
        <v>5941</v>
      </c>
      <c r="B392" s="2" t="s">
        <v>5942</v>
      </c>
      <c r="C392" s="2">
        <v>309309</v>
      </c>
      <c r="D392" s="2" t="s">
        <v>69</v>
      </c>
      <c r="E392" s="2">
        <v>-3575.9</v>
      </c>
      <c r="F392" s="2" t="s">
        <v>69</v>
      </c>
    </row>
    <row r="393">
      <c r="A393" s="2" t="s">
        <v>5943</v>
      </c>
      <c r="B393" s="2" t="s">
        <v>5944</v>
      </c>
      <c r="C393" s="2">
        <v>131764.08</v>
      </c>
      <c r="D393" s="2" t="s">
        <v>69</v>
      </c>
      <c r="E393" s="2">
        <v>-1911.7</v>
      </c>
      <c r="F393" s="2" t="s">
        <v>69</v>
      </c>
    </row>
    <row r="394">
      <c r="A394" s="2" t="s">
        <v>5947</v>
      </c>
      <c r="B394" s="2" t="s">
        <v>5948</v>
      </c>
      <c r="C394" s="2">
        <v>515443.4</v>
      </c>
      <c r="D394" s="2" t="s">
        <v>69</v>
      </c>
      <c r="E394" s="2">
        <v>-23100.83</v>
      </c>
      <c r="F394" s="2" t="s">
        <v>69</v>
      </c>
    </row>
    <row r="395">
      <c r="A395" s="2" t="s">
        <v>5949</v>
      </c>
      <c r="B395" s="2" t="s">
        <v>5950</v>
      </c>
      <c r="C395" s="2">
        <v>1325174.52</v>
      </c>
      <c r="D395" s="2" t="s">
        <v>69</v>
      </c>
      <c r="E395" s="2">
        <v>115936.27</v>
      </c>
      <c r="F395" s="2" t="s">
        <v>69</v>
      </c>
    </row>
    <row r="396">
      <c r="A396" s="2" t="s">
        <v>5951</v>
      </c>
      <c r="B396" s="2" t="s">
        <v>5952</v>
      </c>
      <c r="C396" s="2">
        <v>691055.28</v>
      </c>
      <c r="D396" s="2" t="s">
        <v>69</v>
      </c>
      <c r="E396" s="2">
        <v>27688.75</v>
      </c>
      <c r="F396" s="2" t="s">
        <v>69</v>
      </c>
    </row>
    <row r="397">
      <c r="A397" s="2" t="s">
        <v>5953</v>
      </c>
      <c r="B397" s="2" t="s">
        <v>5954</v>
      </c>
      <c r="C397" s="2">
        <v>1005759.07</v>
      </c>
      <c r="D397" s="2" t="s">
        <v>69</v>
      </c>
      <c r="E397" s="2">
        <v>-14243.5</v>
      </c>
      <c r="F397" s="2" t="s">
        <v>69</v>
      </c>
    </row>
    <row r="398">
      <c r="A398" s="2" t="s">
        <v>5955</v>
      </c>
      <c r="B398" s="2" t="s">
        <v>5956</v>
      </c>
      <c r="C398" s="2">
        <v>1465775</v>
      </c>
      <c r="D398" s="2" t="s">
        <v>69</v>
      </c>
      <c r="E398" s="2">
        <v>1474.12</v>
      </c>
      <c r="F398" s="2" t="s">
        <v>69</v>
      </c>
    </row>
    <row r="399">
      <c r="A399" s="2" t="s">
        <v>5957</v>
      </c>
      <c r="B399" s="2" t="s">
        <v>5958</v>
      </c>
      <c r="C399" s="2">
        <v>500553.69</v>
      </c>
      <c r="D399" s="2" t="s">
        <v>69</v>
      </c>
      <c r="E399" s="2">
        <v>-8435.84</v>
      </c>
      <c r="F399" s="2" t="s">
        <v>69</v>
      </c>
    </row>
    <row r="400">
      <c r="A400" s="2" t="s">
        <v>5959</v>
      </c>
      <c r="B400" s="2" t="s">
        <v>5960</v>
      </c>
      <c r="C400" s="2">
        <v>451756.8</v>
      </c>
      <c r="D400" s="2" t="s">
        <v>69</v>
      </c>
      <c r="E400" s="2">
        <v>-41566.71</v>
      </c>
      <c r="F400" s="2" t="s">
        <v>69</v>
      </c>
    </row>
    <row r="401">
      <c r="A401" s="2" t="s">
        <v>5961</v>
      </c>
      <c r="B401" s="2" t="s">
        <v>5962</v>
      </c>
      <c r="C401" s="2">
        <v>453782.18</v>
      </c>
      <c r="D401" s="2" t="s">
        <v>69</v>
      </c>
      <c r="E401" s="2">
        <v>38779.58</v>
      </c>
      <c r="F401" s="2" t="s">
        <v>69</v>
      </c>
    </row>
    <row r="402">
      <c r="A402" s="2" t="s">
        <v>5963</v>
      </c>
      <c r="B402" s="2" t="s">
        <v>5964</v>
      </c>
      <c r="C402" s="2">
        <v>137449.04</v>
      </c>
      <c r="D402" s="2" t="s">
        <v>69</v>
      </c>
      <c r="E402" s="2">
        <v>-12086.5</v>
      </c>
      <c r="F402" s="2" t="s">
        <v>69</v>
      </c>
    </row>
    <row r="403">
      <c r="A403" s="2" t="s">
        <v>5965</v>
      </c>
      <c r="B403" s="2" t="s">
        <v>5966</v>
      </c>
      <c r="C403" s="2">
        <v>98309.64</v>
      </c>
      <c r="D403" s="2" t="s">
        <v>69</v>
      </c>
      <c r="E403" s="2">
        <v>9466.05</v>
      </c>
      <c r="F403" s="2" t="s">
        <v>69</v>
      </c>
    </row>
    <row r="404">
      <c r="A404" s="2" t="s">
        <v>5967</v>
      </c>
      <c r="B404" s="2" t="s">
        <v>5968</v>
      </c>
      <c r="C404" s="2">
        <v>163191.58</v>
      </c>
      <c r="D404" s="2" t="s">
        <v>69</v>
      </c>
      <c r="E404" s="2">
        <v>-437.82</v>
      </c>
      <c r="F404" s="2" t="s">
        <v>69</v>
      </c>
    </row>
    <row r="405">
      <c r="A405" s="2" t="s">
        <v>5969</v>
      </c>
      <c r="B405" s="2" t="s">
        <v>5970</v>
      </c>
      <c r="C405" s="2">
        <v>87461.29</v>
      </c>
      <c r="D405" s="2" t="s">
        <v>69</v>
      </c>
      <c r="E405" s="2">
        <v>2014.87</v>
      </c>
      <c r="F405" s="2" t="s">
        <v>69</v>
      </c>
    </row>
    <row r="406">
      <c r="A406" s="2" t="s">
        <v>5971</v>
      </c>
      <c r="B406" s="2" t="s">
        <v>5972</v>
      </c>
      <c r="C406" s="2">
        <v>265545</v>
      </c>
      <c r="D406" s="2" t="s">
        <v>69</v>
      </c>
      <c r="E406" s="2">
        <v>3543.36</v>
      </c>
      <c r="F406" s="2" t="s">
        <v>69</v>
      </c>
    </row>
    <row r="407">
      <c r="A407" s="2" t="s">
        <v>5973</v>
      </c>
      <c r="B407" s="2" t="s">
        <v>5974</v>
      </c>
      <c r="C407" s="2">
        <v>1598643.96</v>
      </c>
      <c r="D407" s="2" t="s">
        <v>69</v>
      </c>
      <c r="E407" s="2">
        <v>126948.25</v>
      </c>
      <c r="F407" s="2" t="s">
        <v>69</v>
      </c>
    </row>
    <row r="408">
      <c r="A408" s="2" t="s">
        <v>5975</v>
      </c>
      <c r="B408" s="2" t="s">
        <v>5976</v>
      </c>
      <c r="C408" s="2">
        <v>783241.89</v>
      </c>
      <c r="D408" s="2" t="s">
        <v>69</v>
      </c>
      <c r="E408" s="2">
        <v>4849.34</v>
      </c>
      <c r="F408" s="2" t="s">
        <v>69</v>
      </c>
    </row>
    <row r="409">
      <c r="A409" s="2" t="s">
        <v>5977</v>
      </c>
      <c r="B409" s="2" t="s">
        <v>5978</v>
      </c>
      <c r="C409" s="2">
        <v>341264.32</v>
      </c>
      <c r="D409" s="2" t="s">
        <v>69</v>
      </c>
      <c r="E409" s="2">
        <v>19962.59</v>
      </c>
      <c r="F409" s="2" t="s">
        <v>69</v>
      </c>
    </row>
    <row r="410">
      <c r="A410" s="2" t="s">
        <v>5981</v>
      </c>
      <c r="B410" s="2" t="s">
        <v>5982</v>
      </c>
      <c r="C410" s="2">
        <v>95611.74</v>
      </c>
      <c r="D410" s="2" t="s">
        <v>69</v>
      </c>
      <c r="E410" s="2">
        <v>896.14</v>
      </c>
      <c r="F410" s="2" t="s">
        <v>69</v>
      </c>
    </row>
    <row r="411">
      <c r="A411" s="2" t="s">
        <v>5985</v>
      </c>
      <c r="B411" s="2" t="s">
        <v>5986</v>
      </c>
      <c r="C411" s="2">
        <v>1036160</v>
      </c>
      <c r="D411" s="2" t="s">
        <v>69</v>
      </c>
      <c r="E411" s="2">
        <v>-29559.05</v>
      </c>
      <c r="F411" s="2" t="s">
        <v>69</v>
      </c>
    </row>
    <row r="412">
      <c r="A412" s="2" t="s">
        <v>5989</v>
      </c>
      <c r="B412" s="2" t="s">
        <v>5990</v>
      </c>
      <c r="C412" s="2">
        <v>155342.86</v>
      </c>
      <c r="D412" s="2" t="s">
        <v>69</v>
      </c>
      <c r="E412" s="2">
        <v>-6165.66</v>
      </c>
      <c r="F412" s="2" t="s">
        <v>69</v>
      </c>
    </row>
    <row r="413">
      <c r="A413" s="2" t="s">
        <v>5991</v>
      </c>
      <c r="B413" s="2" t="s">
        <v>5992</v>
      </c>
      <c r="C413" s="2">
        <v>2020322.56</v>
      </c>
      <c r="D413" s="2" t="s">
        <v>69</v>
      </c>
      <c r="E413" s="2">
        <v>57295.65</v>
      </c>
      <c r="F413" s="2" t="s">
        <v>69</v>
      </c>
    </row>
    <row r="414">
      <c r="A414" s="2" t="s">
        <v>5993</v>
      </c>
      <c r="B414" s="2" t="s">
        <v>5994</v>
      </c>
      <c r="C414" s="2">
        <v>269225.6</v>
      </c>
      <c r="D414" s="2" t="s">
        <v>69</v>
      </c>
      <c r="E414" s="2">
        <v>1918.95</v>
      </c>
      <c r="F414" s="2" t="s">
        <v>69</v>
      </c>
    </row>
    <row r="415">
      <c r="A415" s="2" t="s">
        <v>5995</v>
      </c>
      <c r="B415" s="2" t="s">
        <v>5996</v>
      </c>
      <c r="C415" s="2">
        <v>217976.08</v>
      </c>
      <c r="D415" s="2" t="s">
        <v>69</v>
      </c>
      <c r="E415" s="2">
        <v>17806.35</v>
      </c>
      <c r="F415" s="2" t="s">
        <v>69</v>
      </c>
    </row>
    <row r="416">
      <c r="A416" s="2" t="s">
        <v>5997</v>
      </c>
      <c r="B416" s="2" t="s">
        <v>5998</v>
      </c>
      <c r="C416" s="2">
        <v>1293408.5</v>
      </c>
      <c r="D416" s="2" t="s">
        <v>69</v>
      </c>
      <c r="E416" s="2">
        <v>39291.15</v>
      </c>
      <c r="F416" s="2" t="s">
        <v>69</v>
      </c>
    </row>
    <row r="417">
      <c r="A417" s="2" t="s">
        <v>5999</v>
      </c>
      <c r="B417" s="2" t="s">
        <v>6000</v>
      </c>
      <c r="C417" s="2">
        <v>611835.63</v>
      </c>
      <c r="D417" s="2" t="s">
        <v>69</v>
      </c>
      <c r="E417" s="2">
        <v>83091.68</v>
      </c>
      <c r="F417" s="2" t="s">
        <v>69</v>
      </c>
    </row>
    <row r="418">
      <c r="A418" s="2" t="s">
        <v>6001</v>
      </c>
      <c r="B418" s="2" t="s">
        <v>6002</v>
      </c>
      <c r="C418" s="2">
        <v>1057834.5</v>
      </c>
      <c r="D418" s="2" t="s">
        <v>69</v>
      </c>
      <c r="E418" s="2">
        <v>-68500.93</v>
      </c>
      <c r="F418" s="2" t="s">
        <v>69</v>
      </c>
    </row>
    <row r="419">
      <c r="A419" s="2" t="s">
        <v>6003</v>
      </c>
      <c r="B419" s="2" t="s">
        <v>6004</v>
      </c>
      <c r="C419" s="2">
        <v>938599.56</v>
      </c>
      <c r="D419" s="2" t="s">
        <v>69</v>
      </c>
      <c r="E419" s="2">
        <v>-24953.75</v>
      </c>
      <c r="F419" s="2" t="s">
        <v>69</v>
      </c>
    </row>
    <row r="420">
      <c r="A420" s="2" t="s">
        <v>6007</v>
      </c>
      <c r="B420" s="2" t="s">
        <v>6008</v>
      </c>
      <c r="C420" s="2">
        <v>893063.6</v>
      </c>
      <c r="D420" s="2" t="s">
        <v>69</v>
      </c>
      <c r="E420" s="2">
        <v>-15650.79</v>
      </c>
      <c r="F420" s="2" t="s">
        <v>69</v>
      </c>
    </row>
    <row r="421">
      <c r="A421" s="2" t="s">
        <v>6009</v>
      </c>
      <c r="B421" s="2" t="s">
        <v>6010</v>
      </c>
      <c r="C421" s="2">
        <v>818344.13</v>
      </c>
      <c r="D421" s="2" t="s">
        <v>69</v>
      </c>
      <c r="E421" s="2">
        <v>69015.93</v>
      </c>
      <c r="F421" s="2" t="s">
        <v>69</v>
      </c>
    </row>
    <row r="422">
      <c r="A422" s="2" t="s">
        <v>6011</v>
      </c>
      <c r="B422" s="2" t="s">
        <v>6012</v>
      </c>
      <c r="C422" s="2">
        <v>589963.33</v>
      </c>
      <c r="D422" s="2" t="s">
        <v>69</v>
      </c>
      <c r="E422" s="2">
        <v>-27970.37</v>
      </c>
      <c r="F422" s="2" t="s">
        <v>69</v>
      </c>
    </row>
    <row r="423">
      <c r="A423" s="2" t="s">
        <v>6013</v>
      </c>
      <c r="B423" s="2" t="s">
        <v>6014</v>
      </c>
      <c r="C423" s="2">
        <v>329914.13</v>
      </c>
      <c r="D423" s="2" t="s">
        <v>69</v>
      </c>
      <c r="E423" s="2">
        <v>21807.08</v>
      </c>
      <c r="F423" s="2" t="s">
        <v>69</v>
      </c>
    </row>
    <row r="424">
      <c r="A424" s="2" t="s">
        <v>6015</v>
      </c>
      <c r="B424" s="2" t="s">
        <v>6016</v>
      </c>
      <c r="C424" s="2">
        <v>1437778.8</v>
      </c>
      <c r="D424" s="2" t="s">
        <v>69</v>
      </c>
      <c r="E424" s="2">
        <v>21183.24</v>
      </c>
      <c r="F424" s="2" t="s">
        <v>69</v>
      </c>
    </row>
    <row r="425">
      <c r="A425" s="2" t="s">
        <v>6017</v>
      </c>
      <c r="B425" s="2" t="s">
        <v>6018</v>
      </c>
      <c r="C425" s="2">
        <v>486970.32</v>
      </c>
      <c r="D425" s="2" t="s">
        <v>69</v>
      </c>
      <c r="E425" s="2">
        <v>-10976.68</v>
      </c>
      <c r="F425" s="2" t="s">
        <v>69</v>
      </c>
    </row>
    <row r="426">
      <c r="A426" s="2" t="s">
        <v>6019</v>
      </c>
      <c r="B426" s="2" t="s">
        <v>6020</v>
      </c>
      <c r="C426" s="2">
        <v>1853854.96</v>
      </c>
      <c r="D426" s="2" t="s">
        <v>69</v>
      </c>
      <c r="E426" s="2">
        <v>-18905.02</v>
      </c>
      <c r="F426" s="2" t="s">
        <v>69</v>
      </c>
    </row>
    <row r="427">
      <c r="A427" s="2" t="s">
        <v>6021</v>
      </c>
      <c r="B427" s="2" t="s">
        <v>6022</v>
      </c>
      <c r="C427" s="2">
        <v>4365680</v>
      </c>
      <c r="D427" s="2" t="s">
        <v>69</v>
      </c>
      <c r="E427" s="2">
        <v>83517.12</v>
      </c>
      <c r="F427" s="2" t="s">
        <v>69</v>
      </c>
    </row>
    <row r="428">
      <c r="A428" s="2" t="s">
        <v>7206</v>
      </c>
      <c r="B428" s="2" t="s">
        <v>7207</v>
      </c>
      <c r="C428" s="2">
        <v>348166.65</v>
      </c>
      <c r="D428" s="2" t="s">
        <v>69</v>
      </c>
      <c r="E428" s="2">
        <v>-2147.16</v>
      </c>
      <c r="F428" s="2" t="s">
        <v>69</v>
      </c>
    </row>
    <row r="429">
      <c r="A429" s="2" t="s">
        <v>6025</v>
      </c>
      <c r="B429" s="2" t="s">
        <v>6026</v>
      </c>
      <c r="C429" s="2">
        <v>619944</v>
      </c>
      <c r="D429" s="2" t="s">
        <v>69</v>
      </c>
      <c r="E429" s="2">
        <v>7796.58</v>
      </c>
      <c r="F429" s="2" t="s">
        <v>69</v>
      </c>
    </row>
    <row r="430">
      <c r="A430" s="2" t="s">
        <v>6029</v>
      </c>
      <c r="B430" s="2" t="s">
        <v>6030</v>
      </c>
      <c r="C430" s="2">
        <v>132792.45</v>
      </c>
      <c r="D430" s="2" t="s">
        <v>69</v>
      </c>
      <c r="E430" s="2">
        <v>943.37</v>
      </c>
      <c r="F430" s="2" t="s">
        <v>69</v>
      </c>
    </row>
    <row r="431">
      <c r="A431" s="2" t="s">
        <v>6031</v>
      </c>
      <c r="B431" s="2" t="s">
        <v>6032</v>
      </c>
      <c r="C431" s="2">
        <v>875536.55</v>
      </c>
      <c r="D431" s="2" t="s">
        <v>69</v>
      </c>
      <c r="E431" s="2">
        <v>-17981.88</v>
      </c>
      <c r="F431" s="2" t="s">
        <v>69</v>
      </c>
    </row>
    <row r="432">
      <c r="A432" s="2" t="s">
        <v>6035</v>
      </c>
      <c r="B432" s="2" t="s">
        <v>6036</v>
      </c>
      <c r="C432" s="2">
        <v>536248.7</v>
      </c>
      <c r="D432" s="2" t="s">
        <v>69</v>
      </c>
      <c r="E432" s="2">
        <v>-21867.01</v>
      </c>
      <c r="F432" s="2" t="s">
        <v>69</v>
      </c>
    </row>
    <row r="433">
      <c r="A433" s="2" t="s">
        <v>6037</v>
      </c>
      <c r="B433" s="2" t="s">
        <v>6038</v>
      </c>
      <c r="C433" s="2">
        <v>1993706.14</v>
      </c>
      <c r="D433" s="2" t="s">
        <v>69</v>
      </c>
      <c r="E433" s="2">
        <v>-104452.13</v>
      </c>
      <c r="F433" s="2" t="s">
        <v>69</v>
      </c>
    </row>
    <row r="434">
      <c r="A434" s="2" t="s">
        <v>6039</v>
      </c>
      <c r="B434" s="2" t="s">
        <v>6040</v>
      </c>
      <c r="C434" s="2">
        <v>244993.14</v>
      </c>
      <c r="D434" s="2" t="s">
        <v>69</v>
      </c>
      <c r="E434" s="2">
        <v>-1200.12</v>
      </c>
      <c r="F434" s="2" t="s">
        <v>69</v>
      </c>
    </row>
    <row r="435">
      <c r="A435" s="2" t="s">
        <v>6041</v>
      </c>
      <c r="B435" s="2" t="s">
        <v>6042</v>
      </c>
      <c r="C435" s="2">
        <v>447696.7</v>
      </c>
      <c r="D435" s="2" t="s">
        <v>69</v>
      </c>
      <c r="E435" s="2">
        <v>51801.66</v>
      </c>
      <c r="F435" s="2" t="s">
        <v>69</v>
      </c>
    </row>
    <row r="436">
      <c r="A436" s="2" t="s">
        <v>6043</v>
      </c>
      <c r="B436" s="2" t="s">
        <v>6044</v>
      </c>
      <c r="C436" s="2">
        <v>980712</v>
      </c>
      <c r="D436" s="2" t="s">
        <v>69</v>
      </c>
      <c r="E436" s="2">
        <v>-30890.89</v>
      </c>
      <c r="F436" s="2" t="s">
        <v>69</v>
      </c>
    </row>
    <row r="437">
      <c r="A437" s="2" t="s">
        <v>6045</v>
      </c>
      <c r="B437" s="2" t="s">
        <v>6046</v>
      </c>
      <c r="C437" s="2">
        <v>275633.07</v>
      </c>
      <c r="D437" s="2" t="s">
        <v>69</v>
      </c>
      <c r="E437" s="2">
        <v>-1480.53</v>
      </c>
      <c r="F437" s="2" t="s">
        <v>69</v>
      </c>
    </row>
    <row r="438">
      <c r="A438" s="2" t="s">
        <v>6049</v>
      </c>
      <c r="B438" s="2" t="s">
        <v>6050</v>
      </c>
      <c r="C438" s="2">
        <v>196505.96</v>
      </c>
      <c r="D438" s="2" t="s">
        <v>69</v>
      </c>
      <c r="E438" s="2">
        <v>4310.08</v>
      </c>
      <c r="F438" s="2" t="s">
        <v>69</v>
      </c>
    </row>
    <row r="439">
      <c r="A439" s="2" t="s">
        <v>6051</v>
      </c>
      <c r="B439" s="2" t="s">
        <v>6052</v>
      </c>
      <c r="C439" s="2">
        <v>804089.64</v>
      </c>
      <c r="D439" s="2" t="s">
        <v>69</v>
      </c>
      <c r="E439" s="2">
        <v>577.82</v>
      </c>
      <c r="F439" s="2" t="s">
        <v>69</v>
      </c>
    </row>
    <row r="440">
      <c r="A440" s="2" t="s">
        <v>6053</v>
      </c>
      <c r="B440" s="2" t="s">
        <v>6054</v>
      </c>
      <c r="C440" s="2">
        <v>1294679.2</v>
      </c>
      <c r="D440" s="2" t="s">
        <v>69</v>
      </c>
      <c r="E440" s="2">
        <v>52137.89</v>
      </c>
      <c r="F440" s="2" t="s">
        <v>69</v>
      </c>
    </row>
    <row r="441">
      <c r="A441" s="2" t="s">
        <v>6055</v>
      </c>
      <c r="B441" s="2" t="s">
        <v>6056</v>
      </c>
      <c r="C441" s="2">
        <v>937203.3</v>
      </c>
      <c r="D441" s="2" t="s">
        <v>69</v>
      </c>
      <c r="E441" s="2">
        <v>-54736.39</v>
      </c>
      <c r="F441" s="2" t="s">
        <v>69</v>
      </c>
    </row>
    <row r="442">
      <c r="A442" s="2" t="s">
        <v>6057</v>
      </c>
      <c r="B442" s="2" t="s">
        <v>6058</v>
      </c>
      <c r="C442" s="2">
        <v>768059.04</v>
      </c>
      <c r="D442" s="2" t="s">
        <v>69</v>
      </c>
      <c r="E442" s="2">
        <v>4418.06</v>
      </c>
      <c r="F442" s="2" t="s">
        <v>69</v>
      </c>
    </row>
    <row r="443">
      <c r="A443" s="2" t="s">
        <v>6059</v>
      </c>
      <c r="B443" s="2" t="s">
        <v>6060</v>
      </c>
      <c r="C443" s="2">
        <v>104348.15</v>
      </c>
      <c r="D443" s="2" t="s">
        <v>69</v>
      </c>
      <c r="E443" s="2">
        <v>-5675.34</v>
      </c>
      <c r="F443" s="2" t="s">
        <v>69</v>
      </c>
    </row>
    <row r="444">
      <c r="A444" s="2" t="s">
        <v>6061</v>
      </c>
      <c r="B444" s="2" t="s">
        <v>6062</v>
      </c>
      <c r="C444" s="2">
        <v>1034711.11</v>
      </c>
      <c r="D444" s="2" t="s">
        <v>69</v>
      </c>
      <c r="E444" s="2">
        <v>-96329.32</v>
      </c>
      <c r="F444" s="2" t="s">
        <v>69</v>
      </c>
    </row>
    <row r="445">
      <c r="A445" s="2" t="s">
        <v>6063</v>
      </c>
      <c r="B445" s="2" t="s">
        <v>6064</v>
      </c>
      <c r="C445" s="2">
        <v>217482.36</v>
      </c>
      <c r="D445" s="2" t="s">
        <v>69</v>
      </c>
      <c r="E445" s="2">
        <v>-23130.3</v>
      </c>
      <c r="F445" s="2" t="s">
        <v>69</v>
      </c>
    </row>
    <row r="446">
      <c r="A446" s="2" t="s">
        <v>6065</v>
      </c>
      <c r="B446" s="2" t="s">
        <v>6066</v>
      </c>
      <c r="C446" s="2">
        <v>1121824.14</v>
      </c>
      <c r="D446" s="2" t="s">
        <v>69</v>
      </c>
      <c r="E446" s="2">
        <v>71834.73</v>
      </c>
      <c r="F446" s="2" t="s">
        <v>69</v>
      </c>
    </row>
    <row r="447">
      <c r="A447" s="2" t="s">
        <v>6067</v>
      </c>
      <c r="B447" s="2" t="s">
        <v>6068</v>
      </c>
      <c r="C447" s="2">
        <v>134104.23</v>
      </c>
      <c r="D447" s="2" t="s">
        <v>69</v>
      </c>
      <c r="E447" s="2">
        <v>-529.63</v>
      </c>
      <c r="F447" s="2" t="s">
        <v>69</v>
      </c>
    </row>
    <row r="448">
      <c r="A448" s="2" t="s">
        <v>6069</v>
      </c>
      <c r="B448" s="2" t="s">
        <v>6070</v>
      </c>
      <c r="C448" s="2">
        <v>334855.62</v>
      </c>
      <c r="D448" s="2" t="s">
        <v>69</v>
      </c>
      <c r="E448" s="2">
        <v>-7144.33</v>
      </c>
      <c r="F448" s="2" t="s">
        <v>69</v>
      </c>
    </row>
    <row r="449">
      <c r="A449" s="2" t="s">
        <v>6071</v>
      </c>
      <c r="B449" s="2" t="s">
        <v>6072</v>
      </c>
      <c r="C449" s="2">
        <v>212953.02</v>
      </c>
      <c r="D449" s="2" t="s">
        <v>69</v>
      </c>
      <c r="E449" s="2">
        <v>-9673.61</v>
      </c>
      <c r="F449" s="2" t="s">
        <v>69</v>
      </c>
    </row>
    <row r="450">
      <c r="A450" s="2" t="s">
        <v>6073</v>
      </c>
      <c r="B450" s="2" t="s">
        <v>6074</v>
      </c>
      <c r="C450" s="2">
        <v>944780.52</v>
      </c>
      <c r="D450" s="2" t="s">
        <v>69</v>
      </c>
      <c r="E450" s="2">
        <v>16600.89</v>
      </c>
      <c r="F450" s="2" t="s">
        <v>69</v>
      </c>
    </row>
    <row r="451">
      <c r="A451" s="2" t="s">
        <v>6075</v>
      </c>
      <c r="B451" s="2" t="s">
        <v>6076</v>
      </c>
      <c r="C451" s="2">
        <v>907702.4</v>
      </c>
      <c r="D451" s="2" t="s">
        <v>69</v>
      </c>
      <c r="E451" s="2">
        <v>7860.66</v>
      </c>
      <c r="F451" s="2" t="s">
        <v>69</v>
      </c>
    </row>
    <row r="452">
      <c r="A452" s="2" t="s">
        <v>6077</v>
      </c>
      <c r="B452" s="2" t="s">
        <v>6078</v>
      </c>
      <c r="C452" s="2">
        <v>2968388.64</v>
      </c>
      <c r="D452" s="2" t="s">
        <v>69</v>
      </c>
      <c r="E452" s="2">
        <v>-18656.79</v>
      </c>
      <c r="F452" s="2" t="s">
        <v>69</v>
      </c>
    </row>
    <row r="453">
      <c r="A453" s="2" t="s">
        <v>6079</v>
      </c>
      <c r="B453" s="2" t="s">
        <v>6080</v>
      </c>
      <c r="C453" s="2">
        <v>363520.12</v>
      </c>
      <c r="D453" s="2" t="s">
        <v>69</v>
      </c>
      <c r="E453" s="2">
        <v>-7437.05</v>
      </c>
      <c r="F453" s="2" t="s">
        <v>69</v>
      </c>
    </row>
    <row r="454">
      <c r="A454" s="2" t="s">
        <v>6081</v>
      </c>
      <c r="B454" s="2" t="s">
        <v>6082</v>
      </c>
      <c r="C454" s="2">
        <v>663866.52</v>
      </c>
      <c r="D454" s="2" t="s">
        <v>69</v>
      </c>
      <c r="E454" s="2">
        <v>30884.82</v>
      </c>
      <c r="F454" s="2" t="s">
        <v>69</v>
      </c>
    </row>
    <row r="455">
      <c r="A455" s="2" t="s">
        <v>6083</v>
      </c>
      <c r="B455" s="2" t="s">
        <v>6084</v>
      </c>
      <c r="C455" s="2">
        <v>814963.38</v>
      </c>
      <c r="D455" s="2" t="s">
        <v>69</v>
      </c>
      <c r="E455" s="2">
        <v>25114.81</v>
      </c>
      <c r="F455" s="2" t="s">
        <v>69</v>
      </c>
    </row>
    <row r="456">
      <c r="A456" s="2" t="s">
        <v>6085</v>
      </c>
      <c r="B456" s="2" t="s">
        <v>6086</v>
      </c>
      <c r="C456" s="2">
        <v>1987212.92</v>
      </c>
      <c r="D456" s="2" t="s">
        <v>69</v>
      </c>
      <c r="E456" s="2">
        <v>18437.25</v>
      </c>
      <c r="F456" s="2" t="s">
        <v>69</v>
      </c>
    </row>
    <row r="457">
      <c r="A457" s="2" t="s">
        <v>6087</v>
      </c>
      <c r="B457" s="2" t="s">
        <v>6088</v>
      </c>
      <c r="C457" s="2">
        <v>129510.72</v>
      </c>
      <c r="D457" s="2" t="s">
        <v>69</v>
      </c>
      <c r="E457" s="2">
        <v>-38.37</v>
      </c>
      <c r="F457" s="2" t="s">
        <v>69</v>
      </c>
    </row>
    <row r="458">
      <c r="A458" s="2" t="s">
        <v>6089</v>
      </c>
      <c r="B458" s="2" t="s">
        <v>6090</v>
      </c>
      <c r="C458" s="2">
        <v>1449675.11</v>
      </c>
      <c r="D458" s="2" t="s">
        <v>69</v>
      </c>
      <c r="E458" s="2">
        <v>-3707.2</v>
      </c>
      <c r="F458" s="2" t="s">
        <v>69</v>
      </c>
    </row>
    <row r="459">
      <c r="A459" s="2" t="s">
        <v>6091</v>
      </c>
      <c r="B459" s="2" t="s">
        <v>6092</v>
      </c>
      <c r="C459" s="2">
        <v>507678.91</v>
      </c>
      <c r="D459" s="2" t="s">
        <v>69</v>
      </c>
      <c r="E459" s="2">
        <v>-16503.95</v>
      </c>
      <c r="F459" s="2" t="s">
        <v>69</v>
      </c>
    </row>
    <row r="460">
      <c r="A460" s="2" t="s">
        <v>6093</v>
      </c>
      <c r="B460" s="2" t="s">
        <v>6094</v>
      </c>
      <c r="C460" s="2">
        <v>364853.05</v>
      </c>
      <c r="D460" s="2" t="s">
        <v>69</v>
      </c>
      <c r="E460" s="2">
        <v>-9482.8</v>
      </c>
      <c r="F460" s="2" t="s">
        <v>69</v>
      </c>
    </row>
    <row r="461">
      <c r="A461" s="2" t="s">
        <v>6095</v>
      </c>
      <c r="B461" s="2" t="s">
        <v>6096</v>
      </c>
      <c r="C461" s="2">
        <v>284208.68</v>
      </c>
      <c r="D461" s="2" t="s">
        <v>69</v>
      </c>
      <c r="E461" s="2">
        <v>-12102.32</v>
      </c>
      <c r="F461" s="2" t="s">
        <v>69</v>
      </c>
    </row>
    <row r="462">
      <c r="A462" s="2" t="s">
        <v>6099</v>
      </c>
      <c r="B462" s="2" t="s">
        <v>6100</v>
      </c>
      <c r="C462" s="2">
        <v>754918.32</v>
      </c>
      <c r="D462" s="2" t="s">
        <v>69</v>
      </c>
      <c r="E462" s="2">
        <v>69600.24</v>
      </c>
      <c r="F462" s="2" t="s">
        <v>69</v>
      </c>
    </row>
    <row r="463">
      <c r="A463" s="2" t="s">
        <v>6101</v>
      </c>
      <c r="B463" s="2" t="s">
        <v>6102</v>
      </c>
      <c r="C463" s="2">
        <v>1038999.78</v>
      </c>
      <c r="D463" s="2" t="s">
        <v>69</v>
      </c>
      <c r="E463" s="2">
        <v>-5715.28</v>
      </c>
      <c r="F463" s="2" t="s">
        <v>69</v>
      </c>
    </row>
    <row r="464">
      <c r="A464" s="2" t="s">
        <v>6103</v>
      </c>
      <c r="B464" s="2" t="s">
        <v>6104</v>
      </c>
      <c r="C464" s="2">
        <v>138600</v>
      </c>
      <c r="D464" s="2" t="s">
        <v>69</v>
      </c>
      <c r="E464" s="2">
        <v>-4842.25</v>
      </c>
      <c r="F464" s="2" t="s">
        <v>69</v>
      </c>
    </row>
    <row r="465">
      <c r="A465" s="2" t="s">
        <v>6105</v>
      </c>
      <c r="B465" s="2" t="s">
        <v>6106</v>
      </c>
      <c r="C465" s="2">
        <v>633583.3</v>
      </c>
      <c r="D465" s="2" t="s">
        <v>69</v>
      </c>
      <c r="E465" s="2">
        <v>-38481.29</v>
      </c>
      <c r="F465" s="2" t="s">
        <v>69</v>
      </c>
    </row>
    <row r="466">
      <c r="A466" s="2" t="s">
        <v>6107</v>
      </c>
      <c r="B466" s="2" t="s">
        <v>6108</v>
      </c>
      <c r="C466" s="2">
        <v>642461.7</v>
      </c>
      <c r="D466" s="2" t="s">
        <v>69</v>
      </c>
      <c r="E466" s="2">
        <v>67222.37</v>
      </c>
      <c r="F466" s="2" t="s">
        <v>69</v>
      </c>
    </row>
    <row r="467">
      <c r="A467" s="2" t="s">
        <v>6111</v>
      </c>
      <c r="B467" s="2" t="s">
        <v>6112</v>
      </c>
      <c r="C467" s="2">
        <v>319839.84</v>
      </c>
      <c r="D467" s="2" t="s">
        <v>69</v>
      </c>
      <c r="E467" s="2">
        <v>1213.89</v>
      </c>
      <c r="F467" s="2" t="s">
        <v>69</v>
      </c>
    </row>
    <row r="468">
      <c r="A468" s="2" t="s">
        <v>6113</v>
      </c>
      <c r="B468" s="2" t="s">
        <v>6114</v>
      </c>
      <c r="C468" s="2">
        <v>1358379.51</v>
      </c>
      <c r="D468" s="2" t="s">
        <v>69</v>
      </c>
      <c r="E468" s="2">
        <v>29680.97</v>
      </c>
      <c r="F468" s="2" t="s">
        <v>69</v>
      </c>
    </row>
    <row r="469">
      <c r="A469" s="2" t="s">
        <v>6115</v>
      </c>
      <c r="B469" s="2" t="s">
        <v>6116</v>
      </c>
      <c r="C469" s="2">
        <v>274606.2</v>
      </c>
      <c r="D469" s="2" t="s">
        <v>69</v>
      </c>
      <c r="E469" s="2">
        <v>-8586.27</v>
      </c>
      <c r="F469" s="2" t="s">
        <v>69</v>
      </c>
    </row>
    <row r="470">
      <c r="A470" s="2" t="s">
        <v>6117</v>
      </c>
      <c r="B470" s="2" t="s">
        <v>6118</v>
      </c>
      <c r="C470" s="2">
        <v>342223.31</v>
      </c>
      <c r="D470" s="2" t="s">
        <v>69</v>
      </c>
      <c r="E470" s="2">
        <v>-10525.09</v>
      </c>
      <c r="F470" s="2" t="s">
        <v>69</v>
      </c>
    </row>
    <row r="471">
      <c r="A471" s="2" t="s">
        <v>6119</v>
      </c>
      <c r="B471" s="2" t="s">
        <v>6120</v>
      </c>
      <c r="C471" s="2">
        <v>377173.94</v>
      </c>
      <c r="D471" s="2" t="s">
        <v>69</v>
      </c>
      <c r="E471" s="2">
        <v>10401.29</v>
      </c>
      <c r="F471" s="2" t="s">
        <v>69</v>
      </c>
    </row>
    <row r="472">
      <c r="A472" s="2" t="s">
        <v>6121</v>
      </c>
      <c r="B472" s="2" t="s">
        <v>6122</v>
      </c>
      <c r="C472" s="2">
        <v>509911.87</v>
      </c>
      <c r="D472" s="2" t="s">
        <v>69</v>
      </c>
      <c r="E472" s="2">
        <v>-11235.16</v>
      </c>
      <c r="F472" s="2" t="s">
        <v>69</v>
      </c>
    </row>
    <row r="473">
      <c r="A473" s="2" t="s">
        <v>6125</v>
      </c>
      <c r="B473" s="2" t="s">
        <v>6126</v>
      </c>
      <c r="C473" s="2">
        <v>553047.69</v>
      </c>
      <c r="D473" s="2" t="s">
        <v>69</v>
      </c>
      <c r="E473" s="2">
        <v>-14020.59</v>
      </c>
      <c r="F473" s="2" t="s">
        <v>69</v>
      </c>
    </row>
    <row r="474">
      <c r="A474" s="2" t="s">
        <v>6127</v>
      </c>
      <c r="B474" s="2" t="s">
        <v>6128</v>
      </c>
      <c r="C474" s="2">
        <v>391064.46</v>
      </c>
      <c r="D474" s="2" t="s">
        <v>69</v>
      </c>
      <c r="E474" s="2">
        <v>-3972.84</v>
      </c>
      <c r="F474" s="2" t="s">
        <v>69</v>
      </c>
    </row>
    <row r="475">
      <c r="A475" s="2" t="s">
        <v>6129</v>
      </c>
      <c r="B475" s="2" t="s">
        <v>6130</v>
      </c>
      <c r="C475" s="2">
        <v>2006145.47</v>
      </c>
      <c r="D475" s="2" t="s">
        <v>69</v>
      </c>
      <c r="E475" s="2">
        <v>21271.91</v>
      </c>
      <c r="F475" s="2" t="s">
        <v>69</v>
      </c>
    </row>
    <row r="476">
      <c r="A476" s="2" t="s">
        <v>6131</v>
      </c>
      <c r="B476" s="2" t="s">
        <v>6132</v>
      </c>
      <c r="C476" s="2">
        <v>751319.46</v>
      </c>
      <c r="D476" s="2" t="s">
        <v>69</v>
      </c>
      <c r="E476" s="2">
        <v>5460.06</v>
      </c>
      <c r="F476" s="2" t="s">
        <v>69</v>
      </c>
    </row>
    <row r="477">
      <c r="A477" s="2" t="s">
        <v>6135</v>
      </c>
      <c r="B477" s="2" t="s">
        <v>6136</v>
      </c>
      <c r="C477" s="2">
        <v>216876.33</v>
      </c>
      <c r="D477" s="2" t="s">
        <v>69</v>
      </c>
      <c r="E477" s="2">
        <v>2697.96</v>
      </c>
      <c r="F477" s="2" t="s">
        <v>69</v>
      </c>
    </row>
    <row r="478">
      <c r="A478" s="2" t="s">
        <v>6137</v>
      </c>
      <c r="B478" s="2" t="s">
        <v>6138</v>
      </c>
      <c r="C478" s="2">
        <v>764729.35</v>
      </c>
      <c r="D478" s="2" t="s">
        <v>69</v>
      </c>
      <c r="E478" s="2">
        <v>-1016.46</v>
      </c>
      <c r="F478" s="2" t="s">
        <v>69</v>
      </c>
    </row>
    <row r="479">
      <c r="A479" s="2" t="s">
        <v>6139</v>
      </c>
      <c r="B479" s="2" t="s">
        <v>6140</v>
      </c>
      <c r="C479" s="2">
        <v>640146.81</v>
      </c>
      <c r="D479" s="2" t="s">
        <v>69</v>
      </c>
      <c r="E479" s="2">
        <v>39743.02</v>
      </c>
      <c r="F479" s="2" t="s">
        <v>69</v>
      </c>
    </row>
    <row r="480">
      <c r="A480" s="2" t="s">
        <v>6141</v>
      </c>
      <c r="B480" s="2" t="s">
        <v>6142</v>
      </c>
      <c r="C480" s="2">
        <v>4030717</v>
      </c>
      <c r="D480" s="2" t="s">
        <v>69</v>
      </c>
      <c r="E480" s="2">
        <v>-66562.41</v>
      </c>
      <c r="F480" s="2" t="s">
        <v>69</v>
      </c>
    </row>
    <row r="481">
      <c r="A481" s="2" t="s">
        <v>6143</v>
      </c>
      <c r="B481" s="2" t="s">
        <v>6144</v>
      </c>
      <c r="C481" s="2">
        <v>2546328.16</v>
      </c>
      <c r="D481" s="2" t="s">
        <v>69</v>
      </c>
      <c r="E481" s="2">
        <v>-209249.1</v>
      </c>
      <c r="F481" s="2" t="s">
        <v>69</v>
      </c>
    </row>
    <row r="482">
      <c r="A482" s="2" t="s">
        <v>6147</v>
      </c>
      <c r="B482" s="2" t="s">
        <v>6148</v>
      </c>
      <c r="C482" s="2">
        <v>4546653.44</v>
      </c>
      <c r="D482" s="2" t="s">
        <v>69</v>
      </c>
      <c r="E482" s="2">
        <v>185467.87</v>
      </c>
      <c r="F482" s="2" t="s">
        <v>69</v>
      </c>
    </row>
    <row r="483">
      <c r="A483" s="2" t="s">
        <v>6149</v>
      </c>
      <c r="B483" s="2" t="s">
        <v>6150</v>
      </c>
      <c r="C483" s="2">
        <v>949632.64</v>
      </c>
      <c r="D483" s="2" t="s">
        <v>69</v>
      </c>
      <c r="E483" s="2">
        <v>5860.38</v>
      </c>
      <c r="F483" s="2" t="s">
        <v>69</v>
      </c>
    </row>
    <row r="484">
      <c r="A484" s="2" t="s">
        <v>6151</v>
      </c>
      <c r="B484" s="2" t="s">
        <v>6152</v>
      </c>
      <c r="C484" s="2">
        <v>1728882.76</v>
      </c>
      <c r="D484" s="2" t="s">
        <v>69</v>
      </c>
      <c r="E484" s="2">
        <v>-65183.28</v>
      </c>
      <c r="F484" s="2" t="s">
        <v>69</v>
      </c>
    </row>
    <row r="485">
      <c r="A485" s="2" t="s">
        <v>6153</v>
      </c>
      <c r="B485" s="2" t="s">
        <v>6154</v>
      </c>
      <c r="C485" s="2">
        <v>467351.36</v>
      </c>
      <c r="D485" s="2" t="s">
        <v>69</v>
      </c>
      <c r="E485" s="2">
        <v>32394.53</v>
      </c>
      <c r="F485" s="2" t="s">
        <v>69</v>
      </c>
    </row>
    <row r="486">
      <c r="A486" s="2" t="s">
        <v>6155</v>
      </c>
      <c r="B486" s="2" t="s">
        <v>6156</v>
      </c>
      <c r="C486" s="2">
        <v>1006157.8</v>
      </c>
      <c r="D486" s="2" t="s">
        <v>69</v>
      </c>
      <c r="E486" s="2">
        <v>-36759.56</v>
      </c>
      <c r="F486" s="2" t="s">
        <v>69</v>
      </c>
    </row>
    <row r="487">
      <c r="A487" s="2" t="s">
        <v>6157</v>
      </c>
      <c r="B487" s="2" t="s">
        <v>6158</v>
      </c>
      <c r="C487" s="2">
        <v>1431680.16</v>
      </c>
      <c r="D487" s="2" t="s">
        <v>69</v>
      </c>
      <c r="E487" s="2">
        <v>-8982.03</v>
      </c>
      <c r="F487" s="2" t="s">
        <v>69</v>
      </c>
    </row>
    <row r="488">
      <c r="A488" s="2" t="s">
        <v>6159</v>
      </c>
      <c r="B488" s="2" t="s">
        <v>6160</v>
      </c>
      <c r="C488" s="2">
        <v>961041.31</v>
      </c>
      <c r="D488" s="2" t="s">
        <v>69</v>
      </c>
      <c r="E488" s="2">
        <v>27842.34</v>
      </c>
      <c r="F488" s="2" t="s">
        <v>69</v>
      </c>
    </row>
    <row r="489">
      <c r="A489" s="2" t="s">
        <v>6161</v>
      </c>
      <c r="B489" s="2" t="s">
        <v>6162</v>
      </c>
      <c r="C489" s="2">
        <v>329326.83</v>
      </c>
      <c r="D489" s="2" t="s">
        <v>69</v>
      </c>
      <c r="E489" s="2">
        <v>6480.54</v>
      </c>
      <c r="F489" s="2" t="s">
        <v>69</v>
      </c>
    </row>
    <row r="490">
      <c r="A490" s="2" t="s">
        <v>6163</v>
      </c>
      <c r="B490" s="2" t="s">
        <v>6164</v>
      </c>
      <c r="C490" s="2">
        <v>300734.2</v>
      </c>
      <c r="D490" s="2" t="s">
        <v>69</v>
      </c>
      <c r="E490" s="2">
        <v>-12039.45</v>
      </c>
      <c r="F490" s="2" t="s">
        <v>69</v>
      </c>
    </row>
    <row r="491">
      <c r="A491" s="2" t="s">
        <v>6165</v>
      </c>
      <c r="B491" s="2" t="s">
        <v>6166</v>
      </c>
      <c r="C491" s="2">
        <v>800420.88</v>
      </c>
      <c r="D491" s="2" t="s">
        <v>69</v>
      </c>
      <c r="E491" s="2">
        <v>-56489.21</v>
      </c>
      <c r="F491" s="2" t="s">
        <v>69</v>
      </c>
    </row>
    <row r="492">
      <c r="A492" s="2" t="s">
        <v>6169</v>
      </c>
      <c r="B492" s="2" t="s">
        <v>6170</v>
      </c>
      <c r="C492" s="2">
        <v>2552383.68</v>
      </c>
      <c r="D492" s="2" t="s">
        <v>69</v>
      </c>
      <c r="E492" s="2">
        <v>51929.74</v>
      </c>
      <c r="F492" s="2" t="s">
        <v>69</v>
      </c>
    </row>
    <row r="493">
      <c r="A493" s="2" t="s">
        <v>6173</v>
      </c>
      <c r="B493" s="2" t="s">
        <v>6174</v>
      </c>
      <c r="C493" s="2">
        <v>447744.99</v>
      </c>
      <c r="D493" s="2" t="s">
        <v>69</v>
      </c>
      <c r="E493" s="2">
        <v>19334.29</v>
      </c>
      <c r="F493" s="2" t="s">
        <v>69</v>
      </c>
    </row>
    <row r="494">
      <c r="A494" s="2" t="s">
        <v>6177</v>
      </c>
      <c r="B494" s="2" t="s">
        <v>6178</v>
      </c>
      <c r="C494" s="2">
        <v>272268.92</v>
      </c>
      <c r="D494" s="2" t="s">
        <v>69</v>
      </c>
      <c r="E494" s="2">
        <v>-13077.82</v>
      </c>
      <c r="F494" s="2" t="s">
        <v>69</v>
      </c>
    </row>
    <row r="495">
      <c r="A495" s="2" t="s">
        <v>6179</v>
      </c>
      <c r="B495" s="2" t="s">
        <v>6180</v>
      </c>
      <c r="C495" s="2">
        <v>1631739.78</v>
      </c>
      <c r="D495" s="2" t="s">
        <v>69</v>
      </c>
      <c r="E495" s="2">
        <v>-130312.06</v>
      </c>
      <c r="F495" s="2" t="s">
        <v>69</v>
      </c>
    </row>
    <row r="496">
      <c r="A496" s="2" t="s">
        <v>6181</v>
      </c>
      <c r="B496" s="2" t="s">
        <v>6182</v>
      </c>
      <c r="C496" s="2">
        <v>128642.25</v>
      </c>
      <c r="D496" s="2" t="s">
        <v>69</v>
      </c>
      <c r="E496" s="2">
        <v>-1228.76</v>
      </c>
      <c r="F496" s="2" t="s">
        <v>69</v>
      </c>
    </row>
    <row r="497">
      <c r="A497" s="2" t="s">
        <v>6183</v>
      </c>
      <c r="B497" s="2" t="s">
        <v>6184</v>
      </c>
      <c r="C497" s="2">
        <v>377755.98</v>
      </c>
      <c r="D497" s="2" t="s">
        <v>69</v>
      </c>
      <c r="E497" s="2">
        <v>-45969.65</v>
      </c>
      <c r="F497" s="2" t="s">
        <v>69</v>
      </c>
    </row>
    <row r="498">
      <c r="A498" s="2" t="s">
        <v>6185</v>
      </c>
      <c r="B498" s="2" t="s">
        <v>6186</v>
      </c>
      <c r="C498" s="2">
        <v>1309576.94</v>
      </c>
      <c r="D498" s="2" t="s">
        <v>69</v>
      </c>
      <c r="E498" s="2">
        <v>-15935.37</v>
      </c>
      <c r="F498" s="2" t="s">
        <v>69</v>
      </c>
    </row>
    <row r="499">
      <c r="A499" s="2" t="s">
        <v>6187</v>
      </c>
      <c r="B499" s="2" t="s">
        <v>6188</v>
      </c>
      <c r="C499" s="2">
        <v>301850.38</v>
      </c>
      <c r="D499" s="2" t="s">
        <v>69</v>
      </c>
      <c r="E499" s="2">
        <v>2500.99</v>
      </c>
      <c r="F499" s="2" t="s">
        <v>69</v>
      </c>
    </row>
    <row r="500">
      <c r="A500" s="2" t="s">
        <v>6189</v>
      </c>
      <c r="B500" s="2" t="s">
        <v>6190</v>
      </c>
      <c r="C500" s="2">
        <v>406783.28</v>
      </c>
      <c r="D500" s="2" t="s">
        <v>69</v>
      </c>
      <c r="E500" s="2">
        <v>2176.6</v>
      </c>
      <c r="F500" s="2" t="s">
        <v>69</v>
      </c>
    </row>
    <row r="501">
      <c r="A501" s="2" t="s">
        <v>6191</v>
      </c>
      <c r="B501" s="2" t="s">
        <v>6192</v>
      </c>
      <c r="C501" s="2">
        <v>980536.96</v>
      </c>
      <c r="D501" s="2" t="s">
        <v>69</v>
      </c>
      <c r="E501" s="2">
        <v>-47889.5</v>
      </c>
      <c r="F501" s="2" t="s">
        <v>69</v>
      </c>
    </row>
    <row r="502">
      <c r="A502" s="2" t="s">
        <v>6193</v>
      </c>
      <c r="B502" s="2" t="s">
        <v>6194</v>
      </c>
      <c r="C502" s="2">
        <v>1764365</v>
      </c>
      <c r="D502" s="2" t="s">
        <v>69</v>
      </c>
      <c r="E502" s="2">
        <v>-87150.07</v>
      </c>
      <c r="F502" s="2" t="s">
        <v>69</v>
      </c>
    </row>
    <row r="503">
      <c r="A503" s="2" t="s">
        <v>6195</v>
      </c>
      <c r="B503" s="2" t="s">
        <v>6196</v>
      </c>
      <c r="C503" s="2">
        <v>203809.77</v>
      </c>
      <c r="D503" s="2" t="s">
        <v>69</v>
      </c>
      <c r="E503" s="2">
        <v>83.23</v>
      </c>
      <c r="F503" s="2" t="s">
        <v>69</v>
      </c>
    </row>
    <row r="504">
      <c r="A504" s="2" t="s">
        <v>6197</v>
      </c>
      <c r="B504" s="2" t="s">
        <v>6198</v>
      </c>
      <c r="C504" s="2">
        <v>675240</v>
      </c>
      <c r="D504" s="2" t="s">
        <v>69</v>
      </c>
      <c r="E504" s="2">
        <v>1825.87</v>
      </c>
      <c r="F504" s="2" t="s">
        <v>69</v>
      </c>
    </row>
    <row r="505">
      <c r="A505" s="2" t="s">
        <v>6199</v>
      </c>
      <c r="B505" s="2" t="s">
        <v>6200</v>
      </c>
      <c r="C505" s="2">
        <v>215582.12</v>
      </c>
      <c r="D505" s="2" t="s">
        <v>69</v>
      </c>
      <c r="E505" s="2">
        <v>2320.14</v>
      </c>
      <c r="F505" s="2" t="s">
        <v>69</v>
      </c>
    </row>
    <row r="506">
      <c r="A506" s="2" t="s">
        <v>6201</v>
      </c>
      <c r="B506" s="2" t="s">
        <v>6202</v>
      </c>
      <c r="C506" s="2">
        <v>431294.4</v>
      </c>
      <c r="D506" s="2" t="s">
        <v>69</v>
      </c>
      <c r="E506" s="2">
        <v>13423.3</v>
      </c>
      <c r="F506" s="2" t="s">
        <v>69</v>
      </c>
    </row>
    <row r="507">
      <c r="A507" s="2" t="s">
        <v>6203</v>
      </c>
      <c r="B507" s="2" t="s">
        <v>6204</v>
      </c>
      <c r="C507" s="2">
        <v>359260.05</v>
      </c>
      <c r="D507" s="2" t="s">
        <v>69</v>
      </c>
      <c r="E507" s="2">
        <v>435.92</v>
      </c>
      <c r="F507" s="2" t="s">
        <v>69</v>
      </c>
    </row>
    <row r="508">
      <c r="A508" s="2" t="s">
        <v>6205</v>
      </c>
      <c r="B508" s="2" t="s">
        <v>6206</v>
      </c>
      <c r="C508" s="2">
        <v>169154.88</v>
      </c>
      <c r="D508" s="2" t="s">
        <v>69</v>
      </c>
      <c r="E508" s="2">
        <v>8884.29</v>
      </c>
      <c r="F508" s="2" t="s">
        <v>69</v>
      </c>
    </row>
    <row r="509">
      <c r="A509" s="2" t="s">
        <v>6207</v>
      </c>
      <c r="B509" s="2" t="s">
        <v>6208</v>
      </c>
      <c r="C509" s="2">
        <v>1572942.36</v>
      </c>
      <c r="D509" s="2" t="s">
        <v>69</v>
      </c>
      <c r="E509" s="2">
        <v>35320.25</v>
      </c>
      <c r="F509" s="2" t="s">
        <v>69</v>
      </c>
    </row>
    <row r="510">
      <c r="A510" s="2" t="s">
        <v>6209</v>
      </c>
      <c r="B510" s="2" t="s">
        <v>6210</v>
      </c>
      <c r="C510" s="2">
        <v>479880.96</v>
      </c>
      <c r="D510" s="2" t="s">
        <v>69</v>
      </c>
      <c r="E510" s="2">
        <v>-21465.8</v>
      </c>
      <c r="F510" s="2" t="s">
        <v>69</v>
      </c>
    </row>
    <row r="511">
      <c r="A511" s="2" t="s">
        <v>6211</v>
      </c>
      <c r="B511" s="2" t="s">
        <v>6212</v>
      </c>
      <c r="C511" s="2">
        <v>499053.27</v>
      </c>
      <c r="D511" s="2" t="s">
        <v>69</v>
      </c>
      <c r="E511" s="2">
        <v>51151.91</v>
      </c>
      <c r="F511" s="2" t="s">
        <v>69</v>
      </c>
    </row>
    <row r="512">
      <c r="A512" s="2" t="s">
        <v>6213</v>
      </c>
      <c r="B512" s="2" t="s">
        <v>6214</v>
      </c>
      <c r="C512" s="2">
        <v>1188986.56</v>
      </c>
      <c r="D512" s="2" t="s">
        <v>69</v>
      </c>
      <c r="E512" s="2">
        <v>-74249.39</v>
      </c>
      <c r="F512" s="2" t="s">
        <v>69</v>
      </c>
    </row>
    <row r="513">
      <c r="A513" s="2" t="s">
        <v>6215</v>
      </c>
      <c r="B513" s="2" t="s">
        <v>6216</v>
      </c>
      <c r="C513" s="2">
        <v>2239222.04</v>
      </c>
      <c r="D513" s="2" t="s">
        <v>69</v>
      </c>
      <c r="E513" s="2">
        <v>-90951.61</v>
      </c>
      <c r="F513" s="2" t="s">
        <v>69</v>
      </c>
    </row>
    <row r="514">
      <c r="A514" s="2" t="s">
        <v>6217</v>
      </c>
      <c r="B514" s="2" t="s">
        <v>6218</v>
      </c>
      <c r="C514" s="2">
        <v>1251043.43</v>
      </c>
      <c r="D514" s="2" t="s">
        <v>69</v>
      </c>
      <c r="E514" s="2">
        <v>76006.8</v>
      </c>
      <c r="F514" s="2" t="s">
        <v>69</v>
      </c>
    </row>
    <row r="515">
      <c r="A515" s="2" t="s">
        <v>6219</v>
      </c>
      <c r="B515" s="2" t="s">
        <v>6220</v>
      </c>
      <c r="C515" s="2">
        <v>908920.1</v>
      </c>
      <c r="D515" s="2" t="s">
        <v>69</v>
      </c>
      <c r="E515" s="2">
        <v>21058.09</v>
      </c>
      <c r="F515" s="2" t="s">
        <v>69</v>
      </c>
    </row>
    <row r="516">
      <c r="A516" s="2" t="s">
        <v>6221</v>
      </c>
      <c r="B516" s="2" t="s">
        <v>6222</v>
      </c>
      <c r="C516" s="2">
        <v>104170.56</v>
      </c>
      <c r="D516" s="2" t="s">
        <v>69</v>
      </c>
      <c r="E516" s="2">
        <v>5449.48</v>
      </c>
      <c r="F516" s="2" t="s">
        <v>69</v>
      </c>
    </row>
    <row r="517">
      <c r="A517" s="2" t="s">
        <v>7208</v>
      </c>
      <c r="B517" s="2" t="s">
        <v>6224</v>
      </c>
      <c r="C517" s="2">
        <v>418448.05</v>
      </c>
      <c r="D517" s="2" t="s">
        <v>69</v>
      </c>
      <c r="E517" s="2">
        <v>-196.16</v>
      </c>
      <c r="F517" s="2" t="s">
        <v>69</v>
      </c>
    </row>
    <row r="518">
      <c r="A518" s="2" t="s">
        <v>6227</v>
      </c>
      <c r="B518" s="2" t="s">
        <v>6228</v>
      </c>
      <c r="C518" s="2">
        <v>1354887</v>
      </c>
      <c r="D518" s="2" t="s">
        <v>69</v>
      </c>
      <c r="E518" s="2">
        <v>6286</v>
      </c>
      <c r="F518" s="2" t="s">
        <v>69</v>
      </c>
    </row>
    <row r="519">
      <c r="A519" s="2" t="s">
        <v>6229</v>
      </c>
      <c r="B519" s="2" t="s">
        <v>6230</v>
      </c>
      <c r="C519" s="2">
        <v>346831.47</v>
      </c>
      <c r="D519" s="2" t="s">
        <v>69</v>
      </c>
      <c r="E519" s="2">
        <v>-7190.54</v>
      </c>
      <c r="F519" s="2" t="s">
        <v>69</v>
      </c>
    </row>
    <row r="520">
      <c r="A520" s="2" t="s">
        <v>6231</v>
      </c>
      <c r="B520" s="2" t="s">
        <v>6232</v>
      </c>
      <c r="C520" s="2">
        <v>268193.75</v>
      </c>
      <c r="D520" s="2" t="s">
        <v>69</v>
      </c>
      <c r="E520" s="2">
        <v>-14096.56</v>
      </c>
      <c r="F520" s="2" t="s">
        <v>69</v>
      </c>
    </row>
    <row r="521">
      <c r="A521" s="2" t="s">
        <v>6233</v>
      </c>
      <c r="B521" s="2" t="s">
        <v>6234</v>
      </c>
      <c r="C521" s="2">
        <v>864004.1</v>
      </c>
      <c r="D521" s="2" t="s">
        <v>69</v>
      </c>
      <c r="E521" s="2">
        <v>-32332.49</v>
      </c>
      <c r="F521" s="2" t="s">
        <v>69</v>
      </c>
    </row>
    <row r="522">
      <c r="A522" s="2" t="s">
        <v>6235</v>
      </c>
      <c r="B522" s="2" t="s">
        <v>6236</v>
      </c>
      <c r="C522" s="2">
        <v>1142295.12</v>
      </c>
      <c r="D522" s="2" t="s">
        <v>69</v>
      </c>
      <c r="E522" s="2">
        <v>-60298.64</v>
      </c>
      <c r="F522" s="2" t="s">
        <v>69</v>
      </c>
    </row>
    <row r="523">
      <c r="A523" s="2" t="s">
        <v>6237</v>
      </c>
      <c r="B523" s="2" t="s">
        <v>6238</v>
      </c>
      <c r="C523" s="2">
        <v>156856.98</v>
      </c>
      <c r="D523" s="2" t="s">
        <v>69</v>
      </c>
      <c r="E523" s="2">
        <v>-1409.4</v>
      </c>
      <c r="F523" s="2" t="s">
        <v>69</v>
      </c>
    </row>
    <row r="524">
      <c r="A524" s="2" t="s">
        <v>6239</v>
      </c>
      <c r="B524" s="2" t="s">
        <v>6240</v>
      </c>
      <c r="C524" s="2">
        <v>219039.54</v>
      </c>
      <c r="D524" s="2" t="s">
        <v>69</v>
      </c>
      <c r="E524" s="2">
        <v>6989.41</v>
      </c>
      <c r="F524" s="2" t="s">
        <v>69</v>
      </c>
    </row>
    <row r="525">
      <c r="A525" s="2" t="s">
        <v>6241</v>
      </c>
      <c r="B525" s="2" t="s">
        <v>6242</v>
      </c>
      <c r="C525" s="2">
        <v>2741554.92</v>
      </c>
      <c r="D525" s="2" t="s">
        <v>69</v>
      </c>
      <c r="E525" s="2">
        <v>-102106.95</v>
      </c>
      <c r="F525" s="2" t="s">
        <v>69</v>
      </c>
    </row>
    <row r="526">
      <c r="A526" s="2" t="s">
        <v>6243</v>
      </c>
      <c r="B526" s="2" t="s">
        <v>6244</v>
      </c>
      <c r="C526" s="2">
        <v>155670.08</v>
      </c>
      <c r="D526" s="2" t="s">
        <v>69</v>
      </c>
      <c r="E526" s="2">
        <v>3961.97</v>
      </c>
      <c r="F526" s="2" t="s">
        <v>69</v>
      </c>
    </row>
    <row r="527">
      <c r="A527" s="2" t="s">
        <v>6245</v>
      </c>
      <c r="B527" s="2" t="s">
        <v>6246</v>
      </c>
      <c r="C527" s="2">
        <v>514672.96</v>
      </c>
      <c r="D527" s="2" t="s">
        <v>69</v>
      </c>
      <c r="E527" s="2">
        <v>1271.15</v>
      </c>
      <c r="F527" s="2" t="s">
        <v>69</v>
      </c>
    </row>
    <row r="528">
      <c r="A528" s="2" t="s">
        <v>6247</v>
      </c>
      <c r="B528" s="2" t="s">
        <v>6248</v>
      </c>
      <c r="C528" s="2">
        <v>1035300</v>
      </c>
      <c r="D528" s="2" t="s">
        <v>69</v>
      </c>
      <c r="E528" s="2">
        <v>14181.01</v>
      </c>
      <c r="F528" s="2" t="s">
        <v>69</v>
      </c>
    </row>
    <row r="529">
      <c r="A529" s="2" t="s">
        <v>6249</v>
      </c>
      <c r="B529" s="2" t="s">
        <v>6250</v>
      </c>
      <c r="C529" s="2">
        <v>100094.08</v>
      </c>
      <c r="D529" s="2" t="s">
        <v>69</v>
      </c>
      <c r="E529" s="2">
        <v>-2942.66</v>
      </c>
      <c r="F529" s="2" t="s">
        <v>69</v>
      </c>
    </row>
    <row r="530">
      <c r="A530" s="2" t="s">
        <v>6251</v>
      </c>
      <c r="B530" s="2" t="s">
        <v>6252</v>
      </c>
      <c r="C530" s="2">
        <v>1263915.15</v>
      </c>
      <c r="D530" s="2" t="s">
        <v>69</v>
      </c>
      <c r="E530" s="2">
        <v>23543.25</v>
      </c>
      <c r="F530" s="2" t="s">
        <v>69</v>
      </c>
    </row>
    <row r="531">
      <c r="A531" s="2" t="s">
        <v>6253</v>
      </c>
      <c r="B531" s="2" t="s">
        <v>6254</v>
      </c>
      <c r="C531" s="2">
        <v>1861240.5</v>
      </c>
      <c r="D531" s="2" t="s">
        <v>69</v>
      </c>
      <c r="E531" s="2">
        <v>-48622.05</v>
      </c>
      <c r="F531" s="2" t="s">
        <v>69</v>
      </c>
    </row>
    <row r="532">
      <c r="A532" s="2" t="s">
        <v>6255</v>
      </c>
      <c r="B532" s="2" t="s">
        <v>6256</v>
      </c>
      <c r="C532" s="2">
        <v>468398.88</v>
      </c>
      <c r="D532" s="2" t="s">
        <v>69</v>
      </c>
      <c r="E532" s="2">
        <v>39994.67</v>
      </c>
      <c r="F532" s="2" t="s">
        <v>69</v>
      </c>
    </row>
    <row r="533">
      <c r="A533" s="2" t="s">
        <v>6257</v>
      </c>
      <c r="B533" s="2" t="s">
        <v>6258</v>
      </c>
      <c r="C533" s="2">
        <v>898029.3</v>
      </c>
      <c r="D533" s="2" t="s">
        <v>69</v>
      </c>
      <c r="E533" s="2">
        <v>-36744.7</v>
      </c>
      <c r="F533" s="2" t="s">
        <v>69</v>
      </c>
    </row>
    <row r="534">
      <c r="A534" s="2" t="s">
        <v>6259</v>
      </c>
      <c r="B534" s="2" t="s">
        <v>6260</v>
      </c>
      <c r="C534" s="2">
        <v>1020023.4</v>
      </c>
      <c r="D534" s="2" t="s">
        <v>69</v>
      </c>
      <c r="E534" s="2">
        <v>16273.91</v>
      </c>
      <c r="F534" s="2" t="s">
        <v>69</v>
      </c>
    </row>
    <row r="535">
      <c r="A535" s="2" t="s">
        <v>6261</v>
      </c>
      <c r="B535" s="2" t="s">
        <v>6262</v>
      </c>
      <c r="C535" s="2">
        <v>1158615.8</v>
      </c>
      <c r="D535" s="2" t="s">
        <v>69</v>
      </c>
      <c r="E535" s="2">
        <v>-15852.28</v>
      </c>
      <c r="F535" s="2" t="s">
        <v>69</v>
      </c>
    </row>
    <row r="536">
      <c r="A536" s="2" t="s">
        <v>6263</v>
      </c>
      <c r="B536" s="2" t="s">
        <v>6264</v>
      </c>
      <c r="C536" s="2">
        <v>172590.15</v>
      </c>
      <c r="D536" s="2" t="s">
        <v>69</v>
      </c>
      <c r="E536" s="2">
        <v>-8182.14</v>
      </c>
      <c r="F536" s="2" t="s">
        <v>69</v>
      </c>
    </row>
    <row r="537">
      <c r="A537" s="2" t="s">
        <v>6265</v>
      </c>
      <c r="B537" s="2" t="s">
        <v>6266</v>
      </c>
      <c r="C537" s="2">
        <v>1111388.28</v>
      </c>
      <c r="D537" s="2" t="s">
        <v>69</v>
      </c>
      <c r="E537" s="2">
        <v>-104761.45</v>
      </c>
      <c r="F537" s="2" t="s">
        <v>69</v>
      </c>
    </row>
    <row r="538">
      <c r="A538" s="2" t="s">
        <v>6269</v>
      </c>
      <c r="B538" s="2" t="s">
        <v>6270</v>
      </c>
      <c r="C538" s="2">
        <v>1179294.9</v>
      </c>
      <c r="D538" s="2" t="s">
        <v>69</v>
      </c>
      <c r="E538" s="2">
        <v>-6706.96</v>
      </c>
      <c r="F538" s="2" t="s">
        <v>69</v>
      </c>
    </row>
    <row r="539">
      <c r="A539" s="2" t="s">
        <v>6271</v>
      </c>
      <c r="B539" s="2" t="s">
        <v>6272</v>
      </c>
      <c r="C539" s="2">
        <v>1234339.98</v>
      </c>
      <c r="D539" s="2" t="s">
        <v>69</v>
      </c>
      <c r="E539" s="2">
        <v>-26309.33</v>
      </c>
      <c r="F539" s="2" t="s">
        <v>69</v>
      </c>
    </row>
    <row r="540">
      <c r="A540" s="2" t="s">
        <v>6273</v>
      </c>
      <c r="B540" s="2" t="s">
        <v>6274</v>
      </c>
      <c r="C540" s="2">
        <v>666463.4</v>
      </c>
      <c r="D540" s="2" t="s">
        <v>69</v>
      </c>
      <c r="E540" s="2">
        <v>-8362.34</v>
      </c>
      <c r="F540" s="2" t="s">
        <v>69</v>
      </c>
    </row>
    <row r="541">
      <c r="A541" s="2" t="s">
        <v>6275</v>
      </c>
      <c r="B541" s="2" t="s">
        <v>6276</v>
      </c>
      <c r="C541" s="2">
        <v>1152449.35</v>
      </c>
      <c r="D541" s="2" t="s">
        <v>69</v>
      </c>
      <c r="E541" s="2">
        <v>163500.62</v>
      </c>
      <c r="F541" s="2" t="s">
        <v>69</v>
      </c>
    </row>
    <row r="542">
      <c r="A542" s="2" t="s">
        <v>6277</v>
      </c>
      <c r="B542" s="2" t="s">
        <v>6278</v>
      </c>
      <c r="C542" s="2">
        <v>928818.87</v>
      </c>
      <c r="D542" s="2" t="s">
        <v>69</v>
      </c>
      <c r="E542" s="2">
        <v>-55746.08</v>
      </c>
      <c r="F542" s="2" t="s">
        <v>69</v>
      </c>
    </row>
    <row r="543">
      <c r="A543" s="2" t="s">
        <v>6279</v>
      </c>
      <c r="B543" s="2" t="s">
        <v>6280</v>
      </c>
      <c r="C543" s="2">
        <v>724248.78</v>
      </c>
      <c r="D543" s="2" t="s">
        <v>69</v>
      </c>
      <c r="E543" s="2">
        <v>-3256.47</v>
      </c>
      <c r="F543" s="2" t="s">
        <v>69</v>
      </c>
    </row>
    <row r="544">
      <c r="A544" s="2" t="s">
        <v>6281</v>
      </c>
      <c r="B544" s="2" t="s">
        <v>6282</v>
      </c>
      <c r="C544" s="2">
        <v>97600.08</v>
      </c>
      <c r="D544" s="2" t="s">
        <v>69</v>
      </c>
      <c r="E544" s="2">
        <v>-1255.28</v>
      </c>
      <c r="F544" s="2" t="s">
        <v>69</v>
      </c>
    </row>
    <row r="545">
      <c r="A545" s="2" t="s">
        <v>6283</v>
      </c>
      <c r="B545" s="2" t="s">
        <v>6284</v>
      </c>
      <c r="C545" s="2">
        <v>867807.4</v>
      </c>
      <c r="D545" s="2" t="s">
        <v>69</v>
      </c>
      <c r="E545" s="2">
        <v>-31382.25</v>
      </c>
      <c r="F545" s="2" t="s">
        <v>69</v>
      </c>
    </row>
    <row r="546">
      <c r="A546" s="2" t="s">
        <v>6285</v>
      </c>
      <c r="B546" s="2" t="s">
        <v>6286</v>
      </c>
      <c r="C546" s="2">
        <v>289644.53</v>
      </c>
      <c r="D546" s="2" t="s">
        <v>69</v>
      </c>
      <c r="E546" s="2">
        <v>8029.57</v>
      </c>
      <c r="F546" s="2" t="s">
        <v>69</v>
      </c>
    </row>
    <row r="547">
      <c r="A547" s="2" t="s">
        <v>6287</v>
      </c>
      <c r="B547" s="2" t="s">
        <v>6288</v>
      </c>
      <c r="C547" s="2">
        <v>503959.04</v>
      </c>
      <c r="D547" s="2" t="s">
        <v>69</v>
      </c>
      <c r="E547" s="2">
        <v>-12784.95</v>
      </c>
      <c r="F547" s="2" t="s">
        <v>69</v>
      </c>
    </row>
    <row r="548">
      <c r="A548" s="2" t="s">
        <v>6289</v>
      </c>
      <c r="B548" s="2" t="s">
        <v>6290</v>
      </c>
      <c r="C548" s="2">
        <v>218675.2</v>
      </c>
      <c r="D548" s="2" t="s">
        <v>69</v>
      </c>
      <c r="E548" s="2">
        <v>2294.47</v>
      </c>
      <c r="F548" s="2" t="s">
        <v>69</v>
      </c>
    </row>
    <row r="549">
      <c r="A549" s="2" t="s">
        <v>6291</v>
      </c>
      <c r="B549" s="2" t="s">
        <v>6292</v>
      </c>
      <c r="C549" s="2">
        <v>850431.31</v>
      </c>
      <c r="D549" s="2" t="s">
        <v>69</v>
      </c>
      <c r="E549" s="2">
        <v>17806.31</v>
      </c>
      <c r="F549" s="2" t="s">
        <v>69</v>
      </c>
    </row>
    <row r="550">
      <c r="A550" s="2" t="s">
        <v>6293</v>
      </c>
      <c r="B550" s="2" t="s">
        <v>6294</v>
      </c>
      <c r="C550" s="2">
        <v>537168.5</v>
      </c>
      <c r="D550" s="2" t="s">
        <v>69</v>
      </c>
      <c r="E550" s="2">
        <v>-13108.18</v>
      </c>
      <c r="F550" s="2" t="s">
        <v>69</v>
      </c>
    </row>
    <row r="551">
      <c r="A551" s="2" t="s">
        <v>6295</v>
      </c>
      <c r="B551" s="2" t="s">
        <v>6296</v>
      </c>
      <c r="C551" s="2">
        <v>465621.2</v>
      </c>
      <c r="D551" s="2" t="s">
        <v>69</v>
      </c>
      <c r="E551" s="2">
        <v>4707.18</v>
      </c>
      <c r="F551" s="2" t="s">
        <v>69</v>
      </c>
    </row>
    <row r="552">
      <c r="A552" s="2" t="s">
        <v>6297</v>
      </c>
      <c r="B552" s="2" t="s">
        <v>6298</v>
      </c>
      <c r="C552" s="2">
        <v>362807.4</v>
      </c>
      <c r="D552" s="2" t="s">
        <v>69</v>
      </c>
      <c r="E552" s="2">
        <v>-8122.21</v>
      </c>
      <c r="F552" s="2" t="s">
        <v>69</v>
      </c>
    </row>
    <row r="553">
      <c r="A553" s="2" t="s">
        <v>6299</v>
      </c>
      <c r="B553" s="2" t="s">
        <v>6300</v>
      </c>
      <c r="C553" s="2">
        <v>879978.08</v>
      </c>
      <c r="D553" s="2" t="s">
        <v>69</v>
      </c>
      <c r="E553" s="2">
        <v>21889.98</v>
      </c>
      <c r="F553" s="2" t="s">
        <v>69</v>
      </c>
    </row>
    <row r="554">
      <c r="A554" s="2" t="s">
        <v>6301</v>
      </c>
      <c r="B554" s="2" t="s">
        <v>6302</v>
      </c>
      <c r="C554" s="2">
        <v>810539.37</v>
      </c>
      <c r="D554" s="2" t="s">
        <v>69</v>
      </c>
      <c r="E554" s="2">
        <v>-11656.81</v>
      </c>
      <c r="F554" s="2" t="s">
        <v>69</v>
      </c>
    </row>
    <row r="555">
      <c r="A555" s="2" t="s">
        <v>6303</v>
      </c>
      <c r="B555" s="2" t="s">
        <v>6304</v>
      </c>
      <c r="C555" s="2">
        <v>502159.36</v>
      </c>
      <c r="D555" s="2" t="s">
        <v>69</v>
      </c>
      <c r="E555" s="2">
        <v>-45902.85</v>
      </c>
      <c r="F555" s="2" t="s">
        <v>69</v>
      </c>
    </row>
    <row r="556">
      <c r="A556" s="2" t="s">
        <v>6305</v>
      </c>
      <c r="B556" s="2" t="s">
        <v>6306</v>
      </c>
      <c r="C556" s="2">
        <v>814694.4</v>
      </c>
      <c r="D556" s="2" t="s">
        <v>69</v>
      </c>
      <c r="E556" s="2">
        <v>-3627.55</v>
      </c>
      <c r="F556" s="2" t="s">
        <v>69</v>
      </c>
    </row>
    <row r="557">
      <c r="A557" s="2" t="s">
        <v>6307</v>
      </c>
      <c r="B557" s="2" t="s">
        <v>6308</v>
      </c>
      <c r="C557" s="2">
        <v>979490.64</v>
      </c>
      <c r="D557" s="2" t="s">
        <v>69</v>
      </c>
      <c r="E557" s="2">
        <v>59266.2</v>
      </c>
      <c r="F557" s="2" t="s">
        <v>69</v>
      </c>
    </row>
    <row r="558">
      <c r="A558" s="2" t="s">
        <v>6309</v>
      </c>
      <c r="B558" s="2" t="s">
        <v>6310</v>
      </c>
      <c r="C558" s="2">
        <v>818327.34</v>
      </c>
      <c r="D558" s="2" t="s">
        <v>69</v>
      </c>
      <c r="E558" s="2">
        <v>-5008.64</v>
      </c>
      <c r="F558" s="2" t="s">
        <v>69</v>
      </c>
    </row>
    <row r="559">
      <c r="A559" s="2" t="s">
        <v>6311</v>
      </c>
      <c r="B559" s="2" t="s">
        <v>6312</v>
      </c>
      <c r="C559" s="2">
        <v>1058109.66</v>
      </c>
      <c r="D559" s="2" t="s">
        <v>69</v>
      </c>
      <c r="E559" s="2">
        <v>-26969.4</v>
      </c>
      <c r="F559" s="2" t="s">
        <v>69</v>
      </c>
    </row>
    <row r="560">
      <c r="A560" s="2" t="s">
        <v>6313</v>
      </c>
      <c r="B560" s="2" t="s">
        <v>6314</v>
      </c>
      <c r="C560" s="2">
        <v>367997.01</v>
      </c>
      <c r="D560" s="2" t="s">
        <v>69</v>
      </c>
      <c r="E560" s="2">
        <v>-1939.31</v>
      </c>
      <c r="F560" s="2" t="s">
        <v>69</v>
      </c>
    </row>
    <row r="561">
      <c r="A561" s="2" t="s">
        <v>6317</v>
      </c>
      <c r="B561" s="2" t="s">
        <v>6318</v>
      </c>
      <c r="C561" s="2">
        <v>513516.64</v>
      </c>
      <c r="D561" s="2" t="s">
        <v>69</v>
      </c>
      <c r="E561" s="2">
        <v>14163.51</v>
      </c>
      <c r="F561" s="2" t="s">
        <v>69</v>
      </c>
    </row>
    <row r="562">
      <c r="A562" s="2" t="s">
        <v>6319</v>
      </c>
      <c r="B562" s="2" t="s">
        <v>6320</v>
      </c>
      <c r="C562" s="2">
        <v>615092.45</v>
      </c>
      <c r="D562" s="2" t="s">
        <v>69</v>
      </c>
      <c r="E562" s="2">
        <v>-17505.43</v>
      </c>
      <c r="F562" s="2" t="s">
        <v>69</v>
      </c>
    </row>
    <row r="563">
      <c r="A563" s="2" t="s">
        <v>6323</v>
      </c>
      <c r="B563" s="2" t="s">
        <v>6324</v>
      </c>
      <c r="C563" s="2">
        <v>1990189.67</v>
      </c>
      <c r="D563" s="2" t="s">
        <v>69</v>
      </c>
      <c r="E563" s="2">
        <v>84665.16</v>
      </c>
      <c r="F563" s="2" t="s">
        <v>69</v>
      </c>
    </row>
    <row r="564">
      <c r="A564" s="2" t="s">
        <v>6327</v>
      </c>
      <c r="B564" s="2" t="s">
        <v>6328</v>
      </c>
      <c r="C564" s="2">
        <v>512373.1</v>
      </c>
      <c r="D564" s="2" t="s">
        <v>69</v>
      </c>
      <c r="E564" s="2">
        <v>20318.21</v>
      </c>
      <c r="F564" s="2" t="s">
        <v>69</v>
      </c>
    </row>
    <row r="565">
      <c r="A565" s="2" t="s">
        <v>6329</v>
      </c>
      <c r="B565" s="2" t="s">
        <v>6330</v>
      </c>
      <c r="C565" s="2">
        <v>1757885.21</v>
      </c>
      <c r="D565" s="2" t="s">
        <v>69</v>
      </c>
      <c r="E565" s="2">
        <v>30132.33</v>
      </c>
      <c r="F565" s="2" t="s">
        <v>69</v>
      </c>
    </row>
    <row r="566">
      <c r="A566" s="2" t="s">
        <v>6331</v>
      </c>
      <c r="B566" s="2" t="s">
        <v>6332</v>
      </c>
      <c r="C566" s="2">
        <v>1070208.72</v>
      </c>
      <c r="D566" s="2" t="s">
        <v>69</v>
      </c>
      <c r="E566" s="2">
        <v>-125304.05</v>
      </c>
      <c r="F566" s="2" t="s">
        <v>69</v>
      </c>
    </row>
    <row r="567">
      <c r="A567" s="2" t="s">
        <v>6333</v>
      </c>
      <c r="B567" s="2" t="s">
        <v>6334</v>
      </c>
      <c r="C567" s="2">
        <v>488144.8</v>
      </c>
      <c r="D567" s="2" t="s">
        <v>69</v>
      </c>
      <c r="E567" s="2">
        <v>-5407</v>
      </c>
      <c r="F567" s="2" t="s">
        <v>69</v>
      </c>
    </row>
    <row r="568">
      <c r="A568" s="2" t="s">
        <v>6335</v>
      </c>
      <c r="B568" s="2" t="s">
        <v>6336</v>
      </c>
      <c r="C568" s="2">
        <v>426365.15</v>
      </c>
      <c r="D568" s="2" t="s">
        <v>69</v>
      </c>
      <c r="E568" s="2">
        <v>7469.19</v>
      </c>
      <c r="F568" s="2" t="s">
        <v>69</v>
      </c>
    </row>
    <row r="569">
      <c r="A569" s="2" t="s">
        <v>6337</v>
      </c>
      <c r="B569" s="2" t="s">
        <v>6338</v>
      </c>
      <c r="C569" s="2">
        <v>1078420.74</v>
      </c>
      <c r="D569" s="2" t="s">
        <v>69</v>
      </c>
      <c r="E569" s="2">
        <v>-35619.12</v>
      </c>
      <c r="F569" s="2" t="s">
        <v>69</v>
      </c>
    </row>
    <row r="570">
      <c r="A570" s="2" t="s">
        <v>6339</v>
      </c>
      <c r="B570" s="2" t="s">
        <v>6340</v>
      </c>
      <c r="C570" s="2">
        <v>369166.98</v>
      </c>
      <c r="D570" s="2" t="s">
        <v>69</v>
      </c>
      <c r="E570" s="2">
        <v>-18567.95</v>
      </c>
      <c r="F570" s="2" t="s">
        <v>69</v>
      </c>
    </row>
    <row r="571">
      <c r="A571" s="2" t="s">
        <v>6341</v>
      </c>
      <c r="B571" s="2" t="s">
        <v>6342</v>
      </c>
      <c r="C571" s="2">
        <v>5008872.64</v>
      </c>
      <c r="D571" s="2" t="s">
        <v>69</v>
      </c>
      <c r="E571" s="2">
        <v>-274329.75</v>
      </c>
      <c r="F571" s="2" t="s">
        <v>69</v>
      </c>
    </row>
    <row r="572">
      <c r="A572" s="2" t="s">
        <v>6345</v>
      </c>
      <c r="B572" s="2" t="s">
        <v>6346</v>
      </c>
      <c r="C572" s="2">
        <v>136237.49</v>
      </c>
      <c r="D572" s="2" t="s">
        <v>69</v>
      </c>
      <c r="E572" s="2">
        <v>1451.46</v>
      </c>
      <c r="F572" s="2" t="s">
        <v>69</v>
      </c>
    </row>
    <row r="573">
      <c r="A573" s="2" t="s">
        <v>6349</v>
      </c>
      <c r="B573" s="2" t="s">
        <v>6350</v>
      </c>
      <c r="C573" s="2">
        <v>330998.61</v>
      </c>
      <c r="D573" s="2" t="s">
        <v>69</v>
      </c>
      <c r="E573" s="2">
        <v>-2089.12</v>
      </c>
      <c r="F573" s="2" t="s">
        <v>69</v>
      </c>
    </row>
    <row r="574">
      <c r="A574" s="2" t="s">
        <v>6351</v>
      </c>
      <c r="B574" s="2" t="s">
        <v>6352</v>
      </c>
      <c r="C574" s="2">
        <v>586436.26</v>
      </c>
      <c r="D574" s="2" t="s">
        <v>69</v>
      </c>
      <c r="E574" s="2">
        <v>12231.25</v>
      </c>
      <c r="F574" s="2" t="s">
        <v>69</v>
      </c>
    </row>
    <row r="575">
      <c r="A575" s="2" t="s">
        <v>6353</v>
      </c>
      <c r="B575" s="2" t="s">
        <v>6354</v>
      </c>
      <c r="C575" s="2">
        <v>1143034.2</v>
      </c>
      <c r="D575" s="2" t="s">
        <v>69</v>
      </c>
      <c r="E575" s="2">
        <v>-146948.2</v>
      </c>
      <c r="F575" s="2" t="s">
        <v>69</v>
      </c>
    </row>
    <row r="576">
      <c r="A576" s="2" t="s">
        <v>6355</v>
      </c>
      <c r="B576" s="2" t="s">
        <v>6356</v>
      </c>
      <c r="C576" s="2">
        <v>218734.2</v>
      </c>
      <c r="D576" s="2" t="s">
        <v>69</v>
      </c>
      <c r="E576" s="2">
        <v>-4656.55</v>
      </c>
      <c r="F576" s="2" t="s">
        <v>69</v>
      </c>
    </row>
    <row r="577">
      <c r="A577" s="2" t="s">
        <v>6357</v>
      </c>
      <c r="B577" s="2" t="s">
        <v>6358</v>
      </c>
      <c r="C577" s="2">
        <v>568937.07</v>
      </c>
      <c r="D577" s="2" t="s">
        <v>69</v>
      </c>
      <c r="E577" s="2">
        <v>-11649.44</v>
      </c>
      <c r="F577" s="2" t="s">
        <v>69</v>
      </c>
    </row>
    <row r="578">
      <c r="A578" s="2" t="s">
        <v>6359</v>
      </c>
      <c r="B578" s="2" t="s">
        <v>6360</v>
      </c>
      <c r="C578" s="2">
        <v>443902.98</v>
      </c>
      <c r="D578" s="2" t="s">
        <v>69</v>
      </c>
      <c r="E578" s="2">
        <v>-10416.46</v>
      </c>
      <c r="F578" s="2" t="s">
        <v>69</v>
      </c>
    </row>
    <row r="579">
      <c r="A579" s="2" t="s">
        <v>6361</v>
      </c>
      <c r="B579" s="2" t="s">
        <v>6362</v>
      </c>
      <c r="C579" s="2">
        <v>1554395.06</v>
      </c>
      <c r="D579" s="2" t="s">
        <v>69</v>
      </c>
      <c r="E579" s="2">
        <v>-67339.74</v>
      </c>
      <c r="F579" s="2" t="s">
        <v>69</v>
      </c>
    </row>
    <row r="580">
      <c r="A580" s="2" t="s">
        <v>6363</v>
      </c>
      <c r="B580" s="2" t="s">
        <v>6364</v>
      </c>
      <c r="C580" s="2">
        <v>102789.18</v>
      </c>
      <c r="D580" s="2" t="s">
        <v>69</v>
      </c>
      <c r="E580" s="2">
        <v>-3726.08</v>
      </c>
      <c r="F580" s="2" t="s">
        <v>69</v>
      </c>
    </row>
    <row r="581">
      <c r="A581" s="2" t="s">
        <v>6365</v>
      </c>
      <c r="B581" s="2" t="s">
        <v>6366</v>
      </c>
      <c r="C581" s="2">
        <v>803599.44</v>
      </c>
      <c r="D581" s="2" t="s">
        <v>69</v>
      </c>
      <c r="E581" s="2">
        <v>-9049.22</v>
      </c>
      <c r="F581" s="2" t="s">
        <v>69</v>
      </c>
    </row>
    <row r="582">
      <c r="A582" s="2" t="s">
        <v>6367</v>
      </c>
      <c r="B582" s="2" t="s">
        <v>6368</v>
      </c>
      <c r="C582" s="2">
        <v>577483.83</v>
      </c>
      <c r="D582" s="2" t="s">
        <v>69</v>
      </c>
      <c r="E582" s="2">
        <v>31852.96</v>
      </c>
      <c r="F582" s="2" t="s">
        <v>69</v>
      </c>
    </row>
    <row r="583">
      <c r="A583" s="2" t="s">
        <v>6369</v>
      </c>
      <c r="B583" s="2" t="s">
        <v>6370</v>
      </c>
      <c r="C583" s="2">
        <v>738273.69</v>
      </c>
      <c r="D583" s="2" t="s">
        <v>69</v>
      </c>
      <c r="E583" s="2">
        <v>-29359.67</v>
      </c>
      <c r="F583" s="2" t="s">
        <v>69</v>
      </c>
    </row>
    <row r="584">
      <c r="A584" s="2" t="s">
        <v>1358</v>
      </c>
      <c r="B584" s="2" t="s">
        <v>7196</v>
      </c>
      <c r="C584" s="2">
        <v>2597009.28</v>
      </c>
      <c r="D584" s="2" t="s">
        <v>69</v>
      </c>
      <c r="E584" s="2">
        <v>-96652.04</v>
      </c>
      <c r="F584" s="2" t="s">
        <v>69</v>
      </c>
    </row>
    <row r="585">
      <c r="A585" s="2" t="s">
        <v>6371</v>
      </c>
      <c r="B585" s="2" t="s">
        <v>6372</v>
      </c>
      <c r="C585" s="2">
        <v>361087.82</v>
      </c>
      <c r="D585" s="2" t="s">
        <v>69</v>
      </c>
      <c r="E585" s="2">
        <v>-20618.43</v>
      </c>
      <c r="F585" s="2" t="s">
        <v>69</v>
      </c>
    </row>
    <row r="586">
      <c r="A586" s="2" t="s">
        <v>6373</v>
      </c>
      <c r="B586" s="2" t="s">
        <v>6374</v>
      </c>
      <c r="C586" s="2">
        <v>1262880.6</v>
      </c>
      <c r="D586" s="2" t="s">
        <v>69</v>
      </c>
      <c r="E586" s="2">
        <v>98407.37</v>
      </c>
      <c r="F586" s="2" t="s">
        <v>69</v>
      </c>
    </row>
    <row r="587">
      <c r="A587" s="2" t="s">
        <v>6375</v>
      </c>
      <c r="B587" s="2" t="s">
        <v>6376</v>
      </c>
      <c r="C587" s="2">
        <v>240451.2</v>
      </c>
      <c r="D587" s="2" t="s">
        <v>69</v>
      </c>
      <c r="E587" s="2">
        <v>-4170.62</v>
      </c>
      <c r="F587" s="2" t="s">
        <v>69</v>
      </c>
    </row>
    <row r="588">
      <c r="A588" s="2" t="s">
        <v>6377</v>
      </c>
      <c r="B588" s="2" t="s">
        <v>6378</v>
      </c>
      <c r="C588" s="2">
        <v>752394.8</v>
      </c>
      <c r="D588" s="2" t="s">
        <v>69</v>
      </c>
      <c r="E588" s="2">
        <v>20505.34</v>
      </c>
      <c r="F588" s="2" t="s">
        <v>69</v>
      </c>
    </row>
    <row r="589">
      <c r="A589" s="2" t="s">
        <v>6379</v>
      </c>
      <c r="B589" s="2" t="s">
        <v>6380</v>
      </c>
      <c r="C589" s="2">
        <v>417870.09</v>
      </c>
      <c r="D589" s="2" t="s">
        <v>69</v>
      </c>
      <c r="E589" s="2">
        <v>-7602.54</v>
      </c>
      <c r="F589" s="2" t="s">
        <v>69</v>
      </c>
    </row>
    <row r="590">
      <c r="A590" s="2" t="s">
        <v>6381</v>
      </c>
      <c r="B590" s="2" t="s">
        <v>6382</v>
      </c>
      <c r="C590" s="2">
        <v>427054.68</v>
      </c>
      <c r="D590" s="2" t="s">
        <v>69</v>
      </c>
      <c r="E590" s="2">
        <v>-20199.09</v>
      </c>
      <c r="F590" s="2" t="s">
        <v>69</v>
      </c>
    </row>
    <row r="591">
      <c r="A591" s="2" t="s">
        <v>6385</v>
      </c>
      <c r="B591" s="2" t="s">
        <v>6386</v>
      </c>
      <c r="C591" s="2">
        <v>470000.6</v>
      </c>
      <c r="D591" s="2" t="s">
        <v>69</v>
      </c>
      <c r="E591" s="2">
        <v>-10287.67</v>
      </c>
      <c r="F591" s="2" t="s">
        <v>69</v>
      </c>
    </row>
    <row r="592">
      <c r="A592" s="2" t="s">
        <v>6387</v>
      </c>
      <c r="B592" s="2" t="s">
        <v>6388</v>
      </c>
      <c r="C592" s="2">
        <v>616119.84</v>
      </c>
      <c r="D592" s="2" t="s">
        <v>69</v>
      </c>
      <c r="E592" s="2">
        <v>3285.56</v>
      </c>
      <c r="F592" s="2" t="s">
        <v>69</v>
      </c>
    </row>
    <row r="593">
      <c r="A593" s="2" t="s">
        <v>6389</v>
      </c>
      <c r="B593" s="2" t="s">
        <v>6390</v>
      </c>
      <c r="C593" s="2">
        <v>412885.2</v>
      </c>
      <c r="D593" s="2" t="s">
        <v>69</v>
      </c>
      <c r="E593" s="2">
        <v>41880.05</v>
      </c>
      <c r="F593" s="2" t="s">
        <v>69</v>
      </c>
    </row>
    <row r="594">
      <c r="A594" s="2" t="s">
        <v>6391</v>
      </c>
      <c r="B594" s="2" t="s">
        <v>6392</v>
      </c>
      <c r="C594" s="2">
        <v>169219.44</v>
      </c>
      <c r="D594" s="2" t="s">
        <v>69</v>
      </c>
      <c r="E594" s="2">
        <v>-4884.35</v>
      </c>
      <c r="F594" s="2" t="s">
        <v>69</v>
      </c>
    </row>
    <row r="595">
      <c r="A595" s="2" t="s">
        <v>6393</v>
      </c>
      <c r="B595" s="2" t="s">
        <v>6394</v>
      </c>
      <c r="C595" s="2">
        <v>82932.22</v>
      </c>
      <c r="D595" s="2" t="s">
        <v>69</v>
      </c>
      <c r="E595" s="2">
        <v>4913.22</v>
      </c>
      <c r="F595" s="2" t="s">
        <v>69</v>
      </c>
    </row>
    <row r="596">
      <c r="A596" s="2" t="s">
        <v>6399</v>
      </c>
      <c r="B596" s="2" t="s">
        <v>6400</v>
      </c>
      <c r="C596" s="2">
        <v>450317.52</v>
      </c>
      <c r="D596" s="2" t="s">
        <v>69</v>
      </c>
      <c r="E596" s="2">
        <v>75196</v>
      </c>
      <c r="F596" s="2" t="s">
        <v>69</v>
      </c>
    </row>
    <row r="597">
      <c r="A597" s="2" t="s">
        <v>6401</v>
      </c>
      <c r="B597" s="2" t="s">
        <v>6402</v>
      </c>
      <c r="C597" s="2">
        <v>679385.28</v>
      </c>
      <c r="D597" s="2" t="s">
        <v>69</v>
      </c>
      <c r="E597" s="2">
        <v>-8037.89</v>
      </c>
      <c r="F597" s="2" t="s">
        <v>69</v>
      </c>
    </row>
    <row r="598">
      <c r="A598" s="2" t="s">
        <v>6403</v>
      </c>
      <c r="B598" s="2" t="s">
        <v>6404</v>
      </c>
      <c r="C598" s="2">
        <v>768777.8</v>
      </c>
      <c r="D598" s="2" t="s">
        <v>69</v>
      </c>
      <c r="E598" s="2">
        <v>-67062.32</v>
      </c>
      <c r="F598" s="2" t="s">
        <v>69</v>
      </c>
    </row>
    <row r="599">
      <c r="A599" s="2" t="s">
        <v>6405</v>
      </c>
      <c r="B599" s="2" t="s">
        <v>6406</v>
      </c>
      <c r="C599" s="2">
        <v>385310.96</v>
      </c>
      <c r="D599" s="2" t="s">
        <v>69</v>
      </c>
      <c r="E599" s="2">
        <v>-23392.12</v>
      </c>
      <c r="F599" s="2" t="s">
        <v>69</v>
      </c>
    </row>
    <row r="600">
      <c r="A600" s="2" t="s">
        <v>6407</v>
      </c>
      <c r="B600" s="2" t="s">
        <v>6408</v>
      </c>
      <c r="C600" s="2">
        <v>581285.76</v>
      </c>
      <c r="D600" s="2" t="s">
        <v>69</v>
      </c>
      <c r="E600" s="2">
        <v>298.14</v>
      </c>
      <c r="F600" s="2" t="s">
        <v>69</v>
      </c>
    </row>
    <row r="601">
      <c r="A601" s="2" t="s">
        <v>6409</v>
      </c>
      <c r="B601" s="2" t="s">
        <v>6410</v>
      </c>
      <c r="C601" s="2">
        <v>366204</v>
      </c>
      <c r="D601" s="2" t="s">
        <v>69</v>
      </c>
      <c r="E601" s="2">
        <v>18714.99</v>
      </c>
      <c r="F601" s="2" t="s">
        <v>69</v>
      </c>
    </row>
    <row r="602">
      <c r="A602" s="2" t="s">
        <v>6411</v>
      </c>
      <c r="B602" s="2" t="s">
        <v>6412</v>
      </c>
      <c r="C602" s="2">
        <v>106668.1</v>
      </c>
      <c r="D602" s="2" t="s">
        <v>69</v>
      </c>
      <c r="E602" s="2">
        <v>1370.89</v>
      </c>
      <c r="F602" s="2" t="s">
        <v>69</v>
      </c>
    </row>
    <row r="603">
      <c r="A603" s="2" t="s">
        <v>6413</v>
      </c>
      <c r="B603" s="2" t="s">
        <v>6414</v>
      </c>
      <c r="C603" s="2">
        <v>697169.79</v>
      </c>
      <c r="D603" s="2" t="s">
        <v>69</v>
      </c>
      <c r="E603" s="2">
        <v>-2847.11</v>
      </c>
      <c r="F603" s="2" t="s">
        <v>69</v>
      </c>
    </row>
    <row r="604">
      <c r="A604" s="2" t="s">
        <v>6415</v>
      </c>
      <c r="B604" s="2" t="s">
        <v>6416</v>
      </c>
      <c r="C604" s="2">
        <v>738594</v>
      </c>
      <c r="D604" s="2" t="s">
        <v>69</v>
      </c>
      <c r="E604" s="2">
        <v>-11076.17</v>
      </c>
      <c r="F604" s="2" t="s">
        <v>69</v>
      </c>
    </row>
    <row r="605">
      <c r="A605" s="2" t="s">
        <v>6417</v>
      </c>
      <c r="B605" s="2" t="s">
        <v>6418</v>
      </c>
      <c r="C605" s="2">
        <v>104952.15</v>
      </c>
      <c r="D605" s="2" t="s">
        <v>69</v>
      </c>
      <c r="E605" s="2">
        <v>578.86</v>
      </c>
      <c r="F605" s="2" t="s">
        <v>69</v>
      </c>
    </row>
    <row r="606">
      <c r="A606" s="2" t="s">
        <v>6419</v>
      </c>
      <c r="B606" s="2" t="s">
        <v>6420</v>
      </c>
      <c r="C606" s="2">
        <v>173109.24</v>
      </c>
      <c r="D606" s="2" t="s">
        <v>69</v>
      </c>
      <c r="E606" s="2">
        <v>11716.65</v>
      </c>
      <c r="F606" s="2" t="s">
        <v>69</v>
      </c>
    </row>
    <row r="607">
      <c r="A607" s="2" t="s">
        <v>6421</v>
      </c>
      <c r="B607" s="2" t="s">
        <v>6422</v>
      </c>
      <c r="C607" s="2">
        <v>237142.62</v>
      </c>
      <c r="D607" s="2" t="s">
        <v>69</v>
      </c>
      <c r="E607" s="2">
        <v>6444.36</v>
      </c>
      <c r="F607" s="2" t="s">
        <v>69</v>
      </c>
    </row>
    <row r="608">
      <c r="A608" s="2" t="s">
        <v>6423</v>
      </c>
      <c r="B608" s="2" t="s">
        <v>6424</v>
      </c>
      <c r="C608" s="2">
        <v>519749.23</v>
      </c>
      <c r="D608" s="2" t="s">
        <v>69</v>
      </c>
      <c r="E608" s="2">
        <v>6911.54</v>
      </c>
      <c r="F608" s="2" t="s">
        <v>69</v>
      </c>
    </row>
    <row r="609">
      <c r="A609" s="2" t="s">
        <v>6425</v>
      </c>
      <c r="B609" s="2" t="s">
        <v>6426</v>
      </c>
      <c r="C609" s="2">
        <v>237628.62</v>
      </c>
      <c r="D609" s="2" t="s">
        <v>69</v>
      </c>
      <c r="E609" s="2">
        <v>-23851.58</v>
      </c>
      <c r="F609" s="2" t="s">
        <v>69</v>
      </c>
    </row>
    <row r="610">
      <c r="A610" s="2" t="s">
        <v>6429</v>
      </c>
      <c r="B610" s="2" t="s">
        <v>6430</v>
      </c>
      <c r="C610" s="2">
        <v>1126616.4</v>
      </c>
      <c r="D610" s="2" t="s">
        <v>69</v>
      </c>
      <c r="E610" s="2">
        <v>-5046.32</v>
      </c>
      <c r="F610" s="2" t="s">
        <v>69</v>
      </c>
    </row>
    <row r="611">
      <c r="A611" s="2" t="s">
        <v>6431</v>
      </c>
      <c r="B611" s="2" t="s">
        <v>6432</v>
      </c>
      <c r="C611" s="2">
        <v>803690.68</v>
      </c>
      <c r="D611" s="2" t="s">
        <v>69</v>
      </c>
      <c r="E611" s="2">
        <v>-47026.99</v>
      </c>
      <c r="F611" s="2" t="s">
        <v>69</v>
      </c>
    </row>
    <row r="612">
      <c r="A612" s="2" t="s">
        <v>6437</v>
      </c>
      <c r="B612" s="2" t="s">
        <v>6438</v>
      </c>
      <c r="C612" s="2">
        <v>233580.68</v>
      </c>
      <c r="D612" s="2" t="s">
        <v>69</v>
      </c>
      <c r="E612" s="2">
        <v>6367.94</v>
      </c>
      <c r="F612" s="2" t="s">
        <v>69</v>
      </c>
    </row>
    <row r="613">
      <c r="A613" s="2" t="s">
        <v>6439</v>
      </c>
      <c r="B613" s="2" t="s">
        <v>6440</v>
      </c>
      <c r="C613" s="2">
        <v>2072722.56</v>
      </c>
      <c r="D613" s="2" t="s">
        <v>69</v>
      </c>
      <c r="E613" s="2">
        <v>-143489.04</v>
      </c>
      <c r="F613" s="2" t="s">
        <v>69</v>
      </c>
    </row>
    <row r="614">
      <c r="A614" s="2" t="s">
        <v>6441</v>
      </c>
      <c r="B614" s="2" t="s">
        <v>6442</v>
      </c>
      <c r="C614" s="2">
        <v>1768475.01</v>
      </c>
      <c r="D614" s="2" t="s">
        <v>69</v>
      </c>
      <c r="E614" s="2">
        <v>-15317.74</v>
      </c>
      <c r="F614" s="2" t="s">
        <v>69</v>
      </c>
    </row>
    <row r="615">
      <c r="A615" s="2" t="s">
        <v>6443</v>
      </c>
      <c r="B615" s="2" t="s">
        <v>6444</v>
      </c>
      <c r="C615" s="2">
        <v>1254812.35</v>
      </c>
      <c r="D615" s="2" t="s">
        <v>69</v>
      </c>
      <c r="E615" s="2">
        <v>-14721.11</v>
      </c>
      <c r="F615" s="2" t="s">
        <v>69</v>
      </c>
    </row>
    <row r="616">
      <c r="A616" s="2" t="s">
        <v>6445</v>
      </c>
      <c r="B616" s="2" t="s">
        <v>6446</v>
      </c>
      <c r="C616" s="2">
        <v>477792.8</v>
      </c>
      <c r="D616" s="2" t="s">
        <v>69</v>
      </c>
      <c r="E616" s="2">
        <v>34374.32</v>
      </c>
      <c r="F616" s="2" t="s">
        <v>69</v>
      </c>
    </row>
    <row r="617">
      <c r="A617" s="2" t="s">
        <v>6447</v>
      </c>
      <c r="B617" s="2" t="s">
        <v>6448</v>
      </c>
      <c r="C617" s="2">
        <v>723970.5</v>
      </c>
      <c r="D617" s="2" t="s">
        <v>69</v>
      </c>
      <c r="E617" s="2">
        <v>-13009.81</v>
      </c>
      <c r="F617" s="2" t="s">
        <v>69</v>
      </c>
    </row>
    <row r="618">
      <c r="A618" s="2" t="s">
        <v>6451</v>
      </c>
      <c r="B618" s="2" t="s">
        <v>6452</v>
      </c>
      <c r="C618" s="2">
        <v>1173008.55</v>
      </c>
      <c r="D618" s="2" t="s">
        <v>69</v>
      </c>
      <c r="E618" s="2">
        <v>35491.58</v>
      </c>
      <c r="F618" s="2" t="s">
        <v>69</v>
      </c>
    </row>
    <row r="619">
      <c r="A619" s="2" t="s">
        <v>6453</v>
      </c>
      <c r="B619" s="2" t="s">
        <v>6454</v>
      </c>
      <c r="C619" s="2">
        <v>726334.8</v>
      </c>
      <c r="D619" s="2" t="s">
        <v>69</v>
      </c>
      <c r="E619" s="2">
        <v>37177.43</v>
      </c>
      <c r="F619" s="2" t="s">
        <v>69</v>
      </c>
    </row>
    <row r="620">
      <c r="A620" s="2" t="s">
        <v>6455</v>
      </c>
      <c r="B620" s="2" t="s">
        <v>6456</v>
      </c>
      <c r="C620" s="2">
        <v>515209.2</v>
      </c>
      <c r="D620" s="2" t="s">
        <v>69</v>
      </c>
      <c r="E620" s="2">
        <v>3871.71</v>
      </c>
      <c r="F620" s="2" t="s">
        <v>69</v>
      </c>
    </row>
    <row r="621">
      <c r="A621" s="2" t="s">
        <v>6457</v>
      </c>
      <c r="B621" s="2" t="s">
        <v>6458</v>
      </c>
      <c r="C621" s="2">
        <v>2999639.84</v>
      </c>
      <c r="D621" s="2" t="s">
        <v>69</v>
      </c>
      <c r="E621" s="2">
        <v>-127523.98</v>
      </c>
      <c r="F621" s="2" t="s">
        <v>69</v>
      </c>
    </row>
    <row r="622">
      <c r="A622" s="2" t="s">
        <v>6459</v>
      </c>
      <c r="B622" s="2" t="s">
        <v>6460</v>
      </c>
      <c r="C622" s="2">
        <v>74464.8</v>
      </c>
      <c r="D622" s="2" t="s">
        <v>69</v>
      </c>
      <c r="E622" s="2">
        <v>2181.56</v>
      </c>
      <c r="F622" s="2" t="s">
        <v>69</v>
      </c>
    </row>
    <row r="623">
      <c r="A623" s="2" t="s">
        <v>6461</v>
      </c>
      <c r="B623" s="2" t="s">
        <v>6462</v>
      </c>
      <c r="C623" s="2">
        <v>99557.69</v>
      </c>
      <c r="D623" s="2" t="s">
        <v>69</v>
      </c>
      <c r="E623" s="2">
        <v>-9021.62</v>
      </c>
      <c r="F623" s="2" t="s">
        <v>69</v>
      </c>
    </row>
    <row r="624">
      <c r="A624" s="2" t="s">
        <v>6463</v>
      </c>
      <c r="B624" s="2" t="s">
        <v>6464</v>
      </c>
      <c r="C624" s="2">
        <v>829543.11</v>
      </c>
      <c r="D624" s="2" t="s">
        <v>69</v>
      </c>
      <c r="E624" s="2">
        <v>16787.78</v>
      </c>
      <c r="F624" s="2" t="s">
        <v>69</v>
      </c>
    </row>
    <row r="625">
      <c r="A625" s="2" t="s">
        <v>6465</v>
      </c>
      <c r="B625" s="2" t="s">
        <v>6466</v>
      </c>
      <c r="C625" s="2">
        <v>105262.47</v>
      </c>
      <c r="D625" s="2" t="s">
        <v>69</v>
      </c>
      <c r="E625" s="2">
        <v>6006.62</v>
      </c>
      <c r="F625" s="2" t="s">
        <v>69</v>
      </c>
    </row>
    <row r="626">
      <c r="A626" s="2" t="s">
        <v>6471</v>
      </c>
      <c r="B626" s="2" t="s">
        <v>6472</v>
      </c>
      <c r="C626" s="2">
        <v>909839.7</v>
      </c>
      <c r="D626" s="2" t="s">
        <v>69</v>
      </c>
      <c r="E626" s="2">
        <v>-15340.19</v>
      </c>
      <c r="F626" s="2" t="s">
        <v>69</v>
      </c>
    </row>
    <row r="627">
      <c r="A627" s="2" t="s">
        <v>6473</v>
      </c>
      <c r="B627" s="2" t="s">
        <v>6474</v>
      </c>
      <c r="C627" s="2">
        <v>840644.66</v>
      </c>
      <c r="D627" s="2" t="s">
        <v>69</v>
      </c>
      <c r="E627" s="2">
        <v>3836.23</v>
      </c>
      <c r="F627" s="2" t="s">
        <v>69</v>
      </c>
    </row>
    <row r="628">
      <c r="A628" s="2" t="s">
        <v>6475</v>
      </c>
      <c r="B628" s="2" t="s">
        <v>6476</v>
      </c>
      <c r="C628" s="2">
        <v>1530290.92</v>
      </c>
      <c r="D628" s="2" t="s">
        <v>69</v>
      </c>
      <c r="E628" s="2">
        <v>-64788</v>
      </c>
      <c r="F628" s="2" t="s">
        <v>69</v>
      </c>
    </row>
    <row r="629">
      <c r="A629" s="2" t="s">
        <v>6479</v>
      </c>
      <c r="B629" s="2" t="s">
        <v>6480</v>
      </c>
      <c r="C629" s="2">
        <v>160025.79</v>
      </c>
      <c r="D629" s="2" t="s">
        <v>69</v>
      </c>
      <c r="E629" s="2">
        <v>5174.14</v>
      </c>
      <c r="F629" s="2" t="s">
        <v>69</v>
      </c>
    </row>
    <row r="630">
      <c r="A630" s="2" t="s">
        <v>6481</v>
      </c>
      <c r="B630" s="2" t="s">
        <v>6482</v>
      </c>
      <c r="C630" s="2">
        <v>1429269.34</v>
      </c>
      <c r="D630" s="2" t="s">
        <v>69</v>
      </c>
      <c r="E630" s="2">
        <v>24332.25</v>
      </c>
      <c r="F630" s="2" t="s">
        <v>69</v>
      </c>
    </row>
    <row r="631">
      <c r="A631" s="2" t="s">
        <v>6483</v>
      </c>
      <c r="B631" s="2" t="s">
        <v>6484</v>
      </c>
      <c r="C631" s="2">
        <v>338276.88</v>
      </c>
      <c r="D631" s="2" t="s">
        <v>69</v>
      </c>
      <c r="E631" s="2">
        <v>-31823.66</v>
      </c>
      <c r="F631" s="2" t="s">
        <v>69</v>
      </c>
    </row>
    <row r="632">
      <c r="A632" s="2" t="s">
        <v>6485</v>
      </c>
      <c r="B632" s="2" t="s">
        <v>6486</v>
      </c>
      <c r="C632" s="2">
        <v>1328848.32</v>
      </c>
      <c r="D632" s="2" t="s">
        <v>69</v>
      </c>
      <c r="E632" s="2">
        <v>-30132.06</v>
      </c>
      <c r="F632" s="2" t="s">
        <v>69</v>
      </c>
    </row>
    <row r="633">
      <c r="A633" s="2" t="s">
        <v>6487</v>
      </c>
      <c r="B633" s="2" t="s">
        <v>6488</v>
      </c>
      <c r="C633" s="2">
        <v>166612.68</v>
      </c>
      <c r="D633" s="2" t="s">
        <v>69</v>
      </c>
      <c r="E633" s="2">
        <v>11756.59</v>
      </c>
      <c r="F633" s="2" t="s">
        <v>69</v>
      </c>
    </row>
    <row r="634">
      <c r="A634" s="2" t="s">
        <v>6489</v>
      </c>
      <c r="B634" s="2" t="s">
        <v>6490</v>
      </c>
      <c r="C634" s="2">
        <v>719239.7</v>
      </c>
      <c r="D634" s="2" t="s">
        <v>69</v>
      </c>
      <c r="E634" s="2">
        <v>-9928.95</v>
      </c>
      <c r="F634" s="2" t="s">
        <v>69</v>
      </c>
    </row>
    <row r="635">
      <c r="A635" s="2" t="s">
        <v>6491</v>
      </c>
      <c r="B635" s="2" t="s">
        <v>6492</v>
      </c>
      <c r="C635" s="2">
        <v>915624.18</v>
      </c>
      <c r="D635" s="2" t="s">
        <v>69</v>
      </c>
      <c r="E635" s="2">
        <v>13648.58</v>
      </c>
      <c r="F635" s="2" t="s">
        <v>69</v>
      </c>
    </row>
    <row r="636">
      <c r="A636" s="2" t="s">
        <v>6493</v>
      </c>
      <c r="B636" s="2" t="s">
        <v>6494</v>
      </c>
      <c r="C636" s="2">
        <v>1030909.5</v>
      </c>
      <c r="D636" s="2" t="s">
        <v>69</v>
      </c>
      <c r="E636" s="2">
        <v>26829.16</v>
      </c>
      <c r="F636" s="2" t="s">
        <v>69</v>
      </c>
    </row>
    <row r="637">
      <c r="A637" s="2" t="s">
        <v>6495</v>
      </c>
      <c r="B637" s="2" t="s">
        <v>6496</v>
      </c>
      <c r="C637" s="2">
        <v>1025543.64</v>
      </c>
      <c r="D637" s="2" t="s">
        <v>69</v>
      </c>
      <c r="E637" s="2">
        <v>115679.05</v>
      </c>
      <c r="F637" s="2" t="s">
        <v>69</v>
      </c>
    </row>
    <row r="638">
      <c r="A638" s="2" t="s">
        <v>6499</v>
      </c>
      <c r="B638" s="2" t="s">
        <v>6500</v>
      </c>
      <c r="C638" s="2">
        <v>565405.38</v>
      </c>
      <c r="D638" s="2" t="s">
        <v>69</v>
      </c>
      <c r="E638" s="2">
        <v>-1174.29</v>
      </c>
      <c r="F638" s="2" t="s">
        <v>69</v>
      </c>
    </row>
    <row r="639">
      <c r="A639" s="2" t="s">
        <v>6501</v>
      </c>
      <c r="B639" s="2" t="s">
        <v>6502</v>
      </c>
      <c r="C639" s="2">
        <v>1326918.07</v>
      </c>
      <c r="D639" s="2" t="s">
        <v>69</v>
      </c>
      <c r="E639" s="2">
        <v>-65254.5</v>
      </c>
      <c r="F639" s="2" t="s">
        <v>69</v>
      </c>
    </row>
    <row r="640">
      <c r="A640" s="2" t="s">
        <v>6503</v>
      </c>
      <c r="B640" s="2" t="s">
        <v>6504</v>
      </c>
      <c r="C640" s="2">
        <v>483639.84</v>
      </c>
      <c r="D640" s="2" t="s">
        <v>69</v>
      </c>
      <c r="E640" s="2">
        <v>6564</v>
      </c>
      <c r="F640" s="2" t="s">
        <v>69</v>
      </c>
    </row>
    <row r="641">
      <c r="A641" s="2" t="s">
        <v>6505</v>
      </c>
      <c r="B641" s="2" t="s">
        <v>6506</v>
      </c>
      <c r="C641" s="2">
        <v>1374729.18</v>
      </c>
      <c r="D641" s="2" t="s">
        <v>69</v>
      </c>
      <c r="E641" s="2">
        <v>8890.11</v>
      </c>
      <c r="F641" s="2" t="s">
        <v>69</v>
      </c>
    </row>
    <row r="642">
      <c r="A642" s="2" t="s">
        <v>6507</v>
      </c>
      <c r="B642" s="2" t="s">
        <v>6508</v>
      </c>
      <c r="C642" s="2">
        <v>1365200.58</v>
      </c>
      <c r="D642" s="2" t="s">
        <v>69</v>
      </c>
      <c r="E642" s="2">
        <v>-56949.91</v>
      </c>
      <c r="F642" s="2" t="s">
        <v>69</v>
      </c>
    </row>
    <row r="643">
      <c r="A643" s="2" t="s">
        <v>6509</v>
      </c>
      <c r="B643" s="2" t="s">
        <v>6510</v>
      </c>
      <c r="C643" s="2">
        <v>71533.73</v>
      </c>
      <c r="D643" s="2" t="s">
        <v>69</v>
      </c>
      <c r="E643" s="2">
        <v>-2899.35</v>
      </c>
      <c r="F643" s="2" t="s">
        <v>69</v>
      </c>
    </row>
    <row r="644">
      <c r="A644" s="2" t="s">
        <v>6511</v>
      </c>
      <c r="B644" s="2" t="s">
        <v>6512</v>
      </c>
      <c r="C644" s="2">
        <v>473618.76</v>
      </c>
      <c r="D644" s="2" t="s">
        <v>69</v>
      </c>
      <c r="E644" s="2">
        <v>-8223.8</v>
      </c>
      <c r="F644" s="2" t="s">
        <v>69</v>
      </c>
    </row>
    <row r="645">
      <c r="A645" s="2" t="s">
        <v>6513</v>
      </c>
      <c r="B645" s="2" t="s">
        <v>6514</v>
      </c>
      <c r="C645" s="2">
        <v>991146.34</v>
      </c>
      <c r="D645" s="2" t="s">
        <v>69</v>
      </c>
      <c r="E645" s="2">
        <v>-43333.67</v>
      </c>
      <c r="F645" s="2" t="s">
        <v>69</v>
      </c>
    </row>
    <row r="646">
      <c r="A646" s="2" t="s">
        <v>6515</v>
      </c>
      <c r="B646" s="2" t="s">
        <v>6516</v>
      </c>
      <c r="C646" s="2">
        <v>1065361.44</v>
      </c>
      <c r="D646" s="2" t="s">
        <v>69</v>
      </c>
      <c r="E646" s="2">
        <v>-26663.57</v>
      </c>
      <c r="F646" s="2" t="s">
        <v>69</v>
      </c>
    </row>
    <row r="647">
      <c r="A647" s="2" t="s">
        <v>6517</v>
      </c>
      <c r="B647" s="2" t="s">
        <v>6518</v>
      </c>
      <c r="C647" s="2">
        <v>312502.5</v>
      </c>
      <c r="D647" s="2" t="s">
        <v>69</v>
      </c>
      <c r="E647" s="2">
        <v>-17769.75</v>
      </c>
      <c r="F647" s="2" t="s">
        <v>69</v>
      </c>
    </row>
    <row r="648">
      <c r="A648" s="2" t="s">
        <v>6519</v>
      </c>
      <c r="B648" s="2" t="s">
        <v>6520</v>
      </c>
      <c r="C648" s="2">
        <v>234234.56</v>
      </c>
      <c r="D648" s="2" t="s">
        <v>69</v>
      </c>
      <c r="E648" s="2">
        <v>-2825.59</v>
      </c>
      <c r="F648" s="2" t="s">
        <v>69</v>
      </c>
    </row>
    <row r="649">
      <c r="A649" s="2" t="s">
        <v>6521</v>
      </c>
      <c r="B649" s="2" t="s">
        <v>6522</v>
      </c>
      <c r="C649" s="2">
        <v>372874.72</v>
      </c>
      <c r="D649" s="2" t="s">
        <v>69</v>
      </c>
      <c r="E649" s="2">
        <v>-7337.72</v>
      </c>
      <c r="F649" s="2" t="s">
        <v>69</v>
      </c>
    </row>
    <row r="650">
      <c r="A650" s="2" t="s">
        <v>6523</v>
      </c>
      <c r="B650" s="2" t="s">
        <v>6524</v>
      </c>
      <c r="C650" s="2">
        <v>530108.04</v>
      </c>
      <c r="D650" s="2" t="s">
        <v>69</v>
      </c>
      <c r="E650" s="2">
        <v>46566.67</v>
      </c>
      <c r="F650" s="2" t="s">
        <v>69</v>
      </c>
    </row>
    <row r="651">
      <c r="A651" s="2" t="s">
        <v>6525</v>
      </c>
      <c r="B651" s="2" t="s">
        <v>6526</v>
      </c>
      <c r="C651" s="2">
        <v>729996</v>
      </c>
      <c r="D651" s="2" t="s">
        <v>69</v>
      </c>
      <c r="E651" s="2">
        <v>5621.39</v>
      </c>
      <c r="F651" s="2" t="s">
        <v>69</v>
      </c>
    </row>
    <row r="652">
      <c r="A652" s="2" t="s">
        <v>6527</v>
      </c>
      <c r="B652" s="2" t="s">
        <v>6528</v>
      </c>
      <c r="C652" s="2">
        <v>352524.24</v>
      </c>
      <c r="D652" s="2" t="s">
        <v>69</v>
      </c>
      <c r="E652" s="2">
        <v>-5655.95</v>
      </c>
      <c r="F652" s="2" t="s">
        <v>69</v>
      </c>
    </row>
    <row r="653">
      <c r="A653" s="2" t="s">
        <v>6531</v>
      </c>
      <c r="B653" s="2" t="s">
        <v>6532</v>
      </c>
      <c r="C653" s="2">
        <v>704922.02</v>
      </c>
      <c r="D653" s="2" t="s">
        <v>69</v>
      </c>
      <c r="E653" s="2">
        <v>-14658.54</v>
      </c>
      <c r="F653" s="2" t="s">
        <v>69</v>
      </c>
    </row>
    <row r="654">
      <c r="A654" s="2" t="s">
        <v>6533</v>
      </c>
      <c r="B654" s="2" t="s">
        <v>6534</v>
      </c>
      <c r="C654" s="2">
        <v>189309.34</v>
      </c>
      <c r="D654" s="2" t="s">
        <v>69</v>
      </c>
      <c r="E654" s="2">
        <v>2935.1</v>
      </c>
      <c r="F654" s="2" t="s">
        <v>69</v>
      </c>
    </row>
    <row r="655">
      <c r="A655" s="2" t="s">
        <v>6535</v>
      </c>
      <c r="B655" s="2" t="s">
        <v>6536</v>
      </c>
      <c r="C655" s="2">
        <v>1542476.65</v>
      </c>
      <c r="D655" s="2" t="s">
        <v>69</v>
      </c>
      <c r="E655" s="2">
        <v>-55648.61</v>
      </c>
      <c r="F655" s="2" t="s">
        <v>69</v>
      </c>
    </row>
    <row r="656">
      <c r="A656" s="2" t="s">
        <v>6537</v>
      </c>
      <c r="B656" s="2" t="s">
        <v>6538</v>
      </c>
      <c r="C656" s="2">
        <v>142280.25</v>
      </c>
      <c r="D656" s="2" t="s">
        <v>69</v>
      </c>
      <c r="E656" s="2">
        <v>4301.26</v>
      </c>
      <c r="F656" s="2" t="s">
        <v>69</v>
      </c>
    </row>
    <row r="657">
      <c r="A657" s="2" t="s">
        <v>6539</v>
      </c>
      <c r="B657" s="2" t="s">
        <v>6540</v>
      </c>
      <c r="C657" s="2">
        <v>123936.8</v>
      </c>
      <c r="D657" s="2" t="s">
        <v>69</v>
      </c>
      <c r="E657" s="2">
        <v>-2515.66</v>
      </c>
      <c r="F657" s="2" t="s">
        <v>69</v>
      </c>
    </row>
    <row r="658">
      <c r="A658" s="2" t="s">
        <v>6541</v>
      </c>
      <c r="B658" s="2" t="s">
        <v>6542</v>
      </c>
      <c r="C658" s="2">
        <v>2123834.02</v>
      </c>
      <c r="D658" s="2" t="s">
        <v>69</v>
      </c>
      <c r="E658" s="2">
        <v>-104186.69</v>
      </c>
      <c r="F658" s="2" t="s">
        <v>69</v>
      </c>
    </row>
    <row r="659">
      <c r="A659" s="2" t="s">
        <v>7209</v>
      </c>
      <c r="B659" s="2" t="s">
        <v>7210</v>
      </c>
      <c r="C659" s="2">
        <v>79918</v>
      </c>
      <c r="D659" s="2" t="s">
        <v>69</v>
      </c>
      <c r="E659" s="2">
        <v>3200.08</v>
      </c>
      <c r="F659" s="2" t="s">
        <v>69</v>
      </c>
    </row>
    <row r="660">
      <c r="A660" s="2" t="s">
        <v>6545</v>
      </c>
      <c r="B660" s="2" t="s">
        <v>6546</v>
      </c>
      <c r="C660" s="2">
        <v>688119.4</v>
      </c>
      <c r="D660" s="2" t="s">
        <v>69</v>
      </c>
      <c r="E660" s="2">
        <v>19151.87</v>
      </c>
      <c r="F660" s="2" t="s">
        <v>69</v>
      </c>
    </row>
    <row r="661">
      <c r="A661" s="2" t="s">
        <v>6547</v>
      </c>
      <c r="B661" s="2" t="s">
        <v>6548</v>
      </c>
      <c r="C661" s="2">
        <v>1121465.15</v>
      </c>
      <c r="D661" s="2" t="s">
        <v>69</v>
      </c>
      <c r="E661" s="2">
        <v>152329.83</v>
      </c>
      <c r="F661" s="2" t="s">
        <v>69</v>
      </c>
    </row>
    <row r="662">
      <c r="A662" s="2" t="s">
        <v>6549</v>
      </c>
      <c r="B662" s="2" t="s">
        <v>6550</v>
      </c>
      <c r="C662" s="2">
        <v>394617.16</v>
      </c>
      <c r="D662" s="2" t="s">
        <v>69</v>
      </c>
      <c r="E662" s="2">
        <v>7037.39</v>
      </c>
      <c r="F662" s="2" t="s">
        <v>69</v>
      </c>
    </row>
    <row r="663">
      <c r="A663" s="2" t="s">
        <v>6551</v>
      </c>
      <c r="B663" s="2" t="s">
        <v>6552</v>
      </c>
      <c r="C663" s="2">
        <v>711342.6</v>
      </c>
      <c r="D663" s="2" t="s">
        <v>69</v>
      </c>
      <c r="E663" s="2">
        <v>27544.69</v>
      </c>
      <c r="F663" s="2" t="s">
        <v>69</v>
      </c>
    </row>
    <row r="664">
      <c r="A664" s="2" t="s">
        <v>6553</v>
      </c>
      <c r="B664" s="2" t="s">
        <v>6554</v>
      </c>
      <c r="C664" s="2">
        <v>352110.24</v>
      </c>
      <c r="D664" s="2" t="s">
        <v>69</v>
      </c>
      <c r="E664" s="2">
        <v>14582.41</v>
      </c>
      <c r="F664" s="2" t="s">
        <v>69</v>
      </c>
    </row>
    <row r="665">
      <c r="A665" s="2" t="s">
        <v>6555</v>
      </c>
      <c r="B665" s="2" t="s">
        <v>6556</v>
      </c>
      <c r="C665" s="2">
        <v>92209</v>
      </c>
      <c r="D665" s="2" t="s">
        <v>69</v>
      </c>
      <c r="E665" s="2">
        <v>-5623.57</v>
      </c>
      <c r="F665" s="2" t="s">
        <v>69</v>
      </c>
    </row>
    <row r="666">
      <c r="A666" s="2" t="s">
        <v>6557</v>
      </c>
      <c r="B666" s="2" t="s">
        <v>6558</v>
      </c>
      <c r="C666" s="2">
        <v>1217268.13</v>
      </c>
      <c r="D666" s="2" t="s">
        <v>69</v>
      </c>
      <c r="E666" s="2">
        <v>29237.37</v>
      </c>
      <c r="F666" s="2" t="s">
        <v>69</v>
      </c>
    </row>
    <row r="667">
      <c r="A667" s="2" t="s">
        <v>6559</v>
      </c>
      <c r="B667" s="2" t="s">
        <v>6560</v>
      </c>
      <c r="C667" s="2">
        <v>948589.46</v>
      </c>
      <c r="D667" s="2" t="s">
        <v>69</v>
      </c>
      <c r="E667" s="2">
        <v>-69771.68</v>
      </c>
      <c r="F667" s="2" t="s">
        <v>69</v>
      </c>
    </row>
    <row r="668">
      <c r="A668" s="2" t="s">
        <v>6561</v>
      </c>
      <c r="B668" s="2" t="s">
        <v>6562</v>
      </c>
      <c r="C668" s="2">
        <v>1555973.75</v>
      </c>
      <c r="D668" s="2" t="s">
        <v>69</v>
      </c>
      <c r="E668" s="2">
        <v>-114139.1</v>
      </c>
      <c r="F668" s="2" t="s">
        <v>69</v>
      </c>
    </row>
    <row r="669">
      <c r="A669" s="2" t="s">
        <v>6563</v>
      </c>
      <c r="B669" s="2" t="s">
        <v>6564</v>
      </c>
      <c r="C669" s="2">
        <v>3620022.67</v>
      </c>
      <c r="D669" s="2" t="s">
        <v>69</v>
      </c>
      <c r="E669" s="2">
        <v>-90573.23</v>
      </c>
      <c r="F669" s="2" t="s">
        <v>69</v>
      </c>
    </row>
    <row r="670">
      <c r="A670" s="2" t="s">
        <v>6565</v>
      </c>
      <c r="B670" s="2" t="s">
        <v>6566</v>
      </c>
      <c r="C670" s="2">
        <v>951715.2</v>
      </c>
      <c r="D670" s="2" t="s">
        <v>69</v>
      </c>
      <c r="E670" s="2">
        <v>13060.23</v>
      </c>
      <c r="F670" s="2" t="s">
        <v>69</v>
      </c>
    </row>
    <row r="671">
      <c r="A671" s="2" t="s">
        <v>6567</v>
      </c>
      <c r="B671" s="2" t="s">
        <v>6568</v>
      </c>
      <c r="C671" s="2">
        <v>1266773.56</v>
      </c>
      <c r="D671" s="2" t="s">
        <v>69</v>
      </c>
      <c r="E671" s="2">
        <v>87512.29</v>
      </c>
      <c r="F671" s="2" t="s">
        <v>69</v>
      </c>
    </row>
    <row r="672">
      <c r="A672" s="2" t="s">
        <v>6569</v>
      </c>
      <c r="B672" s="2" t="s">
        <v>6570</v>
      </c>
      <c r="C672" s="2">
        <v>1275666.48</v>
      </c>
      <c r="D672" s="2" t="s">
        <v>69</v>
      </c>
      <c r="E672" s="2">
        <v>-82463.51</v>
      </c>
      <c r="F672" s="2" t="s">
        <v>69</v>
      </c>
    </row>
    <row r="673">
      <c r="A673" s="2" t="s">
        <v>6575</v>
      </c>
      <c r="B673" s="2" t="s">
        <v>6576</v>
      </c>
      <c r="C673" s="2">
        <v>1051969.68</v>
      </c>
      <c r="D673" s="2" t="s">
        <v>69</v>
      </c>
      <c r="E673" s="2">
        <v>20393.17</v>
      </c>
      <c r="F673" s="2" t="s">
        <v>69</v>
      </c>
    </row>
    <row r="674">
      <c r="A674" s="2" t="s">
        <v>6577</v>
      </c>
      <c r="B674" s="2" t="s">
        <v>6578</v>
      </c>
      <c r="C674" s="2">
        <v>657815.45</v>
      </c>
      <c r="D674" s="2" t="s">
        <v>69</v>
      </c>
      <c r="E674" s="2">
        <v>-30814.28</v>
      </c>
      <c r="F674" s="2" t="s">
        <v>69</v>
      </c>
    </row>
    <row r="675">
      <c r="A675" s="2" t="s">
        <v>6579</v>
      </c>
      <c r="B675" s="2" t="s">
        <v>6580</v>
      </c>
      <c r="C675" s="2">
        <v>216326.7</v>
      </c>
      <c r="D675" s="2" t="s">
        <v>69</v>
      </c>
      <c r="E675" s="2">
        <v>-2274.21</v>
      </c>
      <c r="F675" s="2" t="s">
        <v>69</v>
      </c>
    </row>
    <row r="676">
      <c r="A676" s="2" t="s">
        <v>6581</v>
      </c>
      <c r="B676" s="2" t="s">
        <v>6582</v>
      </c>
      <c r="C676" s="2">
        <v>489397.48</v>
      </c>
      <c r="D676" s="2" t="s">
        <v>69</v>
      </c>
      <c r="E676" s="2">
        <v>4557.2</v>
      </c>
      <c r="F676" s="2" t="s">
        <v>69</v>
      </c>
    </row>
    <row r="677">
      <c r="A677" s="2" t="s">
        <v>6583</v>
      </c>
      <c r="B677" s="2" t="s">
        <v>6584</v>
      </c>
      <c r="C677" s="2">
        <v>1307853.4</v>
      </c>
      <c r="D677" s="2" t="s">
        <v>69</v>
      </c>
      <c r="E677" s="2">
        <v>-62671.15</v>
      </c>
      <c r="F677" s="2" t="s">
        <v>69</v>
      </c>
    </row>
    <row r="678">
      <c r="A678" s="2" t="s">
        <v>6585</v>
      </c>
      <c r="B678" s="2" t="s">
        <v>6586</v>
      </c>
      <c r="C678" s="2">
        <v>202225.4</v>
      </c>
      <c r="D678" s="2" t="s">
        <v>69</v>
      </c>
      <c r="E678" s="2">
        <v>-1463.14</v>
      </c>
      <c r="F678" s="2" t="s">
        <v>69</v>
      </c>
    </row>
    <row r="679">
      <c r="A679" s="2" t="s">
        <v>6591</v>
      </c>
      <c r="B679" s="2" t="s">
        <v>6592</v>
      </c>
      <c r="C679" s="2">
        <v>259977.6</v>
      </c>
      <c r="D679" s="2" t="s">
        <v>69</v>
      </c>
      <c r="E679" s="2">
        <v>-7461.66</v>
      </c>
      <c r="F679" s="2" t="s">
        <v>69</v>
      </c>
    </row>
    <row r="680">
      <c r="A680" s="2" t="s">
        <v>6597</v>
      </c>
      <c r="B680" s="2" t="s">
        <v>6598</v>
      </c>
      <c r="C680" s="2">
        <v>766783.64</v>
      </c>
      <c r="D680" s="2" t="s">
        <v>69</v>
      </c>
      <c r="E680" s="2">
        <v>22807.52</v>
      </c>
      <c r="F680" s="2" t="s">
        <v>69</v>
      </c>
    </row>
    <row r="681">
      <c r="A681" s="2" t="s">
        <v>6599</v>
      </c>
      <c r="B681" s="2" t="s">
        <v>6600</v>
      </c>
      <c r="C681" s="2">
        <v>626943</v>
      </c>
      <c r="D681" s="2" t="s">
        <v>69</v>
      </c>
      <c r="E681" s="2">
        <v>2561.6</v>
      </c>
      <c r="F681" s="2" t="s">
        <v>69</v>
      </c>
    </row>
    <row r="682">
      <c r="A682" s="2" t="s">
        <v>6601</v>
      </c>
      <c r="B682" s="2" t="s">
        <v>6602</v>
      </c>
      <c r="C682" s="2">
        <v>242581.77</v>
      </c>
      <c r="D682" s="2" t="s">
        <v>69</v>
      </c>
      <c r="E682" s="2">
        <v>12086.21</v>
      </c>
      <c r="F682" s="2" t="s">
        <v>69</v>
      </c>
    </row>
    <row r="683">
      <c r="A683" s="2" t="s">
        <v>6603</v>
      </c>
      <c r="B683" s="2" t="s">
        <v>6604</v>
      </c>
      <c r="C683" s="2">
        <v>190624</v>
      </c>
      <c r="D683" s="2" t="s">
        <v>69</v>
      </c>
      <c r="E683" s="2">
        <v>-6264.3</v>
      </c>
      <c r="F683" s="2" t="s">
        <v>69</v>
      </c>
    </row>
    <row r="684">
      <c r="A684" s="2" t="s">
        <v>6605</v>
      </c>
      <c r="B684" s="2" t="s">
        <v>6606</v>
      </c>
      <c r="C684" s="2">
        <v>835165.2</v>
      </c>
      <c r="D684" s="2" t="s">
        <v>69</v>
      </c>
      <c r="E684" s="2">
        <v>-21540.47</v>
      </c>
      <c r="F684" s="2" t="s">
        <v>69</v>
      </c>
    </row>
    <row r="685">
      <c r="A685" s="2" t="s">
        <v>6607</v>
      </c>
      <c r="B685" s="2" t="s">
        <v>6608</v>
      </c>
      <c r="C685" s="2">
        <v>755717.89</v>
      </c>
      <c r="D685" s="2" t="s">
        <v>69</v>
      </c>
      <c r="E685" s="2">
        <v>-39462.64</v>
      </c>
      <c r="F685" s="2" t="s">
        <v>69</v>
      </c>
    </row>
    <row r="686">
      <c r="A686" s="2" t="s">
        <v>6609</v>
      </c>
      <c r="B686" s="2" t="s">
        <v>6610</v>
      </c>
      <c r="C686" s="2">
        <v>667710.93</v>
      </c>
      <c r="D686" s="2" t="s">
        <v>69</v>
      </c>
      <c r="E686" s="2">
        <v>12198.5</v>
      </c>
      <c r="F686" s="2" t="s">
        <v>69</v>
      </c>
    </row>
    <row r="687">
      <c r="A687" s="2" t="s">
        <v>6611</v>
      </c>
      <c r="B687" s="2" t="s">
        <v>6612</v>
      </c>
      <c r="C687" s="2">
        <v>1708840</v>
      </c>
      <c r="D687" s="2" t="s">
        <v>69</v>
      </c>
      <c r="E687" s="2">
        <v>145997.12</v>
      </c>
      <c r="F687" s="2" t="s">
        <v>69</v>
      </c>
    </row>
    <row r="688">
      <c r="A688" s="2" t="s">
        <v>6615</v>
      </c>
      <c r="B688" s="2" t="s">
        <v>6616</v>
      </c>
      <c r="C688" s="2">
        <v>688253.88</v>
      </c>
      <c r="D688" s="2" t="s">
        <v>69</v>
      </c>
      <c r="E688" s="2">
        <v>52618.94</v>
      </c>
      <c r="F688" s="2" t="s">
        <v>69</v>
      </c>
    </row>
    <row r="689">
      <c r="A689" s="2" t="s">
        <v>6621</v>
      </c>
      <c r="B689" s="2" t="s">
        <v>6622</v>
      </c>
      <c r="C689" s="2">
        <v>196934.76</v>
      </c>
      <c r="D689" s="2" t="s">
        <v>69</v>
      </c>
      <c r="E689" s="2">
        <v>3005.12</v>
      </c>
      <c r="F689" s="2" t="s">
        <v>69</v>
      </c>
    </row>
    <row r="690">
      <c r="A690" s="2" t="s">
        <v>6623</v>
      </c>
      <c r="B690" s="2" t="s">
        <v>6624</v>
      </c>
      <c r="C690" s="2">
        <v>197985.9</v>
      </c>
      <c r="D690" s="2" t="s">
        <v>69</v>
      </c>
      <c r="E690" s="2">
        <v>-3452.12</v>
      </c>
      <c r="F690" s="2" t="s">
        <v>69</v>
      </c>
    </row>
    <row r="691">
      <c r="A691" s="2" t="s">
        <v>6627</v>
      </c>
      <c r="B691" s="2" t="s">
        <v>6628</v>
      </c>
      <c r="C691" s="2">
        <v>1568443.52</v>
      </c>
      <c r="D691" s="2" t="s">
        <v>69</v>
      </c>
      <c r="E691" s="2">
        <v>-67503.36</v>
      </c>
      <c r="F691" s="2" t="s">
        <v>69</v>
      </c>
    </row>
    <row r="692">
      <c r="A692" s="2" t="s">
        <v>6629</v>
      </c>
      <c r="B692" s="2" t="s">
        <v>6630</v>
      </c>
      <c r="C692" s="2">
        <v>1279536.96</v>
      </c>
      <c r="D692" s="2" t="s">
        <v>69</v>
      </c>
      <c r="E692" s="2">
        <v>-39516.1</v>
      </c>
      <c r="F692" s="2" t="s">
        <v>69</v>
      </c>
    </row>
    <row r="693">
      <c r="A693" s="2" t="s">
        <v>6631</v>
      </c>
      <c r="B693" s="2" t="s">
        <v>6632</v>
      </c>
      <c r="C693" s="2">
        <v>361306.85</v>
      </c>
      <c r="D693" s="2" t="s">
        <v>69</v>
      </c>
      <c r="E693" s="2">
        <v>17438.12</v>
      </c>
      <c r="F693" s="2" t="s">
        <v>69</v>
      </c>
    </row>
    <row r="694">
      <c r="A694" s="2" t="s">
        <v>6633</v>
      </c>
      <c r="B694" s="2" t="s">
        <v>6634</v>
      </c>
      <c r="C694" s="2">
        <v>879419.4</v>
      </c>
      <c r="D694" s="2" t="s">
        <v>69</v>
      </c>
      <c r="E694" s="2">
        <v>-27938.2</v>
      </c>
      <c r="F694" s="2" t="s">
        <v>69</v>
      </c>
    </row>
    <row r="695">
      <c r="A695" s="2" t="s">
        <v>6635</v>
      </c>
      <c r="B695" s="2" t="s">
        <v>6636</v>
      </c>
      <c r="C695" s="2">
        <v>1558852.28</v>
      </c>
      <c r="D695" s="2" t="s">
        <v>69</v>
      </c>
      <c r="E695" s="2">
        <v>-49131.95</v>
      </c>
      <c r="F695" s="2" t="s">
        <v>69</v>
      </c>
    </row>
    <row r="696">
      <c r="A696" s="2" t="s">
        <v>6637</v>
      </c>
      <c r="B696" s="2" t="s">
        <v>6638</v>
      </c>
      <c r="C696" s="2">
        <v>204996.18</v>
      </c>
      <c r="D696" s="2" t="s">
        <v>69</v>
      </c>
      <c r="E696" s="2">
        <v>11062.13</v>
      </c>
      <c r="F696" s="2" t="s">
        <v>69</v>
      </c>
    </row>
    <row r="697">
      <c r="A697" s="2" t="s">
        <v>6639</v>
      </c>
      <c r="B697" s="2" t="s">
        <v>6640</v>
      </c>
      <c r="C697" s="2">
        <v>996835.56</v>
      </c>
      <c r="D697" s="2" t="s">
        <v>69</v>
      </c>
      <c r="E697" s="2">
        <v>29744.03</v>
      </c>
      <c r="F697" s="2" t="s">
        <v>69</v>
      </c>
    </row>
    <row r="698">
      <c r="A698" s="2" t="s">
        <v>6641</v>
      </c>
      <c r="B698" s="2" t="s">
        <v>6642</v>
      </c>
      <c r="C698" s="2">
        <v>937378.92</v>
      </c>
      <c r="D698" s="2" t="s">
        <v>69</v>
      </c>
      <c r="E698" s="2">
        <v>-70570.93</v>
      </c>
      <c r="F698" s="2" t="s">
        <v>69</v>
      </c>
    </row>
    <row r="699">
      <c r="A699" s="2" t="s">
        <v>6643</v>
      </c>
      <c r="B699" s="2" t="s">
        <v>6644</v>
      </c>
      <c r="C699" s="2">
        <v>216802.52</v>
      </c>
      <c r="D699" s="2" t="s">
        <v>69</v>
      </c>
      <c r="E699" s="2">
        <v>13750.51</v>
      </c>
      <c r="F699" s="2" t="s">
        <v>69</v>
      </c>
    </row>
    <row r="700">
      <c r="A700" s="2" t="s">
        <v>6645</v>
      </c>
      <c r="B700" s="2" t="s">
        <v>6646</v>
      </c>
      <c r="C700" s="2">
        <v>980569.05</v>
      </c>
      <c r="D700" s="2" t="s">
        <v>69</v>
      </c>
      <c r="E700" s="2">
        <v>74388.04</v>
      </c>
      <c r="F700" s="2" t="s">
        <v>69</v>
      </c>
    </row>
    <row r="701">
      <c r="A701" s="2" t="s">
        <v>6649</v>
      </c>
      <c r="B701" s="2" t="s">
        <v>6650</v>
      </c>
      <c r="C701" s="2">
        <v>335913.35</v>
      </c>
      <c r="D701" s="2" t="s">
        <v>69</v>
      </c>
      <c r="E701" s="2">
        <v>-6321.31</v>
      </c>
      <c r="F701" s="2" t="s">
        <v>69</v>
      </c>
    </row>
    <row r="702">
      <c r="A702" s="2" t="s">
        <v>6651</v>
      </c>
      <c r="B702" s="2" t="s">
        <v>6652</v>
      </c>
      <c r="C702" s="2">
        <v>112361.05</v>
      </c>
      <c r="D702" s="2" t="s">
        <v>69</v>
      </c>
      <c r="E702" s="2">
        <v>3203.12</v>
      </c>
      <c r="F702" s="2" t="s">
        <v>69</v>
      </c>
    </row>
    <row r="703">
      <c r="A703" s="2" t="s">
        <v>6653</v>
      </c>
      <c r="B703" s="2" t="s">
        <v>6654</v>
      </c>
      <c r="C703" s="2">
        <v>97604.16</v>
      </c>
      <c r="D703" s="2" t="s">
        <v>69</v>
      </c>
      <c r="E703" s="2">
        <v>137.32</v>
      </c>
      <c r="F703" s="2" t="s">
        <v>69</v>
      </c>
    </row>
    <row r="704">
      <c r="A704" s="2" t="s">
        <v>6655</v>
      </c>
      <c r="B704" s="2" t="s">
        <v>6656</v>
      </c>
      <c r="C704" s="2">
        <v>1238305.32</v>
      </c>
      <c r="D704" s="2" t="s">
        <v>69</v>
      </c>
      <c r="E704" s="2">
        <v>54675.4</v>
      </c>
      <c r="F704" s="2" t="s">
        <v>69</v>
      </c>
    </row>
    <row r="705">
      <c r="A705" s="2" t="s">
        <v>6659</v>
      </c>
      <c r="B705" s="2" t="s">
        <v>6660</v>
      </c>
      <c r="C705" s="2">
        <v>1579515</v>
      </c>
      <c r="D705" s="2" t="s">
        <v>69</v>
      </c>
      <c r="E705" s="2">
        <v>-49977.95</v>
      </c>
      <c r="F705" s="2" t="s">
        <v>69</v>
      </c>
    </row>
    <row r="706">
      <c r="A706" s="2" t="s">
        <v>6663</v>
      </c>
      <c r="B706" s="2" t="s">
        <v>6664</v>
      </c>
      <c r="C706" s="2">
        <v>603314.42</v>
      </c>
      <c r="D706" s="2" t="s">
        <v>69</v>
      </c>
      <c r="E706" s="2">
        <v>36425.14</v>
      </c>
      <c r="F706" s="2" t="s">
        <v>69</v>
      </c>
    </row>
    <row r="707">
      <c r="A707" s="2" t="s">
        <v>6667</v>
      </c>
      <c r="B707" s="2" t="s">
        <v>6668</v>
      </c>
      <c r="C707" s="2">
        <v>241466.82</v>
      </c>
      <c r="D707" s="2" t="s">
        <v>69</v>
      </c>
      <c r="E707" s="2">
        <v>15863.21</v>
      </c>
      <c r="F707" s="2" t="s">
        <v>69</v>
      </c>
    </row>
    <row r="708">
      <c r="A708" s="2" t="s">
        <v>6669</v>
      </c>
      <c r="B708" s="2" t="s">
        <v>6670</v>
      </c>
      <c r="C708" s="2">
        <v>607590.72</v>
      </c>
      <c r="D708" s="2" t="s">
        <v>69</v>
      </c>
      <c r="E708" s="2">
        <v>-56010.19</v>
      </c>
      <c r="F708" s="2" t="s">
        <v>69</v>
      </c>
    </row>
    <row r="709">
      <c r="A709" s="2" t="s">
        <v>6671</v>
      </c>
      <c r="B709" s="2" t="s">
        <v>6672</v>
      </c>
      <c r="C709" s="2">
        <v>149755.96</v>
      </c>
      <c r="D709" s="2" t="s">
        <v>69</v>
      </c>
      <c r="E709" s="2">
        <v>-1505.7</v>
      </c>
      <c r="F709" s="2" t="s">
        <v>69</v>
      </c>
    </row>
    <row r="710">
      <c r="A710" s="2" t="s">
        <v>6673</v>
      </c>
      <c r="B710" s="2" t="s">
        <v>6674</v>
      </c>
      <c r="C710" s="2">
        <v>873319.44</v>
      </c>
      <c r="D710" s="2" t="s">
        <v>69</v>
      </c>
      <c r="E710" s="2">
        <v>3001.29</v>
      </c>
      <c r="F710" s="2" t="s">
        <v>69</v>
      </c>
    </row>
    <row r="711">
      <c r="A711" s="2" t="s">
        <v>6675</v>
      </c>
      <c r="B711" s="2" t="s">
        <v>6676</v>
      </c>
      <c r="C711" s="2">
        <v>1066549.4</v>
      </c>
      <c r="D711" s="2" t="s">
        <v>69</v>
      </c>
      <c r="E711" s="2">
        <v>27423.64</v>
      </c>
      <c r="F711" s="2" t="s">
        <v>69</v>
      </c>
    </row>
    <row r="712">
      <c r="A712" s="2" t="s">
        <v>6677</v>
      </c>
      <c r="B712" s="2" t="s">
        <v>6678</v>
      </c>
      <c r="C712" s="2">
        <v>358925.58</v>
      </c>
      <c r="D712" s="2" t="s">
        <v>69</v>
      </c>
      <c r="E712" s="2">
        <v>28905.25</v>
      </c>
      <c r="F712" s="2" t="s">
        <v>69</v>
      </c>
    </row>
    <row r="713">
      <c r="A713" s="2" t="s">
        <v>6679</v>
      </c>
      <c r="B713" s="2" t="s">
        <v>6680</v>
      </c>
      <c r="C713" s="2">
        <v>559719.72</v>
      </c>
      <c r="D713" s="2" t="s">
        <v>69</v>
      </c>
      <c r="E713" s="2">
        <v>15888.86</v>
      </c>
      <c r="F713" s="2" t="s">
        <v>69</v>
      </c>
    </row>
    <row r="714">
      <c r="A714" s="2" t="s">
        <v>6681</v>
      </c>
      <c r="B714" s="2" t="s">
        <v>6682</v>
      </c>
      <c r="C714" s="2">
        <v>323639.4</v>
      </c>
      <c r="D714" s="2" t="s">
        <v>69</v>
      </c>
      <c r="E714" s="2">
        <v>-26723.74</v>
      </c>
      <c r="F714" s="2" t="s">
        <v>69</v>
      </c>
    </row>
    <row r="715">
      <c r="A715" s="2" t="s">
        <v>6685</v>
      </c>
      <c r="B715" s="2" t="s">
        <v>6686</v>
      </c>
      <c r="C715" s="2">
        <v>714530.9</v>
      </c>
      <c r="D715" s="2" t="s">
        <v>69</v>
      </c>
      <c r="E715" s="2">
        <v>8206.37</v>
      </c>
      <c r="F715" s="2" t="s">
        <v>69</v>
      </c>
    </row>
    <row r="716">
      <c r="A716" s="2" t="s">
        <v>6689</v>
      </c>
      <c r="B716" s="2" t="s">
        <v>6690</v>
      </c>
      <c r="C716" s="2">
        <v>448920</v>
      </c>
      <c r="D716" s="2" t="s">
        <v>69</v>
      </c>
      <c r="E716" s="2">
        <v>-25738.65</v>
      </c>
      <c r="F716" s="2" t="s">
        <v>69</v>
      </c>
    </row>
    <row r="717">
      <c r="A717" s="2" t="s">
        <v>6691</v>
      </c>
      <c r="B717" s="2" t="s">
        <v>6692</v>
      </c>
      <c r="C717" s="2">
        <v>136668.01</v>
      </c>
      <c r="D717" s="2" t="s">
        <v>69</v>
      </c>
      <c r="E717" s="2">
        <v>2167.94</v>
      </c>
      <c r="F717" s="2" t="s">
        <v>69</v>
      </c>
    </row>
    <row r="718">
      <c r="A718" s="2" t="s">
        <v>6693</v>
      </c>
      <c r="B718" s="2" t="s">
        <v>6694</v>
      </c>
      <c r="C718" s="2">
        <v>884709.94</v>
      </c>
      <c r="D718" s="2" t="s">
        <v>69</v>
      </c>
      <c r="E718" s="2">
        <v>-2517.13</v>
      </c>
      <c r="F718" s="2" t="s">
        <v>69</v>
      </c>
    </row>
    <row r="719">
      <c r="A719" s="2" t="s">
        <v>6695</v>
      </c>
      <c r="B719" s="2" t="s">
        <v>6696</v>
      </c>
      <c r="C719" s="2">
        <v>978271.08</v>
      </c>
      <c r="D719" s="2" t="s">
        <v>69</v>
      </c>
      <c r="E719" s="2">
        <v>41391.8</v>
      </c>
      <c r="F719" s="2" t="s">
        <v>69</v>
      </c>
    </row>
    <row r="720">
      <c r="A720" s="2" t="s">
        <v>6697</v>
      </c>
      <c r="B720" s="2" t="s">
        <v>6698</v>
      </c>
      <c r="C720" s="2">
        <v>371633.1</v>
      </c>
      <c r="D720" s="2" t="s">
        <v>69</v>
      </c>
      <c r="E720" s="2">
        <v>-3944.71</v>
      </c>
      <c r="F720" s="2" t="s">
        <v>69</v>
      </c>
    </row>
    <row r="721">
      <c r="A721" s="2" t="s">
        <v>6699</v>
      </c>
      <c r="B721" s="2" t="s">
        <v>6700</v>
      </c>
      <c r="C721" s="2">
        <v>1204505.69</v>
      </c>
      <c r="D721" s="2" t="s">
        <v>69</v>
      </c>
      <c r="E721" s="2">
        <v>-62138.94</v>
      </c>
      <c r="F721" s="2" t="s">
        <v>69</v>
      </c>
    </row>
    <row r="722">
      <c r="A722" s="2" t="s">
        <v>6701</v>
      </c>
      <c r="B722" s="2" t="s">
        <v>6702</v>
      </c>
      <c r="C722" s="2">
        <v>709792.83</v>
      </c>
      <c r="D722" s="2" t="s">
        <v>69</v>
      </c>
      <c r="E722" s="2">
        <v>-29224.84</v>
      </c>
      <c r="F722" s="2" t="s">
        <v>69</v>
      </c>
    </row>
    <row r="723">
      <c r="A723" s="2" t="s">
        <v>6703</v>
      </c>
      <c r="B723" s="2" t="s">
        <v>6704</v>
      </c>
      <c r="C723" s="2">
        <v>1107766.45</v>
      </c>
      <c r="D723" s="2" t="s">
        <v>69</v>
      </c>
      <c r="E723" s="2">
        <v>-49696.2</v>
      </c>
      <c r="F723" s="2" t="s">
        <v>69</v>
      </c>
    </row>
    <row r="724">
      <c r="A724" s="2" t="s">
        <v>6705</v>
      </c>
      <c r="B724" s="2" t="s">
        <v>6706</v>
      </c>
      <c r="C724" s="2">
        <v>3831521.25</v>
      </c>
      <c r="D724" s="2" t="s">
        <v>69</v>
      </c>
      <c r="E724" s="2">
        <v>-221158.11</v>
      </c>
      <c r="F724" s="2" t="s">
        <v>69</v>
      </c>
    </row>
    <row r="725">
      <c r="A725" s="2" t="s">
        <v>6707</v>
      </c>
      <c r="B725" s="2" t="s">
        <v>6708</v>
      </c>
      <c r="C725" s="2">
        <v>559571.4</v>
      </c>
      <c r="D725" s="2" t="s">
        <v>69</v>
      </c>
      <c r="E725" s="2">
        <v>48247.76</v>
      </c>
      <c r="F725" s="2" t="s">
        <v>69</v>
      </c>
    </row>
    <row r="726">
      <c r="A726" s="2" t="s">
        <v>6709</v>
      </c>
      <c r="B726" s="2" t="s">
        <v>6710</v>
      </c>
      <c r="C726" s="2">
        <v>610115.48</v>
      </c>
      <c r="D726" s="2" t="s">
        <v>69</v>
      </c>
      <c r="E726" s="2">
        <v>25749.33</v>
      </c>
      <c r="F726" s="2" t="s">
        <v>69</v>
      </c>
    </row>
    <row r="727">
      <c r="A727" s="2" t="s">
        <v>6711</v>
      </c>
      <c r="B727" s="2" t="s">
        <v>6712</v>
      </c>
      <c r="C727" s="2">
        <v>369769.3</v>
      </c>
      <c r="D727" s="2" t="s">
        <v>69</v>
      </c>
      <c r="E727" s="2">
        <v>1371.7</v>
      </c>
      <c r="F727" s="2" t="s">
        <v>69</v>
      </c>
    </row>
    <row r="728">
      <c r="A728" s="2" t="s">
        <v>6713</v>
      </c>
      <c r="B728" s="2" t="s">
        <v>6714</v>
      </c>
      <c r="C728" s="2">
        <v>150780.33</v>
      </c>
      <c r="D728" s="2" t="s">
        <v>69</v>
      </c>
      <c r="E728" s="2">
        <v>-9038.13</v>
      </c>
      <c r="F728" s="2" t="s">
        <v>69</v>
      </c>
    </row>
    <row r="729">
      <c r="A729" s="2" t="s">
        <v>6715</v>
      </c>
      <c r="B729" s="2" t="s">
        <v>6716</v>
      </c>
      <c r="C729" s="2">
        <v>364980.51</v>
      </c>
      <c r="D729" s="2" t="s">
        <v>69</v>
      </c>
      <c r="E729" s="2">
        <v>-17364.15</v>
      </c>
      <c r="F729" s="2" t="s">
        <v>69</v>
      </c>
    </row>
    <row r="730">
      <c r="A730" s="2" t="s">
        <v>6719</v>
      </c>
      <c r="B730" s="2" t="s">
        <v>6720</v>
      </c>
      <c r="C730" s="2">
        <v>3332379.84</v>
      </c>
      <c r="D730" s="2" t="s">
        <v>69</v>
      </c>
      <c r="E730" s="2">
        <v>-140617.7</v>
      </c>
      <c r="F730" s="2" t="s">
        <v>69</v>
      </c>
    </row>
    <row r="731">
      <c r="A731" s="2" t="s">
        <v>6721</v>
      </c>
      <c r="B731" s="2" t="s">
        <v>6722</v>
      </c>
      <c r="C731" s="2">
        <v>113123.43</v>
      </c>
      <c r="D731" s="2" t="s">
        <v>69</v>
      </c>
      <c r="E731" s="2">
        <v>3241.54</v>
      </c>
      <c r="F731" s="2" t="s">
        <v>69</v>
      </c>
    </row>
    <row r="732">
      <c r="A732" s="2" t="s">
        <v>6723</v>
      </c>
      <c r="B732" s="2" t="s">
        <v>6724</v>
      </c>
      <c r="C732" s="2">
        <v>1347632.64</v>
      </c>
      <c r="D732" s="2" t="s">
        <v>69</v>
      </c>
      <c r="E732" s="2">
        <v>100865.36</v>
      </c>
      <c r="F732" s="2" t="s">
        <v>69</v>
      </c>
    </row>
    <row r="733">
      <c r="A733" s="2" t="s">
        <v>6725</v>
      </c>
      <c r="B733" s="2" t="s">
        <v>6726</v>
      </c>
      <c r="C733" s="2">
        <v>745312.56</v>
      </c>
      <c r="D733" s="2" t="s">
        <v>69</v>
      </c>
      <c r="E733" s="2">
        <v>35239.56</v>
      </c>
      <c r="F733" s="2" t="s">
        <v>69</v>
      </c>
    </row>
    <row r="734">
      <c r="A734" s="2" t="s">
        <v>6729</v>
      </c>
      <c r="B734" s="2" t="s">
        <v>6730</v>
      </c>
      <c r="C734" s="2">
        <v>1453782.72</v>
      </c>
      <c r="D734" s="2" t="s">
        <v>69</v>
      </c>
      <c r="E734" s="2">
        <v>94258.56</v>
      </c>
      <c r="F734" s="2" t="s">
        <v>69</v>
      </c>
    </row>
    <row r="735">
      <c r="A735" s="2" t="s">
        <v>6731</v>
      </c>
      <c r="B735" s="2" t="s">
        <v>6732</v>
      </c>
      <c r="C735" s="2">
        <v>213119.28</v>
      </c>
      <c r="D735" s="2" t="s">
        <v>69</v>
      </c>
      <c r="E735" s="2">
        <v>3561.18</v>
      </c>
      <c r="F735" s="2" t="s">
        <v>69</v>
      </c>
    </row>
    <row r="736">
      <c r="A736" s="2" t="s">
        <v>6733</v>
      </c>
      <c r="B736" s="2" t="s">
        <v>6734</v>
      </c>
      <c r="C736" s="2">
        <v>905053.68</v>
      </c>
      <c r="D736" s="2" t="s">
        <v>69</v>
      </c>
      <c r="E736" s="2">
        <v>-15799.73</v>
      </c>
      <c r="F736" s="2" t="s">
        <v>69</v>
      </c>
    </row>
    <row r="737">
      <c r="A737" s="2" t="s">
        <v>6735</v>
      </c>
      <c r="B737" s="2" t="s">
        <v>6736</v>
      </c>
      <c r="C737" s="2">
        <v>299301.21</v>
      </c>
      <c r="D737" s="2" t="s">
        <v>69</v>
      </c>
      <c r="E737" s="2">
        <v>-14414.34</v>
      </c>
      <c r="F737" s="2" t="s">
        <v>69</v>
      </c>
    </row>
    <row r="738">
      <c r="A738" s="2" t="s">
        <v>6737</v>
      </c>
      <c r="B738" s="2" t="s">
        <v>6738</v>
      </c>
      <c r="C738" s="2">
        <v>275742.24</v>
      </c>
      <c r="D738" s="2" t="s">
        <v>69</v>
      </c>
      <c r="E738" s="2">
        <v>5429.24</v>
      </c>
      <c r="F738" s="2" t="s">
        <v>69</v>
      </c>
    </row>
    <row r="739">
      <c r="A739" s="2" t="s">
        <v>6739</v>
      </c>
      <c r="B739" s="2" t="s">
        <v>6740</v>
      </c>
      <c r="C739" s="2">
        <v>362714.74</v>
      </c>
      <c r="D739" s="2" t="s">
        <v>69</v>
      </c>
      <c r="E739" s="2">
        <v>-19439.81</v>
      </c>
      <c r="F739" s="2" t="s">
        <v>69</v>
      </c>
    </row>
    <row r="740">
      <c r="A740" s="2" t="s">
        <v>6741</v>
      </c>
      <c r="B740" s="2" t="s">
        <v>6742</v>
      </c>
      <c r="C740" s="2">
        <v>1066488.48</v>
      </c>
      <c r="D740" s="2" t="s">
        <v>69</v>
      </c>
      <c r="E740" s="2">
        <v>-11281.99</v>
      </c>
      <c r="F740" s="2" t="s">
        <v>69</v>
      </c>
    </row>
    <row r="741">
      <c r="A741" s="2" t="s">
        <v>6743</v>
      </c>
      <c r="B741" s="2" t="s">
        <v>6744</v>
      </c>
      <c r="C741" s="2">
        <v>139066.2</v>
      </c>
      <c r="D741" s="2" t="s">
        <v>69</v>
      </c>
      <c r="E741" s="2">
        <v>-10833.21</v>
      </c>
      <c r="F741" s="2" t="s">
        <v>69</v>
      </c>
    </row>
    <row r="742">
      <c r="A742" s="2" t="s">
        <v>6745</v>
      </c>
      <c r="B742" s="2" t="s">
        <v>6746</v>
      </c>
      <c r="C742" s="2">
        <v>502314.72</v>
      </c>
      <c r="D742" s="2" t="s">
        <v>69</v>
      </c>
      <c r="E742" s="2">
        <v>-13005.63</v>
      </c>
      <c r="F742" s="2" t="s">
        <v>69</v>
      </c>
    </row>
    <row r="743">
      <c r="A743" s="2" t="s">
        <v>6747</v>
      </c>
      <c r="B743" s="2" t="s">
        <v>6748</v>
      </c>
      <c r="C743" s="2">
        <v>674181.7</v>
      </c>
      <c r="D743" s="2" t="s">
        <v>69</v>
      </c>
      <c r="E743" s="2">
        <v>7938.31</v>
      </c>
      <c r="F743" s="2" t="s">
        <v>69</v>
      </c>
    </row>
    <row r="744">
      <c r="A744" s="2" t="s">
        <v>6749</v>
      </c>
      <c r="B744" s="2" t="s">
        <v>6750</v>
      </c>
      <c r="C744" s="2">
        <v>331954.35</v>
      </c>
      <c r="D744" s="2" t="s">
        <v>69</v>
      </c>
      <c r="E744" s="2">
        <v>4203.09</v>
      </c>
      <c r="F744" s="2" t="s">
        <v>69</v>
      </c>
    </row>
    <row r="745">
      <c r="A745" s="2" t="s">
        <v>6751</v>
      </c>
      <c r="B745" s="2" t="s">
        <v>6752</v>
      </c>
      <c r="C745" s="2">
        <v>401764</v>
      </c>
      <c r="D745" s="2" t="s">
        <v>69</v>
      </c>
      <c r="E745" s="2">
        <v>19109.57</v>
      </c>
      <c r="F745" s="2" t="s">
        <v>69</v>
      </c>
    </row>
    <row r="746">
      <c r="A746" s="2" t="s">
        <v>6753</v>
      </c>
      <c r="B746" s="2" t="s">
        <v>6754</v>
      </c>
      <c r="C746" s="2">
        <v>345017.25</v>
      </c>
      <c r="D746" s="2" t="s">
        <v>69</v>
      </c>
      <c r="E746" s="2">
        <v>4217.76</v>
      </c>
      <c r="F746" s="2" t="s">
        <v>69</v>
      </c>
    </row>
    <row r="747">
      <c r="A747" s="2" t="s">
        <v>6755</v>
      </c>
      <c r="B747" s="2" t="s">
        <v>6756</v>
      </c>
      <c r="C747" s="2">
        <v>117374.4</v>
      </c>
      <c r="D747" s="2" t="s">
        <v>69</v>
      </c>
      <c r="E747" s="2">
        <v>1339.77</v>
      </c>
      <c r="F747" s="2" t="s">
        <v>69</v>
      </c>
    </row>
    <row r="748">
      <c r="A748" s="2" t="s">
        <v>6757</v>
      </c>
      <c r="B748" s="2" t="s">
        <v>6758</v>
      </c>
      <c r="C748" s="2">
        <v>145819.08</v>
      </c>
      <c r="D748" s="2" t="s">
        <v>69</v>
      </c>
      <c r="E748" s="2">
        <v>-944.61</v>
      </c>
      <c r="F748" s="2" t="s">
        <v>69</v>
      </c>
    </row>
    <row r="749">
      <c r="A749" s="2" t="s">
        <v>7211</v>
      </c>
      <c r="B749" s="2" t="s">
        <v>6760</v>
      </c>
      <c r="C749" s="2">
        <v>398559.64</v>
      </c>
      <c r="D749" s="2" t="s">
        <v>69</v>
      </c>
      <c r="E749" s="2">
        <v>7583.12</v>
      </c>
      <c r="F749" s="2" t="s">
        <v>69</v>
      </c>
    </row>
    <row r="750">
      <c r="A750" s="2" t="s">
        <v>6761</v>
      </c>
      <c r="B750" s="2" t="s">
        <v>6762</v>
      </c>
      <c r="C750" s="2">
        <v>2054735.54</v>
      </c>
      <c r="D750" s="2" t="s">
        <v>69</v>
      </c>
      <c r="E750" s="2">
        <v>-87429.68</v>
      </c>
      <c r="F750" s="2" t="s">
        <v>69</v>
      </c>
    </row>
    <row r="751">
      <c r="A751" s="2" t="s">
        <v>6763</v>
      </c>
      <c r="B751" s="2" t="s">
        <v>6764</v>
      </c>
      <c r="C751" s="2">
        <v>978775.27</v>
      </c>
      <c r="D751" s="2" t="s">
        <v>69</v>
      </c>
      <c r="E751" s="2">
        <v>-45078.35</v>
      </c>
      <c r="F751" s="2" t="s">
        <v>69</v>
      </c>
    </row>
    <row r="752">
      <c r="A752" s="2" t="s">
        <v>6765</v>
      </c>
      <c r="B752" s="2" t="s">
        <v>6766</v>
      </c>
      <c r="C752" s="2">
        <v>1377375.36</v>
      </c>
      <c r="D752" s="2" t="s">
        <v>69</v>
      </c>
      <c r="E752" s="2">
        <v>67817.98</v>
      </c>
      <c r="F752" s="2" t="s">
        <v>69</v>
      </c>
    </row>
    <row r="753">
      <c r="A753" s="2" t="s">
        <v>6767</v>
      </c>
      <c r="B753" s="2" t="s">
        <v>6768</v>
      </c>
      <c r="C753" s="2">
        <v>871023.72</v>
      </c>
      <c r="D753" s="2" t="s">
        <v>69</v>
      </c>
      <c r="E753" s="2">
        <v>-47707.67</v>
      </c>
      <c r="F753" s="2" t="s">
        <v>69</v>
      </c>
    </row>
    <row r="754">
      <c r="A754" s="2" t="s">
        <v>6769</v>
      </c>
      <c r="B754" s="2" t="s">
        <v>6770</v>
      </c>
      <c r="C754" s="2">
        <v>659408.4</v>
      </c>
      <c r="D754" s="2" t="s">
        <v>69</v>
      </c>
      <c r="E754" s="2">
        <v>21360.42</v>
      </c>
      <c r="F754" s="2" t="s">
        <v>69</v>
      </c>
    </row>
    <row r="755">
      <c r="A755" s="2" t="s">
        <v>6771</v>
      </c>
      <c r="B755" s="2" t="s">
        <v>6772</v>
      </c>
      <c r="C755" s="2">
        <v>1419820.8</v>
      </c>
      <c r="D755" s="2" t="s">
        <v>69</v>
      </c>
      <c r="E755" s="2">
        <v>24589.43</v>
      </c>
      <c r="F755" s="2" t="s">
        <v>69</v>
      </c>
    </row>
    <row r="756">
      <c r="A756" s="2" t="s">
        <v>6775</v>
      </c>
      <c r="B756" s="2" t="s">
        <v>6776</v>
      </c>
      <c r="C756" s="2">
        <v>542765.78</v>
      </c>
      <c r="D756" s="2" t="s">
        <v>69</v>
      </c>
      <c r="E756" s="2">
        <v>3720.14</v>
      </c>
      <c r="F756" s="2" t="s">
        <v>69</v>
      </c>
    </row>
    <row r="757">
      <c r="A757" s="2" t="s">
        <v>6777</v>
      </c>
      <c r="B757" s="2" t="s">
        <v>6778</v>
      </c>
      <c r="C757" s="2">
        <v>454260.9</v>
      </c>
      <c r="D757" s="2" t="s">
        <v>69</v>
      </c>
      <c r="E757" s="2">
        <v>-3460.85</v>
      </c>
      <c r="F757" s="2" t="s">
        <v>69</v>
      </c>
    </row>
    <row r="758">
      <c r="A758" s="2" t="s">
        <v>6779</v>
      </c>
      <c r="B758" s="2" t="s">
        <v>6780</v>
      </c>
      <c r="C758" s="2">
        <v>241159.23</v>
      </c>
      <c r="D758" s="2" t="s">
        <v>69</v>
      </c>
      <c r="E758" s="2">
        <v>-2170.16</v>
      </c>
      <c r="F758" s="2" t="s">
        <v>69</v>
      </c>
    </row>
    <row r="759">
      <c r="A759" s="2" t="s">
        <v>6781</v>
      </c>
      <c r="B759" s="2" t="s">
        <v>6782</v>
      </c>
      <c r="C759" s="2">
        <v>412717.5</v>
      </c>
      <c r="D759" s="2" t="s">
        <v>69</v>
      </c>
      <c r="E759" s="2">
        <v>-159.92</v>
      </c>
      <c r="F759" s="2" t="s">
        <v>69</v>
      </c>
    </row>
    <row r="760">
      <c r="A760" s="2" t="s">
        <v>6783</v>
      </c>
      <c r="B760" s="2" t="s">
        <v>6784</v>
      </c>
      <c r="C760" s="2">
        <v>175345.56</v>
      </c>
      <c r="D760" s="2" t="s">
        <v>69</v>
      </c>
      <c r="E760" s="2">
        <v>-9661.05</v>
      </c>
      <c r="F760" s="2" t="s">
        <v>69</v>
      </c>
    </row>
    <row r="761">
      <c r="A761" s="2" t="s">
        <v>6785</v>
      </c>
      <c r="B761" s="2" t="s">
        <v>6786</v>
      </c>
      <c r="C761" s="2">
        <v>822416.98</v>
      </c>
      <c r="D761" s="2" t="s">
        <v>69</v>
      </c>
      <c r="E761" s="2">
        <v>-40331.72</v>
      </c>
      <c r="F761" s="2" t="s">
        <v>69</v>
      </c>
    </row>
    <row r="762">
      <c r="A762" s="2" t="s">
        <v>6791</v>
      </c>
      <c r="B762" s="2" t="s">
        <v>6792</v>
      </c>
      <c r="C762" s="2">
        <v>514360.68</v>
      </c>
      <c r="D762" s="2" t="s">
        <v>69</v>
      </c>
      <c r="E762" s="2">
        <v>-28780.7</v>
      </c>
      <c r="F762" s="2" t="s">
        <v>69</v>
      </c>
    </row>
    <row r="763">
      <c r="A763" s="2" t="s">
        <v>6793</v>
      </c>
      <c r="B763" s="2" t="s">
        <v>6794</v>
      </c>
      <c r="C763" s="2">
        <v>696221.4</v>
      </c>
      <c r="D763" s="2" t="s">
        <v>69</v>
      </c>
      <c r="E763" s="2">
        <v>-13246.14</v>
      </c>
      <c r="F763" s="2" t="s">
        <v>69</v>
      </c>
    </row>
    <row r="764">
      <c r="A764" s="2" t="s">
        <v>6795</v>
      </c>
      <c r="B764" s="2" t="s">
        <v>6796</v>
      </c>
      <c r="C764" s="2">
        <v>1060699.33</v>
      </c>
      <c r="D764" s="2" t="s">
        <v>69</v>
      </c>
      <c r="E764" s="2">
        <v>8992.59</v>
      </c>
      <c r="F764" s="2" t="s">
        <v>69</v>
      </c>
    </row>
    <row r="765">
      <c r="A765" s="2" t="s">
        <v>6797</v>
      </c>
      <c r="B765" s="2" t="s">
        <v>6798</v>
      </c>
      <c r="C765" s="2">
        <v>263363.46</v>
      </c>
      <c r="D765" s="2" t="s">
        <v>69</v>
      </c>
      <c r="E765" s="2">
        <v>12860.86</v>
      </c>
      <c r="F765" s="2" t="s">
        <v>69</v>
      </c>
    </row>
    <row r="766">
      <c r="A766" s="2" t="s">
        <v>6799</v>
      </c>
      <c r="B766" s="2" t="s">
        <v>6800</v>
      </c>
      <c r="C766" s="2">
        <v>221990.37</v>
      </c>
      <c r="D766" s="2" t="s">
        <v>69</v>
      </c>
      <c r="E766" s="2">
        <v>-10067.12</v>
      </c>
      <c r="F766" s="2" t="s">
        <v>69</v>
      </c>
    </row>
    <row r="767">
      <c r="A767" s="2" t="s">
        <v>6801</v>
      </c>
      <c r="B767" s="2" t="s">
        <v>6802</v>
      </c>
      <c r="C767" s="2">
        <v>516558.6</v>
      </c>
      <c r="D767" s="2" t="s">
        <v>69</v>
      </c>
      <c r="E767" s="2">
        <v>3522.3</v>
      </c>
      <c r="F767" s="2" t="s">
        <v>69</v>
      </c>
    </row>
    <row r="768">
      <c r="A768" s="2" t="s">
        <v>6803</v>
      </c>
      <c r="B768" s="2" t="s">
        <v>6804</v>
      </c>
      <c r="C768" s="2">
        <v>896458.02</v>
      </c>
      <c r="D768" s="2" t="s">
        <v>69</v>
      </c>
      <c r="E768" s="2">
        <v>-32167.61</v>
      </c>
      <c r="F768" s="2" t="s">
        <v>69</v>
      </c>
    </row>
    <row r="769">
      <c r="A769" s="2" t="s">
        <v>6805</v>
      </c>
      <c r="B769" s="2" t="s">
        <v>6806</v>
      </c>
      <c r="C769" s="2">
        <v>1429496.85</v>
      </c>
      <c r="D769" s="2" t="s">
        <v>69</v>
      </c>
      <c r="E769" s="2">
        <v>-67167.97</v>
      </c>
      <c r="F769" s="2" t="s">
        <v>69</v>
      </c>
    </row>
    <row r="770">
      <c r="A770" s="2" t="s">
        <v>6807</v>
      </c>
      <c r="B770" s="2" t="s">
        <v>6808</v>
      </c>
      <c r="C770" s="2">
        <v>473777.92</v>
      </c>
      <c r="D770" s="2" t="s">
        <v>69</v>
      </c>
      <c r="E770" s="2">
        <v>4346.14</v>
      </c>
      <c r="F770" s="2" t="s">
        <v>69</v>
      </c>
    </row>
    <row r="771">
      <c r="A771" s="2" t="s">
        <v>6809</v>
      </c>
      <c r="B771" s="2" t="s">
        <v>6810</v>
      </c>
      <c r="C771" s="2">
        <v>1077991.6</v>
      </c>
      <c r="D771" s="2" t="s">
        <v>69</v>
      </c>
      <c r="E771" s="2">
        <v>16666.13</v>
      </c>
      <c r="F771" s="2" t="s">
        <v>69</v>
      </c>
    </row>
    <row r="772">
      <c r="A772" s="2" t="s">
        <v>6811</v>
      </c>
      <c r="B772" s="2" t="s">
        <v>6812</v>
      </c>
      <c r="C772" s="2">
        <v>1316906.19</v>
      </c>
      <c r="D772" s="2" t="s">
        <v>69</v>
      </c>
      <c r="E772" s="2">
        <v>-141124.49</v>
      </c>
      <c r="F772" s="2" t="s">
        <v>69</v>
      </c>
    </row>
    <row r="773">
      <c r="A773" s="2" t="s">
        <v>6815</v>
      </c>
      <c r="B773" s="2" t="s">
        <v>6816</v>
      </c>
      <c r="C773" s="2">
        <v>509523.91</v>
      </c>
      <c r="D773" s="2" t="s">
        <v>69</v>
      </c>
      <c r="E773" s="2">
        <v>18250.63</v>
      </c>
      <c r="F773" s="2" t="s">
        <v>69</v>
      </c>
    </row>
    <row r="774">
      <c r="A774" s="2" t="s">
        <v>6817</v>
      </c>
      <c r="B774" s="2" t="s">
        <v>6818</v>
      </c>
      <c r="C774" s="2">
        <v>782149.69</v>
      </c>
      <c r="D774" s="2" t="s">
        <v>69</v>
      </c>
      <c r="E774" s="2">
        <v>-18445.83</v>
      </c>
      <c r="F774" s="2" t="s">
        <v>69</v>
      </c>
    </row>
    <row r="775">
      <c r="A775" s="2" t="s">
        <v>6819</v>
      </c>
      <c r="B775" s="2" t="s">
        <v>6820</v>
      </c>
      <c r="C775" s="2">
        <v>1034190.08</v>
      </c>
      <c r="D775" s="2" t="s">
        <v>69</v>
      </c>
      <c r="E775" s="2">
        <v>54373.69</v>
      </c>
      <c r="F775" s="2" t="s">
        <v>69</v>
      </c>
    </row>
    <row r="776">
      <c r="A776" s="2" t="s">
        <v>6821</v>
      </c>
      <c r="B776" s="2" t="s">
        <v>6822</v>
      </c>
      <c r="C776" s="2">
        <v>1399242.8</v>
      </c>
      <c r="D776" s="2" t="s">
        <v>69</v>
      </c>
      <c r="E776" s="2">
        <v>-9593.23</v>
      </c>
      <c r="F776" s="2" t="s">
        <v>69</v>
      </c>
    </row>
    <row r="777">
      <c r="A777" s="2" t="s">
        <v>6823</v>
      </c>
      <c r="B777" s="2" t="s">
        <v>6824</v>
      </c>
      <c r="C777" s="2">
        <v>156035.42</v>
      </c>
      <c r="D777" s="2" t="s">
        <v>69</v>
      </c>
      <c r="E777" s="2">
        <v>-14572.33</v>
      </c>
      <c r="F777" s="2" t="s">
        <v>69</v>
      </c>
    </row>
    <row r="778">
      <c r="A778" s="2" t="s">
        <v>6825</v>
      </c>
      <c r="B778" s="2" t="s">
        <v>6826</v>
      </c>
      <c r="C778" s="2">
        <v>847799.16</v>
      </c>
      <c r="D778" s="2" t="s">
        <v>69</v>
      </c>
      <c r="E778" s="2">
        <v>-46562.37</v>
      </c>
      <c r="F778" s="2" t="s">
        <v>69</v>
      </c>
    </row>
    <row r="779">
      <c r="A779" s="2" t="s">
        <v>6827</v>
      </c>
      <c r="B779" s="2" t="s">
        <v>6828</v>
      </c>
      <c r="C779" s="2">
        <v>1309931.25</v>
      </c>
      <c r="D779" s="2" t="s">
        <v>69</v>
      </c>
      <c r="E779" s="2">
        <v>-27586.74</v>
      </c>
      <c r="F779" s="2" t="s">
        <v>69</v>
      </c>
    </row>
    <row r="780">
      <c r="A780" s="2" t="s">
        <v>6829</v>
      </c>
      <c r="B780" s="2" t="s">
        <v>6830</v>
      </c>
      <c r="C780" s="2">
        <v>1490902.56</v>
      </c>
      <c r="D780" s="2" t="s">
        <v>69</v>
      </c>
      <c r="E780" s="2">
        <v>5311.81</v>
      </c>
      <c r="F780" s="2" t="s">
        <v>69</v>
      </c>
    </row>
    <row r="781">
      <c r="A781" s="2" t="s">
        <v>6831</v>
      </c>
      <c r="B781" s="2" t="s">
        <v>6832</v>
      </c>
      <c r="C781" s="2">
        <v>374155.04</v>
      </c>
      <c r="D781" s="2" t="s">
        <v>69</v>
      </c>
      <c r="E781" s="2">
        <v>-9278.83</v>
      </c>
      <c r="F781" s="2" t="s">
        <v>69</v>
      </c>
    </row>
    <row r="782">
      <c r="A782" s="2" t="s">
        <v>7212</v>
      </c>
      <c r="B782" s="2" t="s">
        <v>7213</v>
      </c>
      <c r="C782" s="2">
        <v>1305635.73</v>
      </c>
      <c r="D782" s="2" t="s">
        <v>69</v>
      </c>
      <c r="E782" s="2">
        <v>-8743.13</v>
      </c>
      <c r="F782" s="2" t="s">
        <v>69</v>
      </c>
    </row>
    <row r="783">
      <c r="A783" s="2" t="s">
        <v>6833</v>
      </c>
      <c r="B783" s="2" t="s">
        <v>6834</v>
      </c>
      <c r="C783" s="2">
        <v>1337216.88</v>
      </c>
      <c r="D783" s="2" t="s">
        <v>69</v>
      </c>
      <c r="E783" s="2">
        <v>63460.54</v>
      </c>
      <c r="F783" s="2" t="s">
        <v>69</v>
      </c>
    </row>
    <row r="784">
      <c r="A784" s="2" t="s">
        <v>6835</v>
      </c>
      <c r="B784" s="2" t="s">
        <v>6836</v>
      </c>
      <c r="C784" s="2">
        <v>804510.48</v>
      </c>
      <c r="D784" s="2" t="s">
        <v>69</v>
      </c>
      <c r="E784" s="2">
        <v>18411.01</v>
      </c>
      <c r="F784" s="2" t="s">
        <v>69</v>
      </c>
    </row>
    <row r="785">
      <c r="A785" s="2" t="s">
        <v>6839</v>
      </c>
      <c r="B785" s="2" t="s">
        <v>6840</v>
      </c>
      <c r="C785" s="2">
        <v>842686.5</v>
      </c>
      <c r="D785" s="2" t="s">
        <v>69</v>
      </c>
      <c r="E785" s="2">
        <v>3324.23</v>
      </c>
      <c r="F785" s="2" t="s">
        <v>69</v>
      </c>
    </row>
    <row r="786">
      <c r="A786" s="2" t="s">
        <v>6841</v>
      </c>
      <c r="B786" s="2" t="s">
        <v>6842</v>
      </c>
      <c r="C786" s="2">
        <v>556185.48</v>
      </c>
      <c r="D786" s="2" t="s">
        <v>69</v>
      </c>
      <c r="E786" s="2">
        <v>13185.23</v>
      </c>
      <c r="F786" s="2" t="s">
        <v>69</v>
      </c>
    </row>
    <row r="787">
      <c r="A787" s="2" t="s">
        <v>6845</v>
      </c>
      <c r="B787" s="2" t="s">
        <v>6846</v>
      </c>
      <c r="C787" s="2">
        <v>417736</v>
      </c>
      <c r="D787" s="2" t="s">
        <v>69</v>
      </c>
      <c r="E787" s="2">
        <v>-2572.52</v>
      </c>
      <c r="F787" s="2" t="s">
        <v>69</v>
      </c>
    </row>
    <row r="788">
      <c r="A788" s="2" t="s">
        <v>6847</v>
      </c>
      <c r="B788" s="2" t="s">
        <v>6848</v>
      </c>
      <c r="C788" s="2">
        <v>2820396.8</v>
      </c>
      <c r="D788" s="2" t="s">
        <v>69</v>
      </c>
      <c r="E788" s="2">
        <v>217147.7</v>
      </c>
      <c r="F788" s="2" t="s">
        <v>69</v>
      </c>
    </row>
    <row r="789">
      <c r="A789" s="2" t="s">
        <v>6849</v>
      </c>
      <c r="B789" s="2" t="s">
        <v>6850</v>
      </c>
      <c r="C789" s="2">
        <v>888650</v>
      </c>
      <c r="D789" s="2" t="s">
        <v>69</v>
      </c>
      <c r="E789" s="2">
        <v>30920.03</v>
      </c>
      <c r="F789" s="2" t="s">
        <v>69</v>
      </c>
    </row>
    <row r="790">
      <c r="A790" s="2" t="s">
        <v>6851</v>
      </c>
      <c r="B790" s="2" t="s">
        <v>6852</v>
      </c>
      <c r="C790" s="2">
        <v>472869.63</v>
      </c>
      <c r="D790" s="2" t="s">
        <v>69</v>
      </c>
      <c r="E790" s="2">
        <v>1797.34</v>
      </c>
      <c r="F790" s="2" t="s">
        <v>69</v>
      </c>
    </row>
    <row r="791">
      <c r="A791" s="2" t="s">
        <v>6853</v>
      </c>
      <c r="B791" s="2" t="s">
        <v>6854</v>
      </c>
      <c r="C791" s="2">
        <v>554250.32</v>
      </c>
      <c r="D791" s="2" t="s">
        <v>69</v>
      </c>
      <c r="E791" s="2">
        <v>13820.58</v>
      </c>
      <c r="F791" s="2" t="s">
        <v>69</v>
      </c>
    </row>
    <row r="792">
      <c r="A792" s="2" t="s">
        <v>6855</v>
      </c>
      <c r="B792" s="2" t="s">
        <v>6856</v>
      </c>
      <c r="C792" s="2">
        <v>96577.92</v>
      </c>
      <c r="D792" s="2" t="s">
        <v>69</v>
      </c>
      <c r="E792" s="2">
        <v>-6891.04</v>
      </c>
      <c r="F792" s="2" t="s">
        <v>69</v>
      </c>
    </row>
    <row r="793">
      <c r="A793" s="2" t="s">
        <v>6857</v>
      </c>
      <c r="B793" s="2" t="s">
        <v>6858</v>
      </c>
      <c r="C793" s="2">
        <v>716416.2</v>
      </c>
      <c r="D793" s="2" t="s">
        <v>69</v>
      </c>
      <c r="E793" s="2">
        <v>-66033.65</v>
      </c>
      <c r="F793" s="2" t="s">
        <v>69</v>
      </c>
    </row>
    <row r="794">
      <c r="A794" s="2" t="s">
        <v>6859</v>
      </c>
      <c r="B794" s="2" t="s">
        <v>6860</v>
      </c>
      <c r="C794" s="2">
        <v>843138.56</v>
      </c>
      <c r="D794" s="2" t="s">
        <v>69</v>
      </c>
      <c r="E794" s="2">
        <v>-63864.65</v>
      </c>
      <c r="F794" s="2" t="s">
        <v>69</v>
      </c>
    </row>
    <row r="795">
      <c r="A795" s="2" t="s">
        <v>6861</v>
      </c>
      <c r="B795" s="2" t="s">
        <v>6862</v>
      </c>
      <c r="C795" s="2">
        <v>326322.15</v>
      </c>
      <c r="D795" s="2" t="s">
        <v>69</v>
      </c>
      <c r="E795" s="2">
        <v>32934.23</v>
      </c>
      <c r="F795" s="2" t="s">
        <v>69</v>
      </c>
    </row>
    <row r="796">
      <c r="A796" s="2" t="s">
        <v>6863</v>
      </c>
      <c r="B796" s="2" t="s">
        <v>6864</v>
      </c>
      <c r="C796" s="2">
        <v>1862177</v>
      </c>
      <c r="D796" s="2" t="s">
        <v>69</v>
      </c>
      <c r="E796" s="2">
        <v>-39464.93</v>
      </c>
      <c r="F796" s="2" t="s">
        <v>69</v>
      </c>
    </row>
    <row r="797">
      <c r="A797" s="2" t="s">
        <v>7214</v>
      </c>
      <c r="B797" s="2" t="s">
        <v>6868</v>
      </c>
      <c r="C797" s="2">
        <v>157556.7</v>
      </c>
      <c r="D797" s="2" t="s">
        <v>69</v>
      </c>
      <c r="E797" s="2">
        <v>6740.22</v>
      </c>
      <c r="F797" s="2" t="s">
        <v>69</v>
      </c>
    </row>
    <row r="798">
      <c r="A798" s="2" t="s">
        <v>6865</v>
      </c>
      <c r="B798" s="2" t="s">
        <v>6866</v>
      </c>
      <c r="C798" s="2">
        <v>2831672.64</v>
      </c>
      <c r="D798" s="2" t="s">
        <v>69</v>
      </c>
      <c r="E798" s="2">
        <v>-15024.17</v>
      </c>
      <c r="F798" s="2" t="s">
        <v>69</v>
      </c>
    </row>
    <row r="799">
      <c r="A799" s="2" t="s">
        <v>6869</v>
      </c>
      <c r="B799" s="2" t="s">
        <v>6870</v>
      </c>
      <c r="C799" s="2">
        <v>404125.61</v>
      </c>
      <c r="D799" s="2" t="s">
        <v>69</v>
      </c>
      <c r="E799" s="2">
        <v>10924.49</v>
      </c>
      <c r="F799" s="2" t="s">
        <v>69</v>
      </c>
    </row>
    <row r="800">
      <c r="A800" s="2" t="s">
        <v>6871</v>
      </c>
      <c r="B800" s="2" t="s">
        <v>6872</v>
      </c>
      <c r="C800" s="2">
        <v>541388.3</v>
      </c>
      <c r="D800" s="2" t="s">
        <v>69</v>
      </c>
      <c r="E800" s="2">
        <v>13769.86</v>
      </c>
      <c r="F800" s="2" t="s">
        <v>69</v>
      </c>
    </row>
    <row r="801">
      <c r="A801" s="2" t="s">
        <v>6873</v>
      </c>
      <c r="B801" s="2" t="s">
        <v>6874</v>
      </c>
      <c r="C801" s="2">
        <v>600908.64</v>
      </c>
      <c r="D801" s="2" t="s">
        <v>69</v>
      </c>
      <c r="E801" s="2">
        <v>-40612.47</v>
      </c>
      <c r="F801" s="2" t="s">
        <v>69</v>
      </c>
    </row>
    <row r="802">
      <c r="A802" s="2" t="s">
        <v>6875</v>
      </c>
      <c r="B802" s="2" t="s">
        <v>6876</v>
      </c>
      <c r="C802" s="2">
        <v>654197.74</v>
      </c>
      <c r="D802" s="2" t="s">
        <v>69</v>
      </c>
      <c r="E802" s="2">
        <v>62530.35</v>
      </c>
      <c r="F802" s="2" t="s">
        <v>69</v>
      </c>
    </row>
    <row r="803">
      <c r="A803" s="2" t="s">
        <v>6877</v>
      </c>
      <c r="B803" s="2" t="s">
        <v>6878</v>
      </c>
      <c r="C803" s="2">
        <v>3844937.39</v>
      </c>
      <c r="D803" s="2" t="s">
        <v>69</v>
      </c>
      <c r="E803" s="2">
        <v>-260021.94</v>
      </c>
      <c r="F803" s="2" t="s">
        <v>69</v>
      </c>
    </row>
    <row r="804">
      <c r="A804" s="2" t="s">
        <v>6879</v>
      </c>
      <c r="B804" s="2" t="s">
        <v>6880</v>
      </c>
      <c r="C804" s="2">
        <v>320935.22</v>
      </c>
      <c r="D804" s="2" t="s">
        <v>69</v>
      </c>
      <c r="E804" s="2">
        <v>6714.19</v>
      </c>
      <c r="F804" s="2" t="s">
        <v>69</v>
      </c>
    </row>
    <row r="805">
      <c r="A805" s="2" t="s">
        <v>6883</v>
      </c>
      <c r="B805" s="2" t="s">
        <v>6884</v>
      </c>
      <c r="C805" s="2">
        <v>199448.08</v>
      </c>
      <c r="D805" s="2" t="s">
        <v>69</v>
      </c>
      <c r="E805" s="2">
        <v>2927.22</v>
      </c>
      <c r="F805" s="2" t="s">
        <v>69</v>
      </c>
    </row>
    <row r="806">
      <c r="A806" s="2" t="s">
        <v>6885</v>
      </c>
      <c r="B806" s="2" t="s">
        <v>6886</v>
      </c>
      <c r="C806" s="2">
        <v>1232085.96</v>
      </c>
      <c r="D806" s="2" t="s">
        <v>69</v>
      </c>
      <c r="E806" s="2">
        <v>115017.2</v>
      </c>
      <c r="F806" s="2" t="s">
        <v>69</v>
      </c>
    </row>
    <row r="807">
      <c r="A807" s="2" t="s">
        <v>6887</v>
      </c>
      <c r="B807" s="2" t="s">
        <v>6888</v>
      </c>
      <c r="C807" s="2">
        <v>951519.7</v>
      </c>
      <c r="D807" s="2" t="s">
        <v>69</v>
      </c>
      <c r="E807" s="2">
        <v>-20307.32</v>
      </c>
      <c r="F807" s="2" t="s">
        <v>69</v>
      </c>
    </row>
    <row r="808">
      <c r="A808" s="2" t="s">
        <v>6889</v>
      </c>
      <c r="B808" s="2" t="s">
        <v>6890</v>
      </c>
      <c r="C808" s="2">
        <v>602103.45</v>
      </c>
      <c r="D808" s="2" t="s">
        <v>69</v>
      </c>
      <c r="E808" s="2">
        <v>9927.11</v>
      </c>
      <c r="F808" s="2" t="s">
        <v>69</v>
      </c>
    </row>
    <row r="809">
      <c r="A809" s="2" t="s">
        <v>6891</v>
      </c>
      <c r="B809" s="2" t="s">
        <v>6892</v>
      </c>
      <c r="C809" s="2">
        <v>419913</v>
      </c>
      <c r="D809" s="2" t="s">
        <v>69</v>
      </c>
      <c r="E809" s="2">
        <v>1065.43</v>
      </c>
      <c r="F809" s="2" t="s">
        <v>69</v>
      </c>
    </row>
    <row r="810">
      <c r="A810" s="2" t="s">
        <v>6893</v>
      </c>
      <c r="B810" s="2" t="s">
        <v>6894</v>
      </c>
      <c r="C810" s="2">
        <v>1309736.61</v>
      </c>
      <c r="D810" s="2" t="s">
        <v>69</v>
      </c>
      <c r="E810" s="2">
        <v>-25775.79</v>
      </c>
      <c r="F810" s="2" t="s">
        <v>69</v>
      </c>
    </row>
    <row r="811">
      <c r="A811" s="2" t="s">
        <v>6895</v>
      </c>
      <c r="B811" s="2" t="s">
        <v>6896</v>
      </c>
      <c r="C811" s="2">
        <v>597029.84</v>
      </c>
      <c r="D811" s="2" t="s">
        <v>69</v>
      </c>
      <c r="E811" s="2">
        <v>50925.81</v>
      </c>
      <c r="F811" s="2" t="s">
        <v>69</v>
      </c>
    </row>
    <row r="812">
      <c r="A812" s="2" t="s">
        <v>6897</v>
      </c>
      <c r="B812" s="2" t="s">
        <v>6898</v>
      </c>
      <c r="C812" s="2">
        <v>124908.3</v>
      </c>
      <c r="D812" s="2" t="s">
        <v>69</v>
      </c>
      <c r="E812" s="2">
        <v>12146.15</v>
      </c>
      <c r="F812" s="2" t="s">
        <v>69</v>
      </c>
    </row>
    <row r="813">
      <c r="A813" s="2" t="s">
        <v>6899</v>
      </c>
      <c r="B813" s="2" t="s">
        <v>6900</v>
      </c>
      <c r="C813" s="2">
        <v>690500.25</v>
      </c>
      <c r="D813" s="2" t="s">
        <v>69</v>
      </c>
      <c r="E813" s="2">
        <v>61736.72</v>
      </c>
      <c r="F813" s="2" t="s">
        <v>69</v>
      </c>
    </row>
    <row r="814">
      <c r="A814" s="2" t="s">
        <v>6903</v>
      </c>
      <c r="B814" s="2" t="s">
        <v>6904</v>
      </c>
      <c r="C814" s="2">
        <v>269854.92</v>
      </c>
      <c r="D814" s="2" t="s">
        <v>69</v>
      </c>
      <c r="E814" s="2">
        <v>13104.89</v>
      </c>
      <c r="F814" s="2" t="s">
        <v>69</v>
      </c>
    </row>
    <row r="815">
      <c r="A815" s="2" t="s">
        <v>6905</v>
      </c>
      <c r="B815" s="2" t="s">
        <v>6906</v>
      </c>
      <c r="C815" s="2">
        <v>1276440.08</v>
      </c>
      <c r="D815" s="2" t="s">
        <v>69</v>
      </c>
      <c r="E815" s="2">
        <v>59260.79</v>
      </c>
      <c r="F815" s="2" t="s">
        <v>69</v>
      </c>
    </row>
    <row r="816">
      <c r="A816" s="2" t="s">
        <v>6907</v>
      </c>
      <c r="B816" s="2" t="s">
        <v>6908</v>
      </c>
      <c r="C816" s="2">
        <v>1396030.32</v>
      </c>
      <c r="D816" s="2" t="s">
        <v>69</v>
      </c>
      <c r="E816" s="2">
        <v>-45557.8</v>
      </c>
      <c r="F816" s="2" t="s">
        <v>69</v>
      </c>
    </row>
    <row r="817">
      <c r="A817" s="2" t="s">
        <v>6909</v>
      </c>
      <c r="B817" s="2" t="s">
        <v>6910</v>
      </c>
      <c r="C817" s="2">
        <v>476138.66</v>
      </c>
      <c r="D817" s="2" t="s">
        <v>69</v>
      </c>
      <c r="E817" s="2">
        <v>32994.09</v>
      </c>
      <c r="F817" s="2" t="s">
        <v>69</v>
      </c>
    </row>
    <row r="818">
      <c r="A818" s="2" t="s">
        <v>6911</v>
      </c>
      <c r="B818" s="2" t="s">
        <v>6912</v>
      </c>
      <c r="C818" s="2">
        <v>1405823.94</v>
      </c>
      <c r="D818" s="2" t="s">
        <v>69</v>
      </c>
      <c r="E818" s="2">
        <v>-12453.59</v>
      </c>
      <c r="F818" s="2" t="s">
        <v>69</v>
      </c>
    </row>
    <row r="819">
      <c r="A819" s="2" t="s">
        <v>6913</v>
      </c>
      <c r="B819" s="2" t="s">
        <v>6914</v>
      </c>
      <c r="C819" s="2">
        <v>930196.05</v>
      </c>
      <c r="D819" s="2" t="s">
        <v>69</v>
      </c>
      <c r="E819" s="2">
        <v>-5945.95</v>
      </c>
      <c r="F819" s="2" t="s">
        <v>69</v>
      </c>
    </row>
    <row r="820">
      <c r="A820" s="2" t="s">
        <v>6915</v>
      </c>
      <c r="B820" s="2" t="s">
        <v>6916</v>
      </c>
      <c r="C820" s="2">
        <v>260600.73</v>
      </c>
      <c r="D820" s="2" t="s">
        <v>69</v>
      </c>
      <c r="E820" s="2">
        <v>-6223.97</v>
      </c>
      <c r="F820" s="2" t="s">
        <v>69</v>
      </c>
    </row>
    <row r="821">
      <c r="A821" s="2" t="s">
        <v>6917</v>
      </c>
      <c r="B821" s="2" t="s">
        <v>6918</v>
      </c>
      <c r="C821" s="2">
        <v>4950574.45</v>
      </c>
      <c r="D821" s="2" t="s">
        <v>69</v>
      </c>
      <c r="E821" s="2">
        <v>-209360.1</v>
      </c>
      <c r="F821" s="2" t="s">
        <v>69</v>
      </c>
    </row>
    <row r="822">
      <c r="A822" s="2" t="s">
        <v>6919</v>
      </c>
      <c r="B822" s="2" t="s">
        <v>6920</v>
      </c>
      <c r="C822" s="2">
        <v>1191876.84</v>
      </c>
      <c r="D822" s="2" t="s">
        <v>69</v>
      </c>
      <c r="E822" s="2">
        <v>-140113.87</v>
      </c>
      <c r="F822" s="2" t="s">
        <v>69</v>
      </c>
    </row>
    <row r="823">
      <c r="A823" s="2" t="s">
        <v>6921</v>
      </c>
      <c r="B823" s="2" t="s">
        <v>6922</v>
      </c>
      <c r="C823" s="2">
        <v>110625.22</v>
      </c>
      <c r="D823" s="2" t="s">
        <v>69</v>
      </c>
      <c r="E823" s="2">
        <v>1575.86</v>
      </c>
      <c r="F823" s="2" t="s">
        <v>69</v>
      </c>
    </row>
    <row r="824">
      <c r="A824" s="2" t="s">
        <v>6923</v>
      </c>
      <c r="B824" s="2" t="s">
        <v>6924</v>
      </c>
      <c r="C824" s="2">
        <v>263524.12</v>
      </c>
      <c r="D824" s="2" t="s">
        <v>69</v>
      </c>
      <c r="E824" s="2">
        <v>-12458.4</v>
      </c>
      <c r="F824" s="2" t="s">
        <v>69</v>
      </c>
    </row>
    <row r="825">
      <c r="A825" s="2" t="s">
        <v>6925</v>
      </c>
      <c r="B825" s="2" t="s">
        <v>6926</v>
      </c>
      <c r="C825" s="2">
        <v>139607.25</v>
      </c>
      <c r="D825" s="2" t="s">
        <v>69</v>
      </c>
      <c r="E825" s="2">
        <v>-16237.54</v>
      </c>
      <c r="F825" s="2" t="s">
        <v>69</v>
      </c>
    </row>
    <row r="826">
      <c r="A826" s="2" t="s">
        <v>6927</v>
      </c>
      <c r="B826" s="2" t="s">
        <v>6928</v>
      </c>
      <c r="C826" s="2">
        <v>544180.17</v>
      </c>
      <c r="D826" s="2" t="s">
        <v>69</v>
      </c>
      <c r="E826" s="2">
        <v>-44921.32</v>
      </c>
      <c r="F826" s="2" t="s">
        <v>69</v>
      </c>
    </row>
    <row r="827">
      <c r="A827" s="2" t="s">
        <v>6929</v>
      </c>
      <c r="B827" s="2" t="s">
        <v>6930</v>
      </c>
      <c r="C827" s="2">
        <v>265539.66</v>
      </c>
      <c r="D827" s="2" t="s">
        <v>69</v>
      </c>
      <c r="E827" s="2">
        <v>12575.88</v>
      </c>
      <c r="F827" s="2" t="s">
        <v>69</v>
      </c>
    </row>
    <row r="828">
      <c r="A828" s="2" t="s">
        <v>6931</v>
      </c>
      <c r="B828" s="2" t="s">
        <v>6932</v>
      </c>
      <c r="C828" s="2">
        <v>446957.66</v>
      </c>
      <c r="D828" s="2" t="s">
        <v>69</v>
      </c>
      <c r="E828" s="2">
        <v>-7526.85</v>
      </c>
      <c r="F828" s="2" t="s">
        <v>69</v>
      </c>
    </row>
    <row r="829">
      <c r="A829" s="2" t="s">
        <v>6933</v>
      </c>
      <c r="B829" s="2" t="s">
        <v>6934</v>
      </c>
      <c r="C829" s="2">
        <v>716567.9</v>
      </c>
      <c r="D829" s="2" t="s">
        <v>69</v>
      </c>
      <c r="E829" s="2">
        <v>16455.59</v>
      </c>
      <c r="F829" s="2" t="s">
        <v>69</v>
      </c>
    </row>
    <row r="830">
      <c r="A830" s="2" t="s">
        <v>7197</v>
      </c>
      <c r="B830" s="2" t="s">
        <v>7198</v>
      </c>
      <c r="C830" s="2">
        <v>132640.76</v>
      </c>
      <c r="D830" s="2" t="s">
        <v>69</v>
      </c>
      <c r="E830" s="2">
        <v>5171.05</v>
      </c>
      <c r="F830" s="2" t="s">
        <v>69</v>
      </c>
    </row>
    <row r="831">
      <c r="A831" s="2" t="s">
        <v>6935</v>
      </c>
      <c r="B831" s="2" t="s">
        <v>6936</v>
      </c>
      <c r="C831" s="2">
        <v>195612.45</v>
      </c>
      <c r="D831" s="2" t="s">
        <v>69</v>
      </c>
      <c r="E831" s="2">
        <v>10488.36</v>
      </c>
      <c r="F831" s="2" t="s">
        <v>69</v>
      </c>
    </row>
    <row r="832">
      <c r="A832" s="2" t="s">
        <v>6937</v>
      </c>
      <c r="B832" s="2" t="s">
        <v>6938</v>
      </c>
      <c r="C832" s="2">
        <v>996813.72</v>
      </c>
      <c r="D832" s="2" t="s">
        <v>69</v>
      </c>
      <c r="E832" s="2">
        <v>-18681.46</v>
      </c>
      <c r="F832" s="2" t="s">
        <v>69</v>
      </c>
    </row>
    <row r="833">
      <c r="A833" s="2" t="s">
        <v>6941</v>
      </c>
      <c r="B833" s="2" t="s">
        <v>6942</v>
      </c>
      <c r="C833" s="2">
        <v>299260.64</v>
      </c>
      <c r="D833" s="2" t="s">
        <v>69</v>
      </c>
      <c r="E833" s="2">
        <v>8601.91</v>
      </c>
      <c r="F833" s="2" t="s">
        <v>69</v>
      </c>
    </row>
    <row r="834">
      <c r="A834" s="2" t="s">
        <v>6943</v>
      </c>
      <c r="B834" s="2" t="s">
        <v>6944</v>
      </c>
      <c r="C834" s="2">
        <v>696205.8</v>
      </c>
      <c r="D834" s="2" t="s">
        <v>69</v>
      </c>
      <c r="E834" s="2">
        <v>7710.95</v>
      </c>
      <c r="F834" s="2" t="s">
        <v>69</v>
      </c>
    </row>
    <row r="835">
      <c r="A835" s="2" t="s">
        <v>6945</v>
      </c>
      <c r="B835" s="2" t="s">
        <v>6946</v>
      </c>
      <c r="C835" s="2">
        <v>553135.6</v>
      </c>
      <c r="D835" s="2" t="s">
        <v>69</v>
      </c>
      <c r="E835" s="2">
        <v>-21641.65</v>
      </c>
      <c r="F835" s="2" t="s">
        <v>69</v>
      </c>
    </row>
    <row r="836">
      <c r="A836" s="2" t="s">
        <v>6947</v>
      </c>
      <c r="B836" s="2" t="s">
        <v>6948</v>
      </c>
      <c r="C836" s="2">
        <v>1036730.03</v>
      </c>
      <c r="D836" s="2" t="s">
        <v>69</v>
      </c>
      <c r="E836" s="2">
        <v>48039.41</v>
      </c>
      <c r="F836" s="2" t="s">
        <v>69</v>
      </c>
    </row>
    <row r="837">
      <c r="A837" s="2" t="s">
        <v>6949</v>
      </c>
      <c r="B837" s="2" t="s">
        <v>6950</v>
      </c>
      <c r="C837" s="2">
        <v>487832.16</v>
      </c>
      <c r="D837" s="2" t="s">
        <v>69</v>
      </c>
      <c r="E837" s="2">
        <v>-26041.94</v>
      </c>
      <c r="F837" s="2" t="s">
        <v>69</v>
      </c>
    </row>
    <row r="838">
      <c r="A838" s="2" t="s">
        <v>6951</v>
      </c>
      <c r="B838" s="2" t="s">
        <v>6952</v>
      </c>
      <c r="C838" s="2">
        <v>1104206.25</v>
      </c>
      <c r="D838" s="2" t="s">
        <v>69</v>
      </c>
      <c r="E838" s="2">
        <v>-97842.78</v>
      </c>
      <c r="F838" s="2" t="s">
        <v>69</v>
      </c>
    </row>
    <row r="839">
      <c r="A839" s="2" t="s">
        <v>6953</v>
      </c>
      <c r="B839" s="2" t="s">
        <v>6954</v>
      </c>
      <c r="C839" s="2">
        <v>1236126.32</v>
      </c>
      <c r="D839" s="2" t="s">
        <v>69</v>
      </c>
      <c r="E839" s="2">
        <v>-25646.42</v>
      </c>
      <c r="F839" s="2" t="s">
        <v>69</v>
      </c>
    </row>
    <row r="840">
      <c r="A840" s="2" t="s">
        <v>6955</v>
      </c>
      <c r="B840" s="2" t="s">
        <v>6956</v>
      </c>
      <c r="C840" s="2">
        <v>842323.4</v>
      </c>
      <c r="D840" s="2" t="s">
        <v>69</v>
      </c>
      <c r="E840" s="2">
        <v>19586.04</v>
      </c>
      <c r="F840" s="2" t="s">
        <v>69</v>
      </c>
    </row>
    <row r="841">
      <c r="A841" s="2" t="s">
        <v>6957</v>
      </c>
      <c r="B841" s="2" t="s">
        <v>6958</v>
      </c>
      <c r="C841" s="2">
        <v>1175873.85</v>
      </c>
      <c r="D841" s="2" t="s">
        <v>69</v>
      </c>
      <c r="E841" s="2">
        <v>86272.45</v>
      </c>
      <c r="F841" s="2" t="s">
        <v>69</v>
      </c>
    </row>
    <row r="842">
      <c r="A842" s="2" t="s">
        <v>6959</v>
      </c>
      <c r="B842" s="2" t="s">
        <v>6960</v>
      </c>
      <c r="C842" s="2">
        <v>212806.35</v>
      </c>
      <c r="D842" s="2" t="s">
        <v>69</v>
      </c>
      <c r="E842" s="2">
        <v>-13784.22</v>
      </c>
      <c r="F842" s="2" t="s">
        <v>69</v>
      </c>
    </row>
    <row r="843">
      <c r="A843" s="2" t="s">
        <v>6961</v>
      </c>
      <c r="B843" s="2" t="s">
        <v>6962</v>
      </c>
      <c r="C843" s="2">
        <v>243492.48</v>
      </c>
      <c r="D843" s="2" t="s">
        <v>69</v>
      </c>
      <c r="E843" s="2">
        <v>21918.91</v>
      </c>
      <c r="F843" s="2" t="s">
        <v>69</v>
      </c>
    </row>
    <row r="844">
      <c r="A844" s="2" t="s">
        <v>6963</v>
      </c>
      <c r="B844" s="2" t="s">
        <v>6964</v>
      </c>
      <c r="C844" s="2">
        <v>891156.95</v>
      </c>
      <c r="D844" s="2" t="s">
        <v>69</v>
      </c>
      <c r="E844" s="2">
        <v>9064</v>
      </c>
      <c r="F844" s="2" t="s">
        <v>69</v>
      </c>
    </row>
    <row r="845">
      <c r="A845" s="2" t="s">
        <v>6965</v>
      </c>
      <c r="B845" s="2" t="s">
        <v>6966</v>
      </c>
      <c r="C845" s="2">
        <v>315681.06</v>
      </c>
      <c r="D845" s="2" t="s">
        <v>69</v>
      </c>
      <c r="E845" s="2">
        <v>-13140.97</v>
      </c>
      <c r="F845" s="2" t="s">
        <v>69</v>
      </c>
    </row>
    <row r="846">
      <c r="A846" s="2" t="s">
        <v>6967</v>
      </c>
      <c r="B846" s="2" t="s">
        <v>6968</v>
      </c>
      <c r="C846" s="2">
        <v>1958521.6</v>
      </c>
      <c r="D846" s="2" t="s">
        <v>69</v>
      </c>
      <c r="E846" s="2">
        <v>-158405.1</v>
      </c>
      <c r="F846" s="2" t="s">
        <v>69</v>
      </c>
    </row>
    <row r="847">
      <c r="A847" s="2" t="s">
        <v>6969</v>
      </c>
      <c r="B847" s="2" t="s">
        <v>6970</v>
      </c>
      <c r="C847" s="2">
        <v>89302.33</v>
      </c>
      <c r="D847" s="2" t="s">
        <v>69</v>
      </c>
      <c r="E847" s="2">
        <v>-429.89</v>
      </c>
      <c r="F847" s="2" t="s">
        <v>69</v>
      </c>
    </row>
    <row r="848">
      <c r="A848" s="2" t="s">
        <v>6973</v>
      </c>
      <c r="B848" s="2" t="s">
        <v>6974</v>
      </c>
      <c r="C848" s="2">
        <v>847115.12</v>
      </c>
      <c r="D848" s="2" t="s">
        <v>69</v>
      </c>
      <c r="E848" s="2">
        <v>4116.15</v>
      </c>
      <c r="F848" s="2" t="s">
        <v>69</v>
      </c>
    </row>
    <row r="849">
      <c r="A849" s="2" t="s">
        <v>6975</v>
      </c>
      <c r="B849" s="2" t="s">
        <v>6976</v>
      </c>
      <c r="C849" s="2">
        <v>422276.4</v>
      </c>
      <c r="D849" s="2" t="s">
        <v>69</v>
      </c>
      <c r="E849" s="2">
        <v>-14073</v>
      </c>
      <c r="F849" s="2" t="s">
        <v>69</v>
      </c>
    </row>
    <row r="850">
      <c r="A850" s="2" t="s">
        <v>6977</v>
      </c>
      <c r="B850" s="2" t="s">
        <v>6978</v>
      </c>
      <c r="C850" s="2">
        <v>902621.52</v>
      </c>
      <c r="D850" s="2" t="s">
        <v>69</v>
      </c>
      <c r="E850" s="2">
        <v>69597.48</v>
      </c>
      <c r="F850" s="2" t="s">
        <v>69</v>
      </c>
    </row>
    <row r="851">
      <c r="A851" s="2" t="s">
        <v>6979</v>
      </c>
      <c r="B851" s="2" t="s">
        <v>6980</v>
      </c>
      <c r="C851" s="2">
        <v>756659.04</v>
      </c>
      <c r="D851" s="2" t="s">
        <v>69</v>
      </c>
      <c r="E851" s="2">
        <v>58490.75</v>
      </c>
      <c r="F851" s="2" t="s">
        <v>69</v>
      </c>
    </row>
    <row r="852">
      <c r="A852" s="2" t="s">
        <v>6981</v>
      </c>
      <c r="B852" s="2" t="s">
        <v>6982</v>
      </c>
      <c r="C852" s="2">
        <v>177714</v>
      </c>
      <c r="D852" s="2" t="s">
        <v>69</v>
      </c>
      <c r="E852" s="2">
        <v>-10756.29</v>
      </c>
      <c r="F852" s="2" t="s">
        <v>69</v>
      </c>
    </row>
    <row r="853">
      <c r="A853" s="2" t="s">
        <v>6983</v>
      </c>
      <c r="B853" s="2" t="s">
        <v>6984</v>
      </c>
      <c r="C853" s="2">
        <v>137910.12</v>
      </c>
      <c r="D853" s="2" t="s">
        <v>69</v>
      </c>
      <c r="E853" s="2">
        <v>-4110.5</v>
      </c>
      <c r="F853" s="2" t="s">
        <v>69</v>
      </c>
    </row>
    <row r="854">
      <c r="A854" s="2" t="s">
        <v>6985</v>
      </c>
      <c r="B854" s="2" t="s">
        <v>6986</v>
      </c>
      <c r="C854" s="2">
        <v>1230158.76</v>
      </c>
      <c r="D854" s="2" t="s">
        <v>69</v>
      </c>
      <c r="E854" s="2">
        <v>-25189.74</v>
      </c>
      <c r="F854" s="2" t="s">
        <v>69</v>
      </c>
    </row>
    <row r="855">
      <c r="A855" s="2" t="s">
        <v>6987</v>
      </c>
      <c r="B855" s="2" t="s">
        <v>6988</v>
      </c>
      <c r="C855" s="2">
        <v>2200921.19</v>
      </c>
      <c r="D855" s="2" t="s">
        <v>69</v>
      </c>
      <c r="E855" s="2">
        <v>-112916</v>
      </c>
      <c r="F855" s="2" t="s">
        <v>69</v>
      </c>
    </row>
    <row r="856">
      <c r="A856" s="2" t="s">
        <v>6989</v>
      </c>
      <c r="B856" s="2" t="s">
        <v>6990</v>
      </c>
      <c r="C856" s="2">
        <v>741788.2</v>
      </c>
      <c r="D856" s="2" t="s">
        <v>69</v>
      </c>
      <c r="E856" s="2">
        <v>-77063.54</v>
      </c>
      <c r="F856" s="2" t="s">
        <v>69</v>
      </c>
    </row>
    <row r="857">
      <c r="A857" s="2" t="s">
        <v>6991</v>
      </c>
      <c r="B857" s="2" t="s">
        <v>6992</v>
      </c>
      <c r="C857" s="2">
        <v>2497865.7</v>
      </c>
      <c r="D857" s="2" t="s">
        <v>69</v>
      </c>
      <c r="E857" s="2">
        <v>-102362.15</v>
      </c>
      <c r="F857" s="2" t="s">
        <v>69</v>
      </c>
    </row>
    <row r="858">
      <c r="A858" s="2" t="s">
        <v>6993</v>
      </c>
      <c r="B858" s="2" t="s">
        <v>6994</v>
      </c>
      <c r="C858" s="2">
        <v>151601.76</v>
      </c>
      <c r="D858" s="2" t="s">
        <v>69</v>
      </c>
      <c r="E858" s="2">
        <v>7288.55</v>
      </c>
      <c r="F858" s="2" t="s">
        <v>69</v>
      </c>
    </row>
    <row r="859">
      <c r="A859" s="2" t="s">
        <v>6995</v>
      </c>
      <c r="B859" s="2" t="s">
        <v>6996</v>
      </c>
      <c r="C859" s="2">
        <v>707104.45</v>
      </c>
      <c r="D859" s="2" t="s">
        <v>69</v>
      </c>
      <c r="E859" s="2">
        <v>-20155.4</v>
      </c>
      <c r="F859" s="2" t="s">
        <v>69</v>
      </c>
    </row>
    <row r="860">
      <c r="A860" s="2" t="s">
        <v>6997</v>
      </c>
      <c r="B860" s="2" t="s">
        <v>6998</v>
      </c>
      <c r="C860" s="2">
        <v>69586.66</v>
      </c>
      <c r="D860" s="2" t="s">
        <v>69</v>
      </c>
      <c r="E860" s="2">
        <v>5631.85</v>
      </c>
      <c r="F860" s="2" t="s">
        <v>69</v>
      </c>
    </row>
    <row r="861">
      <c r="A861" s="2" t="s">
        <v>6999</v>
      </c>
      <c r="B861" s="2" t="s">
        <v>7000</v>
      </c>
      <c r="C861" s="2">
        <v>1211294</v>
      </c>
      <c r="D861" s="2" t="s">
        <v>69</v>
      </c>
      <c r="E861" s="2">
        <v>-77876.78</v>
      </c>
      <c r="F861" s="2" t="s">
        <v>69</v>
      </c>
    </row>
    <row r="862">
      <c r="A862" s="2" t="s">
        <v>7001</v>
      </c>
      <c r="B862" s="2" t="s">
        <v>7002</v>
      </c>
      <c r="C862" s="2">
        <v>602503.08</v>
      </c>
      <c r="D862" s="2" t="s">
        <v>69</v>
      </c>
      <c r="E862" s="2">
        <v>40360.23</v>
      </c>
      <c r="F862" s="2" t="s">
        <v>69</v>
      </c>
    </row>
    <row r="863">
      <c r="A863" s="2" t="s">
        <v>7003</v>
      </c>
      <c r="B863" s="2" t="s">
        <v>7004</v>
      </c>
      <c r="C863" s="2">
        <v>569125.84</v>
      </c>
      <c r="D863" s="2" t="s">
        <v>69</v>
      </c>
      <c r="E863" s="2">
        <v>-73799.06</v>
      </c>
      <c r="F863" s="2" t="s">
        <v>69</v>
      </c>
    </row>
    <row r="864">
      <c r="A864" s="2" t="s">
        <v>7005</v>
      </c>
      <c r="B864" s="2" t="s">
        <v>7006</v>
      </c>
      <c r="C864" s="2">
        <v>1140168.8</v>
      </c>
      <c r="D864" s="2" t="s">
        <v>69</v>
      </c>
      <c r="E864" s="2">
        <v>54385.89</v>
      </c>
      <c r="F864" s="2" t="s">
        <v>69</v>
      </c>
    </row>
    <row r="865">
      <c r="A865" s="2" t="s">
        <v>7011</v>
      </c>
      <c r="B865" s="2" t="s">
        <v>7012</v>
      </c>
      <c r="C865" s="2">
        <v>81202.15</v>
      </c>
      <c r="D865" s="2" t="s">
        <v>69</v>
      </c>
      <c r="E865" s="2">
        <v>-6874.07</v>
      </c>
      <c r="F865" s="2" t="s">
        <v>69</v>
      </c>
    </row>
    <row r="866">
      <c r="A866" s="2" t="s">
        <v>7013</v>
      </c>
      <c r="B866" s="2" t="s">
        <v>7014</v>
      </c>
      <c r="C866" s="2">
        <v>402052.16</v>
      </c>
      <c r="D866" s="2" t="s">
        <v>69</v>
      </c>
      <c r="E866" s="2">
        <v>24832.54</v>
      </c>
      <c r="F866" s="2" t="s">
        <v>69</v>
      </c>
    </row>
    <row r="867">
      <c r="A867" s="2" t="s">
        <v>7015</v>
      </c>
      <c r="B867" s="2" t="s">
        <v>7016</v>
      </c>
      <c r="C867" s="2">
        <v>340673.14</v>
      </c>
      <c r="D867" s="2" t="s">
        <v>69</v>
      </c>
      <c r="E867" s="2">
        <v>-6202.32</v>
      </c>
      <c r="F867" s="2" t="s">
        <v>69</v>
      </c>
    </row>
    <row r="868">
      <c r="A868" s="2" t="s">
        <v>7017</v>
      </c>
      <c r="B868" s="2" t="s">
        <v>7018</v>
      </c>
      <c r="C868" s="2">
        <v>489049.2</v>
      </c>
      <c r="D868" s="2" t="s">
        <v>69</v>
      </c>
      <c r="E868" s="2">
        <v>37014.56</v>
      </c>
      <c r="F868" s="2" t="s">
        <v>69</v>
      </c>
    </row>
    <row r="869">
      <c r="A869" s="2" t="s">
        <v>7019</v>
      </c>
      <c r="B869" s="2" t="s">
        <v>7020</v>
      </c>
      <c r="C869" s="2">
        <v>978029.63</v>
      </c>
      <c r="D869" s="2" t="s">
        <v>69</v>
      </c>
      <c r="E869" s="2">
        <v>-77419.65</v>
      </c>
      <c r="F869" s="2" t="s">
        <v>69</v>
      </c>
    </row>
    <row r="870">
      <c r="A870" s="2" t="s">
        <v>7021</v>
      </c>
      <c r="B870" s="2" t="s">
        <v>7022</v>
      </c>
      <c r="C870" s="2">
        <v>84891.18</v>
      </c>
      <c r="D870" s="2" t="s">
        <v>69</v>
      </c>
      <c r="E870" s="2">
        <v>8713.75</v>
      </c>
      <c r="F870" s="2" t="s">
        <v>69</v>
      </c>
    </row>
    <row r="871">
      <c r="A871" s="2" t="s">
        <v>7023</v>
      </c>
      <c r="B871" s="2" t="s">
        <v>7024</v>
      </c>
      <c r="C871" s="2">
        <v>261218.32</v>
      </c>
      <c r="D871" s="2" t="s">
        <v>69</v>
      </c>
      <c r="E871" s="2">
        <v>-2326.35</v>
      </c>
      <c r="F871" s="2" t="s">
        <v>69</v>
      </c>
    </row>
    <row r="872">
      <c r="A872" s="2" t="s">
        <v>7025</v>
      </c>
      <c r="B872" s="2" t="s">
        <v>7026</v>
      </c>
      <c r="C872" s="2">
        <v>79228.38</v>
      </c>
      <c r="D872" s="2" t="s">
        <v>69</v>
      </c>
      <c r="E872" s="2">
        <v>-1496.03</v>
      </c>
      <c r="F872" s="2" t="s">
        <v>69</v>
      </c>
    </row>
    <row r="873">
      <c r="A873" s="2" t="s">
        <v>7027</v>
      </c>
      <c r="B873" s="2" t="s">
        <v>7028</v>
      </c>
      <c r="C873" s="2">
        <v>227942.47</v>
      </c>
      <c r="D873" s="2" t="s">
        <v>69</v>
      </c>
      <c r="E873" s="2">
        <v>7531.19</v>
      </c>
      <c r="F873" s="2" t="s">
        <v>69</v>
      </c>
    </row>
    <row r="874">
      <c r="A874" s="2" t="s">
        <v>7031</v>
      </c>
      <c r="B874" s="2" t="s">
        <v>7032</v>
      </c>
      <c r="C874" s="2">
        <v>739676.08</v>
      </c>
      <c r="D874" s="2" t="s">
        <v>69</v>
      </c>
      <c r="E874" s="2">
        <v>-42304.82</v>
      </c>
      <c r="F874" s="2" t="s">
        <v>69</v>
      </c>
    </row>
    <row r="875">
      <c r="A875" s="2" t="s">
        <v>7033</v>
      </c>
      <c r="B875" s="2" t="s">
        <v>7034</v>
      </c>
      <c r="C875" s="2">
        <v>825312.67</v>
      </c>
      <c r="D875" s="2" t="s">
        <v>69</v>
      </c>
      <c r="E875" s="2">
        <v>5053.85</v>
      </c>
      <c r="F875" s="2" t="s">
        <v>69</v>
      </c>
    </row>
    <row r="876">
      <c r="A876" s="2" t="s">
        <v>7035</v>
      </c>
      <c r="B876" s="2" t="s">
        <v>7036</v>
      </c>
      <c r="C876" s="2">
        <v>368888.3</v>
      </c>
      <c r="D876" s="2" t="s">
        <v>69</v>
      </c>
      <c r="E876" s="2">
        <v>1749.49</v>
      </c>
      <c r="F876" s="2" t="s">
        <v>69</v>
      </c>
    </row>
    <row r="877">
      <c r="A877" s="2" t="s">
        <v>7037</v>
      </c>
      <c r="B877" s="2" t="s">
        <v>7038</v>
      </c>
      <c r="C877" s="2">
        <v>1501546.42</v>
      </c>
      <c r="D877" s="2" t="s">
        <v>69</v>
      </c>
      <c r="E877" s="2">
        <v>-45712.28</v>
      </c>
      <c r="F877" s="2" t="s">
        <v>69</v>
      </c>
    </row>
    <row r="878">
      <c r="A878" s="2" t="s">
        <v>7039</v>
      </c>
      <c r="B878" s="2" t="s">
        <v>7040</v>
      </c>
      <c r="C878" s="2">
        <v>78196.14</v>
      </c>
      <c r="D878" s="2" t="s">
        <v>69</v>
      </c>
      <c r="E878" s="2">
        <v>1483.46</v>
      </c>
      <c r="F878" s="2" t="s">
        <v>69</v>
      </c>
    </row>
    <row r="879">
      <c r="A879" s="2" t="s">
        <v>7041</v>
      </c>
      <c r="B879" s="2" t="s">
        <v>7042</v>
      </c>
      <c r="C879" s="2">
        <v>511736.61</v>
      </c>
      <c r="D879" s="2" t="s">
        <v>69</v>
      </c>
      <c r="E879" s="2">
        <v>12800.92</v>
      </c>
      <c r="F879" s="2" t="s">
        <v>69</v>
      </c>
    </row>
    <row r="880">
      <c r="A880" s="2" t="s">
        <v>7045</v>
      </c>
      <c r="B880" s="2" t="s">
        <v>7046</v>
      </c>
      <c r="C880" s="2">
        <v>1195624.77</v>
      </c>
      <c r="D880" s="2" t="s">
        <v>69</v>
      </c>
      <c r="E880" s="2">
        <v>-81713.68</v>
      </c>
      <c r="F880" s="2" t="s">
        <v>69</v>
      </c>
    </row>
    <row r="881">
      <c r="A881" s="2" t="s">
        <v>7047</v>
      </c>
      <c r="B881" s="2" t="s">
        <v>7048</v>
      </c>
      <c r="C881" s="2">
        <v>769084.45</v>
      </c>
      <c r="D881" s="2" t="s">
        <v>69</v>
      </c>
      <c r="E881" s="2">
        <v>-5364.23</v>
      </c>
      <c r="F881" s="2" t="s">
        <v>69</v>
      </c>
    </row>
    <row r="882">
      <c r="A882" s="2" t="s">
        <v>7053</v>
      </c>
      <c r="B882" s="2" t="s">
        <v>7054</v>
      </c>
      <c r="C882" s="2">
        <v>339728.4</v>
      </c>
      <c r="D882" s="2" t="s">
        <v>69</v>
      </c>
      <c r="E882" s="2">
        <v>2032.67</v>
      </c>
      <c r="F882" s="2" t="s">
        <v>69</v>
      </c>
    </row>
    <row r="883">
      <c r="A883" s="2" t="s">
        <v>7055</v>
      </c>
      <c r="B883" s="2" t="s">
        <v>7056</v>
      </c>
      <c r="C883" s="2">
        <v>811906.62</v>
      </c>
      <c r="D883" s="2" t="s">
        <v>69</v>
      </c>
      <c r="E883" s="2">
        <v>8812.89</v>
      </c>
      <c r="F883" s="2" t="s">
        <v>69</v>
      </c>
    </row>
    <row r="884">
      <c r="A884" s="2" t="s">
        <v>7057</v>
      </c>
      <c r="B884" s="2" t="s">
        <v>7058</v>
      </c>
      <c r="C884" s="2">
        <v>1361893.5</v>
      </c>
      <c r="D884" s="2" t="s">
        <v>69</v>
      </c>
      <c r="E884" s="2">
        <v>-19738.73</v>
      </c>
      <c r="F884" s="2" t="s">
        <v>69</v>
      </c>
    </row>
    <row r="885">
      <c r="A885" s="2" t="s">
        <v>7059</v>
      </c>
      <c r="B885" s="2" t="s">
        <v>7060</v>
      </c>
      <c r="C885" s="2">
        <v>387154.39</v>
      </c>
      <c r="D885" s="2" t="s">
        <v>69</v>
      </c>
      <c r="E885" s="2">
        <v>-3862.31</v>
      </c>
      <c r="F885" s="2" t="s">
        <v>69</v>
      </c>
    </row>
    <row r="886">
      <c r="A886" s="2" t="s">
        <v>7061</v>
      </c>
      <c r="B886" s="2" t="s">
        <v>7062</v>
      </c>
      <c r="C886" s="2">
        <v>147814.74</v>
      </c>
      <c r="D886" s="2" t="s">
        <v>69</v>
      </c>
      <c r="E886" s="2">
        <v>2931.5</v>
      </c>
      <c r="F886" s="2" t="s">
        <v>69</v>
      </c>
    </row>
    <row r="887">
      <c r="A887" s="2" t="s">
        <v>7063</v>
      </c>
      <c r="B887" s="2" t="s">
        <v>7064</v>
      </c>
      <c r="C887" s="2">
        <v>71289.9</v>
      </c>
      <c r="D887" s="2" t="s">
        <v>69</v>
      </c>
      <c r="E887" s="2">
        <v>1169.42</v>
      </c>
      <c r="F887" s="2" t="s">
        <v>69</v>
      </c>
    </row>
    <row r="888">
      <c r="A888" s="2" t="s">
        <v>7069</v>
      </c>
      <c r="B888" s="2" t="s">
        <v>7070</v>
      </c>
      <c r="C888" s="2">
        <v>1144309.6</v>
      </c>
      <c r="D888" s="2" t="s">
        <v>69</v>
      </c>
      <c r="E888" s="2">
        <v>-2960.98</v>
      </c>
      <c r="F888" s="2" t="s">
        <v>69</v>
      </c>
    </row>
    <row r="889">
      <c r="A889" s="2" t="s">
        <v>7071</v>
      </c>
      <c r="B889" s="2" t="s">
        <v>7072</v>
      </c>
      <c r="C889" s="2">
        <v>1564807.14</v>
      </c>
      <c r="D889" s="2" t="s">
        <v>69</v>
      </c>
      <c r="E889" s="2">
        <v>139099.03</v>
      </c>
      <c r="F889" s="2" t="s">
        <v>69</v>
      </c>
    </row>
    <row r="890">
      <c r="A890" s="2" t="s">
        <v>7075</v>
      </c>
      <c r="B890" s="2" t="s">
        <v>7076</v>
      </c>
      <c r="C890" s="2">
        <v>1317020.46</v>
      </c>
      <c r="D890" s="2" t="s">
        <v>69</v>
      </c>
      <c r="E890" s="2">
        <v>26402.55</v>
      </c>
      <c r="F890" s="2" t="s">
        <v>69</v>
      </c>
    </row>
    <row r="891">
      <c r="A891" s="2" t="s">
        <v>7077</v>
      </c>
      <c r="B891" s="2" t="s">
        <v>7078</v>
      </c>
      <c r="C891" s="2">
        <v>1472429.75</v>
      </c>
      <c r="D891" s="2" t="s">
        <v>69</v>
      </c>
      <c r="E891" s="2">
        <v>-57265.88</v>
      </c>
      <c r="F891" s="2" t="s">
        <v>69</v>
      </c>
    </row>
    <row r="892">
      <c r="A892" s="2" t="s">
        <v>7079</v>
      </c>
      <c r="B892" s="2" t="s">
        <v>7080</v>
      </c>
      <c r="C892" s="2">
        <v>5170022.34</v>
      </c>
      <c r="D892" s="2" t="s">
        <v>69</v>
      </c>
      <c r="E892" s="2">
        <v>-176936.29</v>
      </c>
      <c r="F892" s="2" t="s">
        <v>69</v>
      </c>
    </row>
    <row r="893">
      <c r="A893" s="2" t="s">
        <v>7081</v>
      </c>
      <c r="B893" s="2" t="s">
        <v>7082</v>
      </c>
      <c r="C893" s="2">
        <v>2913276.57</v>
      </c>
      <c r="D893" s="2" t="s">
        <v>69</v>
      </c>
      <c r="E893" s="2">
        <v>169309.44</v>
      </c>
      <c r="F893" s="2" t="s">
        <v>69</v>
      </c>
    </row>
    <row r="894">
      <c r="A894" s="2" t="s">
        <v>7083</v>
      </c>
      <c r="B894" s="2" t="s">
        <v>7084</v>
      </c>
      <c r="C894" s="2">
        <v>235263.67</v>
      </c>
      <c r="D894" s="2" t="s">
        <v>69</v>
      </c>
      <c r="E894" s="2">
        <v>12504.33</v>
      </c>
      <c r="F894" s="2" t="s">
        <v>69</v>
      </c>
    </row>
    <row r="895">
      <c r="A895" s="2" t="s">
        <v>7085</v>
      </c>
      <c r="B895" s="2" t="s">
        <v>7086</v>
      </c>
      <c r="C895" s="2">
        <v>1137777.55</v>
      </c>
      <c r="D895" s="2" t="s">
        <v>69</v>
      </c>
      <c r="E895" s="2">
        <v>16271.83</v>
      </c>
      <c r="F895" s="2" t="s">
        <v>69</v>
      </c>
    </row>
    <row r="896">
      <c r="A896" s="2" t="s">
        <v>7087</v>
      </c>
      <c r="B896" s="2" t="s">
        <v>7088</v>
      </c>
      <c r="C896" s="2">
        <v>3318032.4</v>
      </c>
      <c r="D896" s="2" t="s">
        <v>69</v>
      </c>
      <c r="E896" s="2">
        <v>70528.12</v>
      </c>
      <c r="F896" s="2" t="s">
        <v>69</v>
      </c>
    </row>
    <row r="897">
      <c r="A897" s="2" t="s">
        <v>7089</v>
      </c>
      <c r="B897" s="2" t="s">
        <v>7090</v>
      </c>
      <c r="C897" s="2">
        <v>201874.5</v>
      </c>
      <c r="D897" s="2" t="s">
        <v>69</v>
      </c>
      <c r="E897" s="2">
        <v>-22155.88</v>
      </c>
      <c r="F897" s="2" t="s">
        <v>69</v>
      </c>
    </row>
    <row r="898">
      <c r="A898" s="2" t="s">
        <v>7091</v>
      </c>
      <c r="B898" s="2" t="s">
        <v>7092</v>
      </c>
      <c r="C898" s="2">
        <v>682454.98</v>
      </c>
      <c r="D898" s="2" t="s">
        <v>69</v>
      </c>
      <c r="E898" s="2">
        <v>-22637.16</v>
      </c>
      <c r="F898" s="2" t="s">
        <v>69</v>
      </c>
    </row>
    <row r="899">
      <c r="A899" s="2" t="s">
        <v>7093</v>
      </c>
      <c r="B899" s="2" t="s">
        <v>7094</v>
      </c>
      <c r="C899" s="2">
        <v>305334.45</v>
      </c>
      <c r="D899" s="2" t="s">
        <v>69</v>
      </c>
      <c r="E899" s="2">
        <v>32134.24</v>
      </c>
      <c r="F899" s="2" t="s">
        <v>69</v>
      </c>
    </row>
    <row r="900">
      <c r="A900" s="2" t="s">
        <v>7097</v>
      </c>
      <c r="B900" s="2" t="s">
        <v>7098</v>
      </c>
      <c r="C900" s="2">
        <v>834019.2</v>
      </c>
      <c r="D900" s="2" t="s">
        <v>69</v>
      </c>
      <c r="E900" s="2">
        <v>25872.4</v>
      </c>
      <c r="F900" s="2" t="s">
        <v>69</v>
      </c>
    </row>
    <row r="901">
      <c r="A901" s="2" t="s">
        <v>7099</v>
      </c>
      <c r="B901" s="2" t="s">
        <v>7100</v>
      </c>
      <c r="C901" s="2">
        <v>372486.66</v>
      </c>
      <c r="D901" s="2" t="s">
        <v>69</v>
      </c>
      <c r="E901" s="2">
        <v>-4867.5</v>
      </c>
      <c r="F901" s="2" t="s">
        <v>69</v>
      </c>
    </row>
    <row r="902">
      <c r="A902" s="2" t="s">
        <v>7103</v>
      </c>
      <c r="B902" s="2" t="s">
        <v>7104</v>
      </c>
      <c r="C902" s="2">
        <v>829606.88</v>
      </c>
      <c r="D902" s="2" t="s">
        <v>69</v>
      </c>
      <c r="E902" s="2">
        <v>-19536.82</v>
      </c>
      <c r="F902" s="2" t="s">
        <v>69</v>
      </c>
    </row>
    <row r="903">
      <c r="A903" s="2" t="s">
        <v>7105</v>
      </c>
      <c r="B903" s="2" t="s">
        <v>7106</v>
      </c>
      <c r="C903" s="2">
        <v>575687.08</v>
      </c>
      <c r="D903" s="2" t="s">
        <v>69</v>
      </c>
      <c r="E903" s="2">
        <v>21969.19</v>
      </c>
      <c r="F903" s="2" t="s">
        <v>69</v>
      </c>
    </row>
    <row r="904">
      <c r="A904" s="2" t="s">
        <v>7107</v>
      </c>
      <c r="B904" s="2" t="s">
        <v>7108</v>
      </c>
      <c r="C904" s="2">
        <v>278922.78</v>
      </c>
      <c r="D904" s="2" t="s">
        <v>69</v>
      </c>
      <c r="E904" s="2">
        <v>16317.4</v>
      </c>
      <c r="F904" s="2" t="s">
        <v>69</v>
      </c>
    </row>
    <row r="905">
      <c r="A905" s="2" t="s">
        <v>7109</v>
      </c>
      <c r="B905" s="2" t="s">
        <v>7110</v>
      </c>
      <c r="C905" s="2">
        <v>1836663.96</v>
      </c>
      <c r="D905" s="2" t="s">
        <v>69</v>
      </c>
      <c r="E905" s="2">
        <v>202418.47</v>
      </c>
      <c r="F905" s="2" t="s">
        <v>69</v>
      </c>
    </row>
    <row r="906">
      <c r="A906" s="2" t="s">
        <v>7111</v>
      </c>
      <c r="B906" s="2" t="s">
        <v>7112</v>
      </c>
      <c r="C906" s="2">
        <v>823516.04</v>
      </c>
      <c r="D906" s="2" t="s">
        <v>69</v>
      </c>
      <c r="E906" s="2">
        <v>-10748.04</v>
      </c>
      <c r="F906" s="2" t="s">
        <v>69</v>
      </c>
    </row>
    <row r="907">
      <c r="A907" s="2" t="s">
        <v>7113</v>
      </c>
      <c r="B907" s="2" t="s">
        <v>7114</v>
      </c>
      <c r="C907" s="2">
        <v>711380.04</v>
      </c>
      <c r="D907" s="2" t="s">
        <v>69</v>
      </c>
      <c r="E907" s="2">
        <v>15507.93</v>
      </c>
      <c r="F907" s="2" t="s">
        <v>69</v>
      </c>
    </row>
    <row r="908">
      <c r="A908" s="2" t="s">
        <v>7115</v>
      </c>
      <c r="B908" s="2" t="s">
        <v>7116</v>
      </c>
      <c r="C908" s="2">
        <v>1182628.78</v>
      </c>
      <c r="D908" s="2" t="s">
        <v>69</v>
      </c>
      <c r="E908" s="2">
        <v>4887.1</v>
      </c>
      <c r="F908" s="2" t="s">
        <v>69</v>
      </c>
    </row>
    <row r="909">
      <c r="A909" s="2" t="s">
        <v>7117</v>
      </c>
      <c r="B909" s="2" t="s">
        <v>7118</v>
      </c>
      <c r="C909" s="2">
        <v>1391890.08</v>
      </c>
      <c r="D909" s="2" t="s">
        <v>69</v>
      </c>
      <c r="E909" s="2">
        <v>116265.96</v>
      </c>
      <c r="F909" s="2" t="s">
        <v>69</v>
      </c>
    </row>
    <row r="910">
      <c r="A910" s="2" t="s">
        <v>7119</v>
      </c>
      <c r="B910" s="2" t="s">
        <v>7120</v>
      </c>
      <c r="C910" s="2">
        <v>271224.69</v>
      </c>
      <c r="D910" s="2" t="s">
        <v>69</v>
      </c>
      <c r="E910" s="2">
        <v>4619.51</v>
      </c>
      <c r="F910" s="2" t="s">
        <v>69</v>
      </c>
    </row>
    <row r="911">
      <c r="A911" s="2" t="s">
        <v>7121</v>
      </c>
      <c r="B911" s="2" t="s">
        <v>7122</v>
      </c>
      <c r="C911" s="2">
        <v>1174853.8</v>
      </c>
      <c r="D911" s="2" t="s">
        <v>69</v>
      </c>
      <c r="E911" s="2">
        <v>-59752.94</v>
      </c>
      <c r="F911" s="2" t="s">
        <v>69</v>
      </c>
    </row>
    <row r="912">
      <c r="A912" s="2" t="s">
        <v>7125</v>
      </c>
      <c r="B912" s="2" t="s">
        <v>7126</v>
      </c>
      <c r="C912" s="2">
        <v>883121.52</v>
      </c>
      <c r="D912" s="2" t="s">
        <v>69</v>
      </c>
      <c r="E912" s="2">
        <v>20976.14</v>
      </c>
      <c r="F912" s="2" t="s">
        <v>69</v>
      </c>
    </row>
    <row r="913">
      <c r="A913" s="2" t="s">
        <v>7129</v>
      </c>
      <c r="B913" s="2" t="s">
        <v>7130</v>
      </c>
      <c r="C913" s="2">
        <v>322045.1</v>
      </c>
      <c r="D913" s="2" t="s">
        <v>69</v>
      </c>
      <c r="E913" s="2">
        <v>-11449.24</v>
      </c>
      <c r="F913" s="2" t="s">
        <v>69</v>
      </c>
    </row>
    <row r="914">
      <c r="A914" s="2" t="s">
        <v>7131</v>
      </c>
      <c r="B914" s="2" t="s">
        <v>7132</v>
      </c>
      <c r="C914" s="2">
        <v>1459425.9</v>
      </c>
      <c r="D914" s="2" t="s">
        <v>69</v>
      </c>
      <c r="E914" s="2">
        <v>-51541.64</v>
      </c>
      <c r="F914" s="2" t="s">
        <v>69</v>
      </c>
    </row>
    <row r="915">
      <c r="A915" s="2" t="s">
        <v>7133</v>
      </c>
      <c r="B915" s="2" t="s">
        <v>7134</v>
      </c>
      <c r="C915" s="2">
        <v>546048.54</v>
      </c>
      <c r="D915" s="2" t="s">
        <v>69</v>
      </c>
      <c r="E915" s="2">
        <v>10469.62</v>
      </c>
      <c r="F915" s="2" t="s">
        <v>69</v>
      </c>
    </row>
    <row r="916">
      <c r="A916" s="2" t="s">
        <v>7135</v>
      </c>
      <c r="B916" s="2" t="s">
        <v>7136</v>
      </c>
      <c r="C916" s="2">
        <v>105079.13</v>
      </c>
      <c r="D916" s="2" t="s">
        <v>69</v>
      </c>
      <c r="E916" s="2">
        <v>-11709.24</v>
      </c>
      <c r="F916" s="2" t="s">
        <v>69</v>
      </c>
    </row>
    <row r="917">
      <c r="A917" s="2" t="s">
        <v>7137</v>
      </c>
      <c r="B917" s="2" t="s">
        <v>7138</v>
      </c>
      <c r="C917" s="2">
        <v>395902.62</v>
      </c>
      <c r="D917" s="2" t="s">
        <v>69</v>
      </c>
      <c r="E917" s="2">
        <v>31621.69</v>
      </c>
      <c r="F917" s="2" t="s">
        <v>69</v>
      </c>
    </row>
    <row r="918">
      <c r="A918" s="2" t="s">
        <v>7139</v>
      </c>
      <c r="B918" s="2" t="s">
        <v>7140</v>
      </c>
      <c r="C918" s="2">
        <v>1112756</v>
      </c>
      <c r="D918" s="2" t="s">
        <v>69</v>
      </c>
      <c r="E918" s="2">
        <v>29228.25</v>
      </c>
      <c r="F918" s="2" t="s">
        <v>69</v>
      </c>
    </row>
    <row r="919">
      <c r="A919" s="2" t="s">
        <v>7141</v>
      </c>
      <c r="B919" s="2" t="s">
        <v>7142</v>
      </c>
      <c r="C919" s="2">
        <v>1558813.82</v>
      </c>
      <c r="D919" s="2" t="s">
        <v>69</v>
      </c>
      <c r="E919" s="2">
        <v>-104764.04</v>
      </c>
      <c r="F919" s="2" t="s">
        <v>69</v>
      </c>
    </row>
    <row r="920">
      <c r="A920" s="2" t="s">
        <v>7145</v>
      </c>
      <c r="B920" s="2" t="s">
        <v>7146</v>
      </c>
      <c r="C920" s="2">
        <v>849582.26</v>
      </c>
      <c r="D920" s="2" t="s">
        <v>69</v>
      </c>
      <c r="E920" s="2">
        <v>-18872.26</v>
      </c>
      <c r="F920" s="2" t="s">
        <v>69</v>
      </c>
    </row>
    <row r="921">
      <c r="A921" s="2" t="s">
        <v>7147</v>
      </c>
      <c r="B921" s="2" t="s">
        <v>7148</v>
      </c>
      <c r="C921" s="2">
        <v>123686.9</v>
      </c>
      <c r="D921" s="2" t="s">
        <v>69</v>
      </c>
      <c r="E921" s="2">
        <v>-44.83</v>
      </c>
      <c r="F921" s="2" t="s">
        <v>69</v>
      </c>
    </row>
    <row r="922">
      <c r="A922" s="2" t="s">
        <v>7151</v>
      </c>
      <c r="B922" s="2" t="s">
        <v>7152</v>
      </c>
      <c r="C922" s="2">
        <v>756640.5</v>
      </c>
      <c r="D922" s="2" t="s">
        <v>69</v>
      </c>
      <c r="E922" s="2">
        <v>-19210.49</v>
      </c>
      <c r="F922" s="2" t="s">
        <v>69</v>
      </c>
    </row>
    <row r="923">
      <c r="A923" s="2" t="s">
        <v>7153</v>
      </c>
      <c r="B923" s="2" t="s">
        <v>7154</v>
      </c>
      <c r="C923" s="2">
        <v>330270.25</v>
      </c>
      <c r="D923" s="2" t="s">
        <v>69</v>
      </c>
      <c r="E923" s="2">
        <v>43489.46</v>
      </c>
      <c r="F923" s="2" t="s">
        <v>69</v>
      </c>
    </row>
    <row r="924">
      <c r="A924" s="2" t="s">
        <v>7155</v>
      </c>
      <c r="B924" s="2" t="s">
        <v>7156</v>
      </c>
      <c r="C924" s="2">
        <v>458894.55</v>
      </c>
      <c r="D924" s="2" t="s">
        <v>69</v>
      </c>
      <c r="E924" s="2">
        <v>28413.2</v>
      </c>
      <c r="F924" s="2" t="s">
        <v>69</v>
      </c>
    </row>
    <row r="925">
      <c r="A925" s="2" t="s">
        <v>7157</v>
      </c>
      <c r="B925" s="2" t="s">
        <v>7158</v>
      </c>
      <c r="C925" s="2">
        <v>1778817.75</v>
      </c>
      <c r="D925" s="2" t="s">
        <v>69</v>
      </c>
      <c r="E925" s="2">
        <v>-43383.84</v>
      </c>
      <c r="F925" s="2" t="s">
        <v>69</v>
      </c>
    </row>
    <row r="926">
      <c r="A926" s="2" t="s">
        <v>7159</v>
      </c>
      <c r="B926" s="2" t="s">
        <v>7160</v>
      </c>
      <c r="C926" s="2">
        <v>280625</v>
      </c>
      <c r="D926" s="2" t="s">
        <v>69</v>
      </c>
      <c r="E926" s="2">
        <v>-5282.33</v>
      </c>
      <c r="F926" s="2" t="s">
        <v>69</v>
      </c>
    </row>
    <row r="927">
      <c r="A927" s="2" t="s">
        <v>7161</v>
      </c>
      <c r="B927" s="2" t="s">
        <v>7162</v>
      </c>
      <c r="C927" s="2">
        <v>153776.08</v>
      </c>
      <c r="D927" s="2" t="s">
        <v>69</v>
      </c>
      <c r="E927" s="2">
        <v>-4387.25</v>
      </c>
      <c r="F927" s="2" t="s">
        <v>69</v>
      </c>
    </row>
    <row r="928">
      <c r="A928" s="2" t="s">
        <v>7163</v>
      </c>
      <c r="B928" s="2" t="s">
        <v>7164</v>
      </c>
      <c r="C928" s="2">
        <v>1428779.32</v>
      </c>
      <c r="D928" s="2" t="s">
        <v>69</v>
      </c>
      <c r="E928" s="2">
        <v>-51358.78</v>
      </c>
      <c r="F928" s="2" t="s">
        <v>69</v>
      </c>
    </row>
    <row r="929">
      <c r="A929" s="2" t="s">
        <v>7165</v>
      </c>
      <c r="B929" s="2" t="s">
        <v>7166</v>
      </c>
      <c r="C929" s="2">
        <v>516858.72</v>
      </c>
      <c r="D929" s="2" t="s">
        <v>69</v>
      </c>
      <c r="E929" s="2">
        <v>-30218.42</v>
      </c>
      <c r="F929" s="2" t="s">
        <v>69</v>
      </c>
    </row>
    <row r="930">
      <c r="A930" s="2" t="s">
        <v>7167</v>
      </c>
      <c r="B930" s="2" t="s">
        <v>7168</v>
      </c>
      <c r="C930" s="2">
        <v>72766.96</v>
      </c>
      <c r="D930" s="2" t="s">
        <v>69</v>
      </c>
      <c r="E930" s="2">
        <v>-1284.6</v>
      </c>
      <c r="F930" s="2" t="s">
        <v>69</v>
      </c>
    </row>
    <row r="931">
      <c r="A931" s="2" t="s">
        <v>7169</v>
      </c>
      <c r="B931" s="2" t="s">
        <v>7170</v>
      </c>
      <c r="C931" s="2">
        <v>1359557.54</v>
      </c>
      <c r="D931" s="2" t="s">
        <v>69</v>
      </c>
      <c r="E931" s="2">
        <v>-194086.37</v>
      </c>
      <c r="F931" s="2" t="s">
        <v>69</v>
      </c>
    </row>
    <row r="932">
      <c r="A932" s="2" t="s">
        <v>7171</v>
      </c>
      <c r="B932" s="2" t="s">
        <v>7172</v>
      </c>
      <c r="C932" s="2">
        <v>258441.03</v>
      </c>
      <c r="D932" s="2" t="s">
        <v>69</v>
      </c>
      <c r="E932" s="2">
        <v>-7884.75</v>
      </c>
      <c r="F932" s="2" t="s">
        <v>69</v>
      </c>
    </row>
    <row r="933">
      <c r="A933" s="2" t="s">
        <v>7173</v>
      </c>
      <c r="B933" s="2" t="s">
        <v>7174</v>
      </c>
      <c r="C933" s="2">
        <v>1697793.48</v>
      </c>
      <c r="D933" s="2" t="s">
        <v>69</v>
      </c>
      <c r="E933" s="2">
        <v>-150279.74</v>
      </c>
      <c r="F933" s="2" t="s">
        <v>69</v>
      </c>
    </row>
    <row r="934">
      <c r="A934" s="2" t="s">
        <v>7175</v>
      </c>
      <c r="B934" s="2" t="s">
        <v>7176</v>
      </c>
      <c r="C934" s="2">
        <v>207872.54</v>
      </c>
      <c r="D934" s="2" t="s">
        <v>69</v>
      </c>
      <c r="E934" s="2">
        <v>-11447.56</v>
      </c>
      <c r="F934" s="2" t="s">
        <v>69</v>
      </c>
    </row>
    <row r="935">
      <c r="A935" s="2" t="s">
        <v>7177</v>
      </c>
      <c r="B935" s="2" t="s">
        <v>7178</v>
      </c>
      <c r="C935" s="2">
        <v>363224.94</v>
      </c>
      <c r="D935" s="2" t="s">
        <v>69</v>
      </c>
      <c r="E935" s="2">
        <v>30367.37</v>
      </c>
      <c r="F935" s="2" t="s">
        <v>69</v>
      </c>
    </row>
    <row r="936">
      <c r="A936" s="2" t="s">
        <v>7179</v>
      </c>
      <c r="B936" s="2" t="s">
        <v>7180</v>
      </c>
      <c r="C936" s="2">
        <v>440689.96</v>
      </c>
      <c r="D936" s="2" t="s">
        <v>69</v>
      </c>
      <c r="E936" s="2">
        <v>-3624.27</v>
      </c>
      <c r="F936" s="2" t="s">
        <v>69</v>
      </c>
    </row>
    <row r="937">
      <c r="A937" s="2" t="s">
        <v>7181</v>
      </c>
      <c r="B937" s="2" t="s">
        <v>7182</v>
      </c>
      <c r="C937" s="2">
        <v>397148.13</v>
      </c>
      <c r="D937" s="2" t="s">
        <v>69</v>
      </c>
      <c r="E937" s="2">
        <v>38026.6</v>
      </c>
      <c r="F937" s="2" t="s">
        <v>69</v>
      </c>
    </row>
    <row r="938">
      <c r="A938" s="2" t="s">
        <v>7183</v>
      </c>
      <c r="B938" s="2" t="s">
        <v>7184</v>
      </c>
      <c r="C938" s="2">
        <v>587467.64</v>
      </c>
      <c r="D938" s="2" t="s">
        <v>69</v>
      </c>
      <c r="E938" s="2">
        <v>-13230.43</v>
      </c>
      <c r="F938" s="2" t="s">
        <v>69</v>
      </c>
    </row>
    <row r="939">
      <c r="A939" s="2" t="s">
        <v>7185</v>
      </c>
      <c r="B939" s="2" t="s">
        <v>7186</v>
      </c>
      <c r="C939" s="2">
        <v>81588</v>
      </c>
      <c r="D939" s="2" t="s">
        <v>69</v>
      </c>
      <c r="E939" s="2">
        <v>-3317.02</v>
      </c>
      <c r="F939" s="2" t="s">
        <v>69</v>
      </c>
    </row>
    <row r="940">
      <c r="A940" s="2" t="s">
        <v>7187</v>
      </c>
      <c r="B940" s="2" t="s">
        <v>7188</v>
      </c>
      <c r="C940" s="2">
        <v>768304.6</v>
      </c>
      <c r="D940" s="2" t="s">
        <v>69</v>
      </c>
      <c r="E940" s="2">
        <v>-27049.72</v>
      </c>
      <c r="F940" s="2" t="s">
        <v>69</v>
      </c>
    </row>
  </sheetData>
  <headerFooter/>
</worksheet>
</file>

<file path=xl/worksheets/sheet1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40"/>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74614334106445"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0.439603805541992" customWidth="1"/>
    <col min="23" max="23" width="12.088384628295898" customWidth="1"/>
    <col min="24" max="24" width="27.31671142578125" customWidth="1"/>
  </cols>
  <sheetData>
    <row r="1" hidden="1">
      <c r="A1" s="0" t="s">
        <v>345</v>
      </c>
      <c r="B1" s="0">
        <v>-0.0049719583563</v>
      </c>
    </row>
    <row r="2">
      <c r="A2" s="8" t="s">
        <v>346</v>
      </c>
      <c r="B2" s="8">
        <v>44523</v>
      </c>
      <c r="C2" s="9">
        <f>HYPERLINK(CHAR(35)&amp;CELL("address",INDEX(Holdings!AM1:AM2253,SMALL(IF(COUNTIF(Holdings!A1:A2253,A1),MATCH(B1,Holdings!Y1:Y2253,0),""),ROWS($A$1:A1)))),"Total Return Basket Swap")</f>
      </c>
    </row>
    <row r="3">
      <c r="A3" s="1" t="s">
        <v>5034</v>
      </c>
      <c r="B3" s="1" t="s">
        <v>5035</v>
      </c>
      <c r="C3" s="1" t="s">
        <v>5042</v>
      </c>
      <c r="D3" s="1" t="s">
        <v>5050</v>
      </c>
      <c r="E3" s="1" t="s">
        <v>5051</v>
      </c>
      <c r="F3" s="1" t="s">
        <v>5052</v>
      </c>
      <c r="G3" s="1" t="s">
        <v>5053</v>
      </c>
      <c r="H3" s="1" t="s">
        <v>5054</v>
      </c>
      <c r="I3" s="1" t="s">
        <v>21</v>
      </c>
      <c r="J3" s="1" t="s">
        <v>5055</v>
      </c>
      <c r="K3" s="1" t="s">
        <v>5051</v>
      </c>
      <c r="L3" s="1" t="s">
        <v>5052</v>
      </c>
      <c r="M3" s="1" t="s">
        <v>5053</v>
      </c>
      <c r="N3" s="1" t="s">
        <v>5054</v>
      </c>
      <c r="O3" s="1" t="s">
        <v>21</v>
      </c>
      <c r="P3" s="1" t="s">
        <v>5055</v>
      </c>
      <c r="Q3" s="1" t="s">
        <v>5056</v>
      </c>
      <c r="R3" s="1" t="s">
        <v>5057</v>
      </c>
      <c r="S3" s="1" t="s">
        <v>5058</v>
      </c>
      <c r="T3" s="1" t="s">
        <v>5059</v>
      </c>
      <c r="U3" s="1" t="s">
        <v>5060</v>
      </c>
      <c r="V3" s="1" t="s">
        <v>407</v>
      </c>
      <c r="W3" s="1" t="s">
        <v>21</v>
      </c>
      <c r="X3" s="1" t="s">
        <v>5042</v>
      </c>
    </row>
    <row r="4">
      <c r="A4" s="10" t="s">
        <v>2808</v>
      </c>
      <c r="B4" s="2" t="s">
        <v>7215</v>
      </c>
      <c r="C4" s="2">
        <v>-374791.75</v>
      </c>
      <c r="D4" s="10" t="s">
        <v>184</v>
      </c>
      <c r="E4" s="10" t="s">
        <v>5062</v>
      </c>
      <c r="F4" s="2" t="s">
        <v>7192</v>
      </c>
      <c r="G4" s="2">
        <v>0.0025</v>
      </c>
      <c r="H4" s="2">
        <v>0</v>
      </c>
      <c r="I4" s="10" t="s">
        <v>69</v>
      </c>
      <c r="J4" s="10" t="s">
        <v>7216</v>
      </c>
      <c r="K4" s="10" t="s">
        <v>5062</v>
      </c>
      <c r="L4" s="2" t="s">
        <v>7192</v>
      </c>
      <c r="M4" s="2">
        <v>0.0025</v>
      </c>
      <c r="N4" s="2">
        <v>0</v>
      </c>
      <c r="O4" s="10" t="s">
        <v>69</v>
      </c>
      <c r="P4" s="10" t="s">
        <v>7216</v>
      </c>
      <c r="Q4" s="11">
        <v>44853</v>
      </c>
      <c r="R4" s="2">
        <v>0</v>
      </c>
      <c r="S4" s="10" t="s">
        <v>69</v>
      </c>
      <c r="T4" s="2">
        <v>0</v>
      </c>
      <c r="U4" s="10" t="s">
        <v>69</v>
      </c>
      <c r="V4" s="2">
        <v>64842501</v>
      </c>
      <c r="W4" s="10" t="s">
        <v>69</v>
      </c>
      <c r="X4" s="2">
        <v>-374791.75</v>
      </c>
    </row>
    <row r="7">
      <c r="A7" s="12" t="s">
        <v>5065</v>
      </c>
    </row>
    <row r="8">
      <c r="A8" s="1" t="s">
        <v>5066</v>
      </c>
      <c r="B8" s="1" t="s">
        <v>5067</v>
      </c>
      <c r="C8" s="1" t="s">
        <v>5068</v>
      </c>
    </row>
    <row r="9">
      <c r="A9" s="2" t="s">
        <v>66</v>
      </c>
      <c r="B9" s="2" t="s">
        <v>66</v>
      </c>
      <c r="C9" s="2" t="s">
        <v>7217</v>
      </c>
    </row>
    <row r="11">
      <c r="A11" s="1" t="s">
        <v>10</v>
      </c>
      <c r="B11" s="1" t="s">
        <v>5070</v>
      </c>
      <c r="C11" s="1" t="s">
        <v>407</v>
      </c>
      <c r="D11" s="1" t="s">
        <v>21</v>
      </c>
      <c r="E11" s="1" t="s">
        <v>23</v>
      </c>
      <c r="F11" s="1" t="s">
        <v>5071</v>
      </c>
    </row>
    <row r="12">
      <c r="A12" s="2" t="s">
        <v>5072</v>
      </c>
      <c r="B12" s="2" t="s">
        <v>5073</v>
      </c>
      <c r="C12" s="2">
        <v>41053.56</v>
      </c>
      <c r="D12" s="2" t="s">
        <v>69</v>
      </c>
      <c r="E12" s="2">
        <v>4318.45</v>
      </c>
      <c r="F12" s="2" t="s">
        <v>69</v>
      </c>
    </row>
    <row r="13">
      <c r="A13" s="2" t="s">
        <v>5074</v>
      </c>
      <c r="B13" s="2" t="s">
        <v>5075</v>
      </c>
      <c r="C13" s="2">
        <v>83499.92</v>
      </c>
      <c r="D13" s="2" t="s">
        <v>69</v>
      </c>
      <c r="E13" s="2">
        <v>-2458.44</v>
      </c>
      <c r="F13" s="2" t="s">
        <v>69</v>
      </c>
    </row>
    <row r="14">
      <c r="A14" s="2" t="s">
        <v>5076</v>
      </c>
      <c r="B14" s="2" t="s">
        <v>5077</v>
      </c>
      <c r="C14" s="2">
        <v>83360.55</v>
      </c>
      <c r="D14" s="2" t="s">
        <v>69</v>
      </c>
      <c r="E14" s="2">
        <v>-4853.99</v>
      </c>
      <c r="F14" s="2" t="s">
        <v>69</v>
      </c>
    </row>
    <row r="15">
      <c r="A15" s="2" t="s">
        <v>5078</v>
      </c>
      <c r="B15" s="2" t="s">
        <v>5079</v>
      </c>
      <c r="C15" s="2">
        <v>163255.66</v>
      </c>
      <c r="D15" s="2" t="s">
        <v>69</v>
      </c>
      <c r="E15" s="2">
        <v>-10018.87</v>
      </c>
      <c r="F15" s="2" t="s">
        <v>69</v>
      </c>
    </row>
    <row r="16">
      <c r="A16" s="2" t="s">
        <v>5080</v>
      </c>
      <c r="B16" s="2" t="s">
        <v>5081</v>
      </c>
      <c r="C16" s="2">
        <v>14778.19</v>
      </c>
      <c r="D16" s="2" t="s">
        <v>69</v>
      </c>
      <c r="E16" s="2">
        <v>-208.6</v>
      </c>
      <c r="F16" s="2" t="s">
        <v>69</v>
      </c>
    </row>
    <row r="17">
      <c r="A17" s="2" t="s">
        <v>5082</v>
      </c>
      <c r="B17" s="2" t="s">
        <v>5083</v>
      </c>
      <c r="C17" s="2">
        <v>46549.36</v>
      </c>
      <c r="D17" s="2" t="s">
        <v>69</v>
      </c>
      <c r="E17" s="2">
        <v>-4025.33</v>
      </c>
      <c r="F17" s="2" t="s">
        <v>69</v>
      </c>
    </row>
    <row r="18">
      <c r="A18" s="2" t="s">
        <v>5084</v>
      </c>
      <c r="B18" s="2" t="s">
        <v>5085</v>
      </c>
      <c r="C18" s="2">
        <v>36992.4</v>
      </c>
      <c r="D18" s="2" t="s">
        <v>69</v>
      </c>
      <c r="E18" s="2">
        <v>-1377.84</v>
      </c>
      <c r="F18" s="2" t="s">
        <v>69</v>
      </c>
    </row>
    <row r="19">
      <c r="A19" s="2" t="s">
        <v>5086</v>
      </c>
      <c r="B19" s="2" t="s">
        <v>5087</v>
      </c>
      <c r="C19" s="2">
        <v>56620.9</v>
      </c>
      <c r="D19" s="2" t="s">
        <v>69</v>
      </c>
      <c r="E19" s="2">
        <v>-10225.5</v>
      </c>
      <c r="F19" s="2" t="s">
        <v>69</v>
      </c>
    </row>
    <row r="20">
      <c r="A20" s="2" t="s">
        <v>5088</v>
      </c>
      <c r="B20" s="2" t="s">
        <v>5089</v>
      </c>
      <c r="C20" s="2">
        <v>285048.72</v>
      </c>
      <c r="D20" s="2" t="s">
        <v>69</v>
      </c>
      <c r="E20" s="2">
        <v>-12343.4</v>
      </c>
      <c r="F20" s="2" t="s">
        <v>69</v>
      </c>
    </row>
    <row r="21">
      <c r="A21" s="2" t="s">
        <v>5090</v>
      </c>
      <c r="B21" s="2" t="s">
        <v>5091</v>
      </c>
      <c r="C21" s="2">
        <v>8604.4</v>
      </c>
      <c r="D21" s="2" t="s">
        <v>69</v>
      </c>
      <c r="E21" s="2">
        <v>-99.34</v>
      </c>
      <c r="F21" s="2" t="s">
        <v>69</v>
      </c>
    </row>
    <row r="22">
      <c r="A22" s="2" t="s">
        <v>5092</v>
      </c>
      <c r="B22" s="2" t="s">
        <v>5093</v>
      </c>
      <c r="C22" s="2">
        <v>166233.72</v>
      </c>
      <c r="D22" s="2" t="s">
        <v>69</v>
      </c>
      <c r="E22" s="2">
        <v>-1315.31</v>
      </c>
      <c r="F22" s="2" t="s">
        <v>69</v>
      </c>
    </row>
    <row r="23">
      <c r="A23" s="2" t="s">
        <v>5094</v>
      </c>
      <c r="B23" s="2" t="s">
        <v>5095</v>
      </c>
      <c r="C23" s="2">
        <v>9361.98</v>
      </c>
      <c r="D23" s="2" t="s">
        <v>69</v>
      </c>
      <c r="E23" s="2">
        <v>-305.38</v>
      </c>
      <c r="F23" s="2" t="s">
        <v>69</v>
      </c>
    </row>
    <row r="24">
      <c r="A24" s="2" t="s">
        <v>5096</v>
      </c>
      <c r="B24" s="2" t="s">
        <v>5097</v>
      </c>
      <c r="C24" s="2">
        <v>51970.71</v>
      </c>
      <c r="D24" s="2" t="s">
        <v>69</v>
      </c>
      <c r="E24" s="2">
        <v>7128.55</v>
      </c>
      <c r="F24" s="2" t="s">
        <v>69</v>
      </c>
    </row>
    <row r="25">
      <c r="A25" s="2" t="s">
        <v>5100</v>
      </c>
      <c r="B25" s="2" t="s">
        <v>5101</v>
      </c>
      <c r="C25" s="2">
        <v>313191.68</v>
      </c>
      <c r="D25" s="2" t="s">
        <v>69</v>
      </c>
      <c r="E25" s="2">
        <v>-35906.12</v>
      </c>
      <c r="F25" s="2" t="s">
        <v>69</v>
      </c>
    </row>
    <row r="26">
      <c r="A26" s="2" t="s">
        <v>5102</v>
      </c>
      <c r="B26" s="2" t="s">
        <v>5103</v>
      </c>
      <c r="C26" s="2">
        <v>34714.19</v>
      </c>
      <c r="D26" s="2" t="s">
        <v>69</v>
      </c>
      <c r="E26" s="2">
        <v>555.41</v>
      </c>
      <c r="F26" s="2" t="s">
        <v>69</v>
      </c>
    </row>
    <row r="27">
      <c r="A27" s="2" t="s">
        <v>5104</v>
      </c>
      <c r="B27" s="2" t="s">
        <v>5105</v>
      </c>
      <c r="C27" s="2">
        <v>23290.96</v>
      </c>
      <c r="D27" s="2" t="s">
        <v>69</v>
      </c>
      <c r="E27" s="2">
        <v>847.05</v>
      </c>
      <c r="F27" s="2" t="s">
        <v>69</v>
      </c>
    </row>
    <row r="28">
      <c r="A28" s="2" t="s">
        <v>5106</v>
      </c>
      <c r="B28" s="2" t="s">
        <v>5107</v>
      </c>
      <c r="C28" s="2">
        <v>49298.04</v>
      </c>
      <c r="D28" s="2" t="s">
        <v>69</v>
      </c>
      <c r="E28" s="2">
        <v>-1057.62</v>
      </c>
      <c r="F28" s="2" t="s">
        <v>69</v>
      </c>
    </row>
    <row r="29">
      <c r="A29" s="2" t="s">
        <v>5108</v>
      </c>
      <c r="B29" s="2" t="s">
        <v>5109</v>
      </c>
      <c r="C29" s="2">
        <v>16009.16</v>
      </c>
      <c r="D29" s="2" t="s">
        <v>69</v>
      </c>
      <c r="E29" s="2">
        <v>201.98</v>
      </c>
      <c r="F29" s="2" t="s">
        <v>69</v>
      </c>
    </row>
    <row r="30">
      <c r="A30" s="2" t="s">
        <v>5110</v>
      </c>
      <c r="B30" s="2" t="s">
        <v>5111</v>
      </c>
      <c r="C30" s="2">
        <v>126978.6</v>
      </c>
      <c r="D30" s="2" t="s">
        <v>69</v>
      </c>
      <c r="E30" s="2">
        <v>-4.91</v>
      </c>
      <c r="F30" s="2" t="s">
        <v>69</v>
      </c>
    </row>
    <row r="31">
      <c r="A31" s="2" t="s">
        <v>5112</v>
      </c>
      <c r="B31" s="2" t="s">
        <v>5113</v>
      </c>
      <c r="C31" s="2">
        <v>9030.45</v>
      </c>
      <c r="D31" s="2" t="s">
        <v>69</v>
      </c>
      <c r="E31" s="2">
        <v>-46.14</v>
      </c>
      <c r="F31" s="2" t="s">
        <v>69</v>
      </c>
    </row>
    <row r="32">
      <c r="A32" s="2" t="s">
        <v>5114</v>
      </c>
      <c r="B32" s="2" t="s">
        <v>5115</v>
      </c>
      <c r="C32" s="2">
        <v>25409.79</v>
      </c>
      <c r="D32" s="2" t="s">
        <v>69</v>
      </c>
      <c r="E32" s="2">
        <v>1431.84</v>
      </c>
      <c r="F32" s="2" t="s">
        <v>69</v>
      </c>
    </row>
    <row r="33">
      <c r="A33" s="2" t="s">
        <v>5116</v>
      </c>
      <c r="B33" s="2" t="s">
        <v>5117</v>
      </c>
      <c r="C33" s="2">
        <v>21216.91</v>
      </c>
      <c r="D33" s="2" t="s">
        <v>69</v>
      </c>
      <c r="E33" s="2">
        <v>-432.89</v>
      </c>
      <c r="F33" s="2" t="s">
        <v>69</v>
      </c>
    </row>
    <row r="34">
      <c r="A34" s="2" t="s">
        <v>5118</v>
      </c>
      <c r="B34" s="2" t="s">
        <v>5119</v>
      </c>
      <c r="C34" s="2">
        <v>126205.9</v>
      </c>
      <c r="D34" s="2" t="s">
        <v>69</v>
      </c>
      <c r="E34" s="2">
        <v>-1419.1</v>
      </c>
      <c r="F34" s="2" t="s">
        <v>69</v>
      </c>
    </row>
    <row r="35">
      <c r="A35" s="2" t="s">
        <v>5120</v>
      </c>
      <c r="B35" s="2" t="s">
        <v>5121</v>
      </c>
      <c r="C35" s="2">
        <v>51197.25</v>
      </c>
      <c r="D35" s="2" t="s">
        <v>69</v>
      </c>
      <c r="E35" s="2">
        <v>-4777.06</v>
      </c>
      <c r="F35" s="2" t="s">
        <v>69</v>
      </c>
    </row>
    <row r="36">
      <c r="A36" s="2" t="s">
        <v>5122</v>
      </c>
      <c r="B36" s="2" t="s">
        <v>5123</v>
      </c>
      <c r="C36" s="2">
        <v>8340.08</v>
      </c>
      <c r="D36" s="2" t="s">
        <v>69</v>
      </c>
      <c r="E36" s="2">
        <v>-330.77</v>
      </c>
      <c r="F36" s="2" t="s">
        <v>69</v>
      </c>
    </row>
    <row r="37">
      <c r="A37" s="2" t="s">
        <v>5124</v>
      </c>
      <c r="B37" s="2" t="s">
        <v>5125</v>
      </c>
      <c r="C37" s="2">
        <v>23562.12</v>
      </c>
      <c r="D37" s="2" t="s">
        <v>69</v>
      </c>
      <c r="E37" s="2">
        <v>-273.49</v>
      </c>
      <c r="F37" s="2" t="s">
        <v>69</v>
      </c>
    </row>
    <row r="38">
      <c r="A38" s="2" t="s">
        <v>5126</v>
      </c>
      <c r="B38" s="2" t="s">
        <v>5127</v>
      </c>
      <c r="C38" s="2">
        <v>58152.04</v>
      </c>
      <c r="D38" s="2" t="s">
        <v>69</v>
      </c>
      <c r="E38" s="2">
        <v>2385.28</v>
      </c>
      <c r="F38" s="2" t="s">
        <v>69</v>
      </c>
    </row>
    <row r="39">
      <c r="A39" s="2" t="s">
        <v>5128</v>
      </c>
      <c r="B39" s="2" t="s">
        <v>5129</v>
      </c>
      <c r="C39" s="2">
        <v>44008.6</v>
      </c>
      <c r="D39" s="2" t="s">
        <v>69</v>
      </c>
      <c r="E39" s="2">
        <v>1072.9</v>
      </c>
      <c r="F39" s="2" t="s">
        <v>69</v>
      </c>
    </row>
    <row r="40">
      <c r="A40" s="2" t="s">
        <v>5130</v>
      </c>
      <c r="B40" s="2" t="s">
        <v>5131</v>
      </c>
      <c r="C40" s="2">
        <v>22772.88</v>
      </c>
      <c r="D40" s="2" t="s">
        <v>69</v>
      </c>
      <c r="E40" s="2">
        <v>289.09</v>
      </c>
      <c r="F40" s="2" t="s">
        <v>69</v>
      </c>
    </row>
    <row r="41">
      <c r="A41" s="2" t="s">
        <v>5132</v>
      </c>
      <c r="B41" s="2" t="s">
        <v>5133</v>
      </c>
      <c r="C41" s="2">
        <v>20670.32</v>
      </c>
      <c r="D41" s="2" t="s">
        <v>69</v>
      </c>
      <c r="E41" s="2">
        <v>-708.98</v>
      </c>
      <c r="F41" s="2" t="s">
        <v>69</v>
      </c>
    </row>
    <row r="42">
      <c r="A42" s="2" t="s">
        <v>5134</v>
      </c>
      <c r="B42" s="2" t="s">
        <v>5135</v>
      </c>
      <c r="C42" s="2">
        <v>34111.18</v>
      </c>
      <c r="D42" s="2" t="s">
        <v>69</v>
      </c>
      <c r="E42" s="2">
        <v>1016.09</v>
      </c>
      <c r="F42" s="2" t="s">
        <v>69</v>
      </c>
    </row>
    <row r="43">
      <c r="A43" s="2" t="s">
        <v>5138</v>
      </c>
      <c r="B43" s="2" t="s">
        <v>5139</v>
      </c>
      <c r="C43" s="2">
        <v>219591.9</v>
      </c>
      <c r="D43" s="2" t="s">
        <v>69</v>
      </c>
      <c r="E43" s="2">
        <v>-15603.31</v>
      </c>
      <c r="F43" s="2" t="s">
        <v>69</v>
      </c>
    </row>
    <row r="44">
      <c r="A44" s="2" t="s">
        <v>5140</v>
      </c>
      <c r="B44" s="2" t="s">
        <v>5141</v>
      </c>
      <c r="C44" s="2">
        <v>25600.81</v>
      </c>
      <c r="D44" s="2" t="s">
        <v>69</v>
      </c>
      <c r="E44" s="2">
        <v>462.25</v>
      </c>
      <c r="F44" s="2" t="s">
        <v>69</v>
      </c>
    </row>
    <row r="45">
      <c r="A45" s="2" t="s">
        <v>5142</v>
      </c>
      <c r="B45" s="2" t="s">
        <v>5143</v>
      </c>
      <c r="C45" s="2">
        <v>162052.68</v>
      </c>
      <c r="D45" s="2" t="s">
        <v>69</v>
      </c>
      <c r="E45" s="2">
        <v>-6575.52</v>
      </c>
      <c r="F45" s="2" t="s">
        <v>69</v>
      </c>
    </row>
    <row r="46">
      <c r="A46" s="2" t="s">
        <v>5144</v>
      </c>
      <c r="B46" s="2" t="s">
        <v>5145</v>
      </c>
      <c r="C46" s="2">
        <v>76542.72</v>
      </c>
      <c r="D46" s="2" t="s">
        <v>69</v>
      </c>
      <c r="E46" s="2">
        <v>1142.38</v>
      </c>
      <c r="F46" s="2" t="s">
        <v>69</v>
      </c>
    </row>
    <row r="47">
      <c r="A47" s="2" t="s">
        <v>5146</v>
      </c>
      <c r="B47" s="2" t="s">
        <v>5147</v>
      </c>
      <c r="C47" s="2">
        <v>96349.95</v>
      </c>
      <c r="D47" s="2" t="s">
        <v>69</v>
      </c>
      <c r="E47" s="2">
        <v>-6088.32</v>
      </c>
      <c r="F47" s="2" t="s">
        <v>69</v>
      </c>
    </row>
    <row r="48">
      <c r="A48" s="2" t="s">
        <v>5148</v>
      </c>
      <c r="B48" s="2" t="s">
        <v>5149</v>
      </c>
      <c r="C48" s="2">
        <v>118621.62</v>
      </c>
      <c r="D48" s="2" t="s">
        <v>69</v>
      </c>
      <c r="E48" s="2">
        <v>3890.69</v>
      </c>
      <c r="F48" s="2" t="s">
        <v>69</v>
      </c>
    </row>
    <row r="49">
      <c r="A49" s="2" t="s">
        <v>5150</v>
      </c>
      <c r="B49" s="2" t="s">
        <v>5151</v>
      </c>
      <c r="C49" s="2">
        <v>31152.24</v>
      </c>
      <c r="D49" s="2" t="s">
        <v>69</v>
      </c>
      <c r="E49" s="2">
        <v>-28.11</v>
      </c>
      <c r="F49" s="2" t="s">
        <v>69</v>
      </c>
    </row>
    <row r="50">
      <c r="A50" s="2" t="s">
        <v>5152</v>
      </c>
      <c r="B50" s="2" t="s">
        <v>5153</v>
      </c>
      <c r="C50" s="2">
        <v>63527.69</v>
      </c>
      <c r="D50" s="2" t="s">
        <v>69</v>
      </c>
      <c r="E50" s="2">
        <v>-1334.14</v>
      </c>
      <c r="F50" s="2" t="s">
        <v>69</v>
      </c>
    </row>
    <row r="51">
      <c r="A51" s="2" t="s">
        <v>5154</v>
      </c>
      <c r="B51" s="2" t="s">
        <v>5155</v>
      </c>
      <c r="C51" s="2">
        <v>132168.45</v>
      </c>
      <c r="D51" s="2" t="s">
        <v>69</v>
      </c>
      <c r="E51" s="2">
        <v>-1820.13</v>
      </c>
      <c r="F51" s="2" t="s">
        <v>69</v>
      </c>
    </row>
    <row r="52">
      <c r="A52" s="2" t="s">
        <v>5156</v>
      </c>
      <c r="B52" s="2" t="s">
        <v>5157</v>
      </c>
      <c r="C52" s="2">
        <v>106111.22</v>
      </c>
      <c r="D52" s="2" t="s">
        <v>69</v>
      </c>
      <c r="E52" s="2">
        <v>-531.12</v>
      </c>
      <c r="F52" s="2" t="s">
        <v>69</v>
      </c>
    </row>
    <row r="53">
      <c r="A53" s="2" t="s">
        <v>5158</v>
      </c>
      <c r="B53" s="2" t="s">
        <v>5159</v>
      </c>
      <c r="C53" s="2">
        <v>414395.6</v>
      </c>
      <c r="D53" s="2" t="s">
        <v>69</v>
      </c>
      <c r="E53" s="2">
        <v>-19324.8</v>
      </c>
      <c r="F53" s="2" t="s">
        <v>69</v>
      </c>
    </row>
    <row r="54">
      <c r="A54" s="2" t="s">
        <v>5160</v>
      </c>
      <c r="B54" s="2" t="s">
        <v>5161</v>
      </c>
      <c r="C54" s="2">
        <v>29240</v>
      </c>
      <c r="D54" s="2" t="s">
        <v>69</v>
      </c>
      <c r="E54" s="2">
        <v>889.9</v>
      </c>
      <c r="F54" s="2" t="s">
        <v>69</v>
      </c>
    </row>
    <row r="55">
      <c r="A55" s="2" t="s">
        <v>5162</v>
      </c>
      <c r="B55" s="2" t="s">
        <v>5163</v>
      </c>
      <c r="C55" s="2">
        <v>7355.6</v>
      </c>
      <c r="D55" s="2" t="s">
        <v>69</v>
      </c>
      <c r="E55" s="2">
        <v>-1599.86</v>
      </c>
      <c r="F55" s="2" t="s">
        <v>69</v>
      </c>
    </row>
    <row r="56">
      <c r="A56" s="2" t="s">
        <v>5164</v>
      </c>
      <c r="B56" s="2" t="s">
        <v>5165</v>
      </c>
      <c r="C56" s="2">
        <v>106061.6</v>
      </c>
      <c r="D56" s="2" t="s">
        <v>69</v>
      </c>
      <c r="E56" s="2">
        <v>6619.37</v>
      </c>
      <c r="F56" s="2" t="s">
        <v>69</v>
      </c>
    </row>
    <row r="57">
      <c r="A57" s="2" t="s">
        <v>5166</v>
      </c>
      <c r="B57" s="2" t="s">
        <v>5167</v>
      </c>
      <c r="C57" s="2">
        <v>430340.24</v>
      </c>
      <c r="D57" s="2" t="s">
        <v>69</v>
      </c>
      <c r="E57" s="2">
        <v>-18039.19</v>
      </c>
      <c r="F57" s="2" t="s">
        <v>69</v>
      </c>
    </row>
    <row r="58">
      <c r="A58" s="2" t="s">
        <v>5168</v>
      </c>
      <c r="B58" s="2" t="s">
        <v>5169</v>
      </c>
      <c r="C58" s="2">
        <v>145211.11</v>
      </c>
      <c r="D58" s="2" t="s">
        <v>69</v>
      </c>
      <c r="E58" s="2">
        <v>2645.89</v>
      </c>
      <c r="F58" s="2" t="s">
        <v>69</v>
      </c>
    </row>
    <row r="59">
      <c r="A59" s="2" t="s">
        <v>5170</v>
      </c>
      <c r="B59" s="2" t="s">
        <v>5171</v>
      </c>
      <c r="C59" s="2">
        <v>12265.02</v>
      </c>
      <c r="D59" s="2" t="s">
        <v>69</v>
      </c>
      <c r="E59" s="2">
        <v>-225.22</v>
      </c>
      <c r="F59" s="2" t="s">
        <v>69</v>
      </c>
    </row>
    <row r="60">
      <c r="A60" s="2" t="s">
        <v>5172</v>
      </c>
      <c r="B60" s="2" t="s">
        <v>5173</v>
      </c>
      <c r="C60" s="2">
        <v>45475.5</v>
      </c>
      <c r="D60" s="2" t="s">
        <v>69</v>
      </c>
      <c r="E60" s="2">
        <v>-6378.21</v>
      </c>
      <c r="F60" s="2" t="s">
        <v>69</v>
      </c>
    </row>
    <row r="61">
      <c r="A61" s="2" t="s">
        <v>5176</v>
      </c>
      <c r="B61" s="2" t="s">
        <v>5177</v>
      </c>
      <c r="C61" s="2">
        <v>118665</v>
      </c>
      <c r="D61" s="2" t="s">
        <v>69</v>
      </c>
      <c r="E61" s="2">
        <v>3747.91</v>
      </c>
      <c r="F61" s="2" t="s">
        <v>69</v>
      </c>
    </row>
    <row r="62">
      <c r="A62" s="2" t="s">
        <v>5178</v>
      </c>
      <c r="B62" s="2" t="s">
        <v>5179</v>
      </c>
      <c r="C62" s="2">
        <v>122422.32</v>
      </c>
      <c r="D62" s="2" t="s">
        <v>69</v>
      </c>
      <c r="E62" s="2">
        <v>-3456.84</v>
      </c>
      <c r="F62" s="2" t="s">
        <v>69</v>
      </c>
    </row>
    <row r="63">
      <c r="A63" s="2" t="s">
        <v>5182</v>
      </c>
      <c r="B63" s="2" t="s">
        <v>5183</v>
      </c>
      <c r="C63" s="2">
        <v>33436.8</v>
      </c>
      <c r="D63" s="2" t="s">
        <v>69</v>
      </c>
      <c r="E63" s="2">
        <v>808</v>
      </c>
      <c r="F63" s="2" t="s">
        <v>69</v>
      </c>
    </row>
    <row r="64">
      <c r="A64" s="2" t="s">
        <v>5184</v>
      </c>
      <c r="B64" s="2" t="s">
        <v>5185</v>
      </c>
      <c r="C64" s="2">
        <v>23055.12</v>
      </c>
      <c r="D64" s="2" t="s">
        <v>69</v>
      </c>
      <c r="E64" s="2">
        <v>-707.98</v>
      </c>
      <c r="F64" s="2" t="s">
        <v>69</v>
      </c>
    </row>
    <row r="65">
      <c r="A65" s="2" t="s">
        <v>5186</v>
      </c>
      <c r="B65" s="2" t="s">
        <v>5187</v>
      </c>
      <c r="C65" s="2">
        <v>52939.48</v>
      </c>
      <c r="D65" s="2" t="s">
        <v>69</v>
      </c>
      <c r="E65" s="2">
        <v>1672.99</v>
      </c>
      <c r="F65" s="2" t="s">
        <v>69</v>
      </c>
    </row>
    <row r="66">
      <c r="A66" s="2" t="s">
        <v>5188</v>
      </c>
      <c r="B66" s="2" t="s">
        <v>5189</v>
      </c>
      <c r="C66" s="2">
        <v>11198.87</v>
      </c>
      <c r="D66" s="2" t="s">
        <v>69</v>
      </c>
      <c r="E66" s="2">
        <v>412.23</v>
      </c>
      <c r="F66" s="2" t="s">
        <v>69</v>
      </c>
    </row>
    <row r="67">
      <c r="A67" s="2" t="s">
        <v>5192</v>
      </c>
      <c r="B67" s="2" t="s">
        <v>5193</v>
      </c>
      <c r="C67" s="2">
        <v>103522.54</v>
      </c>
      <c r="D67" s="2" t="s">
        <v>69</v>
      </c>
      <c r="E67" s="2">
        <v>-3116.57</v>
      </c>
      <c r="F67" s="2" t="s">
        <v>69</v>
      </c>
    </row>
    <row r="68">
      <c r="A68" s="2" t="s">
        <v>5196</v>
      </c>
      <c r="B68" s="2" t="s">
        <v>5197</v>
      </c>
      <c r="C68" s="2">
        <v>229725.36</v>
      </c>
      <c r="D68" s="2" t="s">
        <v>69</v>
      </c>
      <c r="E68" s="2">
        <v>12493.54</v>
      </c>
      <c r="F68" s="2" t="s">
        <v>69</v>
      </c>
    </row>
    <row r="69">
      <c r="A69" s="2" t="s">
        <v>5200</v>
      </c>
      <c r="B69" s="2" t="s">
        <v>5201</v>
      </c>
      <c r="C69" s="2">
        <v>57049.92</v>
      </c>
      <c r="D69" s="2" t="s">
        <v>69</v>
      </c>
      <c r="E69" s="2">
        <v>-410.67</v>
      </c>
      <c r="F69" s="2" t="s">
        <v>69</v>
      </c>
    </row>
    <row r="70">
      <c r="A70" s="2" t="s">
        <v>5202</v>
      </c>
      <c r="B70" s="2" t="s">
        <v>5203</v>
      </c>
      <c r="C70" s="2">
        <v>62711.25</v>
      </c>
      <c r="D70" s="2" t="s">
        <v>69</v>
      </c>
      <c r="E70" s="2">
        <v>-1828.13</v>
      </c>
      <c r="F70" s="2" t="s">
        <v>69</v>
      </c>
    </row>
    <row r="71">
      <c r="A71" s="2" t="s">
        <v>5204</v>
      </c>
      <c r="B71" s="2" t="s">
        <v>5205</v>
      </c>
      <c r="C71" s="2">
        <v>98215.92</v>
      </c>
      <c r="D71" s="2" t="s">
        <v>69</v>
      </c>
      <c r="E71" s="2">
        <v>-3749.47</v>
      </c>
      <c r="F71" s="2" t="s">
        <v>69</v>
      </c>
    </row>
    <row r="72">
      <c r="A72" s="2" t="s">
        <v>5206</v>
      </c>
      <c r="B72" s="2" t="s">
        <v>5207</v>
      </c>
      <c r="C72" s="2">
        <v>10207.2</v>
      </c>
      <c r="D72" s="2" t="s">
        <v>69</v>
      </c>
      <c r="E72" s="2">
        <v>222.05</v>
      </c>
      <c r="F72" s="2" t="s">
        <v>69</v>
      </c>
    </row>
    <row r="73">
      <c r="A73" s="2" t="s">
        <v>5208</v>
      </c>
      <c r="B73" s="2" t="s">
        <v>5209</v>
      </c>
      <c r="C73" s="2">
        <v>18313.3</v>
      </c>
      <c r="D73" s="2" t="s">
        <v>69</v>
      </c>
      <c r="E73" s="2">
        <v>-1220.27</v>
      </c>
      <c r="F73" s="2" t="s">
        <v>69</v>
      </c>
    </row>
    <row r="74">
      <c r="A74" s="2" t="s">
        <v>5210</v>
      </c>
      <c r="B74" s="2" t="s">
        <v>5211</v>
      </c>
      <c r="C74" s="2">
        <v>138551.16</v>
      </c>
      <c r="D74" s="2" t="s">
        <v>69</v>
      </c>
      <c r="E74" s="2">
        <v>3176.13</v>
      </c>
      <c r="F74" s="2" t="s">
        <v>69</v>
      </c>
    </row>
    <row r="75">
      <c r="A75" s="2" t="s">
        <v>5212</v>
      </c>
      <c r="B75" s="2" t="s">
        <v>5213</v>
      </c>
      <c r="C75" s="2">
        <v>24452.08</v>
      </c>
      <c r="D75" s="2" t="s">
        <v>69</v>
      </c>
      <c r="E75" s="2">
        <v>224.19</v>
      </c>
      <c r="F75" s="2" t="s">
        <v>69</v>
      </c>
    </row>
    <row r="76">
      <c r="A76" s="2" t="s">
        <v>5214</v>
      </c>
      <c r="B76" s="2" t="s">
        <v>5215</v>
      </c>
      <c r="C76" s="2">
        <v>85854.9</v>
      </c>
      <c r="D76" s="2" t="s">
        <v>69</v>
      </c>
      <c r="E76" s="2">
        <v>-5763.01</v>
      </c>
      <c r="F76" s="2" t="s">
        <v>69</v>
      </c>
    </row>
    <row r="77">
      <c r="A77" s="2" t="s">
        <v>5216</v>
      </c>
      <c r="B77" s="2" t="s">
        <v>5217</v>
      </c>
      <c r="C77" s="2">
        <v>34045</v>
      </c>
      <c r="D77" s="2" t="s">
        <v>69</v>
      </c>
      <c r="E77" s="2">
        <v>2198.98</v>
      </c>
      <c r="F77" s="2" t="s">
        <v>69</v>
      </c>
    </row>
    <row r="78">
      <c r="A78" s="2" t="s">
        <v>5218</v>
      </c>
      <c r="B78" s="2" t="s">
        <v>5219</v>
      </c>
      <c r="C78" s="2">
        <v>208768</v>
      </c>
      <c r="D78" s="2" t="s">
        <v>69</v>
      </c>
      <c r="E78" s="2">
        <v>-2863.42</v>
      </c>
      <c r="F78" s="2" t="s">
        <v>69</v>
      </c>
    </row>
    <row r="79">
      <c r="A79" s="2" t="s">
        <v>5220</v>
      </c>
      <c r="B79" s="2" t="s">
        <v>5221</v>
      </c>
      <c r="C79" s="2">
        <v>58297.08</v>
      </c>
      <c r="D79" s="2" t="s">
        <v>69</v>
      </c>
      <c r="E79" s="2">
        <v>480.27</v>
      </c>
      <c r="F79" s="2" t="s">
        <v>69</v>
      </c>
    </row>
    <row r="80">
      <c r="A80" s="2" t="s">
        <v>5222</v>
      </c>
      <c r="B80" s="2" t="s">
        <v>5223</v>
      </c>
      <c r="C80" s="2">
        <v>18044.06</v>
      </c>
      <c r="D80" s="2" t="s">
        <v>69</v>
      </c>
      <c r="E80" s="2">
        <v>1584.36</v>
      </c>
      <c r="F80" s="2" t="s">
        <v>69</v>
      </c>
    </row>
    <row r="81">
      <c r="A81" s="2" t="s">
        <v>5226</v>
      </c>
      <c r="B81" s="2" t="s">
        <v>5227</v>
      </c>
      <c r="C81" s="2">
        <v>429877</v>
      </c>
      <c r="D81" s="2" t="s">
        <v>69</v>
      </c>
      <c r="E81" s="2">
        <v>-9668.81</v>
      </c>
      <c r="F81" s="2" t="s">
        <v>69</v>
      </c>
    </row>
    <row r="82">
      <c r="A82" s="2" t="s">
        <v>5228</v>
      </c>
      <c r="B82" s="2" t="s">
        <v>5229</v>
      </c>
      <c r="C82" s="2">
        <v>138513.48</v>
      </c>
      <c r="D82" s="2" t="s">
        <v>69</v>
      </c>
      <c r="E82" s="2">
        <v>-11112.88</v>
      </c>
      <c r="F82" s="2" t="s">
        <v>69</v>
      </c>
    </row>
    <row r="83">
      <c r="A83" s="2" t="s">
        <v>5230</v>
      </c>
      <c r="B83" s="2" t="s">
        <v>5231</v>
      </c>
      <c r="C83" s="2">
        <v>34850.2</v>
      </c>
      <c r="D83" s="2" t="s">
        <v>69</v>
      </c>
      <c r="E83" s="2">
        <v>-540.26</v>
      </c>
      <c r="F83" s="2" t="s">
        <v>69</v>
      </c>
    </row>
    <row r="84">
      <c r="A84" s="2" t="s">
        <v>5232</v>
      </c>
      <c r="B84" s="2" t="s">
        <v>5233</v>
      </c>
      <c r="C84" s="2">
        <v>66887.53</v>
      </c>
      <c r="D84" s="2" t="s">
        <v>69</v>
      </c>
      <c r="E84" s="2">
        <v>-1359.57</v>
      </c>
      <c r="F84" s="2" t="s">
        <v>69</v>
      </c>
    </row>
    <row r="85">
      <c r="A85" s="2" t="s">
        <v>5234</v>
      </c>
      <c r="B85" s="2" t="s">
        <v>5235</v>
      </c>
      <c r="C85" s="2">
        <v>7557.8</v>
      </c>
      <c r="D85" s="2" t="s">
        <v>69</v>
      </c>
      <c r="E85" s="2">
        <v>-213.67</v>
      </c>
      <c r="F85" s="2" t="s">
        <v>69</v>
      </c>
    </row>
    <row r="86">
      <c r="A86" s="2" t="s">
        <v>5236</v>
      </c>
      <c r="B86" s="2" t="s">
        <v>5237</v>
      </c>
      <c r="C86" s="2">
        <v>16379.22</v>
      </c>
      <c r="D86" s="2" t="s">
        <v>69</v>
      </c>
      <c r="E86" s="2">
        <v>372.89</v>
      </c>
      <c r="F86" s="2" t="s">
        <v>69</v>
      </c>
    </row>
    <row r="87">
      <c r="A87" s="2" t="s">
        <v>5238</v>
      </c>
      <c r="B87" s="2" t="s">
        <v>5239</v>
      </c>
      <c r="C87" s="2">
        <v>12062.01</v>
      </c>
      <c r="D87" s="2" t="s">
        <v>69</v>
      </c>
      <c r="E87" s="2">
        <v>-197.65</v>
      </c>
      <c r="F87" s="2" t="s">
        <v>69</v>
      </c>
    </row>
    <row r="88">
      <c r="A88" s="2" t="s">
        <v>5240</v>
      </c>
      <c r="B88" s="2" t="s">
        <v>5241</v>
      </c>
      <c r="C88" s="2">
        <v>97937.4</v>
      </c>
      <c r="D88" s="2" t="s">
        <v>69</v>
      </c>
      <c r="E88" s="2">
        <v>-3768.1</v>
      </c>
      <c r="F88" s="2" t="s">
        <v>69</v>
      </c>
    </row>
    <row r="89">
      <c r="A89" s="2" t="s">
        <v>5242</v>
      </c>
      <c r="B89" s="2" t="s">
        <v>5243</v>
      </c>
      <c r="C89" s="2">
        <v>12124.69</v>
      </c>
      <c r="D89" s="2" t="s">
        <v>69</v>
      </c>
      <c r="E89" s="2">
        <v>-463.33</v>
      </c>
      <c r="F89" s="2" t="s">
        <v>69</v>
      </c>
    </row>
    <row r="90">
      <c r="A90" s="2" t="s">
        <v>5244</v>
      </c>
      <c r="B90" s="2" t="s">
        <v>5245</v>
      </c>
      <c r="C90" s="2">
        <v>80511.93</v>
      </c>
      <c r="D90" s="2" t="s">
        <v>69</v>
      </c>
      <c r="E90" s="2">
        <v>21.31</v>
      </c>
      <c r="F90" s="2" t="s">
        <v>69</v>
      </c>
    </row>
    <row r="91">
      <c r="A91" s="2" t="s">
        <v>5246</v>
      </c>
      <c r="B91" s="2" t="s">
        <v>5247</v>
      </c>
      <c r="C91" s="2">
        <v>19603.02</v>
      </c>
      <c r="D91" s="2" t="s">
        <v>69</v>
      </c>
      <c r="E91" s="2">
        <v>-590.64</v>
      </c>
      <c r="F91" s="2" t="s">
        <v>69</v>
      </c>
    </row>
    <row r="92">
      <c r="A92" s="2" t="s">
        <v>5248</v>
      </c>
      <c r="B92" s="2" t="s">
        <v>5249</v>
      </c>
      <c r="C92" s="2">
        <v>98109</v>
      </c>
      <c r="D92" s="2" t="s">
        <v>69</v>
      </c>
      <c r="E92" s="2">
        <v>795.01</v>
      </c>
      <c r="F92" s="2" t="s">
        <v>69</v>
      </c>
    </row>
    <row r="93">
      <c r="A93" s="2" t="s">
        <v>5250</v>
      </c>
      <c r="B93" s="2" t="s">
        <v>5251</v>
      </c>
      <c r="C93" s="2">
        <v>46726.82</v>
      </c>
      <c r="D93" s="2" t="s">
        <v>69</v>
      </c>
      <c r="E93" s="2">
        <v>-1428.39</v>
      </c>
      <c r="F93" s="2" t="s">
        <v>69</v>
      </c>
    </row>
    <row r="94">
      <c r="A94" s="2" t="s">
        <v>5252</v>
      </c>
      <c r="B94" s="2" t="s">
        <v>5253</v>
      </c>
      <c r="C94" s="2">
        <v>88228.8</v>
      </c>
      <c r="D94" s="2" t="s">
        <v>69</v>
      </c>
      <c r="E94" s="2">
        <v>537.49</v>
      </c>
      <c r="F94" s="2" t="s">
        <v>69</v>
      </c>
    </row>
    <row r="95">
      <c r="A95" s="2" t="s">
        <v>5254</v>
      </c>
      <c r="B95" s="2" t="s">
        <v>5255</v>
      </c>
      <c r="C95" s="2">
        <v>122431.6</v>
      </c>
      <c r="D95" s="2" t="s">
        <v>69</v>
      </c>
      <c r="E95" s="2">
        <v>3207.98</v>
      </c>
      <c r="F95" s="2" t="s">
        <v>69</v>
      </c>
    </row>
    <row r="96">
      <c r="A96" s="2" t="s">
        <v>5256</v>
      </c>
      <c r="B96" s="2" t="s">
        <v>5257</v>
      </c>
      <c r="C96" s="2">
        <v>22769.46</v>
      </c>
      <c r="D96" s="2" t="s">
        <v>69</v>
      </c>
      <c r="E96" s="2">
        <v>-1569.97</v>
      </c>
      <c r="F96" s="2" t="s">
        <v>69</v>
      </c>
    </row>
    <row r="97">
      <c r="A97" s="2" t="s">
        <v>5258</v>
      </c>
      <c r="B97" s="2" t="s">
        <v>5259</v>
      </c>
      <c r="C97" s="2">
        <v>24766.75</v>
      </c>
      <c r="D97" s="2" t="s">
        <v>69</v>
      </c>
      <c r="E97" s="2">
        <v>366.35</v>
      </c>
      <c r="F97" s="2" t="s">
        <v>69</v>
      </c>
    </row>
    <row r="98">
      <c r="A98" s="2" t="s">
        <v>5260</v>
      </c>
      <c r="B98" s="2" t="s">
        <v>5261</v>
      </c>
      <c r="C98" s="2">
        <v>38290.58</v>
      </c>
      <c r="D98" s="2" t="s">
        <v>69</v>
      </c>
      <c r="E98" s="2">
        <v>347.6</v>
      </c>
      <c r="F98" s="2" t="s">
        <v>69</v>
      </c>
    </row>
    <row r="99">
      <c r="A99" s="2" t="s">
        <v>5262</v>
      </c>
      <c r="B99" s="2" t="s">
        <v>5263</v>
      </c>
      <c r="C99" s="2">
        <v>7967.95</v>
      </c>
      <c r="D99" s="2" t="s">
        <v>69</v>
      </c>
      <c r="E99" s="2">
        <v>126.8</v>
      </c>
      <c r="F99" s="2" t="s">
        <v>69</v>
      </c>
    </row>
    <row r="100">
      <c r="A100" s="2" t="s">
        <v>5264</v>
      </c>
      <c r="B100" s="2" t="s">
        <v>5265</v>
      </c>
      <c r="C100" s="2">
        <v>180369</v>
      </c>
      <c r="D100" s="2" t="s">
        <v>69</v>
      </c>
      <c r="E100" s="2">
        <v>1585.18</v>
      </c>
      <c r="F100" s="2" t="s">
        <v>69</v>
      </c>
    </row>
    <row r="101">
      <c r="A101" s="2" t="s">
        <v>5266</v>
      </c>
      <c r="B101" s="2" t="s">
        <v>5267</v>
      </c>
      <c r="C101" s="2">
        <v>107509.09</v>
      </c>
      <c r="D101" s="2" t="s">
        <v>69</v>
      </c>
      <c r="E101" s="2">
        <v>-237.95</v>
      </c>
      <c r="F101" s="2" t="s">
        <v>69</v>
      </c>
    </row>
    <row r="102">
      <c r="A102" s="2" t="s">
        <v>5268</v>
      </c>
      <c r="B102" s="2" t="s">
        <v>5269</v>
      </c>
      <c r="C102" s="2">
        <v>9000.6</v>
      </c>
      <c r="D102" s="2" t="s">
        <v>69</v>
      </c>
      <c r="E102" s="2">
        <v>333.86</v>
      </c>
      <c r="F102" s="2" t="s">
        <v>69</v>
      </c>
    </row>
    <row r="103">
      <c r="A103" s="2" t="s">
        <v>5270</v>
      </c>
      <c r="B103" s="2" t="s">
        <v>5271</v>
      </c>
      <c r="C103" s="2">
        <v>40383.84</v>
      </c>
      <c r="D103" s="2" t="s">
        <v>69</v>
      </c>
      <c r="E103" s="2">
        <v>240.24</v>
      </c>
      <c r="F103" s="2" t="s">
        <v>69</v>
      </c>
    </row>
    <row r="104">
      <c r="A104" s="2" t="s">
        <v>5272</v>
      </c>
      <c r="B104" s="2" t="s">
        <v>5273</v>
      </c>
      <c r="C104" s="2">
        <v>159992.64</v>
      </c>
      <c r="D104" s="2" t="s">
        <v>69</v>
      </c>
      <c r="E104" s="2">
        <v>1105.83</v>
      </c>
      <c r="F104" s="2" t="s">
        <v>69</v>
      </c>
    </row>
    <row r="105">
      <c r="A105" s="2" t="s">
        <v>5274</v>
      </c>
      <c r="B105" s="2" t="s">
        <v>5275</v>
      </c>
      <c r="C105" s="2">
        <v>152819.1</v>
      </c>
      <c r="D105" s="2" t="s">
        <v>69</v>
      </c>
      <c r="E105" s="2">
        <v>8626.89</v>
      </c>
      <c r="F105" s="2" t="s">
        <v>69</v>
      </c>
    </row>
    <row r="106">
      <c r="A106" s="2" t="s">
        <v>5276</v>
      </c>
      <c r="B106" s="2" t="s">
        <v>5277</v>
      </c>
      <c r="C106" s="2">
        <v>28137.97</v>
      </c>
      <c r="D106" s="2" t="s">
        <v>69</v>
      </c>
      <c r="E106" s="2">
        <v>2149.55</v>
      </c>
      <c r="F106" s="2" t="s">
        <v>69</v>
      </c>
    </row>
    <row r="107">
      <c r="A107" s="2" t="s">
        <v>5278</v>
      </c>
      <c r="B107" s="2" t="s">
        <v>5279</v>
      </c>
      <c r="C107" s="2">
        <v>171558</v>
      </c>
      <c r="D107" s="2" t="s">
        <v>69</v>
      </c>
      <c r="E107" s="2">
        <v>5908.78</v>
      </c>
      <c r="F107" s="2" t="s">
        <v>69</v>
      </c>
    </row>
    <row r="108">
      <c r="A108" s="2" t="s">
        <v>5280</v>
      </c>
      <c r="B108" s="2" t="s">
        <v>5281</v>
      </c>
      <c r="C108" s="2">
        <v>37914.3</v>
      </c>
      <c r="D108" s="2" t="s">
        <v>69</v>
      </c>
      <c r="E108" s="2">
        <v>1538.12</v>
      </c>
      <c r="F108" s="2" t="s">
        <v>69</v>
      </c>
    </row>
    <row r="109">
      <c r="A109" s="2" t="s">
        <v>5282</v>
      </c>
      <c r="B109" s="2" t="s">
        <v>5283</v>
      </c>
      <c r="C109" s="2">
        <v>78325.38</v>
      </c>
      <c r="D109" s="2" t="s">
        <v>69</v>
      </c>
      <c r="E109" s="2">
        <v>-2347.06</v>
      </c>
      <c r="F109" s="2" t="s">
        <v>69</v>
      </c>
    </row>
    <row r="110">
      <c r="A110" s="2" t="s">
        <v>5284</v>
      </c>
      <c r="B110" s="2" t="s">
        <v>5285</v>
      </c>
      <c r="C110" s="2">
        <v>80788.05</v>
      </c>
      <c r="D110" s="2" t="s">
        <v>69</v>
      </c>
      <c r="E110" s="2">
        <v>-2104.76</v>
      </c>
      <c r="F110" s="2" t="s">
        <v>69</v>
      </c>
    </row>
    <row r="111">
      <c r="A111" s="2" t="s">
        <v>5286</v>
      </c>
      <c r="B111" s="2" t="s">
        <v>5287</v>
      </c>
      <c r="C111" s="2">
        <v>93091.49</v>
      </c>
      <c r="D111" s="2" t="s">
        <v>69</v>
      </c>
      <c r="E111" s="2">
        <v>-17017.28</v>
      </c>
      <c r="F111" s="2" t="s">
        <v>69</v>
      </c>
    </row>
    <row r="112">
      <c r="A112" s="2" t="s">
        <v>5288</v>
      </c>
      <c r="B112" s="2" t="s">
        <v>5289</v>
      </c>
      <c r="C112" s="2">
        <v>7652.79</v>
      </c>
      <c r="D112" s="2" t="s">
        <v>69</v>
      </c>
      <c r="E112" s="2">
        <v>21.51</v>
      </c>
      <c r="F112" s="2" t="s">
        <v>69</v>
      </c>
    </row>
    <row r="113">
      <c r="A113" s="2" t="s">
        <v>5290</v>
      </c>
      <c r="B113" s="2" t="s">
        <v>5291</v>
      </c>
      <c r="C113" s="2">
        <v>13544.16</v>
      </c>
      <c r="D113" s="2" t="s">
        <v>69</v>
      </c>
      <c r="E113" s="2">
        <v>419.57</v>
      </c>
      <c r="F113" s="2" t="s">
        <v>69</v>
      </c>
    </row>
    <row r="114">
      <c r="A114" s="2" t="s">
        <v>5292</v>
      </c>
      <c r="B114" s="2" t="s">
        <v>5293</v>
      </c>
      <c r="C114" s="2">
        <v>8839.68</v>
      </c>
      <c r="D114" s="2" t="s">
        <v>69</v>
      </c>
      <c r="E114" s="2">
        <v>98.31</v>
      </c>
      <c r="F114" s="2" t="s">
        <v>69</v>
      </c>
    </row>
    <row r="115">
      <c r="A115" s="2" t="s">
        <v>5294</v>
      </c>
      <c r="B115" s="2" t="s">
        <v>5295</v>
      </c>
      <c r="C115" s="2">
        <v>64582.38</v>
      </c>
      <c r="D115" s="2" t="s">
        <v>69</v>
      </c>
      <c r="E115" s="2">
        <v>1227.48</v>
      </c>
      <c r="F115" s="2" t="s">
        <v>69</v>
      </c>
    </row>
    <row r="116">
      <c r="A116" s="2" t="s">
        <v>5296</v>
      </c>
      <c r="B116" s="2" t="s">
        <v>5297</v>
      </c>
      <c r="C116" s="2">
        <v>26009.36</v>
      </c>
      <c r="D116" s="2" t="s">
        <v>69</v>
      </c>
      <c r="E116" s="2">
        <v>-1238.96</v>
      </c>
      <c r="F116" s="2" t="s">
        <v>69</v>
      </c>
    </row>
    <row r="117">
      <c r="A117" s="2" t="s">
        <v>5298</v>
      </c>
      <c r="B117" s="2" t="s">
        <v>5299</v>
      </c>
      <c r="C117" s="2">
        <v>21614.02</v>
      </c>
      <c r="D117" s="2" t="s">
        <v>69</v>
      </c>
      <c r="E117" s="2">
        <v>-532.04</v>
      </c>
      <c r="F117" s="2" t="s">
        <v>69</v>
      </c>
    </row>
    <row r="118">
      <c r="A118" s="2" t="s">
        <v>5302</v>
      </c>
      <c r="B118" s="2" t="s">
        <v>5303</v>
      </c>
      <c r="C118" s="2">
        <v>75939</v>
      </c>
      <c r="D118" s="2" t="s">
        <v>69</v>
      </c>
      <c r="E118" s="2">
        <v>-4295.64</v>
      </c>
      <c r="F118" s="2" t="s">
        <v>69</v>
      </c>
    </row>
    <row r="119">
      <c r="A119" s="2" t="s">
        <v>5304</v>
      </c>
      <c r="B119" s="2" t="s">
        <v>5305</v>
      </c>
      <c r="C119" s="2">
        <v>196501.05</v>
      </c>
      <c r="D119" s="2" t="s">
        <v>69</v>
      </c>
      <c r="E119" s="2">
        <v>7800.58</v>
      </c>
      <c r="F119" s="2" t="s">
        <v>69</v>
      </c>
    </row>
    <row r="120">
      <c r="A120" s="2" t="s">
        <v>5306</v>
      </c>
      <c r="B120" s="2" t="s">
        <v>5307</v>
      </c>
      <c r="C120" s="2">
        <v>26376.57</v>
      </c>
      <c r="D120" s="2" t="s">
        <v>69</v>
      </c>
      <c r="E120" s="2">
        <v>-1566.76</v>
      </c>
      <c r="F120" s="2" t="s">
        <v>69</v>
      </c>
    </row>
    <row r="121">
      <c r="A121" s="2" t="s">
        <v>5308</v>
      </c>
      <c r="B121" s="2" t="s">
        <v>5309</v>
      </c>
      <c r="C121" s="2">
        <v>126904.32</v>
      </c>
      <c r="D121" s="2" t="s">
        <v>69</v>
      </c>
      <c r="E121" s="2">
        <v>3016.28</v>
      </c>
      <c r="F121" s="2" t="s">
        <v>69</v>
      </c>
    </row>
    <row r="122">
      <c r="A122" s="2" t="s">
        <v>5310</v>
      </c>
      <c r="B122" s="2" t="s">
        <v>5311</v>
      </c>
      <c r="C122" s="2">
        <v>9799.44</v>
      </c>
      <c r="D122" s="2" t="s">
        <v>69</v>
      </c>
      <c r="E122" s="2">
        <v>-573.48</v>
      </c>
      <c r="F122" s="2" t="s">
        <v>69</v>
      </c>
    </row>
    <row r="123">
      <c r="A123" s="2" t="s">
        <v>5312</v>
      </c>
      <c r="B123" s="2" t="s">
        <v>5313</v>
      </c>
      <c r="C123" s="2">
        <v>85153.53</v>
      </c>
      <c r="D123" s="2" t="s">
        <v>69</v>
      </c>
      <c r="E123" s="2">
        <v>-4084.83</v>
      </c>
      <c r="F123" s="2" t="s">
        <v>69</v>
      </c>
    </row>
    <row r="124">
      <c r="A124" s="2" t="s">
        <v>5314</v>
      </c>
      <c r="B124" s="2" t="s">
        <v>5315</v>
      </c>
      <c r="C124" s="2">
        <v>41743.17</v>
      </c>
      <c r="D124" s="2" t="s">
        <v>69</v>
      </c>
      <c r="E124" s="2">
        <v>-1457.8</v>
      </c>
      <c r="F124" s="2" t="s">
        <v>69</v>
      </c>
    </row>
    <row r="125">
      <c r="A125" s="2" t="s">
        <v>5316</v>
      </c>
      <c r="B125" s="2" t="s">
        <v>5317</v>
      </c>
      <c r="C125" s="2">
        <v>6145.5</v>
      </c>
      <c r="D125" s="2" t="s">
        <v>69</v>
      </c>
      <c r="E125" s="2">
        <v>-158.76</v>
      </c>
      <c r="F125" s="2" t="s">
        <v>69</v>
      </c>
    </row>
    <row r="126">
      <c r="A126" s="2" t="s">
        <v>5318</v>
      </c>
      <c r="B126" s="2" t="s">
        <v>5319</v>
      </c>
      <c r="C126" s="2">
        <v>30120.42</v>
      </c>
      <c r="D126" s="2" t="s">
        <v>69</v>
      </c>
      <c r="E126" s="2">
        <v>-620.79</v>
      </c>
      <c r="F126" s="2" t="s">
        <v>69</v>
      </c>
    </row>
    <row r="127">
      <c r="A127" s="2" t="s">
        <v>5320</v>
      </c>
      <c r="B127" s="2" t="s">
        <v>5321</v>
      </c>
      <c r="C127" s="2">
        <v>25874</v>
      </c>
      <c r="D127" s="2" t="s">
        <v>69</v>
      </c>
      <c r="E127" s="2">
        <v>-90.8</v>
      </c>
      <c r="F127" s="2" t="s">
        <v>69</v>
      </c>
    </row>
    <row r="128">
      <c r="A128" s="2" t="s">
        <v>5322</v>
      </c>
      <c r="B128" s="2" t="s">
        <v>5323</v>
      </c>
      <c r="C128" s="2">
        <v>28858.83</v>
      </c>
      <c r="D128" s="2" t="s">
        <v>69</v>
      </c>
      <c r="E128" s="2">
        <v>-626.46</v>
      </c>
      <c r="F128" s="2" t="s">
        <v>69</v>
      </c>
    </row>
    <row r="129">
      <c r="A129" s="2" t="s">
        <v>5324</v>
      </c>
      <c r="B129" s="2" t="s">
        <v>5325</v>
      </c>
      <c r="C129" s="2">
        <v>136311.7</v>
      </c>
      <c r="D129" s="2" t="s">
        <v>69</v>
      </c>
      <c r="E129" s="2">
        <v>9816.61</v>
      </c>
      <c r="F129" s="2" t="s">
        <v>69</v>
      </c>
    </row>
    <row r="130">
      <c r="A130" s="2" t="s">
        <v>5326</v>
      </c>
      <c r="B130" s="2" t="s">
        <v>5327</v>
      </c>
      <c r="C130" s="2">
        <v>144419.95</v>
      </c>
      <c r="D130" s="2" t="s">
        <v>69</v>
      </c>
      <c r="E130" s="2">
        <v>10370.93</v>
      </c>
      <c r="F130" s="2" t="s">
        <v>69</v>
      </c>
    </row>
    <row r="131">
      <c r="A131" s="2" t="s">
        <v>5328</v>
      </c>
      <c r="B131" s="2" t="s">
        <v>5329</v>
      </c>
      <c r="C131" s="2">
        <v>24616.35</v>
      </c>
      <c r="D131" s="2" t="s">
        <v>69</v>
      </c>
      <c r="E131" s="2">
        <v>1091.69</v>
      </c>
      <c r="F131" s="2" t="s">
        <v>69</v>
      </c>
    </row>
    <row r="132">
      <c r="A132" s="2" t="s">
        <v>5330</v>
      </c>
      <c r="B132" s="2" t="s">
        <v>5331</v>
      </c>
      <c r="C132" s="2">
        <v>33435.33</v>
      </c>
      <c r="D132" s="2" t="s">
        <v>69</v>
      </c>
      <c r="E132" s="2">
        <v>-3089.04</v>
      </c>
      <c r="F132" s="2" t="s">
        <v>69</v>
      </c>
    </row>
    <row r="133">
      <c r="A133" s="2" t="s">
        <v>5332</v>
      </c>
      <c r="B133" s="2" t="s">
        <v>5333</v>
      </c>
      <c r="C133" s="2">
        <v>17262.39</v>
      </c>
      <c r="D133" s="2" t="s">
        <v>69</v>
      </c>
      <c r="E133" s="2">
        <v>-914.48</v>
      </c>
      <c r="F133" s="2" t="s">
        <v>69</v>
      </c>
    </row>
    <row r="134">
      <c r="A134" s="2" t="s">
        <v>5334</v>
      </c>
      <c r="B134" s="2" t="s">
        <v>5335</v>
      </c>
      <c r="C134" s="2">
        <v>170269.87</v>
      </c>
      <c r="D134" s="2" t="s">
        <v>69</v>
      </c>
      <c r="E134" s="2">
        <v>1037.26</v>
      </c>
      <c r="F134" s="2" t="s">
        <v>69</v>
      </c>
    </row>
    <row r="135">
      <c r="A135" s="2" t="s">
        <v>5338</v>
      </c>
      <c r="B135" s="2" t="s">
        <v>5339</v>
      </c>
      <c r="C135" s="2">
        <v>62257.92</v>
      </c>
      <c r="D135" s="2" t="s">
        <v>69</v>
      </c>
      <c r="E135" s="2">
        <v>2018.64</v>
      </c>
      <c r="F135" s="2" t="s">
        <v>69</v>
      </c>
    </row>
    <row r="136">
      <c r="A136" s="2" t="s">
        <v>5340</v>
      </c>
      <c r="B136" s="2" t="s">
        <v>5341</v>
      </c>
      <c r="C136" s="2">
        <v>66816</v>
      </c>
      <c r="D136" s="2" t="s">
        <v>69</v>
      </c>
      <c r="E136" s="2">
        <v>-207.32</v>
      </c>
      <c r="F136" s="2" t="s">
        <v>69</v>
      </c>
    </row>
    <row r="137">
      <c r="A137" s="2" t="s">
        <v>5342</v>
      </c>
      <c r="B137" s="2" t="s">
        <v>5343</v>
      </c>
      <c r="C137" s="2">
        <v>84279.3</v>
      </c>
      <c r="D137" s="2" t="s">
        <v>69</v>
      </c>
      <c r="E137" s="2">
        <v>-1783.82</v>
      </c>
      <c r="F137" s="2" t="s">
        <v>69</v>
      </c>
    </row>
    <row r="138">
      <c r="A138" s="2" t="s">
        <v>5344</v>
      </c>
      <c r="B138" s="2" t="s">
        <v>5345</v>
      </c>
      <c r="C138" s="2">
        <v>145088.18</v>
      </c>
      <c r="D138" s="2" t="s">
        <v>69</v>
      </c>
      <c r="E138" s="2">
        <v>-4766.26</v>
      </c>
      <c r="F138" s="2" t="s">
        <v>69</v>
      </c>
    </row>
    <row r="139">
      <c r="A139" s="2" t="s">
        <v>5346</v>
      </c>
      <c r="B139" s="2" t="s">
        <v>5347</v>
      </c>
      <c r="C139" s="2">
        <v>353003.7</v>
      </c>
      <c r="D139" s="2" t="s">
        <v>69</v>
      </c>
      <c r="E139" s="2">
        <v>-10734.01</v>
      </c>
      <c r="F139" s="2" t="s">
        <v>69</v>
      </c>
    </row>
    <row r="140">
      <c r="A140" s="2" t="s">
        <v>5348</v>
      </c>
      <c r="B140" s="2" t="s">
        <v>5349</v>
      </c>
      <c r="C140" s="2">
        <v>14596.65</v>
      </c>
      <c r="D140" s="2" t="s">
        <v>69</v>
      </c>
      <c r="E140" s="2">
        <v>896.99</v>
      </c>
      <c r="F140" s="2" t="s">
        <v>69</v>
      </c>
    </row>
    <row r="141">
      <c r="A141" s="2" t="s">
        <v>5350</v>
      </c>
      <c r="B141" s="2" t="s">
        <v>5351</v>
      </c>
      <c r="C141" s="2">
        <v>123441.24</v>
      </c>
      <c r="D141" s="2" t="s">
        <v>69</v>
      </c>
      <c r="E141" s="2">
        <v>1991.95</v>
      </c>
      <c r="F141" s="2" t="s">
        <v>69</v>
      </c>
    </row>
    <row r="142">
      <c r="A142" s="2" t="s">
        <v>5352</v>
      </c>
      <c r="B142" s="2" t="s">
        <v>5353</v>
      </c>
      <c r="C142" s="2">
        <v>26106.15</v>
      </c>
      <c r="D142" s="2" t="s">
        <v>69</v>
      </c>
      <c r="E142" s="2">
        <v>-158.47</v>
      </c>
      <c r="F142" s="2" t="s">
        <v>69</v>
      </c>
    </row>
    <row r="143">
      <c r="A143" s="2" t="s">
        <v>5354</v>
      </c>
      <c r="B143" s="2" t="s">
        <v>5355</v>
      </c>
      <c r="C143" s="2">
        <v>136846.07</v>
      </c>
      <c r="D143" s="2" t="s">
        <v>69</v>
      </c>
      <c r="E143" s="2">
        <v>-3216.48</v>
      </c>
      <c r="F143" s="2" t="s">
        <v>69</v>
      </c>
    </row>
    <row r="144">
      <c r="A144" s="2" t="s">
        <v>5356</v>
      </c>
      <c r="B144" s="2" t="s">
        <v>5357</v>
      </c>
      <c r="C144" s="2">
        <v>32114.25</v>
      </c>
      <c r="D144" s="2" t="s">
        <v>69</v>
      </c>
      <c r="E144" s="2">
        <v>280.27</v>
      </c>
      <c r="F144" s="2" t="s">
        <v>69</v>
      </c>
    </row>
    <row r="145">
      <c r="A145" s="2" t="s">
        <v>5360</v>
      </c>
      <c r="B145" s="2" t="s">
        <v>5361</v>
      </c>
      <c r="C145" s="2">
        <v>85521.69</v>
      </c>
      <c r="D145" s="2" t="s">
        <v>69</v>
      </c>
      <c r="E145" s="2">
        <v>-1317.17</v>
      </c>
      <c r="F145" s="2" t="s">
        <v>69</v>
      </c>
    </row>
    <row r="146">
      <c r="A146" s="2" t="s">
        <v>5362</v>
      </c>
      <c r="B146" s="2" t="s">
        <v>5363</v>
      </c>
      <c r="C146" s="2">
        <v>106782.88</v>
      </c>
      <c r="D146" s="2" t="s">
        <v>69</v>
      </c>
      <c r="E146" s="2">
        <v>2889.99</v>
      </c>
      <c r="F146" s="2" t="s">
        <v>69</v>
      </c>
    </row>
    <row r="147">
      <c r="A147" s="2" t="s">
        <v>5364</v>
      </c>
      <c r="B147" s="2" t="s">
        <v>5365</v>
      </c>
      <c r="C147" s="2">
        <v>155313.88</v>
      </c>
      <c r="D147" s="2" t="s">
        <v>69</v>
      </c>
      <c r="E147" s="2">
        <v>5514.93</v>
      </c>
      <c r="F147" s="2" t="s">
        <v>69</v>
      </c>
    </row>
    <row r="148">
      <c r="A148" s="2" t="s">
        <v>5366</v>
      </c>
      <c r="B148" s="2" t="s">
        <v>5367</v>
      </c>
      <c r="C148" s="2">
        <v>28494.9</v>
      </c>
      <c r="D148" s="2" t="s">
        <v>69</v>
      </c>
      <c r="E148" s="2">
        <v>1373.76</v>
      </c>
      <c r="F148" s="2" t="s">
        <v>69</v>
      </c>
    </row>
    <row r="149">
      <c r="A149" s="2" t="s">
        <v>5368</v>
      </c>
      <c r="B149" s="2" t="s">
        <v>5369</v>
      </c>
      <c r="C149" s="2">
        <v>83366.1</v>
      </c>
      <c r="D149" s="2" t="s">
        <v>69</v>
      </c>
      <c r="E149" s="2">
        <v>8947.11</v>
      </c>
      <c r="F149" s="2" t="s">
        <v>69</v>
      </c>
    </row>
    <row r="150">
      <c r="A150" s="2" t="s">
        <v>5370</v>
      </c>
      <c r="B150" s="2" t="s">
        <v>5371</v>
      </c>
      <c r="C150" s="2">
        <v>146800.77</v>
      </c>
      <c r="D150" s="2" t="s">
        <v>69</v>
      </c>
      <c r="E150" s="2">
        <v>-4028.58</v>
      </c>
      <c r="F150" s="2" t="s">
        <v>69</v>
      </c>
    </row>
    <row r="151">
      <c r="A151" s="2" t="s">
        <v>5376</v>
      </c>
      <c r="B151" s="2" t="s">
        <v>5377</v>
      </c>
      <c r="C151" s="2">
        <v>159141.2</v>
      </c>
      <c r="D151" s="2" t="s">
        <v>69</v>
      </c>
      <c r="E151" s="2">
        <v>-1062.69</v>
      </c>
      <c r="F151" s="2" t="s">
        <v>69</v>
      </c>
    </row>
    <row r="152">
      <c r="A152" s="2" t="s">
        <v>5378</v>
      </c>
      <c r="B152" s="2" t="s">
        <v>5379</v>
      </c>
      <c r="C152" s="2">
        <v>16683.05</v>
      </c>
      <c r="D152" s="2" t="s">
        <v>69</v>
      </c>
      <c r="E152" s="2">
        <v>583.44</v>
      </c>
      <c r="F152" s="2" t="s">
        <v>69</v>
      </c>
    </row>
    <row r="153">
      <c r="A153" s="2" t="s">
        <v>5380</v>
      </c>
      <c r="B153" s="2" t="s">
        <v>5381</v>
      </c>
      <c r="C153" s="2">
        <v>20017.45</v>
      </c>
      <c r="D153" s="2" t="s">
        <v>69</v>
      </c>
      <c r="E153" s="2">
        <v>451.67</v>
      </c>
      <c r="F153" s="2" t="s">
        <v>69</v>
      </c>
    </row>
    <row r="154">
      <c r="A154" s="2" t="s">
        <v>5382</v>
      </c>
      <c r="B154" s="2" t="s">
        <v>5383</v>
      </c>
      <c r="C154" s="2">
        <v>31494.7</v>
      </c>
      <c r="D154" s="2" t="s">
        <v>69</v>
      </c>
      <c r="E154" s="2">
        <v>1119.13</v>
      </c>
      <c r="F154" s="2" t="s">
        <v>69</v>
      </c>
    </row>
    <row r="155">
      <c r="A155" s="2" t="s">
        <v>5384</v>
      </c>
      <c r="B155" s="2" t="s">
        <v>5385</v>
      </c>
      <c r="C155" s="2">
        <v>29990.4</v>
      </c>
      <c r="D155" s="2" t="s">
        <v>69</v>
      </c>
      <c r="E155" s="2">
        <v>-1768.67</v>
      </c>
      <c r="F155" s="2" t="s">
        <v>69</v>
      </c>
    </row>
    <row r="156">
      <c r="A156" s="2" t="s">
        <v>5386</v>
      </c>
      <c r="B156" s="2" t="s">
        <v>5387</v>
      </c>
      <c r="C156" s="2">
        <v>62878.2</v>
      </c>
      <c r="D156" s="2" t="s">
        <v>69</v>
      </c>
      <c r="E156" s="2">
        <v>-752.82</v>
      </c>
      <c r="F156" s="2" t="s">
        <v>69</v>
      </c>
    </row>
    <row r="157">
      <c r="A157" s="2" t="s">
        <v>5388</v>
      </c>
      <c r="B157" s="2" t="s">
        <v>5389</v>
      </c>
      <c r="C157" s="2">
        <v>92459.38</v>
      </c>
      <c r="D157" s="2" t="s">
        <v>69</v>
      </c>
      <c r="E157" s="2">
        <v>662.22</v>
      </c>
      <c r="F157" s="2" t="s">
        <v>69</v>
      </c>
    </row>
    <row r="158">
      <c r="A158" s="2" t="s">
        <v>5390</v>
      </c>
      <c r="B158" s="2" t="s">
        <v>5391</v>
      </c>
      <c r="C158" s="2">
        <v>82865.08</v>
      </c>
      <c r="D158" s="2" t="s">
        <v>69</v>
      </c>
      <c r="E158" s="2">
        <v>-2435.37</v>
      </c>
      <c r="F158" s="2" t="s">
        <v>69</v>
      </c>
    </row>
    <row r="159">
      <c r="A159" s="2" t="s">
        <v>5392</v>
      </c>
      <c r="B159" s="2" t="s">
        <v>5393</v>
      </c>
      <c r="C159" s="2">
        <v>20133.47</v>
      </c>
      <c r="D159" s="2" t="s">
        <v>69</v>
      </c>
      <c r="E159" s="2">
        <v>772.77</v>
      </c>
      <c r="F159" s="2" t="s">
        <v>69</v>
      </c>
    </row>
    <row r="160">
      <c r="A160" s="2" t="s">
        <v>5394</v>
      </c>
      <c r="B160" s="2" t="s">
        <v>5395</v>
      </c>
      <c r="C160" s="2">
        <v>87684.08</v>
      </c>
      <c r="D160" s="2" t="s">
        <v>69</v>
      </c>
      <c r="E160" s="2">
        <v>1416.11</v>
      </c>
      <c r="F160" s="2" t="s">
        <v>69</v>
      </c>
    </row>
    <row r="161">
      <c r="A161" s="2" t="s">
        <v>5396</v>
      </c>
      <c r="B161" s="2" t="s">
        <v>5397</v>
      </c>
      <c r="C161" s="2">
        <v>152302.92</v>
      </c>
      <c r="D161" s="2" t="s">
        <v>69</v>
      </c>
      <c r="E161" s="2">
        <v>11204.37</v>
      </c>
      <c r="F161" s="2" t="s">
        <v>69</v>
      </c>
    </row>
    <row r="162">
      <c r="A162" s="2" t="s">
        <v>5398</v>
      </c>
      <c r="B162" s="2" t="s">
        <v>5399</v>
      </c>
      <c r="C162" s="2">
        <v>59743.04</v>
      </c>
      <c r="D162" s="2" t="s">
        <v>69</v>
      </c>
      <c r="E162" s="2">
        <v>-1237.97</v>
      </c>
      <c r="F162" s="2" t="s">
        <v>69</v>
      </c>
    </row>
    <row r="163">
      <c r="A163" s="2" t="s">
        <v>5402</v>
      </c>
      <c r="B163" s="2" t="s">
        <v>5403</v>
      </c>
      <c r="C163" s="2">
        <v>45605.4</v>
      </c>
      <c r="D163" s="2" t="s">
        <v>69</v>
      </c>
      <c r="E163" s="2">
        <v>1793.25</v>
      </c>
      <c r="F163" s="2" t="s">
        <v>69</v>
      </c>
    </row>
    <row r="164">
      <c r="A164" s="2" t="s">
        <v>5404</v>
      </c>
      <c r="B164" s="2" t="s">
        <v>5405</v>
      </c>
      <c r="C164" s="2">
        <v>77385.84</v>
      </c>
      <c r="D164" s="2" t="s">
        <v>69</v>
      </c>
      <c r="E164" s="2">
        <v>-5591.36</v>
      </c>
      <c r="F164" s="2" t="s">
        <v>69</v>
      </c>
    </row>
    <row r="165">
      <c r="A165" s="2" t="s">
        <v>5406</v>
      </c>
      <c r="B165" s="2" t="s">
        <v>5407</v>
      </c>
      <c r="C165" s="2">
        <v>6736.8</v>
      </c>
      <c r="D165" s="2" t="s">
        <v>69</v>
      </c>
      <c r="E165" s="2">
        <v>-105.03</v>
      </c>
      <c r="F165" s="2" t="s">
        <v>69</v>
      </c>
    </row>
    <row r="166">
      <c r="A166" s="2" t="s">
        <v>5408</v>
      </c>
      <c r="B166" s="2" t="s">
        <v>5409</v>
      </c>
      <c r="C166" s="2">
        <v>17020.08</v>
      </c>
      <c r="D166" s="2" t="s">
        <v>69</v>
      </c>
      <c r="E166" s="2">
        <v>1834.32</v>
      </c>
      <c r="F166" s="2" t="s">
        <v>69</v>
      </c>
    </row>
    <row r="167">
      <c r="A167" s="2" t="s">
        <v>5412</v>
      </c>
      <c r="B167" s="2" t="s">
        <v>5413</v>
      </c>
      <c r="C167" s="2">
        <v>46743.58</v>
      </c>
      <c r="D167" s="2" t="s">
        <v>69</v>
      </c>
      <c r="E167" s="2">
        <v>1214.47</v>
      </c>
      <c r="F167" s="2" t="s">
        <v>69</v>
      </c>
    </row>
    <row r="168">
      <c r="A168" s="2" t="s">
        <v>5414</v>
      </c>
      <c r="B168" s="2" t="s">
        <v>5415</v>
      </c>
      <c r="C168" s="2">
        <v>298024.8</v>
      </c>
      <c r="D168" s="2" t="s">
        <v>69</v>
      </c>
      <c r="E168" s="2">
        <v>6028.82</v>
      </c>
      <c r="F168" s="2" t="s">
        <v>69</v>
      </c>
    </row>
    <row r="169">
      <c r="A169" s="2" t="s">
        <v>5416</v>
      </c>
      <c r="B169" s="2" t="s">
        <v>5417</v>
      </c>
      <c r="C169" s="2">
        <v>28561.9</v>
      </c>
      <c r="D169" s="2" t="s">
        <v>69</v>
      </c>
      <c r="E169" s="2">
        <v>1858.84</v>
      </c>
      <c r="F169" s="2" t="s">
        <v>69</v>
      </c>
    </row>
    <row r="170">
      <c r="A170" s="2" t="s">
        <v>5418</v>
      </c>
      <c r="B170" s="2" t="s">
        <v>5419</v>
      </c>
      <c r="C170" s="2">
        <v>30961.96</v>
      </c>
      <c r="D170" s="2" t="s">
        <v>69</v>
      </c>
      <c r="E170" s="2">
        <v>1623.22</v>
      </c>
      <c r="F170" s="2" t="s">
        <v>69</v>
      </c>
    </row>
    <row r="171">
      <c r="A171" s="2" t="s">
        <v>5420</v>
      </c>
      <c r="B171" s="2" t="s">
        <v>5421</v>
      </c>
      <c r="C171" s="2">
        <v>13915.3</v>
      </c>
      <c r="D171" s="2" t="s">
        <v>69</v>
      </c>
      <c r="E171" s="2">
        <v>63.54</v>
      </c>
      <c r="F171" s="2" t="s">
        <v>69</v>
      </c>
    </row>
    <row r="172">
      <c r="A172" s="2" t="s">
        <v>5422</v>
      </c>
      <c r="B172" s="2" t="s">
        <v>5423</v>
      </c>
      <c r="C172" s="2">
        <v>117339.32</v>
      </c>
      <c r="D172" s="2" t="s">
        <v>69</v>
      </c>
      <c r="E172" s="2">
        <v>10513.85</v>
      </c>
      <c r="F172" s="2" t="s">
        <v>69</v>
      </c>
    </row>
    <row r="173">
      <c r="A173" s="2" t="s">
        <v>5424</v>
      </c>
      <c r="B173" s="2" t="s">
        <v>5425</v>
      </c>
      <c r="C173" s="2">
        <v>299319.68</v>
      </c>
      <c r="D173" s="2" t="s">
        <v>69</v>
      </c>
      <c r="E173" s="2">
        <v>-17290.78</v>
      </c>
      <c r="F173" s="2" t="s">
        <v>69</v>
      </c>
    </row>
    <row r="174">
      <c r="A174" s="2" t="s">
        <v>5426</v>
      </c>
      <c r="B174" s="2" t="s">
        <v>5427</v>
      </c>
      <c r="C174" s="2">
        <v>76604.8</v>
      </c>
      <c r="D174" s="2" t="s">
        <v>69</v>
      </c>
      <c r="E174" s="2">
        <v>-3609.52</v>
      </c>
      <c r="F174" s="2" t="s">
        <v>69</v>
      </c>
    </row>
    <row r="175">
      <c r="A175" s="2" t="s">
        <v>5428</v>
      </c>
      <c r="B175" s="2" t="s">
        <v>5429</v>
      </c>
      <c r="C175" s="2">
        <v>13127.4</v>
      </c>
      <c r="D175" s="2" t="s">
        <v>69</v>
      </c>
      <c r="E175" s="2">
        <v>248.66</v>
      </c>
      <c r="F175" s="2" t="s">
        <v>69</v>
      </c>
    </row>
    <row r="176">
      <c r="A176" s="2" t="s">
        <v>5430</v>
      </c>
      <c r="B176" s="2" t="s">
        <v>5431</v>
      </c>
      <c r="C176" s="2">
        <v>91065.08</v>
      </c>
      <c r="D176" s="2" t="s">
        <v>69</v>
      </c>
      <c r="E176" s="2">
        <v>7714.72</v>
      </c>
      <c r="F176" s="2" t="s">
        <v>69</v>
      </c>
    </row>
    <row r="177">
      <c r="A177" s="2" t="s">
        <v>5432</v>
      </c>
      <c r="B177" s="2" t="s">
        <v>5433</v>
      </c>
      <c r="C177" s="2">
        <v>20917.95</v>
      </c>
      <c r="D177" s="2" t="s">
        <v>69</v>
      </c>
      <c r="E177" s="2">
        <v>301.8</v>
      </c>
      <c r="F177" s="2" t="s">
        <v>69</v>
      </c>
    </row>
    <row r="178">
      <c r="A178" s="2" t="s">
        <v>5434</v>
      </c>
      <c r="B178" s="2" t="s">
        <v>5435</v>
      </c>
      <c r="C178" s="2">
        <v>155292.69</v>
      </c>
      <c r="D178" s="2" t="s">
        <v>69</v>
      </c>
      <c r="E178" s="2">
        <v>3287.07</v>
      </c>
      <c r="F178" s="2" t="s">
        <v>69</v>
      </c>
    </row>
    <row r="179">
      <c r="A179" s="2" t="s">
        <v>5436</v>
      </c>
      <c r="B179" s="2" t="s">
        <v>5437</v>
      </c>
      <c r="C179" s="2">
        <v>194273.64</v>
      </c>
      <c r="D179" s="2" t="s">
        <v>69</v>
      </c>
      <c r="E179" s="2">
        <v>-3330.44</v>
      </c>
      <c r="F179" s="2" t="s">
        <v>69</v>
      </c>
    </row>
    <row r="180">
      <c r="A180" s="2" t="s">
        <v>5438</v>
      </c>
      <c r="B180" s="2" t="s">
        <v>5439</v>
      </c>
      <c r="C180" s="2">
        <v>26282.65</v>
      </c>
      <c r="D180" s="2" t="s">
        <v>69</v>
      </c>
      <c r="E180" s="2">
        <v>-1444.49</v>
      </c>
      <c r="F180" s="2" t="s">
        <v>69</v>
      </c>
    </row>
    <row r="181">
      <c r="A181" s="2" t="s">
        <v>5440</v>
      </c>
      <c r="B181" s="2" t="s">
        <v>5441</v>
      </c>
      <c r="C181" s="2">
        <v>18702.86</v>
      </c>
      <c r="D181" s="2" t="s">
        <v>69</v>
      </c>
      <c r="E181" s="2">
        <v>96.96</v>
      </c>
      <c r="F181" s="2" t="s">
        <v>69</v>
      </c>
    </row>
    <row r="182">
      <c r="A182" s="2" t="s">
        <v>5444</v>
      </c>
      <c r="B182" s="2" t="s">
        <v>5445</v>
      </c>
      <c r="C182" s="2">
        <v>100162.7</v>
      </c>
      <c r="D182" s="2" t="s">
        <v>69</v>
      </c>
      <c r="E182" s="2">
        <v>-983.69</v>
      </c>
      <c r="F182" s="2" t="s">
        <v>69</v>
      </c>
    </row>
    <row r="183">
      <c r="A183" s="2" t="s">
        <v>5446</v>
      </c>
      <c r="B183" s="2" t="s">
        <v>5447</v>
      </c>
      <c r="C183" s="2">
        <v>74992.24</v>
      </c>
      <c r="D183" s="2" t="s">
        <v>69</v>
      </c>
      <c r="E183" s="2">
        <v>-3214.23</v>
      </c>
      <c r="F183" s="2" t="s">
        <v>69</v>
      </c>
    </row>
    <row r="184">
      <c r="A184" s="2" t="s">
        <v>5448</v>
      </c>
      <c r="B184" s="2" t="s">
        <v>5449</v>
      </c>
      <c r="C184" s="2">
        <v>77730.24</v>
      </c>
      <c r="D184" s="2" t="s">
        <v>69</v>
      </c>
      <c r="E184" s="2">
        <v>2042.02</v>
      </c>
      <c r="F184" s="2" t="s">
        <v>69</v>
      </c>
    </row>
    <row r="185">
      <c r="A185" s="2" t="s">
        <v>5450</v>
      </c>
      <c r="B185" s="2" t="s">
        <v>5451</v>
      </c>
      <c r="C185" s="2">
        <v>71594.19</v>
      </c>
      <c r="D185" s="2" t="s">
        <v>69</v>
      </c>
      <c r="E185" s="2">
        <v>2430.74</v>
      </c>
      <c r="F185" s="2" t="s">
        <v>69</v>
      </c>
    </row>
    <row r="186">
      <c r="A186" s="2" t="s">
        <v>5452</v>
      </c>
      <c r="B186" s="2" t="s">
        <v>5453</v>
      </c>
      <c r="C186" s="2">
        <v>152716.8</v>
      </c>
      <c r="D186" s="2" t="s">
        <v>69</v>
      </c>
      <c r="E186" s="2">
        <v>-25.67</v>
      </c>
      <c r="F186" s="2" t="s">
        <v>69</v>
      </c>
    </row>
    <row r="187">
      <c r="A187" s="2" t="s">
        <v>5454</v>
      </c>
      <c r="B187" s="2" t="s">
        <v>5455</v>
      </c>
      <c r="C187" s="2">
        <v>135594.48</v>
      </c>
      <c r="D187" s="2" t="s">
        <v>69</v>
      </c>
      <c r="E187" s="2">
        <v>-6174.55</v>
      </c>
      <c r="F187" s="2" t="s">
        <v>69</v>
      </c>
    </row>
    <row r="188">
      <c r="A188" s="2" t="s">
        <v>5456</v>
      </c>
      <c r="B188" s="2" t="s">
        <v>5457</v>
      </c>
      <c r="C188" s="2">
        <v>45696.96</v>
      </c>
      <c r="D188" s="2" t="s">
        <v>69</v>
      </c>
      <c r="E188" s="2">
        <v>-2809.02</v>
      </c>
      <c r="F188" s="2" t="s">
        <v>69</v>
      </c>
    </row>
    <row r="189">
      <c r="A189" s="2" t="s">
        <v>5458</v>
      </c>
      <c r="B189" s="2" t="s">
        <v>5459</v>
      </c>
      <c r="C189" s="2">
        <v>23723.5</v>
      </c>
      <c r="D189" s="2" t="s">
        <v>69</v>
      </c>
      <c r="E189" s="2">
        <v>3172.59</v>
      </c>
      <c r="F189" s="2" t="s">
        <v>69</v>
      </c>
    </row>
    <row r="190">
      <c r="A190" s="2" t="s">
        <v>5460</v>
      </c>
      <c r="B190" s="2" t="s">
        <v>5461</v>
      </c>
      <c r="C190" s="2">
        <v>43935</v>
      </c>
      <c r="D190" s="2" t="s">
        <v>69</v>
      </c>
      <c r="E190" s="2">
        <v>106.95</v>
      </c>
      <c r="F190" s="2" t="s">
        <v>69</v>
      </c>
    </row>
    <row r="191">
      <c r="A191" s="2" t="s">
        <v>5462</v>
      </c>
      <c r="B191" s="2" t="s">
        <v>5463</v>
      </c>
      <c r="C191" s="2">
        <v>8921.64</v>
      </c>
      <c r="D191" s="2" t="s">
        <v>69</v>
      </c>
      <c r="E191" s="2">
        <v>-435.13</v>
      </c>
      <c r="F191" s="2" t="s">
        <v>69</v>
      </c>
    </row>
    <row r="192">
      <c r="A192" s="2" t="s">
        <v>5466</v>
      </c>
      <c r="B192" s="2" t="s">
        <v>5467</v>
      </c>
      <c r="C192" s="2">
        <v>20220.83</v>
      </c>
      <c r="D192" s="2" t="s">
        <v>69</v>
      </c>
      <c r="E192" s="2">
        <v>1161.53</v>
      </c>
      <c r="F192" s="2" t="s">
        <v>69</v>
      </c>
    </row>
    <row r="193">
      <c r="A193" s="2" t="s">
        <v>5468</v>
      </c>
      <c r="B193" s="2" t="s">
        <v>5469</v>
      </c>
      <c r="C193" s="2">
        <v>165419.64</v>
      </c>
      <c r="D193" s="2" t="s">
        <v>69</v>
      </c>
      <c r="E193" s="2">
        <v>7632.2</v>
      </c>
      <c r="F193" s="2" t="s">
        <v>69</v>
      </c>
    </row>
    <row r="194">
      <c r="A194" s="2" t="s">
        <v>5470</v>
      </c>
      <c r="B194" s="2" t="s">
        <v>5471</v>
      </c>
      <c r="C194" s="2">
        <v>316488.6</v>
      </c>
      <c r="D194" s="2" t="s">
        <v>69</v>
      </c>
      <c r="E194" s="2">
        <v>14472.02</v>
      </c>
      <c r="F194" s="2" t="s">
        <v>69</v>
      </c>
    </row>
    <row r="195">
      <c r="A195" s="2" t="s">
        <v>5472</v>
      </c>
      <c r="B195" s="2" t="s">
        <v>5473</v>
      </c>
      <c r="C195" s="2">
        <v>108491.9</v>
      </c>
      <c r="D195" s="2" t="s">
        <v>69</v>
      </c>
      <c r="E195" s="2">
        <v>12188.38</v>
      </c>
      <c r="F195" s="2" t="s">
        <v>69</v>
      </c>
    </row>
    <row r="196">
      <c r="A196" s="2" t="s">
        <v>5474</v>
      </c>
      <c r="B196" s="2" t="s">
        <v>5475</v>
      </c>
      <c r="C196" s="2">
        <v>13488.48</v>
      </c>
      <c r="D196" s="2" t="s">
        <v>69</v>
      </c>
      <c r="E196" s="2">
        <v>251.47</v>
      </c>
      <c r="F196" s="2" t="s">
        <v>69</v>
      </c>
    </row>
    <row r="197">
      <c r="A197" s="2" t="s">
        <v>5476</v>
      </c>
      <c r="B197" s="2" t="s">
        <v>5477</v>
      </c>
      <c r="C197" s="2">
        <v>6567.56</v>
      </c>
      <c r="D197" s="2" t="s">
        <v>69</v>
      </c>
      <c r="E197" s="2">
        <v>-93.83</v>
      </c>
      <c r="F197" s="2" t="s">
        <v>69</v>
      </c>
    </row>
    <row r="198">
      <c r="A198" s="2" t="s">
        <v>5478</v>
      </c>
      <c r="B198" s="2" t="s">
        <v>5479</v>
      </c>
      <c r="C198" s="2">
        <v>59383.36</v>
      </c>
      <c r="D198" s="2" t="s">
        <v>69</v>
      </c>
      <c r="E198" s="2">
        <v>6693.94</v>
      </c>
      <c r="F198" s="2" t="s">
        <v>69</v>
      </c>
    </row>
    <row r="199">
      <c r="A199" s="2" t="s">
        <v>5480</v>
      </c>
      <c r="B199" s="2" t="s">
        <v>5481</v>
      </c>
      <c r="C199" s="2">
        <v>73348.35</v>
      </c>
      <c r="D199" s="2" t="s">
        <v>69</v>
      </c>
      <c r="E199" s="2">
        <v>3540.26</v>
      </c>
      <c r="F199" s="2" t="s">
        <v>69</v>
      </c>
    </row>
    <row r="200">
      <c r="A200" s="2" t="s">
        <v>5482</v>
      </c>
      <c r="B200" s="2" t="s">
        <v>5483</v>
      </c>
      <c r="C200" s="2">
        <v>19888.12</v>
      </c>
      <c r="D200" s="2" t="s">
        <v>69</v>
      </c>
      <c r="E200" s="2">
        <v>1496.88</v>
      </c>
      <c r="F200" s="2" t="s">
        <v>69</v>
      </c>
    </row>
    <row r="201">
      <c r="A201" s="2" t="s">
        <v>5486</v>
      </c>
      <c r="B201" s="2" t="s">
        <v>5487</v>
      </c>
      <c r="C201" s="2">
        <v>43976.76</v>
      </c>
      <c r="D201" s="2" t="s">
        <v>69</v>
      </c>
      <c r="E201" s="2">
        <v>-1663.77</v>
      </c>
      <c r="F201" s="2" t="s">
        <v>69</v>
      </c>
    </row>
    <row r="202">
      <c r="A202" s="2" t="s">
        <v>5488</v>
      </c>
      <c r="B202" s="2" t="s">
        <v>5489</v>
      </c>
      <c r="C202" s="2">
        <v>93158.76</v>
      </c>
      <c r="D202" s="2" t="s">
        <v>69</v>
      </c>
      <c r="E202" s="2">
        <v>-2972.5</v>
      </c>
      <c r="F202" s="2" t="s">
        <v>69</v>
      </c>
    </row>
    <row r="203">
      <c r="A203" s="2" t="s">
        <v>5490</v>
      </c>
      <c r="B203" s="2" t="s">
        <v>5491</v>
      </c>
      <c r="C203" s="2">
        <v>216003.12</v>
      </c>
      <c r="D203" s="2" t="s">
        <v>69</v>
      </c>
      <c r="E203" s="2">
        <v>2443.53</v>
      </c>
      <c r="F203" s="2" t="s">
        <v>69</v>
      </c>
    </row>
    <row r="204">
      <c r="A204" s="2" t="s">
        <v>5492</v>
      </c>
      <c r="B204" s="2" t="s">
        <v>5493</v>
      </c>
      <c r="C204" s="2">
        <v>51617.2</v>
      </c>
      <c r="D204" s="2" t="s">
        <v>69</v>
      </c>
      <c r="E204" s="2">
        <v>3230.28</v>
      </c>
      <c r="F204" s="2" t="s">
        <v>69</v>
      </c>
    </row>
    <row r="205">
      <c r="A205" s="2" t="s">
        <v>5494</v>
      </c>
      <c r="B205" s="2" t="s">
        <v>5495</v>
      </c>
      <c r="C205" s="2">
        <v>14583.4</v>
      </c>
      <c r="D205" s="2" t="s">
        <v>69</v>
      </c>
      <c r="E205" s="2">
        <v>316.13</v>
      </c>
      <c r="F205" s="2" t="s">
        <v>69</v>
      </c>
    </row>
    <row r="206">
      <c r="A206" s="2" t="s">
        <v>5496</v>
      </c>
      <c r="B206" s="2" t="s">
        <v>5497</v>
      </c>
      <c r="C206" s="2">
        <v>119095.2</v>
      </c>
      <c r="D206" s="2" t="s">
        <v>69</v>
      </c>
      <c r="E206" s="2">
        <v>-2062.49</v>
      </c>
      <c r="F206" s="2" t="s">
        <v>69</v>
      </c>
    </row>
    <row r="207">
      <c r="A207" s="2" t="s">
        <v>5498</v>
      </c>
      <c r="B207" s="2" t="s">
        <v>5499</v>
      </c>
      <c r="C207" s="2">
        <v>29354.54</v>
      </c>
      <c r="D207" s="2" t="s">
        <v>69</v>
      </c>
      <c r="E207" s="2">
        <v>-238.17</v>
      </c>
      <c r="F207" s="2" t="s">
        <v>69</v>
      </c>
    </row>
    <row r="208">
      <c r="A208" s="2" t="s">
        <v>5500</v>
      </c>
      <c r="B208" s="2" t="s">
        <v>5501</v>
      </c>
      <c r="C208" s="2">
        <v>144920.24</v>
      </c>
      <c r="D208" s="2" t="s">
        <v>69</v>
      </c>
      <c r="E208" s="2">
        <v>-9111.69</v>
      </c>
      <c r="F208" s="2" t="s">
        <v>69</v>
      </c>
    </row>
    <row r="209">
      <c r="A209" s="2" t="s">
        <v>5504</v>
      </c>
      <c r="B209" s="2" t="s">
        <v>5505</v>
      </c>
      <c r="C209" s="2">
        <v>59539.05</v>
      </c>
      <c r="D209" s="2" t="s">
        <v>69</v>
      </c>
      <c r="E209" s="2">
        <v>-1413.75</v>
      </c>
      <c r="F209" s="2" t="s">
        <v>69</v>
      </c>
    </row>
    <row r="210">
      <c r="A210" s="2" t="s">
        <v>7201</v>
      </c>
      <c r="B210" s="2" t="s">
        <v>5507</v>
      </c>
      <c r="C210" s="2">
        <v>275306.94</v>
      </c>
      <c r="D210" s="2" t="s">
        <v>69</v>
      </c>
      <c r="E210" s="2">
        <v>-9797.25</v>
      </c>
      <c r="F210" s="2" t="s">
        <v>69</v>
      </c>
    </row>
    <row r="211">
      <c r="A211" s="2" t="s">
        <v>5508</v>
      </c>
      <c r="B211" s="2" t="s">
        <v>5509</v>
      </c>
      <c r="C211" s="2">
        <v>153062.58</v>
      </c>
      <c r="D211" s="2" t="s">
        <v>69</v>
      </c>
      <c r="E211" s="2">
        <v>1520.81</v>
      </c>
      <c r="F211" s="2" t="s">
        <v>69</v>
      </c>
    </row>
    <row r="212">
      <c r="A212" s="2" t="s">
        <v>5512</v>
      </c>
      <c r="B212" s="2" t="s">
        <v>5513</v>
      </c>
      <c r="C212" s="2">
        <v>33069.96</v>
      </c>
      <c r="D212" s="2" t="s">
        <v>69</v>
      </c>
      <c r="E212" s="2">
        <v>1029.34</v>
      </c>
      <c r="F212" s="2" t="s">
        <v>69</v>
      </c>
    </row>
    <row r="213">
      <c r="A213" s="2" t="s">
        <v>5514</v>
      </c>
      <c r="B213" s="2" t="s">
        <v>5515</v>
      </c>
      <c r="C213" s="2">
        <v>108689.7</v>
      </c>
      <c r="D213" s="2" t="s">
        <v>69</v>
      </c>
      <c r="E213" s="2">
        <v>8998.09</v>
      </c>
      <c r="F213" s="2" t="s">
        <v>69</v>
      </c>
    </row>
    <row r="214">
      <c r="A214" s="2" t="s">
        <v>5516</v>
      </c>
      <c r="B214" s="2" t="s">
        <v>5517</v>
      </c>
      <c r="C214" s="2">
        <v>33757.75</v>
      </c>
      <c r="D214" s="2" t="s">
        <v>69</v>
      </c>
      <c r="E214" s="2">
        <v>1857.91</v>
      </c>
      <c r="F214" s="2" t="s">
        <v>69</v>
      </c>
    </row>
    <row r="215">
      <c r="A215" s="2" t="s">
        <v>5518</v>
      </c>
      <c r="B215" s="2" t="s">
        <v>5519</v>
      </c>
      <c r="C215" s="2">
        <v>8023.05</v>
      </c>
      <c r="D215" s="2" t="s">
        <v>69</v>
      </c>
      <c r="E215" s="2">
        <v>460.43</v>
      </c>
      <c r="F215" s="2" t="s">
        <v>69</v>
      </c>
    </row>
    <row r="216">
      <c r="A216" s="2" t="s">
        <v>5520</v>
      </c>
      <c r="B216" s="2" t="s">
        <v>5521</v>
      </c>
      <c r="C216" s="2">
        <v>102843.81</v>
      </c>
      <c r="D216" s="2" t="s">
        <v>69</v>
      </c>
      <c r="E216" s="2">
        <v>240.26</v>
      </c>
      <c r="F216" s="2" t="s">
        <v>69</v>
      </c>
    </row>
    <row r="217">
      <c r="A217" s="2" t="s">
        <v>5522</v>
      </c>
      <c r="B217" s="2" t="s">
        <v>5523</v>
      </c>
      <c r="C217" s="2">
        <v>6759</v>
      </c>
      <c r="D217" s="2" t="s">
        <v>69</v>
      </c>
      <c r="E217" s="2">
        <v>782.97</v>
      </c>
      <c r="F217" s="2" t="s">
        <v>69</v>
      </c>
    </row>
    <row r="218">
      <c r="A218" s="2" t="s">
        <v>5524</v>
      </c>
      <c r="B218" s="2" t="s">
        <v>5525</v>
      </c>
      <c r="C218" s="2">
        <v>18854.19</v>
      </c>
      <c r="D218" s="2" t="s">
        <v>69</v>
      </c>
      <c r="E218" s="2">
        <v>675.02</v>
      </c>
      <c r="F218" s="2" t="s">
        <v>69</v>
      </c>
    </row>
    <row r="219">
      <c r="A219" s="2" t="s">
        <v>5526</v>
      </c>
      <c r="B219" s="2" t="s">
        <v>5527</v>
      </c>
      <c r="C219" s="2">
        <v>71937.36</v>
      </c>
      <c r="D219" s="2" t="s">
        <v>69</v>
      </c>
      <c r="E219" s="2">
        <v>1932.63</v>
      </c>
      <c r="F219" s="2" t="s">
        <v>69</v>
      </c>
    </row>
    <row r="220">
      <c r="A220" s="2" t="s">
        <v>5528</v>
      </c>
      <c r="B220" s="2" t="s">
        <v>5529</v>
      </c>
      <c r="C220" s="2">
        <v>59072.97</v>
      </c>
      <c r="D220" s="2" t="s">
        <v>69</v>
      </c>
      <c r="E220" s="2">
        <v>1769.85</v>
      </c>
      <c r="F220" s="2" t="s">
        <v>69</v>
      </c>
    </row>
    <row r="221">
      <c r="A221" s="2" t="s">
        <v>5532</v>
      </c>
      <c r="B221" s="2" t="s">
        <v>5533</v>
      </c>
      <c r="C221" s="2">
        <v>36345.76</v>
      </c>
      <c r="D221" s="2" t="s">
        <v>69</v>
      </c>
      <c r="E221" s="2">
        <v>1120.89</v>
      </c>
      <c r="F221" s="2" t="s">
        <v>69</v>
      </c>
    </row>
    <row r="222">
      <c r="A222" s="2" t="s">
        <v>5534</v>
      </c>
      <c r="B222" s="2" t="s">
        <v>5535</v>
      </c>
      <c r="C222" s="2">
        <v>7458.42</v>
      </c>
      <c r="D222" s="2" t="s">
        <v>69</v>
      </c>
      <c r="E222" s="2">
        <v>-526.72</v>
      </c>
      <c r="F222" s="2" t="s">
        <v>69</v>
      </c>
    </row>
    <row r="223">
      <c r="A223" s="2" t="s">
        <v>5536</v>
      </c>
      <c r="B223" s="2" t="s">
        <v>5537</v>
      </c>
      <c r="C223" s="2">
        <v>141354.18</v>
      </c>
      <c r="D223" s="2" t="s">
        <v>69</v>
      </c>
      <c r="E223" s="2">
        <v>-4677.54</v>
      </c>
      <c r="F223" s="2" t="s">
        <v>69</v>
      </c>
    </row>
    <row r="224">
      <c r="A224" s="2" t="s">
        <v>5538</v>
      </c>
      <c r="B224" s="2" t="s">
        <v>5539</v>
      </c>
      <c r="C224" s="2">
        <v>14519.82</v>
      </c>
      <c r="D224" s="2" t="s">
        <v>69</v>
      </c>
      <c r="E224" s="2">
        <v>-1264.81</v>
      </c>
      <c r="F224" s="2" t="s">
        <v>69</v>
      </c>
    </row>
    <row r="225">
      <c r="A225" s="2" t="s">
        <v>5540</v>
      </c>
      <c r="B225" s="2" t="s">
        <v>5541</v>
      </c>
      <c r="C225" s="2">
        <v>43487.06</v>
      </c>
      <c r="D225" s="2" t="s">
        <v>69</v>
      </c>
      <c r="E225" s="2">
        <v>-514.54</v>
      </c>
      <c r="F225" s="2" t="s">
        <v>69</v>
      </c>
    </row>
    <row r="226">
      <c r="A226" s="2" t="s">
        <v>5542</v>
      </c>
      <c r="B226" s="2" t="s">
        <v>5543</v>
      </c>
      <c r="C226" s="2">
        <v>9547.2</v>
      </c>
      <c r="D226" s="2" t="s">
        <v>69</v>
      </c>
      <c r="E226" s="2">
        <v>-187.25</v>
      </c>
      <c r="F226" s="2" t="s">
        <v>69</v>
      </c>
    </row>
    <row r="227">
      <c r="A227" s="2" t="s">
        <v>5544</v>
      </c>
      <c r="B227" s="2" t="s">
        <v>5545</v>
      </c>
      <c r="C227" s="2">
        <v>115032.76</v>
      </c>
      <c r="D227" s="2" t="s">
        <v>69</v>
      </c>
      <c r="E227" s="2">
        <v>1154.56</v>
      </c>
      <c r="F227" s="2" t="s">
        <v>69</v>
      </c>
    </row>
    <row r="228">
      <c r="A228" s="2" t="s">
        <v>5546</v>
      </c>
      <c r="B228" s="2" t="s">
        <v>5547</v>
      </c>
      <c r="C228" s="2">
        <v>62391.84</v>
      </c>
      <c r="D228" s="2" t="s">
        <v>69</v>
      </c>
      <c r="E228" s="2">
        <v>-2090.59</v>
      </c>
      <c r="F228" s="2" t="s">
        <v>69</v>
      </c>
    </row>
    <row r="229">
      <c r="A229" s="2" t="s">
        <v>5548</v>
      </c>
      <c r="B229" s="2" t="s">
        <v>5549</v>
      </c>
      <c r="C229" s="2">
        <v>25336.29</v>
      </c>
      <c r="D229" s="2" t="s">
        <v>69</v>
      </c>
      <c r="E229" s="2">
        <v>202.17</v>
      </c>
      <c r="F229" s="2" t="s">
        <v>69</v>
      </c>
    </row>
    <row r="230">
      <c r="A230" s="2" t="s">
        <v>5550</v>
      </c>
      <c r="B230" s="2" t="s">
        <v>5551</v>
      </c>
      <c r="C230" s="2">
        <v>89999</v>
      </c>
      <c r="D230" s="2" t="s">
        <v>69</v>
      </c>
      <c r="E230" s="2">
        <v>8499.42</v>
      </c>
      <c r="F230" s="2" t="s">
        <v>69</v>
      </c>
    </row>
    <row r="231">
      <c r="A231" s="2" t="s">
        <v>5552</v>
      </c>
      <c r="B231" s="2" t="s">
        <v>5553</v>
      </c>
      <c r="C231" s="2">
        <v>47243.04</v>
      </c>
      <c r="D231" s="2" t="s">
        <v>69</v>
      </c>
      <c r="E231" s="2">
        <v>2412.89</v>
      </c>
      <c r="F231" s="2" t="s">
        <v>69</v>
      </c>
    </row>
    <row r="232">
      <c r="A232" s="2" t="s">
        <v>5554</v>
      </c>
      <c r="B232" s="2" t="s">
        <v>5555</v>
      </c>
      <c r="C232" s="2">
        <v>7219.02</v>
      </c>
      <c r="D232" s="2" t="s">
        <v>69</v>
      </c>
      <c r="E232" s="2">
        <v>-229.9</v>
      </c>
      <c r="F232" s="2" t="s">
        <v>69</v>
      </c>
    </row>
    <row r="233">
      <c r="A233" s="2" t="s">
        <v>5556</v>
      </c>
      <c r="B233" s="2" t="s">
        <v>5557</v>
      </c>
      <c r="C233" s="2">
        <v>25195.86</v>
      </c>
      <c r="D233" s="2" t="s">
        <v>69</v>
      </c>
      <c r="E233" s="2">
        <v>-765.11</v>
      </c>
      <c r="F233" s="2" t="s">
        <v>69</v>
      </c>
    </row>
    <row r="234">
      <c r="A234" s="2" t="s">
        <v>5558</v>
      </c>
      <c r="B234" s="2" t="s">
        <v>5559</v>
      </c>
      <c r="C234" s="2">
        <v>56482.5</v>
      </c>
      <c r="D234" s="2" t="s">
        <v>69</v>
      </c>
      <c r="E234" s="2">
        <v>1365.02</v>
      </c>
      <c r="F234" s="2" t="s">
        <v>69</v>
      </c>
    </row>
    <row r="235">
      <c r="A235" s="2" t="s">
        <v>5560</v>
      </c>
      <c r="B235" s="2" t="s">
        <v>5561</v>
      </c>
      <c r="C235" s="2">
        <v>95054.4</v>
      </c>
      <c r="D235" s="2" t="s">
        <v>69</v>
      </c>
      <c r="E235" s="2">
        <v>-3271.04</v>
      </c>
      <c r="F235" s="2" t="s">
        <v>69</v>
      </c>
    </row>
    <row r="236">
      <c r="A236" s="2" t="s">
        <v>5562</v>
      </c>
      <c r="B236" s="2" t="s">
        <v>5563</v>
      </c>
      <c r="C236" s="2">
        <v>70788.3</v>
      </c>
      <c r="D236" s="2" t="s">
        <v>69</v>
      </c>
      <c r="E236" s="2">
        <v>-1018.08</v>
      </c>
      <c r="F236" s="2" t="s">
        <v>69</v>
      </c>
    </row>
    <row r="237">
      <c r="A237" s="2" t="s">
        <v>5564</v>
      </c>
      <c r="B237" s="2" t="s">
        <v>5565</v>
      </c>
      <c r="C237" s="2">
        <v>15753</v>
      </c>
      <c r="D237" s="2" t="s">
        <v>69</v>
      </c>
      <c r="E237" s="2">
        <v>-1020.38</v>
      </c>
      <c r="F237" s="2" t="s">
        <v>69</v>
      </c>
    </row>
    <row r="238">
      <c r="A238" s="2" t="s">
        <v>5566</v>
      </c>
      <c r="B238" s="2" t="s">
        <v>5567</v>
      </c>
      <c r="C238" s="2">
        <v>16739.19</v>
      </c>
      <c r="D238" s="2" t="s">
        <v>69</v>
      </c>
      <c r="E238" s="2">
        <v>-2674.68</v>
      </c>
      <c r="F238" s="2" t="s">
        <v>69</v>
      </c>
    </row>
    <row r="239">
      <c r="A239" s="2" t="s">
        <v>5568</v>
      </c>
      <c r="B239" s="2" t="s">
        <v>5569</v>
      </c>
      <c r="C239" s="2">
        <v>48780.48</v>
      </c>
      <c r="D239" s="2" t="s">
        <v>69</v>
      </c>
      <c r="E239" s="2">
        <v>498.05</v>
      </c>
      <c r="F239" s="2" t="s">
        <v>69</v>
      </c>
    </row>
    <row r="240">
      <c r="A240" s="2" t="s">
        <v>5572</v>
      </c>
      <c r="B240" s="2" t="s">
        <v>5573</v>
      </c>
      <c r="C240" s="2">
        <v>99194.4</v>
      </c>
      <c r="D240" s="2" t="s">
        <v>69</v>
      </c>
      <c r="E240" s="2">
        <v>4947.78</v>
      </c>
      <c r="F240" s="2" t="s">
        <v>69</v>
      </c>
    </row>
    <row r="241">
      <c r="A241" s="2" t="s">
        <v>5574</v>
      </c>
      <c r="B241" s="2" t="s">
        <v>5575</v>
      </c>
      <c r="C241" s="2">
        <v>140706.02</v>
      </c>
      <c r="D241" s="2" t="s">
        <v>69</v>
      </c>
      <c r="E241" s="2">
        <v>-4730.89</v>
      </c>
      <c r="F241" s="2" t="s">
        <v>69</v>
      </c>
    </row>
    <row r="242">
      <c r="A242" s="2" t="s">
        <v>5576</v>
      </c>
      <c r="B242" s="2" t="s">
        <v>5577</v>
      </c>
      <c r="C242" s="2">
        <v>27744</v>
      </c>
      <c r="D242" s="2" t="s">
        <v>69</v>
      </c>
      <c r="E242" s="2">
        <v>765.95</v>
      </c>
      <c r="F242" s="2" t="s">
        <v>69</v>
      </c>
    </row>
    <row r="243">
      <c r="A243" s="2" t="s">
        <v>5580</v>
      </c>
      <c r="B243" s="2" t="s">
        <v>5581</v>
      </c>
      <c r="C243" s="2">
        <v>36635.96</v>
      </c>
      <c r="D243" s="2" t="s">
        <v>69</v>
      </c>
      <c r="E243" s="2">
        <v>1559.93</v>
      </c>
      <c r="F243" s="2" t="s">
        <v>69</v>
      </c>
    </row>
    <row r="244">
      <c r="A244" s="2" t="s">
        <v>5584</v>
      </c>
      <c r="B244" s="2" t="s">
        <v>5585</v>
      </c>
      <c r="C244" s="2">
        <v>24700.96</v>
      </c>
      <c r="D244" s="2" t="s">
        <v>69</v>
      </c>
      <c r="E244" s="2">
        <v>-332.61</v>
      </c>
      <c r="F244" s="2" t="s">
        <v>69</v>
      </c>
    </row>
    <row r="245">
      <c r="A245" s="2" t="s">
        <v>5586</v>
      </c>
      <c r="B245" s="2" t="s">
        <v>5587</v>
      </c>
      <c r="C245" s="2">
        <v>38727</v>
      </c>
      <c r="D245" s="2" t="s">
        <v>69</v>
      </c>
      <c r="E245" s="2">
        <v>-1307.43</v>
      </c>
      <c r="F245" s="2" t="s">
        <v>69</v>
      </c>
    </row>
    <row r="246">
      <c r="A246" s="2" t="s">
        <v>5588</v>
      </c>
      <c r="B246" s="2" t="s">
        <v>5589</v>
      </c>
      <c r="C246" s="2">
        <v>123571.25</v>
      </c>
      <c r="D246" s="2" t="s">
        <v>69</v>
      </c>
      <c r="E246" s="2">
        <v>-2633.28</v>
      </c>
      <c r="F246" s="2" t="s">
        <v>69</v>
      </c>
    </row>
    <row r="247">
      <c r="A247" s="2" t="s">
        <v>5590</v>
      </c>
      <c r="B247" s="2" t="s">
        <v>5591</v>
      </c>
      <c r="C247" s="2">
        <v>35542.92</v>
      </c>
      <c r="D247" s="2" t="s">
        <v>69</v>
      </c>
      <c r="E247" s="2">
        <v>1611.31</v>
      </c>
      <c r="F247" s="2" t="s">
        <v>69</v>
      </c>
    </row>
    <row r="248">
      <c r="A248" s="2" t="s">
        <v>5592</v>
      </c>
      <c r="B248" s="2" t="s">
        <v>5593</v>
      </c>
      <c r="C248" s="2">
        <v>91836.42</v>
      </c>
      <c r="D248" s="2" t="s">
        <v>69</v>
      </c>
      <c r="E248" s="2">
        <v>10213.12</v>
      </c>
      <c r="F248" s="2" t="s">
        <v>69</v>
      </c>
    </row>
    <row r="249">
      <c r="A249" s="2" t="s">
        <v>5596</v>
      </c>
      <c r="B249" s="2" t="s">
        <v>5597</v>
      </c>
      <c r="C249" s="2">
        <v>52999.36</v>
      </c>
      <c r="D249" s="2" t="s">
        <v>69</v>
      </c>
      <c r="E249" s="2">
        <v>-649.61</v>
      </c>
      <c r="F249" s="2" t="s">
        <v>69</v>
      </c>
    </row>
    <row r="250">
      <c r="A250" s="2" t="s">
        <v>5598</v>
      </c>
      <c r="B250" s="2" t="s">
        <v>5599</v>
      </c>
      <c r="C250" s="2">
        <v>59919.92</v>
      </c>
      <c r="D250" s="2" t="s">
        <v>69</v>
      </c>
      <c r="E250" s="2">
        <v>-2440.99</v>
      </c>
      <c r="F250" s="2" t="s">
        <v>69</v>
      </c>
    </row>
    <row r="251">
      <c r="A251" s="2" t="s">
        <v>5600</v>
      </c>
      <c r="B251" s="2" t="s">
        <v>5601</v>
      </c>
      <c r="C251" s="2">
        <v>25167.9</v>
      </c>
      <c r="D251" s="2" t="s">
        <v>69</v>
      </c>
      <c r="E251" s="2">
        <v>324.34</v>
      </c>
      <c r="F251" s="2" t="s">
        <v>69</v>
      </c>
    </row>
    <row r="252">
      <c r="A252" s="2" t="s">
        <v>5602</v>
      </c>
      <c r="B252" s="2" t="s">
        <v>5603</v>
      </c>
      <c r="C252" s="2">
        <v>223622.1</v>
      </c>
      <c r="D252" s="2" t="s">
        <v>69</v>
      </c>
      <c r="E252" s="2">
        <v>10979.98</v>
      </c>
      <c r="F252" s="2" t="s">
        <v>69</v>
      </c>
    </row>
    <row r="253">
      <c r="A253" s="2" t="s">
        <v>5604</v>
      </c>
      <c r="B253" s="2" t="s">
        <v>5605</v>
      </c>
      <c r="C253" s="2">
        <v>135875.56</v>
      </c>
      <c r="D253" s="2" t="s">
        <v>69</v>
      </c>
      <c r="E253" s="2">
        <v>-9450.85</v>
      </c>
      <c r="F253" s="2" t="s">
        <v>69</v>
      </c>
    </row>
    <row r="254">
      <c r="A254" s="2" t="s">
        <v>5606</v>
      </c>
      <c r="B254" s="2" t="s">
        <v>5607</v>
      </c>
      <c r="C254" s="2">
        <v>71030.42</v>
      </c>
      <c r="D254" s="2" t="s">
        <v>69</v>
      </c>
      <c r="E254" s="2">
        <v>-4453.51</v>
      </c>
      <c r="F254" s="2" t="s">
        <v>69</v>
      </c>
    </row>
    <row r="255">
      <c r="A255" s="2" t="s">
        <v>5610</v>
      </c>
      <c r="B255" s="2" t="s">
        <v>5611</v>
      </c>
      <c r="C255" s="2">
        <v>43738.52</v>
      </c>
      <c r="D255" s="2" t="s">
        <v>69</v>
      </c>
      <c r="E255" s="2">
        <v>-2056.2</v>
      </c>
      <c r="F255" s="2" t="s">
        <v>69</v>
      </c>
    </row>
    <row r="256">
      <c r="A256" s="2" t="s">
        <v>5612</v>
      </c>
      <c r="B256" s="2" t="s">
        <v>5613</v>
      </c>
      <c r="C256" s="2">
        <v>58320.14</v>
      </c>
      <c r="D256" s="2" t="s">
        <v>69</v>
      </c>
      <c r="E256" s="2">
        <v>376.64</v>
      </c>
      <c r="F256" s="2" t="s">
        <v>69</v>
      </c>
    </row>
    <row r="257">
      <c r="A257" s="2" t="s">
        <v>5616</v>
      </c>
      <c r="B257" s="2" t="s">
        <v>5617</v>
      </c>
      <c r="C257" s="2">
        <v>44482.5</v>
      </c>
      <c r="D257" s="2" t="s">
        <v>69</v>
      </c>
      <c r="E257" s="2">
        <v>-3193.15</v>
      </c>
      <c r="F257" s="2" t="s">
        <v>69</v>
      </c>
    </row>
    <row r="258">
      <c r="A258" s="2" t="s">
        <v>5618</v>
      </c>
      <c r="B258" s="2" t="s">
        <v>5619</v>
      </c>
      <c r="C258" s="2">
        <v>133164.08</v>
      </c>
      <c r="D258" s="2" t="s">
        <v>69</v>
      </c>
      <c r="E258" s="2">
        <v>-340.42</v>
      </c>
      <c r="F258" s="2" t="s">
        <v>69</v>
      </c>
    </row>
    <row r="259">
      <c r="A259" s="2" t="s">
        <v>5620</v>
      </c>
      <c r="B259" s="2" t="s">
        <v>5621</v>
      </c>
      <c r="C259" s="2">
        <v>16781.94</v>
      </c>
      <c r="D259" s="2" t="s">
        <v>69</v>
      </c>
      <c r="E259" s="2">
        <v>-517.68</v>
      </c>
      <c r="F259" s="2" t="s">
        <v>69</v>
      </c>
    </row>
    <row r="260">
      <c r="A260" s="2" t="s">
        <v>5622</v>
      </c>
      <c r="B260" s="2" t="s">
        <v>5623</v>
      </c>
      <c r="C260" s="2">
        <v>44127.2</v>
      </c>
      <c r="D260" s="2" t="s">
        <v>69</v>
      </c>
      <c r="E260" s="2">
        <v>-29.44</v>
      </c>
      <c r="F260" s="2" t="s">
        <v>69</v>
      </c>
    </row>
    <row r="261">
      <c r="A261" s="2" t="s">
        <v>5626</v>
      </c>
      <c r="B261" s="2" t="s">
        <v>5627</v>
      </c>
      <c r="C261" s="2">
        <v>61515.84</v>
      </c>
      <c r="D261" s="2" t="s">
        <v>69</v>
      </c>
      <c r="E261" s="2">
        <v>-1804.86</v>
      </c>
      <c r="F261" s="2" t="s">
        <v>69</v>
      </c>
    </row>
    <row r="262">
      <c r="A262" s="2" t="s">
        <v>5628</v>
      </c>
      <c r="B262" s="2" t="s">
        <v>5629</v>
      </c>
      <c r="C262" s="2">
        <v>118731.6</v>
      </c>
      <c r="D262" s="2" t="s">
        <v>69</v>
      </c>
      <c r="E262" s="2">
        <v>-7095.43</v>
      </c>
      <c r="F262" s="2" t="s">
        <v>69</v>
      </c>
    </row>
    <row r="263">
      <c r="A263" s="2" t="s">
        <v>5630</v>
      </c>
      <c r="B263" s="2" t="s">
        <v>5631</v>
      </c>
      <c r="C263" s="2">
        <v>29688.12</v>
      </c>
      <c r="D263" s="2" t="s">
        <v>69</v>
      </c>
      <c r="E263" s="2">
        <v>-775.37</v>
      </c>
      <c r="F263" s="2" t="s">
        <v>69</v>
      </c>
    </row>
    <row r="264">
      <c r="A264" s="2" t="s">
        <v>5632</v>
      </c>
      <c r="B264" s="2" t="s">
        <v>5633</v>
      </c>
      <c r="C264" s="2">
        <v>73697.5</v>
      </c>
      <c r="D264" s="2" t="s">
        <v>69</v>
      </c>
      <c r="E264" s="2">
        <v>-2184.99</v>
      </c>
      <c r="F264" s="2" t="s">
        <v>69</v>
      </c>
    </row>
    <row r="265">
      <c r="A265" s="2" t="s">
        <v>5634</v>
      </c>
      <c r="B265" s="2" t="s">
        <v>5635</v>
      </c>
      <c r="C265" s="2">
        <v>68272.05</v>
      </c>
      <c r="D265" s="2" t="s">
        <v>69</v>
      </c>
      <c r="E265" s="2">
        <v>-49.14</v>
      </c>
      <c r="F265" s="2" t="s">
        <v>69</v>
      </c>
    </row>
    <row r="266">
      <c r="A266" s="2" t="s">
        <v>5636</v>
      </c>
      <c r="B266" s="2" t="s">
        <v>5637</v>
      </c>
      <c r="C266" s="2">
        <v>21740.62</v>
      </c>
      <c r="D266" s="2" t="s">
        <v>69</v>
      </c>
      <c r="E266" s="2">
        <v>884.09</v>
      </c>
      <c r="F266" s="2" t="s">
        <v>69</v>
      </c>
    </row>
    <row r="267">
      <c r="A267" s="2" t="s">
        <v>5638</v>
      </c>
      <c r="B267" s="2" t="s">
        <v>5639</v>
      </c>
      <c r="C267" s="2">
        <v>180100</v>
      </c>
      <c r="D267" s="2" t="s">
        <v>69</v>
      </c>
      <c r="E267" s="2">
        <v>-32001.12</v>
      </c>
      <c r="F267" s="2" t="s">
        <v>69</v>
      </c>
    </row>
    <row r="268">
      <c r="A268" s="2" t="s">
        <v>5640</v>
      </c>
      <c r="B268" s="2" t="s">
        <v>5641</v>
      </c>
      <c r="C268" s="2">
        <v>185628.78</v>
      </c>
      <c r="D268" s="2" t="s">
        <v>69</v>
      </c>
      <c r="E268" s="2">
        <v>-5798.02</v>
      </c>
      <c r="F268" s="2" t="s">
        <v>69</v>
      </c>
    </row>
    <row r="269">
      <c r="A269" s="2" t="s">
        <v>5642</v>
      </c>
      <c r="B269" s="2" t="s">
        <v>5643</v>
      </c>
      <c r="C269" s="2">
        <v>131298.48</v>
      </c>
      <c r="D269" s="2" t="s">
        <v>69</v>
      </c>
      <c r="E269" s="2">
        <v>4636.37</v>
      </c>
      <c r="F269" s="2" t="s">
        <v>69</v>
      </c>
    </row>
    <row r="270">
      <c r="A270" s="2" t="s">
        <v>5644</v>
      </c>
      <c r="B270" s="2" t="s">
        <v>5645</v>
      </c>
      <c r="C270" s="2">
        <v>26418.2</v>
      </c>
      <c r="D270" s="2" t="s">
        <v>69</v>
      </c>
      <c r="E270" s="2">
        <v>1489.26</v>
      </c>
      <c r="F270" s="2" t="s">
        <v>69</v>
      </c>
    </row>
    <row r="271">
      <c r="A271" s="2" t="s">
        <v>5646</v>
      </c>
      <c r="B271" s="2" t="s">
        <v>5647</v>
      </c>
      <c r="C271" s="2">
        <v>26644.95</v>
      </c>
      <c r="D271" s="2" t="s">
        <v>69</v>
      </c>
      <c r="E271" s="2">
        <v>-1141.35</v>
      </c>
      <c r="F271" s="2" t="s">
        <v>69</v>
      </c>
    </row>
    <row r="272">
      <c r="A272" s="2" t="s">
        <v>5648</v>
      </c>
      <c r="B272" s="2" t="s">
        <v>5649</v>
      </c>
      <c r="C272" s="2">
        <v>6746.9</v>
      </c>
      <c r="D272" s="2" t="s">
        <v>69</v>
      </c>
      <c r="E272" s="2">
        <v>-1290.21</v>
      </c>
      <c r="F272" s="2" t="s">
        <v>69</v>
      </c>
    </row>
    <row r="273">
      <c r="A273" s="2" t="s">
        <v>5650</v>
      </c>
      <c r="B273" s="2" t="s">
        <v>5651</v>
      </c>
      <c r="C273" s="2">
        <v>209447.38</v>
      </c>
      <c r="D273" s="2" t="s">
        <v>69</v>
      </c>
      <c r="E273" s="2">
        <v>5992.43</v>
      </c>
      <c r="F273" s="2" t="s">
        <v>69</v>
      </c>
    </row>
    <row r="274">
      <c r="A274" s="2" t="s">
        <v>5652</v>
      </c>
      <c r="B274" s="2" t="s">
        <v>5653</v>
      </c>
      <c r="C274" s="2">
        <v>5868.73</v>
      </c>
      <c r="D274" s="2" t="s">
        <v>69</v>
      </c>
      <c r="E274" s="2">
        <v>-580.18</v>
      </c>
      <c r="F274" s="2" t="s">
        <v>69</v>
      </c>
    </row>
    <row r="275">
      <c r="A275" s="2" t="s">
        <v>5656</v>
      </c>
      <c r="B275" s="2" t="s">
        <v>5657</v>
      </c>
      <c r="C275" s="2">
        <v>78378.3</v>
      </c>
      <c r="D275" s="2" t="s">
        <v>69</v>
      </c>
      <c r="E275" s="2">
        <v>183.19</v>
      </c>
      <c r="F275" s="2" t="s">
        <v>69</v>
      </c>
    </row>
    <row r="276">
      <c r="A276" s="2" t="s">
        <v>5660</v>
      </c>
      <c r="B276" s="2" t="s">
        <v>5661</v>
      </c>
      <c r="C276" s="2">
        <v>190659.02</v>
      </c>
      <c r="D276" s="2" t="s">
        <v>69</v>
      </c>
      <c r="E276" s="2">
        <v>-4481.2</v>
      </c>
      <c r="F276" s="2" t="s">
        <v>69</v>
      </c>
    </row>
    <row r="277">
      <c r="A277" s="2" t="s">
        <v>5662</v>
      </c>
      <c r="B277" s="2" t="s">
        <v>5663</v>
      </c>
      <c r="C277" s="2">
        <v>206458.86</v>
      </c>
      <c r="D277" s="2" t="s">
        <v>69</v>
      </c>
      <c r="E277" s="2">
        <v>-13130.56</v>
      </c>
      <c r="F277" s="2" t="s">
        <v>69</v>
      </c>
    </row>
    <row r="278">
      <c r="A278" s="2" t="s">
        <v>5664</v>
      </c>
      <c r="B278" s="2" t="s">
        <v>5665</v>
      </c>
      <c r="C278" s="2">
        <v>37400</v>
      </c>
      <c r="D278" s="2" t="s">
        <v>69</v>
      </c>
      <c r="E278" s="2">
        <v>1978.59</v>
      </c>
      <c r="F278" s="2" t="s">
        <v>69</v>
      </c>
    </row>
    <row r="279">
      <c r="A279" s="2" t="s">
        <v>5666</v>
      </c>
      <c r="B279" s="2" t="s">
        <v>5667</v>
      </c>
      <c r="C279" s="2">
        <v>76794.68</v>
      </c>
      <c r="D279" s="2" t="s">
        <v>69</v>
      </c>
      <c r="E279" s="2">
        <v>3542.33</v>
      </c>
      <c r="F279" s="2" t="s">
        <v>69</v>
      </c>
    </row>
    <row r="280">
      <c r="A280" s="2" t="s">
        <v>5668</v>
      </c>
      <c r="B280" s="2" t="s">
        <v>5669</v>
      </c>
      <c r="C280" s="2">
        <v>42499.68</v>
      </c>
      <c r="D280" s="2" t="s">
        <v>69</v>
      </c>
      <c r="E280" s="2">
        <v>3601.64</v>
      </c>
      <c r="F280" s="2" t="s">
        <v>69</v>
      </c>
    </row>
    <row r="281">
      <c r="A281" s="2" t="s">
        <v>5670</v>
      </c>
      <c r="B281" s="2" t="s">
        <v>5671</v>
      </c>
      <c r="C281" s="2">
        <v>112596.84</v>
      </c>
      <c r="D281" s="2" t="s">
        <v>69</v>
      </c>
      <c r="E281" s="2">
        <v>2119.19</v>
      </c>
      <c r="F281" s="2" t="s">
        <v>69</v>
      </c>
    </row>
    <row r="282">
      <c r="A282" s="2" t="s">
        <v>5672</v>
      </c>
      <c r="B282" s="2" t="s">
        <v>5673</v>
      </c>
      <c r="C282" s="2">
        <v>54850.4</v>
      </c>
      <c r="D282" s="2" t="s">
        <v>69</v>
      </c>
      <c r="E282" s="2">
        <v>-2895.69</v>
      </c>
      <c r="F282" s="2" t="s">
        <v>69</v>
      </c>
    </row>
    <row r="283">
      <c r="A283" s="2" t="s">
        <v>5674</v>
      </c>
      <c r="B283" s="2" t="s">
        <v>5675</v>
      </c>
      <c r="C283" s="2">
        <v>62175.03</v>
      </c>
      <c r="D283" s="2" t="s">
        <v>69</v>
      </c>
      <c r="E283" s="2">
        <v>-2650.68</v>
      </c>
      <c r="F283" s="2" t="s">
        <v>69</v>
      </c>
    </row>
    <row r="284">
      <c r="A284" s="2" t="s">
        <v>5678</v>
      </c>
      <c r="B284" s="2" t="s">
        <v>5679</v>
      </c>
      <c r="C284" s="2">
        <v>58623.5</v>
      </c>
      <c r="D284" s="2" t="s">
        <v>69</v>
      </c>
      <c r="E284" s="2">
        <v>-2439.53</v>
      </c>
      <c r="F284" s="2" t="s">
        <v>69</v>
      </c>
    </row>
    <row r="285">
      <c r="A285" s="2" t="s">
        <v>5680</v>
      </c>
      <c r="B285" s="2" t="s">
        <v>5681</v>
      </c>
      <c r="C285" s="2">
        <v>20548.92</v>
      </c>
      <c r="D285" s="2" t="s">
        <v>69</v>
      </c>
      <c r="E285" s="2">
        <v>-408.03</v>
      </c>
      <c r="F285" s="2" t="s">
        <v>69</v>
      </c>
    </row>
    <row r="286">
      <c r="A286" s="2" t="s">
        <v>5682</v>
      </c>
      <c r="B286" s="2" t="s">
        <v>5683</v>
      </c>
      <c r="C286" s="2">
        <v>10412.28</v>
      </c>
      <c r="D286" s="2" t="s">
        <v>69</v>
      </c>
      <c r="E286" s="2">
        <v>-553.96</v>
      </c>
      <c r="F286" s="2" t="s">
        <v>69</v>
      </c>
    </row>
    <row r="287">
      <c r="A287" s="2" t="s">
        <v>5684</v>
      </c>
      <c r="B287" s="2" t="s">
        <v>5685</v>
      </c>
      <c r="C287" s="2">
        <v>58418.08</v>
      </c>
      <c r="D287" s="2" t="s">
        <v>69</v>
      </c>
      <c r="E287" s="2">
        <v>12013.27</v>
      </c>
      <c r="F287" s="2" t="s">
        <v>69</v>
      </c>
    </row>
    <row r="288">
      <c r="A288" s="2" t="s">
        <v>5686</v>
      </c>
      <c r="B288" s="2" t="s">
        <v>5687</v>
      </c>
      <c r="C288" s="2">
        <v>54729.06</v>
      </c>
      <c r="D288" s="2" t="s">
        <v>69</v>
      </c>
      <c r="E288" s="2">
        <v>-2222.48</v>
      </c>
      <c r="F288" s="2" t="s">
        <v>69</v>
      </c>
    </row>
    <row r="289">
      <c r="A289" s="2" t="s">
        <v>5688</v>
      </c>
      <c r="B289" s="2" t="s">
        <v>5689</v>
      </c>
      <c r="C289" s="2">
        <v>87692.35</v>
      </c>
      <c r="D289" s="2" t="s">
        <v>69</v>
      </c>
      <c r="E289" s="2">
        <v>1639.54</v>
      </c>
      <c r="F289" s="2" t="s">
        <v>69</v>
      </c>
    </row>
    <row r="290">
      <c r="A290" s="2" t="s">
        <v>5690</v>
      </c>
      <c r="B290" s="2" t="s">
        <v>5691</v>
      </c>
      <c r="C290" s="2">
        <v>50258.85</v>
      </c>
      <c r="D290" s="2" t="s">
        <v>69</v>
      </c>
      <c r="E290" s="2">
        <v>1086.58</v>
      </c>
      <c r="F290" s="2" t="s">
        <v>69</v>
      </c>
    </row>
    <row r="291">
      <c r="A291" s="2" t="s">
        <v>5696</v>
      </c>
      <c r="B291" s="2" t="s">
        <v>5697</v>
      </c>
      <c r="C291" s="2">
        <v>96205.85</v>
      </c>
      <c r="D291" s="2" t="s">
        <v>69</v>
      </c>
      <c r="E291" s="2">
        <v>-352.81</v>
      </c>
      <c r="F291" s="2" t="s">
        <v>69</v>
      </c>
    </row>
    <row r="292">
      <c r="A292" s="2" t="s">
        <v>5698</v>
      </c>
      <c r="B292" s="2" t="s">
        <v>5699</v>
      </c>
      <c r="C292" s="2">
        <v>29072.65</v>
      </c>
      <c r="D292" s="2" t="s">
        <v>69</v>
      </c>
      <c r="E292" s="2">
        <v>-1563.89</v>
      </c>
      <c r="F292" s="2" t="s">
        <v>69</v>
      </c>
    </row>
    <row r="293">
      <c r="A293" s="2" t="s">
        <v>5700</v>
      </c>
      <c r="B293" s="2" t="s">
        <v>5701</v>
      </c>
      <c r="C293" s="2">
        <v>31131.88</v>
      </c>
      <c r="D293" s="2" t="s">
        <v>69</v>
      </c>
      <c r="E293" s="2">
        <v>1880.17</v>
      </c>
      <c r="F293" s="2" t="s">
        <v>69</v>
      </c>
    </row>
    <row r="294">
      <c r="A294" s="2" t="s">
        <v>5702</v>
      </c>
      <c r="B294" s="2" t="s">
        <v>5703</v>
      </c>
      <c r="C294" s="2">
        <v>53653.32</v>
      </c>
      <c r="D294" s="2" t="s">
        <v>69</v>
      </c>
      <c r="E294" s="2">
        <v>57.34</v>
      </c>
      <c r="F294" s="2" t="s">
        <v>69</v>
      </c>
    </row>
    <row r="295">
      <c r="A295" s="2" t="s">
        <v>5704</v>
      </c>
      <c r="B295" s="2" t="s">
        <v>5705</v>
      </c>
      <c r="C295" s="2">
        <v>39085.68</v>
      </c>
      <c r="D295" s="2" t="s">
        <v>69</v>
      </c>
      <c r="E295" s="2">
        <v>639.42</v>
      </c>
      <c r="F295" s="2" t="s">
        <v>69</v>
      </c>
    </row>
    <row r="296">
      <c r="A296" s="2" t="s">
        <v>5706</v>
      </c>
      <c r="B296" s="2" t="s">
        <v>5707</v>
      </c>
      <c r="C296" s="2">
        <v>10390.36</v>
      </c>
      <c r="D296" s="2" t="s">
        <v>69</v>
      </c>
      <c r="E296" s="2">
        <v>1084.77</v>
      </c>
      <c r="F296" s="2" t="s">
        <v>69</v>
      </c>
    </row>
    <row r="297">
      <c r="A297" s="2" t="s">
        <v>5710</v>
      </c>
      <c r="B297" s="2" t="s">
        <v>5711</v>
      </c>
      <c r="C297" s="2">
        <v>58126.98</v>
      </c>
      <c r="D297" s="2" t="s">
        <v>69</v>
      </c>
      <c r="E297" s="2">
        <v>293.22</v>
      </c>
      <c r="F297" s="2" t="s">
        <v>69</v>
      </c>
    </row>
    <row r="298">
      <c r="A298" s="2" t="s">
        <v>5714</v>
      </c>
      <c r="B298" s="2" t="s">
        <v>5715</v>
      </c>
      <c r="C298" s="2">
        <v>65211.12</v>
      </c>
      <c r="D298" s="2" t="s">
        <v>69</v>
      </c>
      <c r="E298" s="2">
        <v>3132.92</v>
      </c>
      <c r="F298" s="2" t="s">
        <v>69</v>
      </c>
    </row>
    <row r="299">
      <c r="A299" s="2" t="s">
        <v>5718</v>
      </c>
      <c r="B299" s="2" t="s">
        <v>5719</v>
      </c>
      <c r="C299" s="2">
        <v>121645.71</v>
      </c>
      <c r="D299" s="2" t="s">
        <v>69</v>
      </c>
      <c r="E299" s="2">
        <v>4861.4</v>
      </c>
      <c r="F299" s="2" t="s">
        <v>69</v>
      </c>
    </row>
    <row r="300">
      <c r="A300" s="2" t="s">
        <v>5720</v>
      </c>
      <c r="B300" s="2" t="s">
        <v>5721</v>
      </c>
      <c r="C300" s="2">
        <v>62944.76</v>
      </c>
      <c r="D300" s="2" t="s">
        <v>69</v>
      </c>
      <c r="E300" s="2">
        <v>-3118.67</v>
      </c>
      <c r="F300" s="2" t="s">
        <v>69</v>
      </c>
    </row>
    <row r="301">
      <c r="A301" s="2" t="s">
        <v>5722</v>
      </c>
      <c r="B301" s="2" t="s">
        <v>5723</v>
      </c>
      <c r="C301" s="2">
        <v>89515.23</v>
      </c>
      <c r="D301" s="2" t="s">
        <v>69</v>
      </c>
      <c r="E301" s="2">
        <v>710.09</v>
      </c>
      <c r="F301" s="2" t="s">
        <v>69</v>
      </c>
    </row>
    <row r="302">
      <c r="A302" s="2" t="s">
        <v>5724</v>
      </c>
      <c r="B302" s="2" t="s">
        <v>5725</v>
      </c>
      <c r="C302" s="2">
        <v>7747.48</v>
      </c>
      <c r="D302" s="2" t="s">
        <v>69</v>
      </c>
      <c r="E302" s="2">
        <v>665.07</v>
      </c>
      <c r="F302" s="2" t="s">
        <v>69</v>
      </c>
    </row>
    <row r="303">
      <c r="A303" s="2" t="s">
        <v>5726</v>
      </c>
      <c r="B303" s="2" t="s">
        <v>5727</v>
      </c>
      <c r="C303" s="2">
        <v>6828</v>
      </c>
      <c r="D303" s="2" t="s">
        <v>69</v>
      </c>
      <c r="E303" s="2">
        <v>623.02</v>
      </c>
      <c r="F303" s="2" t="s">
        <v>69</v>
      </c>
    </row>
    <row r="304">
      <c r="A304" s="2" t="s">
        <v>5728</v>
      </c>
      <c r="B304" s="2" t="s">
        <v>5729</v>
      </c>
      <c r="C304" s="2">
        <v>12856.24</v>
      </c>
      <c r="D304" s="2" t="s">
        <v>69</v>
      </c>
      <c r="E304" s="2">
        <v>586.93</v>
      </c>
      <c r="F304" s="2" t="s">
        <v>69</v>
      </c>
    </row>
    <row r="305">
      <c r="A305" s="2" t="s">
        <v>5730</v>
      </c>
      <c r="B305" s="2" t="s">
        <v>5731</v>
      </c>
      <c r="C305" s="2">
        <v>82715.9</v>
      </c>
      <c r="D305" s="2" t="s">
        <v>69</v>
      </c>
      <c r="E305" s="2">
        <v>483.78</v>
      </c>
      <c r="F305" s="2" t="s">
        <v>69</v>
      </c>
    </row>
    <row r="306">
      <c r="A306" s="2" t="s">
        <v>5732</v>
      </c>
      <c r="B306" s="2" t="s">
        <v>5733</v>
      </c>
      <c r="C306" s="2">
        <v>60343.74</v>
      </c>
      <c r="D306" s="2" t="s">
        <v>69</v>
      </c>
      <c r="E306" s="2">
        <v>549.23</v>
      </c>
      <c r="F306" s="2" t="s">
        <v>69</v>
      </c>
    </row>
    <row r="307">
      <c r="A307" s="2" t="s">
        <v>5734</v>
      </c>
      <c r="B307" s="2" t="s">
        <v>5735</v>
      </c>
      <c r="C307" s="2">
        <v>48117.27</v>
      </c>
      <c r="D307" s="2" t="s">
        <v>69</v>
      </c>
      <c r="E307" s="2">
        <v>6509.98</v>
      </c>
      <c r="F307" s="2" t="s">
        <v>69</v>
      </c>
    </row>
    <row r="308">
      <c r="A308" s="2" t="s">
        <v>5736</v>
      </c>
      <c r="B308" s="2" t="s">
        <v>5737</v>
      </c>
      <c r="C308" s="2">
        <v>118409.4</v>
      </c>
      <c r="D308" s="2" t="s">
        <v>69</v>
      </c>
      <c r="E308" s="2">
        <v>-1419.18</v>
      </c>
      <c r="F308" s="2" t="s">
        <v>69</v>
      </c>
    </row>
    <row r="309">
      <c r="A309" s="2" t="s">
        <v>5738</v>
      </c>
      <c r="B309" s="2" t="s">
        <v>5739</v>
      </c>
      <c r="C309" s="2">
        <v>6828.64</v>
      </c>
      <c r="D309" s="2" t="s">
        <v>69</v>
      </c>
      <c r="E309" s="2">
        <v>44.06</v>
      </c>
      <c r="F309" s="2" t="s">
        <v>69</v>
      </c>
    </row>
    <row r="310">
      <c r="A310" s="2" t="s">
        <v>5740</v>
      </c>
      <c r="B310" s="2" t="s">
        <v>5741</v>
      </c>
      <c r="C310" s="2">
        <v>149834.85</v>
      </c>
      <c r="D310" s="2" t="s">
        <v>69</v>
      </c>
      <c r="E310" s="2">
        <v>-2529.75</v>
      </c>
      <c r="F310" s="2" t="s">
        <v>69</v>
      </c>
    </row>
    <row r="311">
      <c r="A311" s="2" t="s">
        <v>5742</v>
      </c>
      <c r="B311" s="2" t="s">
        <v>5743</v>
      </c>
      <c r="C311" s="2">
        <v>33721.32</v>
      </c>
      <c r="D311" s="2" t="s">
        <v>69</v>
      </c>
      <c r="E311" s="2">
        <v>-283.13</v>
      </c>
      <c r="F311" s="2" t="s">
        <v>69</v>
      </c>
    </row>
    <row r="312">
      <c r="A312" s="2" t="s">
        <v>5744</v>
      </c>
      <c r="B312" s="2" t="s">
        <v>5745</v>
      </c>
      <c r="C312" s="2">
        <v>34943.01</v>
      </c>
      <c r="D312" s="2" t="s">
        <v>69</v>
      </c>
      <c r="E312" s="2">
        <v>-1525.87</v>
      </c>
      <c r="F312" s="2" t="s">
        <v>69</v>
      </c>
    </row>
    <row r="313">
      <c r="A313" s="2" t="s">
        <v>5746</v>
      </c>
      <c r="B313" s="2" t="s">
        <v>5747</v>
      </c>
      <c r="C313" s="2">
        <v>18633.2</v>
      </c>
      <c r="D313" s="2" t="s">
        <v>69</v>
      </c>
      <c r="E313" s="2">
        <v>-686.76</v>
      </c>
      <c r="F313" s="2" t="s">
        <v>69</v>
      </c>
    </row>
    <row r="314">
      <c r="A314" s="2" t="s">
        <v>5748</v>
      </c>
      <c r="B314" s="2" t="s">
        <v>5749</v>
      </c>
      <c r="C314" s="2">
        <v>152639.47</v>
      </c>
      <c r="D314" s="2" t="s">
        <v>69</v>
      </c>
      <c r="E314" s="2">
        <v>17228.28</v>
      </c>
      <c r="F314" s="2" t="s">
        <v>69</v>
      </c>
    </row>
    <row r="315">
      <c r="A315" s="2" t="s">
        <v>5750</v>
      </c>
      <c r="B315" s="2" t="s">
        <v>5751</v>
      </c>
      <c r="C315" s="2">
        <v>114422.24</v>
      </c>
      <c r="D315" s="2" t="s">
        <v>69</v>
      </c>
      <c r="E315" s="2">
        <v>-5379.62</v>
      </c>
      <c r="F315" s="2" t="s">
        <v>69</v>
      </c>
    </row>
    <row r="316">
      <c r="A316" s="2" t="s">
        <v>5752</v>
      </c>
      <c r="B316" s="2" t="s">
        <v>5753</v>
      </c>
      <c r="C316" s="2">
        <v>33155.33</v>
      </c>
      <c r="D316" s="2" t="s">
        <v>69</v>
      </c>
      <c r="E316" s="2">
        <v>226.44</v>
      </c>
      <c r="F316" s="2" t="s">
        <v>69</v>
      </c>
    </row>
    <row r="317">
      <c r="A317" s="2" t="s">
        <v>5754</v>
      </c>
      <c r="B317" s="2" t="s">
        <v>5755</v>
      </c>
      <c r="C317" s="2">
        <v>149221.93</v>
      </c>
      <c r="D317" s="2" t="s">
        <v>69</v>
      </c>
      <c r="E317" s="2">
        <v>14083.82</v>
      </c>
      <c r="F317" s="2" t="s">
        <v>69</v>
      </c>
    </row>
    <row r="318">
      <c r="A318" s="2" t="s">
        <v>5756</v>
      </c>
      <c r="B318" s="2" t="s">
        <v>5757</v>
      </c>
      <c r="C318" s="2">
        <v>59329.92</v>
      </c>
      <c r="D318" s="2" t="s">
        <v>69</v>
      </c>
      <c r="E318" s="2">
        <v>-3931.77</v>
      </c>
      <c r="F318" s="2" t="s">
        <v>69</v>
      </c>
    </row>
    <row r="319">
      <c r="A319" s="2" t="s">
        <v>5760</v>
      </c>
      <c r="B319" s="2" t="s">
        <v>5761</v>
      </c>
      <c r="C319" s="2">
        <v>6485.82</v>
      </c>
      <c r="D319" s="2" t="s">
        <v>69</v>
      </c>
      <c r="E319" s="2">
        <v>533.57</v>
      </c>
      <c r="F319" s="2" t="s">
        <v>69</v>
      </c>
    </row>
    <row r="320">
      <c r="A320" s="2" t="s">
        <v>5762</v>
      </c>
      <c r="B320" s="2" t="s">
        <v>5763</v>
      </c>
      <c r="C320" s="2">
        <v>18753.08</v>
      </c>
      <c r="D320" s="2" t="s">
        <v>69</v>
      </c>
      <c r="E320" s="2">
        <v>-990.88</v>
      </c>
      <c r="F320" s="2" t="s">
        <v>69</v>
      </c>
    </row>
    <row r="321">
      <c r="A321" s="2" t="s">
        <v>5768</v>
      </c>
      <c r="B321" s="2" t="s">
        <v>5769</v>
      </c>
      <c r="C321" s="2">
        <v>83837.52</v>
      </c>
      <c r="D321" s="2" t="s">
        <v>69</v>
      </c>
      <c r="E321" s="2">
        <v>-5355.37</v>
      </c>
      <c r="F321" s="2" t="s">
        <v>69</v>
      </c>
    </row>
    <row r="322">
      <c r="A322" s="2" t="s">
        <v>5774</v>
      </c>
      <c r="B322" s="2" t="s">
        <v>5775</v>
      </c>
      <c r="C322" s="2">
        <v>65301.72</v>
      </c>
      <c r="D322" s="2" t="s">
        <v>69</v>
      </c>
      <c r="E322" s="2">
        <v>1710.82</v>
      </c>
      <c r="F322" s="2" t="s">
        <v>69</v>
      </c>
    </row>
    <row r="323">
      <c r="A323" s="2" t="s">
        <v>7202</v>
      </c>
      <c r="B323" s="2" t="s">
        <v>7203</v>
      </c>
      <c r="C323" s="2">
        <v>18880.29</v>
      </c>
      <c r="D323" s="2" t="s">
        <v>69</v>
      </c>
      <c r="E323" s="2">
        <v>-3.15</v>
      </c>
      <c r="F323" s="2" t="s">
        <v>69</v>
      </c>
    </row>
    <row r="324">
      <c r="A324" s="2" t="s">
        <v>5776</v>
      </c>
      <c r="B324" s="2" t="s">
        <v>5777</v>
      </c>
      <c r="C324" s="2">
        <v>83266.56</v>
      </c>
      <c r="D324" s="2" t="s">
        <v>69</v>
      </c>
      <c r="E324" s="2">
        <v>1311.87</v>
      </c>
      <c r="F324" s="2" t="s">
        <v>69</v>
      </c>
    </row>
    <row r="325">
      <c r="A325" s="2" t="s">
        <v>5780</v>
      </c>
      <c r="B325" s="2" t="s">
        <v>5781</v>
      </c>
      <c r="C325" s="2">
        <v>27293.63</v>
      </c>
      <c r="D325" s="2" t="s">
        <v>69</v>
      </c>
      <c r="E325" s="2">
        <v>1394.43</v>
      </c>
      <c r="F325" s="2" t="s">
        <v>69</v>
      </c>
    </row>
    <row r="326">
      <c r="A326" s="2" t="s">
        <v>5782</v>
      </c>
      <c r="B326" s="2" t="s">
        <v>5783</v>
      </c>
      <c r="C326" s="2">
        <v>13309.44</v>
      </c>
      <c r="D326" s="2" t="s">
        <v>69</v>
      </c>
      <c r="E326" s="2">
        <v>946.06</v>
      </c>
      <c r="F326" s="2" t="s">
        <v>69</v>
      </c>
    </row>
    <row r="327">
      <c r="A327" s="2" t="s">
        <v>5784</v>
      </c>
      <c r="B327" s="2" t="s">
        <v>5785</v>
      </c>
      <c r="C327" s="2">
        <v>15019.04</v>
      </c>
      <c r="D327" s="2" t="s">
        <v>69</v>
      </c>
      <c r="E327" s="2">
        <v>-78.99</v>
      </c>
      <c r="F327" s="2" t="s">
        <v>69</v>
      </c>
    </row>
    <row r="328">
      <c r="A328" s="2" t="s">
        <v>5786</v>
      </c>
      <c r="B328" s="2" t="s">
        <v>5787</v>
      </c>
      <c r="C328" s="2">
        <v>151644.16</v>
      </c>
      <c r="D328" s="2" t="s">
        <v>69</v>
      </c>
      <c r="E328" s="2">
        <v>8906.16</v>
      </c>
      <c r="F328" s="2" t="s">
        <v>69</v>
      </c>
    </row>
    <row r="329">
      <c r="A329" s="2" t="s">
        <v>5790</v>
      </c>
      <c r="B329" s="2" t="s">
        <v>5791</v>
      </c>
      <c r="C329" s="2">
        <v>9529.64</v>
      </c>
      <c r="D329" s="2" t="s">
        <v>69</v>
      </c>
      <c r="E329" s="2">
        <v>100.28</v>
      </c>
      <c r="F329" s="2" t="s">
        <v>69</v>
      </c>
    </row>
    <row r="330">
      <c r="A330" s="2" t="s">
        <v>5792</v>
      </c>
      <c r="B330" s="2" t="s">
        <v>5793</v>
      </c>
      <c r="C330" s="2">
        <v>115754.2</v>
      </c>
      <c r="D330" s="2" t="s">
        <v>69</v>
      </c>
      <c r="E330" s="2">
        <v>3887.41</v>
      </c>
      <c r="F330" s="2" t="s">
        <v>69</v>
      </c>
    </row>
    <row r="331">
      <c r="A331" s="2" t="s">
        <v>5794</v>
      </c>
      <c r="B331" s="2" t="s">
        <v>5795</v>
      </c>
      <c r="C331" s="2">
        <v>156325.12</v>
      </c>
      <c r="D331" s="2" t="s">
        <v>69</v>
      </c>
      <c r="E331" s="2">
        <v>3012.67</v>
      </c>
      <c r="F331" s="2" t="s">
        <v>69</v>
      </c>
    </row>
    <row r="332">
      <c r="A332" s="2" t="s">
        <v>5796</v>
      </c>
      <c r="B332" s="2" t="s">
        <v>5797</v>
      </c>
      <c r="C332" s="2">
        <v>122271.45</v>
      </c>
      <c r="D332" s="2" t="s">
        <v>69</v>
      </c>
      <c r="E332" s="2">
        <v>12215.67</v>
      </c>
      <c r="F332" s="2" t="s">
        <v>69</v>
      </c>
    </row>
    <row r="333">
      <c r="A333" s="2" t="s">
        <v>5798</v>
      </c>
      <c r="B333" s="2" t="s">
        <v>5799</v>
      </c>
      <c r="C333" s="2">
        <v>36825.88</v>
      </c>
      <c r="D333" s="2" t="s">
        <v>69</v>
      </c>
      <c r="E333" s="2">
        <v>-1525.34</v>
      </c>
      <c r="F333" s="2" t="s">
        <v>69</v>
      </c>
    </row>
    <row r="334">
      <c r="A334" s="2" t="s">
        <v>5800</v>
      </c>
      <c r="B334" s="2" t="s">
        <v>5801</v>
      </c>
      <c r="C334" s="2">
        <v>155993.18</v>
      </c>
      <c r="D334" s="2" t="s">
        <v>69</v>
      </c>
      <c r="E334" s="2">
        <v>4531.17</v>
      </c>
      <c r="F334" s="2" t="s">
        <v>69</v>
      </c>
    </row>
    <row r="335">
      <c r="A335" s="2" t="s">
        <v>5802</v>
      </c>
      <c r="B335" s="2" t="s">
        <v>5803</v>
      </c>
      <c r="C335" s="2">
        <v>36713.6</v>
      </c>
      <c r="D335" s="2" t="s">
        <v>69</v>
      </c>
      <c r="E335" s="2">
        <v>2680.64</v>
      </c>
      <c r="F335" s="2" t="s">
        <v>69</v>
      </c>
    </row>
    <row r="336">
      <c r="A336" s="2" t="s">
        <v>5804</v>
      </c>
      <c r="B336" s="2" t="s">
        <v>5805</v>
      </c>
      <c r="C336" s="2">
        <v>35262.48</v>
      </c>
      <c r="D336" s="2" t="s">
        <v>69</v>
      </c>
      <c r="E336" s="2">
        <v>1090.8</v>
      </c>
      <c r="F336" s="2" t="s">
        <v>69</v>
      </c>
    </row>
    <row r="337">
      <c r="A337" s="2" t="s">
        <v>5808</v>
      </c>
      <c r="B337" s="2" t="s">
        <v>5809</v>
      </c>
      <c r="C337" s="2">
        <v>129521.64</v>
      </c>
      <c r="D337" s="2" t="s">
        <v>69</v>
      </c>
      <c r="E337" s="2">
        <v>8785.05</v>
      </c>
      <c r="F337" s="2" t="s">
        <v>69</v>
      </c>
    </row>
    <row r="338">
      <c r="A338" s="2" t="s">
        <v>5812</v>
      </c>
      <c r="B338" s="2" t="s">
        <v>5813</v>
      </c>
      <c r="C338" s="2">
        <v>428988.96</v>
      </c>
      <c r="D338" s="2" t="s">
        <v>69</v>
      </c>
      <c r="E338" s="2">
        <v>-23405.29</v>
      </c>
      <c r="F338" s="2" t="s">
        <v>69</v>
      </c>
    </row>
    <row r="339">
      <c r="A339" s="2" t="s">
        <v>5814</v>
      </c>
      <c r="B339" s="2" t="s">
        <v>5815</v>
      </c>
      <c r="C339" s="2">
        <v>30003.28</v>
      </c>
      <c r="D339" s="2" t="s">
        <v>69</v>
      </c>
      <c r="E339" s="2">
        <v>-1488.48</v>
      </c>
      <c r="F339" s="2" t="s">
        <v>69</v>
      </c>
    </row>
    <row r="340">
      <c r="A340" s="2" t="s">
        <v>5816</v>
      </c>
      <c r="B340" s="2" t="s">
        <v>5817</v>
      </c>
      <c r="C340" s="2">
        <v>56108.13</v>
      </c>
      <c r="D340" s="2" t="s">
        <v>69</v>
      </c>
      <c r="E340" s="2">
        <v>-4771.16</v>
      </c>
      <c r="F340" s="2" t="s">
        <v>69</v>
      </c>
    </row>
    <row r="341">
      <c r="A341" s="2" t="s">
        <v>5818</v>
      </c>
      <c r="B341" s="2" t="s">
        <v>5819</v>
      </c>
      <c r="C341" s="2">
        <v>27869.4</v>
      </c>
      <c r="D341" s="2" t="s">
        <v>69</v>
      </c>
      <c r="E341" s="2">
        <v>-660.79</v>
      </c>
      <c r="F341" s="2" t="s">
        <v>69</v>
      </c>
    </row>
    <row r="342">
      <c r="A342" s="2" t="s">
        <v>5820</v>
      </c>
      <c r="B342" s="2" t="s">
        <v>5821</v>
      </c>
      <c r="C342" s="2">
        <v>48770.64</v>
      </c>
      <c r="D342" s="2" t="s">
        <v>69</v>
      </c>
      <c r="E342" s="2">
        <v>4082.84</v>
      </c>
      <c r="F342" s="2" t="s">
        <v>69</v>
      </c>
    </row>
    <row r="343">
      <c r="A343" s="2" t="s">
        <v>5824</v>
      </c>
      <c r="B343" s="2" t="s">
        <v>5825</v>
      </c>
      <c r="C343" s="2">
        <v>10660</v>
      </c>
      <c r="D343" s="2" t="s">
        <v>69</v>
      </c>
      <c r="E343" s="2">
        <v>-644.52</v>
      </c>
      <c r="F343" s="2" t="s">
        <v>69</v>
      </c>
    </row>
    <row r="344">
      <c r="A344" s="2" t="s">
        <v>5826</v>
      </c>
      <c r="B344" s="2" t="s">
        <v>5827</v>
      </c>
      <c r="C344" s="2">
        <v>71707.83</v>
      </c>
      <c r="D344" s="2" t="s">
        <v>69</v>
      </c>
      <c r="E344" s="2">
        <v>-10288.88</v>
      </c>
      <c r="F344" s="2" t="s">
        <v>69</v>
      </c>
    </row>
    <row r="345">
      <c r="A345" s="2" t="s">
        <v>5828</v>
      </c>
      <c r="B345" s="2" t="s">
        <v>5829</v>
      </c>
      <c r="C345" s="2">
        <v>22307.28</v>
      </c>
      <c r="D345" s="2" t="s">
        <v>69</v>
      </c>
      <c r="E345" s="2">
        <v>-136.41</v>
      </c>
      <c r="F345" s="2" t="s">
        <v>69</v>
      </c>
    </row>
    <row r="346">
      <c r="A346" s="2" t="s">
        <v>5830</v>
      </c>
      <c r="B346" s="2" t="s">
        <v>5831</v>
      </c>
      <c r="C346" s="2">
        <v>182885.04</v>
      </c>
      <c r="D346" s="2" t="s">
        <v>69</v>
      </c>
      <c r="E346" s="2">
        <v>-2071.49</v>
      </c>
      <c r="F346" s="2" t="s">
        <v>69</v>
      </c>
    </row>
    <row r="347">
      <c r="A347" s="2" t="s">
        <v>5832</v>
      </c>
      <c r="B347" s="2" t="s">
        <v>5833</v>
      </c>
      <c r="C347" s="2">
        <v>12859.32</v>
      </c>
      <c r="D347" s="2" t="s">
        <v>69</v>
      </c>
      <c r="E347" s="2">
        <v>-1197.33</v>
      </c>
      <c r="F347" s="2" t="s">
        <v>69</v>
      </c>
    </row>
    <row r="348">
      <c r="A348" s="2" t="s">
        <v>5834</v>
      </c>
      <c r="B348" s="2" t="s">
        <v>5835</v>
      </c>
      <c r="C348" s="2">
        <v>41830</v>
      </c>
      <c r="D348" s="2" t="s">
        <v>69</v>
      </c>
      <c r="E348" s="2">
        <v>413.99</v>
      </c>
      <c r="F348" s="2" t="s">
        <v>69</v>
      </c>
    </row>
    <row r="349">
      <c r="A349" s="2" t="s">
        <v>5836</v>
      </c>
      <c r="B349" s="2" t="s">
        <v>5837</v>
      </c>
      <c r="C349" s="2">
        <v>19578.6</v>
      </c>
      <c r="D349" s="2" t="s">
        <v>69</v>
      </c>
      <c r="E349" s="2">
        <v>-66.02</v>
      </c>
      <c r="F349" s="2" t="s">
        <v>69</v>
      </c>
    </row>
    <row r="350">
      <c r="A350" s="2" t="s">
        <v>5838</v>
      </c>
      <c r="B350" s="2" t="s">
        <v>5839</v>
      </c>
      <c r="C350" s="2">
        <v>86003.34</v>
      </c>
      <c r="D350" s="2" t="s">
        <v>69</v>
      </c>
      <c r="E350" s="2">
        <v>-3489.45</v>
      </c>
      <c r="F350" s="2" t="s">
        <v>69</v>
      </c>
    </row>
    <row r="351">
      <c r="A351" s="2" t="s">
        <v>5840</v>
      </c>
      <c r="B351" s="2" t="s">
        <v>5841</v>
      </c>
      <c r="C351" s="2">
        <v>41814.5</v>
      </c>
      <c r="D351" s="2" t="s">
        <v>69</v>
      </c>
      <c r="E351" s="2">
        <v>-1581.45</v>
      </c>
      <c r="F351" s="2" t="s">
        <v>69</v>
      </c>
    </row>
    <row r="352">
      <c r="A352" s="2" t="s">
        <v>5844</v>
      </c>
      <c r="B352" s="2" t="s">
        <v>5845</v>
      </c>
      <c r="C352" s="2">
        <v>15149.7</v>
      </c>
      <c r="D352" s="2" t="s">
        <v>69</v>
      </c>
      <c r="E352" s="2">
        <v>-1235.4</v>
      </c>
      <c r="F352" s="2" t="s">
        <v>69</v>
      </c>
    </row>
    <row r="353">
      <c r="A353" s="2" t="s">
        <v>7218</v>
      </c>
      <c r="B353" s="2" t="s">
        <v>5849</v>
      </c>
      <c r="C353" s="2">
        <v>19480.88</v>
      </c>
      <c r="D353" s="2" t="s">
        <v>69</v>
      </c>
      <c r="E353" s="2">
        <v>2.74</v>
      </c>
      <c r="F353" s="2" t="s">
        <v>69</v>
      </c>
    </row>
    <row r="354">
      <c r="A354" s="2" t="s">
        <v>5850</v>
      </c>
      <c r="B354" s="2" t="s">
        <v>5851</v>
      </c>
      <c r="C354" s="2">
        <v>61094.4</v>
      </c>
      <c r="D354" s="2" t="s">
        <v>69</v>
      </c>
      <c r="E354" s="2">
        <v>3040.01</v>
      </c>
      <c r="F354" s="2" t="s">
        <v>69</v>
      </c>
    </row>
    <row r="355">
      <c r="A355" s="2" t="s">
        <v>7194</v>
      </c>
      <c r="B355" s="2" t="s">
        <v>7195</v>
      </c>
      <c r="C355" s="2">
        <v>32462.5</v>
      </c>
      <c r="D355" s="2" t="s">
        <v>69</v>
      </c>
      <c r="E355" s="2">
        <v>-2.31</v>
      </c>
      <c r="F355" s="2" t="s">
        <v>69</v>
      </c>
    </row>
    <row r="356">
      <c r="A356" s="2" t="s">
        <v>5852</v>
      </c>
      <c r="B356" s="2" t="s">
        <v>5853</v>
      </c>
      <c r="C356" s="2">
        <v>16670.16</v>
      </c>
      <c r="D356" s="2" t="s">
        <v>69</v>
      </c>
      <c r="E356" s="2">
        <v>-490.27</v>
      </c>
      <c r="F356" s="2" t="s">
        <v>69</v>
      </c>
    </row>
    <row r="357">
      <c r="A357" s="2" t="s">
        <v>5858</v>
      </c>
      <c r="B357" s="2" t="s">
        <v>5859</v>
      </c>
      <c r="C357" s="2">
        <v>104246.73</v>
      </c>
      <c r="D357" s="2" t="s">
        <v>69</v>
      </c>
      <c r="E357" s="2">
        <v>-2048.69</v>
      </c>
      <c r="F357" s="2" t="s">
        <v>69</v>
      </c>
    </row>
    <row r="358">
      <c r="A358" s="2" t="s">
        <v>5860</v>
      </c>
      <c r="B358" s="2" t="s">
        <v>5861</v>
      </c>
      <c r="C358" s="2">
        <v>19084.82</v>
      </c>
      <c r="D358" s="2" t="s">
        <v>69</v>
      </c>
      <c r="E358" s="2">
        <v>-946.46</v>
      </c>
      <c r="F358" s="2" t="s">
        <v>69</v>
      </c>
    </row>
    <row r="359">
      <c r="A359" s="2" t="s">
        <v>5862</v>
      </c>
      <c r="B359" s="2" t="s">
        <v>5863</v>
      </c>
      <c r="C359" s="2">
        <v>42935.71</v>
      </c>
      <c r="D359" s="2" t="s">
        <v>69</v>
      </c>
      <c r="E359" s="2">
        <v>-864.55</v>
      </c>
      <c r="F359" s="2" t="s">
        <v>69</v>
      </c>
    </row>
    <row r="360">
      <c r="A360" s="2" t="s">
        <v>5864</v>
      </c>
      <c r="B360" s="2" t="s">
        <v>5865</v>
      </c>
      <c r="C360" s="2">
        <v>15532.16</v>
      </c>
      <c r="D360" s="2" t="s">
        <v>69</v>
      </c>
      <c r="E360" s="2">
        <v>-68.49</v>
      </c>
      <c r="F360" s="2" t="s">
        <v>69</v>
      </c>
    </row>
    <row r="361">
      <c r="A361" s="2" t="s">
        <v>5866</v>
      </c>
      <c r="B361" s="2" t="s">
        <v>5867</v>
      </c>
      <c r="C361" s="2">
        <v>71577.54</v>
      </c>
      <c r="D361" s="2" t="s">
        <v>69</v>
      </c>
      <c r="E361" s="2">
        <v>-2898.94</v>
      </c>
      <c r="F361" s="2" t="s">
        <v>69</v>
      </c>
    </row>
    <row r="362">
      <c r="A362" s="2" t="s">
        <v>5870</v>
      </c>
      <c r="B362" s="2" t="s">
        <v>5871</v>
      </c>
      <c r="C362" s="2">
        <v>54602.38</v>
      </c>
      <c r="D362" s="2" t="s">
        <v>69</v>
      </c>
      <c r="E362" s="2">
        <v>3845.48</v>
      </c>
      <c r="F362" s="2" t="s">
        <v>69</v>
      </c>
    </row>
    <row r="363">
      <c r="A363" s="2" t="s">
        <v>5872</v>
      </c>
      <c r="B363" s="2" t="s">
        <v>5873</v>
      </c>
      <c r="C363" s="2">
        <v>49495.44</v>
      </c>
      <c r="D363" s="2" t="s">
        <v>69</v>
      </c>
      <c r="E363" s="2">
        <v>-4671.19</v>
      </c>
      <c r="F363" s="2" t="s">
        <v>69</v>
      </c>
    </row>
    <row r="364">
      <c r="A364" s="2" t="s">
        <v>5874</v>
      </c>
      <c r="B364" s="2" t="s">
        <v>5875</v>
      </c>
      <c r="C364" s="2">
        <v>51287.52</v>
      </c>
      <c r="D364" s="2" t="s">
        <v>69</v>
      </c>
      <c r="E364" s="2">
        <v>3584.16</v>
      </c>
      <c r="F364" s="2" t="s">
        <v>69</v>
      </c>
    </row>
    <row r="365">
      <c r="A365" s="2" t="s">
        <v>5876</v>
      </c>
      <c r="B365" s="2" t="s">
        <v>5877</v>
      </c>
      <c r="C365" s="2">
        <v>113311.52</v>
      </c>
      <c r="D365" s="2" t="s">
        <v>69</v>
      </c>
      <c r="E365" s="2">
        <v>-1926.33</v>
      </c>
      <c r="F365" s="2" t="s">
        <v>69</v>
      </c>
    </row>
    <row r="366">
      <c r="A366" s="2" t="s">
        <v>7204</v>
      </c>
      <c r="B366" s="2" t="s">
        <v>7205</v>
      </c>
      <c r="C366" s="2">
        <v>75227.62</v>
      </c>
      <c r="D366" s="2" t="s">
        <v>69</v>
      </c>
      <c r="E366" s="2">
        <v>-1796.52</v>
      </c>
      <c r="F366" s="2" t="s">
        <v>69</v>
      </c>
    </row>
    <row r="367">
      <c r="A367" s="2" t="s">
        <v>5878</v>
      </c>
      <c r="B367" s="2" t="s">
        <v>5879</v>
      </c>
      <c r="C367" s="2">
        <v>49717.52</v>
      </c>
      <c r="D367" s="2" t="s">
        <v>69</v>
      </c>
      <c r="E367" s="2">
        <v>2490.86</v>
      </c>
      <c r="F367" s="2" t="s">
        <v>69</v>
      </c>
    </row>
    <row r="368">
      <c r="A368" s="2" t="s">
        <v>5880</v>
      </c>
      <c r="B368" s="2" t="s">
        <v>5881</v>
      </c>
      <c r="C368" s="2">
        <v>63494.13</v>
      </c>
      <c r="D368" s="2" t="s">
        <v>69</v>
      </c>
      <c r="E368" s="2">
        <v>-4225.27</v>
      </c>
      <c r="F368" s="2" t="s">
        <v>69</v>
      </c>
    </row>
    <row r="369">
      <c r="A369" s="2" t="s">
        <v>5882</v>
      </c>
      <c r="B369" s="2" t="s">
        <v>5883</v>
      </c>
      <c r="C369" s="2">
        <v>47698.2</v>
      </c>
      <c r="D369" s="2" t="s">
        <v>69</v>
      </c>
      <c r="E369" s="2">
        <v>11.17</v>
      </c>
      <c r="F369" s="2" t="s">
        <v>69</v>
      </c>
    </row>
    <row r="370">
      <c r="A370" s="2" t="s">
        <v>5884</v>
      </c>
      <c r="B370" s="2" t="s">
        <v>5885</v>
      </c>
      <c r="C370" s="2">
        <v>15900.2</v>
      </c>
      <c r="D370" s="2" t="s">
        <v>69</v>
      </c>
      <c r="E370" s="2">
        <v>253.75</v>
      </c>
      <c r="F370" s="2" t="s">
        <v>69</v>
      </c>
    </row>
    <row r="371">
      <c r="A371" s="2" t="s">
        <v>5886</v>
      </c>
      <c r="B371" s="2" t="s">
        <v>5887</v>
      </c>
      <c r="C371" s="2">
        <v>49120.3</v>
      </c>
      <c r="D371" s="2" t="s">
        <v>69</v>
      </c>
      <c r="E371" s="2">
        <v>1330.18</v>
      </c>
      <c r="F371" s="2" t="s">
        <v>69</v>
      </c>
    </row>
    <row r="372">
      <c r="A372" s="2" t="s">
        <v>5888</v>
      </c>
      <c r="B372" s="2" t="s">
        <v>5889</v>
      </c>
      <c r="C372" s="2">
        <v>48514.6</v>
      </c>
      <c r="D372" s="2" t="s">
        <v>69</v>
      </c>
      <c r="E372" s="2">
        <v>2097.46</v>
      </c>
      <c r="F372" s="2" t="s">
        <v>69</v>
      </c>
    </row>
    <row r="373">
      <c r="A373" s="2" t="s">
        <v>5890</v>
      </c>
      <c r="B373" s="2" t="s">
        <v>5891</v>
      </c>
      <c r="C373" s="2">
        <v>8086.7</v>
      </c>
      <c r="D373" s="2" t="s">
        <v>69</v>
      </c>
      <c r="E373" s="2">
        <v>541.67</v>
      </c>
      <c r="F373" s="2" t="s">
        <v>69</v>
      </c>
    </row>
    <row r="374">
      <c r="A374" s="2" t="s">
        <v>5892</v>
      </c>
      <c r="B374" s="2" t="s">
        <v>5893</v>
      </c>
      <c r="C374" s="2">
        <v>100082.1</v>
      </c>
      <c r="D374" s="2" t="s">
        <v>69</v>
      </c>
      <c r="E374" s="2">
        <v>203.62</v>
      </c>
      <c r="F374" s="2" t="s">
        <v>69</v>
      </c>
    </row>
    <row r="375">
      <c r="A375" s="2" t="s">
        <v>5894</v>
      </c>
      <c r="B375" s="2" t="s">
        <v>5895</v>
      </c>
      <c r="C375" s="2">
        <v>14714.64</v>
      </c>
      <c r="D375" s="2" t="s">
        <v>69</v>
      </c>
      <c r="E375" s="2">
        <v>687.48</v>
      </c>
      <c r="F375" s="2" t="s">
        <v>69</v>
      </c>
    </row>
    <row r="376">
      <c r="A376" s="2" t="s">
        <v>316</v>
      </c>
      <c r="B376" s="2" t="s">
        <v>5896</v>
      </c>
      <c r="C376" s="2">
        <v>78961.5</v>
      </c>
      <c r="D376" s="2" t="s">
        <v>69</v>
      </c>
      <c r="E376" s="2">
        <v>9852.97</v>
      </c>
      <c r="F376" s="2" t="s">
        <v>69</v>
      </c>
    </row>
    <row r="377">
      <c r="A377" s="2" t="s">
        <v>5899</v>
      </c>
      <c r="B377" s="2" t="s">
        <v>5900</v>
      </c>
      <c r="C377" s="2">
        <v>15004.7</v>
      </c>
      <c r="D377" s="2" t="s">
        <v>69</v>
      </c>
      <c r="E377" s="2">
        <v>895.23</v>
      </c>
      <c r="F377" s="2" t="s">
        <v>69</v>
      </c>
    </row>
    <row r="378">
      <c r="A378" s="2" t="s">
        <v>5901</v>
      </c>
      <c r="B378" s="2" t="s">
        <v>5902</v>
      </c>
      <c r="C378" s="2">
        <v>68091.48</v>
      </c>
      <c r="D378" s="2" t="s">
        <v>69</v>
      </c>
      <c r="E378" s="2">
        <v>-4982.07</v>
      </c>
      <c r="F378" s="2" t="s">
        <v>69</v>
      </c>
    </row>
    <row r="379">
      <c r="A379" s="2" t="s">
        <v>5903</v>
      </c>
      <c r="B379" s="2" t="s">
        <v>5904</v>
      </c>
      <c r="C379" s="2">
        <v>147989.56</v>
      </c>
      <c r="D379" s="2" t="s">
        <v>69</v>
      </c>
      <c r="E379" s="2">
        <v>-2366.28</v>
      </c>
      <c r="F379" s="2" t="s">
        <v>69</v>
      </c>
    </row>
    <row r="380">
      <c r="A380" s="2" t="s">
        <v>5905</v>
      </c>
      <c r="B380" s="2" t="s">
        <v>5906</v>
      </c>
      <c r="C380" s="2">
        <v>37209.49</v>
      </c>
      <c r="D380" s="2" t="s">
        <v>69</v>
      </c>
      <c r="E380" s="2">
        <v>634.77</v>
      </c>
      <c r="F380" s="2" t="s">
        <v>69</v>
      </c>
    </row>
    <row r="381">
      <c r="A381" s="2" t="s">
        <v>5907</v>
      </c>
      <c r="B381" s="2" t="s">
        <v>5908</v>
      </c>
      <c r="C381" s="2">
        <v>62423.32</v>
      </c>
      <c r="D381" s="2" t="s">
        <v>69</v>
      </c>
      <c r="E381" s="2">
        <v>-2324.06</v>
      </c>
      <c r="F381" s="2" t="s">
        <v>69</v>
      </c>
    </row>
    <row r="382">
      <c r="A382" s="2" t="s">
        <v>5909</v>
      </c>
      <c r="B382" s="2" t="s">
        <v>5910</v>
      </c>
      <c r="C382" s="2">
        <v>164694.01</v>
      </c>
      <c r="D382" s="2" t="s">
        <v>69</v>
      </c>
      <c r="E382" s="2">
        <v>-8574.65</v>
      </c>
      <c r="F382" s="2" t="s">
        <v>69</v>
      </c>
    </row>
    <row r="383">
      <c r="A383" s="2" t="s">
        <v>5911</v>
      </c>
      <c r="B383" s="2" t="s">
        <v>5912</v>
      </c>
      <c r="C383" s="2">
        <v>144866.17</v>
      </c>
      <c r="D383" s="2" t="s">
        <v>69</v>
      </c>
      <c r="E383" s="2">
        <v>787.98</v>
      </c>
      <c r="F383" s="2" t="s">
        <v>69</v>
      </c>
    </row>
    <row r="384">
      <c r="A384" s="2" t="s">
        <v>5913</v>
      </c>
      <c r="B384" s="2" t="s">
        <v>5914</v>
      </c>
      <c r="C384" s="2">
        <v>53678.63</v>
      </c>
      <c r="D384" s="2" t="s">
        <v>69</v>
      </c>
      <c r="E384" s="2">
        <v>-1916.24</v>
      </c>
      <c r="F384" s="2" t="s">
        <v>69</v>
      </c>
    </row>
    <row r="385">
      <c r="A385" s="2" t="s">
        <v>5915</v>
      </c>
      <c r="B385" s="2" t="s">
        <v>5916</v>
      </c>
      <c r="C385" s="2">
        <v>187116.96</v>
      </c>
      <c r="D385" s="2" t="s">
        <v>69</v>
      </c>
      <c r="E385" s="2">
        <v>-2663.17</v>
      </c>
      <c r="F385" s="2" t="s">
        <v>69</v>
      </c>
    </row>
    <row r="386">
      <c r="A386" s="2" t="s">
        <v>5917</v>
      </c>
      <c r="B386" s="2" t="s">
        <v>5918</v>
      </c>
      <c r="C386" s="2">
        <v>6325.2</v>
      </c>
      <c r="D386" s="2" t="s">
        <v>69</v>
      </c>
      <c r="E386" s="2">
        <v>310.52</v>
      </c>
      <c r="F386" s="2" t="s">
        <v>69</v>
      </c>
    </row>
    <row r="387">
      <c r="A387" s="2" t="s">
        <v>5919</v>
      </c>
      <c r="B387" s="2" t="s">
        <v>5920</v>
      </c>
      <c r="C387" s="2">
        <v>13620.74</v>
      </c>
      <c r="D387" s="2" t="s">
        <v>69</v>
      </c>
      <c r="E387" s="2">
        <v>130.87</v>
      </c>
      <c r="F387" s="2" t="s">
        <v>69</v>
      </c>
    </row>
    <row r="388">
      <c r="A388" s="2" t="s">
        <v>5921</v>
      </c>
      <c r="B388" s="2" t="s">
        <v>5922</v>
      </c>
      <c r="C388" s="2">
        <v>112137.75</v>
      </c>
      <c r="D388" s="2" t="s">
        <v>69</v>
      </c>
      <c r="E388" s="2">
        <v>146.4</v>
      </c>
      <c r="F388" s="2" t="s">
        <v>69</v>
      </c>
    </row>
    <row r="389">
      <c r="A389" s="2" t="s">
        <v>5923</v>
      </c>
      <c r="B389" s="2" t="s">
        <v>5924</v>
      </c>
      <c r="C389" s="2">
        <v>150666.45</v>
      </c>
      <c r="D389" s="2" t="s">
        <v>69</v>
      </c>
      <c r="E389" s="2">
        <v>2986.14</v>
      </c>
      <c r="F389" s="2" t="s">
        <v>69</v>
      </c>
    </row>
    <row r="390">
      <c r="A390" s="2" t="s">
        <v>5925</v>
      </c>
      <c r="B390" s="2" t="s">
        <v>5926</v>
      </c>
      <c r="C390" s="2">
        <v>59113.8</v>
      </c>
      <c r="D390" s="2" t="s">
        <v>69</v>
      </c>
      <c r="E390" s="2">
        <v>5794.85</v>
      </c>
      <c r="F390" s="2" t="s">
        <v>69</v>
      </c>
    </row>
    <row r="391">
      <c r="A391" s="2" t="s">
        <v>5927</v>
      </c>
      <c r="B391" s="2" t="s">
        <v>5928</v>
      </c>
      <c r="C391" s="2">
        <v>143082.64</v>
      </c>
      <c r="D391" s="2" t="s">
        <v>69</v>
      </c>
      <c r="E391" s="2">
        <v>-2596.64</v>
      </c>
      <c r="F391" s="2" t="s">
        <v>69</v>
      </c>
    </row>
    <row r="392">
      <c r="A392" s="2" t="s">
        <v>5929</v>
      </c>
      <c r="B392" s="2" t="s">
        <v>5930</v>
      </c>
      <c r="C392" s="2">
        <v>79325.73</v>
      </c>
      <c r="D392" s="2" t="s">
        <v>69</v>
      </c>
      <c r="E392" s="2">
        <v>338.14</v>
      </c>
      <c r="F392" s="2" t="s">
        <v>69</v>
      </c>
    </row>
    <row r="393">
      <c r="A393" s="2" t="s">
        <v>5931</v>
      </c>
      <c r="B393" s="2" t="s">
        <v>5932</v>
      </c>
      <c r="C393" s="2">
        <v>29498.7</v>
      </c>
      <c r="D393" s="2" t="s">
        <v>69</v>
      </c>
      <c r="E393" s="2">
        <v>1370.29</v>
      </c>
      <c r="F393" s="2" t="s">
        <v>69</v>
      </c>
    </row>
    <row r="394">
      <c r="A394" s="2" t="s">
        <v>5933</v>
      </c>
      <c r="B394" s="2" t="s">
        <v>5934</v>
      </c>
      <c r="C394" s="2">
        <v>52205.3</v>
      </c>
      <c r="D394" s="2" t="s">
        <v>69</v>
      </c>
      <c r="E394" s="2">
        <v>1392.76</v>
      </c>
      <c r="F394" s="2" t="s">
        <v>69</v>
      </c>
    </row>
    <row r="395">
      <c r="A395" s="2" t="s">
        <v>5935</v>
      </c>
      <c r="B395" s="2" t="s">
        <v>5936</v>
      </c>
      <c r="C395" s="2">
        <v>367823.19</v>
      </c>
      <c r="D395" s="2" t="s">
        <v>69</v>
      </c>
      <c r="E395" s="2">
        <v>-8567.95</v>
      </c>
      <c r="F395" s="2" t="s">
        <v>69</v>
      </c>
    </row>
    <row r="396">
      <c r="A396" s="2" t="s">
        <v>5937</v>
      </c>
      <c r="B396" s="2" t="s">
        <v>5938</v>
      </c>
      <c r="C396" s="2">
        <v>22691.4</v>
      </c>
      <c r="D396" s="2" t="s">
        <v>69</v>
      </c>
      <c r="E396" s="2">
        <v>-1019.07</v>
      </c>
      <c r="F396" s="2" t="s">
        <v>69</v>
      </c>
    </row>
    <row r="397">
      <c r="A397" s="2" t="s">
        <v>5939</v>
      </c>
      <c r="B397" s="2" t="s">
        <v>5940</v>
      </c>
      <c r="C397" s="2">
        <v>35264.88</v>
      </c>
      <c r="D397" s="2" t="s">
        <v>69</v>
      </c>
      <c r="E397" s="2">
        <v>-2381.63</v>
      </c>
      <c r="F397" s="2" t="s">
        <v>69</v>
      </c>
    </row>
    <row r="398">
      <c r="A398" s="2" t="s">
        <v>5941</v>
      </c>
      <c r="B398" s="2" t="s">
        <v>5942</v>
      </c>
      <c r="C398" s="2">
        <v>27690.52</v>
      </c>
      <c r="D398" s="2" t="s">
        <v>69</v>
      </c>
      <c r="E398" s="2">
        <v>-423.4</v>
      </c>
      <c r="F398" s="2" t="s">
        <v>69</v>
      </c>
    </row>
    <row r="399">
      <c r="A399" s="2" t="s">
        <v>5943</v>
      </c>
      <c r="B399" s="2" t="s">
        <v>5944</v>
      </c>
      <c r="C399" s="2">
        <v>11434.8</v>
      </c>
      <c r="D399" s="2" t="s">
        <v>69</v>
      </c>
      <c r="E399" s="2">
        <v>-72.83</v>
      </c>
      <c r="F399" s="2" t="s">
        <v>69</v>
      </c>
    </row>
    <row r="400">
      <c r="A400" s="2" t="s">
        <v>5947</v>
      </c>
      <c r="B400" s="2" t="s">
        <v>5948</v>
      </c>
      <c r="C400" s="2">
        <v>45672.2</v>
      </c>
      <c r="D400" s="2" t="s">
        <v>69</v>
      </c>
      <c r="E400" s="2">
        <v>-2206.58</v>
      </c>
      <c r="F400" s="2" t="s">
        <v>69</v>
      </c>
    </row>
    <row r="401">
      <c r="A401" s="2" t="s">
        <v>5949</v>
      </c>
      <c r="B401" s="2" t="s">
        <v>5950</v>
      </c>
      <c r="C401" s="2">
        <v>111473.76</v>
      </c>
      <c r="D401" s="2" t="s">
        <v>69</v>
      </c>
      <c r="E401" s="2">
        <v>9452.24</v>
      </c>
      <c r="F401" s="2" t="s">
        <v>69</v>
      </c>
    </row>
    <row r="402">
      <c r="A402" s="2" t="s">
        <v>5951</v>
      </c>
      <c r="B402" s="2" t="s">
        <v>5952</v>
      </c>
      <c r="C402" s="2">
        <v>56754.54</v>
      </c>
      <c r="D402" s="2" t="s">
        <v>69</v>
      </c>
      <c r="E402" s="2">
        <v>2809</v>
      </c>
      <c r="F402" s="2" t="s">
        <v>69</v>
      </c>
    </row>
    <row r="403">
      <c r="A403" s="2" t="s">
        <v>5953</v>
      </c>
      <c r="B403" s="2" t="s">
        <v>5954</v>
      </c>
      <c r="C403" s="2">
        <v>84159.96</v>
      </c>
      <c r="D403" s="2" t="s">
        <v>69</v>
      </c>
      <c r="E403" s="2">
        <v>-1124.64</v>
      </c>
      <c r="F403" s="2" t="s">
        <v>69</v>
      </c>
    </row>
    <row r="404">
      <c r="A404" s="2" t="s">
        <v>5955</v>
      </c>
      <c r="B404" s="2" t="s">
        <v>5956</v>
      </c>
      <c r="C404" s="2">
        <v>124050</v>
      </c>
      <c r="D404" s="2" t="s">
        <v>69</v>
      </c>
      <c r="E404" s="2">
        <v>89.24</v>
      </c>
      <c r="F404" s="2" t="s">
        <v>69</v>
      </c>
    </row>
    <row r="405">
      <c r="A405" s="2" t="s">
        <v>5957</v>
      </c>
      <c r="B405" s="2" t="s">
        <v>5958</v>
      </c>
      <c r="C405" s="2">
        <v>41718.69</v>
      </c>
      <c r="D405" s="2" t="s">
        <v>69</v>
      </c>
      <c r="E405" s="2">
        <v>-614.55</v>
      </c>
      <c r="F405" s="2" t="s">
        <v>69</v>
      </c>
    </row>
    <row r="406">
      <c r="A406" s="2" t="s">
        <v>5959</v>
      </c>
      <c r="B406" s="2" t="s">
        <v>5960</v>
      </c>
      <c r="C406" s="2">
        <v>41753.28</v>
      </c>
      <c r="D406" s="2" t="s">
        <v>69</v>
      </c>
      <c r="E406" s="2">
        <v>-3715.89</v>
      </c>
      <c r="F406" s="2" t="s">
        <v>69</v>
      </c>
    </row>
    <row r="407">
      <c r="A407" s="2" t="s">
        <v>5961</v>
      </c>
      <c r="B407" s="2" t="s">
        <v>5962</v>
      </c>
      <c r="C407" s="2">
        <v>39045.72</v>
      </c>
      <c r="D407" s="2" t="s">
        <v>69</v>
      </c>
      <c r="E407" s="2">
        <v>3417.43</v>
      </c>
      <c r="F407" s="2" t="s">
        <v>69</v>
      </c>
    </row>
    <row r="408">
      <c r="A408" s="2" t="s">
        <v>5963</v>
      </c>
      <c r="B408" s="2" t="s">
        <v>5964</v>
      </c>
      <c r="C408" s="2">
        <v>10319.28</v>
      </c>
      <c r="D408" s="2" t="s">
        <v>69</v>
      </c>
      <c r="E408" s="2">
        <v>-878.81</v>
      </c>
      <c r="F408" s="2" t="s">
        <v>69</v>
      </c>
    </row>
    <row r="409">
      <c r="A409" s="2" t="s">
        <v>5965</v>
      </c>
      <c r="B409" s="2" t="s">
        <v>5966</v>
      </c>
      <c r="C409" s="2">
        <v>9317.88</v>
      </c>
      <c r="D409" s="2" t="s">
        <v>69</v>
      </c>
      <c r="E409" s="2">
        <v>881.32</v>
      </c>
      <c r="F409" s="2" t="s">
        <v>69</v>
      </c>
    </row>
    <row r="410">
      <c r="A410" s="2" t="s">
        <v>5967</v>
      </c>
      <c r="B410" s="2" t="s">
        <v>5968</v>
      </c>
      <c r="C410" s="2">
        <v>15813.64</v>
      </c>
      <c r="D410" s="2" t="s">
        <v>69</v>
      </c>
      <c r="E410" s="2">
        <v>21.32</v>
      </c>
      <c r="F410" s="2" t="s">
        <v>69</v>
      </c>
    </row>
    <row r="411">
      <c r="A411" s="2" t="s">
        <v>5969</v>
      </c>
      <c r="B411" s="2" t="s">
        <v>5970</v>
      </c>
      <c r="C411" s="2">
        <v>7797.93</v>
      </c>
      <c r="D411" s="2" t="s">
        <v>69</v>
      </c>
      <c r="E411" s="2">
        <v>187.73</v>
      </c>
      <c r="F411" s="2" t="s">
        <v>69</v>
      </c>
    </row>
    <row r="412">
      <c r="A412" s="2" t="s">
        <v>5971</v>
      </c>
      <c r="B412" s="2" t="s">
        <v>5972</v>
      </c>
      <c r="C412" s="2">
        <v>25219.75</v>
      </c>
      <c r="D412" s="2" t="s">
        <v>69</v>
      </c>
      <c r="E412" s="2">
        <v>283.48</v>
      </c>
      <c r="F412" s="2" t="s">
        <v>69</v>
      </c>
    </row>
    <row r="413">
      <c r="A413" s="2" t="s">
        <v>5973</v>
      </c>
      <c r="B413" s="2" t="s">
        <v>5974</v>
      </c>
      <c r="C413" s="2">
        <v>137398.8</v>
      </c>
      <c r="D413" s="2" t="s">
        <v>69</v>
      </c>
      <c r="E413" s="2">
        <v>10738.39</v>
      </c>
      <c r="F413" s="2" t="s">
        <v>69</v>
      </c>
    </row>
    <row r="414">
      <c r="A414" s="2" t="s">
        <v>5975</v>
      </c>
      <c r="B414" s="2" t="s">
        <v>5976</v>
      </c>
      <c r="C414" s="2">
        <v>70064.28</v>
      </c>
      <c r="D414" s="2" t="s">
        <v>69</v>
      </c>
      <c r="E414" s="2">
        <v>357.47</v>
      </c>
      <c r="F414" s="2" t="s">
        <v>69</v>
      </c>
    </row>
    <row r="415">
      <c r="A415" s="2" t="s">
        <v>5977</v>
      </c>
      <c r="B415" s="2" t="s">
        <v>5978</v>
      </c>
      <c r="C415" s="2">
        <v>29611.84</v>
      </c>
      <c r="D415" s="2" t="s">
        <v>69</v>
      </c>
      <c r="E415" s="2">
        <v>1690.89</v>
      </c>
      <c r="F415" s="2" t="s">
        <v>69</v>
      </c>
    </row>
    <row r="416">
      <c r="A416" s="2" t="s">
        <v>5981</v>
      </c>
      <c r="B416" s="2" t="s">
        <v>5982</v>
      </c>
      <c r="C416" s="2">
        <v>8046.78</v>
      </c>
      <c r="D416" s="2" t="s">
        <v>69</v>
      </c>
      <c r="E416" s="2">
        <v>67.85</v>
      </c>
      <c r="F416" s="2" t="s">
        <v>69</v>
      </c>
    </row>
    <row r="417">
      <c r="A417" s="2" t="s">
        <v>5985</v>
      </c>
      <c r="B417" s="2" t="s">
        <v>5986</v>
      </c>
      <c r="C417" s="2">
        <v>84641.32</v>
      </c>
      <c r="D417" s="2" t="s">
        <v>69</v>
      </c>
      <c r="E417" s="2">
        <v>-2375.38</v>
      </c>
      <c r="F417" s="2" t="s">
        <v>69</v>
      </c>
    </row>
    <row r="418">
      <c r="A418" s="2" t="s">
        <v>5989</v>
      </c>
      <c r="B418" s="2" t="s">
        <v>5990</v>
      </c>
      <c r="C418" s="2">
        <v>13187</v>
      </c>
      <c r="D418" s="2" t="s">
        <v>69</v>
      </c>
      <c r="E418" s="2">
        <v>-569.02</v>
      </c>
      <c r="F418" s="2" t="s">
        <v>69</v>
      </c>
    </row>
    <row r="419">
      <c r="A419" s="2" t="s">
        <v>5991</v>
      </c>
      <c r="B419" s="2" t="s">
        <v>5992</v>
      </c>
      <c r="C419" s="2">
        <v>172104.88</v>
      </c>
      <c r="D419" s="2" t="s">
        <v>69</v>
      </c>
      <c r="E419" s="2">
        <v>5404.35</v>
      </c>
      <c r="F419" s="2" t="s">
        <v>69</v>
      </c>
    </row>
    <row r="420">
      <c r="A420" s="2" t="s">
        <v>5993</v>
      </c>
      <c r="B420" s="2" t="s">
        <v>5994</v>
      </c>
      <c r="C420" s="2">
        <v>22771.84</v>
      </c>
      <c r="D420" s="2" t="s">
        <v>69</v>
      </c>
      <c r="E420" s="2">
        <v>186.37</v>
      </c>
      <c r="F420" s="2" t="s">
        <v>69</v>
      </c>
    </row>
    <row r="421">
      <c r="A421" s="2" t="s">
        <v>5995</v>
      </c>
      <c r="B421" s="2" t="s">
        <v>5996</v>
      </c>
      <c r="C421" s="2">
        <v>18867.66</v>
      </c>
      <c r="D421" s="2" t="s">
        <v>69</v>
      </c>
      <c r="E421" s="2">
        <v>1648.46</v>
      </c>
      <c r="F421" s="2" t="s">
        <v>69</v>
      </c>
    </row>
    <row r="422">
      <c r="A422" s="2" t="s">
        <v>5997</v>
      </c>
      <c r="B422" s="2" t="s">
        <v>5998</v>
      </c>
      <c r="C422" s="2">
        <v>111874.25</v>
      </c>
      <c r="D422" s="2" t="s">
        <v>69</v>
      </c>
      <c r="E422" s="2">
        <v>3596.52</v>
      </c>
      <c r="F422" s="2" t="s">
        <v>69</v>
      </c>
    </row>
    <row r="423">
      <c r="A423" s="2" t="s">
        <v>5999</v>
      </c>
      <c r="B423" s="2" t="s">
        <v>6000</v>
      </c>
      <c r="C423" s="2">
        <v>46553.56</v>
      </c>
      <c r="D423" s="2" t="s">
        <v>69</v>
      </c>
      <c r="E423" s="2">
        <v>6485.13</v>
      </c>
      <c r="F423" s="2" t="s">
        <v>69</v>
      </c>
    </row>
    <row r="424">
      <c r="A424" s="2" t="s">
        <v>6001</v>
      </c>
      <c r="B424" s="2" t="s">
        <v>6002</v>
      </c>
      <c r="C424" s="2">
        <v>87195.75</v>
      </c>
      <c r="D424" s="2" t="s">
        <v>69</v>
      </c>
      <c r="E424" s="2">
        <v>-5553.57</v>
      </c>
      <c r="F424" s="2" t="s">
        <v>69</v>
      </c>
    </row>
    <row r="425">
      <c r="A425" s="2" t="s">
        <v>6003</v>
      </c>
      <c r="B425" s="2" t="s">
        <v>6004</v>
      </c>
      <c r="C425" s="2">
        <v>80057.72</v>
      </c>
      <c r="D425" s="2" t="s">
        <v>69</v>
      </c>
      <c r="E425" s="2">
        <v>-1800.15</v>
      </c>
      <c r="F425" s="2" t="s">
        <v>69</v>
      </c>
    </row>
    <row r="426">
      <c r="A426" s="2" t="s">
        <v>6007</v>
      </c>
      <c r="B426" s="2" t="s">
        <v>6008</v>
      </c>
      <c r="C426" s="2">
        <v>73585.27</v>
      </c>
      <c r="D426" s="2" t="s">
        <v>69</v>
      </c>
      <c r="E426" s="2">
        <v>-1302.09</v>
      </c>
      <c r="F426" s="2" t="s">
        <v>69</v>
      </c>
    </row>
    <row r="427">
      <c r="A427" s="2" t="s">
        <v>6009</v>
      </c>
      <c r="B427" s="2" t="s">
        <v>6010</v>
      </c>
      <c r="C427" s="2">
        <v>64073.42</v>
      </c>
      <c r="D427" s="2" t="s">
        <v>69</v>
      </c>
      <c r="E427" s="2">
        <v>5738.99</v>
      </c>
      <c r="F427" s="2" t="s">
        <v>69</v>
      </c>
    </row>
    <row r="428">
      <c r="A428" s="2" t="s">
        <v>6011</v>
      </c>
      <c r="B428" s="2" t="s">
        <v>6012</v>
      </c>
      <c r="C428" s="2">
        <v>48788.41</v>
      </c>
      <c r="D428" s="2" t="s">
        <v>69</v>
      </c>
      <c r="E428" s="2">
        <v>-2392.68</v>
      </c>
      <c r="F428" s="2" t="s">
        <v>69</v>
      </c>
    </row>
    <row r="429">
      <c r="A429" s="2" t="s">
        <v>6013</v>
      </c>
      <c r="B429" s="2" t="s">
        <v>6014</v>
      </c>
      <c r="C429" s="2">
        <v>30118.4</v>
      </c>
      <c r="D429" s="2" t="s">
        <v>69</v>
      </c>
      <c r="E429" s="2">
        <v>2055.66</v>
      </c>
      <c r="F429" s="2" t="s">
        <v>69</v>
      </c>
    </row>
    <row r="430">
      <c r="A430" s="2" t="s">
        <v>6015</v>
      </c>
      <c r="B430" s="2" t="s">
        <v>6016</v>
      </c>
      <c r="C430" s="2">
        <v>123097.5</v>
      </c>
      <c r="D430" s="2" t="s">
        <v>69</v>
      </c>
      <c r="E430" s="2">
        <v>1981.33</v>
      </c>
      <c r="F430" s="2" t="s">
        <v>69</v>
      </c>
    </row>
    <row r="431">
      <c r="A431" s="2" t="s">
        <v>6017</v>
      </c>
      <c r="B431" s="2" t="s">
        <v>6018</v>
      </c>
      <c r="C431" s="2">
        <v>40120.92</v>
      </c>
      <c r="D431" s="2" t="s">
        <v>69</v>
      </c>
      <c r="E431" s="2">
        <v>-895.94</v>
      </c>
      <c r="F431" s="2" t="s">
        <v>69</v>
      </c>
    </row>
    <row r="432">
      <c r="A432" s="2" t="s">
        <v>6019</v>
      </c>
      <c r="B432" s="2" t="s">
        <v>6020</v>
      </c>
      <c r="C432" s="2">
        <v>157737.6</v>
      </c>
      <c r="D432" s="2" t="s">
        <v>69</v>
      </c>
      <c r="E432" s="2">
        <v>-952.05</v>
      </c>
      <c r="F432" s="2" t="s">
        <v>69</v>
      </c>
    </row>
    <row r="433">
      <c r="A433" s="2" t="s">
        <v>6021</v>
      </c>
      <c r="B433" s="2" t="s">
        <v>6022</v>
      </c>
      <c r="C433" s="2">
        <v>367975</v>
      </c>
      <c r="D433" s="2" t="s">
        <v>69</v>
      </c>
      <c r="E433" s="2">
        <v>7362.65</v>
      </c>
      <c r="F433" s="2" t="s">
        <v>69</v>
      </c>
    </row>
    <row r="434">
      <c r="A434" s="2" t="s">
        <v>7206</v>
      </c>
      <c r="B434" s="2" t="s">
        <v>7207</v>
      </c>
      <c r="C434" s="2">
        <v>28538.25</v>
      </c>
      <c r="D434" s="2" t="s">
        <v>69</v>
      </c>
      <c r="E434" s="2">
        <v>-232.23</v>
      </c>
      <c r="F434" s="2" t="s">
        <v>69</v>
      </c>
    </row>
    <row r="435">
      <c r="A435" s="2" t="s">
        <v>6025</v>
      </c>
      <c r="B435" s="2" t="s">
        <v>6026</v>
      </c>
      <c r="C435" s="2">
        <v>52010.4</v>
      </c>
      <c r="D435" s="2" t="s">
        <v>69</v>
      </c>
      <c r="E435" s="2">
        <v>758.43</v>
      </c>
      <c r="F435" s="2" t="s">
        <v>69</v>
      </c>
    </row>
    <row r="436">
      <c r="A436" s="2" t="s">
        <v>6029</v>
      </c>
      <c r="B436" s="2" t="s">
        <v>6030</v>
      </c>
      <c r="C436" s="2">
        <v>11743.55</v>
      </c>
      <c r="D436" s="2" t="s">
        <v>69</v>
      </c>
      <c r="E436" s="2">
        <v>59.66</v>
      </c>
      <c r="F436" s="2" t="s">
        <v>69</v>
      </c>
    </row>
    <row r="437">
      <c r="A437" s="2" t="s">
        <v>6031</v>
      </c>
      <c r="B437" s="2" t="s">
        <v>6032</v>
      </c>
      <c r="C437" s="2">
        <v>73693.81</v>
      </c>
      <c r="D437" s="2" t="s">
        <v>69</v>
      </c>
      <c r="E437" s="2">
        <v>-1614.28</v>
      </c>
      <c r="F437" s="2" t="s">
        <v>69</v>
      </c>
    </row>
    <row r="438">
      <c r="A438" s="2" t="s">
        <v>6035</v>
      </c>
      <c r="B438" s="2" t="s">
        <v>6036</v>
      </c>
      <c r="C438" s="2">
        <v>44363.1</v>
      </c>
      <c r="D438" s="2" t="s">
        <v>69</v>
      </c>
      <c r="E438" s="2">
        <v>-1945.65</v>
      </c>
      <c r="F438" s="2" t="s">
        <v>69</v>
      </c>
    </row>
    <row r="439">
      <c r="A439" s="2" t="s">
        <v>6037</v>
      </c>
      <c r="B439" s="2" t="s">
        <v>6038</v>
      </c>
      <c r="C439" s="2">
        <v>163705.94</v>
      </c>
      <c r="D439" s="2" t="s">
        <v>69</v>
      </c>
      <c r="E439" s="2">
        <v>-8386.99</v>
      </c>
      <c r="F439" s="2" t="s">
        <v>69</v>
      </c>
    </row>
    <row r="440">
      <c r="A440" s="2" t="s">
        <v>6039</v>
      </c>
      <c r="B440" s="2" t="s">
        <v>6040</v>
      </c>
      <c r="C440" s="2">
        <v>20078.24</v>
      </c>
      <c r="D440" s="2" t="s">
        <v>69</v>
      </c>
      <c r="E440" s="2">
        <v>-69.71</v>
      </c>
      <c r="F440" s="2" t="s">
        <v>69</v>
      </c>
    </row>
    <row r="441">
      <c r="A441" s="2" t="s">
        <v>6041</v>
      </c>
      <c r="B441" s="2" t="s">
        <v>6042</v>
      </c>
      <c r="C441" s="2">
        <v>36632.42</v>
      </c>
      <c r="D441" s="2" t="s">
        <v>69</v>
      </c>
      <c r="E441" s="2">
        <v>4249.35</v>
      </c>
      <c r="F441" s="2" t="s">
        <v>69</v>
      </c>
    </row>
    <row r="442">
      <c r="A442" s="2" t="s">
        <v>6043</v>
      </c>
      <c r="B442" s="2" t="s">
        <v>6044</v>
      </c>
      <c r="C442" s="2">
        <v>81263.4</v>
      </c>
      <c r="D442" s="2" t="s">
        <v>69</v>
      </c>
      <c r="E442" s="2">
        <v>-2656.58</v>
      </c>
      <c r="F442" s="2" t="s">
        <v>69</v>
      </c>
    </row>
    <row r="443">
      <c r="A443" s="2" t="s">
        <v>6045</v>
      </c>
      <c r="B443" s="2" t="s">
        <v>6046</v>
      </c>
      <c r="C443" s="2">
        <v>23519.67</v>
      </c>
      <c r="D443" s="2" t="s">
        <v>69</v>
      </c>
      <c r="E443" s="2">
        <v>-78.57</v>
      </c>
      <c r="F443" s="2" t="s">
        <v>69</v>
      </c>
    </row>
    <row r="444">
      <c r="A444" s="2" t="s">
        <v>6049</v>
      </c>
      <c r="B444" s="2" t="s">
        <v>6050</v>
      </c>
      <c r="C444" s="2">
        <v>17036.74</v>
      </c>
      <c r="D444" s="2" t="s">
        <v>69</v>
      </c>
      <c r="E444" s="2">
        <v>419.14</v>
      </c>
      <c r="F444" s="2" t="s">
        <v>69</v>
      </c>
    </row>
    <row r="445">
      <c r="A445" s="2" t="s">
        <v>6051</v>
      </c>
      <c r="B445" s="2" t="s">
        <v>6052</v>
      </c>
      <c r="C445" s="2">
        <v>76191.06</v>
      </c>
      <c r="D445" s="2" t="s">
        <v>69</v>
      </c>
      <c r="E445" s="2">
        <v>128.77</v>
      </c>
      <c r="F445" s="2" t="s">
        <v>69</v>
      </c>
    </row>
    <row r="446">
      <c r="A446" s="2" t="s">
        <v>6053</v>
      </c>
      <c r="B446" s="2" t="s">
        <v>6054</v>
      </c>
      <c r="C446" s="2">
        <v>108441.8</v>
      </c>
      <c r="D446" s="2" t="s">
        <v>69</v>
      </c>
      <c r="E446" s="2">
        <v>4107.13</v>
      </c>
      <c r="F446" s="2" t="s">
        <v>69</v>
      </c>
    </row>
    <row r="447">
      <c r="A447" s="2" t="s">
        <v>6055</v>
      </c>
      <c r="B447" s="2" t="s">
        <v>6056</v>
      </c>
      <c r="C447" s="2">
        <v>80225.1</v>
      </c>
      <c r="D447" s="2" t="s">
        <v>69</v>
      </c>
      <c r="E447" s="2">
        <v>-5057.53</v>
      </c>
      <c r="F447" s="2" t="s">
        <v>69</v>
      </c>
    </row>
    <row r="448">
      <c r="A448" s="2" t="s">
        <v>6057</v>
      </c>
      <c r="B448" s="2" t="s">
        <v>6058</v>
      </c>
      <c r="C448" s="2">
        <v>62980.96</v>
      </c>
      <c r="D448" s="2" t="s">
        <v>69</v>
      </c>
      <c r="E448" s="2">
        <v>274.53</v>
      </c>
      <c r="F448" s="2" t="s">
        <v>69</v>
      </c>
    </row>
    <row r="449">
      <c r="A449" s="2" t="s">
        <v>6059</v>
      </c>
      <c r="B449" s="2" t="s">
        <v>6060</v>
      </c>
      <c r="C449" s="2">
        <v>8678.46</v>
      </c>
      <c r="D449" s="2" t="s">
        <v>69</v>
      </c>
      <c r="E449" s="2">
        <v>-400.56</v>
      </c>
      <c r="F449" s="2" t="s">
        <v>69</v>
      </c>
    </row>
    <row r="450">
      <c r="A450" s="2" t="s">
        <v>6061</v>
      </c>
      <c r="B450" s="2" t="s">
        <v>6062</v>
      </c>
      <c r="C450" s="2">
        <v>89639.81</v>
      </c>
      <c r="D450" s="2" t="s">
        <v>69</v>
      </c>
      <c r="E450" s="2">
        <v>-8076.75</v>
      </c>
      <c r="F450" s="2" t="s">
        <v>69</v>
      </c>
    </row>
    <row r="451">
      <c r="A451" s="2" t="s">
        <v>6063</v>
      </c>
      <c r="B451" s="2" t="s">
        <v>6064</v>
      </c>
      <c r="C451" s="2">
        <v>19327.18</v>
      </c>
      <c r="D451" s="2" t="s">
        <v>69</v>
      </c>
      <c r="E451" s="2">
        <v>-2262.46</v>
      </c>
      <c r="F451" s="2" t="s">
        <v>69</v>
      </c>
    </row>
    <row r="452">
      <c r="A452" s="2" t="s">
        <v>6065</v>
      </c>
      <c r="B452" s="2" t="s">
        <v>6066</v>
      </c>
      <c r="C452" s="2">
        <v>92048.66</v>
      </c>
      <c r="D452" s="2" t="s">
        <v>69</v>
      </c>
      <c r="E452" s="2">
        <v>5799.52</v>
      </c>
      <c r="F452" s="2" t="s">
        <v>69</v>
      </c>
    </row>
    <row r="453">
      <c r="A453" s="2" t="s">
        <v>6067</v>
      </c>
      <c r="B453" s="2" t="s">
        <v>6068</v>
      </c>
      <c r="C453" s="2">
        <v>10990.98</v>
      </c>
      <c r="D453" s="2" t="s">
        <v>69</v>
      </c>
      <c r="E453" s="2">
        <v>-114</v>
      </c>
      <c r="F453" s="2" t="s">
        <v>69</v>
      </c>
    </row>
    <row r="454">
      <c r="A454" s="2" t="s">
        <v>6069</v>
      </c>
      <c r="B454" s="2" t="s">
        <v>6070</v>
      </c>
      <c r="C454" s="2">
        <v>33289.74</v>
      </c>
      <c r="D454" s="2" t="s">
        <v>69</v>
      </c>
      <c r="E454" s="2">
        <v>-595.93</v>
      </c>
      <c r="F454" s="2" t="s">
        <v>69</v>
      </c>
    </row>
    <row r="455">
      <c r="A455" s="2" t="s">
        <v>6071</v>
      </c>
      <c r="B455" s="2" t="s">
        <v>6072</v>
      </c>
      <c r="C455" s="2">
        <v>18493.58</v>
      </c>
      <c r="D455" s="2" t="s">
        <v>69</v>
      </c>
      <c r="E455" s="2">
        <v>-967.61</v>
      </c>
      <c r="F455" s="2" t="s">
        <v>69</v>
      </c>
    </row>
    <row r="456">
      <c r="A456" s="2" t="s">
        <v>6073</v>
      </c>
      <c r="B456" s="2" t="s">
        <v>6074</v>
      </c>
      <c r="C456" s="2">
        <v>80437.09</v>
      </c>
      <c r="D456" s="2" t="s">
        <v>69</v>
      </c>
      <c r="E456" s="2">
        <v>1871.29</v>
      </c>
      <c r="F456" s="2" t="s">
        <v>69</v>
      </c>
    </row>
    <row r="457">
      <c r="A457" s="2" t="s">
        <v>6075</v>
      </c>
      <c r="B457" s="2" t="s">
        <v>6076</v>
      </c>
      <c r="C457" s="2">
        <v>75122.56</v>
      </c>
      <c r="D457" s="2" t="s">
        <v>69</v>
      </c>
      <c r="E457" s="2">
        <v>888.42</v>
      </c>
      <c r="F457" s="2" t="s">
        <v>69</v>
      </c>
    </row>
    <row r="458">
      <c r="A458" s="2" t="s">
        <v>6077</v>
      </c>
      <c r="B458" s="2" t="s">
        <v>6078</v>
      </c>
      <c r="C458" s="2">
        <v>253932.48</v>
      </c>
      <c r="D458" s="2" t="s">
        <v>69</v>
      </c>
      <c r="E458" s="2">
        <v>-1829.99</v>
      </c>
      <c r="F458" s="2" t="s">
        <v>69</v>
      </c>
    </row>
    <row r="459">
      <c r="A459" s="2" t="s">
        <v>6079</v>
      </c>
      <c r="B459" s="2" t="s">
        <v>6080</v>
      </c>
      <c r="C459" s="2">
        <v>27097.52</v>
      </c>
      <c r="D459" s="2" t="s">
        <v>69</v>
      </c>
      <c r="E459" s="2">
        <v>-536.91</v>
      </c>
      <c r="F459" s="2" t="s">
        <v>69</v>
      </c>
    </row>
    <row r="460">
      <c r="A460" s="2" t="s">
        <v>6081</v>
      </c>
      <c r="B460" s="2" t="s">
        <v>6082</v>
      </c>
      <c r="C460" s="2">
        <v>57463.2</v>
      </c>
      <c r="D460" s="2" t="s">
        <v>69</v>
      </c>
      <c r="E460" s="2">
        <v>2720.85</v>
      </c>
      <c r="F460" s="2" t="s">
        <v>69</v>
      </c>
    </row>
    <row r="461">
      <c r="A461" s="2" t="s">
        <v>6083</v>
      </c>
      <c r="B461" s="2" t="s">
        <v>6084</v>
      </c>
      <c r="C461" s="2">
        <v>65991.75</v>
      </c>
      <c r="D461" s="2" t="s">
        <v>69</v>
      </c>
      <c r="E461" s="2">
        <v>2079.37</v>
      </c>
      <c r="F461" s="2" t="s">
        <v>69</v>
      </c>
    </row>
    <row r="462">
      <c r="A462" s="2" t="s">
        <v>6085</v>
      </c>
      <c r="B462" s="2" t="s">
        <v>6086</v>
      </c>
      <c r="C462" s="2">
        <v>171963.92</v>
      </c>
      <c r="D462" s="2" t="s">
        <v>69</v>
      </c>
      <c r="E462" s="2">
        <v>933.23</v>
      </c>
      <c r="F462" s="2" t="s">
        <v>69</v>
      </c>
    </row>
    <row r="463">
      <c r="A463" s="2" t="s">
        <v>6089</v>
      </c>
      <c r="B463" s="2" t="s">
        <v>6090</v>
      </c>
      <c r="C463" s="2">
        <v>121414.37</v>
      </c>
      <c r="D463" s="2" t="s">
        <v>69</v>
      </c>
      <c r="E463" s="2">
        <v>-332.17</v>
      </c>
      <c r="F463" s="2" t="s">
        <v>69</v>
      </c>
    </row>
    <row r="464">
      <c r="A464" s="2" t="s">
        <v>6091</v>
      </c>
      <c r="B464" s="2" t="s">
        <v>6092</v>
      </c>
      <c r="C464" s="2">
        <v>44779.33</v>
      </c>
      <c r="D464" s="2" t="s">
        <v>69</v>
      </c>
      <c r="E464" s="2">
        <v>-1566.45</v>
      </c>
      <c r="F464" s="2" t="s">
        <v>69</v>
      </c>
    </row>
    <row r="465">
      <c r="A465" s="2" t="s">
        <v>6093</v>
      </c>
      <c r="B465" s="2" t="s">
        <v>6094</v>
      </c>
      <c r="C465" s="2">
        <v>30818.65</v>
      </c>
      <c r="D465" s="2" t="s">
        <v>69</v>
      </c>
      <c r="E465" s="2">
        <v>-1053.59</v>
      </c>
      <c r="F465" s="2" t="s">
        <v>69</v>
      </c>
    </row>
    <row r="466">
      <c r="A466" s="2" t="s">
        <v>6095</v>
      </c>
      <c r="B466" s="2" t="s">
        <v>6096</v>
      </c>
      <c r="C466" s="2">
        <v>23266.15</v>
      </c>
      <c r="D466" s="2" t="s">
        <v>69</v>
      </c>
      <c r="E466" s="2">
        <v>-1046.22</v>
      </c>
      <c r="F466" s="2" t="s">
        <v>69</v>
      </c>
    </row>
    <row r="467">
      <c r="A467" s="2" t="s">
        <v>6099</v>
      </c>
      <c r="B467" s="2" t="s">
        <v>6100</v>
      </c>
      <c r="C467" s="2">
        <v>62183.16</v>
      </c>
      <c r="D467" s="2" t="s">
        <v>69</v>
      </c>
      <c r="E467" s="2">
        <v>6005.9</v>
      </c>
      <c r="F467" s="2" t="s">
        <v>69</v>
      </c>
    </row>
    <row r="468">
      <c r="A468" s="2" t="s">
        <v>6101</v>
      </c>
      <c r="B468" s="2" t="s">
        <v>6102</v>
      </c>
      <c r="C468" s="2">
        <v>84583.8</v>
      </c>
      <c r="D468" s="2" t="s">
        <v>69</v>
      </c>
      <c r="E468" s="2">
        <v>345.19</v>
      </c>
      <c r="F468" s="2" t="s">
        <v>69</v>
      </c>
    </row>
    <row r="469">
      <c r="A469" s="2" t="s">
        <v>6103</v>
      </c>
      <c r="B469" s="2" t="s">
        <v>6104</v>
      </c>
      <c r="C469" s="2">
        <v>13305.6</v>
      </c>
      <c r="D469" s="2" t="s">
        <v>69</v>
      </c>
      <c r="E469" s="2">
        <v>-565.34</v>
      </c>
      <c r="F469" s="2" t="s">
        <v>69</v>
      </c>
    </row>
    <row r="470">
      <c r="A470" s="2" t="s">
        <v>6105</v>
      </c>
      <c r="B470" s="2" t="s">
        <v>6106</v>
      </c>
      <c r="C470" s="2">
        <v>53417.42</v>
      </c>
      <c r="D470" s="2" t="s">
        <v>69</v>
      </c>
      <c r="E470" s="2">
        <v>-3470.39</v>
      </c>
      <c r="F470" s="2" t="s">
        <v>69</v>
      </c>
    </row>
    <row r="471">
      <c r="A471" s="2" t="s">
        <v>6107</v>
      </c>
      <c r="B471" s="2" t="s">
        <v>6108</v>
      </c>
      <c r="C471" s="2">
        <v>55550.9</v>
      </c>
      <c r="D471" s="2" t="s">
        <v>69</v>
      </c>
      <c r="E471" s="2">
        <v>5847.49</v>
      </c>
      <c r="F471" s="2" t="s">
        <v>69</v>
      </c>
    </row>
    <row r="472">
      <c r="A472" s="2" t="s">
        <v>6111</v>
      </c>
      <c r="B472" s="2" t="s">
        <v>6112</v>
      </c>
      <c r="C472" s="2">
        <v>27297.12</v>
      </c>
      <c r="D472" s="2" t="s">
        <v>69</v>
      </c>
      <c r="E472" s="2">
        <v>118.87</v>
      </c>
      <c r="F472" s="2" t="s">
        <v>69</v>
      </c>
    </row>
    <row r="473">
      <c r="A473" s="2" t="s">
        <v>6113</v>
      </c>
      <c r="B473" s="2" t="s">
        <v>6114</v>
      </c>
      <c r="C473" s="2">
        <v>115708.92</v>
      </c>
      <c r="D473" s="2" t="s">
        <v>69</v>
      </c>
      <c r="E473" s="2">
        <v>2528.13</v>
      </c>
      <c r="F473" s="2" t="s">
        <v>69</v>
      </c>
    </row>
    <row r="474">
      <c r="A474" s="2" t="s">
        <v>6115</v>
      </c>
      <c r="B474" s="2" t="s">
        <v>6116</v>
      </c>
      <c r="C474" s="2">
        <v>24318.36</v>
      </c>
      <c r="D474" s="2" t="s">
        <v>69</v>
      </c>
      <c r="E474" s="2">
        <v>-963.02</v>
      </c>
      <c r="F474" s="2" t="s">
        <v>69</v>
      </c>
    </row>
    <row r="475">
      <c r="A475" s="2" t="s">
        <v>6117</v>
      </c>
      <c r="B475" s="2" t="s">
        <v>6118</v>
      </c>
      <c r="C475" s="2">
        <v>28367.82</v>
      </c>
      <c r="D475" s="2" t="s">
        <v>69</v>
      </c>
      <c r="E475" s="2">
        <v>-854.36</v>
      </c>
      <c r="F475" s="2" t="s">
        <v>69</v>
      </c>
    </row>
    <row r="476">
      <c r="A476" s="2" t="s">
        <v>6119</v>
      </c>
      <c r="B476" s="2" t="s">
        <v>6120</v>
      </c>
      <c r="C476" s="2">
        <v>30679.22</v>
      </c>
      <c r="D476" s="2" t="s">
        <v>69</v>
      </c>
      <c r="E476" s="2">
        <v>942.44</v>
      </c>
      <c r="F476" s="2" t="s">
        <v>69</v>
      </c>
    </row>
    <row r="477">
      <c r="A477" s="2" t="s">
        <v>6121</v>
      </c>
      <c r="B477" s="2" t="s">
        <v>6122</v>
      </c>
      <c r="C477" s="2">
        <v>41365.25</v>
      </c>
      <c r="D477" s="2" t="s">
        <v>69</v>
      </c>
      <c r="E477" s="2">
        <v>-1041.16</v>
      </c>
      <c r="F477" s="2" t="s">
        <v>69</v>
      </c>
    </row>
    <row r="478">
      <c r="A478" s="2" t="s">
        <v>6125</v>
      </c>
      <c r="B478" s="2" t="s">
        <v>6126</v>
      </c>
      <c r="C478" s="2">
        <v>46915.62</v>
      </c>
      <c r="D478" s="2" t="s">
        <v>69</v>
      </c>
      <c r="E478" s="2">
        <v>-1088.92</v>
      </c>
      <c r="F478" s="2" t="s">
        <v>69</v>
      </c>
    </row>
    <row r="479">
      <c r="A479" s="2" t="s">
        <v>6127</v>
      </c>
      <c r="B479" s="2" t="s">
        <v>6128</v>
      </c>
      <c r="C479" s="2">
        <v>32072.08</v>
      </c>
      <c r="D479" s="2" t="s">
        <v>69</v>
      </c>
      <c r="E479" s="2">
        <v>-435.44</v>
      </c>
      <c r="F479" s="2" t="s">
        <v>69</v>
      </c>
    </row>
    <row r="480">
      <c r="A480" s="2" t="s">
        <v>6129</v>
      </c>
      <c r="B480" s="2" t="s">
        <v>6130</v>
      </c>
      <c r="C480" s="2">
        <v>171095.94</v>
      </c>
      <c r="D480" s="2" t="s">
        <v>69</v>
      </c>
      <c r="E480" s="2">
        <v>1970.3</v>
      </c>
      <c r="F480" s="2" t="s">
        <v>69</v>
      </c>
    </row>
    <row r="481">
      <c r="A481" s="2" t="s">
        <v>6131</v>
      </c>
      <c r="B481" s="2" t="s">
        <v>6132</v>
      </c>
      <c r="C481" s="2">
        <v>62540.28</v>
      </c>
      <c r="D481" s="2" t="s">
        <v>69</v>
      </c>
      <c r="E481" s="2">
        <v>269.59</v>
      </c>
      <c r="F481" s="2" t="s">
        <v>69</v>
      </c>
    </row>
    <row r="482">
      <c r="A482" s="2" t="s">
        <v>6135</v>
      </c>
      <c r="B482" s="2" t="s">
        <v>6136</v>
      </c>
      <c r="C482" s="2">
        <v>16745.63</v>
      </c>
      <c r="D482" s="2" t="s">
        <v>69</v>
      </c>
      <c r="E482" s="2">
        <v>315.96</v>
      </c>
      <c r="F482" s="2" t="s">
        <v>69</v>
      </c>
    </row>
    <row r="483">
      <c r="A483" s="2" t="s">
        <v>6137</v>
      </c>
      <c r="B483" s="2" t="s">
        <v>6138</v>
      </c>
      <c r="C483" s="2">
        <v>62306.75</v>
      </c>
      <c r="D483" s="2" t="s">
        <v>69</v>
      </c>
      <c r="E483" s="2">
        <v>-196.47</v>
      </c>
      <c r="F483" s="2" t="s">
        <v>69</v>
      </c>
    </row>
    <row r="484">
      <c r="A484" s="2" t="s">
        <v>6139</v>
      </c>
      <c r="B484" s="2" t="s">
        <v>6140</v>
      </c>
      <c r="C484" s="2">
        <v>54716.08</v>
      </c>
      <c r="D484" s="2" t="s">
        <v>69</v>
      </c>
      <c r="E484" s="2">
        <v>3435.53</v>
      </c>
      <c r="F484" s="2" t="s">
        <v>69</v>
      </c>
    </row>
    <row r="485">
      <c r="A485" s="2" t="s">
        <v>6141</v>
      </c>
      <c r="B485" s="2" t="s">
        <v>6142</v>
      </c>
      <c r="C485" s="2">
        <v>353362</v>
      </c>
      <c r="D485" s="2" t="s">
        <v>69</v>
      </c>
      <c r="E485" s="2">
        <v>-6004.52</v>
      </c>
      <c r="F485" s="2" t="s">
        <v>69</v>
      </c>
    </row>
    <row r="486">
      <c r="A486" s="2" t="s">
        <v>6143</v>
      </c>
      <c r="B486" s="2" t="s">
        <v>6144</v>
      </c>
      <c r="C486" s="2">
        <v>214452</v>
      </c>
      <c r="D486" s="2" t="s">
        <v>69</v>
      </c>
      <c r="E486" s="2">
        <v>-17097.15</v>
      </c>
      <c r="F486" s="2" t="s">
        <v>69</v>
      </c>
    </row>
    <row r="487">
      <c r="A487" s="2" t="s">
        <v>6149</v>
      </c>
      <c r="B487" s="2" t="s">
        <v>6150</v>
      </c>
      <c r="C487" s="2">
        <v>78927.36</v>
      </c>
      <c r="D487" s="2" t="s">
        <v>69</v>
      </c>
      <c r="E487" s="2">
        <v>470.98</v>
      </c>
      <c r="F487" s="2" t="s">
        <v>69</v>
      </c>
    </row>
    <row r="488">
      <c r="A488" s="2" t="s">
        <v>6151</v>
      </c>
      <c r="B488" s="2" t="s">
        <v>6152</v>
      </c>
      <c r="C488" s="2">
        <v>145133.45</v>
      </c>
      <c r="D488" s="2" t="s">
        <v>69</v>
      </c>
      <c r="E488" s="2">
        <v>-4888.51</v>
      </c>
      <c r="F488" s="2" t="s">
        <v>69</v>
      </c>
    </row>
    <row r="489">
      <c r="A489" s="2" t="s">
        <v>6153</v>
      </c>
      <c r="B489" s="2" t="s">
        <v>6154</v>
      </c>
      <c r="C489" s="2">
        <v>39698.4</v>
      </c>
      <c r="D489" s="2" t="s">
        <v>69</v>
      </c>
      <c r="E489" s="2">
        <v>2838.44</v>
      </c>
      <c r="F489" s="2" t="s">
        <v>69</v>
      </c>
    </row>
    <row r="490">
      <c r="A490" s="2" t="s">
        <v>6155</v>
      </c>
      <c r="B490" s="2" t="s">
        <v>6156</v>
      </c>
      <c r="C490" s="2">
        <v>83606.8</v>
      </c>
      <c r="D490" s="2" t="s">
        <v>69</v>
      </c>
      <c r="E490" s="2">
        <v>-3024.83</v>
      </c>
      <c r="F490" s="2" t="s">
        <v>69</v>
      </c>
    </row>
    <row r="491">
      <c r="A491" s="2" t="s">
        <v>6157</v>
      </c>
      <c r="B491" s="2" t="s">
        <v>6158</v>
      </c>
      <c r="C491" s="2">
        <v>124260.48</v>
      </c>
      <c r="D491" s="2" t="s">
        <v>69</v>
      </c>
      <c r="E491" s="2">
        <v>-784.79</v>
      </c>
      <c r="F491" s="2" t="s">
        <v>69</v>
      </c>
    </row>
    <row r="492">
      <c r="A492" s="2" t="s">
        <v>6159</v>
      </c>
      <c r="B492" s="2" t="s">
        <v>6160</v>
      </c>
      <c r="C492" s="2">
        <v>79814.05</v>
      </c>
      <c r="D492" s="2" t="s">
        <v>69</v>
      </c>
      <c r="E492" s="2">
        <v>2388.3</v>
      </c>
      <c r="F492" s="2" t="s">
        <v>69</v>
      </c>
    </row>
    <row r="493">
      <c r="A493" s="2" t="s">
        <v>6161</v>
      </c>
      <c r="B493" s="2" t="s">
        <v>6162</v>
      </c>
      <c r="C493" s="2">
        <v>27212.85</v>
      </c>
      <c r="D493" s="2" t="s">
        <v>69</v>
      </c>
      <c r="E493" s="2">
        <v>486.56</v>
      </c>
      <c r="F493" s="2" t="s">
        <v>69</v>
      </c>
    </row>
    <row r="494">
      <c r="A494" s="2" t="s">
        <v>6163</v>
      </c>
      <c r="B494" s="2" t="s">
        <v>6164</v>
      </c>
      <c r="C494" s="2">
        <v>28149.24</v>
      </c>
      <c r="D494" s="2" t="s">
        <v>69</v>
      </c>
      <c r="E494" s="2">
        <v>-929.84</v>
      </c>
      <c r="F494" s="2" t="s">
        <v>69</v>
      </c>
    </row>
    <row r="495">
      <c r="A495" s="2" t="s">
        <v>6165</v>
      </c>
      <c r="B495" s="2" t="s">
        <v>6166</v>
      </c>
      <c r="C495" s="2">
        <v>68673.22</v>
      </c>
      <c r="D495" s="2" t="s">
        <v>69</v>
      </c>
      <c r="E495" s="2">
        <v>-4847.99</v>
      </c>
      <c r="F495" s="2" t="s">
        <v>69</v>
      </c>
    </row>
    <row r="496">
      <c r="A496" s="2" t="s">
        <v>6169</v>
      </c>
      <c r="B496" s="2" t="s">
        <v>6170</v>
      </c>
      <c r="C496" s="2">
        <v>216671.84</v>
      </c>
      <c r="D496" s="2" t="s">
        <v>69</v>
      </c>
      <c r="E496" s="2">
        <v>4021.62</v>
      </c>
      <c r="F496" s="2" t="s">
        <v>69</v>
      </c>
    </row>
    <row r="497">
      <c r="A497" s="2" t="s">
        <v>6173</v>
      </c>
      <c r="B497" s="2" t="s">
        <v>6174</v>
      </c>
      <c r="C497" s="2">
        <v>41222.72</v>
      </c>
      <c r="D497" s="2" t="s">
        <v>69</v>
      </c>
      <c r="E497" s="2">
        <v>1536.99</v>
      </c>
      <c r="F497" s="2" t="s">
        <v>69</v>
      </c>
    </row>
    <row r="498">
      <c r="A498" s="2" t="s">
        <v>6177</v>
      </c>
      <c r="B498" s="2" t="s">
        <v>6178</v>
      </c>
      <c r="C498" s="2">
        <v>23212.64</v>
      </c>
      <c r="D498" s="2" t="s">
        <v>69</v>
      </c>
      <c r="E498" s="2">
        <v>-1226.11</v>
      </c>
      <c r="F498" s="2" t="s">
        <v>69</v>
      </c>
    </row>
    <row r="499">
      <c r="A499" s="2" t="s">
        <v>6179</v>
      </c>
      <c r="B499" s="2" t="s">
        <v>6180</v>
      </c>
      <c r="C499" s="2">
        <v>136480.08</v>
      </c>
      <c r="D499" s="2" t="s">
        <v>69</v>
      </c>
      <c r="E499" s="2">
        <v>-11286.89</v>
      </c>
      <c r="F499" s="2" t="s">
        <v>69</v>
      </c>
    </row>
    <row r="500">
      <c r="A500" s="2" t="s">
        <v>6181</v>
      </c>
      <c r="B500" s="2" t="s">
        <v>6182</v>
      </c>
      <c r="C500" s="2">
        <v>11201.85</v>
      </c>
      <c r="D500" s="2" t="s">
        <v>69</v>
      </c>
      <c r="E500" s="2">
        <v>-18.66</v>
      </c>
      <c r="F500" s="2" t="s">
        <v>69</v>
      </c>
    </row>
    <row r="501">
      <c r="A501" s="2" t="s">
        <v>6183</v>
      </c>
      <c r="B501" s="2" t="s">
        <v>6184</v>
      </c>
      <c r="C501" s="2">
        <v>27971.46</v>
      </c>
      <c r="D501" s="2" t="s">
        <v>69</v>
      </c>
      <c r="E501" s="2">
        <v>-3307.7</v>
      </c>
      <c r="F501" s="2" t="s">
        <v>69</v>
      </c>
    </row>
    <row r="502">
      <c r="A502" s="2" t="s">
        <v>6185</v>
      </c>
      <c r="B502" s="2" t="s">
        <v>6186</v>
      </c>
      <c r="C502" s="2">
        <v>108729.46</v>
      </c>
      <c r="D502" s="2" t="s">
        <v>69</v>
      </c>
      <c r="E502" s="2">
        <v>-1287.78</v>
      </c>
      <c r="F502" s="2" t="s">
        <v>69</v>
      </c>
    </row>
    <row r="503">
      <c r="A503" s="2" t="s">
        <v>6187</v>
      </c>
      <c r="B503" s="2" t="s">
        <v>6188</v>
      </c>
      <c r="C503" s="2">
        <v>24298.43</v>
      </c>
      <c r="D503" s="2" t="s">
        <v>69</v>
      </c>
      <c r="E503" s="2">
        <v>181.59</v>
      </c>
      <c r="F503" s="2" t="s">
        <v>69</v>
      </c>
    </row>
    <row r="504">
      <c r="A504" s="2" t="s">
        <v>6189</v>
      </c>
      <c r="B504" s="2" t="s">
        <v>6190</v>
      </c>
      <c r="C504" s="2">
        <v>32155.04</v>
      </c>
      <c r="D504" s="2" t="s">
        <v>69</v>
      </c>
      <c r="E504" s="2">
        <v>55.51</v>
      </c>
      <c r="F504" s="2" t="s">
        <v>69</v>
      </c>
    </row>
    <row r="505">
      <c r="A505" s="2" t="s">
        <v>6191</v>
      </c>
      <c r="B505" s="2" t="s">
        <v>6192</v>
      </c>
      <c r="C505" s="2">
        <v>79366.08</v>
      </c>
      <c r="D505" s="2" t="s">
        <v>69</v>
      </c>
      <c r="E505" s="2">
        <v>-3668.02</v>
      </c>
      <c r="F505" s="2" t="s">
        <v>69</v>
      </c>
    </row>
    <row r="506">
      <c r="A506" s="2" t="s">
        <v>6193</v>
      </c>
      <c r="B506" s="2" t="s">
        <v>6194</v>
      </c>
      <c r="C506" s="2">
        <v>147409.85</v>
      </c>
      <c r="D506" s="2" t="s">
        <v>69</v>
      </c>
      <c r="E506" s="2">
        <v>-8253.29</v>
      </c>
      <c r="F506" s="2" t="s">
        <v>69</v>
      </c>
    </row>
    <row r="507">
      <c r="A507" s="2" t="s">
        <v>6195</v>
      </c>
      <c r="B507" s="2" t="s">
        <v>6196</v>
      </c>
      <c r="C507" s="2">
        <v>18104.15</v>
      </c>
      <c r="D507" s="2" t="s">
        <v>69</v>
      </c>
      <c r="E507" s="2">
        <v>-33.09</v>
      </c>
      <c r="F507" s="2" t="s">
        <v>69</v>
      </c>
    </row>
    <row r="508">
      <c r="A508" s="2" t="s">
        <v>6197</v>
      </c>
      <c r="B508" s="2" t="s">
        <v>6198</v>
      </c>
      <c r="C508" s="2">
        <v>60940.41</v>
      </c>
      <c r="D508" s="2" t="s">
        <v>69</v>
      </c>
      <c r="E508" s="2">
        <v>211.82</v>
      </c>
      <c r="F508" s="2" t="s">
        <v>69</v>
      </c>
    </row>
    <row r="509">
      <c r="A509" s="2" t="s">
        <v>6199</v>
      </c>
      <c r="B509" s="2" t="s">
        <v>6200</v>
      </c>
      <c r="C509" s="2">
        <v>19411.86</v>
      </c>
      <c r="D509" s="2" t="s">
        <v>69</v>
      </c>
      <c r="E509" s="2">
        <v>127.92</v>
      </c>
      <c r="F509" s="2" t="s">
        <v>69</v>
      </c>
    </row>
    <row r="510">
      <c r="A510" s="2" t="s">
        <v>6201</v>
      </c>
      <c r="B510" s="2" t="s">
        <v>6202</v>
      </c>
      <c r="C510" s="2">
        <v>36819.6</v>
      </c>
      <c r="D510" s="2" t="s">
        <v>69</v>
      </c>
      <c r="E510" s="2">
        <v>1147.8</v>
      </c>
      <c r="F510" s="2" t="s">
        <v>69</v>
      </c>
    </row>
    <row r="511">
      <c r="A511" s="2" t="s">
        <v>6203</v>
      </c>
      <c r="B511" s="2" t="s">
        <v>6204</v>
      </c>
      <c r="C511" s="2">
        <v>30967.35</v>
      </c>
      <c r="D511" s="2" t="s">
        <v>69</v>
      </c>
      <c r="E511" s="2">
        <v>-78.57</v>
      </c>
      <c r="F511" s="2" t="s">
        <v>69</v>
      </c>
    </row>
    <row r="512">
      <c r="A512" s="2" t="s">
        <v>6205</v>
      </c>
      <c r="B512" s="2" t="s">
        <v>6206</v>
      </c>
      <c r="C512" s="2">
        <v>13613.76</v>
      </c>
      <c r="D512" s="2" t="s">
        <v>69</v>
      </c>
      <c r="E512" s="2">
        <v>741.9</v>
      </c>
      <c r="F512" s="2" t="s">
        <v>69</v>
      </c>
    </row>
    <row r="513">
      <c r="A513" s="2" t="s">
        <v>6207</v>
      </c>
      <c r="B513" s="2" t="s">
        <v>6208</v>
      </c>
      <c r="C513" s="2">
        <v>131919.28</v>
      </c>
      <c r="D513" s="2" t="s">
        <v>69</v>
      </c>
      <c r="E513" s="2">
        <v>2789.34</v>
      </c>
      <c r="F513" s="2" t="s">
        <v>69</v>
      </c>
    </row>
    <row r="514">
      <c r="A514" s="2" t="s">
        <v>6209</v>
      </c>
      <c r="B514" s="2" t="s">
        <v>6210</v>
      </c>
      <c r="C514" s="2">
        <v>40566.86</v>
      </c>
      <c r="D514" s="2" t="s">
        <v>69</v>
      </c>
      <c r="E514" s="2">
        <v>-1899.58</v>
      </c>
      <c r="F514" s="2" t="s">
        <v>69</v>
      </c>
    </row>
    <row r="515">
      <c r="A515" s="2" t="s">
        <v>6211</v>
      </c>
      <c r="B515" s="2" t="s">
        <v>6212</v>
      </c>
      <c r="C515" s="2">
        <v>42228.66</v>
      </c>
      <c r="D515" s="2" t="s">
        <v>69</v>
      </c>
      <c r="E515" s="2">
        <v>4384.49</v>
      </c>
      <c r="F515" s="2" t="s">
        <v>69</v>
      </c>
    </row>
    <row r="516">
      <c r="A516" s="2" t="s">
        <v>6213</v>
      </c>
      <c r="B516" s="2" t="s">
        <v>6214</v>
      </c>
      <c r="C516" s="2">
        <v>96958.8</v>
      </c>
      <c r="D516" s="2" t="s">
        <v>69</v>
      </c>
      <c r="E516" s="2">
        <v>-6107.62</v>
      </c>
      <c r="F516" s="2" t="s">
        <v>69</v>
      </c>
    </row>
    <row r="517">
      <c r="A517" s="2" t="s">
        <v>6215</v>
      </c>
      <c r="B517" s="2" t="s">
        <v>6216</v>
      </c>
      <c r="C517" s="2">
        <v>187092.12</v>
      </c>
      <c r="D517" s="2" t="s">
        <v>69</v>
      </c>
      <c r="E517" s="2">
        <v>-7737.77</v>
      </c>
      <c r="F517" s="2" t="s">
        <v>69</v>
      </c>
    </row>
    <row r="518">
      <c r="A518" s="2" t="s">
        <v>6217</v>
      </c>
      <c r="B518" s="2" t="s">
        <v>6218</v>
      </c>
      <c r="C518" s="2">
        <v>104031.33</v>
      </c>
      <c r="D518" s="2" t="s">
        <v>69</v>
      </c>
      <c r="E518" s="2">
        <v>6713.06</v>
      </c>
      <c r="F518" s="2" t="s">
        <v>69</v>
      </c>
    </row>
    <row r="519">
      <c r="A519" s="2" t="s">
        <v>6219</v>
      </c>
      <c r="B519" s="2" t="s">
        <v>6220</v>
      </c>
      <c r="C519" s="2">
        <v>83414.1</v>
      </c>
      <c r="D519" s="2" t="s">
        <v>69</v>
      </c>
      <c r="E519" s="2">
        <v>2044.49</v>
      </c>
      <c r="F519" s="2" t="s">
        <v>69</v>
      </c>
    </row>
    <row r="520">
      <c r="A520" s="2" t="s">
        <v>7208</v>
      </c>
      <c r="B520" s="2" t="s">
        <v>6224</v>
      </c>
      <c r="C520" s="2">
        <v>37406.36</v>
      </c>
      <c r="D520" s="2" t="s">
        <v>69</v>
      </c>
      <c r="E520" s="2">
        <v>-96.99</v>
      </c>
      <c r="F520" s="2" t="s">
        <v>69</v>
      </c>
    </row>
    <row r="521">
      <c r="A521" s="2" t="s">
        <v>6227</v>
      </c>
      <c r="B521" s="2" t="s">
        <v>6228</v>
      </c>
      <c r="C521" s="2">
        <v>115635.6</v>
      </c>
      <c r="D521" s="2" t="s">
        <v>69</v>
      </c>
      <c r="E521" s="2">
        <v>1635.88</v>
      </c>
      <c r="F521" s="2" t="s">
        <v>69</v>
      </c>
    </row>
    <row r="522">
      <c r="A522" s="2" t="s">
        <v>6229</v>
      </c>
      <c r="B522" s="2" t="s">
        <v>6230</v>
      </c>
      <c r="C522" s="2">
        <v>29492.91</v>
      </c>
      <c r="D522" s="2" t="s">
        <v>69</v>
      </c>
      <c r="E522" s="2">
        <v>-507.39</v>
      </c>
      <c r="F522" s="2" t="s">
        <v>69</v>
      </c>
    </row>
    <row r="523">
      <c r="A523" s="2" t="s">
        <v>6231</v>
      </c>
      <c r="B523" s="2" t="s">
        <v>6232</v>
      </c>
      <c r="C523" s="2">
        <v>21587.5</v>
      </c>
      <c r="D523" s="2" t="s">
        <v>69</v>
      </c>
      <c r="E523" s="2">
        <v>-1079.46</v>
      </c>
      <c r="F523" s="2" t="s">
        <v>69</v>
      </c>
    </row>
    <row r="524">
      <c r="A524" s="2" t="s">
        <v>6233</v>
      </c>
      <c r="B524" s="2" t="s">
        <v>6234</v>
      </c>
      <c r="C524" s="2">
        <v>74225.14</v>
      </c>
      <c r="D524" s="2" t="s">
        <v>69</v>
      </c>
      <c r="E524" s="2">
        <v>-2983.27</v>
      </c>
      <c r="F524" s="2" t="s">
        <v>69</v>
      </c>
    </row>
    <row r="525">
      <c r="A525" s="2" t="s">
        <v>6235</v>
      </c>
      <c r="B525" s="2" t="s">
        <v>6236</v>
      </c>
      <c r="C525" s="2">
        <v>93526.8</v>
      </c>
      <c r="D525" s="2" t="s">
        <v>69</v>
      </c>
      <c r="E525" s="2">
        <v>-4707.44</v>
      </c>
      <c r="F525" s="2" t="s">
        <v>69</v>
      </c>
    </row>
    <row r="526">
      <c r="A526" s="2" t="s">
        <v>6237</v>
      </c>
      <c r="B526" s="2" t="s">
        <v>6238</v>
      </c>
      <c r="C526" s="2">
        <v>13936.77</v>
      </c>
      <c r="D526" s="2" t="s">
        <v>69</v>
      </c>
      <c r="E526" s="2">
        <v>169.13</v>
      </c>
      <c r="F526" s="2" t="s">
        <v>69</v>
      </c>
    </row>
    <row r="527">
      <c r="A527" s="2" t="s">
        <v>6239</v>
      </c>
      <c r="B527" s="2" t="s">
        <v>6240</v>
      </c>
      <c r="C527" s="2">
        <v>21460.49</v>
      </c>
      <c r="D527" s="2" t="s">
        <v>69</v>
      </c>
      <c r="E527" s="2">
        <v>755.83</v>
      </c>
      <c r="F527" s="2" t="s">
        <v>69</v>
      </c>
    </row>
    <row r="528">
      <c r="A528" s="2" t="s">
        <v>6241</v>
      </c>
      <c r="B528" s="2" t="s">
        <v>6242</v>
      </c>
      <c r="C528" s="2">
        <v>227004.83</v>
      </c>
      <c r="D528" s="2" t="s">
        <v>69</v>
      </c>
      <c r="E528" s="2">
        <v>-9123.34</v>
      </c>
      <c r="F528" s="2" t="s">
        <v>69</v>
      </c>
    </row>
    <row r="529">
      <c r="A529" s="2" t="s">
        <v>6243</v>
      </c>
      <c r="B529" s="2" t="s">
        <v>6244</v>
      </c>
      <c r="C529" s="2">
        <v>13743.93</v>
      </c>
      <c r="D529" s="2" t="s">
        <v>69</v>
      </c>
      <c r="E529" s="2">
        <v>246.44</v>
      </c>
      <c r="F529" s="2" t="s">
        <v>69</v>
      </c>
    </row>
    <row r="530">
      <c r="A530" s="2" t="s">
        <v>6245</v>
      </c>
      <c r="B530" s="2" t="s">
        <v>6246</v>
      </c>
      <c r="C530" s="2">
        <v>42268.8</v>
      </c>
      <c r="D530" s="2" t="s">
        <v>69</v>
      </c>
      <c r="E530" s="2">
        <v>9.03</v>
      </c>
      <c r="F530" s="2" t="s">
        <v>69</v>
      </c>
    </row>
    <row r="531">
      <c r="A531" s="2" t="s">
        <v>6247</v>
      </c>
      <c r="B531" s="2" t="s">
        <v>6248</v>
      </c>
      <c r="C531" s="2">
        <v>86965.2</v>
      </c>
      <c r="D531" s="2" t="s">
        <v>69</v>
      </c>
      <c r="E531" s="2">
        <v>1209.58</v>
      </c>
      <c r="F531" s="2" t="s">
        <v>69</v>
      </c>
    </row>
    <row r="532">
      <c r="A532" s="2" t="s">
        <v>6249</v>
      </c>
      <c r="B532" s="2" t="s">
        <v>6250</v>
      </c>
      <c r="C532" s="2">
        <v>9275.96</v>
      </c>
      <c r="D532" s="2" t="s">
        <v>69</v>
      </c>
      <c r="E532" s="2">
        <v>-240.56</v>
      </c>
      <c r="F532" s="2" t="s">
        <v>69</v>
      </c>
    </row>
    <row r="533">
      <c r="A533" s="2" t="s">
        <v>6251</v>
      </c>
      <c r="B533" s="2" t="s">
        <v>6252</v>
      </c>
      <c r="C533" s="2">
        <v>106967.91</v>
      </c>
      <c r="D533" s="2" t="s">
        <v>69</v>
      </c>
      <c r="E533" s="2">
        <v>1909.22</v>
      </c>
      <c r="F533" s="2" t="s">
        <v>69</v>
      </c>
    </row>
    <row r="534">
      <c r="A534" s="2" t="s">
        <v>6253</v>
      </c>
      <c r="B534" s="2" t="s">
        <v>6254</v>
      </c>
      <c r="C534" s="2">
        <v>160259.4</v>
      </c>
      <c r="D534" s="2" t="s">
        <v>69</v>
      </c>
      <c r="E534" s="2">
        <v>-4097.88</v>
      </c>
      <c r="F534" s="2" t="s">
        <v>69</v>
      </c>
    </row>
    <row r="535">
      <c r="A535" s="2" t="s">
        <v>6255</v>
      </c>
      <c r="B535" s="2" t="s">
        <v>6256</v>
      </c>
      <c r="C535" s="2">
        <v>39190</v>
      </c>
      <c r="D535" s="2" t="s">
        <v>69</v>
      </c>
      <c r="E535" s="2">
        <v>2804.44</v>
      </c>
      <c r="F535" s="2" t="s">
        <v>69</v>
      </c>
    </row>
    <row r="536">
      <c r="A536" s="2" t="s">
        <v>6257</v>
      </c>
      <c r="B536" s="2" t="s">
        <v>6258</v>
      </c>
      <c r="C536" s="2">
        <v>74464.8</v>
      </c>
      <c r="D536" s="2" t="s">
        <v>69</v>
      </c>
      <c r="E536" s="2">
        <v>-2862.69</v>
      </c>
      <c r="F536" s="2" t="s">
        <v>69</v>
      </c>
    </row>
    <row r="537">
      <c r="A537" s="2" t="s">
        <v>6259</v>
      </c>
      <c r="B537" s="2" t="s">
        <v>6260</v>
      </c>
      <c r="C537" s="2">
        <v>84542.48</v>
      </c>
      <c r="D537" s="2" t="s">
        <v>69</v>
      </c>
      <c r="E537" s="2">
        <v>1366.12</v>
      </c>
      <c r="F537" s="2" t="s">
        <v>69</v>
      </c>
    </row>
    <row r="538">
      <c r="A538" s="2" t="s">
        <v>6261</v>
      </c>
      <c r="B538" s="2" t="s">
        <v>6262</v>
      </c>
      <c r="C538" s="2">
        <v>95711.74</v>
      </c>
      <c r="D538" s="2" t="s">
        <v>69</v>
      </c>
      <c r="E538" s="2">
        <v>-1274.91</v>
      </c>
      <c r="F538" s="2" t="s">
        <v>69</v>
      </c>
    </row>
    <row r="539">
      <c r="A539" s="2" t="s">
        <v>6263</v>
      </c>
      <c r="B539" s="2" t="s">
        <v>6264</v>
      </c>
      <c r="C539" s="2">
        <v>15579.1</v>
      </c>
      <c r="D539" s="2" t="s">
        <v>69</v>
      </c>
      <c r="E539" s="2">
        <v>-741.08</v>
      </c>
      <c r="F539" s="2" t="s">
        <v>69</v>
      </c>
    </row>
    <row r="540">
      <c r="A540" s="2" t="s">
        <v>6269</v>
      </c>
      <c r="B540" s="2" t="s">
        <v>6270</v>
      </c>
      <c r="C540" s="2">
        <v>102086.55</v>
      </c>
      <c r="D540" s="2" t="s">
        <v>69</v>
      </c>
      <c r="E540" s="2">
        <v>-440.18</v>
      </c>
      <c r="F540" s="2" t="s">
        <v>69</v>
      </c>
    </row>
    <row r="541">
      <c r="A541" s="2" t="s">
        <v>6271</v>
      </c>
      <c r="B541" s="2" t="s">
        <v>6272</v>
      </c>
      <c r="C541" s="2">
        <v>102224.04</v>
      </c>
      <c r="D541" s="2" t="s">
        <v>69</v>
      </c>
      <c r="E541" s="2">
        <v>-1806.26</v>
      </c>
      <c r="F541" s="2" t="s">
        <v>69</v>
      </c>
    </row>
    <row r="542">
      <c r="A542" s="2" t="s">
        <v>6273</v>
      </c>
      <c r="B542" s="2" t="s">
        <v>6274</v>
      </c>
      <c r="C542" s="2">
        <v>54789.68</v>
      </c>
      <c r="D542" s="2" t="s">
        <v>69</v>
      </c>
      <c r="E542" s="2">
        <v>-653.93</v>
      </c>
      <c r="F542" s="2" t="s">
        <v>69</v>
      </c>
    </row>
    <row r="543">
      <c r="A543" s="2" t="s">
        <v>6275</v>
      </c>
      <c r="B543" s="2" t="s">
        <v>6276</v>
      </c>
      <c r="C543" s="2">
        <v>93065.36</v>
      </c>
      <c r="D543" s="2" t="s">
        <v>69</v>
      </c>
      <c r="E543" s="2">
        <v>13531.21</v>
      </c>
      <c r="F543" s="2" t="s">
        <v>69</v>
      </c>
    </row>
    <row r="544">
      <c r="A544" s="2" t="s">
        <v>6277</v>
      </c>
      <c r="B544" s="2" t="s">
        <v>6278</v>
      </c>
      <c r="C544" s="2">
        <v>77756.98</v>
      </c>
      <c r="D544" s="2" t="s">
        <v>69</v>
      </c>
      <c r="E544" s="2">
        <v>-4848.19</v>
      </c>
      <c r="F544" s="2" t="s">
        <v>69</v>
      </c>
    </row>
    <row r="545">
      <c r="A545" s="2" t="s">
        <v>6279</v>
      </c>
      <c r="B545" s="2" t="s">
        <v>6280</v>
      </c>
      <c r="C545" s="2">
        <v>59756.5</v>
      </c>
      <c r="D545" s="2" t="s">
        <v>69</v>
      </c>
      <c r="E545" s="2">
        <v>-369.45</v>
      </c>
      <c r="F545" s="2" t="s">
        <v>69</v>
      </c>
    </row>
    <row r="546">
      <c r="A546" s="2" t="s">
        <v>6281</v>
      </c>
      <c r="B546" s="2" t="s">
        <v>6282</v>
      </c>
      <c r="C546" s="2">
        <v>9255.18</v>
      </c>
      <c r="D546" s="2" t="s">
        <v>69</v>
      </c>
      <c r="E546" s="2">
        <v>-109.33</v>
      </c>
      <c r="F546" s="2" t="s">
        <v>69</v>
      </c>
    </row>
    <row r="547">
      <c r="A547" s="2" t="s">
        <v>6283</v>
      </c>
      <c r="B547" s="2" t="s">
        <v>6284</v>
      </c>
      <c r="C547" s="2">
        <v>70787.02</v>
      </c>
      <c r="D547" s="2" t="s">
        <v>69</v>
      </c>
      <c r="E547" s="2">
        <v>-2492.29</v>
      </c>
      <c r="F547" s="2" t="s">
        <v>69</v>
      </c>
    </row>
    <row r="548">
      <c r="A548" s="2" t="s">
        <v>6285</v>
      </c>
      <c r="B548" s="2" t="s">
        <v>6286</v>
      </c>
      <c r="C548" s="2">
        <v>24543.48</v>
      </c>
      <c r="D548" s="2" t="s">
        <v>69</v>
      </c>
      <c r="E548" s="2">
        <v>648.92</v>
      </c>
      <c r="F548" s="2" t="s">
        <v>69</v>
      </c>
    </row>
    <row r="549">
      <c r="A549" s="2" t="s">
        <v>6287</v>
      </c>
      <c r="B549" s="2" t="s">
        <v>6288</v>
      </c>
      <c r="C549" s="2">
        <v>45429</v>
      </c>
      <c r="D549" s="2" t="s">
        <v>69</v>
      </c>
      <c r="E549" s="2">
        <v>-1157.15</v>
      </c>
      <c r="F549" s="2" t="s">
        <v>69</v>
      </c>
    </row>
    <row r="550">
      <c r="A550" s="2" t="s">
        <v>6289</v>
      </c>
      <c r="B550" s="2" t="s">
        <v>6290</v>
      </c>
      <c r="C550" s="2">
        <v>20159.12</v>
      </c>
      <c r="D550" s="2" t="s">
        <v>69</v>
      </c>
      <c r="E550" s="2">
        <v>-92.05</v>
      </c>
      <c r="F550" s="2" t="s">
        <v>69</v>
      </c>
    </row>
    <row r="551">
      <c r="A551" s="2" t="s">
        <v>6291</v>
      </c>
      <c r="B551" s="2" t="s">
        <v>6292</v>
      </c>
      <c r="C551" s="2">
        <v>70200.84</v>
      </c>
      <c r="D551" s="2" t="s">
        <v>69</v>
      </c>
      <c r="E551" s="2">
        <v>1371.19</v>
      </c>
      <c r="F551" s="2" t="s">
        <v>69</v>
      </c>
    </row>
    <row r="552">
      <c r="A552" s="2" t="s">
        <v>6293</v>
      </c>
      <c r="B552" s="2" t="s">
        <v>6294</v>
      </c>
      <c r="C552" s="2">
        <v>44551.1</v>
      </c>
      <c r="D552" s="2" t="s">
        <v>69</v>
      </c>
      <c r="E552" s="2">
        <v>-1029.53</v>
      </c>
      <c r="F552" s="2" t="s">
        <v>69</v>
      </c>
    </row>
    <row r="553">
      <c r="A553" s="2" t="s">
        <v>6295</v>
      </c>
      <c r="B553" s="2" t="s">
        <v>6296</v>
      </c>
      <c r="C553" s="2">
        <v>39252.95</v>
      </c>
      <c r="D553" s="2" t="s">
        <v>69</v>
      </c>
      <c r="E553" s="2">
        <v>382.42</v>
      </c>
      <c r="F553" s="2" t="s">
        <v>69</v>
      </c>
    </row>
    <row r="554">
      <c r="A554" s="2" t="s">
        <v>6297</v>
      </c>
      <c r="B554" s="2" t="s">
        <v>6298</v>
      </c>
      <c r="C554" s="2">
        <v>30198</v>
      </c>
      <c r="D554" s="2" t="s">
        <v>69</v>
      </c>
      <c r="E554" s="2">
        <v>-674.49</v>
      </c>
      <c r="F554" s="2" t="s">
        <v>69</v>
      </c>
    </row>
    <row r="555">
      <c r="A555" s="2" t="s">
        <v>6301</v>
      </c>
      <c r="B555" s="2" t="s">
        <v>6302</v>
      </c>
      <c r="C555" s="2">
        <v>70174.53</v>
      </c>
      <c r="D555" s="2" t="s">
        <v>69</v>
      </c>
      <c r="E555" s="2">
        <v>-366.57</v>
      </c>
      <c r="F555" s="2" t="s">
        <v>69</v>
      </c>
    </row>
    <row r="556">
      <c r="A556" s="2" t="s">
        <v>6303</v>
      </c>
      <c r="B556" s="2" t="s">
        <v>6304</v>
      </c>
      <c r="C556" s="2">
        <v>41908.48</v>
      </c>
      <c r="D556" s="2" t="s">
        <v>69</v>
      </c>
      <c r="E556" s="2">
        <v>-3772.21</v>
      </c>
      <c r="F556" s="2" t="s">
        <v>69</v>
      </c>
    </row>
    <row r="557">
      <c r="A557" s="2" t="s">
        <v>6305</v>
      </c>
      <c r="B557" s="2" t="s">
        <v>6306</v>
      </c>
      <c r="C557" s="2">
        <v>72384</v>
      </c>
      <c r="D557" s="2" t="s">
        <v>69</v>
      </c>
      <c r="E557" s="2">
        <v>-115.25</v>
      </c>
      <c r="F557" s="2" t="s">
        <v>69</v>
      </c>
    </row>
    <row r="558">
      <c r="A558" s="2" t="s">
        <v>6307</v>
      </c>
      <c r="B558" s="2" t="s">
        <v>6308</v>
      </c>
      <c r="C558" s="2">
        <v>86296.95</v>
      </c>
      <c r="D558" s="2" t="s">
        <v>69</v>
      </c>
      <c r="E558" s="2">
        <v>5095.16</v>
      </c>
      <c r="F558" s="2" t="s">
        <v>69</v>
      </c>
    </row>
    <row r="559">
      <c r="A559" s="2" t="s">
        <v>6309</v>
      </c>
      <c r="B559" s="2" t="s">
        <v>6310</v>
      </c>
      <c r="C559" s="2">
        <v>71368.56</v>
      </c>
      <c r="D559" s="2" t="s">
        <v>69</v>
      </c>
      <c r="E559" s="2">
        <v>-236.54</v>
      </c>
      <c r="F559" s="2" t="s">
        <v>69</v>
      </c>
    </row>
    <row r="560">
      <c r="A560" s="2" t="s">
        <v>6311</v>
      </c>
      <c r="B560" s="2" t="s">
        <v>6312</v>
      </c>
      <c r="C560" s="2">
        <v>90119.76</v>
      </c>
      <c r="D560" s="2" t="s">
        <v>69</v>
      </c>
      <c r="E560" s="2">
        <v>-2432.96</v>
      </c>
      <c r="F560" s="2" t="s">
        <v>69</v>
      </c>
    </row>
    <row r="561">
      <c r="A561" s="2" t="s">
        <v>6313</v>
      </c>
      <c r="B561" s="2" t="s">
        <v>6314</v>
      </c>
      <c r="C561" s="2">
        <v>31094.16</v>
      </c>
      <c r="D561" s="2" t="s">
        <v>69</v>
      </c>
      <c r="E561" s="2">
        <v>-81.21</v>
      </c>
      <c r="F561" s="2" t="s">
        <v>69</v>
      </c>
    </row>
    <row r="562">
      <c r="A562" s="2" t="s">
        <v>6317</v>
      </c>
      <c r="B562" s="2" t="s">
        <v>6318</v>
      </c>
      <c r="C562" s="2">
        <v>43155.84</v>
      </c>
      <c r="D562" s="2" t="s">
        <v>69</v>
      </c>
      <c r="E562" s="2">
        <v>1054.8</v>
      </c>
      <c r="F562" s="2" t="s">
        <v>69</v>
      </c>
    </row>
    <row r="563">
      <c r="A563" s="2" t="s">
        <v>6319</v>
      </c>
      <c r="B563" s="2" t="s">
        <v>6320</v>
      </c>
      <c r="C563" s="2">
        <v>48009.05</v>
      </c>
      <c r="D563" s="2" t="s">
        <v>69</v>
      </c>
      <c r="E563" s="2">
        <v>-1407.91</v>
      </c>
      <c r="F563" s="2" t="s">
        <v>69</v>
      </c>
    </row>
    <row r="564">
      <c r="A564" s="2" t="s">
        <v>6323</v>
      </c>
      <c r="B564" s="2" t="s">
        <v>6324</v>
      </c>
      <c r="C564" s="2">
        <v>159082.98</v>
      </c>
      <c r="D564" s="2" t="s">
        <v>69</v>
      </c>
      <c r="E564" s="2">
        <v>6628.66</v>
      </c>
      <c r="F564" s="2" t="s">
        <v>69</v>
      </c>
    </row>
    <row r="565">
      <c r="A565" s="2" t="s">
        <v>6325</v>
      </c>
      <c r="B565" s="2" t="s">
        <v>6326</v>
      </c>
      <c r="C565" s="2">
        <v>8684.52</v>
      </c>
      <c r="D565" s="2" t="s">
        <v>69</v>
      </c>
      <c r="E565" s="2">
        <v>144.9</v>
      </c>
      <c r="F565" s="2" t="s">
        <v>69</v>
      </c>
    </row>
    <row r="566">
      <c r="A566" s="2" t="s">
        <v>6327</v>
      </c>
      <c r="B566" s="2" t="s">
        <v>6328</v>
      </c>
      <c r="C566" s="2">
        <v>44005.76</v>
      </c>
      <c r="D566" s="2" t="s">
        <v>69</v>
      </c>
      <c r="E566" s="2">
        <v>1759.71</v>
      </c>
      <c r="F566" s="2" t="s">
        <v>69</v>
      </c>
    </row>
    <row r="567">
      <c r="A567" s="2" t="s">
        <v>6329</v>
      </c>
      <c r="B567" s="2" t="s">
        <v>6330</v>
      </c>
      <c r="C567" s="2">
        <v>148707.57</v>
      </c>
      <c r="D567" s="2" t="s">
        <v>69</v>
      </c>
      <c r="E567" s="2">
        <v>2646.88</v>
      </c>
      <c r="F567" s="2" t="s">
        <v>69</v>
      </c>
    </row>
    <row r="568">
      <c r="A568" s="2" t="s">
        <v>6331</v>
      </c>
      <c r="B568" s="2" t="s">
        <v>6332</v>
      </c>
      <c r="C568" s="2">
        <v>88151.04</v>
      </c>
      <c r="D568" s="2" t="s">
        <v>69</v>
      </c>
      <c r="E568" s="2">
        <v>-10181.14</v>
      </c>
      <c r="F568" s="2" t="s">
        <v>69</v>
      </c>
    </row>
    <row r="569">
      <c r="A569" s="2" t="s">
        <v>6333</v>
      </c>
      <c r="B569" s="2" t="s">
        <v>6334</v>
      </c>
      <c r="C569" s="2">
        <v>41723.44</v>
      </c>
      <c r="D569" s="2" t="s">
        <v>69</v>
      </c>
      <c r="E569" s="2">
        <v>-499.38</v>
      </c>
      <c r="F569" s="2" t="s">
        <v>69</v>
      </c>
    </row>
    <row r="570">
      <c r="A570" s="2" t="s">
        <v>6335</v>
      </c>
      <c r="B570" s="2" t="s">
        <v>6336</v>
      </c>
      <c r="C570" s="2">
        <v>37152.15</v>
      </c>
      <c r="D570" s="2" t="s">
        <v>69</v>
      </c>
      <c r="E570" s="2">
        <v>814.58</v>
      </c>
      <c r="F570" s="2" t="s">
        <v>69</v>
      </c>
    </row>
    <row r="571">
      <c r="A571" s="2" t="s">
        <v>6337</v>
      </c>
      <c r="B571" s="2" t="s">
        <v>6338</v>
      </c>
      <c r="C571" s="2">
        <v>92861.45</v>
      </c>
      <c r="D571" s="2" t="s">
        <v>69</v>
      </c>
      <c r="E571" s="2">
        <v>-3324.53</v>
      </c>
      <c r="F571" s="2" t="s">
        <v>69</v>
      </c>
    </row>
    <row r="572">
      <c r="A572" s="2" t="s">
        <v>6339</v>
      </c>
      <c r="B572" s="2" t="s">
        <v>6340</v>
      </c>
      <c r="C572" s="2">
        <v>38187.24</v>
      </c>
      <c r="D572" s="2" t="s">
        <v>69</v>
      </c>
      <c r="E572" s="2">
        <v>-1817.54</v>
      </c>
      <c r="F572" s="2" t="s">
        <v>69</v>
      </c>
    </row>
    <row r="573">
      <c r="A573" s="2" t="s">
        <v>6341</v>
      </c>
      <c r="B573" s="2" t="s">
        <v>6342</v>
      </c>
      <c r="C573" s="2">
        <v>421188.48</v>
      </c>
      <c r="D573" s="2" t="s">
        <v>69</v>
      </c>
      <c r="E573" s="2">
        <v>-22878.01</v>
      </c>
      <c r="F573" s="2" t="s">
        <v>69</v>
      </c>
    </row>
    <row r="574">
      <c r="A574" s="2" t="s">
        <v>6345</v>
      </c>
      <c r="B574" s="2" t="s">
        <v>6346</v>
      </c>
      <c r="C574" s="2">
        <v>11424.17</v>
      </c>
      <c r="D574" s="2" t="s">
        <v>69</v>
      </c>
      <c r="E574" s="2">
        <v>123.56</v>
      </c>
      <c r="F574" s="2" t="s">
        <v>69</v>
      </c>
    </row>
    <row r="575">
      <c r="A575" s="2" t="s">
        <v>6349</v>
      </c>
      <c r="B575" s="2" t="s">
        <v>6350</v>
      </c>
      <c r="C575" s="2">
        <v>26536.5</v>
      </c>
      <c r="D575" s="2" t="s">
        <v>69</v>
      </c>
      <c r="E575" s="2">
        <v>-661.98</v>
      </c>
      <c r="F575" s="2" t="s">
        <v>69</v>
      </c>
    </row>
    <row r="576">
      <c r="A576" s="2" t="s">
        <v>6351</v>
      </c>
      <c r="B576" s="2" t="s">
        <v>6352</v>
      </c>
      <c r="C576" s="2">
        <v>49196.66</v>
      </c>
      <c r="D576" s="2" t="s">
        <v>69</v>
      </c>
      <c r="E576" s="2">
        <v>850.09</v>
      </c>
      <c r="F576" s="2" t="s">
        <v>69</v>
      </c>
    </row>
    <row r="577">
      <c r="A577" s="2" t="s">
        <v>6353</v>
      </c>
      <c r="B577" s="2" t="s">
        <v>6354</v>
      </c>
      <c r="C577" s="2">
        <v>93905.84</v>
      </c>
      <c r="D577" s="2" t="s">
        <v>69</v>
      </c>
      <c r="E577" s="2">
        <v>-10869.07</v>
      </c>
      <c r="F577" s="2" t="s">
        <v>69</v>
      </c>
    </row>
    <row r="578">
      <c r="A578" s="2" t="s">
        <v>6355</v>
      </c>
      <c r="B578" s="2" t="s">
        <v>6356</v>
      </c>
      <c r="C578" s="2">
        <v>20933.2</v>
      </c>
      <c r="D578" s="2" t="s">
        <v>69</v>
      </c>
      <c r="E578" s="2">
        <v>-456.94</v>
      </c>
      <c r="F578" s="2" t="s">
        <v>69</v>
      </c>
    </row>
    <row r="579">
      <c r="A579" s="2" t="s">
        <v>6357</v>
      </c>
      <c r="B579" s="2" t="s">
        <v>6358</v>
      </c>
      <c r="C579" s="2">
        <v>46394.01</v>
      </c>
      <c r="D579" s="2" t="s">
        <v>69</v>
      </c>
      <c r="E579" s="2">
        <v>-1156.92</v>
      </c>
      <c r="F579" s="2" t="s">
        <v>69</v>
      </c>
    </row>
    <row r="580">
      <c r="A580" s="2" t="s">
        <v>6359</v>
      </c>
      <c r="B580" s="2" t="s">
        <v>6360</v>
      </c>
      <c r="C580" s="2">
        <v>36269.16</v>
      </c>
      <c r="D580" s="2" t="s">
        <v>69</v>
      </c>
      <c r="E580" s="2">
        <v>-815.35</v>
      </c>
      <c r="F580" s="2" t="s">
        <v>69</v>
      </c>
    </row>
    <row r="581">
      <c r="A581" s="2" t="s">
        <v>6361</v>
      </c>
      <c r="B581" s="2" t="s">
        <v>6362</v>
      </c>
      <c r="C581" s="2">
        <v>129275.96</v>
      </c>
      <c r="D581" s="2" t="s">
        <v>69</v>
      </c>
      <c r="E581" s="2">
        <v>-5659.31</v>
      </c>
      <c r="F581" s="2" t="s">
        <v>69</v>
      </c>
    </row>
    <row r="582">
      <c r="A582" s="2" t="s">
        <v>6363</v>
      </c>
      <c r="B582" s="2" t="s">
        <v>6364</v>
      </c>
      <c r="C582" s="2">
        <v>8487.18</v>
      </c>
      <c r="D582" s="2" t="s">
        <v>69</v>
      </c>
      <c r="E582" s="2">
        <v>-412.45</v>
      </c>
      <c r="F582" s="2" t="s">
        <v>69</v>
      </c>
    </row>
    <row r="583">
      <c r="A583" s="2" t="s">
        <v>6365</v>
      </c>
      <c r="B583" s="2" t="s">
        <v>6366</v>
      </c>
      <c r="C583" s="2">
        <v>68339.88</v>
      </c>
      <c r="D583" s="2" t="s">
        <v>69</v>
      </c>
      <c r="E583" s="2">
        <v>-1076.88</v>
      </c>
      <c r="F583" s="2" t="s">
        <v>69</v>
      </c>
    </row>
    <row r="584">
      <c r="A584" s="2" t="s">
        <v>6367</v>
      </c>
      <c r="B584" s="2" t="s">
        <v>6368</v>
      </c>
      <c r="C584" s="2">
        <v>48501.18</v>
      </c>
      <c r="D584" s="2" t="s">
        <v>69</v>
      </c>
      <c r="E584" s="2">
        <v>2915.32</v>
      </c>
      <c r="F584" s="2" t="s">
        <v>69</v>
      </c>
    </row>
    <row r="585">
      <c r="A585" s="2" t="s">
        <v>6369</v>
      </c>
      <c r="B585" s="2" t="s">
        <v>6370</v>
      </c>
      <c r="C585" s="2">
        <v>61434.03</v>
      </c>
      <c r="D585" s="2" t="s">
        <v>69</v>
      </c>
      <c r="E585" s="2">
        <v>-2212.02</v>
      </c>
      <c r="F585" s="2" t="s">
        <v>69</v>
      </c>
    </row>
    <row r="586">
      <c r="A586" s="2" t="s">
        <v>1358</v>
      </c>
      <c r="B586" s="2" t="s">
        <v>7196</v>
      </c>
      <c r="C586" s="2">
        <v>223326.45</v>
      </c>
      <c r="D586" s="2" t="s">
        <v>69</v>
      </c>
      <c r="E586" s="2">
        <v>-8073.87</v>
      </c>
      <c r="F586" s="2" t="s">
        <v>69</v>
      </c>
    </row>
    <row r="587">
      <c r="A587" s="2" t="s">
        <v>6371</v>
      </c>
      <c r="B587" s="2" t="s">
        <v>6372</v>
      </c>
      <c r="C587" s="2">
        <v>30047.48</v>
      </c>
      <c r="D587" s="2" t="s">
        <v>69</v>
      </c>
      <c r="E587" s="2">
        <v>-1839.79</v>
      </c>
      <c r="F587" s="2" t="s">
        <v>69</v>
      </c>
    </row>
    <row r="588">
      <c r="A588" s="2" t="s">
        <v>6373</v>
      </c>
      <c r="B588" s="2" t="s">
        <v>6374</v>
      </c>
      <c r="C588" s="2">
        <v>108981.72</v>
      </c>
      <c r="D588" s="2" t="s">
        <v>69</v>
      </c>
      <c r="E588" s="2">
        <v>7977.57</v>
      </c>
      <c r="F588" s="2" t="s">
        <v>69</v>
      </c>
    </row>
    <row r="589">
      <c r="A589" s="2" t="s">
        <v>6375</v>
      </c>
      <c r="B589" s="2" t="s">
        <v>6376</v>
      </c>
      <c r="C589" s="2">
        <v>19979.52</v>
      </c>
      <c r="D589" s="2" t="s">
        <v>69</v>
      </c>
      <c r="E589" s="2">
        <v>-386.58</v>
      </c>
      <c r="F589" s="2" t="s">
        <v>69</v>
      </c>
    </row>
    <row r="590">
      <c r="A590" s="2" t="s">
        <v>6377</v>
      </c>
      <c r="B590" s="2" t="s">
        <v>6378</v>
      </c>
      <c r="C590" s="2">
        <v>66730.6</v>
      </c>
      <c r="D590" s="2" t="s">
        <v>69</v>
      </c>
      <c r="E590" s="2">
        <v>1800.4</v>
      </c>
      <c r="F590" s="2" t="s">
        <v>69</v>
      </c>
    </row>
    <row r="591">
      <c r="A591" s="2" t="s">
        <v>6379</v>
      </c>
      <c r="B591" s="2" t="s">
        <v>6380</v>
      </c>
      <c r="C591" s="2">
        <v>36005.31</v>
      </c>
      <c r="D591" s="2" t="s">
        <v>69</v>
      </c>
      <c r="E591" s="2">
        <v>-640.69</v>
      </c>
      <c r="F591" s="2" t="s">
        <v>69</v>
      </c>
    </row>
    <row r="592">
      <c r="A592" s="2" t="s">
        <v>6381</v>
      </c>
      <c r="B592" s="2" t="s">
        <v>6382</v>
      </c>
      <c r="C592" s="2">
        <v>34067.04</v>
      </c>
      <c r="D592" s="2" t="s">
        <v>69</v>
      </c>
      <c r="E592" s="2">
        <v>-1505.2</v>
      </c>
      <c r="F592" s="2" t="s">
        <v>69</v>
      </c>
    </row>
    <row r="593">
      <c r="A593" s="2" t="s">
        <v>6385</v>
      </c>
      <c r="B593" s="2" t="s">
        <v>6386</v>
      </c>
      <c r="C593" s="2">
        <v>40644.18</v>
      </c>
      <c r="D593" s="2" t="s">
        <v>69</v>
      </c>
      <c r="E593" s="2">
        <v>-311.18</v>
      </c>
      <c r="F593" s="2" t="s">
        <v>69</v>
      </c>
    </row>
    <row r="594">
      <c r="A594" s="2" t="s">
        <v>6387</v>
      </c>
      <c r="B594" s="2" t="s">
        <v>6388</v>
      </c>
      <c r="C594" s="2">
        <v>50185.2</v>
      </c>
      <c r="D594" s="2" t="s">
        <v>69</v>
      </c>
      <c r="E594" s="2">
        <v>303.94</v>
      </c>
      <c r="F594" s="2" t="s">
        <v>69</v>
      </c>
    </row>
    <row r="595">
      <c r="A595" s="2" t="s">
        <v>6389</v>
      </c>
      <c r="B595" s="2" t="s">
        <v>6390</v>
      </c>
      <c r="C595" s="2">
        <v>36663.76</v>
      </c>
      <c r="D595" s="2" t="s">
        <v>69</v>
      </c>
      <c r="E595" s="2">
        <v>4164.3</v>
      </c>
      <c r="F595" s="2" t="s">
        <v>69</v>
      </c>
    </row>
    <row r="596">
      <c r="A596" s="2" t="s">
        <v>6391</v>
      </c>
      <c r="B596" s="2" t="s">
        <v>6392</v>
      </c>
      <c r="C596" s="2">
        <v>17331.6</v>
      </c>
      <c r="D596" s="2" t="s">
        <v>69</v>
      </c>
      <c r="E596" s="2">
        <v>-530.51</v>
      </c>
      <c r="F596" s="2" t="s">
        <v>69</v>
      </c>
    </row>
    <row r="597">
      <c r="A597" s="2" t="s">
        <v>6393</v>
      </c>
      <c r="B597" s="2" t="s">
        <v>6394</v>
      </c>
      <c r="C597" s="2">
        <v>10160.57</v>
      </c>
      <c r="D597" s="2" t="s">
        <v>69</v>
      </c>
      <c r="E597" s="2">
        <v>631.95</v>
      </c>
      <c r="F597" s="2" t="s">
        <v>69</v>
      </c>
    </row>
    <row r="598">
      <c r="A598" s="2" t="s">
        <v>6399</v>
      </c>
      <c r="B598" s="2" t="s">
        <v>6400</v>
      </c>
      <c r="C598" s="2">
        <v>38966.75</v>
      </c>
      <c r="D598" s="2" t="s">
        <v>69</v>
      </c>
      <c r="E598" s="2">
        <v>6551.72</v>
      </c>
      <c r="F598" s="2" t="s">
        <v>69</v>
      </c>
    </row>
    <row r="599">
      <c r="A599" s="2" t="s">
        <v>6401</v>
      </c>
      <c r="B599" s="2" t="s">
        <v>6402</v>
      </c>
      <c r="C599" s="2">
        <v>57132.24</v>
      </c>
      <c r="D599" s="2" t="s">
        <v>69</v>
      </c>
      <c r="E599" s="2">
        <v>-798.46</v>
      </c>
      <c r="F599" s="2" t="s">
        <v>69</v>
      </c>
    </row>
    <row r="600">
      <c r="A600" s="2" t="s">
        <v>6403</v>
      </c>
      <c r="B600" s="2" t="s">
        <v>6404</v>
      </c>
      <c r="C600" s="2">
        <v>65464.2</v>
      </c>
      <c r="D600" s="2" t="s">
        <v>69</v>
      </c>
      <c r="E600" s="2">
        <v>-5054.37</v>
      </c>
      <c r="F600" s="2" t="s">
        <v>69</v>
      </c>
    </row>
    <row r="601">
      <c r="A601" s="2" t="s">
        <v>6405</v>
      </c>
      <c r="B601" s="2" t="s">
        <v>6406</v>
      </c>
      <c r="C601" s="2">
        <v>32311.92</v>
      </c>
      <c r="D601" s="2" t="s">
        <v>69</v>
      </c>
      <c r="E601" s="2">
        <v>-1788.44</v>
      </c>
      <c r="F601" s="2" t="s">
        <v>69</v>
      </c>
    </row>
    <row r="602">
      <c r="A602" s="2" t="s">
        <v>6407</v>
      </c>
      <c r="B602" s="2" t="s">
        <v>6408</v>
      </c>
      <c r="C602" s="2">
        <v>49278.24</v>
      </c>
      <c r="D602" s="2" t="s">
        <v>69</v>
      </c>
      <c r="E602" s="2">
        <v>-8.52</v>
      </c>
      <c r="F602" s="2" t="s">
        <v>69</v>
      </c>
    </row>
    <row r="603">
      <c r="A603" s="2" t="s">
        <v>6409</v>
      </c>
      <c r="B603" s="2" t="s">
        <v>6410</v>
      </c>
      <c r="C603" s="2">
        <v>34789.38</v>
      </c>
      <c r="D603" s="2" t="s">
        <v>69</v>
      </c>
      <c r="E603" s="2">
        <v>1278.53</v>
      </c>
      <c r="F603" s="2" t="s">
        <v>69</v>
      </c>
    </row>
    <row r="604">
      <c r="A604" s="2" t="s">
        <v>6411</v>
      </c>
      <c r="B604" s="2" t="s">
        <v>6412</v>
      </c>
      <c r="C604" s="2">
        <v>8650.95</v>
      </c>
      <c r="D604" s="2" t="s">
        <v>69</v>
      </c>
      <c r="E604" s="2">
        <v>88.4</v>
      </c>
      <c r="F604" s="2" t="s">
        <v>69</v>
      </c>
    </row>
    <row r="605">
      <c r="A605" s="2" t="s">
        <v>6413</v>
      </c>
      <c r="B605" s="2" t="s">
        <v>6414</v>
      </c>
      <c r="C605" s="2">
        <v>60615.12</v>
      </c>
      <c r="D605" s="2" t="s">
        <v>69</v>
      </c>
      <c r="E605" s="2">
        <v>-113.3</v>
      </c>
      <c r="F605" s="2" t="s">
        <v>69</v>
      </c>
    </row>
    <row r="606">
      <c r="A606" s="2" t="s">
        <v>6415</v>
      </c>
      <c r="B606" s="2" t="s">
        <v>6416</v>
      </c>
      <c r="C606" s="2">
        <v>59357.25</v>
      </c>
      <c r="D606" s="2" t="s">
        <v>69</v>
      </c>
      <c r="E606" s="2">
        <v>-893.74</v>
      </c>
      <c r="F606" s="2" t="s">
        <v>69</v>
      </c>
    </row>
    <row r="607">
      <c r="A607" s="2" t="s">
        <v>6417</v>
      </c>
      <c r="B607" s="2" t="s">
        <v>6418</v>
      </c>
      <c r="C607" s="2">
        <v>11730.97</v>
      </c>
      <c r="D607" s="2" t="s">
        <v>69</v>
      </c>
      <c r="E607" s="2">
        <v>45.25</v>
      </c>
      <c r="F607" s="2" t="s">
        <v>69</v>
      </c>
    </row>
    <row r="608">
      <c r="A608" s="2" t="s">
        <v>6419</v>
      </c>
      <c r="B608" s="2" t="s">
        <v>6420</v>
      </c>
      <c r="C608" s="2">
        <v>14784.62</v>
      </c>
      <c r="D608" s="2" t="s">
        <v>69</v>
      </c>
      <c r="E608" s="2">
        <v>996.33</v>
      </c>
      <c r="F608" s="2" t="s">
        <v>69</v>
      </c>
    </row>
    <row r="609">
      <c r="A609" s="2" t="s">
        <v>6421</v>
      </c>
      <c r="B609" s="2" t="s">
        <v>6422</v>
      </c>
      <c r="C609" s="2">
        <v>18301.14</v>
      </c>
      <c r="D609" s="2" t="s">
        <v>69</v>
      </c>
      <c r="E609" s="2">
        <v>535.43</v>
      </c>
      <c r="F609" s="2" t="s">
        <v>69</v>
      </c>
    </row>
    <row r="610">
      <c r="A610" s="2" t="s">
        <v>6423</v>
      </c>
      <c r="B610" s="2" t="s">
        <v>6424</v>
      </c>
      <c r="C610" s="2">
        <v>42125.85</v>
      </c>
      <c r="D610" s="2" t="s">
        <v>69</v>
      </c>
      <c r="E610" s="2">
        <v>667.15</v>
      </c>
      <c r="F610" s="2" t="s">
        <v>69</v>
      </c>
    </row>
    <row r="611">
      <c r="A611" s="2" t="s">
        <v>6425</v>
      </c>
      <c r="B611" s="2" t="s">
        <v>6426</v>
      </c>
      <c r="C611" s="2">
        <v>19571.76</v>
      </c>
      <c r="D611" s="2" t="s">
        <v>69</v>
      </c>
      <c r="E611" s="2">
        <v>-1983.4</v>
      </c>
      <c r="F611" s="2" t="s">
        <v>69</v>
      </c>
    </row>
    <row r="612">
      <c r="A612" s="2" t="s">
        <v>6427</v>
      </c>
      <c r="B612" s="2" t="s">
        <v>6428</v>
      </c>
      <c r="C612" s="2">
        <v>9146.79</v>
      </c>
      <c r="D612" s="2" t="s">
        <v>69</v>
      </c>
      <c r="E612" s="2">
        <v>-314.64</v>
      </c>
      <c r="F612" s="2" t="s">
        <v>69</v>
      </c>
    </row>
    <row r="613">
      <c r="A613" s="2" t="s">
        <v>6429</v>
      </c>
      <c r="B613" s="2" t="s">
        <v>6430</v>
      </c>
      <c r="C613" s="2">
        <v>88671.9</v>
      </c>
      <c r="D613" s="2" t="s">
        <v>69</v>
      </c>
      <c r="E613" s="2">
        <v>-486.69</v>
      </c>
      <c r="F613" s="2" t="s">
        <v>69</v>
      </c>
    </row>
    <row r="614">
      <c r="A614" s="2" t="s">
        <v>6431</v>
      </c>
      <c r="B614" s="2" t="s">
        <v>6432</v>
      </c>
      <c r="C614" s="2">
        <v>64331.02</v>
      </c>
      <c r="D614" s="2" t="s">
        <v>69</v>
      </c>
      <c r="E614" s="2">
        <v>-3990.87</v>
      </c>
      <c r="F614" s="2" t="s">
        <v>69</v>
      </c>
    </row>
    <row r="615">
      <c r="A615" s="2" t="s">
        <v>6433</v>
      </c>
      <c r="B615" s="2" t="s">
        <v>6434</v>
      </c>
      <c r="C615" s="2">
        <v>49083.08</v>
      </c>
      <c r="D615" s="2" t="s">
        <v>69</v>
      </c>
      <c r="E615" s="2">
        <v>1669.39</v>
      </c>
      <c r="F615" s="2" t="s">
        <v>69</v>
      </c>
    </row>
    <row r="616">
      <c r="A616" s="2" t="s">
        <v>6437</v>
      </c>
      <c r="B616" s="2" t="s">
        <v>6438</v>
      </c>
      <c r="C616" s="2">
        <v>20053.55</v>
      </c>
      <c r="D616" s="2" t="s">
        <v>69</v>
      </c>
      <c r="E616" s="2">
        <v>526.16</v>
      </c>
      <c r="F616" s="2" t="s">
        <v>69</v>
      </c>
    </row>
    <row r="617">
      <c r="A617" s="2" t="s">
        <v>6439</v>
      </c>
      <c r="B617" s="2" t="s">
        <v>6440</v>
      </c>
      <c r="C617" s="2">
        <v>174130.77</v>
      </c>
      <c r="D617" s="2" t="s">
        <v>69</v>
      </c>
      <c r="E617" s="2">
        <v>-11830.77</v>
      </c>
      <c r="F617" s="2" t="s">
        <v>69</v>
      </c>
    </row>
    <row r="618">
      <c r="A618" s="2" t="s">
        <v>6441</v>
      </c>
      <c r="B618" s="2" t="s">
        <v>6442</v>
      </c>
      <c r="C618" s="2">
        <v>151267.89</v>
      </c>
      <c r="D618" s="2" t="s">
        <v>69</v>
      </c>
      <c r="E618" s="2">
        <v>-1370.89</v>
      </c>
      <c r="F618" s="2" t="s">
        <v>69</v>
      </c>
    </row>
    <row r="619">
      <c r="A619" s="2" t="s">
        <v>6443</v>
      </c>
      <c r="B619" s="2" t="s">
        <v>6444</v>
      </c>
      <c r="C619" s="2">
        <v>105262.3</v>
      </c>
      <c r="D619" s="2" t="s">
        <v>69</v>
      </c>
      <c r="E619" s="2">
        <v>-1413.15</v>
      </c>
      <c r="F619" s="2" t="s">
        <v>69</v>
      </c>
    </row>
    <row r="620">
      <c r="A620" s="2" t="s">
        <v>6445</v>
      </c>
      <c r="B620" s="2" t="s">
        <v>6446</v>
      </c>
      <c r="C620" s="2">
        <v>41394.25</v>
      </c>
      <c r="D620" s="2" t="s">
        <v>69</v>
      </c>
      <c r="E620" s="2">
        <v>2957.12</v>
      </c>
      <c r="F620" s="2" t="s">
        <v>69</v>
      </c>
    </row>
    <row r="621">
      <c r="A621" s="2" t="s">
        <v>6447</v>
      </c>
      <c r="B621" s="2" t="s">
        <v>6448</v>
      </c>
      <c r="C621" s="2">
        <v>59094.75</v>
      </c>
      <c r="D621" s="2" t="s">
        <v>69</v>
      </c>
      <c r="E621" s="2">
        <v>-1174.03</v>
      </c>
      <c r="F621" s="2" t="s">
        <v>69</v>
      </c>
    </row>
    <row r="622">
      <c r="A622" s="2" t="s">
        <v>6451</v>
      </c>
      <c r="B622" s="2" t="s">
        <v>6452</v>
      </c>
      <c r="C622" s="2">
        <v>97600.65</v>
      </c>
      <c r="D622" s="2" t="s">
        <v>69</v>
      </c>
      <c r="E622" s="2">
        <v>3068.93</v>
      </c>
      <c r="F622" s="2" t="s">
        <v>69</v>
      </c>
    </row>
    <row r="623">
      <c r="A623" s="2" t="s">
        <v>6453</v>
      </c>
      <c r="B623" s="2" t="s">
        <v>6454</v>
      </c>
      <c r="C623" s="2">
        <v>65264.7</v>
      </c>
      <c r="D623" s="2" t="s">
        <v>69</v>
      </c>
      <c r="E623" s="2">
        <v>3134.37</v>
      </c>
      <c r="F623" s="2" t="s">
        <v>69</v>
      </c>
    </row>
    <row r="624">
      <c r="A624" s="2" t="s">
        <v>6457</v>
      </c>
      <c r="B624" s="2" t="s">
        <v>6458</v>
      </c>
      <c r="C624" s="2">
        <v>250967.16</v>
      </c>
      <c r="D624" s="2" t="s">
        <v>69</v>
      </c>
      <c r="E624" s="2">
        <v>-10233.26</v>
      </c>
      <c r="F624" s="2" t="s">
        <v>69</v>
      </c>
    </row>
    <row r="625">
      <c r="A625" s="2" t="s">
        <v>6459</v>
      </c>
      <c r="B625" s="2" t="s">
        <v>6460</v>
      </c>
      <c r="C625" s="2">
        <v>6266.58</v>
      </c>
      <c r="D625" s="2" t="s">
        <v>69</v>
      </c>
      <c r="E625" s="2">
        <v>178.65</v>
      </c>
      <c r="F625" s="2" t="s">
        <v>69</v>
      </c>
    </row>
    <row r="626">
      <c r="A626" s="2" t="s">
        <v>6461</v>
      </c>
      <c r="B626" s="2" t="s">
        <v>6462</v>
      </c>
      <c r="C626" s="2">
        <v>8248.07</v>
      </c>
      <c r="D626" s="2" t="s">
        <v>69</v>
      </c>
      <c r="E626" s="2">
        <v>-868.85</v>
      </c>
      <c r="F626" s="2" t="s">
        <v>69</v>
      </c>
    </row>
    <row r="627">
      <c r="A627" s="2" t="s">
        <v>6463</v>
      </c>
      <c r="B627" s="2" t="s">
        <v>6464</v>
      </c>
      <c r="C627" s="2">
        <v>70227.6</v>
      </c>
      <c r="D627" s="2" t="s">
        <v>69</v>
      </c>
      <c r="E627" s="2">
        <v>1414.09</v>
      </c>
      <c r="F627" s="2" t="s">
        <v>69</v>
      </c>
    </row>
    <row r="628">
      <c r="A628" s="2" t="s">
        <v>6465</v>
      </c>
      <c r="B628" s="2" t="s">
        <v>6466</v>
      </c>
      <c r="C628" s="2">
        <v>9996.09</v>
      </c>
      <c r="D628" s="2" t="s">
        <v>69</v>
      </c>
      <c r="E628" s="2">
        <v>625.73</v>
      </c>
      <c r="F628" s="2" t="s">
        <v>69</v>
      </c>
    </row>
    <row r="629">
      <c r="A629" s="2" t="s">
        <v>6471</v>
      </c>
      <c r="B629" s="2" t="s">
        <v>6472</v>
      </c>
      <c r="C629" s="2">
        <v>74932.2</v>
      </c>
      <c r="D629" s="2" t="s">
        <v>69</v>
      </c>
      <c r="E629" s="2">
        <v>-996.07</v>
      </c>
      <c r="F629" s="2" t="s">
        <v>69</v>
      </c>
    </row>
    <row r="630">
      <c r="A630" s="2" t="s">
        <v>6473</v>
      </c>
      <c r="B630" s="2" t="s">
        <v>6474</v>
      </c>
      <c r="C630" s="2">
        <v>69865.13</v>
      </c>
      <c r="D630" s="2" t="s">
        <v>69</v>
      </c>
      <c r="E630" s="2">
        <v>301.97</v>
      </c>
      <c r="F630" s="2" t="s">
        <v>69</v>
      </c>
    </row>
    <row r="631">
      <c r="A631" s="2" t="s">
        <v>6475</v>
      </c>
      <c r="B631" s="2" t="s">
        <v>6476</v>
      </c>
      <c r="C631" s="2">
        <v>135689.8</v>
      </c>
      <c r="D631" s="2" t="s">
        <v>69</v>
      </c>
      <c r="E631" s="2">
        <v>-5654.3</v>
      </c>
      <c r="F631" s="2" t="s">
        <v>69</v>
      </c>
    </row>
    <row r="632">
      <c r="A632" s="2" t="s">
        <v>6477</v>
      </c>
      <c r="B632" s="2" t="s">
        <v>6478</v>
      </c>
      <c r="C632" s="2">
        <v>9588.16</v>
      </c>
      <c r="D632" s="2" t="s">
        <v>69</v>
      </c>
      <c r="E632" s="2">
        <v>471.56</v>
      </c>
      <c r="F632" s="2" t="s">
        <v>69</v>
      </c>
    </row>
    <row r="633">
      <c r="A633" s="2" t="s">
        <v>6479</v>
      </c>
      <c r="B633" s="2" t="s">
        <v>6480</v>
      </c>
      <c r="C633" s="2">
        <v>9597.63</v>
      </c>
      <c r="D633" s="2" t="s">
        <v>69</v>
      </c>
      <c r="E633" s="2">
        <v>442.94</v>
      </c>
      <c r="F633" s="2" t="s">
        <v>69</v>
      </c>
    </row>
    <row r="634">
      <c r="A634" s="2" t="s">
        <v>6481</v>
      </c>
      <c r="B634" s="2" t="s">
        <v>6482</v>
      </c>
      <c r="C634" s="2">
        <v>122823.06</v>
      </c>
      <c r="D634" s="2" t="s">
        <v>69</v>
      </c>
      <c r="E634" s="2">
        <v>2225.32</v>
      </c>
      <c r="F634" s="2" t="s">
        <v>69</v>
      </c>
    </row>
    <row r="635">
      <c r="A635" s="2" t="s">
        <v>6483</v>
      </c>
      <c r="B635" s="2" t="s">
        <v>6484</v>
      </c>
      <c r="C635" s="2">
        <v>29668.74</v>
      </c>
      <c r="D635" s="2" t="s">
        <v>69</v>
      </c>
      <c r="E635" s="2">
        <v>-2876.88</v>
      </c>
      <c r="F635" s="2" t="s">
        <v>69</v>
      </c>
    </row>
    <row r="636">
      <c r="A636" s="2" t="s">
        <v>6485</v>
      </c>
      <c r="B636" s="2" t="s">
        <v>6486</v>
      </c>
      <c r="C636" s="2">
        <v>112723.2</v>
      </c>
      <c r="D636" s="2" t="s">
        <v>69</v>
      </c>
      <c r="E636" s="2">
        <v>-2329.78</v>
      </c>
      <c r="F636" s="2" t="s">
        <v>69</v>
      </c>
    </row>
    <row r="637">
      <c r="A637" s="2" t="s">
        <v>6487</v>
      </c>
      <c r="B637" s="2" t="s">
        <v>6488</v>
      </c>
      <c r="C637" s="2">
        <v>13291.04</v>
      </c>
      <c r="D637" s="2" t="s">
        <v>69</v>
      </c>
      <c r="E637" s="2">
        <v>1079.08</v>
      </c>
      <c r="F637" s="2" t="s">
        <v>69</v>
      </c>
    </row>
    <row r="638">
      <c r="A638" s="2" t="s">
        <v>6489</v>
      </c>
      <c r="B638" s="2" t="s">
        <v>6490</v>
      </c>
      <c r="C638" s="2">
        <v>58339.92</v>
      </c>
      <c r="D638" s="2" t="s">
        <v>69</v>
      </c>
      <c r="E638" s="2">
        <v>-300.73</v>
      </c>
      <c r="F638" s="2" t="s">
        <v>69</v>
      </c>
    </row>
    <row r="639">
      <c r="A639" s="2" t="s">
        <v>6491</v>
      </c>
      <c r="B639" s="2" t="s">
        <v>6492</v>
      </c>
      <c r="C639" s="2">
        <v>75658.23</v>
      </c>
      <c r="D639" s="2" t="s">
        <v>69</v>
      </c>
      <c r="E639" s="2">
        <v>1212.06</v>
      </c>
      <c r="F639" s="2" t="s">
        <v>69</v>
      </c>
    </row>
    <row r="640">
      <c r="A640" s="2" t="s">
        <v>6493</v>
      </c>
      <c r="B640" s="2" t="s">
        <v>6494</v>
      </c>
      <c r="C640" s="2">
        <v>86126.25</v>
      </c>
      <c r="D640" s="2" t="s">
        <v>69</v>
      </c>
      <c r="E640" s="2">
        <v>2092.94</v>
      </c>
      <c r="F640" s="2" t="s">
        <v>69</v>
      </c>
    </row>
    <row r="641">
      <c r="A641" s="2" t="s">
        <v>6495</v>
      </c>
      <c r="B641" s="2" t="s">
        <v>6496</v>
      </c>
      <c r="C641" s="2">
        <v>84874.24</v>
      </c>
      <c r="D641" s="2" t="s">
        <v>69</v>
      </c>
      <c r="E641" s="2">
        <v>9519.54</v>
      </c>
      <c r="F641" s="2" t="s">
        <v>69</v>
      </c>
    </row>
    <row r="642">
      <c r="A642" s="2" t="s">
        <v>6499</v>
      </c>
      <c r="B642" s="2" t="s">
        <v>6500</v>
      </c>
      <c r="C642" s="2">
        <v>48403.28</v>
      </c>
      <c r="D642" s="2" t="s">
        <v>69</v>
      </c>
      <c r="E642" s="2">
        <v>-78.58</v>
      </c>
      <c r="F642" s="2" t="s">
        <v>69</v>
      </c>
    </row>
    <row r="643">
      <c r="A643" s="2" t="s">
        <v>6501</v>
      </c>
      <c r="B643" s="2" t="s">
        <v>6502</v>
      </c>
      <c r="C643" s="2">
        <v>111312.64</v>
      </c>
      <c r="D643" s="2" t="s">
        <v>69</v>
      </c>
      <c r="E643" s="2">
        <v>-5570.32</v>
      </c>
      <c r="F643" s="2" t="s">
        <v>69</v>
      </c>
    </row>
    <row r="644">
      <c r="A644" s="2" t="s">
        <v>6503</v>
      </c>
      <c r="B644" s="2" t="s">
        <v>6504</v>
      </c>
      <c r="C644" s="2">
        <v>42204.42</v>
      </c>
      <c r="D644" s="2" t="s">
        <v>69</v>
      </c>
      <c r="E644" s="2">
        <v>566.03</v>
      </c>
      <c r="F644" s="2" t="s">
        <v>69</v>
      </c>
    </row>
    <row r="645">
      <c r="A645" s="2" t="s">
        <v>6505</v>
      </c>
      <c r="B645" s="2" t="s">
        <v>6506</v>
      </c>
      <c r="C645" s="2">
        <v>112707.21</v>
      </c>
      <c r="D645" s="2" t="s">
        <v>69</v>
      </c>
      <c r="E645" s="2">
        <v>695.74</v>
      </c>
      <c r="F645" s="2" t="s">
        <v>69</v>
      </c>
    </row>
    <row r="646">
      <c r="A646" s="2" t="s">
        <v>6507</v>
      </c>
      <c r="B646" s="2" t="s">
        <v>6508</v>
      </c>
      <c r="C646" s="2">
        <v>119575.38</v>
      </c>
      <c r="D646" s="2" t="s">
        <v>69</v>
      </c>
      <c r="E646" s="2">
        <v>-4895.71</v>
      </c>
      <c r="F646" s="2" t="s">
        <v>69</v>
      </c>
    </row>
    <row r="647">
      <c r="A647" s="2" t="s">
        <v>6509</v>
      </c>
      <c r="B647" s="2" t="s">
        <v>6510</v>
      </c>
      <c r="C647" s="2">
        <v>16031.92</v>
      </c>
      <c r="D647" s="2" t="s">
        <v>69</v>
      </c>
      <c r="E647" s="2">
        <v>-610.52</v>
      </c>
      <c r="F647" s="2" t="s">
        <v>69</v>
      </c>
    </row>
    <row r="648">
      <c r="A648" s="2" t="s">
        <v>6511</v>
      </c>
      <c r="B648" s="2" t="s">
        <v>6512</v>
      </c>
      <c r="C648" s="2">
        <v>40036.59</v>
      </c>
      <c r="D648" s="2" t="s">
        <v>69</v>
      </c>
      <c r="E648" s="2">
        <v>-740.83</v>
      </c>
      <c r="F648" s="2" t="s">
        <v>69</v>
      </c>
    </row>
    <row r="649">
      <c r="A649" s="2" t="s">
        <v>6513</v>
      </c>
      <c r="B649" s="2" t="s">
        <v>6514</v>
      </c>
      <c r="C649" s="2">
        <v>81384.15</v>
      </c>
      <c r="D649" s="2" t="s">
        <v>69</v>
      </c>
      <c r="E649" s="2">
        <v>-3428.07</v>
      </c>
      <c r="F649" s="2" t="s">
        <v>69</v>
      </c>
    </row>
    <row r="650">
      <c r="A650" s="2" t="s">
        <v>6515</v>
      </c>
      <c r="B650" s="2" t="s">
        <v>6516</v>
      </c>
      <c r="C650" s="2">
        <v>90508</v>
      </c>
      <c r="D650" s="2" t="s">
        <v>69</v>
      </c>
      <c r="E650" s="2">
        <v>-2025.57</v>
      </c>
      <c r="F650" s="2" t="s">
        <v>69</v>
      </c>
    </row>
    <row r="651">
      <c r="A651" s="2" t="s">
        <v>6517</v>
      </c>
      <c r="B651" s="2" t="s">
        <v>6518</v>
      </c>
      <c r="C651" s="2">
        <v>29412</v>
      </c>
      <c r="D651" s="2" t="s">
        <v>69</v>
      </c>
      <c r="E651" s="2">
        <v>-1581.84</v>
      </c>
      <c r="F651" s="2" t="s">
        <v>69</v>
      </c>
    </row>
    <row r="652">
      <c r="A652" s="2" t="s">
        <v>6519</v>
      </c>
      <c r="B652" s="2" t="s">
        <v>6520</v>
      </c>
      <c r="C652" s="2">
        <v>15784</v>
      </c>
      <c r="D652" s="2" t="s">
        <v>69</v>
      </c>
      <c r="E652" s="2">
        <v>-226.45</v>
      </c>
      <c r="F652" s="2" t="s">
        <v>69</v>
      </c>
    </row>
    <row r="653">
      <c r="A653" s="2" t="s">
        <v>6521</v>
      </c>
      <c r="B653" s="2" t="s">
        <v>6522</v>
      </c>
      <c r="C653" s="2">
        <v>30374.24</v>
      </c>
      <c r="D653" s="2" t="s">
        <v>69</v>
      </c>
      <c r="E653" s="2">
        <v>-648.24</v>
      </c>
      <c r="F653" s="2" t="s">
        <v>69</v>
      </c>
    </row>
    <row r="654">
      <c r="A654" s="2" t="s">
        <v>6523</v>
      </c>
      <c r="B654" s="2" t="s">
        <v>6524</v>
      </c>
      <c r="C654" s="2">
        <v>45546.6</v>
      </c>
      <c r="D654" s="2" t="s">
        <v>69</v>
      </c>
      <c r="E654" s="2">
        <v>3978.19</v>
      </c>
      <c r="F654" s="2" t="s">
        <v>69</v>
      </c>
    </row>
    <row r="655">
      <c r="A655" s="2" t="s">
        <v>6525</v>
      </c>
      <c r="B655" s="2" t="s">
        <v>6526</v>
      </c>
      <c r="C655" s="2">
        <v>59875</v>
      </c>
      <c r="D655" s="2" t="s">
        <v>69</v>
      </c>
      <c r="E655" s="2">
        <v>698.42</v>
      </c>
      <c r="F655" s="2" t="s">
        <v>69</v>
      </c>
    </row>
    <row r="656">
      <c r="A656" s="2" t="s">
        <v>6527</v>
      </c>
      <c r="B656" s="2" t="s">
        <v>6528</v>
      </c>
      <c r="C656" s="2">
        <v>29842.65</v>
      </c>
      <c r="D656" s="2" t="s">
        <v>69</v>
      </c>
      <c r="E656" s="2">
        <v>-367.65</v>
      </c>
      <c r="F656" s="2" t="s">
        <v>69</v>
      </c>
    </row>
    <row r="657">
      <c r="A657" s="2" t="s">
        <v>6531</v>
      </c>
      <c r="B657" s="2" t="s">
        <v>6532</v>
      </c>
      <c r="C657" s="2">
        <v>59279.44</v>
      </c>
      <c r="D657" s="2" t="s">
        <v>69</v>
      </c>
      <c r="E657" s="2">
        <v>-1391.83</v>
      </c>
      <c r="F657" s="2" t="s">
        <v>69</v>
      </c>
    </row>
    <row r="658">
      <c r="A658" s="2" t="s">
        <v>6533</v>
      </c>
      <c r="B658" s="2" t="s">
        <v>6534</v>
      </c>
      <c r="C658" s="2">
        <v>16697.56</v>
      </c>
      <c r="D658" s="2" t="s">
        <v>69</v>
      </c>
      <c r="E658" s="2">
        <v>328.62</v>
      </c>
      <c r="F658" s="2" t="s">
        <v>69</v>
      </c>
    </row>
    <row r="659">
      <c r="A659" s="2" t="s">
        <v>6535</v>
      </c>
      <c r="B659" s="2" t="s">
        <v>6536</v>
      </c>
      <c r="C659" s="2">
        <v>128080.55</v>
      </c>
      <c r="D659" s="2" t="s">
        <v>69</v>
      </c>
      <c r="E659" s="2">
        <v>-4596.46</v>
      </c>
      <c r="F659" s="2" t="s">
        <v>69</v>
      </c>
    </row>
    <row r="660">
      <c r="A660" s="2" t="s">
        <v>6537</v>
      </c>
      <c r="B660" s="2" t="s">
        <v>6538</v>
      </c>
      <c r="C660" s="2">
        <v>11402.25</v>
      </c>
      <c r="D660" s="2" t="s">
        <v>69</v>
      </c>
      <c r="E660" s="2">
        <v>457.65</v>
      </c>
      <c r="F660" s="2" t="s">
        <v>69</v>
      </c>
    </row>
    <row r="661">
      <c r="A661" s="2" t="s">
        <v>6539</v>
      </c>
      <c r="B661" s="2" t="s">
        <v>6540</v>
      </c>
      <c r="C661" s="2">
        <v>10935.6</v>
      </c>
      <c r="D661" s="2" t="s">
        <v>69</v>
      </c>
      <c r="E661" s="2">
        <v>-296.61</v>
      </c>
      <c r="F661" s="2" t="s">
        <v>69</v>
      </c>
    </row>
    <row r="662">
      <c r="A662" s="2" t="s">
        <v>6541</v>
      </c>
      <c r="B662" s="2" t="s">
        <v>6542</v>
      </c>
      <c r="C662" s="2">
        <v>181886.79</v>
      </c>
      <c r="D662" s="2" t="s">
        <v>69</v>
      </c>
      <c r="E662" s="2">
        <v>-9176.42</v>
      </c>
      <c r="F662" s="2" t="s">
        <v>69</v>
      </c>
    </row>
    <row r="663">
      <c r="A663" s="2" t="s">
        <v>7209</v>
      </c>
      <c r="B663" s="2" t="s">
        <v>7210</v>
      </c>
      <c r="C663" s="2">
        <v>8432</v>
      </c>
      <c r="D663" s="2" t="s">
        <v>69</v>
      </c>
      <c r="E663" s="2">
        <v>1102.05</v>
      </c>
      <c r="F663" s="2" t="s">
        <v>69</v>
      </c>
    </row>
    <row r="664">
      <c r="A664" s="2" t="s">
        <v>6545</v>
      </c>
      <c r="B664" s="2" t="s">
        <v>6546</v>
      </c>
      <c r="C664" s="2">
        <v>60753.8</v>
      </c>
      <c r="D664" s="2" t="s">
        <v>69</v>
      </c>
      <c r="E664" s="2">
        <v>1840.05</v>
      </c>
      <c r="F664" s="2" t="s">
        <v>69</v>
      </c>
    </row>
    <row r="665">
      <c r="A665" s="2" t="s">
        <v>6547</v>
      </c>
      <c r="B665" s="2" t="s">
        <v>6548</v>
      </c>
      <c r="C665" s="2">
        <v>97583.05</v>
      </c>
      <c r="D665" s="2" t="s">
        <v>69</v>
      </c>
      <c r="E665" s="2">
        <v>12894.31</v>
      </c>
      <c r="F665" s="2" t="s">
        <v>69</v>
      </c>
    </row>
    <row r="666">
      <c r="A666" s="2" t="s">
        <v>6549</v>
      </c>
      <c r="B666" s="2" t="s">
        <v>6550</v>
      </c>
      <c r="C666" s="2">
        <v>27027.58</v>
      </c>
      <c r="D666" s="2" t="s">
        <v>69</v>
      </c>
      <c r="E666" s="2">
        <v>269.11</v>
      </c>
      <c r="F666" s="2" t="s">
        <v>69</v>
      </c>
    </row>
    <row r="667">
      <c r="A667" s="2" t="s">
        <v>6551</v>
      </c>
      <c r="B667" s="2" t="s">
        <v>6552</v>
      </c>
      <c r="C667" s="2">
        <v>60460.6</v>
      </c>
      <c r="D667" s="2" t="s">
        <v>69</v>
      </c>
      <c r="E667" s="2">
        <v>2336.32</v>
      </c>
      <c r="F667" s="2" t="s">
        <v>69</v>
      </c>
    </row>
    <row r="668">
      <c r="A668" s="2" t="s">
        <v>6553</v>
      </c>
      <c r="B668" s="2" t="s">
        <v>6554</v>
      </c>
      <c r="C668" s="2">
        <v>29705.67</v>
      </c>
      <c r="D668" s="2" t="s">
        <v>69</v>
      </c>
      <c r="E668" s="2">
        <v>1149.09</v>
      </c>
      <c r="F668" s="2" t="s">
        <v>69</v>
      </c>
    </row>
    <row r="669">
      <c r="A669" s="2" t="s">
        <v>6557</v>
      </c>
      <c r="B669" s="2" t="s">
        <v>6558</v>
      </c>
      <c r="C669" s="2">
        <v>105437.41</v>
      </c>
      <c r="D669" s="2" t="s">
        <v>69</v>
      </c>
      <c r="E669" s="2">
        <v>2666.22</v>
      </c>
      <c r="F669" s="2" t="s">
        <v>69</v>
      </c>
    </row>
    <row r="670">
      <c r="A670" s="2" t="s">
        <v>6559</v>
      </c>
      <c r="B670" s="2" t="s">
        <v>6560</v>
      </c>
      <c r="C670" s="2">
        <v>81099.72</v>
      </c>
      <c r="D670" s="2" t="s">
        <v>69</v>
      </c>
      <c r="E670" s="2">
        <v>-6145.23</v>
      </c>
      <c r="F670" s="2" t="s">
        <v>69</v>
      </c>
    </row>
    <row r="671">
      <c r="A671" s="2" t="s">
        <v>6561</v>
      </c>
      <c r="B671" s="2" t="s">
        <v>6562</v>
      </c>
      <c r="C671" s="2">
        <v>132098.03</v>
      </c>
      <c r="D671" s="2" t="s">
        <v>69</v>
      </c>
      <c r="E671" s="2">
        <v>-10325.91</v>
      </c>
      <c r="F671" s="2" t="s">
        <v>69</v>
      </c>
    </row>
    <row r="672">
      <c r="A672" s="2" t="s">
        <v>6563</v>
      </c>
      <c r="B672" s="2" t="s">
        <v>6564</v>
      </c>
      <c r="C672" s="2">
        <v>304596.82</v>
      </c>
      <c r="D672" s="2" t="s">
        <v>69</v>
      </c>
      <c r="E672" s="2">
        <v>-7389.78</v>
      </c>
      <c r="F672" s="2" t="s">
        <v>69</v>
      </c>
    </row>
    <row r="673">
      <c r="A673" s="2" t="s">
        <v>6565</v>
      </c>
      <c r="B673" s="2" t="s">
        <v>6566</v>
      </c>
      <c r="C673" s="2">
        <v>80227.2</v>
      </c>
      <c r="D673" s="2" t="s">
        <v>69</v>
      </c>
      <c r="E673" s="2">
        <v>1357.72</v>
      </c>
      <c r="F673" s="2" t="s">
        <v>69</v>
      </c>
    </row>
    <row r="674">
      <c r="A674" s="2" t="s">
        <v>6567</v>
      </c>
      <c r="B674" s="2" t="s">
        <v>6568</v>
      </c>
      <c r="C674" s="2">
        <v>52229.29</v>
      </c>
      <c r="D674" s="2" t="s">
        <v>69</v>
      </c>
      <c r="E674" s="2">
        <v>3726.73</v>
      </c>
      <c r="F674" s="2" t="s">
        <v>69</v>
      </c>
    </row>
    <row r="675">
      <c r="A675" s="2" t="s">
        <v>6569</v>
      </c>
      <c r="B675" s="2" t="s">
        <v>6570</v>
      </c>
      <c r="C675" s="2">
        <v>106165.48</v>
      </c>
      <c r="D675" s="2" t="s">
        <v>69</v>
      </c>
      <c r="E675" s="2">
        <v>-6911.14</v>
      </c>
      <c r="F675" s="2" t="s">
        <v>69</v>
      </c>
    </row>
    <row r="676">
      <c r="A676" s="2" t="s">
        <v>6575</v>
      </c>
      <c r="B676" s="2" t="s">
        <v>6576</v>
      </c>
      <c r="C676" s="2">
        <v>91390.68</v>
      </c>
      <c r="D676" s="2" t="s">
        <v>69</v>
      </c>
      <c r="E676" s="2">
        <v>1663.63</v>
      </c>
      <c r="F676" s="2" t="s">
        <v>69</v>
      </c>
    </row>
    <row r="677">
      <c r="A677" s="2" t="s">
        <v>6577</v>
      </c>
      <c r="B677" s="2" t="s">
        <v>6578</v>
      </c>
      <c r="C677" s="2">
        <v>54210.8</v>
      </c>
      <c r="D677" s="2" t="s">
        <v>69</v>
      </c>
      <c r="E677" s="2">
        <v>-2642.84</v>
      </c>
      <c r="F677" s="2" t="s">
        <v>69</v>
      </c>
    </row>
    <row r="678">
      <c r="A678" s="2" t="s">
        <v>6579</v>
      </c>
      <c r="B678" s="2" t="s">
        <v>6580</v>
      </c>
      <c r="C678" s="2">
        <v>18930.55</v>
      </c>
      <c r="D678" s="2" t="s">
        <v>69</v>
      </c>
      <c r="E678" s="2">
        <v>-272.21</v>
      </c>
      <c r="F678" s="2" t="s">
        <v>69</v>
      </c>
    </row>
    <row r="679">
      <c r="A679" s="2" t="s">
        <v>6581</v>
      </c>
      <c r="B679" s="2" t="s">
        <v>6582</v>
      </c>
      <c r="C679" s="2">
        <v>40021.18</v>
      </c>
      <c r="D679" s="2" t="s">
        <v>69</v>
      </c>
      <c r="E679" s="2">
        <v>627.18</v>
      </c>
      <c r="F679" s="2" t="s">
        <v>69</v>
      </c>
    </row>
    <row r="680">
      <c r="A680" s="2" t="s">
        <v>6583</v>
      </c>
      <c r="B680" s="2" t="s">
        <v>6584</v>
      </c>
      <c r="C680" s="2">
        <v>103297.92</v>
      </c>
      <c r="D680" s="2" t="s">
        <v>69</v>
      </c>
      <c r="E680" s="2">
        <v>-4933.53</v>
      </c>
      <c r="F680" s="2" t="s">
        <v>69</v>
      </c>
    </row>
    <row r="681">
      <c r="A681" s="2" t="s">
        <v>6585</v>
      </c>
      <c r="B681" s="2" t="s">
        <v>6586</v>
      </c>
      <c r="C681" s="2">
        <v>17111.38</v>
      </c>
      <c r="D681" s="2" t="s">
        <v>69</v>
      </c>
      <c r="E681" s="2">
        <v>-119.89</v>
      </c>
      <c r="F681" s="2" t="s">
        <v>69</v>
      </c>
    </row>
    <row r="682">
      <c r="A682" s="2" t="s">
        <v>6587</v>
      </c>
      <c r="B682" s="2" t="s">
        <v>6588</v>
      </c>
      <c r="C682" s="2">
        <v>12597.89</v>
      </c>
      <c r="D682" s="2" t="s">
        <v>69</v>
      </c>
      <c r="E682" s="2">
        <v>788.28</v>
      </c>
      <c r="F682" s="2" t="s">
        <v>69</v>
      </c>
    </row>
    <row r="683">
      <c r="A683" s="2" t="s">
        <v>6589</v>
      </c>
      <c r="B683" s="2" t="s">
        <v>6590</v>
      </c>
      <c r="C683" s="2">
        <v>74097.18</v>
      </c>
      <c r="D683" s="2" t="s">
        <v>69</v>
      </c>
      <c r="E683" s="2">
        <v>5290.71</v>
      </c>
      <c r="F683" s="2" t="s">
        <v>69</v>
      </c>
    </row>
    <row r="684">
      <c r="A684" s="2" t="s">
        <v>6591</v>
      </c>
      <c r="B684" s="2" t="s">
        <v>6592</v>
      </c>
      <c r="C684" s="2">
        <v>22692.96</v>
      </c>
      <c r="D684" s="2" t="s">
        <v>69</v>
      </c>
      <c r="E684" s="2">
        <v>-656.16</v>
      </c>
      <c r="F684" s="2" t="s">
        <v>69</v>
      </c>
    </row>
    <row r="685">
      <c r="A685" s="2" t="s">
        <v>6597</v>
      </c>
      <c r="B685" s="2" t="s">
        <v>6598</v>
      </c>
      <c r="C685" s="2">
        <v>68752.08</v>
      </c>
      <c r="D685" s="2" t="s">
        <v>69</v>
      </c>
      <c r="E685" s="2">
        <v>1891.13</v>
      </c>
      <c r="F685" s="2" t="s">
        <v>69</v>
      </c>
    </row>
    <row r="686">
      <c r="A686" s="2" t="s">
        <v>6599</v>
      </c>
      <c r="B686" s="2" t="s">
        <v>6600</v>
      </c>
      <c r="C686" s="2">
        <v>53915.16</v>
      </c>
      <c r="D686" s="2" t="s">
        <v>69</v>
      </c>
      <c r="E686" s="2">
        <v>90.01</v>
      </c>
      <c r="F686" s="2" t="s">
        <v>69</v>
      </c>
    </row>
    <row r="687">
      <c r="A687" s="2" t="s">
        <v>6601</v>
      </c>
      <c r="B687" s="2" t="s">
        <v>6602</v>
      </c>
      <c r="C687" s="2">
        <v>21047.31</v>
      </c>
      <c r="D687" s="2" t="s">
        <v>69</v>
      </c>
      <c r="E687" s="2">
        <v>789.07</v>
      </c>
      <c r="F687" s="2" t="s">
        <v>69</v>
      </c>
    </row>
    <row r="688">
      <c r="A688" s="2" t="s">
        <v>6603</v>
      </c>
      <c r="B688" s="2" t="s">
        <v>6604</v>
      </c>
      <c r="C688" s="2">
        <v>15198.4</v>
      </c>
      <c r="D688" s="2" t="s">
        <v>69</v>
      </c>
      <c r="E688" s="2">
        <v>-320.12</v>
      </c>
      <c r="F688" s="2" t="s">
        <v>69</v>
      </c>
    </row>
    <row r="689">
      <c r="A689" s="2" t="s">
        <v>6605</v>
      </c>
      <c r="B689" s="2" t="s">
        <v>6606</v>
      </c>
      <c r="C689" s="2">
        <v>74653.2</v>
      </c>
      <c r="D689" s="2" t="s">
        <v>69</v>
      </c>
      <c r="E689" s="2">
        <v>-2086.41</v>
      </c>
      <c r="F689" s="2" t="s">
        <v>69</v>
      </c>
    </row>
    <row r="690">
      <c r="A690" s="2" t="s">
        <v>6607</v>
      </c>
      <c r="B690" s="2" t="s">
        <v>6608</v>
      </c>
      <c r="C690" s="2">
        <v>62762.94</v>
      </c>
      <c r="D690" s="2" t="s">
        <v>69</v>
      </c>
      <c r="E690" s="2">
        <v>-3508.89</v>
      </c>
      <c r="F690" s="2" t="s">
        <v>69</v>
      </c>
    </row>
    <row r="691">
      <c r="A691" s="2" t="s">
        <v>6609</v>
      </c>
      <c r="B691" s="2" t="s">
        <v>6610</v>
      </c>
      <c r="C691" s="2">
        <v>57126.48</v>
      </c>
      <c r="D691" s="2" t="s">
        <v>69</v>
      </c>
      <c r="E691" s="2">
        <v>1049.8</v>
      </c>
      <c r="F691" s="2" t="s">
        <v>69</v>
      </c>
    </row>
    <row r="692">
      <c r="A692" s="2" t="s">
        <v>6611</v>
      </c>
      <c r="B692" s="2" t="s">
        <v>6612</v>
      </c>
      <c r="C692" s="2">
        <v>145040</v>
      </c>
      <c r="D692" s="2" t="s">
        <v>69</v>
      </c>
      <c r="E692" s="2">
        <v>12449.19</v>
      </c>
      <c r="F692" s="2" t="s">
        <v>69</v>
      </c>
    </row>
    <row r="693">
      <c r="A693" s="2" t="s">
        <v>6615</v>
      </c>
      <c r="B693" s="2" t="s">
        <v>6616</v>
      </c>
      <c r="C693" s="2">
        <v>63590.22</v>
      </c>
      <c r="D693" s="2" t="s">
        <v>69</v>
      </c>
      <c r="E693" s="2">
        <v>4914.94</v>
      </c>
      <c r="F693" s="2" t="s">
        <v>69</v>
      </c>
    </row>
    <row r="694">
      <c r="A694" s="2" t="s">
        <v>6621</v>
      </c>
      <c r="B694" s="2" t="s">
        <v>6622</v>
      </c>
      <c r="C694" s="2">
        <v>17249.76</v>
      </c>
      <c r="D694" s="2" t="s">
        <v>69</v>
      </c>
      <c r="E694" s="2">
        <v>276.44</v>
      </c>
      <c r="F694" s="2" t="s">
        <v>69</v>
      </c>
    </row>
    <row r="695">
      <c r="A695" s="2" t="s">
        <v>6623</v>
      </c>
      <c r="B695" s="2" t="s">
        <v>6624</v>
      </c>
      <c r="C695" s="2">
        <v>11205.6</v>
      </c>
      <c r="D695" s="2" t="s">
        <v>69</v>
      </c>
      <c r="E695" s="2">
        <v>-207.34</v>
      </c>
      <c r="F695" s="2" t="s">
        <v>69</v>
      </c>
    </row>
    <row r="696">
      <c r="A696" s="2" t="s">
        <v>6627</v>
      </c>
      <c r="B696" s="2" t="s">
        <v>6628</v>
      </c>
      <c r="C696" s="2">
        <v>131285.28</v>
      </c>
      <c r="D696" s="2" t="s">
        <v>69</v>
      </c>
      <c r="E696" s="2">
        <v>-5874.15</v>
      </c>
      <c r="F696" s="2" t="s">
        <v>69</v>
      </c>
    </row>
    <row r="697">
      <c r="A697" s="2" t="s">
        <v>6629</v>
      </c>
      <c r="B697" s="2" t="s">
        <v>6630</v>
      </c>
      <c r="C697" s="2">
        <v>105596.52</v>
      </c>
      <c r="D697" s="2" t="s">
        <v>69</v>
      </c>
      <c r="E697" s="2">
        <v>-3367</v>
      </c>
      <c r="F697" s="2" t="s">
        <v>69</v>
      </c>
    </row>
    <row r="698">
      <c r="A698" s="2" t="s">
        <v>6631</v>
      </c>
      <c r="B698" s="2" t="s">
        <v>6632</v>
      </c>
      <c r="C698" s="2">
        <v>28164.46</v>
      </c>
      <c r="D698" s="2" t="s">
        <v>69</v>
      </c>
      <c r="E698" s="2">
        <v>1384.24</v>
      </c>
      <c r="F698" s="2" t="s">
        <v>69</v>
      </c>
    </row>
    <row r="699">
      <c r="A699" s="2" t="s">
        <v>6633</v>
      </c>
      <c r="B699" s="2" t="s">
        <v>6634</v>
      </c>
      <c r="C699" s="2">
        <v>74901.12</v>
      </c>
      <c r="D699" s="2" t="s">
        <v>69</v>
      </c>
      <c r="E699" s="2">
        <v>-2596.56</v>
      </c>
      <c r="F699" s="2" t="s">
        <v>69</v>
      </c>
    </row>
    <row r="700">
      <c r="A700" s="2" t="s">
        <v>6635</v>
      </c>
      <c r="B700" s="2" t="s">
        <v>6636</v>
      </c>
      <c r="C700" s="2">
        <v>134139.2</v>
      </c>
      <c r="D700" s="2" t="s">
        <v>69</v>
      </c>
      <c r="E700" s="2">
        <v>-4144.98</v>
      </c>
      <c r="F700" s="2" t="s">
        <v>69</v>
      </c>
    </row>
    <row r="701">
      <c r="A701" s="2" t="s">
        <v>6637</v>
      </c>
      <c r="B701" s="2" t="s">
        <v>6638</v>
      </c>
      <c r="C701" s="2">
        <v>18028.98</v>
      </c>
      <c r="D701" s="2" t="s">
        <v>69</v>
      </c>
      <c r="E701" s="2">
        <v>1133.15</v>
      </c>
      <c r="F701" s="2" t="s">
        <v>69</v>
      </c>
    </row>
    <row r="702">
      <c r="A702" s="2" t="s">
        <v>6639</v>
      </c>
      <c r="B702" s="2" t="s">
        <v>6640</v>
      </c>
      <c r="C702" s="2">
        <v>82405.68</v>
      </c>
      <c r="D702" s="2" t="s">
        <v>69</v>
      </c>
      <c r="E702" s="2">
        <v>2130.61</v>
      </c>
      <c r="F702" s="2" t="s">
        <v>69</v>
      </c>
    </row>
    <row r="703">
      <c r="A703" s="2" t="s">
        <v>6641</v>
      </c>
      <c r="B703" s="2" t="s">
        <v>6642</v>
      </c>
      <c r="C703" s="2">
        <v>77988.12</v>
      </c>
      <c r="D703" s="2" t="s">
        <v>69</v>
      </c>
      <c r="E703" s="2">
        <v>-5313.52</v>
      </c>
      <c r="F703" s="2" t="s">
        <v>69</v>
      </c>
    </row>
    <row r="704">
      <c r="A704" s="2" t="s">
        <v>6643</v>
      </c>
      <c r="B704" s="2" t="s">
        <v>6644</v>
      </c>
      <c r="C704" s="2">
        <v>19907.47</v>
      </c>
      <c r="D704" s="2" t="s">
        <v>69</v>
      </c>
      <c r="E704" s="2">
        <v>1185.45</v>
      </c>
      <c r="F704" s="2" t="s">
        <v>69</v>
      </c>
    </row>
    <row r="705">
      <c r="A705" s="2" t="s">
        <v>6645</v>
      </c>
      <c r="B705" s="2" t="s">
        <v>6646</v>
      </c>
      <c r="C705" s="2">
        <v>80878.95</v>
      </c>
      <c r="D705" s="2" t="s">
        <v>69</v>
      </c>
      <c r="E705" s="2">
        <v>6171.75</v>
      </c>
      <c r="F705" s="2" t="s">
        <v>69</v>
      </c>
    </row>
    <row r="706">
      <c r="A706" s="2" t="s">
        <v>6649</v>
      </c>
      <c r="B706" s="2" t="s">
        <v>6650</v>
      </c>
      <c r="C706" s="2">
        <v>27625.09</v>
      </c>
      <c r="D706" s="2" t="s">
        <v>69</v>
      </c>
      <c r="E706" s="2">
        <v>-504.12</v>
      </c>
      <c r="F706" s="2" t="s">
        <v>69</v>
      </c>
    </row>
    <row r="707">
      <c r="A707" s="2" t="s">
        <v>6651</v>
      </c>
      <c r="B707" s="2" t="s">
        <v>6652</v>
      </c>
      <c r="C707" s="2">
        <v>9376.26</v>
      </c>
      <c r="D707" s="2" t="s">
        <v>69</v>
      </c>
      <c r="E707" s="2">
        <v>283.58</v>
      </c>
      <c r="F707" s="2" t="s">
        <v>69</v>
      </c>
    </row>
    <row r="708">
      <c r="A708" s="2" t="s">
        <v>6653</v>
      </c>
      <c r="B708" s="2" t="s">
        <v>6654</v>
      </c>
      <c r="C708" s="2">
        <v>13102.72</v>
      </c>
      <c r="D708" s="2" t="s">
        <v>69</v>
      </c>
      <c r="E708" s="2">
        <v>233.81</v>
      </c>
      <c r="F708" s="2" t="s">
        <v>69</v>
      </c>
    </row>
    <row r="709">
      <c r="A709" s="2" t="s">
        <v>6655</v>
      </c>
      <c r="B709" s="2" t="s">
        <v>6656</v>
      </c>
      <c r="C709" s="2">
        <v>107875.32</v>
      </c>
      <c r="D709" s="2" t="s">
        <v>69</v>
      </c>
      <c r="E709" s="2">
        <v>4509.3</v>
      </c>
      <c r="F709" s="2" t="s">
        <v>69</v>
      </c>
    </row>
    <row r="710">
      <c r="A710" s="2" t="s">
        <v>6659</v>
      </c>
      <c r="B710" s="2" t="s">
        <v>6660</v>
      </c>
      <c r="C710" s="2">
        <v>127564.64</v>
      </c>
      <c r="D710" s="2" t="s">
        <v>69</v>
      </c>
      <c r="E710" s="2">
        <v>-4226.16</v>
      </c>
      <c r="F710" s="2" t="s">
        <v>69</v>
      </c>
    </row>
    <row r="711">
      <c r="A711" s="2" t="s">
        <v>6663</v>
      </c>
      <c r="B711" s="2" t="s">
        <v>6664</v>
      </c>
      <c r="C711" s="2">
        <v>49612.2</v>
      </c>
      <c r="D711" s="2" t="s">
        <v>69</v>
      </c>
      <c r="E711" s="2">
        <v>3027.62</v>
      </c>
      <c r="F711" s="2" t="s">
        <v>69</v>
      </c>
    </row>
    <row r="712">
      <c r="A712" s="2" t="s">
        <v>6667</v>
      </c>
      <c r="B712" s="2" t="s">
        <v>6668</v>
      </c>
      <c r="C712" s="2">
        <v>19970.94</v>
      </c>
      <c r="D712" s="2" t="s">
        <v>69</v>
      </c>
      <c r="E712" s="2">
        <v>1356.17</v>
      </c>
      <c r="F712" s="2" t="s">
        <v>69</v>
      </c>
    </row>
    <row r="713">
      <c r="A713" s="2" t="s">
        <v>6669</v>
      </c>
      <c r="B713" s="2" t="s">
        <v>6670</v>
      </c>
      <c r="C713" s="2">
        <v>47883.57</v>
      </c>
      <c r="D713" s="2" t="s">
        <v>69</v>
      </c>
      <c r="E713" s="2">
        <v>-4485.01</v>
      </c>
      <c r="F713" s="2" t="s">
        <v>69</v>
      </c>
    </row>
    <row r="714">
      <c r="A714" s="2" t="s">
        <v>6671</v>
      </c>
      <c r="B714" s="2" t="s">
        <v>6672</v>
      </c>
      <c r="C714" s="2">
        <v>13239.94</v>
      </c>
      <c r="D714" s="2" t="s">
        <v>69</v>
      </c>
      <c r="E714" s="2">
        <v>-173.56</v>
      </c>
      <c r="F714" s="2" t="s">
        <v>69</v>
      </c>
    </row>
    <row r="715">
      <c r="A715" s="2" t="s">
        <v>6673</v>
      </c>
      <c r="B715" s="2" t="s">
        <v>6674</v>
      </c>
      <c r="C715" s="2">
        <v>72206.94</v>
      </c>
      <c r="D715" s="2" t="s">
        <v>69</v>
      </c>
      <c r="E715" s="2">
        <v>577.16</v>
      </c>
      <c r="F715" s="2" t="s">
        <v>69</v>
      </c>
    </row>
    <row r="716">
      <c r="A716" s="2" t="s">
        <v>6675</v>
      </c>
      <c r="B716" s="2" t="s">
        <v>6676</v>
      </c>
      <c r="C716" s="2">
        <v>89634.2</v>
      </c>
      <c r="D716" s="2" t="s">
        <v>69</v>
      </c>
      <c r="E716" s="2">
        <v>2496.21</v>
      </c>
      <c r="F716" s="2" t="s">
        <v>69</v>
      </c>
    </row>
    <row r="717">
      <c r="A717" s="2" t="s">
        <v>6677</v>
      </c>
      <c r="B717" s="2" t="s">
        <v>6678</v>
      </c>
      <c r="C717" s="2">
        <v>29187.99</v>
      </c>
      <c r="D717" s="2" t="s">
        <v>69</v>
      </c>
      <c r="E717" s="2">
        <v>1954.44</v>
      </c>
      <c r="F717" s="2" t="s">
        <v>69</v>
      </c>
    </row>
    <row r="718">
      <c r="A718" s="2" t="s">
        <v>6679</v>
      </c>
      <c r="B718" s="2" t="s">
        <v>6680</v>
      </c>
      <c r="C718" s="2">
        <v>51025.5</v>
      </c>
      <c r="D718" s="2" t="s">
        <v>69</v>
      </c>
      <c r="E718" s="2">
        <v>1373.32</v>
      </c>
      <c r="F718" s="2" t="s">
        <v>69</v>
      </c>
    </row>
    <row r="719">
      <c r="A719" s="2" t="s">
        <v>6681</v>
      </c>
      <c r="B719" s="2" t="s">
        <v>6682</v>
      </c>
      <c r="C719" s="2">
        <v>23983.05</v>
      </c>
      <c r="D719" s="2" t="s">
        <v>69</v>
      </c>
      <c r="E719" s="2">
        <v>-1845.93</v>
      </c>
      <c r="F719" s="2" t="s">
        <v>69</v>
      </c>
    </row>
    <row r="720">
      <c r="A720" s="2" t="s">
        <v>6685</v>
      </c>
      <c r="B720" s="2" t="s">
        <v>6686</v>
      </c>
      <c r="C720" s="2">
        <v>62143.82</v>
      </c>
      <c r="D720" s="2" t="s">
        <v>69</v>
      </c>
      <c r="E720" s="2">
        <v>884.1</v>
      </c>
      <c r="F720" s="2" t="s">
        <v>69</v>
      </c>
    </row>
    <row r="721">
      <c r="A721" s="2" t="s">
        <v>6687</v>
      </c>
      <c r="B721" s="2" t="s">
        <v>6688</v>
      </c>
      <c r="C721" s="2">
        <v>34012.41</v>
      </c>
      <c r="D721" s="2" t="s">
        <v>69</v>
      </c>
      <c r="E721" s="2">
        <v>-79.92</v>
      </c>
      <c r="F721" s="2" t="s">
        <v>69</v>
      </c>
    </row>
    <row r="722">
      <c r="A722" s="2" t="s">
        <v>6689</v>
      </c>
      <c r="B722" s="2" t="s">
        <v>6690</v>
      </c>
      <c r="C722" s="2">
        <v>36540</v>
      </c>
      <c r="D722" s="2" t="s">
        <v>69</v>
      </c>
      <c r="E722" s="2">
        <v>-2129.39</v>
      </c>
      <c r="F722" s="2" t="s">
        <v>69</v>
      </c>
    </row>
    <row r="723">
      <c r="A723" s="2" t="s">
        <v>6691</v>
      </c>
      <c r="B723" s="2" t="s">
        <v>6692</v>
      </c>
      <c r="C723" s="2">
        <v>12634.02</v>
      </c>
      <c r="D723" s="2" t="s">
        <v>69</v>
      </c>
      <c r="E723" s="2">
        <v>201.57</v>
      </c>
      <c r="F723" s="2" t="s">
        <v>69</v>
      </c>
    </row>
    <row r="724">
      <c r="A724" s="2" t="s">
        <v>6693</v>
      </c>
      <c r="B724" s="2" t="s">
        <v>6694</v>
      </c>
      <c r="C724" s="2">
        <v>72739.25</v>
      </c>
      <c r="D724" s="2" t="s">
        <v>69</v>
      </c>
      <c r="E724" s="2">
        <v>-130.38</v>
      </c>
      <c r="F724" s="2" t="s">
        <v>69</v>
      </c>
    </row>
    <row r="725">
      <c r="A725" s="2" t="s">
        <v>6695</v>
      </c>
      <c r="B725" s="2" t="s">
        <v>6696</v>
      </c>
      <c r="C725" s="2">
        <v>80861</v>
      </c>
      <c r="D725" s="2" t="s">
        <v>69</v>
      </c>
      <c r="E725" s="2">
        <v>3755.7</v>
      </c>
      <c r="F725" s="2" t="s">
        <v>69</v>
      </c>
    </row>
    <row r="726">
      <c r="A726" s="2" t="s">
        <v>6697</v>
      </c>
      <c r="B726" s="2" t="s">
        <v>6698</v>
      </c>
      <c r="C726" s="2">
        <v>30708.3</v>
      </c>
      <c r="D726" s="2" t="s">
        <v>69</v>
      </c>
      <c r="E726" s="2">
        <v>-515.15</v>
      </c>
      <c r="F726" s="2" t="s">
        <v>69</v>
      </c>
    </row>
    <row r="727">
      <c r="A727" s="2" t="s">
        <v>6699</v>
      </c>
      <c r="B727" s="2" t="s">
        <v>6700</v>
      </c>
      <c r="C727" s="2">
        <v>99665.93</v>
      </c>
      <c r="D727" s="2" t="s">
        <v>69</v>
      </c>
      <c r="E727" s="2">
        <v>-4874.36</v>
      </c>
      <c r="F727" s="2" t="s">
        <v>69</v>
      </c>
    </row>
    <row r="728">
      <c r="A728" s="2" t="s">
        <v>6701</v>
      </c>
      <c r="B728" s="2" t="s">
        <v>6702</v>
      </c>
      <c r="C728" s="2">
        <v>53535.6</v>
      </c>
      <c r="D728" s="2" t="s">
        <v>69</v>
      </c>
      <c r="E728" s="2">
        <v>-2154.21</v>
      </c>
      <c r="F728" s="2" t="s">
        <v>69</v>
      </c>
    </row>
    <row r="729">
      <c r="A729" s="2" t="s">
        <v>6703</v>
      </c>
      <c r="B729" s="2" t="s">
        <v>6704</v>
      </c>
      <c r="C729" s="2">
        <v>92195.95</v>
      </c>
      <c r="D729" s="2" t="s">
        <v>69</v>
      </c>
      <c r="E729" s="2">
        <v>-4281.61</v>
      </c>
      <c r="F729" s="2" t="s">
        <v>69</v>
      </c>
    </row>
    <row r="730">
      <c r="A730" s="2" t="s">
        <v>6705</v>
      </c>
      <c r="B730" s="2" t="s">
        <v>6706</v>
      </c>
      <c r="C730" s="2">
        <v>317818.35</v>
      </c>
      <c r="D730" s="2" t="s">
        <v>69</v>
      </c>
      <c r="E730" s="2">
        <v>-18706.87</v>
      </c>
      <c r="F730" s="2" t="s">
        <v>69</v>
      </c>
    </row>
    <row r="731">
      <c r="A731" s="2" t="s">
        <v>6707</v>
      </c>
      <c r="B731" s="2" t="s">
        <v>6708</v>
      </c>
      <c r="C731" s="2">
        <v>50514.21</v>
      </c>
      <c r="D731" s="2" t="s">
        <v>69</v>
      </c>
      <c r="E731" s="2">
        <v>4409</v>
      </c>
      <c r="F731" s="2" t="s">
        <v>69</v>
      </c>
    </row>
    <row r="732">
      <c r="A732" s="2" t="s">
        <v>6709</v>
      </c>
      <c r="B732" s="2" t="s">
        <v>6710</v>
      </c>
      <c r="C732" s="2">
        <v>52041.6</v>
      </c>
      <c r="D732" s="2" t="s">
        <v>69</v>
      </c>
      <c r="E732" s="2">
        <v>2176.76</v>
      </c>
      <c r="F732" s="2" t="s">
        <v>69</v>
      </c>
    </row>
    <row r="733">
      <c r="A733" s="2" t="s">
        <v>6711</v>
      </c>
      <c r="B733" s="2" t="s">
        <v>6712</v>
      </c>
      <c r="C733" s="2">
        <v>31137.65</v>
      </c>
      <c r="D733" s="2" t="s">
        <v>69</v>
      </c>
      <c r="E733" s="2">
        <v>190.87</v>
      </c>
      <c r="F733" s="2" t="s">
        <v>69</v>
      </c>
    </row>
    <row r="734">
      <c r="A734" s="2" t="s">
        <v>6713</v>
      </c>
      <c r="B734" s="2" t="s">
        <v>6714</v>
      </c>
      <c r="C734" s="2">
        <v>14308.83</v>
      </c>
      <c r="D734" s="2" t="s">
        <v>69</v>
      </c>
      <c r="E734" s="2">
        <v>-914.93</v>
      </c>
      <c r="F734" s="2" t="s">
        <v>69</v>
      </c>
    </row>
    <row r="735">
      <c r="A735" s="2" t="s">
        <v>6715</v>
      </c>
      <c r="B735" s="2" t="s">
        <v>6716</v>
      </c>
      <c r="C735" s="2">
        <v>29742.3</v>
      </c>
      <c r="D735" s="2" t="s">
        <v>69</v>
      </c>
      <c r="E735" s="2">
        <v>-1303.77</v>
      </c>
      <c r="F735" s="2" t="s">
        <v>69</v>
      </c>
    </row>
    <row r="736">
      <c r="A736" s="2" t="s">
        <v>6719</v>
      </c>
      <c r="B736" s="2" t="s">
        <v>6720</v>
      </c>
      <c r="C736" s="2">
        <v>277920.32</v>
      </c>
      <c r="D736" s="2" t="s">
        <v>69</v>
      </c>
      <c r="E736" s="2">
        <v>-11187.24</v>
      </c>
      <c r="F736" s="2" t="s">
        <v>69</v>
      </c>
    </row>
    <row r="737">
      <c r="A737" s="2" t="s">
        <v>6721</v>
      </c>
      <c r="B737" s="2" t="s">
        <v>6722</v>
      </c>
      <c r="C737" s="2">
        <v>8684.76</v>
      </c>
      <c r="D737" s="2" t="s">
        <v>69</v>
      </c>
      <c r="E737" s="2">
        <v>281.21</v>
      </c>
      <c r="F737" s="2" t="s">
        <v>69</v>
      </c>
    </row>
    <row r="738">
      <c r="A738" s="2" t="s">
        <v>6723</v>
      </c>
      <c r="B738" s="2" t="s">
        <v>6724</v>
      </c>
      <c r="C738" s="2">
        <v>112645.76</v>
      </c>
      <c r="D738" s="2" t="s">
        <v>69</v>
      </c>
      <c r="E738" s="2">
        <v>8156.02</v>
      </c>
      <c r="F738" s="2" t="s">
        <v>69</v>
      </c>
    </row>
    <row r="739">
      <c r="A739" s="2" t="s">
        <v>6725</v>
      </c>
      <c r="B739" s="2" t="s">
        <v>6726</v>
      </c>
      <c r="C739" s="2">
        <v>64007.92</v>
      </c>
      <c r="D739" s="2" t="s">
        <v>69</v>
      </c>
      <c r="E739" s="2">
        <v>3077.75</v>
      </c>
      <c r="F739" s="2" t="s">
        <v>69</v>
      </c>
    </row>
    <row r="740">
      <c r="A740" s="2" t="s">
        <v>6729</v>
      </c>
      <c r="B740" s="2" t="s">
        <v>6730</v>
      </c>
      <c r="C740" s="2">
        <v>124043.4</v>
      </c>
      <c r="D740" s="2" t="s">
        <v>69</v>
      </c>
      <c r="E740" s="2">
        <v>8036.82</v>
      </c>
      <c r="F740" s="2" t="s">
        <v>69</v>
      </c>
    </row>
    <row r="741">
      <c r="A741" s="2" t="s">
        <v>6731</v>
      </c>
      <c r="B741" s="2" t="s">
        <v>6732</v>
      </c>
      <c r="C741" s="2">
        <v>18032.82</v>
      </c>
      <c r="D741" s="2" t="s">
        <v>69</v>
      </c>
      <c r="E741" s="2">
        <v>376.19</v>
      </c>
      <c r="F741" s="2" t="s">
        <v>69</v>
      </c>
    </row>
    <row r="742">
      <c r="A742" s="2" t="s">
        <v>6733</v>
      </c>
      <c r="B742" s="2" t="s">
        <v>6734</v>
      </c>
      <c r="C742" s="2">
        <v>75292.8</v>
      </c>
      <c r="D742" s="2" t="s">
        <v>69</v>
      </c>
      <c r="E742" s="2">
        <v>-1360.54</v>
      </c>
      <c r="F742" s="2" t="s">
        <v>69</v>
      </c>
    </row>
    <row r="743">
      <c r="A743" s="2" t="s">
        <v>6735</v>
      </c>
      <c r="B743" s="2" t="s">
        <v>6736</v>
      </c>
      <c r="C743" s="2">
        <v>30237.48</v>
      </c>
      <c r="D743" s="2" t="s">
        <v>69</v>
      </c>
      <c r="E743" s="2">
        <v>-1615.85</v>
      </c>
      <c r="F743" s="2" t="s">
        <v>69</v>
      </c>
    </row>
    <row r="744">
      <c r="A744" s="2" t="s">
        <v>6737</v>
      </c>
      <c r="B744" s="2" t="s">
        <v>6738</v>
      </c>
      <c r="C744" s="2">
        <v>23856.68</v>
      </c>
      <c r="D744" s="2" t="s">
        <v>69</v>
      </c>
      <c r="E744" s="2">
        <v>887.02</v>
      </c>
      <c r="F744" s="2" t="s">
        <v>69</v>
      </c>
    </row>
    <row r="745">
      <c r="A745" s="2" t="s">
        <v>6739</v>
      </c>
      <c r="B745" s="2" t="s">
        <v>6740</v>
      </c>
      <c r="C745" s="2">
        <v>25817.13</v>
      </c>
      <c r="D745" s="2" t="s">
        <v>69</v>
      </c>
      <c r="E745" s="2">
        <v>-1831.45</v>
      </c>
      <c r="F745" s="2" t="s">
        <v>69</v>
      </c>
    </row>
    <row r="746">
      <c r="A746" s="2" t="s">
        <v>6741</v>
      </c>
      <c r="B746" s="2" t="s">
        <v>6742</v>
      </c>
      <c r="C746" s="2">
        <v>87141.12</v>
      </c>
      <c r="D746" s="2" t="s">
        <v>69</v>
      </c>
      <c r="E746" s="2">
        <v>-723.49</v>
      </c>
      <c r="F746" s="2" t="s">
        <v>69</v>
      </c>
    </row>
    <row r="747">
      <c r="A747" s="2" t="s">
        <v>6743</v>
      </c>
      <c r="B747" s="2" t="s">
        <v>6744</v>
      </c>
      <c r="C747" s="2">
        <v>10867.2</v>
      </c>
      <c r="D747" s="2" t="s">
        <v>69</v>
      </c>
      <c r="E747" s="2">
        <v>-914.26</v>
      </c>
      <c r="F747" s="2" t="s">
        <v>69</v>
      </c>
    </row>
    <row r="748">
      <c r="A748" s="2" t="s">
        <v>6745</v>
      </c>
      <c r="B748" s="2" t="s">
        <v>6746</v>
      </c>
      <c r="C748" s="2">
        <v>41366.45</v>
      </c>
      <c r="D748" s="2" t="s">
        <v>69</v>
      </c>
      <c r="E748" s="2">
        <v>-974.65</v>
      </c>
      <c r="F748" s="2" t="s">
        <v>69</v>
      </c>
    </row>
    <row r="749">
      <c r="A749" s="2" t="s">
        <v>6747</v>
      </c>
      <c r="B749" s="2" t="s">
        <v>6748</v>
      </c>
      <c r="C749" s="2">
        <v>57105.9</v>
      </c>
      <c r="D749" s="2" t="s">
        <v>69</v>
      </c>
      <c r="E749" s="2">
        <v>492.62</v>
      </c>
      <c r="F749" s="2" t="s">
        <v>69</v>
      </c>
    </row>
    <row r="750">
      <c r="A750" s="2" t="s">
        <v>6749</v>
      </c>
      <c r="B750" s="2" t="s">
        <v>6750</v>
      </c>
      <c r="C750" s="2">
        <v>28550.34</v>
      </c>
      <c r="D750" s="2" t="s">
        <v>69</v>
      </c>
      <c r="E750" s="2">
        <v>409.52</v>
      </c>
      <c r="F750" s="2" t="s">
        <v>69</v>
      </c>
    </row>
    <row r="751">
      <c r="A751" s="2" t="s">
        <v>6751</v>
      </c>
      <c r="B751" s="2" t="s">
        <v>6752</v>
      </c>
      <c r="C751" s="2">
        <v>35040.5</v>
      </c>
      <c r="D751" s="2" t="s">
        <v>69</v>
      </c>
      <c r="E751" s="2">
        <v>1759.84</v>
      </c>
      <c r="F751" s="2" t="s">
        <v>69</v>
      </c>
    </row>
    <row r="752">
      <c r="A752" s="2" t="s">
        <v>6753</v>
      </c>
      <c r="B752" s="2" t="s">
        <v>6754</v>
      </c>
      <c r="C752" s="2">
        <v>30798.15</v>
      </c>
      <c r="D752" s="2" t="s">
        <v>69</v>
      </c>
      <c r="E752" s="2">
        <v>342.98</v>
      </c>
      <c r="F752" s="2" t="s">
        <v>69</v>
      </c>
    </row>
    <row r="753">
      <c r="A753" s="2" t="s">
        <v>6755</v>
      </c>
      <c r="B753" s="2" t="s">
        <v>6756</v>
      </c>
      <c r="C753" s="2">
        <v>9959.04</v>
      </c>
      <c r="D753" s="2" t="s">
        <v>69</v>
      </c>
      <c r="E753" s="2">
        <v>110.54</v>
      </c>
      <c r="F753" s="2" t="s">
        <v>69</v>
      </c>
    </row>
    <row r="754">
      <c r="A754" s="2" t="s">
        <v>6757</v>
      </c>
      <c r="B754" s="2" t="s">
        <v>6758</v>
      </c>
      <c r="C754" s="2">
        <v>14117.4</v>
      </c>
      <c r="D754" s="2" t="s">
        <v>69</v>
      </c>
      <c r="E754" s="2">
        <v>-58.24</v>
      </c>
      <c r="F754" s="2" t="s">
        <v>69</v>
      </c>
    </row>
    <row r="755">
      <c r="A755" s="2" t="s">
        <v>7211</v>
      </c>
      <c r="B755" s="2" t="s">
        <v>6760</v>
      </c>
      <c r="C755" s="2">
        <v>35071.32</v>
      </c>
      <c r="D755" s="2" t="s">
        <v>69</v>
      </c>
      <c r="E755" s="2">
        <v>677.6</v>
      </c>
      <c r="F755" s="2" t="s">
        <v>69</v>
      </c>
    </row>
    <row r="756">
      <c r="A756" s="2" t="s">
        <v>6761</v>
      </c>
      <c r="B756" s="2" t="s">
        <v>6762</v>
      </c>
      <c r="C756" s="2">
        <v>171746.52</v>
      </c>
      <c r="D756" s="2" t="s">
        <v>69</v>
      </c>
      <c r="E756" s="2">
        <v>-7047.34</v>
      </c>
      <c r="F756" s="2" t="s">
        <v>69</v>
      </c>
    </row>
    <row r="757">
      <c r="A757" s="2" t="s">
        <v>6763</v>
      </c>
      <c r="B757" s="2" t="s">
        <v>6764</v>
      </c>
      <c r="C757" s="2">
        <v>82240.62</v>
      </c>
      <c r="D757" s="2" t="s">
        <v>69</v>
      </c>
      <c r="E757" s="2">
        <v>-3505.03</v>
      </c>
      <c r="F757" s="2" t="s">
        <v>69</v>
      </c>
    </row>
    <row r="758">
      <c r="A758" s="2" t="s">
        <v>6765</v>
      </c>
      <c r="B758" s="2" t="s">
        <v>6766</v>
      </c>
      <c r="C758" s="2">
        <v>116357.52</v>
      </c>
      <c r="D758" s="2" t="s">
        <v>69</v>
      </c>
      <c r="E758" s="2">
        <v>5443.27</v>
      </c>
      <c r="F758" s="2" t="s">
        <v>69</v>
      </c>
    </row>
    <row r="759">
      <c r="A759" s="2" t="s">
        <v>6769</v>
      </c>
      <c r="B759" s="2" t="s">
        <v>6770</v>
      </c>
      <c r="C759" s="2">
        <v>54969.88</v>
      </c>
      <c r="D759" s="2" t="s">
        <v>69</v>
      </c>
      <c r="E759" s="2">
        <v>1562.04</v>
      </c>
      <c r="F759" s="2" t="s">
        <v>69</v>
      </c>
    </row>
    <row r="760">
      <c r="A760" s="2" t="s">
        <v>6771</v>
      </c>
      <c r="B760" s="2" t="s">
        <v>6772</v>
      </c>
      <c r="C760" s="2">
        <v>115772.16</v>
      </c>
      <c r="D760" s="2" t="s">
        <v>69</v>
      </c>
      <c r="E760" s="2">
        <v>1886.42</v>
      </c>
      <c r="F760" s="2" t="s">
        <v>69</v>
      </c>
    </row>
    <row r="761">
      <c r="A761" s="2" t="s">
        <v>6775</v>
      </c>
      <c r="B761" s="2" t="s">
        <v>6776</v>
      </c>
      <c r="C761" s="2">
        <v>45569.22</v>
      </c>
      <c r="D761" s="2" t="s">
        <v>69</v>
      </c>
      <c r="E761" s="2">
        <v>265.71</v>
      </c>
      <c r="F761" s="2" t="s">
        <v>69</v>
      </c>
    </row>
    <row r="762">
      <c r="A762" s="2" t="s">
        <v>6777</v>
      </c>
      <c r="B762" s="2" t="s">
        <v>6778</v>
      </c>
      <c r="C762" s="2">
        <v>28273.5</v>
      </c>
      <c r="D762" s="2" t="s">
        <v>69</v>
      </c>
      <c r="E762" s="2">
        <v>-193.81</v>
      </c>
      <c r="F762" s="2" t="s">
        <v>69</v>
      </c>
    </row>
    <row r="763">
      <c r="A763" s="2" t="s">
        <v>6779</v>
      </c>
      <c r="B763" s="2" t="s">
        <v>6780</v>
      </c>
      <c r="C763" s="2">
        <v>21143.82</v>
      </c>
      <c r="D763" s="2" t="s">
        <v>69</v>
      </c>
      <c r="E763" s="2">
        <v>-254.43</v>
      </c>
      <c r="F763" s="2" t="s">
        <v>69</v>
      </c>
    </row>
    <row r="764">
      <c r="A764" s="2" t="s">
        <v>6781</v>
      </c>
      <c r="B764" s="2" t="s">
        <v>6782</v>
      </c>
      <c r="C764" s="2">
        <v>35105</v>
      </c>
      <c r="D764" s="2" t="s">
        <v>69</v>
      </c>
      <c r="E764" s="2">
        <v>-8.39</v>
      </c>
      <c r="F764" s="2" t="s">
        <v>69</v>
      </c>
    </row>
    <row r="765">
      <c r="A765" s="2" t="s">
        <v>6783</v>
      </c>
      <c r="B765" s="2" t="s">
        <v>6784</v>
      </c>
      <c r="C765" s="2">
        <v>11709.36</v>
      </c>
      <c r="D765" s="2" t="s">
        <v>69</v>
      </c>
      <c r="E765" s="2">
        <v>-649.58</v>
      </c>
      <c r="F765" s="2" t="s">
        <v>69</v>
      </c>
    </row>
    <row r="766">
      <c r="A766" s="2" t="s">
        <v>6785</v>
      </c>
      <c r="B766" s="2" t="s">
        <v>6786</v>
      </c>
      <c r="C766" s="2">
        <v>73986.22</v>
      </c>
      <c r="D766" s="2" t="s">
        <v>69</v>
      </c>
      <c r="E766" s="2">
        <v>-3755.16</v>
      </c>
      <c r="F766" s="2" t="s">
        <v>69</v>
      </c>
    </row>
    <row r="767">
      <c r="A767" s="2" t="s">
        <v>6789</v>
      </c>
      <c r="B767" s="2" t="s">
        <v>6790</v>
      </c>
      <c r="C767" s="2">
        <v>68604.8</v>
      </c>
      <c r="D767" s="2" t="s">
        <v>69</v>
      </c>
      <c r="E767" s="2">
        <v>-786.65</v>
      </c>
      <c r="F767" s="2" t="s">
        <v>69</v>
      </c>
    </row>
    <row r="768">
      <c r="A768" s="2" t="s">
        <v>6791</v>
      </c>
      <c r="B768" s="2" t="s">
        <v>6792</v>
      </c>
      <c r="C768" s="2">
        <v>42737.22</v>
      </c>
      <c r="D768" s="2" t="s">
        <v>69</v>
      </c>
      <c r="E768" s="2">
        <v>-2641.96</v>
      </c>
      <c r="F768" s="2" t="s">
        <v>69</v>
      </c>
    </row>
    <row r="769">
      <c r="A769" s="2" t="s">
        <v>6793</v>
      </c>
      <c r="B769" s="2" t="s">
        <v>6794</v>
      </c>
      <c r="C769" s="2">
        <v>59550.75</v>
      </c>
      <c r="D769" s="2" t="s">
        <v>69</v>
      </c>
      <c r="E769" s="2">
        <v>-930.25</v>
      </c>
      <c r="F769" s="2" t="s">
        <v>69</v>
      </c>
    </row>
    <row r="770">
      <c r="A770" s="2" t="s">
        <v>6795</v>
      </c>
      <c r="B770" s="2" t="s">
        <v>6796</v>
      </c>
      <c r="C770" s="2">
        <v>87388.21</v>
      </c>
      <c r="D770" s="2" t="s">
        <v>69</v>
      </c>
      <c r="E770" s="2">
        <v>477.17</v>
      </c>
      <c r="F770" s="2" t="s">
        <v>69</v>
      </c>
    </row>
    <row r="771">
      <c r="A771" s="2" t="s">
        <v>6797</v>
      </c>
      <c r="B771" s="2" t="s">
        <v>6798</v>
      </c>
      <c r="C771" s="2">
        <v>25195.9</v>
      </c>
      <c r="D771" s="2" t="s">
        <v>69</v>
      </c>
      <c r="E771" s="2">
        <v>1019.87</v>
      </c>
      <c r="F771" s="2" t="s">
        <v>69</v>
      </c>
    </row>
    <row r="772">
      <c r="A772" s="2" t="s">
        <v>6799</v>
      </c>
      <c r="B772" s="2" t="s">
        <v>6800</v>
      </c>
      <c r="C772" s="2">
        <v>18804.52</v>
      </c>
      <c r="D772" s="2" t="s">
        <v>69</v>
      </c>
      <c r="E772" s="2">
        <v>-884.75</v>
      </c>
      <c r="F772" s="2" t="s">
        <v>69</v>
      </c>
    </row>
    <row r="773">
      <c r="A773" s="2" t="s">
        <v>6801</v>
      </c>
      <c r="B773" s="2" t="s">
        <v>6802</v>
      </c>
      <c r="C773" s="2">
        <v>43731.72</v>
      </c>
      <c r="D773" s="2" t="s">
        <v>69</v>
      </c>
      <c r="E773" s="2">
        <v>322.23</v>
      </c>
      <c r="F773" s="2" t="s">
        <v>69</v>
      </c>
    </row>
    <row r="774">
      <c r="A774" s="2" t="s">
        <v>6803</v>
      </c>
      <c r="B774" s="2" t="s">
        <v>6804</v>
      </c>
      <c r="C774" s="2">
        <v>71823.23</v>
      </c>
      <c r="D774" s="2" t="s">
        <v>69</v>
      </c>
      <c r="E774" s="2">
        <v>-2399.89</v>
      </c>
      <c r="F774" s="2" t="s">
        <v>69</v>
      </c>
    </row>
    <row r="775">
      <c r="A775" s="2" t="s">
        <v>6805</v>
      </c>
      <c r="B775" s="2" t="s">
        <v>6806</v>
      </c>
      <c r="C775" s="2">
        <v>114946.05</v>
      </c>
      <c r="D775" s="2" t="s">
        <v>69</v>
      </c>
      <c r="E775" s="2">
        <v>-5508.78</v>
      </c>
      <c r="F775" s="2" t="s">
        <v>69</v>
      </c>
    </row>
    <row r="776">
      <c r="A776" s="2" t="s">
        <v>6807</v>
      </c>
      <c r="B776" s="2" t="s">
        <v>6808</v>
      </c>
      <c r="C776" s="2">
        <v>41465.6</v>
      </c>
      <c r="D776" s="2" t="s">
        <v>69</v>
      </c>
      <c r="E776" s="2">
        <v>544.74</v>
      </c>
      <c r="F776" s="2" t="s">
        <v>69</v>
      </c>
    </row>
    <row r="777">
      <c r="A777" s="2" t="s">
        <v>6809</v>
      </c>
      <c r="B777" s="2" t="s">
        <v>6810</v>
      </c>
      <c r="C777" s="2">
        <v>92137.08</v>
      </c>
      <c r="D777" s="2" t="s">
        <v>69</v>
      </c>
      <c r="E777" s="2">
        <v>1490.73</v>
      </c>
      <c r="F777" s="2" t="s">
        <v>69</v>
      </c>
    </row>
    <row r="778">
      <c r="A778" s="2" t="s">
        <v>6811</v>
      </c>
      <c r="B778" s="2" t="s">
        <v>6812</v>
      </c>
      <c r="C778" s="2">
        <v>109458.63</v>
      </c>
      <c r="D778" s="2" t="s">
        <v>69</v>
      </c>
      <c r="E778" s="2">
        <v>-11651.59</v>
      </c>
      <c r="F778" s="2" t="s">
        <v>69</v>
      </c>
    </row>
    <row r="779">
      <c r="A779" s="2" t="s">
        <v>6815</v>
      </c>
      <c r="B779" s="2" t="s">
        <v>6816</v>
      </c>
      <c r="C779" s="2">
        <v>41097.64</v>
      </c>
      <c r="D779" s="2" t="s">
        <v>69</v>
      </c>
      <c r="E779" s="2">
        <v>1616.94</v>
      </c>
      <c r="F779" s="2" t="s">
        <v>69</v>
      </c>
    </row>
    <row r="780">
      <c r="A780" s="2" t="s">
        <v>6817</v>
      </c>
      <c r="B780" s="2" t="s">
        <v>6818</v>
      </c>
      <c r="C780" s="2">
        <v>65547.93</v>
      </c>
      <c r="D780" s="2" t="s">
        <v>69</v>
      </c>
      <c r="E780" s="2">
        <v>-1577.81</v>
      </c>
      <c r="F780" s="2" t="s">
        <v>69</v>
      </c>
    </row>
    <row r="781">
      <c r="A781" s="2" t="s">
        <v>6819</v>
      </c>
      <c r="B781" s="2" t="s">
        <v>6820</v>
      </c>
      <c r="C781" s="2">
        <v>91139.2</v>
      </c>
      <c r="D781" s="2" t="s">
        <v>69</v>
      </c>
      <c r="E781" s="2">
        <v>4697.43</v>
      </c>
      <c r="F781" s="2" t="s">
        <v>69</v>
      </c>
    </row>
    <row r="782">
      <c r="A782" s="2" t="s">
        <v>6821</v>
      </c>
      <c r="B782" s="2" t="s">
        <v>6822</v>
      </c>
      <c r="C782" s="2">
        <v>118257.6</v>
      </c>
      <c r="D782" s="2" t="s">
        <v>69</v>
      </c>
      <c r="E782" s="2">
        <v>-788.86</v>
      </c>
      <c r="F782" s="2" t="s">
        <v>69</v>
      </c>
    </row>
    <row r="783">
      <c r="A783" s="2" t="s">
        <v>6823</v>
      </c>
      <c r="B783" s="2" t="s">
        <v>6824</v>
      </c>
      <c r="C783" s="2">
        <v>12724.47</v>
      </c>
      <c r="D783" s="2" t="s">
        <v>69</v>
      </c>
      <c r="E783" s="2">
        <v>-1151.99</v>
      </c>
      <c r="F783" s="2" t="s">
        <v>69</v>
      </c>
    </row>
    <row r="784">
      <c r="A784" s="2" t="s">
        <v>6825</v>
      </c>
      <c r="B784" s="2" t="s">
        <v>6826</v>
      </c>
      <c r="C784" s="2">
        <v>76785.78</v>
      </c>
      <c r="D784" s="2" t="s">
        <v>69</v>
      </c>
      <c r="E784" s="2">
        <v>-3982.42</v>
      </c>
      <c r="F784" s="2" t="s">
        <v>69</v>
      </c>
    </row>
    <row r="785">
      <c r="A785" s="2" t="s">
        <v>6827</v>
      </c>
      <c r="B785" s="2" t="s">
        <v>6828</v>
      </c>
      <c r="C785" s="2">
        <v>116377.05</v>
      </c>
      <c r="D785" s="2" t="s">
        <v>69</v>
      </c>
      <c r="E785" s="2">
        <v>-2513.73</v>
      </c>
      <c r="F785" s="2" t="s">
        <v>69</v>
      </c>
    </row>
    <row r="786">
      <c r="A786" s="2" t="s">
        <v>6831</v>
      </c>
      <c r="B786" s="2" t="s">
        <v>6832</v>
      </c>
      <c r="C786" s="2">
        <v>24970.96</v>
      </c>
      <c r="D786" s="2" t="s">
        <v>69</v>
      </c>
      <c r="E786" s="2">
        <v>-480.08</v>
      </c>
      <c r="F786" s="2" t="s">
        <v>69</v>
      </c>
    </row>
    <row r="787">
      <c r="A787" s="2" t="s">
        <v>7212</v>
      </c>
      <c r="B787" s="2" t="s">
        <v>7213</v>
      </c>
      <c r="C787" s="2">
        <v>110179.37</v>
      </c>
      <c r="D787" s="2" t="s">
        <v>69</v>
      </c>
      <c r="E787" s="2">
        <v>-637.41</v>
      </c>
      <c r="F787" s="2" t="s">
        <v>69</v>
      </c>
    </row>
    <row r="788">
      <c r="A788" s="2" t="s">
        <v>6833</v>
      </c>
      <c r="B788" s="2" t="s">
        <v>6834</v>
      </c>
      <c r="C788" s="2">
        <v>117256.72</v>
      </c>
      <c r="D788" s="2" t="s">
        <v>69</v>
      </c>
      <c r="E788" s="2">
        <v>5836.62</v>
      </c>
      <c r="F788" s="2" t="s">
        <v>69</v>
      </c>
    </row>
    <row r="789">
      <c r="A789" s="2" t="s">
        <v>6835</v>
      </c>
      <c r="B789" s="2" t="s">
        <v>6836</v>
      </c>
      <c r="C789" s="2">
        <v>66668.76</v>
      </c>
      <c r="D789" s="2" t="s">
        <v>69</v>
      </c>
      <c r="E789" s="2">
        <v>1394.26</v>
      </c>
      <c r="F789" s="2" t="s">
        <v>69</v>
      </c>
    </row>
    <row r="790">
      <c r="A790" s="2" t="s">
        <v>6839</v>
      </c>
      <c r="B790" s="2" t="s">
        <v>6840</v>
      </c>
      <c r="C790" s="2">
        <v>69724.5</v>
      </c>
      <c r="D790" s="2" t="s">
        <v>69</v>
      </c>
      <c r="E790" s="2">
        <v>88.64</v>
      </c>
      <c r="F790" s="2" t="s">
        <v>69</v>
      </c>
    </row>
    <row r="791">
      <c r="A791" s="2" t="s">
        <v>6841</v>
      </c>
      <c r="B791" s="2" t="s">
        <v>6842</v>
      </c>
      <c r="C791" s="2">
        <v>47469.6</v>
      </c>
      <c r="D791" s="2" t="s">
        <v>69</v>
      </c>
      <c r="E791" s="2">
        <v>1359.21</v>
      </c>
      <c r="F791" s="2" t="s">
        <v>69</v>
      </c>
    </row>
    <row r="792">
      <c r="A792" s="2" t="s">
        <v>6845</v>
      </c>
      <c r="B792" s="2" t="s">
        <v>6846</v>
      </c>
      <c r="C792" s="2">
        <v>34452</v>
      </c>
      <c r="D792" s="2" t="s">
        <v>69</v>
      </c>
      <c r="E792" s="2">
        <v>-108.88</v>
      </c>
      <c r="F792" s="2" t="s">
        <v>69</v>
      </c>
    </row>
    <row r="793">
      <c r="A793" s="2" t="s">
        <v>6849</v>
      </c>
      <c r="B793" s="2" t="s">
        <v>6850</v>
      </c>
      <c r="C793" s="2">
        <v>76474.68</v>
      </c>
      <c r="D793" s="2" t="s">
        <v>69</v>
      </c>
      <c r="E793" s="2">
        <v>2554.75</v>
      </c>
      <c r="F793" s="2" t="s">
        <v>69</v>
      </c>
    </row>
    <row r="794">
      <c r="A794" s="2" t="s">
        <v>6851</v>
      </c>
      <c r="B794" s="2" t="s">
        <v>6852</v>
      </c>
      <c r="C794" s="2">
        <v>40259.52</v>
      </c>
      <c r="D794" s="2" t="s">
        <v>69</v>
      </c>
      <c r="E794" s="2">
        <v>12.81</v>
      </c>
      <c r="F794" s="2" t="s">
        <v>69</v>
      </c>
    </row>
    <row r="795">
      <c r="A795" s="2" t="s">
        <v>6853</v>
      </c>
      <c r="B795" s="2" t="s">
        <v>6854</v>
      </c>
      <c r="C795" s="2">
        <v>44725.2</v>
      </c>
      <c r="D795" s="2" t="s">
        <v>69</v>
      </c>
      <c r="E795" s="2">
        <v>1202.68</v>
      </c>
      <c r="F795" s="2" t="s">
        <v>69</v>
      </c>
    </row>
    <row r="796">
      <c r="A796" s="2" t="s">
        <v>6855</v>
      </c>
      <c r="B796" s="2" t="s">
        <v>6856</v>
      </c>
      <c r="C796" s="2">
        <v>8748</v>
      </c>
      <c r="D796" s="2" t="s">
        <v>69</v>
      </c>
      <c r="E796" s="2">
        <v>-623.53</v>
      </c>
      <c r="F796" s="2" t="s">
        <v>69</v>
      </c>
    </row>
    <row r="797">
      <c r="A797" s="2" t="s">
        <v>6857</v>
      </c>
      <c r="B797" s="2" t="s">
        <v>6858</v>
      </c>
      <c r="C797" s="2">
        <v>60690.3</v>
      </c>
      <c r="D797" s="2" t="s">
        <v>69</v>
      </c>
      <c r="E797" s="2">
        <v>-5361.36</v>
      </c>
      <c r="F797" s="2" t="s">
        <v>69</v>
      </c>
    </row>
    <row r="798">
      <c r="A798" s="2" t="s">
        <v>6859</v>
      </c>
      <c r="B798" s="2" t="s">
        <v>6860</v>
      </c>
      <c r="C798" s="2">
        <v>79643.06</v>
      </c>
      <c r="D798" s="2" t="s">
        <v>69</v>
      </c>
      <c r="E798" s="2">
        <v>-6129.84</v>
      </c>
      <c r="F798" s="2" t="s">
        <v>69</v>
      </c>
    </row>
    <row r="799">
      <c r="A799" s="2" t="s">
        <v>6861</v>
      </c>
      <c r="B799" s="2" t="s">
        <v>6862</v>
      </c>
      <c r="C799" s="2">
        <v>29537.97</v>
      </c>
      <c r="D799" s="2" t="s">
        <v>69</v>
      </c>
      <c r="E799" s="2">
        <v>2938.68</v>
      </c>
      <c r="F799" s="2" t="s">
        <v>69</v>
      </c>
    </row>
    <row r="800">
      <c r="A800" s="2" t="s">
        <v>6863</v>
      </c>
      <c r="B800" s="2" t="s">
        <v>6864</v>
      </c>
      <c r="C800" s="2">
        <v>159826</v>
      </c>
      <c r="D800" s="2" t="s">
        <v>69</v>
      </c>
      <c r="E800" s="2">
        <v>-3388.5</v>
      </c>
      <c r="F800" s="2" t="s">
        <v>69</v>
      </c>
    </row>
    <row r="801">
      <c r="A801" s="2" t="s">
        <v>6865</v>
      </c>
      <c r="B801" s="2" t="s">
        <v>6866</v>
      </c>
      <c r="C801" s="2">
        <v>233928.56</v>
      </c>
      <c r="D801" s="2" t="s">
        <v>69</v>
      </c>
      <c r="E801" s="2">
        <v>-1179.65</v>
      </c>
      <c r="F801" s="2" t="s">
        <v>69</v>
      </c>
    </row>
    <row r="802">
      <c r="A802" s="2" t="s">
        <v>6869</v>
      </c>
      <c r="B802" s="2" t="s">
        <v>6870</v>
      </c>
      <c r="C802" s="2">
        <v>33741.33</v>
      </c>
      <c r="D802" s="2" t="s">
        <v>69</v>
      </c>
      <c r="E802" s="2">
        <v>833.64</v>
      </c>
      <c r="F802" s="2" t="s">
        <v>69</v>
      </c>
    </row>
    <row r="803">
      <c r="A803" s="2" t="s">
        <v>6871</v>
      </c>
      <c r="B803" s="2" t="s">
        <v>6872</v>
      </c>
      <c r="C803" s="2">
        <v>51810.92</v>
      </c>
      <c r="D803" s="2" t="s">
        <v>69</v>
      </c>
      <c r="E803" s="2">
        <v>1371.97</v>
      </c>
      <c r="F803" s="2" t="s">
        <v>69</v>
      </c>
    </row>
    <row r="804">
      <c r="A804" s="2" t="s">
        <v>6873</v>
      </c>
      <c r="B804" s="2" t="s">
        <v>6874</v>
      </c>
      <c r="C804" s="2">
        <v>50643.36</v>
      </c>
      <c r="D804" s="2" t="s">
        <v>69</v>
      </c>
      <c r="E804" s="2">
        <v>-3318.26</v>
      </c>
      <c r="F804" s="2" t="s">
        <v>69</v>
      </c>
    </row>
    <row r="805">
      <c r="A805" s="2" t="s">
        <v>6875</v>
      </c>
      <c r="B805" s="2" t="s">
        <v>6876</v>
      </c>
      <c r="C805" s="2">
        <v>53934.16</v>
      </c>
      <c r="D805" s="2" t="s">
        <v>69</v>
      </c>
      <c r="E805" s="2">
        <v>5351.74</v>
      </c>
      <c r="F805" s="2" t="s">
        <v>69</v>
      </c>
    </row>
    <row r="806">
      <c r="A806" s="2" t="s">
        <v>6877</v>
      </c>
      <c r="B806" s="2" t="s">
        <v>6878</v>
      </c>
      <c r="C806" s="2">
        <v>321879.39</v>
      </c>
      <c r="D806" s="2" t="s">
        <v>69</v>
      </c>
      <c r="E806" s="2">
        <v>-21714.86</v>
      </c>
      <c r="F806" s="2" t="s">
        <v>69</v>
      </c>
    </row>
    <row r="807">
      <c r="A807" s="2" t="s">
        <v>6879</v>
      </c>
      <c r="B807" s="2" t="s">
        <v>6880</v>
      </c>
      <c r="C807" s="2">
        <v>28048.64</v>
      </c>
      <c r="D807" s="2" t="s">
        <v>69</v>
      </c>
      <c r="E807" s="2">
        <v>665.4</v>
      </c>
      <c r="F807" s="2" t="s">
        <v>69</v>
      </c>
    </row>
    <row r="808">
      <c r="A808" s="2" t="s">
        <v>6883</v>
      </c>
      <c r="B808" s="2" t="s">
        <v>6884</v>
      </c>
      <c r="C808" s="2">
        <v>13784.28</v>
      </c>
      <c r="D808" s="2" t="s">
        <v>69</v>
      </c>
      <c r="E808" s="2">
        <v>229.62</v>
      </c>
      <c r="F808" s="2" t="s">
        <v>69</v>
      </c>
    </row>
    <row r="809">
      <c r="A809" s="2" t="s">
        <v>6885</v>
      </c>
      <c r="B809" s="2" t="s">
        <v>6886</v>
      </c>
      <c r="C809" s="2">
        <v>106139.97</v>
      </c>
      <c r="D809" s="2" t="s">
        <v>69</v>
      </c>
      <c r="E809" s="2">
        <v>10419.07</v>
      </c>
      <c r="F809" s="2" t="s">
        <v>69</v>
      </c>
    </row>
    <row r="810">
      <c r="A810" s="2" t="s">
        <v>6887</v>
      </c>
      <c r="B810" s="2" t="s">
        <v>6888</v>
      </c>
      <c r="C810" s="2">
        <v>77753.98</v>
      </c>
      <c r="D810" s="2" t="s">
        <v>69</v>
      </c>
      <c r="E810" s="2">
        <v>-1954.43</v>
      </c>
      <c r="F810" s="2" t="s">
        <v>69</v>
      </c>
    </row>
    <row r="811">
      <c r="A811" s="2" t="s">
        <v>6889</v>
      </c>
      <c r="B811" s="2" t="s">
        <v>6890</v>
      </c>
      <c r="C811" s="2">
        <v>53470.1</v>
      </c>
      <c r="D811" s="2" t="s">
        <v>69</v>
      </c>
      <c r="E811" s="2">
        <v>862.28</v>
      </c>
      <c r="F811" s="2" t="s">
        <v>69</v>
      </c>
    </row>
    <row r="812">
      <c r="A812" s="2" t="s">
        <v>6891</v>
      </c>
      <c r="B812" s="2" t="s">
        <v>6892</v>
      </c>
      <c r="C812" s="2">
        <v>35217</v>
      </c>
      <c r="D812" s="2" t="s">
        <v>69</v>
      </c>
      <c r="E812" s="2">
        <v>167.63</v>
      </c>
      <c r="F812" s="2" t="s">
        <v>69</v>
      </c>
    </row>
    <row r="813">
      <c r="A813" s="2" t="s">
        <v>6893</v>
      </c>
      <c r="B813" s="2" t="s">
        <v>6894</v>
      </c>
      <c r="C813" s="2">
        <v>107531.97</v>
      </c>
      <c r="D813" s="2" t="s">
        <v>69</v>
      </c>
      <c r="E813" s="2">
        <v>-2084.09</v>
      </c>
      <c r="F813" s="2" t="s">
        <v>69</v>
      </c>
    </row>
    <row r="814">
      <c r="A814" s="2" t="s">
        <v>6895</v>
      </c>
      <c r="B814" s="2" t="s">
        <v>6896</v>
      </c>
      <c r="C814" s="2">
        <v>49763.56</v>
      </c>
      <c r="D814" s="2" t="s">
        <v>69</v>
      </c>
      <c r="E814" s="2">
        <v>4181.62</v>
      </c>
      <c r="F814" s="2" t="s">
        <v>69</v>
      </c>
    </row>
    <row r="815">
      <c r="A815" s="2" t="s">
        <v>6897</v>
      </c>
      <c r="B815" s="2" t="s">
        <v>6898</v>
      </c>
      <c r="C815" s="2">
        <v>9921.55</v>
      </c>
      <c r="D815" s="2" t="s">
        <v>69</v>
      </c>
      <c r="E815" s="2">
        <v>1079.98</v>
      </c>
      <c r="F815" s="2" t="s">
        <v>69</v>
      </c>
    </row>
    <row r="816">
      <c r="A816" s="2" t="s">
        <v>6899</v>
      </c>
      <c r="B816" s="2" t="s">
        <v>6900</v>
      </c>
      <c r="C816" s="2">
        <v>60698.52</v>
      </c>
      <c r="D816" s="2" t="s">
        <v>69</v>
      </c>
      <c r="E816" s="2">
        <v>5436.94</v>
      </c>
      <c r="F816" s="2" t="s">
        <v>69</v>
      </c>
    </row>
    <row r="817">
      <c r="A817" s="2" t="s">
        <v>6903</v>
      </c>
      <c r="B817" s="2" t="s">
        <v>6904</v>
      </c>
      <c r="C817" s="2">
        <v>22460.13</v>
      </c>
      <c r="D817" s="2" t="s">
        <v>69</v>
      </c>
      <c r="E817" s="2">
        <v>964.6</v>
      </c>
      <c r="F817" s="2" t="s">
        <v>69</v>
      </c>
    </row>
    <row r="818">
      <c r="A818" s="2" t="s">
        <v>6905</v>
      </c>
      <c r="B818" s="2" t="s">
        <v>6906</v>
      </c>
      <c r="C818" s="2">
        <v>111669.12</v>
      </c>
      <c r="D818" s="2" t="s">
        <v>69</v>
      </c>
      <c r="E818" s="2">
        <v>4385.97</v>
      </c>
      <c r="F818" s="2" t="s">
        <v>69</v>
      </c>
    </row>
    <row r="819">
      <c r="A819" s="2" t="s">
        <v>6907</v>
      </c>
      <c r="B819" s="2" t="s">
        <v>6908</v>
      </c>
      <c r="C819" s="2">
        <v>119920.02</v>
      </c>
      <c r="D819" s="2" t="s">
        <v>69</v>
      </c>
      <c r="E819" s="2">
        <v>-4083.5</v>
      </c>
      <c r="F819" s="2" t="s">
        <v>69</v>
      </c>
    </row>
    <row r="820">
      <c r="A820" s="2" t="s">
        <v>6909</v>
      </c>
      <c r="B820" s="2" t="s">
        <v>6910</v>
      </c>
      <c r="C820" s="2">
        <v>41953.98</v>
      </c>
      <c r="D820" s="2" t="s">
        <v>69</v>
      </c>
      <c r="E820" s="2">
        <v>2938.72</v>
      </c>
      <c r="F820" s="2" t="s">
        <v>69</v>
      </c>
    </row>
    <row r="821">
      <c r="A821" s="2" t="s">
        <v>6911</v>
      </c>
      <c r="B821" s="2" t="s">
        <v>6912</v>
      </c>
      <c r="C821" s="2">
        <v>120900.09</v>
      </c>
      <c r="D821" s="2" t="s">
        <v>69</v>
      </c>
      <c r="E821" s="2">
        <v>-1388.85</v>
      </c>
      <c r="F821" s="2" t="s">
        <v>69</v>
      </c>
    </row>
    <row r="822">
      <c r="A822" s="2" t="s">
        <v>6913</v>
      </c>
      <c r="B822" s="2" t="s">
        <v>6914</v>
      </c>
      <c r="C822" s="2">
        <v>79731.09</v>
      </c>
      <c r="D822" s="2" t="s">
        <v>69</v>
      </c>
      <c r="E822" s="2">
        <v>-385.57</v>
      </c>
      <c r="F822" s="2" t="s">
        <v>69</v>
      </c>
    </row>
    <row r="823">
      <c r="A823" s="2" t="s">
        <v>6915</v>
      </c>
      <c r="B823" s="2" t="s">
        <v>6916</v>
      </c>
      <c r="C823" s="2">
        <v>20314.71</v>
      </c>
      <c r="D823" s="2" t="s">
        <v>69</v>
      </c>
      <c r="E823" s="2">
        <v>-605.01</v>
      </c>
      <c r="F823" s="2" t="s">
        <v>69</v>
      </c>
    </row>
    <row r="824">
      <c r="A824" s="2" t="s">
        <v>6917</v>
      </c>
      <c r="B824" s="2" t="s">
        <v>6918</v>
      </c>
      <c r="C824" s="2">
        <v>417642.23</v>
      </c>
      <c r="D824" s="2" t="s">
        <v>69</v>
      </c>
      <c r="E824" s="2">
        <v>-18429.52</v>
      </c>
      <c r="F824" s="2" t="s">
        <v>69</v>
      </c>
    </row>
    <row r="825">
      <c r="A825" s="2" t="s">
        <v>6919</v>
      </c>
      <c r="B825" s="2" t="s">
        <v>6920</v>
      </c>
      <c r="C825" s="2">
        <v>98944.56</v>
      </c>
      <c r="D825" s="2" t="s">
        <v>69</v>
      </c>
      <c r="E825" s="2">
        <v>-11468.68</v>
      </c>
      <c r="F825" s="2" t="s">
        <v>69</v>
      </c>
    </row>
    <row r="826">
      <c r="A826" s="2" t="s">
        <v>6921</v>
      </c>
      <c r="B826" s="2" t="s">
        <v>6922</v>
      </c>
      <c r="C826" s="2">
        <v>9682.16</v>
      </c>
      <c r="D826" s="2" t="s">
        <v>69</v>
      </c>
      <c r="E826" s="2">
        <v>114.51</v>
      </c>
      <c r="F826" s="2" t="s">
        <v>69</v>
      </c>
    </row>
    <row r="827">
      <c r="A827" s="2" t="s">
        <v>6923</v>
      </c>
      <c r="B827" s="2" t="s">
        <v>6924</v>
      </c>
      <c r="C827" s="2">
        <v>18672.34</v>
      </c>
      <c r="D827" s="2" t="s">
        <v>69</v>
      </c>
      <c r="E827" s="2">
        <v>-921.56</v>
      </c>
      <c r="F827" s="2" t="s">
        <v>69</v>
      </c>
    </row>
    <row r="828">
      <c r="A828" s="2" t="s">
        <v>6925</v>
      </c>
      <c r="B828" s="2" t="s">
        <v>6926</v>
      </c>
      <c r="C828" s="2">
        <v>8569.95</v>
      </c>
      <c r="D828" s="2" t="s">
        <v>69</v>
      </c>
      <c r="E828" s="2">
        <v>-952.38</v>
      </c>
      <c r="F828" s="2" t="s">
        <v>69</v>
      </c>
    </row>
    <row r="829">
      <c r="A829" s="2" t="s">
        <v>6927</v>
      </c>
      <c r="B829" s="2" t="s">
        <v>6928</v>
      </c>
      <c r="C829" s="2">
        <v>45263.01</v>
      </c>
      <c r="D829" s="2" t="s">
        <v>69</v>
      </c>
      <c r="E829" s="2">
        <v>-3818.99</v>
      </c>
      <c r="F829" s="2" t="s">
        <v>69</v>
      </c>
    </row>
    <row r="830">
      <c r="A830" s="2" t="s">
        <v>6929</v>
      </c>
      <c r="B830" s="2" t="s">
        <v>6930</v>
      </c>
      <c r="C830" s="2">
        <v>24352.5</v>
      </c>
      <c r="D830" s="2" t="s">
        <v>69</v>
      </c>
      <c r="E830" s="2">
        <v>1169.45</v>
      </c>
      <c r="F830" s="2" t="s">
        <v>69</v>
      </c>
    </row>
    <row r="831">
      <c r="A831" s="2" t="s">
        <v>6931</v>
      </c>
      <c r="B831" s="2" t="s">
        <v>6932</v>
      </c>
      <c r="C831" s="2">
        <v>37077.63</v>
      </c>
      <c r="D831" s="2" t="s">
        <v>69</v>
      </c>
      <c r="E831" s="2">
        <v>-664.71</v>
      </c>
      <c r="F831" s="2" t="s">
        <v>69</v>
      </c>
    </row>
    <row r="832">
      <c r="A832" s="2" t="s">
        <v>6933</v>
      </c>
      <c r="B832" s="2" t="s">
        <v>6934</v>
      </c>
      <c r="C832" s="2">
        <v>58559.9</v>
      </c>
      <c r="D832" s="2" t="s">
        <v>69</v>
      </c>
      <c r="E832" s="2">
        <v>1223.14</v>
      </c>
      <c r="F832" s="2" t="s">
        <v>69</v>
      </c>
    </row>
    <row r="833">
      <c r="A833" s="2" t="s">
        <v>7197</v>
      </c>
      <c r="B833" s="2" t="s">
        <v>7198</v>
      </c>
      <c r="C833" s="2">
        <v>11389.98</v>
      </c>
      <c r="D833" s="2" t="s">
        <v>69</v>
      </c>
      <c r="E833" s="2">
        <v>393.3</v>
      </c>
      <c r="F833" s="2" t="s">
        <v>69</v>
      </c>
    </row>
    <row r="834">
      <c r="A834" s="2" t="s">
        <v>6935</v>
      </c>
      <c r="B834" s="2" t="s">
        <v>6936</v>
      </c>
      <c r="C834" s="2">
        <v>15020.55</v>
      </c>
      <c r="D834" s="2" t="s">
        <v>69</v>
      </c>
      <c r="E834" s="2">
        <v>833.39</v>
      </c>
      <c r="F834" s="2" t="s">
        <v>69</v>
      </c>
    </row>
    <row r="835">
      <c r="A835" s="2" t="s">
        <v>6937</v>
      </c>
      <c r="B835" s="2" t="s">
        <v>6938</v>
      </c>
      <c r="C835" s="2">
        <v>82443.24</v>
      </c>
      <c r="D835" s="2" t="s">
        <v>69</v>
      </c>
      <c r="E835" s="2">
        <v>-2019.68</v>
      </c>
      <c r="F835" s="2" t="s">
        <v>69</v>
      </c>
    </row>
    <row r="836">
      <c r="A836" s="2" t="s">
        <v>6941</v>
      </c>
      <c r="B836" s="2" t="s">
        <v>6942</v>
      </c>
      <c r="C836" s="2">
        <v>25847.22</v>
      </c>
      <c r="D836" s="2" t="s">
        <v>69</v>
      </c>
      <c r="E836" s="2">
        <v>686.77</v>
      </c>
      <c r="F836" s="2" t="s">
        <v>69</v>
      </c>
    </row>
    <row r="837">
      <c r="A837" s="2" t="s">
        <v>6943</v>
      </c>
      <c r="B837" s="2" t="s">
        <v>6944</v>
      </c>
      <c r="C837" s="2">
        <v>59739.93</v>
      </c>
      <c r="D837" s="2" t="s">
        <v>69</v>
      </c>
      <c r="E837" s="2">
        <v>765.11</v>
      </c>
      <c r="F837" s="2" t="s">
        <v>69</v>
      </c>
    </row>
    <row r="838">
      <c r="A838" s="2" t="s">
        <v>6945</v>
      </c>
      <c r="B838" s="2" t="s">
        <v>6946</v>
      </c>
      <c r="C838" s="2">
        <v>49251.8</v>
      </c>
      <c r="D838" s="2" t="s">
        <v>69</v>
      </c>
      <c r="E838" s="2">
        <v>-1719.25</v>
      </c>
      <c r="F838" s="2" t="s">
        <v>69</v>
      </c>
    </row>
    <row r="839">
      <c r="A839" s="2" t="s">
        <v>6947</v>
      </c>
      <c r="B839" s="2" t="s">
        <v>6948</v>
      </c>
      <c r="C839" s="2">
        <v>87863.66</v>
      </c>
      <c r="D839" s="2" t="s">
        <v>69</v>
      </c>
      <c r="E839" s="2">
        <v>4079.31</v>
      </c>
      <c r="F839" s="2" t="s">
        <v>69</v>
      </c>
    </row>
    <row r="840">
      <c r="A840" s="2" t="s">
        <v>6949</v>
      </c>
      <c r="B840" s="2" t="s">
        <v>6950</v>
      </c>
      <c r="C840" s="2">
        <v>42628.56</v>
      </c>
      <c r="D840" s="2" t="s">
        <v>69</v>
      </c>
      <c r="E840" s="2">
        <v>-2366.62</v>
      </c>
      <c r="F840" s="2" t="s">
        <v>69</v>
      </c>
    </row>
    <row r="841">
      <c r="A841" s="2" t="s">
        <v>6951</v>
      </c>
      <c r="B841" s="2" t="s">
        <v>6952</v>
      </c>
      <c r="C841" s="2">
        <v>92202.25</v>
      </c>
      <c r="D841" s="2" t="s">
        <v>69</v>
      </c>
      <c r="E841" s="2">
        <v>-8268.26</v>
      </c>
      <c r="F841" s="2" t="s">
        <v>69</v>
      </c>
    </row>
    <row r="842">
      <c r="A842" s="2" t="s">
        <v>6953</v>
      </c>
      <c r="B842" s="2" t="s">
        <v>6954</v>
      </c>
      <c r="C842" s="2">
        <v>105473.94</v>
      </c>
      <c r="D842" s="2" t="s">
        <v>69</v>
      </c>
      <c r="E842" s="2">
        <v>-1971.34</v>
      </c>
      <c r="F842" s="2" t="s">
        <v>69</v>
      </c>
    </row>
    <row r="843">
      <c r="A843" s="2" t="s">
        <v>6955</v>
      </c>
      <c r="B843" s="2" t="s">
        <v>6956</v>
      </c>
      <c r="C843" s="2">
        <v>68952.45</v>
      </c>
      <c r="D843" s="2" t="s">
        <v>69</v>
      </c>
      <c r="E843" s="2">
        <v>1505.09</v>
      </c>
      <c r="F843" s="2" t="s">
        <v>69</v>
      </c>
    </row>
    <row r="844">
      <c r="A844" s="2" t="s">
        <v>6959</v>
      </c>
      <c r="B844" s="2" t="s">
        <v>6960</v>
      </c>
      <c r="C844" s="2">
        <v>17866.8</v>
      </c>
      <c r="D844" s="2" t="s">
        <v>69</v>
      </c>
      <c r="E844" s="2">
        <v>-1295.16</v>
      </c>
      <c r="F844" s="2" t="s">
        <v>69</v>
      </c>
    </row>
    <row r="845">
      <c r="A845" s="2" t="s">
        <v>6961</v>
      </c>
      <c r="B845" s="2" t="s">
        <v>6962</v>
      </c>
      <c r="C845" s="2">
        <v>19989.09</v>
      </c>
      <c r="D845" s="2" t="s">
        <v>69</v>
      </c>
      <c r="E845" s="2">
        <v>1594.61</v>
      </c>
      <c r="F845" s="2" t="s">
        <v>69</v>
      </c>
    </row>
    <row r="846">
      <c r="A846" s="2" t="s">
        <v>6963</v>
      </c>
      <c r="B846" s="2" t="s">
        <v>6964</v>
      </c>
      <c r="C846" s="2">
        <v>77053.2</v>
      </c>
      <c r="D846" s="2" t="s">
        <v>69</v>
      </c>
      <c r="E846" s="2">
        <v>1140.68</v>
      </c>
      <c r="F846" s="2" t="s">
        <v>69</v>
      </c>
    </row>
    <row r="847">
      <c r="A847" s="2" t="s">
        <v>6965</v>
      </c>
      <c r="B847" s="2" t="s">
        <v>6966</v>
      </c>
      <c r="C847" s="2">
        <v>25576.56</v>
      </c>
      <c r="D847" s="2" t="s">
        <v>69</v>
      </c>
      <c r="E847" s="2">
        <v>-1037.01</v>
      </c>
      <c r="F847" s="2" t="s">
        <v>69</v>
      </c>
    </row>
    <row r="848">
      <c r="A848" s="2" t="s">
        <v>6967</v>
      </c>
      <c r="B848" s="2" t="s">
        <v>6968</v>
      </c>
      <c r="C848" s="2">
        <v>162668.8</v>
      </c>
      <c r="D848" s="2" t="s">
        <v>69</v>
      </c>
      <c r="E848" s="2">
        <v>-12661.52</v>
      </c>
      <c r="F848" s="2" t="s">
        <v>69</v>
      </c>
    </row>
    <row r="849">
      <c r="A849" s="2" t="s">
        <v>6969</v>
      </c>
      <c r="B849" s="2" t="s">
        <v>6970</v>
      </c>
      <c r="C849" s="2">
        <v>8064.09</v>
      </c>
      <c r="D849" s="2" t="s">
        <v>69</v>
      </c>
      <c r="E849" s="2">
        <v>-150.23</v>
      </c>
      <c r="F849" s="2" t="s">
        <v>69</v>
      </c>
    </row>
    <row r="850">
      <c r="A850" s="2" t="s">
        <v>6973</v>
      </c>
      <c r="B850" s="2" t="s">
        <v>6974</v>
      </c>
      <c r="C850" s="2">
        <v>71047.54</v>
      </c>
      <c r="D850" s="2" t="s">
        <v>69</v>
      </c>
      <c r="E850" s="2">
        <v>156.65</v>
      </c>
      <c r="F850" s="2" t="s">
        <v>69</v>
      </c>
    </row>
    <row r="851">
      <c r="A851" s="2" t="s">
        <v>6975</v>
      </c>
      <c r="B851" s="2" t="s">
        <v>6976</v>
      </c>
      <c r="C851" s="2">
        <v>35731.08</v>
      </c>
      <c r="D851" s="2" t="s">
        <v>69</v>
      </c>
      <c r="E851" s="2">
        <v>-1413.83</v>
      </c>
      <c r="F851" s="2" t="s">
        <v>69</v>
      </c>
    </row>
    <row r="852">
      <c r="A852" s="2" t="s">
        <v>6977</v>
      </c>
      <c r="B852" s="2" t="s">
        <v>6978</v>
      </c>
      <c r="C852" s="2">
        <v>73414.66</v>
      </c>
      <c r="D852" s="2" t="s">
        <v>69</v>
      </c>
      <c r="E852" s="2">
        <v>5898.99</v>
      </c>
      <c r="F852" s="2" t="s">
        <v>69</v>
      </c>
    </row>
    <row r="853">
      <c r="A853" s="2" t="s">
        <v>6979</v>
      </c>
      <c r="B853" s="2" t="s">
        <v>6980</v>
      </c>
      <c r="C853" s="2">
        <v>65182.54</v>
      </c>
      <c r="D853" s="2" t="s">
        <v>69</v>
      </c>
      <c r="E853" s="2">
        <v>4986.88</v>
      </c>
      <c r="F853" s="2" t="s">
        <v>69</v>
      </c>
    </row>
    <row r="854">
      <c r="A854" s="2" t="s">
        <v>6981</v>
      </c>
      <c r="B854" s="2" t="s">
        <v>6982</v>
      </c>
      <c r="C854" s="2">
        <v>15187.5</v>
      </c>
      <c r="D854" s="2" t="s">
        <v>69</v>
      </c>
      <c r="E854" s="2">
        <v>-936.42</v>
      </c>
      <c r="F854" s="2" t="s">
        <v>69</v>
      </c>
    </row>
    <row r="855">
      <c r="A855" s="2" t="s">
        <v>6983</v>
      </c>
      <c r="B855" s="2" t="s">
        <v>6984</v>
      </c>
      <c r="C855" s="2">
        <v>11220.08</v>
      </c>
      <c r="D855" s="2" t="s">
        <v>69</v>
      </c>
      <c r="E855" s="2">
        <v>-327.38</v>
      </c>
      <c r="F855" s="2" t="s">
        <v>69</v>
      </c>
    </row>
    <row r="856">
      <c r="A856" s="2" t="s">
        <v>6985</v>
      </c>
      <c r="B856" s="2" t="s">
        <v>6986</v>
      </c>
      <c r="C856" s="2">
        <v>103689.29</v>
      </c>
      <c r="D856" s="2" t="s">
        <v>69</v>
      </c>
      <c r="E856" s="2">
        <v>-2141.7</v>
      </c>
      <c r="F856" s="2" t="s">
        <v>69</v>
      </c>
    </row>
    <row r="857">
      <c r="A857" s="2" t="s">
        <v>6987</v>
      </c>
      <c r="B857" s="2" t="s">
        <v>6988</v>
      </c>
      <c r="C857" s="2">
        <v>179957.31</v>
      </c>
      <c r="D857" s="2" t="s">
        <v>69</v>
      </c>
      <c r="E857" s="2">
        <v>-9273.6</v>
      </c>
      <c r="F857" s="2" t="s">
        <v>69</v>
      </c>
    </row>
    <row r="858">
      <c r="A858" s="2" t="s">
        <v>6989</v>
      </c>
      <c r="B858" s="2" t="s">
        <v>6990</v>
      </c>
      <c r="C858" s="2">
        <v>59517.68</v>
      </c>
      <c r="D858" s="2" t="s">
        <v>69</v>
      </c>
      <c r="E858" s="2">
        <v>-6230.94</v>
      </c>
      <c r="F858" s="2" t="s">
        <v>69</v>
      </c>
    </row>
    <row r="859">
      <c r="A859" s="2" t="s">
        <v>6991</v>
      </c>
      <c r="B859" s="2" t="s">
        <v>6992</v>
      </c>
      <c r="C859" s="2">
        <v>207047.7</v>
      </c>
      <c r="D859" s="2" t="s">
        <v>69</v>
      </c>
      <c r="E859" s="2">
        <v>-7923.14</v>
      </c>
      <c r="F859" s="2" t="s">
        <v>69</v>
      </c>
    </row>
    <row r="860">
      <c r="A860" s="2" t="s">
        <v>6993</v>
      </c>
      <c r="B860" s="2" t="s">
        <v>6994</v>
      </c>
      <c r="C860" s="2">
        <v>12282.55</v>
      </c>
      <c r="D860" s="2" t="s">
        <v>69</v>
      </c>
      <c r="E860" s="2">
        <v>537.14</v>
      </c>
      <c r="F860" s="2" t="s">
        <v>69</v>
      </c>
    </row>
    <row r="861">
      <c r="A861" s="2" t="s">
        <v>6995</v>
      </c>
      <c r="B861" s="2" t="s">
        <v>6996</v>
      </c>
      <c r="C861" s="2">
        <v>56287.14</v>
      </c>
      <c r="D861" s="2" t="s">
        <v>69</v>
      </c>
      <c r="E861" s="2">
        <v>-1404.14</v>
      </c>
      <c r="F861" s="2" t="s">
        <v>69</v>
      </c>
    </row>
    <row r="862">
      <c r="A862" s="2" t="s">
        <v>6997</v>
      </c>
      <c r="B862" s="2" t="s">
        <v>6998</v>
      </c>
      <c r="C862" s="2">
        <v>6644.88</v>
      </c>
      <c r="D862" s="2" t="s">
        <v>69</v>
      </c>
      <c r="E862" s="2">
        <v>524.87</v>
      </c>
      <c r="F862" s="2" t="s">
        <v>69</v>
      </c>
    </row>
    <row r="863">
      <c r="A863" s="2" t="s">
        <v>6999</v>
      </c>
      <c r="B863" s="2" t="s">
        <v>7000</v>
      </c>
      <c r="C863" s="2">
        <v>107844.24</v>
      </c>
      <c r="D863" s="2" t="s">
        <v>69</v>
      </c>
      <c r="E863" s="2">
        <v>-6763.07</v>
      </c>
      <c r="F863" s="2" t="s">
        <v>69</v>
      </c>
    </row>
    <row r="864">
      <c r="A864" s="2" t="s">
        <v>7001</v>
      </c>
      <c r="B864" s="2" t="s">
        <v>7002</v>
      </c>
      <c r="C864" s="2">
        <v>50641.32</v>
      </c>
      <c r="D864" s="2" t="s">
        <v>69</v>
      </c>
      <c r="E864" s="2">
        <v>3521.2</v>
      </c>
      <c r="F864" s="2" t="s">
        <v>69</v>
      </c>
    </row>
    <row r="865">
      <c r="A865" s="2" t="s">
        <v>7003</v>
      </c>
      <c r="B865" s="2" t="s">
        <v>7004</v>
      </c>
      <c r="C865" s="2">
        <v>47868.8</v>
      </c>
      <c r="D865" s="2" t="s">
        <v>69</v>
      </c>
      <c r="E865" s="2">
        <v>-6393.09</v>
      </c>
      <c r="F865" s="2" t="s">
        <v>69</v>
      </c>
    </row>
    <row r="866">
      <c r="A866" s="2" t="s">
        <v>7005</v>
      </c>
      <c r="B866" s="2" t="s">
        <v>7006</v>
      </c>
      <c r="C866" s="2">
        <v>95613.67</v>
      </c>
      <c r="D866" s="2" t="s">
        <v>69</v>
      </c>
      <c r="E866" s="2">
        <v>4699.81</v>
      </c>
      <c r="F866" s="2" t="s">
        <v>69</v>
      </c>
    </row>
    <row r="867">
      <c r="A867" s="2" t="s">
        <v>7011</v>
      </c>
      <c r="B867" s="2" t="s">
        <v>7012</v>
      </c>
      <c r="C867" s="2">
        <v>9827.39</v>
      </c>
      <c r="D867" s="2" t="s">
        <v>69</v>
      </c>
      <c r="E867" s="2">
        <v>-804.75</v>
      </c>
      <c r="F867" s="2" t="s">
        <v>69</v>
      </c>
    </row>
    <row r="868">
      <c r="A868" s="2" t="s">
        <v>7013</v>
      </c>
      <c r="B868" s="2" t="s">
        <v>7014</v>
      </c>
      <c r="C868" s="2">
        <v>34296.88</v>
      </c>
      <c r="D868" s="2" t="s">
        <v>69</v>
      </c>
      <c r="E868" s="2">
        <v>2154.12</v>
      </c>
      <c r="F868" s="2" t="s">
        <v>69</v>
      </c>
    </row>
    <row r="869">
      <c r="A869" s="2" t="s">
        <v>7015</v>
      </c>
      <c r="B869" s="2" t="s">
        <v>7016</v>
      </c>
      <c r="C869" s="2">
        <v>30396.82</v>
      </c>
      <c r="D869" s="2" t="s">
        <v>69</v>
      </c>
      <c r="E869" s="2">
        <v>-545.02</v>
      </c>
      <c r="F869" s="2" t="s">
        <v>69</v>
      </c>
    </row>
    <row r="870">
      <c r="A870" s="2" t="s">
        <v>7017</v>
      </c>
      <c r="B870" s="2" t="s">
        <v>7018</v>
      </c>
      <c r="C870" s="2">
        <v>43092.45</v>
      </c>
      <c r="D870" s="2" t="s">
        <v>69</v>
      </c>
      <c r="E870" s="2">
        <v>3519.92</v>
      </c>
      <c r="F870" s="2" t="s">
        <v>69</v>
      </c>
    </row>
    <row r="871">
      <c r="A871" s="2" t="s">
        <v>7019</v>
      </c>
      <c r="B871" s="2" t="s">
        <v>7020</v>
      </c>
      <c r="C871" s="2">
        <v>86448.25</v>
      </c>
      <c r="D871" s="2" t="s">
        <v>69</v>
      </c>
      <c r="E871" s="2">
        <v>-6533.18</v>
      </c>
      <c r="F871" s="2" t="s">
        <v>69</v>
      </c>
    </row>
    <row r="872">
      <c r="A872" s="2" t="s">
        <v>7021</v>
      </c>
      <c r="B872" s="2" t="s">
        <v>7022</v>
      </c>
      <c r="C872" s="2">
        <v>7293.88</v>
      </c>
      <c r="D872" s="2" t="s">
        <v>69</v>
      </c>
      <c r="E872" s="2">
        <v>754</v>
      </c>
      <c r="F872" s="2" t="s">
        <v>69</v>
      </c>
    </row>
    <row r="873">
      <c r="A873" s="2" t="s">
        <v>7023</v>
      </c>
      <c r="B873" s="2" t="s">
        <v>7024</v>
      </c>
      <c r="C873" s="2">
        <v>21160.8</v>
      </c>
      <c r="D873" s="2" t="s">
        <v>69</v>
      </c>
      <c r="E873" s="2">
        <v>-253.82</v>
      </c>
      <c r="F873" s="2" t="s">
        <v>69</v>
      </c>
    </row>
    <row r="874">
      <c r="A874" s="2" t="s">
        <v>7025</v>
      </c>
      <c r="B874" s="2" t="s">
        <v>7026</v>
      </c>
      <c r="C874" s="2">
        <v>7327.3</v>
      </c>
      <c r="D874" s="2" t="s">
        <v>69</v>
      </c>
      <c r="E874" s="2">
        <v>-113.17</v>
      </c>
      <c r="F874" s="2" t="s">
        <v>69</v>
      </c>
    </row>
    <row r="875">
      <c r="A875" s="2" t="s">
        <v>7027</v>
      </c>
      <c r="B875" s="2" t="s">
        <v>7028</v>
      </c>
      <c r="C875" s="2">
        <v>19019.22</v>
      </c>
      <c r="D875" s="2" t="s">
        <v>69</v>
      </c>
      <c r="E875" s="2">
        <v>727.67</v>
      </c>
      <c r="F875" s="2" t="s">
        <v>69</v>
      </c>
    </row>
    <row r="876">
      <c r="A876" s="2" t="s">
        <v>7031</v>
      </c>
      <c r="B876" s="2" t="s">
        <v>7032</v>
      </c>
      <c r="C876" s="2">
        <v>60477.95</v>
      </c>
      <c r="D876" s="2" t="s">
        <v>69</v>
      </c>
      <c r="E876" s="2">
        <v>-3749.91</v>
      </c>
      <c r="F876" s="2" t="s">
        <v>69</v>
      </c>
    </row>
    <row r="877">
      <c r="A877" s="2" t="s">
        <v>7033</v>
      </c>
      <c r="B877" s="2" t="s">
        <v>7034</v>
      </c>
      <c r="C877" s="2">
        <v>69894.23</v>
      </c>
      <c r="D877" s="2" t="s">
        <v>69</v>
      </c>
      <c r="E877" s="2">
        <v>319.91</v>
      </c>
      <c r="F877" s="2" t="s">
        <v>69</v>
      </c>
    </row>
    <row r="878">
      <c r="A878" s="2" t="s">
        <v>7035</v>
      </c>
      <c r="B878" s="2" t="s">
        <v>7036</v>
      </c>
      <c r="C878" s="2">
        <v>36618.78</v>
      </c>
      <c r="D878" s="2" t="s">
        <v>69</v>
      </c>
      <c r="E878" s="2">
        <v>184.18</v>
      </c>
      <c r="F878" s="2" t="s">
        <v>69</v>
      </c>
    </row>
    <row r="879">
      <c r="A879" s="2" t="s">
        <v>7037</v>
      </c>
      <c r="B879" s="2" t="s">
        <v>7038</v>
      </c>
      <c r="C879" s="2">
        <v>126066.05</v>
      </c>
      <c r="D879" s="2" t="s">
        <v>69</v>
      </c>
      <c r="E879" s="2">
        <v>-4275.46</v>
      </c>
      <c r="F879" s="2" t="s">
        <v>69</v>
      </c>
    </row>
    <row r="880">
      <c r="A880" s="2" t="s">
        <v>7039</v>
      </c>
      <c r="B880" s="2" t="s">
        <v>7040</v>
      </c>
      <c r="C880" s="2">
        <v>6769.29</v>
      </c>
      <c r="D880" s="2" t="s">
        <v>69</v>
      </c>
      <c r="E880" s="2">
        <v>128.42</v>
      </c>
      <c r="F880" s="2" t="s">
        <v>69</v>
      </c>
    </row>
    <row r="881">
      <c r="A881" s="2" t="s">
        <v>7041</v>
      </c>
      <c r="B881" s="2" t="s">
        <v>7042</v>
      </c>
      <c r="C881" s="2">
        <v>46424.07</v>
      </c>
      <c r="D881" s="2" t="s">
        <v>69</v>
      </c>
      <c r="E881" s="2">
        <v>1189.7</v>
      </c>
      <c r="F881" s="2" t="s">
        <v>69</v>
      </c>
    </row>
    <row r="882">
      <c r="A882" s="2" t="s">
        <v>7045</v>
      </c>
      <c r="B882" s="2" t="s">
        <v>7046</v>
      </c>
      <c r="C882" s="2">
        <v>100833.17</v>
      </c>
      <c r="D882" s="2" t="s">
        <v>69</v>
      </c>
      <c r="E882" s="2">
        <v>-6777.63</v>
      </c>
      <c r="F882" s="2" t="s">
        <v>69</v>
      </c>
    </row>
    <row r="883">
      <c r="A883" s="2" t="s">
        <v>7047</v>
      </c>
      <c r="B883" s="2" t="s">
        <v>7048</v>
      </c>
      <c r="C883" s="2">
        <v>63983.1</v>
      </c>
      <c r="D883" s="2" t="s">
        <v>69</v>
      </c>
      <c r="E883" s="2">
        <v>-483.26</v>
      </c>
      <c r="F883" s="2" t="s">
        <v>69</v>
      </c>
    </row>
    <row r="884">
      <c r="A884" s="2" t="s">
        <v>7053</v>
      </c>
      <c r="B884" s="2" t="s">
        <v>7054</v>
      </c>
      <c r="C884" s="2">
        <v>29322.7</v>
      </c>
      <c r="D884" s="2" t="s">
        <v>69</v>
      </c>
      <c r="E884" s="2">
        <v>417.77</v>
      </c>
      <c r="F884" s="2" t="s">
        <v>69</v>
      </c>
    </row>
    <row r="885">
      <c r="A885" s="2" t="s">
        <v>7055</v>
      </c>
      <c r="B885" s="2" t="s">
        <v>7056</v>
      </c>
      <c r="C885" s="2">
        <v>68648.3</v>
      </c>
      <c r="D885" s="2" t="s">
        <v>69</v>
      </c>
      <c r="E885" s="2">
        <v>641.12</v>
      </c>
      <c r="F885" s="2" t="s">
        <v>69</v>
      </c>
    </row>
    <row r="886">
      <c r="A886" s="2" t="s">
        <v>7059</v>
      </c>
      <c r="B886" s="2" t="s">
        <v>7060</v>
      </c>
      <c r="C886" s="2">
        <v>32344.9</v>
      </c>
      <c r="D886" s="2" t="s">
        <v>69</v>
      </c>
      <c r="E886" s="2">
        <v>-234.54</v>
      </c>
      <c r="F886" s="2" t="s">
        <v>69</v>
      </c>
    </row>
    <row r="887">
      <c r="A887" s="2" t="s">
        <v>7061</v>
      </c>
      <c r="B887" s="2" t="s">
        <v>7062</v>
      </c>
      <c r="C887" s="2">
        <v>11987.53</v>
      </c>
      <c r="D887" s="2" t="s">
        <v>69</v>
      </c>
      <c r="E887" s="2">
        <v>212.15</v>
      </c>
      <c r="F887" s="2" t="s">
        <v>69</v>
      </c>
    </row>
    <row r="888">
      <c r="A888" s="2" t="s">
        <v>7063</v>
      </c>
      <c r="B888" s="2" t="s">
        <v>7064</v>
      </c>
      <c r="C888" s="2">
        <v>6002.1</v>
      </c>
      <c r="D888" s="2" t="s">
        <v>69</v>
      </c>
      <c r="E888" s="2">
        <v>114.12</v>
      </c>
      <c r="F888" s="2" t="s">
        <v>69</v>
      </c>
    </row>
    <row r="889">
      <c r="A889" s="2" t="s">
        <v>7071</v>
      </c>
      <c r="B889" s="2" t="s">
        <v>7072</v>
      </c>
      <c r="C889" s="2">
        <v>130080.58</v>
      </c>
      <c r="D889" s="2" t="s">
        <v>69</v>
      </c>
      <c r="E889" s="2">
        <v>11474.38</v>
      </c>
      <c r="F889" s="2" t="s">
        <v>69</v>
      </c>
    </row>
    <row r="890">
      <c r="A890" s="2" t="s">
        <v>7075</v>
      </c>
      <c r="B890" s="2" t="s">
        <v>7076</v>
      </c>
      <c r="C890" s="2">
        <v>109038.2</v>
      </c>
      <c r="D890" s="2" t="s">
        <v>69</v>
      </c>
      <c r="E890" s="2">
        <v>2153.15</v>
      </c>
      <c r="F890" s="2" t="s">
        <v>69</v>
      </c>
    </row>
    <row r="891">
      <c r="A891" s="2" t="s">
        <v>7077</v>
      </c>
      <c r="B891" s="2" t="s">
        <v>7078</v>
      </c>
      <c r="C891" s="2">
        <v>121859.5</v>
      </c>
      <c r="D891" s="2" t="s">
        <v>69</v>
      </c>
      <c r="E891" s="2">
        <v>-4771.68</v>
      </c>
      <c r="F891" s="2" t="s">
        <v>69</v>
      </c>
    </row>
    <row r="892">
      <c r="A892" s="2" t="s">
        <v>7079</v>
      </c>
      <c r="B892" s="2" t="s">
        <v>7080</v>
      </c>
      <c r="C892" s="2">
        <v>434865.6</v>
      </c>
      <c r="D892" s="2" t="s">
        <v>69</v>
      </c>
      <c r="E892" s="2">
        <v>-14318.82</v>
      </c>
      <c r="F892" s="2" t="s">
        <v>69</v>
      </c>
    </row>
    <row r="893">
      <c r="A893" s="2" t="s">
        <v>7081</v>
      </c>
      <c r="B893" s="2" t="s">
        <v>7082</v>
      </c>
      <c r="C893" s="2">
        <v>240898.08</v>
      </c>
      <c r="D893" s="2" t="s">
        <v>69</v>
      </c>
      <c r="E893" s="2">
        <v>14144.03</v>
      </c>
      <c r="F893" s="2" t="s">
        <v>69</v>
      </c>
    </row>
    <row r="894">
      <c r="A894" s="2" t="s">
        <v>7083</v>
      </c>
      <c r="B894" s="2" t="s">
        <v>7084</v>
      </c>
      <c r="C894" s="2">
        <v>25046.3</v>
      </c>
      <c r="D894" s="2" t="s">
        <v>69</v>
      </c>
      <c r="E894" s="2">
        <v>1283.15</v>
      </c>
      <c r="F894" s="2" t="s">
        <v>69</v>
      </c>
    </row>
    <row r="895">
      <c r="A895" s="2" t="s">
        <v>7085</v>
      </c>
      <c r="B895" s="2" t="s">
        <v>7086</v>
      </c>
      <c r="C895" s="2">
        <v>99610.63</v>
      </c>
      <c r="D895" s="2" t="s">
        <v>69</v>
      </c>
      <c r="E895" s="2">
        <v>1554.3</v>
      </c>
      <c r="F895" s="2" t="s">
        <v>69</v>
      </c>
    </row>
    <row r="896">
      <c r="A896" s="2" t="s">
        <v>7087</v>
      </c>
      <c r="B896" s="2" t="s">
        <v>7088</v>
      </c>
      <c r="C896" s="2">
        <v>277510.88</v>
      </c>
      <c r="D896" s="2" t="s">
        <v>69</v>
      </c>
      <c r="E896" s="2">
        <v>5659.48</v>
      </c>
      <c r="F896" s="2" t="s">
        <v>69</v>
      </c>
    </row>
    <row r="897">
      <c r="A897" s="2" t="s">
        <v>7089</v>
      </c>
      <c r="B897" s="2" t="s">
        <v>7090</v>
      </c>
      <c r="C897" s="2">
        <v>18936.9</v>
      </c>
      <c r="D897" s="2" t="s">
        <v>69</v>
      </c>
      <c r="E897" s="2">
        <v>-1903.94</v>
      </c>
      <c r="F897" s="2" t="s">
        <v>69</v>
      </c>
    </row>
    <row r="898">
      <c r="A898" s="2" t="s">
        <v>7091</v>
      </c>
      <c r="B898" s="2" t="s">
        <v>7092</v>
      </c>
      <c r="C898" s="2">
        <v>56628.68</v>
      </c>
      <c r="D898" s="2" t="s">
        <v>69</v>
      </c>
      <c r="E898" s="2">
        <v>-1946.38</v>
      </c>
      <c r="F898" s="2" t="s">
        <v>69</v>
      </c>
    </row>
    <row r="899">
      <c r="A899" s="2" t="s">
        <v>7093</v>
      </c>
      <c r="B899" s="2" t="s">
        <v>7094</v>
      </c>
      <c r="C899" s="2">
        <v>26317.53</v>
      </c>
      <c r="D899" s="2" t="s">
        <v>69</v>
      </c>
      <c r="E899" s="2">
        <v>2632.7</v>
      </c>
      <c r="F899" s="2" t="s">
        <v>69</v>
      </c>
    </row>
    <row r="900">
      <c r="A900" s="2" t="s">
        <v>7097</v>
      </c>
      <c r="B900" s="2" t="s">
        <v>7098</v>
      </c>
      <c r="C900" s="2">
        <v>72324</v>
      </c>
      <c r="D900" s="2" t="s">
        <v>69</v>
      </c>
      <c r="E900" s="2">
        <v>2213.62</v>
      </c>
      <c r="F900" s="2" t="s">
        <v>69</v>
      </c>
    </row>
    <row r="901">
      <c r="A901" s="2" t="s">
        <v>7099</v>
      </c>
      <c r="B901" s="2" t="s">
        <v>7100</v>
      </c>
      <c r="C901" s="2">
        <v>25803.96</v>
      </c>
      <c r="D901" s="2" t="s">
        <v>69</v>
      </c>
      <c r="E901" s="2">
        <v>-451.06</v>
      </c>
      <c r="F901" s="2" t="s">
        <v>69</v>
      </c>
    </row>
    <row r="902">
      <c r="A902" s="2" t="s">
        <v>7103</v>
      </c>
      <c r="B902" s="2" t="s">
        <v>7104</v>
      </c>
      <c r="C902" s="2">
        <v>68075.2</v>
      </c>
      <c r="D902" s="2" t="s">
        <v>69</v>
      </c>
      <c r="E902" s="2">
        <v>-1548.33</v>
      </c>
      <c r="F902" s="2" t="s">
        <v>69</v>
      </c>
    </row>
    <row r="903">
      <c r="A903" s="2" t="s">
        <v>7105</v>
      </c>
      <c r="B903" s="2" t="s">
        <v>7106</v>
      </c>
      <c r="C903" s="2">
        <v>48918.35</v>
      </c>
      <c r="D903" s="2" t="s">
        <v>69</v>
      </c>
      <c r="E903" s="2">
        <v>1782.57</v>
      </c>
      <c r="F903" s="2" t="s">
        <v>69</v>
      </c>
    </row>
    <row r="904">
      <c r="A904" s="2" t="s">
        <v>7107</v>
      </c>
      <c r="B904" s="2" t="s">
        <v>7108</v>
      </c>
      <c r="C904" s="2">
        <v>23774.24</v>
      </c>
      <c r="D904" s="2" t="s">
        <v>69</v>
      </c>
      <c r="E904" s="2">
        <v>1267.07</v>
      </c>
      <c r="F904" s="2" t="s">
        <v>69</v>
      </c>
    </row>
    <row r="905">
      <c r="A905" s="2" t="s">
        <v>7109</v>
      </c>
      <c r="B905" s="2" t="s">
        <v>7110</v>
      </c>
      <c r="C905" s="2">
        <v>154197.94</v>
      </c>
      <c r="D905" s="2" t="s">
        <v>69</v>
      </c>
      <c r="E905" s="2">
        <v>16883.17</v>
      </c>
      <c r="F905" s="2" t="s">
        <v>69</v>
      </c>
    </row>
    <row r="906">
      <c r="A906" s="2" t="s">
        <v>7111</v>
      </c>
      <c r="B906" s="2" t="s">
        <v>7112</v>
      </c>
      <c r="C906" s="2">
        <v>68235.96</v>
      </c>
      <c r="D906" s="2" t="s">
        <v>69</v>
      </c>
      <c r="E906" s="2">
        <v>-798.26</v>
      </c>
      <c r="F906" s="2" t="s">
        <v>69</v>
      </c>
    </row>
    <row r="907">
      <c r="A907" s="2" t="s">
        <v>7113</v>
      </c>
      <c r="B907" s="2" t="s">
        <v>7114</v>
      </c>
      <c r="C907" s="2">
        <v>64764.66</v>
      </c>
      <c r="D907" s="2" t="s">
        <v>69</v>
      </c>
      <c r="E907" s="2">
        <v>1304.64</v>
      </c>
      <c r="F907" s="2" t="s">
        <v>69</v>
      </c>
    </row>
    <row r="908">
      <c r="A908" s="2" t="s">
        <v>7115</v>
      </c>
      <c r="B908" s="2" t="s">
        <v>7116</v>
      </c>
      <c r="C908" s="2">
        <v>97762.14</v>
      </c>
      <c r="D908" s="2" t="s">
        <v>69</v>
      </c>
      <c r="E908" s="2">
        <v>348.35</v>
      </c>
      <c r="F908" s="2" t="s">
        <v>69</v>
      </c>
    </row>
    <row r="909">
      <c r="A909" s="2" t="s">
        <v>7117</v>
      </c>
      <c r="B909" s="2" t="s">
        <v>7118</v>
      </c>
      <c r="C909" s="2">
        <v>114745.26</v>
      </c>
      <c r="D909" s="2" t="s">
        <v>69</v>
      </c>
      <c r="E909" s="2">
        <v>9310</v>
      </c>
      <c r="F909" s="2" t="s">
        <v>69</v>
      </c>
    </row>
    <row r="910">
      <c r="A910" s="2" t="s">
        <v>7119</v>
      </c>
      <c r="B910" s="2" t="s">
        <v>7120</v>
      </c>
      <c r="C910" s="2">
        <v>22822.14</v>
      </c>
      <c r="D910" s="2" t="s">
        <v>69</v>
      </c>
      <c r="E910" s="2">
        <v>373.51</v>
      </c>
      <c r="F910" s="2" t="s">
        <v>69</v>
      </c>
    </row>
    <row r="911">
      <c r="A911" s="2" t="s">
        <v>7121</v>
      </c>
      <c r="B911" s="2" t="s">
        <v>7122</v>
      </c>
      <c r="C911" s="2">
        <v>100223.66</v>
      </c>
      <c r="D911" s="2" t="s">
        <v>69</v>
      </c>
      <c r="E911" s="2">
        <v>-4887.64</v>
      </c>
      <c r="F911" s="2" t="s">
        <v>69</v>
      </c>
    </row>
    <row r="912">
      <c r="A912" s="2" t="s">
        <v>7125</v>
      </c>
      <c r="B912" s="2" t="s">
        <v>7126</v>
      </c>
      <c r="C912" s="2">
        <v>75224.34</v>
      </c>
      <c r="D912" s="2" t="s">
        <v>69</v>
      </c>
      <c r="E912" s="2">
        <v>1919.01</v>
      </c>
      <c r="F912" s="2" t="s">
        <v>69</v>
      </c>
    </row>
    <row r="913">
      <c r="A913" s="2" t="s">
        <v>7129</v>
      </c>
      <c r="B913" s="2" t="s">
        <v>7130</v>
      </c>
      <c r="C913" s="2">
        <v>29260.32</v>
      </c>
      <c r="D913" s="2" t="s">
        <v>69</v>
      </c>
      <c r="E913" s="2">
        <v>-1078.75</v>
      </c>
      <c r="F913" s="2" t="s">
        <v>69</v>
      </c>
    </row>
    <row r="914">
      <c r="A914" s="2" t="s">
        <v>7131</v>
      </c>
      <c r="B914" s="2" t="s">
        <v>7132</v>
      </c>
      <c r="C914" s="2">
        <v>120761.73</v>
      </c>
      <c r="D914" s="2" t="s">
        <v>69</v>
      </c>
      <c r="E914" s="2">
        <v>-4188.02</v>
      </c>
      <c r="F914" s="2" t="s">
        <v>69</v>
      </c>
    </row>
    <row r="915">
      <c r="A915" s="2" t="s">
        <v>7133</v>
      </c>
      <c r="B915" s="2" t="s">
        <v>7134</v>
      </c>
      <c r="C915" s="2">
        <v>45097.24</v>
      </c>
      <c r="D915" s="2" t="s">
        <v>69</v>
      </c>
      <c r="E915" s="2">
        <v>780.28</v>
      </c>
      <c r="F915" s="2" t="s">
        <v>69</v>
      </c>
    </row>
    <row r="916">
      <c r="A916" s="2" t="s">
        <v>7135</v>
      </c>
      <c r="B916" s="2" t="s">
        <v>7136</v>
      </c>
      <c r="C916" s="2">
        <v>9344.01</v>
      </c>
      <c r="D916" s="2" t="s">
        <v>69</v>
      </c>
      <c r="E916" s="2">
        <v>-1036.28</v>
      </c>
      <c r="F916" s="2" t="s">
        <v>69</v>
      </c>
    </row>
    <row r="917">
      <c r="A917" s="2" t="s">
        <v>7139</v>
      </c>
      <c r="B917" s="2" t="s">
        <v>7140</v>
      </c>
      <c r="C917" s="2">
        <v>93956</v>
      </c>
      <c r="D917" s="2" t="s">
        <v>69</v>
      </c>
      <c r="E917" s="2">
        <v>2261.54</v>
      </c>
      <c r="F917" s="2" t="s">
        <v>69</v>
      </c>
    </row>
    <row r="918">
      <c r="A918" s="2" t="s">
        <v>7141</v>
      </c>
      <c r="B918" s="2" t="s">
        <v>7142</v>
      </c>
      <c r="C918" s="2">
        <v>129193.13</v>
      </c>
      <c r="D918" s="2" t="s">
        <v>69</v>
      </c>
      <c r="E918" s="2">
        <v>-8717.86</v>
      </c>
      <c r="F918" s="2" t="s">
        <v>69</v>
      </c>
    </row>
    <row r="919">
      <c r="A919" s="2" t="s">
        <v>7145</v>
      </c>
      <c r="B919" s="2" t="s">
        <v>7146</v>
      </c>
      <c r="C919" s="2">
        <v>64924.04</v>
      </c>
      <c r="D919" s="2" t="s">
        <v>69</v>
      </c>
      <c r="E919" s="2">
        <v>-1674.37</v>
      </c>
      <c r="F919" s="2" t="s">
        <v>69</v>
      </c>
    </row>
    <row r="920">
      <c r="A920" s="2" t="s">
        <v>7147</v>
      </c>
      <c r="B920" s="2" t="s">
        <v>7148</v>
      </c>
      <c r="C920" s="2">
        <v>14176.3</v>
      </c>
      <c r="D920" s="2" t="s">
        <v>69</v>
      </c>
      <c r="E920" s="2">
        <v>141.22</v>
      </c>
      <c r="F920" s="2" t="s">
        <v>69</v>
      </c>
    </row>
    <row r="921">
      <c r="A921" s="2" t="s">
        <v>7151</v>
      </c>
      <c r="B921" s="2" t="s">
        <v>7152</v>
      </c>
      <c r="C921" s="2">
        <v>63675.72</v>
      </c>
      <c r="D921" s="2" t="s">
        <v>69</v>
      </c>
      <c r="E921" s="2">
        <v>-1102.45</v>
      </c>
      <c r="F921" s="2" t="s">
        <v>69</v>
      </c>
    </row>
    <row r="922">
      <c r="A922" s="2" t="s">
        <v>7153</v>
      </c>
      <c r="B922" s="2" t="s">
        <v>7154</v>
      </c>
      <c r="C922" s="2">
        <v>27429.75</v>
      </c>
      <c r="D922" s="2" t="s">
        <v>69</v>
      </c>
      <c r="E922" s="2">
        <v>3653.59</v>
      </c>
      <c r="F922" s="2" t="s">
        <v>69</v>
      </c>
    </row>
    <row r="923">
      <c r="A923" s="2" t="s">
        <v>7155</v>
      </c>
      <c r="B923" s="2" t="s">
        <v>7156</v>
      </c>
      <c r="C923" s="2">
        <v>38286.24</v>
      </c>
      <c r="D923" s="2" t="s">
        <v>69</v>
      </c>
      <c r="E923" s="2">
        <v>2457.95</v>
      </c>
      <c r="F923" s="2" t="s">
        <v>69</v>
      </c>
    </row>
    <row r="924">
      <c r="A924" s="2" t="s">
        <v>7157</v>
      </c>
      <c r="B924" s="2" t="s">
        <v>7158</v>
      </c>
      <c r="C924" s="2">
        <v>147804</v>
      </c>
      <c r="D924" s="2" t="s">
        <v>69</v>
      </c>
      <c r="E924" s="2">
        <v>-3964.93</v>
      </c>
      <c r="F924" s="2" t="s">
        <v>69</v>
      </c>
    </row>
    <row r="925">
      <c r="A925" s="2" t="s">
        <v>7159</v>
      </c>
      <c r="B925" s="2" t="s">
        <v>7160</v>
      </c>
      <c r="C925" s="2">
        <v>19812.5</v>
      </c>
      <c r="D925" s="2" t="s">
        <v>69</v>
      </c>
      <c r="E925" s="2">
        <v>-410.2</v>
      </c>
      <c r="F925" s="2" t="s">
        <v>69</v>
      </c>
    </row>
    <row r="926">
      <c r="A926" s="2" t="s">
        <v>7161</v>
      </c>
      <c r="B926" s="2" t="s">
        <v>7162</v>
      </c>
      <c r="C926" s="2">
        <v>8531.91</v>
      </c>
      <c r="D926" s="2" t="s">
        <v>69</v>
      </c>
      <c r="E926" s="2">
        <v>-187.89</v>
      </c>
      <c r="F926" s="2" t="s">
        <v>69</v>
      </c>
    </row>
    <row r="927">
      <c r="A927" s="2" t="s">
        <v>7163</v>
      </c>
      <c r="B927" s="2" t="s">
        <v>7164</v>
      </c>
      <c r="C927" s="2">
        <v>120722.86</v>
      </c>
      <c r="D927" s="2" t="s">
        <v>69</v>
      </c>
      <c r="E927" s="2">
        <v>-4079.07</v>
      </c>
      <c r="F927" s="2" t="s">
        <v>69</v>
      </c>
    </row>
    <row r="928">
      <c r="A928" s="2" t="s">
        <v>7165</v>
      </c>
      <c r="B928" s="2" t="s">
        <v>7166</v>
      </c>
      <c r="C928" s="2">
        <v>43782.72</v>
      </c>
      <c r="D928" s="2" t="s">
        <v>69</v>
      </c>
      <c r="E928" s="2">
        <v>-2499.84</v>
      </c>
      <c r="F928" s="2" t="s">
        <v>69</v>
      </c>
    </row>
    <row r="929">
      <c r="A929" s="2" t="s">
        <v>7167</v>
      </c>
      <c r="B929" s="2" t="s">
        <v>7168</v>
      </c>
      <c r="C929" s="2">
        <v>5995.64</v>
      </c>
      <c r="D929" s="2" t="s">
        <v>69</v>
      </c>
      <c r="E929" s="2">
        <v>-170.95</v>
      </c>
      <c r="F929" s="2" t="s">
        <v>69</v>
      </c>
    </row>
    <row r="930">
      <c r="A930" s="2" t="s">
        <v>7169</v>
      </c>
      <c r="B930" s="2" t="s">
        <v>7170</v>
      </c>
      <c r="C930" s="2">
        <v>112510.97</v>
      </c>
      <c r="D930" s="2" t="s">
        <v>69</v>
      </c>
      <c r="E930" s="2">
        <v>-15824.76</v>
      </c>
      <c r="F930" s="2" t="s">
        <v>69</v>
      </c>
    </row>
    <row r="931">
      <c r="A931" s="2" t="s">
        <v>7171</v>
      </c>
      <c r="B931" s="2" t="s">
        <v>7172</v>
      </c>
      <c r="C931" s="2">
        <v>19569.6</v>
      </c>
      <c r="D931" s="2" t="s">
        <v>69</v>
      </c>
      <c r="E931" s="2">
        <v>-530.16</v>
      </c>
      <c r="F931" s="2" t="s">
        <v>69</v>
      </c>
    </row>
    <row r="932">
      <c r="A932" s="2" t="s">
        <v>7173</v>
      </c>
      <c r="B932" s="2" t="s">
        <v>7174</v>
      </c>
      <c r="C932" s="2">
        <v>143286.76</v>
      </c>
      <c r="D932" s="2" t="s">
        <v>69</v>
      </c>
      <c r="E932" s="2">
        <v>-12512.16</v>
      </c>
      <c r="F932" s="2" t="s">
        <v>69</v>
      </c>
    </row>
    <row r="933">
      <c r="A933" s="2" t="s">
        <v>7175</v>
      </c>
      <c r="B933" s="2" t="s">
        <v>7176</v>
      </c>
      <c r="C933" s="2">
        <v>14083.19</v>
      </c>
      <c r="D933" s="2" t="s">
        <v>69</v>
      </c>
      <c r="E933" s="2">
        <v>-758.36</v>
      </c>
      <c r="F933" s="2" t="s">
        <v>69</v>
      </c>
    </row>
    <row r="934">
      <c r="A934" s="2" t="s">
        <v>7177</v>
      </c>
      <c r="B934" s="2" t="s">
        <v>7178</v>
      </c>
      <c r="C934" s="2">
        <v>29703.18</v>
      </c>
      <c r="D934" s="2" t="s">
        <v>69</v>
      </c>
      <c r="E934" s="2">
        <v>2378.87</v>
      </c>
      <c r="F934" s="2" t="s">
        <v>69</v>
      </c>
    </row>
    <row r="935">
      <c r="A935" s="2" t="s">
        <v>7179</v>
      </c>
      <c r="B935" s="2" t="s">
        <v>7180</v>
      </c>
      <c r="C935" s="2">
        <v>36882.72</v>
      </c>
      <c r="D935" s="2" t="s">
        <v>69</v>
      </c>
      <c r="E935" s="2">
        <v>-135.67</v>
      </c>
      <c r="F935" s="2" t="s">
        <v>69</v>
      </c>
    </row>
    <row r="936">
      <c r="A936" s="2" t="s">
        <v>7181</v>
      </c>
      <c r="B936" s="2" t="s">
        <v>7182</v>
      </c>
      <c r="C936" s="2">
        <v>36515.1</v>
      </c>
      <c r="D936" s="2" t="s">
        <v>69</v>
      </c>
      <c r="E936" s="2">
        <v>3491.45</v>
      </c>
      <c r="F936" s="2" t="s">
        <v>69</v>
      </c>
    </row>
    <row r="937">
      <c r="A937" s="2" t="s">
        <v>7183</v>
      </c>
      <c r="B937" s="2" t="s">
        <v>7184</v>
      </c>
      <c r="C937" s="2">
        <v>46981.88</v>
      </c>
      <c r="D937" s="2" t="s">
        <v>69</v>
      </c>
      <c r="E937" s="2">
        <v>-1154.97</v>
      </c>
      <c r="F937" s="2" t="s">
        <v>69</v>
      </c>
    </row>
    <row r="938">
      <c r="A938" s="2" t="s">
        <v>7185</v>
      </c>
      <c r="B938" s="2" t="s">
        <v>7186</v>
      </c>
      <c r="C938" s="2">
        <v>8368</v>
      </c>
      <c r="D938" s="2" t="s">
        <v>69</v>
      </c>
      <c r="E938" s="2">
        <v>-255.7</v>
      </c>
      <c r="F938" s="2" t="s">
        <v>69</v>
      </c>
    </row>
    <row r="939">
      <c r="A939" s="2" t="s">
        <v>7187</v>
      </c>
      <c r="B939" s="2" t="s">
        <v>7188</v>
      </c>
      <c r="C939" s="2">
        <v>63457.24</v>
      </c>
      <c r="D939" s="2" t="s">
        <v>69</v>
      </c>
      <c r="E939" s="2">
        <v>-2517.4</v>
      </c>
      <c r="F939" s="2" t="s">
        <v>69</v>
      </c>
    </row>
    <row r="940">
      <c r="A940" s="2" t="s">
        <v>7189</v>
      </c>
      <c r="B940" s="2" t="s">
        <v>7190</v>
      </c>
      <c r="C940" s="2">
        <v>6249.9</v>
      </c>
      <c r="D940" s="2" t="s">
        <v>69</v>
      </c>
      <c r="E940" s="2">
        <v>-308.51</v>
      </c>
      <c r="F940" s="2" t="s">
        <v>69</v>
      </c>
    </row>
  </sheetData>
  <headerFooter/>
</worksheet>
</file>

<file path=xl/worksheets/sheet12.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407"/>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8.36557388305664"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21.530563354492188" customWidth="1"/>
    <col min="23" max="23" width="12.088384628295898" customWidth="1"/>
    <col min="24" max="24" width="27.31671142578125" customWidth="1"/>
  </cols>
  <sheetData>
    <row r="1" hidden="1">
      <c r="A1" s="0" t="s">
        <v>366</v>
      </c>
      <c r="B1" s="0">
        <v>-0.0087443910192</v>
      </c>
    </row>
    <row r="2">
      <c r="A2" s="8" t="s">
        <v>367</v>
      </c>
      <c r="B2" s="8">
        <v>44523</v>
      </c>
      <c r="C2" s="9">
        <f>HYPERLINK(CHAR(35)&amp;CELL("address",INDEX(Holdings!AM1:AM2253,SMALL(IF(COUNTIF(Holdings!A1:A2253,A1),MATCH(B1,Holdings!Y1:Y2253,0),""),ROWS($A$1:A1)))),"Total Return Basket Swap")</f>
      </c>
    </row>
    <row r="3">
      <c r="A3" s="1" t="s">
        <v>5034</v>
      </c>
      <c r="B3" s="1" t="s">
        <v>5035</v>
      </c>
      <c r="C3" s="1" t="s">
        <v>5042</v>
      </c>
      <c r="D3" s="1" t="s">
        <v>5050</v>
      </c>
      <c r="E3" s="1" t="s">
        <v>5051</v>
      </c>
      <c r="F3" s="1" t="s">
        <v>5052</v>
      </c>
      <c r="G3" s="1" t="s">
        <v>5053</v>
      </c>
      <c r="H3" s="1" t="s">
        <v>5054</v>
      </c>
      <c r="I3" s="1" t="s">
        <v>21</v>
      </c>
      <c r="J3" s="1" t="s">
        <v>5055</v>
      </c>
      <c r="K3" s="1" t="s">
        <v>5051</v>
      </c>
      <c r="L3" s="1" t="s">
        <v>5052</v>
      </c>
      <c r="M3" s="1" t="s">
        <v>5053</v>
      </c>
      <c r="N3" s="1" t="s">
        <v>5054</v>
      </c>
      <c r="O3" s="1" t="s">
        <v>21</v>
      </c>
      <c r="P3" s="1" t="s">
        <v>5055</v>
      </c>
      <c r="Q3" s="1" t="s">
        <v>5056</v>
      </c>
      <c r="R3" s="1" t="s">
        <v>5057</v>
      </c>
      <c r="S3" s="1" t="s">
        <v>5058</v>
      </c>
      <c r="T3" s="1" t="s">
        <v>5059</v>
      </c>
      <c r="U3" s="1" t="s">
        <v>5060</v>
      </c>
      <c r="V3" s="1" t="s">
        <v>407</v>
      </c>
      <c r="W3" s="1" t="s">
        <v>21</v>
      </c>
      <c r="X3" s="1" t="s">
        <v>5042</v>
      </c>
    </row>
    <row r="4">
      <c r="A4" s="10" t="s">
        <v>2808</v>
      </c>
      <c r="B4" s="2" t="s">
        <v>7219</v>
      </c>
      <c r="C4" s="2">
        <v>-698688.53</v>
      </c>
      <c r="D4" s="10" t="s">
        <v>184</v>
      </c>
      <c r="E4" s="10" t="s">
        <v>5062</v>
      </c>
      <c r="F4" s="2" t="s">
        <v>7192</v>
      </c>
      <c r="G4" s="2">
        <v>0.002</v>
      </c>
      <c r="H4" s="2">
        <v>0</v>
      </c>
      <c r="I4" s="10" t="s">
        <v>69</v>
      </c>
      <c r="J4" s="10" t="s">
        <v>5064</v>
      </c>
      <c r="K4" s="10" t="s">
        <v>5062</v>
      </c>
      <c r="L4" s="2" t="s">
        <v>7192</v>
      </c>
      <c r="M4" s="2">
        <v>0.002</v>
      </c>
      <c r="N4" s="2">
        <v>0</v>
      </c>
      <c r="O4" s="10" t="s">
        <v>69</v>
      </c>
      <c r="P4" s="10" t="s">
        <v>5064</v>
      </c>
      <c r="Q4" s="11">
        <v>44830</v>
      </c>
      <c r="R4" s="2">
        <v>0</v>
      </c>
      <c r="S4" s="10" t="s">
        <v>69</v>
      </c>
      <c r="T4" s="2">
        <v>0</v>
      </c>
      <c r="U4" s="10" t="s">
        <v>69</v>
      </c>
      <c r="V4" s="2">
        <v>468025006</v>
      </c>
      <c r="W4" s="10" t="s">
        <v>69</v>
      </c>
      <c r="X4" s="2">
        <v>-698688.53</v>
      </c>
    </row>
    <row r="7">
      <c r="A7" s="12" t="s">
        <v>5065</v>
      </c>
    </row>
    <row r="8">
      <c r="A8" s="1" t="s">
        <v>5066</v>
      </c>
      <c r="B8" s="1" t="s">
        <v>5067</v>
      </c>
      <c r="C8" s="1" t="s">
        <v>5068</v>
      </c>
    </row>
    <row r="9">
      <c r="A9" s="2" t="s">
        <v>66</v>
      </c>
      <c r="B9" s="2" t="s">
        <v>66</v>
      </c>
      <c r="C9" s="2" t="s">
        <v>7220</v>
      </c>
    </row>
    <row r="11">
      <c r="A11" s="1" t="s">
        <v>10</v>
      </c>
      <c r="B11" s="1" t="s">
        <v>5070</v>
      </c>
      <c r="C11" s="1" t="s">
        <v>407</v>
      </c>
      <c r="D11" s="1" t="s">
        <v>21</v>
      </c>
      <c r="E11" s="1" t="s">
        <v>23</v>
      </c>
      <c r="F11" s="1" t="s">
        <v>5071</v>
      </c>
    </row>
    <row r="12">
      <c r="A12" s="2" t="s">
        <v>5074</v>
      </c>
      <c r="B12" s="2" t="s">
        <v>5075</v>
      </c>
      <c r="C12" s="2">
        <v>2229412.78</v>
      </c>
      <c r="D12" s="2" t="s">
        <v>69</v>
      </c>
      <c r="E12" s="2">
        <v>-80956.33</v>
      </c>
      <c r="F12" s="2" t="s">
        <v>69</v>
      </c>
    </row>
    <row r="13">
      <c r="A13" s="2" t="s">
        <v>5076</v>
      </c>
      <c r="B13" s="2" t="s">
        <v>5077</v>
      </c>
      <c r="C13" s="2">
        <v>1673684.42</v>
      </c>
      <c r="D13" s="2" t="s">
        <v>69</v>
      </c>
      <c r="E13" s="2">
        <v>-95372.88</v>
      </c>
      <c r="F13" s="2" t="s">
        <v>69</v>
      </c>
    </row>
    <row r="14">
      <c r="A14" s="2" t="s">
        <v>5078</v>
      </c>
      <c r="B14" s="2" t="s">
        <v>5079</v>
      </c>
      <c r="C14" s="2">
        <v>675467.34</v>
      </c>
      <c r="D14" s="2" t="s">
        <v>69</v>
      </c>
      <c r="E14" s="2">
        <v>-14009.1</v>
      </c>
      <c r="F14" s="2" t="s">
        <v>69</v>
      </c>
    </row>
    <row r="15">
      <c r="A15" s="2" t="s">
        <v>5082</v>
      </c>
      <c r="B15" s="2" t="s">
        <v>5083</v>
      </c>
      <c r="C15" s="2">
        <v>367837.6</v>
      </c>
      <c r="D15" s="2" t="s">
        <v>69</v>
      </c>
      <c r="E15" s="2">
        <v>14633.5</v>
      </c>
      <c r="F15" s="2" t="s">
        <v>69</v>
      </c>
    </row>
    <row r="16">
      <c r="A16" s="2" t="s">
        <v>5084</v>
      </c>
      <c r="B16" s="2" t="s">
        <v>5085</v>
      </c>
      <c r="C16" s="2">
        <v>809049.3</v>
      </c>
      <c r="D16" s="2" t="s">
        <v>69</v>
      </c>
      <c r="E16" s="2">
        <v>22959.85</v>
      </c>
      <c r="F16" s="2" t="s">
        <v>69</v>
      </c>
    </row>
    <row r="17">
      <c r="A17" s="2" t="s">
        <v>5088</v>
      </c>
      <c r="B17" s="2" t="s">
        <v>5089</v>
      </c>
      <c r="C17" s="2">
        <v>1424603.76</v>
      </c>
      <c r="D17" s="2" t="s">
        <v>69</v>
      </c>
      <c r="E17" s="2">
        <v>-64969.27</v>
      </c>
      <c r="F17" s="2" t="s">
        <v>69</v>
      </c>
    </row>
    <row r="18">
      <c r="A18" s="2" t="s">
        <v>5090</v>
      </c>
      <c r="B18" s="2" t="s">
        <v>5091</v>
      </c>
      <c r="C18" s="2">
        <v>825039.04</v>
      </c>
      <c r="D18" s="2" t="s">
        <v>69</v>
      </c>
      <c r="E18" s="2">
        <v>-15840.32</v>
      </c>
      <c r="F18" s="2" t="s">
        <v>69</v>
      </c>
    </row>
    <row r="19">
      <c r="A19" s="2" t="s">
        <v>5092</v>
      </c>
      <c r="B19" s="2" t="s">
        <v>5093</v>
      </c>
      <c r="C19" s="2">
        <v>2204531.54</v>
      </c>
      <c r="D19" s="2" t="s">
        <v>69</v>
      </c>
      <c r="E19" s="2">
        <v>65802.66</v>
      </c>
      <c r="F19" s="2" t="s">
        <v>69</v>
      </c>
    </row>
    <row r="20">
      <c r="A20" s="2" t="s">
        <v>5094</v>
      </c>
      <c r="B20" s="2" t="s">
        <v>5095</v>
      </c>
      <c r="C20" s="2">
        <v>2433247.95</v>
      </c>
      <c r="D20" s="2" t="s">
        <v>69</v>
      </c>
      <c r="E20" s="2">
        <v>-88420.5</v>
      </c>
      <c r="F20" s="2" t="s">
        <v>69</v>
      </c>
    </row>
    <row r="21">
      <c r="A21" s="2" t="s">
        <v>5100</v>
      </c>
      <c r="B21" s="2" t="s">
        <v>5101</v>
      </c>
      <c r="C21" s="2">
        <v>534843.88</v>
      </c>
      <c r="D21" s="2" t="s">
        <v>69</v>
      </c>
      <c r="E21" s="2">
        <v>-25946.97</v>
      </c>
      <c r="F21" s="2" t="s">
        <v>69</v>
      </c>
    </row>
    <row r="22">
      <c r="A22" s="2" t="s">
        <v>5106</v>
      </c>
      <c r="B22" s="2" t="s">
        <v>5107</v>
      </c>
      <c r="C22" s="2">
        <v>867729.06</v>
      </c>
      <c r="D22" s="2" t="s">
        <v>69</v>
      </c>
      <c r="E22" s="2">
        <v>-39753.78</v>
      </c>
      <c r="F22" s="2" t="s">
        <v>69</v>
      </c>
    </row>
    <row r="23">
      <c r="A23" s="2" t="s">
        <v>5108</v>
      </c>
      <c r="B23" s="2" t="s">
        <v>5109</v>
      </c>
      <c r="C23" s="2">
        <v>839615.54</v>
      </c>
      <c r="D23" s="2" t="s">
        <v>69</v>
      </c>
      <c r="E23" s="2">
        <v>16765.92</v>
      </c>
      <c r="F23" s="2" t="s">
        <v>69</v>
      </c>
    </row>
    <row r="24">
      <c r="A24" s="2" t="s">
        <v>5110</v>
      </c>
      <c r="B24" s="2" t="s">
        <v>5111</v>
      </c>
      <c r="C24" s="2">
        <v>474780.6</v>
      </c>
      <c r="D24" s="2" t="s">
        <v>69</v>
      </c>
      <c r="E24" s="2">
        <v>24269.64</v>
      </c>
      <c r="F24" s="2" t="s">
        <v>69</v>
      </c>
    </row>
    <row r="25">
      <c r="A25" s="2" t="s">
        <v>5112</v>
      </c>
      <c r="B25" s="2" t="s">
        <v>5113</v>
      </c>
      <c r="C25" s="2">
        <v>1432115.7</v>
      </c>
      <c r="D25" s="2" t="s">
        <v>69</v>
      </c>
      <c r="E25" s="2">
        <v>81867.58</v>
      </c>
      <c r="F25" s="2" t="s">
        <v>69</v>
      </c>
    </row>
    <row r="26">
      <c r="A26" s="2" t="s">
        <v>5118</v>
      </c>
      <c r="B26" s="2" t="s">
        <v>5119</v>
      </c>
      <c r="C26" s="2">
        <v>2125650.44</v>
      </c>
      <c r="D26" s="2" t="s">
        <v>69</v>
      </c>
      <c r="E26" s="2">
        <v>-84831.72</v>
      </c>
      <c r="F26" s="2" t="s">
        <v>69</v>
      </c>
    </row>
    <row r="27">
      <c r="A27" s="2" t="s">
        <v>5122</v>
      </c>
      <c r="B27" s="2" t="s">
        <v>5123</v>
      </c>
      <c r="C27" s="2">
        <v>1432644.78</v>
      </c>
      <c r="D27" s="2" t="s">
        <v>69</v>
      </c>
      <c r="E27" s="2">
        <v>-13110.12</v>
      </c>
      <c r="F27" s="2" t="s">
        <v>69</v>
      </c>
    </row>
    <row r="28">
      <c r="A28" s="2" t="s">
        <v>5126</v>
      </c>
      <c r="B28" s="2" t="s">
        <v>5127</v>
      </c>
      <c r="C28" s="2">
        <v>356128.95</v>
      </c>
      <c r="D28" s="2" t="s">
        <v>69</v>
      </c>
      <c r="E28" s="2">
        <v>-15084.15</v>
      </c>
      <c r="F28" s="2" t="s">
        <v>69</v>
      </c>
    </row>
    <row r="29">
      <c r="A29" s="2" t="s">
        <v>5138</v>
      </c>
      <c r="B29" s="2" t="s">
        <v>5139</v>
      </c>
      <c r="C29" s="2">
        <v>170350.08</v>
      </c>
      <c r="D29" s="2" t="s">
        <v>69</v>
      </c>
      <c r="E29" s="2">
        <v>-9116.16</v>
      </c>
      <c r="F29" s="2" t="s">
        <v>69</v>
      </c>
    </row>
    <row r="30">
      <c r="A30" s="2" t="s">
        <v>5142</v>
      </c>
      <c r="B30" s="2" t="s">
        <v>5143</v>
      </c>
      <c r="C30" s="2">
        <v>1063916.82</v>
      </c>
      <c r="D30" s="2" t="s">
        <v>69</v>
      </c>
      <c r="E30" s="2">
        <v>37910.79</v>
      </c>
      <c r="F30" s="2" t="s">
        <v>69</v>
      </c>
    </row>
    <row r="31">
      <c r="A31" s="2" t="s">
        <v>5146</v>
      </c>
      <c r="B31" s="2" t="s">
        <v>5147</v>
      </c>
      <c r="C31" s="2">
        <v>1395308.7</v>
      </c>
      <c r="D31" s="2" t="s">
        <v>69</v>
      </c>
      <c r="E31" s="2">
        <v>-46607.1</v>
      </c>
      <c r="F31" s="2" t="s">
        <v>69</v>
      </c>
    </row>
    <row r="32">
      <c r="A32" s="2" t="s">
        <v>5150</v>
      </c>
      <c r="B32" s="2" t="s">
        <v>5151</v>
      </c>
      <c r="C32" s="2">
        <v>687927.64</v>
      </c>
      <c r="D32" s="2" t="s">
        <v>69</v>
      </c>
      <c r="E32" s="2">
        <v>-15776.37</v>
      </c>
      <c r="F32" s="2" t="s">
        <v>69</v>
      </c>
    </row>
    <row r="33">
      <c r="A33" s="2" t="s">
        <v>5158</v>
      </c>
      <c r="B33" s="2" t="s">
        <v>5159</v>
      </c>
      <c r="C33" s="2">
        <v>4424675.6</v>
      </c>
      <c r="D33" s="2" t="s">
        <v>69</v>
      </c>
      <c r="E33" s="2">
        <v>-244807.6</v>
      </c>
      <c r="F33" s="2" t="s">
        <v>69</v>
      </c>
    </row>
    <row r="34">
      <c r="A34" s="2" t="s">
        <v>5160</v>
      </c>
      <c r="B34" s="2" t="s">
        <v>5161</v>
      </c>
      <c r="C34" s="2">
        <v>1216968.8</v>
      </c>
      <c r="D34" s="2" t="s">
        <v>69</v>
      </c>
      <c r="E34" s="2">
        <v>38123.92</v>
      </c>
      <c r="F34" s="2" t="s">
        <v>69</v>
      </c>
    </row>
    <row r="35">
      <c r="A35" s="2" t="s">
        <v>5170</v>
      </c>
      <c r="B35" s="2" t="s">
        <v>5171</v>
      </c>
      <c r="C35" s="2">
        <v>3125081.67</v>
      </c>
      <c r="D35" s="2" t="s">
        <v>69</v>
      </c>
      <c r="E35" s="2">
        <v>-59026.11</v>
      </c>
      <c r="F35" s="2" t="s">
        <v>69</v>
      </c>
    </row>
    <row r="36">
      <c r="A36" s="2" t="s">
        <v>5172</v>
      </c>
      <c r="B36" s="2" t="s">
        <v>5173</v>
      </c>
      <c r="C36" s="2">
        <v>918903.3</v>
      </c>
      <c r="D36" s="2" t="s">
        <v>69</v>
      </c>
      <c r="E36" s="2">
        <v>43387.52</v>
      </c>
      <c r="F36" s="2" t="s">
        <v>69</v>
      </c>
    </row>
    <row r="37">
      <c r="A37" s="2" t="s">
        <v>5182</v>
      </c>
      <c r="B37" s="2" t="s">
        <v>5183</v>
      </c>
      <c r="C37" s="2">
        <v>959347.2</v>
      </c>
      <c r="D37" s="2" t="s">
        <v>69</v>
      </c>
      <c r="E37" s="2">
        <v>-74739.84</v>
      </c>
      <c r="F37" s="2" t="s">
        <v>69</v>
      </c>
    </row>
    <row r="38">
      <c r="A38" s="2" t="s">
        <v>5202</v>
      </c>
      <c r="B38" s="2" t="s">
        <v>5203</v>
      </c>
      <c r="C38" s="2">
        <v>334818.35</v>
      </c>
      <c r="D38" s="2" t="s">
        <v>69</v>
      </c>
      <c r="E38" s="2">
        <v>-8913.54</v>
      </c>
      <c r="F38" s="2" t="s">
        <v>69</v>
      </c>
    </row>
    <row r="39">
      <c r="A39" s="2" t="s">
        <v>5204</v>
      </c>
      <c r="B39" s="2" t="s">
        <v>5205</v>
      </c>
      <c r="C39" s="2">
        <v>336315.12</v>
      </c>
      <c r="D39" s="2" t="s">
        <v>69</v>
      </c>
      <c r="E39" s="2">
        <v>-14997.36</v>
      </c>
      <c r="F39" s="2" t="s">
        <v>69</v>
      </c>
    </row>
    <row r="40">
      <c r="A40" s="2" t="s">
        <v>5208</v>
      </c>
      <c r="B40" s="2" t="s">
        <v>5209</v>
      </c>
      <c r="C40" s="2">
        <v>1687468.3</v>
      </c>
      <c r="D40" s="2" t="s">
        <v>69</v>
      </c>
      <c r="E40" s="2">
        <v>-141355.06</v>
      </c>
      <c r="F40" s="2" t="s">
        <v>69</v>
      </c>
    </row>
    <row r="41">
      <c r="A41" s="2" t="s">
        <v>5212</v>
      </c>
      <c r="B41" s="2" t="s">
        <v>5213</v>
      </c>
      <c r="C41" s="2">
        <v>519355.48</v>
      </c>
      <c r="D41" s="2" t="s">
        <v>69</v>
      </c>
      <c r="E41" s="2">
        <v>-29242.43</v>
      </c>
      <c r="F41" s="2" t="s">
        <v>69</v>
      </c>
    </row>
    <row r="42">
      <c r="A42" s="2" t="s">
        <v>5214</v>
      </c>
      <c r="B42" s="2" t="s">
        <v>5215</v>
      </c>
      <c r="C42" s="2">
        <v>1146924.04</v>
      </c>
      <c r="D42" s="2" t="s">
        <v>69</v>
      </c>
      <c r="E42" s="2">
        <v>67809.6</v>
      </c>
      <c r="F42" s="2" t="s">
        <v>69</v>
      </c>
    </row>
    <row r="43">
      <c r="A43" s="2" t="s">
        <v>5216</v>
      </c>
      <c r="B43" s="2" t="s">
        <v>5217</v>
      </c>
      <c r="C43" s="2">
        <v>104858.6</v>
      </c>
      <c r="D43" s="2" t="s">
        <v>69</v>
      </c>
      <c r="E43" s="2">
        <v>4746.28</v>
      </c>
      <c r="F43" s="2" t="s">
        <v>69</v>
      </c>
    </row>
    <row r="44">
      <c r="A44" s="2" t="s">
        <v>5218</v>
      </c>
      <c r="B44" s="2" t="s">
        <v>5219</v>
      </c>
      <c r="C44" s="2">
        <v>2058974.4</v>
      </c>
      <c r="D44" s="2" t="s">
        <v>69</v>
      </c>
      <c r="E44" s="2">
        <v>-86600.64</v>
      </c>
      <c r="F44" s="2" t="s">
        <v>69</v>
      </c>
    </row>
    <row r="45">
      <c r="A45" s="2" t="s">
        <v>5222</v>
      </c>
      <c r="B45" s="2" t="s">
        <v>5223</v>
      </c>
      <c r="C45" s="2">
        <v>310735</v>
      </c>
      <c r="D45" s="2" t="s">
        <v>69</v>
      </c>
      <c r="E45" s="2">
        <v>-26535</v>
      </c>
      <c r="F45" s="2" t="s">
        <v>69</v>
      </c>
    </row>
    <row r="46">
      <c r="A46" s="2" t="s">
        <v>5228</v>
      </c>
      <c r="B46" s="2" t="s">
        <v>5229</v>
      </c>
      <c r="C46" s="2">
        <v>1881646.41</v>
      </c>
      <c r="D46" s="2" t="s">
        <v>69</v>
      </c>
      <c r="E46" s="2">
        <v>-204784.17</v>
      </c>
      <c r="F46" s="2" t="s">
        <v>69</v>
      </c>
    </row>
    <row r="47">
      <c r="A47" s="2" t="s">
        <v>5242</v>
      </c>
      <c r="B47" s="2" t="s">
        <v>5243</v>
      </c>
      <c r="C47" s="2">
        <v>1267173.31</v>
      </c>
      <c r="D47" s="2" t="s">
        <v>69</v>
      </c>
      <c r="E47" s="2">
        <v>85345.39</v>
      </c>
      <c r="F47" s="2" t="s">
        <v>69</v>
      </c>
    </row>
    <row r="48">
      <c r="A48" s="2" t="s">
        <v>5254</v>
      </c>
      <c r="B48" s="2" t="s">
        <v>5255</v>
      </c>
      <c r="C48" s="2">
        <v>597667.6</v>
      </c>
      <c r="D48" s="2" t="s">
        <v>69</v>
      </c>
      <c r="E48" s="2">
        <v>-10804.74</v>
      </c>
      <c r="F48" s="2" t="s">
        <v>69</v>
      </c>
    </row>
    <row r="49">
      <c r="A49" s="2" t="s">
        <v>5270</v>
      </c>
      <c r="B49" s="2" t="s">
        <v>5271</v>
      </c>
      <c r="C49" s="2">
        <v>648740.4</v>
      </c>
      <c r="D49" s="2" t="s">
        <v>69</v>
      </c>
      <c r="E49" s="2">
        <v>-5841</v>
      </c>
      <c r="F49" s="2" t="s">
        <v>69</v>
      </c>
    </row>
    <row r="50">
      <c r="A50" s="2" t="s">
        <v>5272</v>
      </c>
      <c r="B50" s="2" t="s">
        <v>5273</v>
      </c>
      <c r="C50" s="2">
        <v>3367759.84</v>
      </c>
      <c r="D50" s="2" t="s">
        <v>69</v>
      </c>
      <c r="E50" s="2">
        <v>-73296.35</v>
      </c>
      <c r="F50" s="2" t="s">
        <v>69</v>
      </c>
    </row>
    <row r="51">
      <c r="A51" s="2" t="s">
        <v>5274</v>
      </c>
      <c r="B51" s="2" t="s">
        <v>5275</v>
      </c>
      <c r="C51" s="2">
        <v>711457.81</v>
      </c>
      <c r="D51" s="2" t="s">
        <v>69</v>
      </c>
      <c r="E51" s="2">
        <v>2790.54</v>
      </c>
      <c r="F51" s="2" t="s">
        <v>69</v>
      </c>
    </row>
    <row r="52">
      <c r="A52" s="2" t="s">
        <v>5276</v>
      </c>
      <c r="B52" s="2" t="s">
        <v>5277</v>
      </c>
      <c r="C52" s="2">
        <v>611695</v>
      </c>
      <c r="D52" s="2" t="s">
        <v>69</v>
      </c>
      <c r="E52" s="2">
        <v>38675</v>
      </c>
      <c r="F52" s="2" t="s">
        <v>69</v>
      </c>
    </row>
    <row r="53">
      <c r="A53" s="2" t="s">
        <v>5294</v>
      </c>
      <c r="B53" s="2" t="s">
        <v>5295</v>
      </c>
      <c r="C53" s="2">
        <v>1800080.7</v>
      </c>
      <c r="D53" s="2" t="s">
        <v>69</v>
      </c>
      <c r="E53" s="2">
        <v>41140</v>
      </c>
      <c r="F53" s="2" t="s">
        <v>69</v>
      </c>
    </row>
    <row r="54">
      <c r="A54" s="2" t="s">
        <v>5296</v>
      </c>
      <c r="B54" s="2" t="s">
        <v>5297</v>
      </c>
      <c r="C54" s="2">
        <v>2307234.8</v>
      </c>
      <c r="D54" s="2" t="s">
        <v>69</v>
      </c>
      <c r="E54" s="2">
        <v>93476.8</v>
      </c>
      <c r="F54" s="2" t="s">
        <v>69</v>
      </c>
    </row>
    <row r="55">
      <c r="A55" s="2" t="s">
        <v>5298</v>
      </c>
      <c r="B55" s="2" t="s">
        <v>5299</v>
      </c>
      <c r="C55" s="2">
        <v>2397993.91</v>
      </c>
      <c r="D55" s="2" t="s">
        <v>69</v>
      </c>
      <c r="E55" s="2">
        <v>18423.73</v>
      </c>
      <c r="F55" s="2" t="s">
        <v>69</v>
      </c>
    </row>
    <row r="56">
      <c r="A56" s="2" t="s">
        <v>5312</v>
      </c>
      <c r="B56" s="2" t="s">
        <v>5313</v>
      </c>
      <c r="C56" s="2">
        <v>971607.45</v>
      </c>
      <c r="D56" s="2" t="s">
        <v>69</v>
      </c>
      <c r="E56" s="2">
        <v>-86324</v>
      </c>
      <c r="F56" s="2" t="s">
        <v>69</v>
      </c>
    </row>
    <row r="57">
      <c r="A57" s="2" t="s">
        <v>5314</v>
      </c>
      <c r="B57" s="2" t="s">
        <v>5315</v>
      </c>
      <c r="C57" s="2">
        <v>1005455.43</v>
      </c>
      <c r="D57" s="2" t="s">
        <v>69</v>
      </c>
      <c r="E57" s="2">
        <v>-1750.14</v>
      </c>
      <c r="F57" s="2" t="s">
        <v>69</v>
      </c>
    </row>
    <row r="58">
      <c r="A58" s="2" t="s">
        <v>5316</v>
      </c>
      <c r="B58" s="2" t="s">
        <v>5317</v>
      </c>
      <c r="C58" s="2">
        <v>737705.82</v>
      </c>
      <c r="D58" s="2" t="s">
        <v>69</v>
      </c>
      <c r="E58" s="2">
        <v>-16835.61</v>
      </c>
      <c r="F58" s="2" t="s">
        <v>69</v>
      </c>
    </row>
    <row r="59">
      <c r="A59" s="2" t="s">
        <v>5322</v>
      </c>
      <c r="B59" s="2" t="s">
        <v>5323</v>
      </c>
      <c r="C59" s="2">
        <v>1858276.09</v>
      </c>
      <c r="D59" s="2" t="s">
        <v>69</v>
      </c>
      <c r="E59" s="2">
        <v>-78578.13</v>
      </c>
      <c r="F59" s="2" t="s">
        <v>69</v>
      </c>
    </row>
    <row r="60">
      <c r="A60" s="2" t="s">
        <v>5326</v>
      </c>
      <c r="B60" s="2" t="s">
        <v>5327</v>
      </c>
      <c r="C60" s="2">
        <v>1157495.2</v>
      </c>
      <c r="D60" s="2" t="s">
        <v>69</v>
      </c>
      <c r="E60" s="2">
        <v>16997.12</v>
      </c>
      <c r="F60" s="2" t="s">
        <v>69</v>
      </c>
    </row>
    <row r="61">
      <c r="A61" s="2" t="s">
        <v>5340</v>
      </c>
      <c r="B61" s="2" t="s">
        <v>5341</v>
      </c>
      <c r="C61" s="2">
        <v>412272</v>
      </c>
      <c r="D61" s="2" t="s">
        <v>69</v>
      </c>
      <c r="E61" s="2">
        <v>11394.74</v>
      </c>
      <c r="F61" s="2" t="s">
        <v>69</v>
      </c>
    </row>
    <row r="62">
      <c r="A62" s="2" t="s">
        <v>5342</v>
      </c>
      <c r="B62" s="2" t="s">
        <v>5343</v>
      </c>
      <c r="C62" s="2">
        <v>472611.3</v>
      </c>
      <c r="D62" s="2" t="s">
        <v>69</v>
      </c>
      <c r="E62" s="2">
        <v>-12629.84</v>
      </c>
      <c r="F62" s="2" t="s">
        <v>69</v>
      </c>
    </row>
    <row r="63">
      <c r="A63" s="2" t="s">
        <v>5346</v>
      </c>
      <c r="B63" s="2" t="s">
        <v>5347</v>
      </c>
      <c r="C63" s="2">
        <v>5162871.56</v>
      </c>
      <c r="D63" s="2" t="s">
        <v>69</v>
      </c>
      <c r="E63" s="2">
        <v>99060.28</v>
      </c>
      <c r="F63" s="2" t="s">
        <v>69</v>
      </c>
    </row>
    <row r="64">
      <c r="A64" s="2" t="s">
        <v>5360</v>
      </c>
      <c r="B64" s="2" t="s">
        <v>5361</v>
      </c>
      <c r="C64" s="2">
        <v>257042.36</v>
      </c>
      <c r="D64" s="2" t="s">
        <v>69</v>
      </c>
      <c r="E64" s="2">
        <v>-6338.68</v>
      </c>
      <c r="F64" s="2" t="s">
        <v>69</v>
      </c>
    </row>
    <row r="65">
      <c r="A65" s="2" t="s">
        <v>5374</v>
      </c>
      <c r="B65" s="2" t="s">
        <v>5375</v>
      </c>
      <c r="C65" s="2">
        <v>1241905.73</v>
      </c>
      <c r="D65" s="2" t="s">
        <v>69</v>
      </c>
      <c r="E65" s="2">
        <v>-51015.12</v>
      </c>
      <c r="F65" s="2" t="s">
        <v>69</v>
      </c>
    </row>
    <row r="66">
      <c r="A66" s="2" t="s">
        <v>5378</v>
      </c>
      <c r="B66" s="2" t="s">
        <v>5379</v>
      </c>
      <c r="C66" s="2">
        <v>181364.2</v>
      </c>
      <c r="D66" s="2" t="s">
        <v>69</v>
      </c>
      <c r="E66" s="2">
        <v>12085.04</v>
      </c>
      <c r="F66" s="2" t="s">
        <v>69</v>
      </c>
    </row>
    <row r="67">
      <c r="A67" s="2" t="s">
        <v>5388</v>
      </c>
      <c r="B67" s="2" t="s">
        <v>5389</v>
      </c>
      <c r="C67" s="2">
        <v>2072342.22</v>
      </c>
      <c r="D67" s="2" t="s">
        <v>69</v>
      </c>
      <c r="E67" s="2">
        <v>-126567.48</v>
      </c>
      <c r="F67" s="2" t="s">
        <v>69</v>
      </c>
    </row>
    <row r="68">
      <c r="A68" s="2" t="s">
        <v>5392</v>
      </c>
      <c r="B68" s="2" t="s">
        <v>5393</v>
      </c>
      <c r="C68" s="2">
        <v>760534.74</v>
      </c>
      <c r="D68" s="2" t="s">
        <v>69</v>
      </c>
      <c r="E68" s="2">
        <v>65092.14</v>
      </c>
      <c r="F68" s="2" t="s">
        <v>69</v>
      </c>
    </row>
    <row r="69">
      <c r="A69" s="2" t="s">
        <v>5394</v>
      </c>
      <c r="B69" s="2" t="s">
        <v>5395</v>
      </c>
      <c r="C69" s="2">
        <v>222872.68</v>
      </c>
      <c r="D69" s="2" t="s">
        <v>69</v>
      </c>
      <c r="E69" s="2">
        <v>-7986.34</v>
      </c>
      <c r="F69" s="2" t="s">
        <v>69</v>
      </c>
    </row>
    <row r="70">
      <c r="A70" s="2" t="s">
        <v>5400</v>
      </c>
      <c r="B70" s="2" t="s">
        <v>5401</v>
      </c>
      <c r="C70" s="2">
        <v>414789.12</v>
      </c>
      <c r="D70" s="2" t="s">
        <v>69</v>
      </c>
      <c r="E70" s="2">
        <v>-5718.6</v>
      </c>
      <c r="F70" s="2" t="s">
        <v>69</v>
      </c>
    </row>
    <row r="71">
      <c r="A71" s="2" t="s">
        <v>5402</v>
      </c>
      <c r="B71" s="2" t="s">
        <v>5403</v>
      </c>
      <c r="C71" s="2">
        <v>109295.7</v>
      </c>
      <c r="D71" s="2" t="s">
        <v>69</v>
      </c>
      <c r="E71" s="2">
        <v>1859.82</v>
      </c>
      <c r="F71" s="2" t="s">
        <v>69</v>
      </c>
    </row>
    <row r="72">
      <c r="A72" s="2" t="s">
        <v>5404</v>
      </c>
      <c r="B72" s="2" t="s">
        <v>5405</v>
      </c>
      <c r="C72" s="2">
        <v>387383.52</v>
      </c>
      <c r="D72" s="2" t="s">
        <v>69</v>
      </c>
      <c r="E72" s="2">
        <v>-17189.76</v>
      </c>
      <c r="F72" s="2" t="s">
        <v>69</v>
      </c>
    </row>
    <row r="73">
      <c r="A73" s="2" t="s">
        <v>5418</v>
      </c>
      <c r="B73" s="2" t="s">
        <v>5419</v>
      </c>
      <c r="C73" s="2">
        <v>958881.02</v>
      </c>
      <c r="D73" s="2" t="s">
        <v>69</v>
      </c>
      <c r="E73" s="2">
        <v>-39549.48</v>
      </c>
      <c r="F73" s="2" t="s">
        <v>69</v>
      </c>
    </row>
    <row r="74">
      <c r="A74" s="2" t="s">
        <v>5420</v>
      </c>
      <c r="B74" s="2" t="s">
        <v>5421</v>
      </c>
      <c r="C74" s="2">
        <v>1372446.16</v>
      </c>
      <c r="D74" s="2" t="s">
        <v>69</v>
      </c>
      <c r="E74" s="2">
        <v>-59236.32</v>
      </c>
      <c r="F74" s="2" t="s">
        <v>69</v>
      </c>
    </row>
    <row r="75">
      <c r="A75" s="2" t="s">
        <v>5422</v>
      </c>
      <c r="B75" s="2" t="s">
        <v>5423</v>
      </c>
      <c r="C75" s="2">
        <v>650932.52</v>
      </c>
      <c r="D75" s="2" t="s">
        <v>69</v>
      </c>
      <c r="E75" s="2">
        <v>87903.36</v>
      </c>
      <c r="F75" s="2" t="s">
        <v>69</v>
      </c>
    </row>
    <row r="76">
      <c r="A76" s="2" t="s">
        <v>5426</v>
      </c>
      <c r="B76" s="2" t="s">
        <v>5427</v>
      </c>
      <c r="C76" s="2">
        <v>2309738.24</v>
      </c>
      <c r="D76" s="2" t="s">
        <v>69</v>
      </c>
      <c r="E76" s="2">
        <v>-27220.64</v>
      </c>
      <c r="F76" s="2" t="s">
        <v>69</v>
      </c>
    </row>
    <row r="77">
      <c r="A77" s="2" t="s">
        <v>5430</v>
      </c>
      <c r="B77" s="2" t="s">
        <v>5431</v>
      </c>
      <c r="C77" s="2">
        <v>3031381.62</v>
      </c>
      <c r="D77" s="2" t="s">
        <v>69</v>
      </c>
      <c r="E77" s="2">
        <v>176731.74</v>
      </c>
      <c r="F77" s="2" t="s">
        <v>69</v>
      </c>
    </row>
    <row r="78">
      <c r="A78" s="2" t="s">
        <v>5436</v>
      </c>
      <c r="B78" s="2" t="s">
        <v>5437</v>
      </c>
      <c r="C78" s="2">
        <v>533292.66</v>
      </c>
      <c r="D78" s="2" t="s">
        <v>69</v>
      </c>
      <c r="E78" s="2">
        <v>-22307.34</v>
      </c>
      <c r="F78" s="2" t="s">
        <v>69</v>
      </c>
    </row>
    <row r="79">
      <c r="A79" s="2" t="s">
        <v>5444</v>
      </c>
      <c r="B79" s="2" t="s">
        <v>5445</v>
      </c>
      <c r="C79" s="2">
        <v>1131744.9</v>
      </c>
      <c r="D79" s="2" t="s">
        <v>69</v>
      </c>
      <c r="E79" s="2">
        <v>-28193.88</v>
      </c>
      <c r="F79" s="2" t="s">
        <v>69</v>
      </c>
    </row>
    <row r="80">
      <c r="A80" s="2" t="s">
        <v>5450</v>
      </c>
      <c r="B80" s="2" t="s">
        <v>5451</v>
      </c>
      <c r="C80" s="2">
        <v>1123200.06</v>
      </c>
      <c r="D80" s="2" t="s">
        <v>69</v>
      </c>
      <c r="E80" s="2">
        <v>-27399.52</v>
      </c>
      <c r="F80" s="2" t="s">
        <v>69</v>
      </c>
    </row>
    <row r="81">
      <c r="A81" s="2" t="s">
        <v>5454</v>
      </c>
      <c r="B81" s="2" t="s">
        <v>5455</v>
      </c>
      <c r="C81" s="2">
        <v>1409777.16</v>
      </c>
      <c r="D81" s="2" t="s">
        <v>69</v>
      </c>
      <c r="E81" s="2">
        <v>41184.22</v>
      </c>
      <c r="F81" s="2" t="s">
        <v>69</v>
      </c>
    </row>
    <row r="82">
      <c r="A82" s="2" t="s">
        <v>5456</v>
      </c>
      <c r="B82" s="2" t="s">
        <v>5457</v>
      </c>
      <c r="C82" s="2">
        <v>2283367.08</v>
      </c>
      <c r="D82" s="2" t="s">
        <v>69</v>
      </c>
      <c r="E82" s="2">
        <v>-49216.08</v>
      </c>
      <c r="F82" s="2" t="s">
        <v>69</v>
      </c>
    </row>
    <row r="83">
      <c r="A83" s="2" t="s">
        <v>5462</v>
      </c>
      <c r="B83" s="2" t="s">
        <v>5463</v>
      </c>
      <c r="C83" s="2">
        <v>1458609.88</v>
      </c>
      <c r="D83" s="2" t="s">
        <v>69</v>
      </c>
      <c r="E83" s="2">
        <v>55448.05</v>
      </c>
      <c r="F83" s="2" t="s">
        <v>69</v>
      </c>
    </row>
    <row r="84">
      <c r="A84" s="2" t="s">
        <v>5464</v>
      </c>
      <c r="B84" s="2" t="s">
        <v>5465</v>
      </c>
      <c r="C84" s="2">
        <v>1672223.47</v>
      </c>
      <c r="D84" s="2" t="s">
        <v>69</v>
      </c>
      <c r="E84" s="2">
        <v>40153.44</v>
      </c>
      <c r="F84" s="2" t="s">
        <v>69</v>
      </c>
    </row>
    <row r="85">
      <c r="A85" s="2" t="s">
        <v>5474</v>
      </c>
      <c r="B85" s="2" t="s">
        <v>5475</v>
      </c>
      <c r="C85" s="2">
        <v>388840.32</v>
      </c>
      <c r="D85" s="2" t="s">
        <v>69</v>
      </c>
      <c r="E85" s="2">
        <v>5199.92</v>
      </c>
      <c r="F85" s="2" t="s">
        <v>69</v>
      </c>
    </row>
    <row r="86">
      <c r="A86" s="2" t="s">
        <v>5478</v>
      </c>
      <c r="B86" s="2" t="s">
        <v>5479</v>
      </c>
      <c r="C86" s="2">
        <v>3770941.03</v>
      </c>
      <c r="D86" s="2" t="s">
        <v>69</v>
      </c>
      <c r="E86" s="2">
        <v>-64090.94</v>
      </c>
      <c r="F86" s="2" t="s">
        <v>69</v>
      </c>
    </row>
    <row r="87">
      <c r="A87" s="2" t="s">
        <v>5480</v>
      </c>
      <c r="B87" s="2" t="s">
        <v>5481</v>
      </c>
      <c r="C87" s="2">
        <v>112913.85</v>
      </c>
      <c r="D87" s="2" t="s">
        <v>69</v>
      </c>
      <c r="E87" s="2">
        <v>1691.76</v>
      </c>
      <c r="F87" s="2" t="s">
        <v>69</v>
      </c>
    </row>
    <row r="88">
      <c r="A88" s="2" t="s">
        <v>5482</v>
      </c>
      <c r="B88" s="2" t="s">
        <v>5483</v>
      </c>
      <c r="C88" s="2">
        <v>539771.75</v>
      </c>
      <c r="D88" s="2" t="s">
        <v>69</v>
      </c>
      <c r="E88" s="2">
        <v>18940.75</v>
      </c>
      <c r="F88" s="2" t="s">
        <v>69</v>
      </c>
    </row>
    <row r="89">
      <c r="A89" s="2" t="s">
        <v>5496</v>
      </c>
      <c r="B89" s="2" t="s">
        <v>5497</v>
      </c>
      <c r="C89" s="2">
        <v>1419534.72</v>
      </c>
      <c r="D89" s="2" t="s">
        <v>69</v>
      </c>
      <c r="E89" s="2">
        <v>-45743.4</v>
      </c>
      <c r="F89" s="2" t="s">
        <v>69</v>
      </c>
    </row>
    <row r="90">
      <c r="A90" s="2" t="s">
        <v>5504</v>
      </c>
      <c r="B90" s="2" t="s">
        <v>5505</v>
      </c>
      <c r="C90" s="2">
        <v>1189216.35</v>
      </c>
      <c r="D90" s="2" t="s">
        <v>69</v>
      </c>
      <c r="E90" s="2">
        <v>-48954.99</v>
      </c>
      <c r="F90" s="2" t="s">
        <v>69</v>
      </c>
    </row>
    <row r="91">
      <c r="A91" s="2" t="s">
        <v>5512</v>
      </c>
      <c r="B91" s="2" t="s">
        <v>5513</v>
      </c>
      <c r="C91" s="2">
        <v>801731.79</v>
      </c>
      <c r="D91" s="2" t="s">
        <v>69</v>
      </c>
      <c r="E91" s="2">
        <v>-11947.2</v>
      </c>
      <c r="F91" s="2" t="s">
        <v>69</v>
      </c>
    </row>
    <row r="92">
      <c r="A92" s="2" t="s">
        <v>5522</v>
      </c>
      <c r="B92" s="2" t="s">
        <v>5523</v>
      </c>
      <c r="C92" s="2">
        <v>234537.3</v>
      </c>
      <c r="D92" s="2" t="s">
        <v>69</v>
      </c>
      <c r="E92" s="2">
        <v>21153.12</v>
      </c>
      <c r="F92" s="2" t="s">
        <v>69</v>
      </c>
    </row>
    <row r="93">
      <c r="A93" s="2" t="s">
        <v>5524</v>
      </c>
      <c r="B93" s="2" t="s">
        <v>5525</v>
      </c>
      <c r="C93" s="2">
        <v>160199</v>
      </c>
      <c r="D93" s="2" t="s">
        <v>69</v>
      </c>
      <c r="E93" s="2">
        <v>-4446</v>
      </c>
      <c r="F93" s="2" t="s">
        <v>69</v>
      </c>
    </row>
    <row r="94">
      <c r="A94" s="2" t="s">
        <v>5534</v>
      </c>
      <c r="B94" s="2" t="s">
        <v>5535</v>
      </c>
      <c r="C94" s="2">
        <v>1405199.14</v>
      </c>
      <c r="D94" s="2" t="s">
        <v>69</v>
      </c>
      <c r="E94" s="2">
        <v>34517.57</v>
      </c>
      <c r="F94" s="2" t="s">
        <v>69</v>
      </c>
    </row>
    <row r="95">
      <c r="A95" s="2" t="s">
        <v>5540</v>
      </c>
      <c r="B95" s="2" t="s">
        <v>5541</v>
      </c>
      <c r="C95" s="2">
        <v>1743267.11</v>
      </c>
      <c r="D95" s="2" t="s">
        <v>69</v>
      </c>
      <c r="E95" s="2">
        <v>-89735.62</v>
      </c>
      <c r="F95" s="2" t="s">
        <v>69</v>
      </c>
    </row>
    <row r="96">
      <c r="A96" s="2" t="s">
        <v>5542</v>
      </c>
      <c r="B96" s="2" t="s">
        <v>5543</v>
      </c>
      <c r="C96" s="2">
        <v>229086.9</v>
      </c>
      <c r="D96" s="2" t="s">
        <v>69</v>
      </c>
      <c r="E96" s="2">
        <v>3942.89</v>
      </c>
      <c r="F96" s="2" t="s">
        <v>69</v>
      </c>
    </row>
    <row r="97">
      <c r="A97" s="2" t="s">
        <v>5558</v>
      </c>
      <c r="B97" s="2" t="s">
        <v>5559</v>
      </c>
      <c r="C97" s="2">
        <v>300486.9</v>
      </c>
      <c r="D97" s="2" t="s">
        <v>69</v>
      </c>
      <c r="E97" s="2">
        <v>-8778</v>
      </c>
      <c r="F97" s="2" t="s">
        <v>69</v>
      </c>
    </row>
    <row r="98">
      <c r="A98" s="2" t="s">
        <v>5564</v>
      </c>
      <c r="B98" s="2" t="s">
        <v>5565</v>
      </c>
      <c r="C98" s="2">
        <v>753489</v>
      </c>
      <c r="D98" s="2" t="s">
        <v>69</v>
      </c>
      <c r="E98" s="2">
        <v>40909.77</v>
      </c>
      <c r="F98" s="2" t="s">
        <v>69</v>
      </c>
    </row>
    <row r="99">
      <c r="A99" s="2" t="s">
        <v>5566</v>
      </c>
      <c r="B99" s="2" t="s">
        <v>5567</v>
      </c>
      <c r="C99" s="2">
        <v>1702179.09</v>
      </c>
      <c r="D99" s="2" t="s">
        <v>69</v>
      </c>
      <c r="E99" s="2">
        <v>26624.02</v>
      </c>
      <c r="F99" s="2" t="s">
        <v>69</v>
      </c>
    </row>
    <row r="100">
      <c r="A100" s="2" t="s">
        <v>5572</v>
      </c>
      <c r="B100" s="2" t="s">
        <v>5573</v>
      </c>
      <c r="C100" s="2">
        <v>611285.49</v>
      </c>
      <c r="D100" s="2" t="s">
        <v>69</v>
      </c>
      <c r="E100" s="2">
        <v>-26873.43</v>
      </c>
      <c r="F100" s="2" t="s">
        <v>69</v>
      </c>
    </row>
    <row r="101">
      <c r="A101" s="2" t="s">
        <v>5592</v>
      </c>
      <c r="B101" s="2" t="s">
        <v>5593</v>
      </c>
      <c r="C101" s="2">
        <v>1537109.34</v>
      </c>
      <c r="D101" s="2" t="s">
        <v>69</v>
      </c>
      <c r="E101" s="2">
        <v>145309.36</v>
      </c>
      <c r="F101" s="2" t="s">
        <v>69</v>
      </c>
    </row>
    <row r="102">
      <c r="A102" s="2" t="s">
        <v>7221</v>
      </c>
      <c r="B102" s="2" t="s">
        <v>7222</v>
      </c>
      <c r="C102" s="2">
        <v>277215.48</v>
      </c>
      <c r="D102" s="2" t="s">
        <v>69</v>
      </c>
      <c r="E102" s="2">
        <v>15740.46</v>
      </c>
      <c r="F102" s="2" t="s">
        <v>69</v>
      </c>
    </row>
    <row r="103">
      <c r="A103" s="2" t="s">
        <v>5598</v>
      </c>
      <c r="B103" s="2" t="s">
        <v>5599</v>
      </c>
      <c r="C103" s="2">
        <v>594458.7</v>
      </c>
      <c r="D103" s="2" t="s">
        <v>69</v>
      </c>
      <c r="E103" s="2">
        <v>3573.9</v>
      </c>
      <c r="F103" s="2" t="s">
        <v>69</v>
      </c>
    </row>
    <row r="104">
      <c r="A104" s="2" t="s">
        <v>5602</v>
      </c>
      <c r="B104" s="2" t="s">
        <v>5603</v>
      </c>
      <c r="C104" s="2">
        <v>2357638.92</v>
      </c>
      <c r="D104" s="2" t="s">
        <v>69</v>
      </c>
      <c r="E104" s="2">
        <v>123824.96</v>
      </c>
      <c r="F104" s="2" t="s">
        <v>69</v>
      </c>
    </row>
    <row r="105">
      <c r="A105" s="2" t="s">
        <v>5606</v>
      </c>
      <c r="B105" s="2" t="s">
        <v>5607</v>
      </c>
      <c r="C105" s="2">
        <v>678107.02</v>
      </c>
      <c r="D105" s="2" t="s">
        <v>69</v>
      </c>
      <c r="E105" s="2">
        <v>20858.04</v>
      </c>
      <c r="F105" s="2" t="s">
        <v>69</v>
      </c>
    </row>
    <row r="106">
      <c r="A106" s="2" t="s">
        <v>5618</v>
      </c>
      <c r="B106" s="2" t="s">
        <v>5619</v>
      </c>
      <c r="C106" s="2">
        <v>2632966</v>
      </c>
      <c r="D106" s="2" t="s">
        <v>69</v>
      </c>
      <c r="E106" s="2">
        <v>-66715.25</v>
      </c>
      <c r="F106" s="2" t="s">
        <v>69</v>
      </c>
    </row>
    <row r="107">
      <c r="A107" s="2" t="s">
        <v>5620</v>
      </c>
      <c r="B107" s="2" t="s">
        <v>5621</v>
      </c>
      <c r="C107" s="2">
        <v>1853458.02</v>
      </c>
      <c r="D107" s="2" t="s">
        <v>69</v>
      </c>
      <c r="E107" s="2">
        <v>-20564.6</v>
      </c>
      <c r="F107" s="2" t="s">
        <v>69</v>
      </c>
    </row>
    <row r="108">
      <c r="A108" s="2" t="s">
        <v>5628</v>
      </c>
      <c r="B108" s="2" t="s">
        <v>5629</v>
      </c>
      <c r="C108" s="2">
        <v>1266165.96</v>
      </c>
      <c r="D108" s="2" t="s">
        <v>69</v>
      </c>
      <c r="E108" s="2">
        <v>-48078.04</v>
      </c>
      <c r="F108" s="2" t="s">
        <v>69</v>
      </c>
    </row>
    <row r="109">
      <c r="A109" s="2" t="s">
        <v>5634</v>
      </c>
      <c r="B109" s="2" t="s">
        <v>5635</v>
      </c>
      <c r="C109" s="2">
        <v>903226.5</v>
      </c>
      <c r="D109" s="2" t="s">
        <v>69</v>
      </c>
      <c r="E109" s="2">
        <v>4153.5</v>
      </c>
      <c r="F109" s="2" t="s">
        <v>69</v>
      </c>
    </row>
    <row r="110">
      <c r="A110" s="2" t="s">
        <v>5640</v>
      </c>
      <c r="B110" s="2" t="s">
        <v>5641</v>
      </c>
      <c r="C110" s="2">
        <v>756588.06</v>
      </c>
      <c r="D110" s="2" t="s">
        <v>69</v>
      </c>
      <c r="E110" s="2">
        <v>-39176.3</v>
      </c>
      <c r="F110" s="2" t="s">
        <v>69</v>
      </c>
    </row>
    <row r="111">
      <c r="A111" s="2" t="s">
        <v>5646</v>
      </c>
      <c r="B111" s="2" t="s">
        <v>5647</v>
      </c>
      <c r="C111" s="2">
        <v>878935.05</v>
      </c>
      <c r="D111" s="2" t="s">
        <v>69</v>
      </c>
      <c r="E111" s="2">
        <v>-40577.88</v>
      </c>
      <c r="F111" s="2" t="s">
        <v>69</v>
      </c>
    </row>
    <row r="112">
      <c r="A112" s="2" t="s">
        <v>5648</v>
      </c>
      <c r="B112" s="2" t="s">
        <v>5649</v>
      </c>
      <c r="C112" s="2">
        <v>144064.07</v>
      </c>
      <c r="D112" s="2" t="s">
        <v>69</v>
      </c>
      <c r="E112" s="2">
        <v>-2069.07</v>
      </c>
      <c r="F112" s="2" t="s">
        <v>69</v>
      </c>
    </row>
    <row r="113">
      <c r="A113" s="2" t="s">
        <v>5650</v>
      </c>
      <c r="B113" s="2" t="s">
        <v>5651</v>
      </c>
      <c r="C113" s="2">
        <v>2731565.7</v>
      </c>
      <c r="D113" s="2" t="s">
        <v>69</v>
      </c>
      <c r="E113" s="2">
        <v>11038.95</v>
      </c>
      <c r="F113" s="2" t="s">
        <v>69</v>
      </c>
    </row>
    <row r="114">
      <c r="A114" s="2" t="s">
        <v>5652</v>
      </c>
      <c r="B114" s="2" t="s">
        <v>5653</v>
      </c>
      <c r="C114" s="2">
        <v>2028304.95</v>
      </c>
      <c r="D114" s="2" t="s">
        <v>69</v>
      </c>
      <c r="E114" s="2">
        <v>-187131.75</v>
      </c>
      <c r="F114" s="2" t="s">
        <v>69</v>
      </c>
    </row>
    <row r="115">
      <c r="A115" s="2" t="s">
        <v>5662</v>
      </c>
      <c r="B115" s="2" t="s">
        <v>5663</v>
      </c>
      <c r="C115" s="2">
        <v>544207.02</v>
      </c>
      <c r="D115" s="2" t="s">
        <v>69</v>
      </c>
      <c r="E115" s="2">
        <v>13508.46</v>
      </c>
      <c r="F115" s="2" t="s">
        <v>69</v>
      </c>
    </row>
    <row r="116">
      <c r="A116" s="2" t="s">
        <v>5664</v>
      </c>
      <c r="B116" s="2" t="s">
        <v>5665</v>
      </c>
      <c r="C116" s="2">
        <v>881144</v>
      </c>
      <c r="D116" s="2" t="s">
        <v>69</v>
      </c>
      <c r="E116" s="2">
        <v>-37248.36</v>
      </c>
      <c r="F116" s="2" t="s">
        <v>69</v>
      </c>
    </row>
    <row r="117">
      <c r="A117" s="2" t="s">
        <v>5666</v>
      </c>
      <c r="B117" s="2" t="s">
        <v>5667</v>
      </c>
      <c r="C117" s="2">
        <v>395641.1</v>
      </c>
      <c r="D117" s="2" t="s">
        <v>69</v>
      </c>
      <c r="E117" s="2">
        <v>8616.3</v>
      </c>
      <c r="F117" s="2" t="s">
        <v>69</v>
      </c>
    </row>
    <row r="118">
      <c r="A118" s="2" t="s">
        <v>5668</v>
      </c>
      <c r="B118" s="2" t="s">
        <v>5669</v>
      </c>
      <c r="C118" s="2">
        <v>682962.2</v>
      </c>
      <c r="D118" s="2" t="s">
        <v>69</v>
      </c>
      <c r="E118" s="2">
        <v>63144.75</v>
      </c>
      <c r="F118" s="2" t="s">
        <v>69</v>
      </c>
    </row>
    <row r="119">
      <c r="A119" s="2" t="s">
        <v>5674</v>
      </c>
      <c r="B119" s="2" t="s">
        <v>5675</v>
      </c>
      <c r="C119" s="2">
        <v>76470.12</v>
      </c>
      <c r="D119" s="2" t="s">
        <v>69</v>
      </c>
      <c r="E119" s="2">
        <v>-3316.68</v>
      </c>
      <c r="F119" s="2" t="s">
        <v>69</v>
      </c>
    </row>
    <row r="120">
      <c r="A120" s="2" t="s">
        <v>5678</v>
      </c>
      <c r="B120" s="2" t="s">
        <v>5679</v>
      </c>
      <c r="C120" s="2">
        <v>383307.5</v>
      </c>
      <c r="D120" s="2" t="s">
        <v>69</v>
      </c>
      <c r="E120" s="2">
        <v>-15184.4</v>
      </c>
      <c r="F120" s="2" t="s">
        <v>69</v>
      </c>
    </row>
    <row r="121">
      <c r="A121" s="2" t="s">
        <v>5686</v>
      </c>
      <c r="B121" s="2" t="s">
        <v>5687</v>
      </c>
      <c r="C121" s="2">
        <v>162317.1</v>
      </c>
      <c r="D121" s="2" t="s">
        <v>69</v>
      </c>
      <c r="E121" s="2">
        <v>-10276.75</v>
      </c>
      <c r="F121" s="2" t="s">
        <v>69</v>
      </c>
    </row>
    <row r="122">
      <c r="A122" s="2" t="s">
        <v>5698</v>
      </c>
      <c r="B122" s="2" t="s">
        <v>5699</v>
      </c>
      <c r="C122" s="2">
        <v>222027.66</v>
      </c>
      <c r="D122" s="2" t="s">
        <v>69</v>
      </c>
      <c r="E122" s="2">
        <v>-12551.4</v>
      </c>
      <c r="F122" s="2" t="s">
        <v>69</v>
      </c>
    </row>
    <row r="123">
      <c r="A123" s="2" t="s">
        <v>5700</v>
      </c>
      <c r="B123" s="2" t="s">
        <v>5701</v>
      </c>
      <c r="C123" s="2">
        <v>255751.6</v>
      </c>
      <c r="D123" s="2" t="s">
        <v>69</v>
      </c>
      <c r="E123" s="2">
        <v>933.4</v>
      </c>
      <c r="F123" s="2" t="s">
        <v>69</v>
      </c>
    </row>
    <row r="124">
      <c r="A124" s="2" t="s">
        <v>5702</v>
      </c>
      <c r="B124" s="2" t="s">
        <v>5703</v>
      </c>
      <c r="C124" s="2">
        <v>303325.78</v>
      </c>
      <c r="D124" s="2" t="s">
        <v>69</v>
      </c>
      <c r="E124" s="2">
        <v>7351.28</v>
      </c>
      <c r="F124" s="2" t="s">
        <v>69</v>
      </c>
    </row>
    <row r="125">
      <c r="A125" s="2" t="s">
        <v>5712</v>
      </c>
      <c r="B125" s="2" t="s">
        <v>5713</v>
      </c>
      <c r="C125" s="2">
        <v>2547377.91</v>
      </c>
      <c r="D125" s="2" t="s">
        <v>69</v>
      </c>
      <c r="E125" s="2">
        <v>-99636.24</v>
      </c>
      <c r="F125" s="2" t="s">
        <v>69</v>
      </c>
    </row>
    <row r="126">
      <c r="A126" s="2" t="s">
        <v>5714</v>
      </c>
      <c r="B126" s="2" t="s">
        <v>5715</v>
      </c>
      <c r="C126" s="2">
        <v>927029.02</v>
      </c>
      <c r="D126" s="2" t="s">
        <v>69</v>
      </c>
      <c r="E126" s="2">
        <v>-53224</v>
      </c>
      <c r="F126" s="2" t="s">
        <v>69</v>
      </c>
    </row>
    <row r="127">
      <c r="A127" s="2" t="s">
        <v>5720</v>
      </c>
      <c r="B127" s="2" t="s">
        <v>5721</v>
      </c>
      <c r="C127" s="2">
        <v>516237.6</v>
      </c>
      <c r="D127" s="2" t="s">
        <v>69</v>
      </c>
      <c r="E127" s="2">
        <v>17601.6</v>
      </c>
      <c r="F127" s="2" t="s">
        <v>69</v>
      </c>
    </row>
    <row r="128">
      <c r="A128" s="2" t="s">
        <v>5724</v>
      </c>
      <c r="B128" s="2" t="s">
        <v>5725</v>
      </c>
      <c r="C128" s="2">
        <v>684013.09</v>
      </c>
      <c r="D128" s="2" t="s">
        <v>69</v>
      </c>
      <c r="E128" s="2">
        <v>66982.69</v>
      </c>
      <c r="F128" s="2" t="s">
        <v>69</v>
      </c>
    </row>
    <row r="129">
      <c r="A129" s="2" t="s">
        <v>5726</v>
      </c>
      <c r="B129" s="2" t="s">
        <v>5727</v>
      </c>
      <c r="C129" s="2">
        <v>1339568.25</v>
      </c>
      <c r="D129" s="2" t="s">
        <v>69</v>
      </c>
      <c r="E129" s="2">
        <v>96712.59</v>
      </c>
      <c r="F129" s="2" t="s">
        <v>69</v>
      </c>
    </row>
    <row r="130">
      <c r="A130" s="2" t="s">
        <v>5732</v>
      </c>
      <c r="B130" s="2" t="s">
        <v>5733</v>
      </c>
      <c r="C130" s="2">
        <v>2248294.68</v>
      </c>
      <c r="D130" s="2" t="s">
        <v>69</v>
      </c>
      <c r="E130" s="2">
        <v>-101132.34</v>
      </c>
      <c r="F130" s="2" t="s">
        <v>69</v>
      </c>
    </row>
    <row r="131">
      <c r="A131" s="2" t="s">
        <v>5736</v>
      </c>
      <c r="B131" s="2" t="s">
        <v>5737</v>
      </c>
      <c r="C131" s="2">
        <v>2559414</v>
      </c>
      <c r="D131" s="2" t="s">
        <v>69</v>
      </c>
      <c r="E131" s="2">
        <v>-68740.1</v>
      </c>
      <c r="F131" s="2" t="s">
        <v>69</v>
      </c>
    </row>
    <row r="132">
      <c r="A132" s="2" t="s">
        <v>5738</v>
      </c>
      <c r="B132" s="2" t="s">
        <v>5739</v>
      </c>
      <c r="C132" s="2">
        <v>281174.88</v>
      </c>
      <c r="D132" s="2" t="s">
        <v>69</v>
      </c>
      <c r="E132" s="2">
        <v>9180.15</v>
      </c>
      <c r="F132" s="2" t="s">
        <v>69</v>
      </c>
    </row>
    <row r="133">
      <c r="A133" s="2" t="s">
        <v>5742</v>
      </c>
      <c r="B133" s="2" t="s">
        <v>5743</v>
      </c>
      <c r="C133" s="2">
        <v>1651153.64</v>
      </c>
      <c r="D133" s="2" t="s">
        <v>69</v>
      </c>
      <c r="E133" s="2">
        <v>-68982.91</v>
      </c>
      <c r="F133" s="2" t="s">
        <v>69</v>
      </c>
    </row>
    <row r="134">
      <c r="A134" s="2" t="s">
        <v>5744</v>
      </c>
      <c r="B134" s="2" t="s">
        <v>5745</v>
      </c>
      <c r="C134" s="2">
        <v>1831883.55</v>
      </c>
      <c r="D134" s="2" t="s">
        <v>69</v>
      </c>
      <c r="E134" s="2">
        <v>62174.35</v>
      </c>
      <c r="F134" s="2" t="s">
        <v>69</v>
      </c>
    </row>
    <row r="135">
      <c r="A135" s="2" t="s">
        <v>5746</v>
      </c>
      <c r="B135" s="2" t="s">
        <v>5747</v>
      </c>
      <c r="C135" s="2">
        <v>852468.9</v>
      </c>
      <c r="D135" s="2" t="s">
        <v>69</v>
      </c>
      <c r="E135" s="2">
        <v>-30808.05</v>
      </c>
      <c r="F135" s="2" t="s">
        <v>69</v>
      </c>
    </row>
    <row r="136">
      <c r="A136" s="2" t="s">
        <v>5750</v>
      </c>
      <c r="B136" s="2" t="s">
        <v>5751</v>
      </c>
      <c r="C136" s="2">
        <v>571870.48</v>
      </c>
      <c r="D136" s="2" t="s">
        <v>69</v>
      </c>
      <c r="E136" s="2">
        <v>16962.26</v>
      </c>
      <c r="F136" s="2" t="s">
        <v>69</v>
      </c>
    </row>
    <row r="137">
      <c r="A137" s="2" t="s">
        <v>5752</v>
      </c>
      <c r="B137" s="2" t="s">
        <v>5753</v>
      </c>
      <c r="C137" s="2">
        <v>1322910.21</v>
      </c>
      <c r="D137" s="2" t="s">
        <v>69</v>
      </c>
      <c r="E137" s="2">
        <v>-21515.88</v>
      </c>
      <c r="F137" s="2" t="s">
        <v>69</v>
      </c>
    </row>
    <row r="138">
      <c r="A138" s="2" t="s">
        <v>5754</v>
      </c>
      <c r="B138" s="2" t="s">
        <v>5755</v>
      </c>
      <c r="C138" s="2">
        <v>3813547.43</v>
      </c>
      <c r="D138" s="2" t="s">
        <v>69</v>
      </c>
      <c r="E138" s="2">
        <v>-73163.86</v>
      </c>
      <c r="F138" s="2" t="s">
        <v>69</v>
      </c>
    </row>
    <row r="139">
      <c r="A139" s="2" t="s">
        <v>5756</v>
      </c>
      <c r="B139" s="2" t="s">
        <v>5757</v>
      </c>
      <c r="C139" s="2">
        <v>177989.76</v>
      </c>
      <c r="D139" s="2" t="s">
        <v>69</v>
      </c>
      <c r="E139" s="2">
        <v>8470.8</v>
      </c>
      <c r="F139" s="2" t="s">
        <v>69</v>
      </c>
    </row>
    <row r="140">
      <c r="A140" s="2" t="s">
        <v>5760</v>
      </c>
      <c r="B140" s="2" t="s">
        <v>5761</v>
      </c>
      <c r="C140" s="2">
        <v>4269674.64</v>
      </c>
      <c r="D140" s="2" t="s">
        <v>69</v>
      </c>
      <c r="E140" s="2">
        <v>392325.92</v>
      </c>
      <c r="F140" s="2" t="s">
        <v>69</v>
      </c>
    </row>
    <row r="141">
      <c r="A141" s="2" t="s">
        <v>5768</v>
      </c>
      <c r="B141" s="2" t="s">
        <v>5769</v>
      </c>
      <c r="C141" s="2">
        <v>885495.78</v>
      </c>
      <c r="D141" s="2" t="s">
        <v>69</v>
      </c>
      <c r="E141" s="2">
        <v>16592.13</v>
      </c>
      <c r="F141" s="2" t="s">
        <v>69</v>
      </c>
    </row>
    <row r="142">
      <c r="A142" s="2" t="s">
        <v>5782</v>
      </c>
      <c r="B142" s="2" t="s">
        <v>5783</v>
      </c>
      <c r="C142" s="2">
        <v>1248175.92</v>
      </c>
      <c r="D142" s="2" t="s">
        <v>69</v>
      </c>
      <c r="E142" s="2">
        <v>106955.64</v>
      </c>
      <c r="F142" s="2" t="s">
        <v>69</v>
      </c>
    </row>
    <row r="143">
      <c r="A143" s="2" t="s">
        <v>5784</v>
      </c>
      <c r="B143" s="2" t="s">
        <v>5785</v>
      </c>
      <c r="C143" s="2">
        <v>220703.52</v>
      </c>
      <c r="D143" s="2" t="s">
        <v>69</v>
      </c>
      <c r="E143" s="2">
        <v>-4647.12</v>
      </c>
      <c r="F143" s="2" t="s">
        <v>69</v>
      </c>
    </row>
    <row r="144">
      <c r="A144" s="2" t="s">
        <v>5786</v>
      </c>
      <c r="B144" s="2" t="s">
        <v>5787</v>
      </c>
      <c r="C144" s="2">
        <v>602498.56</v>
      </c>
      <c r="D144" s="2" t="s">
        <v>69</v>
      </c>
      <c r="E144" s="2">
        <v>35581.88</v>
      </c>
      <c r="F144" s="2" t="s">
        <v>69</v>
      </c>
    </row>
    <row r="145">
      <c r="A145" s="2" t="s">
        <v>5808</v>
      </c>
      <c r="B145" s="2" t="s">
        <v>5809</v>
      </c>
      <c r="C145" s="2">
        <v>221574.94</v>
      </c>
      <c r="D145" s="2" t="s">
        <v>69</v>
      </c>
      <c r="E145" s="2">
        <v>1808.16</v>
      </c>
      <c r="F145" s="2" t="s">
        <v>69</v>
      </c>
    </row>
    <row r="146">
      <c r="A146" s="2" t="s">
        <v>5812</v>
      </c>
      <c r="B146" s="2" t="s">
        <v>5813</v>
      </c>
      <c r="C146" s="2">
        <v>3759083.64</v>
      </c>
      <c r="D146" s="2" t="s">
        <v>69</v>
      </c>
      <c r="E146" s="2">
        <v>-157168.44</v>
      </c>
      <c r="F146" s="2" t="s">
        <v>69</v>
      </c>
    </row>
    <row r="147">
      <c r="A147" s="2" t="s">
        <v>5816</v>
      </c>
      <c r="B147" s="2" t="s">
        <v>5817</v>
      </c>
      <c r="C147" s="2">
        <v>189812.61</v>
      </c>
      <c r="D147" s="2" t="s">
        <v>69</v>
      </c>
      <c r="E147" s="2">
        <v>-8791.11</v>
      </c>
      <c r="F147" s="2" t="s">
        <v>69</v>
      </c>
    </row>
    <row r="148">
      <c r="A148" s="2" t="s">
        <v>5818</v>
      </c>
      <c r="B148" s="2" t="s">
        <v>5819</v>
      </c>
      <c r="C148" s="2">
        <v>721404.58</v>
      </c>
      <c r="D148" s="2" t="s">
        <v>69</v>
      </c>
      <c r="E148" s="2">
        <v>33127.86</v>
      </c>
      <c r="F148" s="2" t="s">
        <v>69</v>
      </c>
    </row>
    <row r="149">
      <c r="A149" s="2" t="s">
        <v>5820</v>
      </c>
      <c r="B149" s="2" t="s">
        <v>5821</v>
      </c>
      <c r="C149" s="2">
        <v>2248787.52</v>
      </c>
      <c r="D149" s="2" t="s">
        <v>69</v>
      </c>
      <c r="E149" s="2">
        <v>129566.64</v>
      </c>
      <c r="F149" s="2" t="s">
        <v>69</v>
      </c>
    </row>
    <row r="150">
      <c r="A150" s="2" t="s">
        <v>5830</v>
      </c>
      <c r="B150" s="2" t="s">
        <v>5831</v>
      </c>
      <c r="C150" s="2">
        <v>475525.44</v>
      </c>
      <c r="D150" s="2" t="s">
        <v>69</v>
      </c>
      <c r="E150" s="2">
        <v>-10317.12</v>
      </c>
      <c r="F150" s="2" t="s">
        <v>69</v>
      </c>
    </row>
    <row r="151">
      <c r="A151" s="2" t="s">
        <v>5834</v>
      </c>
      <c r="B151" s="2" t="s">
        <v>5835</v>
      </c>
      <c r="C151" s="2">
        <v>395622.8</v>
      </c>
      <c r="D151" s="2" t="s">
        <v>69</v>
      </c>
      <c r="E151" s="2">
        <v>5556.5</v>
      </c>
      <c r="F151" s="2" t="s">
        <v>69</v>
      </c>
    </row>
    <row r="152">
      <c r="A152" s="2" t="s">
        <v>5850</v>
      </c>
      <c r="B152" s="2" t="s">
        <v>5851</v>
      </c>
      <c r="C152" s="2">
        <v>823724.34</v>
      </c>
      <c r="D152" s="2" t="s">
        <v>69</v>
      </c>
      <c r="E152" s="2">
        <v>-862.9</v>
      </c>
      <c r="F152" s="2" t="s">
        <v>69</v>
      </c>
    </row>
    <row r="153">
      <c r="A153" s="2" t="s">
        <v>5854</v>
      </c>
      <c r="B153" s="2" t="s">
        <v>5855</v>
      </c>
      <c r="C153" s="2">
        <v>240436</v>
      </c>
      <c r="D153" s="2" t="s">
        <v>69</v>
      </c>
      <c r="E153" s="2">
        <v>-1418.24</v>
      </c>
      <c r="F153" s="2" t="s">
        <v>69</v>
      </c>
    </row>
    <row r="154">
      <c r="A154" s="2" t="s">
        <v>5856</v>
      </c>
      <c r="B154" s="2" t="s">
        <v>5857</v>
      </c>
      <c r="C154" s="2">
        <v>857705.31</v>
      </c>
      <c r="D154" s="2" t="s">
        <v>69</v>
      </c>
      <c r="E154" s="2">
        <v>87220.98</v>
      </c>
      <c r="F154" s="2" t="s">
        <v>69</v>
      </c>
    </row>
    <row r="155">
      <c r="A155" s="2" t="s">
        <v>5858</v>
      </c>
      <c r="B155" s="2" t="s">
        <v>5859</v>
      </c>
      <c r="C155" s="2">
        <v>211367.43</v>
      </c>
      <c r="D155" s="2" t="s">
        <v>69</v>
      </c>
      <c r="E155" s="2">
        <v>-7321.45</v>
      </c>
      <c r="F155" s="2" t="s">
        <v>69</v>
      </c>
    </row>
    <row r="156">
      <c r="A156" s="2" t="s">
        <v>5860</v>
      </c>
      <c r="B156" s="2" t="s">
        <v>5861</v>
      </c>
      <c r="C156" s="2">
        <v>951462.83</v>
      </c>
      <c r="D156" s="2" t="s">
        <v>69</v>
      </c>
      <c r="E156" s="2">
        <v>70656.69</v>
      </c>
      <c r="F156" s="2" t="s">
        <v>69</v>
      </c>
    </row>
    <row r="157">
      <c r="A157" s="2" t="s">
        <v>5864</v>
      </c>
      <c r="B157" s="2" t="s">
        <v>5865</v>
      </c>
      <c r="C157" s="2">
        <v>96347.93</v>
      </c>
      <c r="D157" s="2" t="s">
        <v>69</v>
      </c>
      <c r="E157" s="2">
        <v>4696.51</v>
      </c>
      <c r="F157" s="2" t="s">
        <v>69</v>
      </c>
    </row>
    <row r="158">
      <c r="A158" s="2" t="s">
        <v>5866</v>
      </c>
      <c r="B158" s="2" t="s">
        <v>5867</v>
      </c>
      <c r="C158" s="2">
        <v>1424172.66</v>
      </c>
      <c r="D158" s="2" t="s">
        <v>69</v>
      </c>
      <c r="E158" s="2">
        <v>87394.44</v>
      </c>
      <c r="F158" s="2" t="s">
        <v>69</v>
      </c>
    </row>
    <row r="159">
      <c r="A159" s="2" t="s">
        <v>5872</v>
      </c>
      <c r="B159" s="2" t="s">
        <v>5873</v>
      </c>
      <c r="C159" s="2">
        <v>2305647.36</v>
      </c>
      <c r="D159" s="2" t="s">
        <v>69</v>
      </c>
      <c r="E159" s="2">
        <v>-186330.24</v>
      </c>
      <c r="F159" s="2" t="s">
        <v>69</v>
      </c>
    </row>
    <row r="160">
      <c r="A160" s="2" t="s">
        <v>5876</v>
      </c>
      <c r="B160" s="2" t="s">
        <v>5877</v>
      </c>
      <c r="C160" s="2">
        <v>505813.28</v>
      </c>
      <c r="D160" s="2" t="s">
        <v>69</v>
      </c>
      <c r="E160" s="2">
        <v>-14773.96</v>
      </c>
      <c r="F160" s="2" t="s">
        <v>69</v>
      </c>
    </row>
    <row r="161">
      <c r="A161" s="2" t="s">
        <v>7204</v>
      </c>
      <c r="B161" s="2" t="s">
        <v>7205</v>
      </c>
      <c r="C161" s="2">
        <v>164710.38</v>
      </c>
      <c r="D161" s="2" t="s">
        <v>69</v>
      </c>
      <c r="E161" s="2">
        <v>6348.48</v>
      </c>
      <c r="F161" s="2" t="s">
        <v>69</v>
      </c>
    </row>
    <row r="162">
      <c r="A162" s="2" t="s">
        <v>5878</v>
      </c>
      <c r="B162" s="2" t="s">
        <v>5879</v>
      </c>
      <c r="C162" s="2">
        <v>1759696.18</v>
      </c>
      <c r="D162" s="2" t="s">
        <v>69</v>
      </c>
      <c r="E162" s="2">
        <v>-71434.77</v>
      </c>
      <c r="F162" s="2" t="s">
        <v>69</v>
      </c>
    </row>
    <row r="163">
      <c r="A163" s="2" t="s">
        <v>316</v>
      </c>
      <c r="B163" s="2" t="s">
        <v>5896</v>
      </c>
      <c r="C163" s="2">
        <v>2105990.94</v>
      </c>
      <c r="D163" s="2" t="s">
        <v>69</v>
      </c>
      <c r="E163" s="2">
        <v>168148.02</v>
      </c>
      <c r="F163" s="2" t="s">
        <v>69</v>
      </c>
    </row>
    <row r="164">
      <c r="A164" s="2" t="s">
        <v>5899</v>
      </c>
      <c r="B164" s="2" t="s">
        <v>5900</v>
      </c>
      <c r="C164" s="2">
        <v>844530.8</v>
      </c>
      <c r="D164" s="2" t="s">
        <v>69</v>
      </c>
      <c r="E164" s="2">
        <v>-69943.52</v>
      </c>
      <c r="F164" s="2" t="s">
        <v>69</v>
      </c>
    </row>
    <row r="165">
      <c r="A165" s="2" t="s">
        <v>5903</v>
      </c>
      <c r="B165" s="2" t="s">
        <v>5904</v>
      </c>
      <c r="C165" s="2">
        <v>374684.04</v>
      </c>
      <c r="D165" s="2" t="s">
        <v>69</v>
      </c>
      <c r="E165" s="2">
        <v>-13846.59</v>
      </c>
      <c r="F165" s="2" t="s">
        <v>69</v>
      </c>
    </row>
    <row r="166">
      <c r="A166" s="2" t="s">
        <v>5905</v>
      </c>
      <c r="B166" s="2" t="s">
        <v>5906</v>
      </c>
      <c r="C166" s="2">
        <v>563967.01</v>
      </c>
      <c r="D166" s="2" t="s">
        <v>69</v>
      </c>
      <c r="E166" s="2">
        <v>-10398.9</v>
      </c>
      <c r="F166" s="2" t="s">
        <v>69</v>
      </c>
    </row>
    <row r="167">
      <c r="A167" s="2" t="s">
        <v>5907</v>
      </c>
      <c r="B167" s="2" t="s">
        <v>5908</v>
      </c>
      <c r="C167" s="2">
        <v>480041.6</v>
      </c>
      <c r="D167" s="2" t="s">
        <v>69</v>
      </c>
      <c r="E167" s="2">
        <v>4234.4</v>
      </c>
      <c r="F167" s="2" t="s">
        <v>69</v>
      </c>
    </row>
    <row r="168">
      <c r="A168" s="2" t="s">
        <v>5909</v>
      </c>
      <c r="B168" s="2" t="s">
        <v>5910</v>
      </c>
      <c r="C168" s="2">
        <v>1044969.19</v>
      </c>
      <c r="D168" s="2" t="s">
        <v>69</v>
      </c>
      <c r="E168" s="2">
        <v>-89827.41</v>
      </c>
      <c r="F168" s="2" t="s">
        <v>69</v>
      </c>
    </row>
    <row r="169">
      <c r="A169" s="2" t="s">
        <v>5911</v>
      </c>
      <c r="B169" s="2" t="s">
        <v>5912</v>
      </c>
      <c r="C169" s="2">
        <v>1506882.61</v>
      </c>
      <c r="D169" s="2" t="s">
        <v>69</v>
      </c>
      <c r="E169" s="2">
        <v>-13298.51</v>
      </c>
      <c r="F169" s="2" t="s">
        <v>69</v>
      </c>
    </row>
    <row r="170">
      <c r="A170" s="2" t="s">
        <v>5913</v>
      </c>
      <c r="B170" s="2" t="s">
        <v>5914</v>
      </c>
      <c r="C170" s="2">
        <v>2749046.46</v>
      </c>
      <c r="D170" s="2" t="s">
        <v>69</v>
      </c>
      <c r="E170" s="2">
        <v>61902.24</v>
      </c>
      <c r="F170" s="2" t="s">
        <v>69</v>
      </c>
    </row>
    <row r="171">
      <c r="A171" s="2" t="s">
        <v>5927</v>
      </c>
      <c r="B171" s="2" t="s">
        <v>5928</v>
      </c>
      <c r="C171" s="2">
        <v>450678.8</v>
      </c>
      <c r="D171" s="2" t="s">
        <v>69</v>
      </c>
      <c r="E171" s="2">
        <v>-17245.8</v>
      </c>
      <c r="F171" s="2" t="s">
        <v>69</v>
      </c>
    </row>
    <row r="172">
      <c r="A172" s="2" t="s">
        <v>5931</v>
      </c>
      <c r="B172" s="2" t="s">
        <v>5932</v>
      </c>
      <c r="C172" s="2">
        <v>1455013.8</v>
      </c>
      <c r="D172" s="2" t="s">
        <v>69</v>
      </c>
      <c r="E172" s="2">
        <v>-72541.8</v>
      </c>
      <c r="F172" s="2" t="s">
        <v>69</v>
      </c>
    </row>
    <row r="173">
      <c r="A173" s="2" t="s">
        <v>5933</v>
      </c>
      <c r="B173" s="2" t="s">
        <v>5934</v>
      </c>
      <c r="C173" s="2">
        <v>264720.6</v>
      </c>
      <c r="D173" s="2" t="s">
        <v>69</v>
      </c>
      <c r="E173" s="2">
        <v>5469.12</v>
      </c>
      <c r="F173" s="2" t="s">
        <v>69</v>
      </c>
    </row>
    <row r="174">
      <c r="A174" s="2" t="s">
        <v>5939</v>
      </c>
      <c r="B174" s="2" t="s">
        <v>5940</v>
      </c>
      <c r="C174" s="2">
        <v>283728.35</v>
      </c>
      <c r="D174" s="2" t="s">
        <v>69</v>
      </c>
      <c r="E174" s="2">
        <v>13097.65</v>
      </c>
      <c r="F174" s="2" t="s">
        <v>69</v>
      </c>
    </row>
    <row r="175">
      <c r="A175" s="2" t="s">
        <v>5951</v>
      </c>
      <c r="B175" s="2" t="s">
        <v>5952</v>
      </c>
      <c r="C175" s="2">
        <v>3674418.93</v>
      </c>
      <c r="D175" s="2" t="s">
        <v>69</v>
      </c>
      <c r="E175" s="2">
        <v>20869.03</v>
      </c>
      <c r="F175" s="2" t="s">
        <v>69</v>
      </c>
    </row>
    <row r="176">
      <c r="A176" s="2" t="s">
        <v>5953</v>
      </c>
      <c r="B176" s="2" t="s">
        <v>5954</v>
      </c>
      <c r="C176" s="2">
        <v>271380.21</v>
      </c>
      <c r="D176" s="2" t="s">
        <v>69</v>
      </c>
      <c r="E176" s="2">
        <v>3926.76</v>
      </c>
      <c r="F176" s="2" t="s">
        <v>69</v>
      </c>
    </row>
    <row r="177">
      <c r="A177" s="2" t="s">
        <v>5957</v>
      </c>
      <c r="B177" s="2" t="s">
        <v>5958</v>
      </c>
      <c r="C177" s="2">
        <v>856821.42</v>
      </c>
      <c r="D177" s="2" t="s">
        <v>69</v>
      </c>
      <c r="E177" s="2">
        <v>-15051.12</v>
      </c>
      <c r="F177" s="2" t="s">
        <v>69</v>
      </c>
    </row>
    <row r="178">
      <c r="A178" s="2" t="s">
        <v>5961</v>
      </c>
      <c r="B178" s="2" t="s">
        <v>5962</v>
      </c>
      <c r="C178" s="2">
        <v>2342872.92</v>
      </c>
      <c r="D178" s="2" t="s">
        <v>69</v>
      </c>
      <c r="E178" s="2">
        <v>56350.32</v>
      </c>
      <c r="F178" s="2" t="s">
        <v>69</v>
      </c>
    </row>
    <row r="179">
      <c r="A179" s="2" t="s">
        <v>5977</v>
      </c>
      <c r="B179" s="2" t="s">
        <v>5978</v>
      </c>
      <c r="C179" s="2">
        <v>279856.16</v>
      </c>
      <c r="D179" s="2" t="s">
        <v>69</v>
      </c>
      <c r="E179" s="2">
        <v>14792.99</v>
      </c>
      <c r="F179" s="2" t="s">
        <v>69</v>
      </c>
    </row>
    <row r="180">
      <c r="A180" s="2" t="s">
        <v>5985</v>
      </c>
      <c r="B180" s="2" t="s">
        <v>5986</v>
      </c>
      <c r="C180" s="2">
        <v>2027117.52</v>
      </c>
      <c r="D180" s="2" t="s">
        <v>69</v>
      </c>
      <c r="E180" s="2">
        <v>91088.82</v>
      </c>
      <c r="F180" s="2" t="s">
        <v>69</v>
      </c>
    </row>
    <row r="181">
      <c r="A181" s="2" t="s">
        <v>5989</v>
      </c>
      <c r="B181" s="2" t="s">
        <v>5990</v>
      </c>
      <c r="C181" s="2">
        <v>1618836.12</v>
      </c>
      <c r="D181" s="2" t="s">
        <v>69</v>
      </c>
      <c r="E181" s="2">
        <v>56592.36</v>
      </c>
      <c r="F181" s="2" t="s">
        <v>69</v>
      </c>
    </row>
    <row r="182">
      <c r="A182" s="2" t="s">
        <v>5993</v>
      </c>
      <c r="B182" s="2" t="s">
        <v>5994</v>
      </c>
      <c r="C182" s="2">
        <v>125359.36</v>
      </c>
      <c r="D182" s="2" t="s">
        <v>69</v>
      </c>
      <c r="E182" s="2">
        <v>-4180.84</v>
      </c>
      <c r="F182" s="2" t="s">
        <v>69</v>
      </c>
    </row>
    <row r="183">
      <c r="A183" s="2" t="s">
        <v>5999</v>
      </c>
      <c r="B183" s="2" t="s">
        <v>6000</v>
      </c>
      <c r="C183" s="2">
        <v>6935699.34</v>
      </c>
      <c r="D183" s="2" t="s">
        <v>69</v>
      </c>
      <c r="E183" s="2">
        <v>89681.94</v>
      </c>
      <c r="F183" s="2" t="s">
        <v>69</v>
      </c>
    </row>
    <row r="184">
      <c r="A184" s="2" t="s">
        <v>6003</v>
      </c>
      <c r="B184" s="2" t="s">
        <v>6004</v>
      </c>
      <c r="C184" s="2">
        <v>683875.85</v>
      </c>
      <c r="D184" s="2" t="s">
        <v>69</v>
      </c>
      <c r="E184" s="2">
        <v>32932.9</v>
      </c>
      <c r="F184" s="2" t="s">
        <v>69</v>
      </c>
    </row>
    <row r="185">
      <c r="A185" s="2" t="s">
        <v>6009</v>
      </c>
      <c r="B185" s="2" t="s">
        <v>6010</v>
      </c>
      <c r="C185" s="2">
        <v>373938.31</v>
      </c>
      <c r="D185" s="2" t="s">
        <v>69</v>
      </c>
      <c r="E185" s="2">
        <v>-3386.1</v>
      </c>
      <c r="F185" s="2" t="s">
        <v>69</v>
      </c>
    </row>
    <row r="186">
      <c r="A186" s="2" t="s">
        <v>6011</v>
      </c>
      <c r="B186" s="2" t="s">
        <v>6012</v>
      </c>
      <c r="C186" s="2">
        <v>1266136.74</v>
      </c>
      <c r="D186" s="2" t="s">
        <v>69</v>
      </c>
      <c r="E186" s="2">
        <v>-3773.88</v>
      </c>
      <c r="F186" s="2" t="s">
        <v>69</v>
      </c>
    </row>
    <row r="187">
      <c r="A187" s="2" t="s">
        <v>6015</v>
      </c>
      <c r="B187" s="2" t="s">
        <v>6016</v>
      </c>
      <c r="C187" s="2">
        <v>577737.6</v>
      </c>
      <c r="D187" s="2" t="s">
        <v>69</v>
      </c>
      <c r="E187" s="2">
        <v>23144</v>
      </c>
      <c r="F187" s="2" t="s">
        <v>69</v>
      </c>
    </row>
    <row r="188">
      <c r="A188" s="2" t="s">
        <v>6017</v>
      </c>
      <c r="B188" s="2" t="s">
        <v>6018</v>
      </c>
      <c r="C188" s="2">
        <v>1134636.6</v>
      </c>
      <c r="D188" s="2" t="s">
        <v>69</v>
      </c>
      <c r="E188" s="2">
        <v>30038.9</v>
      </c>
      <c r="F188" s="2" t="s">
        <v>69</v>
      </c>
    </row>
    <row r="189">
      <c r="A189" s="2" t="s">
        <v>6025</v>
      </c>
      <c r="B189" s="2" t="s">
        <v>6026</v>
      </c>
      <c r="C189" s="2">
        <v>24648</v>
      </c>
      <c r="D189" s="2" t="s">
        <v>69</v>
      </c>
      <c r="E189" s="2">
        <v>1422</v>
      </c>
      <c r="F189" s="2" t="s">
        <v>69</v>
      </c>
    </row>
    <row r="190">
      <c r="A190" s="2" t="s">
        <v>6029</v>
      </c>
      <c r="B190" s="2" t="s">
        <v>6030</v>
      </c>
      <c r="C190" s="2">
        <v>1919438.08</v>
      </c>
      <c r="D190" s="2" t="s">
        <v>69</v>
      </c>
      <c r="E190" s="2">
        <v>-49295.36</v>
      </c>
      <c r="F190" s="2" t="s">
        <v>69</v>
      </c>
    </row>
    <row r="191">
      <c r="A191" s="2" t="s">
        <v>6031</v>
      </c>
      <c r="B191" s="2" t="s">
        <v>6032</v>
      </c>
      <c r="C191" s="2">
        <v>659187.75</v>
      </c>
      <c r="D191" s="2" t="s">
        <v>69</v>
      </c>
      <c r="E191" s="2">
        <v>32048.25</v>
      </c>
      <c r="F191" s="2" t="s">
        <v>69</v>
      </c>
    </row>
    <row r="192">
      <c r="A192" s="2" t="s">
        <v>6035</v>
      </c>
      <c r="B192" s="2" t="s">
        <v>6036</v>
      </c>
      <c r="C192" s="2">
        <v>1461258.25</v>
      </c>
      <c r="D192" s="2" t="s">
        <v>69</v>
      </c>
      <c r="E192" s="2">
        <v>-44496.75</v>
      </c>
      <c r="F192" s="2" t="s">
        <v>69</v>
      </c>
    </row>
    <row r="193">
      <c r="A193" s="2" t="s">
        <v>6039</v>
      </c>
      <c r="B193" s="2" t="s">
        <v>6040</v>
      </c>
      <c r="C193" s="2">
        <v>2771569.36</v>
      </c>
      <c r="D193" s="2" t="s">
        <v>69</v>
      </c>
      <c r="E193" s="2">
        <v>-57424</v>
      </c>
      <c r="F193" s="2" t="s">
        <v>69</v>
      </c>
    </row>
    <row r="194">
      <c r="A194" s="2" t="s">
        <v>6047</v>
      </c>
      <c r="B194" s="2" t="s">
        <v>6048</v>
      </c>
      <c r="C194" s="2">
        <v>2605800</v>
      </c>
      <c r="D194" s="2" t="s">
        <v>69</v>
      </c>
      <c r="E194" s="2">
        <v>-98600</v>
      </c>
      <c r="F194" s="2" t="s">
        <v>69</v>
      </c>
    </row>
    <row r="195">
      <c r="A195" s="2" t="s">
        <v>6049</v>
      </c>
      <c r="B195" s="2" t="s">
        <v>6050</v>
      </c>
      <c r="C195" s="2">
        <v>981129.52</v>
      </c>
      <c r="D195" s="2" t="s">
        <v>69</v>
      </c>
      <c r="E195" s="2">
        <v>-40694.72</v>
      </c>
      <c r="F195" s="2" t="s">
        <v>69</v>
      </c>
    </row>
    <row r="196">
      <c r="A196" s="2" t="s">
        <v>6053</v>
      </c>
      <c r="B196" s="2" t="s">
        <v>6054</v>
      </c>
      <c r="C196" s="2">
        <v>568905.55</v>
      </c>
      <c r="D196" s="2" t="s">
        <v>69</v>
      </c>
      <c r="E196" s="2">
        <v>23229.05</v>
      </c>
      <c r="F196" s="2" t="s">
        <v>69</v>
      </c>
    </row>
    <row r="197">
      <c r="A197" s="2" t="s">
        <v>6055</v>
      </c>
      <c r="B197" s="2" t="s">
        <v>6056</v>
      </c>
      <c r="C197" s="2">
        <v>215799.3</v>
      </c>
      <c r="D197" s="2" t="s">
        <v>69</v>
      </c>
      <c r="E197" s="2">
        <v>9757.64</v>
      </c>
      <c r="F197" s="2" t="s">
        <v>69</v>
      </c>
    </row>
    <row r="198">
      <c r="A198" s="2" t="s">
        <v>6059</v>
      </c>
      <c r="B198" s="2" t="s">
        <v>6060</v>
      </c>
      <c r="C198" s="2">
        <v>638280.07</v>
      </c>
      <c r="D198" s="2" t="s">
        <v>69</v>
      </c>
      <c r="E198" s="2">
        <v>-30673.77</v>
      </c>
      <c r="F198" s="2" t="s">
        <v>69</v>
      </c>
    </row>
    <row r="199">
      <c r="A199" s="2" t="s">
        <v>6065</v>
      </c>
      <c r="B199" s="2" t="s">
        <v>6066</v>
      </c>
      <c r="C199" s="2">
        <v>548763.26</v>
      </c>
      <c r="D199" s="2" t="s">
        <v>69</v>
      </c>
      <c r="E199" s="2">
        <v>32331.42</v>
      </c>
      <c r="F199" s="2" t="s">
        <v>69</v>
      </c>
    </row>
    <row r="200">
      <c r="A200" s="2" t="s">
        <v>6073</v>
      </c>
      <c r="B200" s="2" t="s">
        <v>6074</v>
      </c>
      <c r="C200" s="2">
        <v>2389805.84</v>
      </c>
      <c r="D200" s="2" t="s">
        <v>69</v>
      </c>
      <c r="E200" s="2">
        <v>17236.4</v>
      </c>
      <c r="F200" s="2" t="s">
        <v>69</v>
      </c>
    </row>
    <row r="201">
      <c r="A201" s="2" t="s">
        <v>6075</v>
      </c>
      <c r="B201" s="2" t="s">
        <v>6076</v>
      </c>
      <c r="C201" s="2">
        <v>716163.84</v>
      </c>
      <c r="D201" s="2" t="s">
        <v>69</v>
      </c>
      <c r="E201" s="2">
        <v>-35766.36</v>
      </c>
      <c r="F201" s="2" t="s">
        <v>69</v>
      </c>
    </row>
    <row r="202">
      <c r="A202" s="2" t="s">
        <v>6077</v>
      </c>
      <c r="B202" s="2" t="s">
        <v>6078</v>
      </c>
      <c r="C202" s="2">
        <v>2792511.36</v>
      </c>
      <c r="D202" s="2" t="s">
        <v>69</v>
      </c>
      <c r="E202" s="2">
        <v>-72328.56</v>
      </c>
      <c r="F202" s="2" t="s">
        <v>69</v>
      </c>
    </row>
    <row r="203">
      <c r="A203" s="2" t="s">
        <v>6083</v>
      </c>
      <c r="B203" s="2" t="s">
        <v>6084</v>
      </c>
      <c r="C203" s="2">
        <v>1643402.97</v>
      </c>
      <c r="D203" s="2" t="s">
        <v>69</v>
      </c>
      <c r="E203" s="2">
        <v>4376.73</v>
      </c>
      <c r="F203" s="2" t="s">
        <v>69</v>
      </c>
    </row>
    <row r="204">
      <c r="A204" s="2" t="s">
        <v>6089</v>
      </c>
      <c r="B204" s="2" t="s">
        <v>6090</v>
      </c>
      <c r="C204" s="2">
        <v>1511317.38</v>
      </c>
      <c r="D204" s="2" t="s">
        <v>69</v>
      </c>
      <c r="E204" s="2">
        <v>-84488.7</v>
      </c>
      <c r="F204" s="2" t="s">
        <v>69</v>
      </c>
    </row>
    <row r="205">
      <c r="A205" s="2" t="s">
        <v>6091</v>
      </c>
      <c r="B205" s="2" t="s">
        <v>6092</v>
      </c>
      <c r="C205" s="2">
        <v>701902.51</v>
      </c>
      <c r="D205" s="2" t="s">
        <v>69</v>
      </c>
      <c r="E205" s="2">
        <v>-35777.5</v>
      </c>
      <c r="F205" s="2" t="s">
        <v>69</v>
      </c>
    </row>
    <row r="206">
      <c r="A206" s="2" t="s">
        <v>6093</v>
      </c>
      <c r="B206" s="2" t="s">
        <v>6094</v>
      </c>
      <c r="C206" s="2">
        <v>589530.95</v>
      </c>
      <c r="D206" s="2" t="s">
        <v>69</v>
      </c>
      <c r="E206" s="2">
        <v>11622.8</v>
      </c>
      <c r="F206" s="2" t="s">
        <v>69</v>
      </c>
    </row>
    <row r="207">
      <c r="A207" s="2" t="s">
        <v>6111</v>
      </c>
      <c r="B207" s="2" t="s">
        <v>6112</v>
      </c>
      <c r="C207" s="2">
        <v>762259.2</v>
      </c>
      <c r="D207" s="2" t="s">
        <v>69</v>
      </c>
      <c r="E207" s="2">
        <v>-8080.8</v>
      </c>
      <c r="F207" s="2" t="s">
        <v>69</v>
      </c>
    </row>
    <row r="208">
      <c r="A208" s="2" t="s">
        <v>6115</v>
      </c>
      <c r="B208" s="2" t="s">
        <v>6116</v>
      </c>
      <c r="C208" s="2">
        <v>2265432.84</v>
      </c>
      <c r="D208" s="2" t="s">
        <v>69</v>
      </c>
      <c r="E208" s="2">
        <v>-80920.16</v>
      </c>
      <c r="F208" s="2" t="s">
        <v>69</v>
      </c>
    </row>
    <row r="209">
      <c r="A209" s="2" t="s">
        <v>6119</v>
      </c>
      <c r="B209" s="2" t="s">
        <v>6120</v>
      </c>
      <c r="C209" s="2">
        <v>128294.92</v>
      </c>
      <c r="D209" s="2" t="s">
        <v>69</v>
      </c>
      <c r="E209" s="2">
        <v>-5122.1</v>
      </c>
      <c r="F209" s="2" t="s">
        <v>69</v>
      </c>
    </row>
    <row r="210">
      <c r="A210" s="2" t="s">
        <v>6143</v>
      </c>
      <c r="B210" s="2" t="s">
        <v>6144</v>
      </c>
      <c r="C210" s="2">
        <v>2096932.08</v>
      </c>
      <c r="D210" s="2" t="s">
        <v>69</v>
      </c>
      <c r="E210" s="2">
        <v>-118275.84</v>
      </c>
      <c r="F210" s="2" t="s">
        <v>69</v>
      </c>
    </row>
    <row r="211">
      <c r="A211" s="2" t="s">
        <v>6155</v>
      </c>
      <c r="B211" s="2" t="s">
        <v>6156</v>
      </c>
      <c r="C211" s="2">
        <v>267092.6</v>
      </c>
      <c r="D211" s="2" t="s">
        <v>69</v>
      </c>
      <c r="E211" s="2">
        <v>-5694.36</v>
      </c>
      <c r="F211" s="2" t="s">
        <v>69</v>
      </c>
    </row>
    <row r="212">
      <c r="A212" s="2" t="s">
        <v>6161</v>
      </c>
      <c r="B212" s="2" t="s">
        <v>6162</v>
      </c>
      <c r="C212" s="2">
        <v>89134.92</v>
      </c>
      <c r="D212" s="2" t="s">
        <v>69</v>
      </c>
      <c r="E212" s="2">
        <v>-4296.6</v>
      </c>
      <c r="F212" s="2" t="s">
        <v>69</v>
      </c>
    </row>
    <row r="213">
      <c r="A213" s="2" t="s">
        <v>6173</v>
      </c>
      <c r="B213" s="2" t="s">
        <v>6174</v>
      </c>
      <c r="C213" s="2">
        <v>469611.1</v>
      </c>
      <c r="D213" s="2" t="s">
        <v>69</v>
      </c>
      <c r="E213" s="2">
        <v>7017.5</v>
      </c>
      <c r="F213" s="2" t="s">
        <v>69</v>
      </c>
    </row>
    <row r="214">
      <c r="A214" s="2" t="s">
        <v>6179</v>
      </c>
      <c r="B214" s="2" t="s">
        <v>6180</v>
      </c>
      <c r="C214" s="2">
        <v>879761.3</v>
      </c>
      <c r="D214" s="2" t="s">
        <v>69</v>
      </c>
      <c r="E214" s="2">
        <v>-82240.1</v>
      </c>
      <c r="F214" s="2" t="s">
        <v>69</v>
      </c>
    </row>
    <row r="215">
      <c r="A215" s="2" t="s">
        <v>6183</v>
      </c>
      <c r="B215" s="2" t="s">
        <v>6184</v>
      </c>
      <c r="C215" s="2">
        <v>3753967.71</v>
      </c>
      <c r="D215" s="2" t="s">
        <v>69</v>
      </c>
      <c r="E215" s="2">
        <v>-710296.29</v>
      </c>
      <c r="F215" s="2" t="s">
        <v>69</v>
      </c>
    </row>
    <row r="216">
      <c r="A216" s="2" t="s">
        <v>6189</v>
      </c>
      <c r="B216" s="2" t="s">
        <v>6190</v>
      </c>
      <c r="C216" s="2">
        <v>765994.72</v>
      </c>
      <c r="D216" s="2" t="s">
        <v>69</v>
      </c>
      <c r="E216" s="2">
        <v>-10225.32</v>
      </c>
      <c r="F216" s="2" t="s">
        <v>69</v>
      </c>
    </row>
    <row r="217">
      <c r="A217" s="2" t="s">
        <v>6191</v>
      </c>
      <c r="B217" s="2" t="s">
        <v>6192</v>
      </c>
      <c r="C217" s="2">
        <v>1466583.84</v>
      </c>
      <c r="D217" s="2" t="s">
        <v>69</v>
      </c>
      <c r="E217" s="2">
        <v>-48410.19</v>
      </c>
      <c r="F217" s="2" t="s">
        <v>69</v>
      </c>
    </row>
    <row r="218">
      <c r="A218" s="2" t="s">
        <v>6193</v>
      </c>
      <c r="B218" s="2" t="s">
        <v>6194</v>
      </c>
      <c r="C218" s="2">
        <v>1166188.35</v>
      </c>
      <c r="D218" s="2" t="s">
        <v>69</v>
      </c>
      <c r="E218" s="2">
        <v>-97368.48</v>
      </c>
      <c r="F218" s="2" t="s">
        <v>69</v>
      </c>
    </row>
    <row r="219">
      <c r="A219" s="2" t="s">
        <v>6203</v>
      </c>
      <c r="B219" s="2" t="s">
        <v>6204</v>
      </c>
      <c r="C219" s="2">
        <v>784980.3</v>
      </c>
      <c r="D219" s="2" t="s">
        <v>69</v>
      </c>
      <c r="E219" s="2">
        <v>36790.26</v>
      </c>
      <c r="F219" s="2" t="s">
        <v>69</v>
      </c>
    </row>
    <row r="220">
      <c r="A220" s="2" t="s">
        <v>6209</v>
      </c>
      <c r="B220" s="2" t="s">
        <v>6210</v>
      </c>
      <c r="C220" s="2">
        <v>102666.84</v>
      </c>
      <c r="D220" s="2" t="s">
        <v>69</v>
      </c>
      <c r="E220" s="2">
        <v>-512.64</v>
      </c>
      <c r="F220" s="2" t="s">
        <v>69</v>
      </c>
    </row>
    <row r="221">
      <c r="A221" s="2" t="s">
        <v>6215</v>
      </c>
      <c r="B221" s="2" t="s">
        <v>6216</v>
      </c>
      <c r="C221" s="2">
        <v>675414.32</v>
      </c>
      <c r="D221" s="2" t="s">
        <v>69</v>
      </c>
      <c r="E221" s="2">
        <v>-32281.76</v>
      </c>
      <c r="F221" s="2" t="s">
        <v>69</v>
      </c>
    </row>
    <row r="222">
      <c r="A222" s="2" t="s">
        <v>6217</v>
      </c>
      <c r="B222" s="2" t="s">
        <v>6218</v>
      </c>
      <c r="C222" s="2">
        <v>1148738.11</v>
      </c>
      <c r="D222" s="2" t="s">
        <v>69</v>
      </c>
      <c r="E222" s="2">
        <v>40119.08</v>
      </c>
      <c r="F222" s="2" t="s">
        <v>69</v>
      </c>
    </row>
    <row r="223">
      <c r="A223" s="2" t="s">
        <v>6229</v>
      </c>
      <c r="B223" s="2" t="s">
        <v>6230</v>
      </c>
      <c r="C223" s="2">
        <v>248178.33</v>
      </c>
      <c r="D223" s="2" t="s">
        <v>69</v>
      </c>
      <c r="E223" s="2">
        <v>-9326.68</v>
      </c>
      <c r="F223" s="2" t="s">
        <v>69</v>
      </c>
    </row>
    <row r="224">
      <c r="A224" s="2" t="s">
        <v>6235</v>
      </c>
      <c r="B224" s="2" t="s">
        <v>6236</v>
      </c>
      <c r="C224" s="2">
        <v>1170194.64</v>
      </c>
      <c r="D224" s="2" t="s">
        <v>69</v>
      </c>
      <c r="E224" s="2">
        <v>-128594.44</v>
      </c>
      <c r="F224" s="2" t="s">
        <v>69</v>
      </c>
    </row>
    <row r="225">
      <c r="A225" s="2" t="s">
        <v>6239</v>
      </c>
      <c r="B225" s="2" t="s">
        <v>6240</v>
      </c>
      <c r="C225" s="2">
        <v>173030.15</v>
      </c>
      <c r="D225" s="2" t="s">
        <v>69</v>
      </c>
      <c r="E225" s="2">
        <v>9417.35</v>
      </c>
      <c r="F225" s="2" t="s">
        <v>69</v>
      </c>
    </row>
    <row r="226">
      <c r="A226" s="2" t="s">
        <v>6243</v>
      </c>
      <c r="B226" s="2" t="s">
        <v>6244</v>
      </c>
      <c r="C226" s="2">
        <v>1410476.72</v>
      </c>
      <c r="D226" s="2" t="s">
        <v>69</v>
      </c>
      <c r="E226" s="2">
        <v>52560.64</v>
      </c>
      <c r="F226" s="2" t="s">
        <v>69</v>
      </c>
    </row>
    <row r="227">
      <c r="A227" s="2" t="s">
        <v>6247</v>
      </c>
      <c r="B227" s="2" t="s">
        <v>6248</v>
      </c>
      <c r="C227" s="2">
        <v>1054970.7</v>
      </c>
      <c r="D227" s="2" t="s">
        <v>69</v>
      </c>
      <c r="E227" s="2">
        <v>-25250.82</v>
      </c>
      <c r="F227" s="2" t="s">
        <v>69</v>
      </c>
    </row>
    <row r="228">
      <c r="A228" s="2" t="s">
        <v>6253</v>
      </c>
      <c r="B228" s="2" t="s">
        <v>6254</v>
      </c>
      <c r="C228" s="2">
        <v>18663.12</v>
      </c>
      <c r="D228" s="2" t="s">
        <v>69</v>
      </c>
      <c r="E228" s="2">
        <v>714.84</v>
      </c>
      <c r="F228" s="2" t="s">
        <v>69</v>
      </c>
    </row>
    <row r="229">
      <c r="A229" s="2" t="s">
        <v>6271</v>
      </c>
      <c r="B229" s="2" t="s">
        <v>6272</v>
      </c>
      <c r="C229" s="2">
        <v>786574.2</v>
      </c>
      <c r="D229" s="2" t="s">
        <v>69</v>
      </c>
      <c r="E229" s="2">
        <v>-46157.2</v>
      </c>
      <c r="F229" s="2" t="s">
        <v>69</v>
      </c>
    </row>
    <row r="230">
      <c r="A230" s="2" t="s">
        <v>6275</v>
      </c>
      <c r="B230" s="2" t="s">
        <v>6276</v>
      </c>
      <c r="C230" s="2">
        <v>867908.3</v>
      </c>
      <c r="D230" s="2" t="s">
        <v>69</v>
      </c>
      <c r="E230" s="2">
        <v>634.9</v>
      </c>
      <c r="F230" s="2" t="s">
        <v>69</v>
      </c>
    </row>
    <row r="231">
      <c r="A231" s="2" t="s">
        <v>6277</v>
      </c>
      <c r="B231" s="2" t="s">
        <v>6278</v>
      </c>
      <c r="C231" s="2">
        <v>1834706.23</v>
      </c>
      <c r="D231" s="2" t="s">
        <v>69</v>
      </c>
      <c r="E231" s="2">
        <v>37994.24</v>
      </c>
      <c r="F231" s="2" t="s">
        <v>69</v>
      </c>
    </row>
    <row r="232">
      <c r="A232" s="2" t="s">
        <v>6291</v>
      </c>
      <c r="B232" s="2" t="s">
        <v>6292</v>
      </c>
      <c r="C232" s="2">
        <v>1179482.67</v>
      </c>
      <c r="D232" s="2" t="s">
        <v>69</v>
      </c>
      <c r="E232" s="2">
        <v>53977.32</v>
      </c>
      <c r="F232" s="2" t="s">
        <v>69</v>
      </c>
    </row>
    <row r="233">
      <c r="A233" s="2" t="s">
        <v>6293</v>
      </c>
      <c r="B233" s="2" t="s">
        <v>6294</v>
      </c>
      <c r="C233" s="2">
        <v>593329.55</v>
      </c>
      <c r="D233" s="2" t="s">
        <v>69</v>
      </c>
      <c r="E233" s="2">
        <v>-5981.36</v>
      </c>
      <c r="F233" s="2" t="s">
        <v>69</v>
      </c>
    </row>
    <row r="234">
      <c r="A234" s="2" t="s">
        <v>6295</v>
      </c>
      <c r="B234" s="2" t="s">
        <v>6296</v>
      </c>
      <c r="C234" s="2">
        <v>282350.53</v>
      </c>
      <c r="D234" s="2" t="s">
        <v>69</v>
      </c>
      <c r="E234" s="2">
        <v>5194.14</v>
      </c>
      <c r="F234" s="2" t="s">
        <v>69</v>
      </c>
    </row>
    <row r="235">
      <c r="A235" s="2" t="s">
        <v>6297</v>
      </c>
      <c r="B235" s="2" t="s">
        <v>6298</v>
      </c>
      <c r="C235" s="2">
        <v>749428.08</v>
      </c>
      <c r="D235" s="2" t="s">
        <v>69</v>
      </c>
      <c r="E235" s="2">
        <v>-26231.72</v>
      </c>
      <c r="F235" s="2" t="s">
        <v>69</v>
      </c>
    </row>
    <row r="236">
      <c r="A236" s="2" t="s">
        <v>6301</v>
      </c>
      <c r="B236" s="2" t="s">
        <v>6302</v>
      </c>
      <c r="C236" s="2">
        <v>41445.36</v>
      </c>
      <c r="D236" s="2" t="s">
        <v>69</v>
      </c>
      <c r="E236" s="2">
        <v>-2019.6</v>
      </c>
      <c r="F236" s="2" t="s">
        <v>69</v>
      </c>
    </row>
    <row r="237">
      <c r="A237" s="2" t="s">
        <v>6305</v>
      </c>
      <c r="B237" s="2" t="s">
        <v>6306</v>
      </c>
      <c r="C237" s="2">
        <v>1185017.6</v>
      </c>
      <c r="D237" s="2" t="s">
        <v>69</v>
      </c>
      <c r="E237" s="2">
        <v>-24213.1</v>
      </c>
      <c r="F237" s="2" t="s">
        <v>69</v>
      </c>
    </row>
    <row r="238">
      <c r="A238" s="2" t="s">
        <v>6311</v>
      </c>
      <c r="B238" s="2" t="s">
        <v>6312</v>
      </c>
      <c r="C238" s="2">
        <v>827825.76</v>
      </c>
      <c r="D238" s="2" t="s">
        <v>69</v>
      </c>
      <c r="E238" s="2">
        <v>-21133.68</v>
      </c>
      <c r="F238" s="2" t="s">
        <v>69</v>
      </c>
    </row>
    <row r="239">
      <c r="A239" s="2" t="s">
        <v>6319</v>
      </c>
      <c r="B239" s="2" t="s">
        <v>6320</v>
      </c>
      <c r="C239" s="2">
        <v>1249614.15</v>
      </c>
      <c r="D239" s="2" t="s">
        <v>69</v>
      </c>
      <c r="E239" s="2">
        <v>-33894.6</v>
      </c>
      <c r="F239" s="2" t="s">
        <v>69</v>
      </c>
    </row>
    <row r="240">
      <c r="A240" s="2" t="s">
        <v>6321</v>
      </c>
      <c r="B240" s="2" t="s">
        <v>6322</v>
      </c>
      <c r="C240" s="2">
        <v>2960782.2</v>
      </c>
      <c r="D240" s="2" t="s">
        <v>69</v>
      </c>
      <c r="E240" s="2">
        <v>156466.25</v>
      </c>
      <c r="F240" s="2" t="s">
        <v>69</v>
      </c>
    </row>
    <row r="241">
      <c r="A241" s="2" t="s">
        <v>6327</v>
      </c>
      <c r="B241" s="2" t="s">
        <v>6328</v>
      </c>
      <c r="C241" s="2">
        <v>329616.42</v>
      </c>
      <c r="D241" s="2" t="s">
        <v>69</v>
      </c>
      <c r="E241" s="2">
        <v>5004.72</v>
      </c>
      <c r="F241" s="2" t="s">
        <v>69</v>
      </c>
    </row>
    <row r="242">
      <c r="A242" s="2" t="s">
        <v>6339</v>
      </c>
      <c r="B242" s="2" t="s">
        <v>6340</v>
      </c>
      <c r="C242" s="2">
        <v>3213832.44</v>
      </c>
      <c r="D242" s="2" t="s">
        <v>69</v>
      </c>
      <c r="E242" s="2">
        <v>-190167.6</v>
      </c>
      <c r="F242" s="2" t="s">
        <v>69</v>
      </c>
    </row>
    <row r="243">
      <c r="A243" s="2" t="s">
        <v>6341</v>
      </c>
      <c r="B243" s="2" t="s">
        <v>6342</v>
      </c>
      <c r="C243" s="2">
        <v>1647258.56</v>
      </c>
      <c r="D243" s="2" t="s">
        <v>69</v>
      </c>
      <c r="E243" s="2">
        <v>-71576.75</v>
      </c>
      <c r="F243" s="2" t="s">
        <v>69</v>
      </c>
    </row>
    <row r="244">
      <c r="A244" s="2" t="s">
        <v>6345</v>
      </c>
      <c r="B244" s="2" t="s">
        <v>6346</v>
      </c>
      <c r="C244" s="2">
        <v>399845.95</v>
      </c>
      <c r="D244" s="2" t="s">
        <v>69</v>
      </c>
      <c r="E244" s="2">
        <v>-9075.15</v>
      </c>
      <c r="F244" s="2" t="s">
        <v>69</v>
      </c>
    </row>
    <row r="245">
      <c r="A245" s="2" t="s">
        <v>6351</v>
      </c>
      <c r="B245" s="2" t="s">
        <v>6352</v>
      </c>
      <c r="C245" s="2">
        <v>1293600.52</v>
      </c>
      <c r="D245" s="2" t="s">
        <v>69</v>
      </c>
      <c r="E245" s="2">
        <v>-32659.32</v>
      </c>
      <c r="F245" s="2" t="s">
        <v>69</v>
      </c>
    </row>
    <row r="246">
      <c r="A246" s="2" t="s">
        <v>6357</v>
      </c>
      <c r="B246" s="2" t="s">
        <v>6358</v>
      </c>
      <c r="C246" s="2">
        <v>2818096.97</v>
      </c>
      <c r="D246" s="2" t="s">
        <v>69</v>
      </c>
      <c r="E246" s="2">
        <v>-118307.93</v>
      </c>
      <c r="F246" s="2" t="s">
        <v>69</v>
      </c>
    </row>
    <row r="247">
      <c r="A247" s="2" t="s">
        <v>6363</v>
      </c>
      <c r="B247" s="2" t="s">
        <v>6364</v>
      </c>
      <c r="C247" s="2">
        <v>934061.31</v>
      </c>
      <c r="D247" s="2" t="s">
        <v>69</v>
      </c>
      <c r="E247" s="2">
        <v>22840.93</v>
      </c>
      <c r="F247" s="2" t="s">
        <v>69</v>
      </c>
    </row>
    <row r="248">
      <c r="A248" s="2" t="s">
        <v>6365</v>
      </c>
      <c r="B248" s="2" t="s">
        <v>6366</v>
      </c>
      <c r="C248" s="2">
        <v>400830.36</v>
      </c>
      <c r="D248" s="2" t="s">
        <v>69</v>
      </c>
      <c r="E248" s="2">
        <v>-20228.42</v>
      </c>
      <c r="F248" s="2" t="s">
        <v>69</v>
      </c>
    </row>
    <row r="249">
      <c r="A249" s="2" t="s">
        <v>6379</v>
      </c>
      <c r="B249" s="2" t="s">
        <v>6380</v>
      </c>
      <c r="C249" s="2">
        <v>578089.71</v>
      </c>
      <c r="D249" s="2" t="s">
        <v>69</v>
      </c>
      <c r="E249" s="2">
        <v>-10525.14</v>
      </c>
      <c r="F249" s="2" t="s">
        <v>69</v>
      </c>
    </row>
    <row r="250">
      <c r="A250" s="2" t="s">
        <v>6383</v>
      </c>
      <c r="B250" s="2" t="s">
        <v>6384</v>
      </c>
      <c r="C250" s="2">
        <v>940894.57</v>
      </c>
      <c r="D250" s="2" t="s">
        <v>69</v>
      </c>
      <c r="E250" s="2">
        <v>-23739.03</v>
      </c>
      <c r="F250" s="2" t="s">
        <v>69</v>
      </c>
    </row>
    <row r="251">
      <c r="A251" s="2" t="s">
        <v>6385</v>
      </c>
      <c r="B251" s="2" t="s">
        <v>6386</v>
      </c>
      <c r="C251" s="2">
        <v>2448351.88</v>
      </c>
      <c r="D251" s="2" t="s">
        <v>69</v>
      </c>
      <c r="E251" s="2">
        <v>-28544.1</v>
      </c>
      <c r="F251" s="2" t="s">
        <v>69</v>
      </c>
    </row>
    <row r="252">
      <c r="A252" s="2" t="s">
        <v>6401</v>
      </c>
      <c r="B252" s="2" t="s">
        <v>6402</v>
      </c>
      <c r="C252" s="2">
        <v>280312.32</v>
      </c>
      <c r="D252" s="2" t="s">
        <v>69</v>
      </c>
      <c r="E252" s="2">
        <v>-10052.48</v>
      </c>
      <c r="F252" s="2" t="s">
        <v>69</v>
      </c>
    </row>
    <row r="253">
      <c r="A253" s="2" t="s">
        <v>6405</v>
      </c>
      <c r="B253" s="2" t="s">
        <v>6406</v>
      </c>
      <c r="C253" s="2">
        <v>318428.76</v>
      </c>
      <c r="D253" s="2" t="s">
        <v>69</v>
      </c>
      <c r="E253" s="2">
        <v>8211.84</v>
      </c>
      <c r="F253" s="2" t="s">
        <v>69</v>
      </c>
    </row>
    <row r="254">
      <c r="A254" s="2" t="s">
        <v>6415</v>
      </c>
      <c r="B254" s="2" t="s">
        <v>6416</v>
      </c>
      <c r="C254" s="2">
        <v>3916773.75</v>
      </c>
      <c r="D254" s="2" t="s">
        <v>69</v>
      </c>
      <c r="E254" s="2">
        <v>22583.2</v>
      </c>
      <c r="F254" s="2" t="s">
        <v>69</v>
      </c>
    </row>
    <row r="255">
      <c r="A255" s="2" t="s">
        <v>6419</v>
      </c>
      <c r="B255" s="2" t="s">
        <v>6420</v>
      </c>
      <c r="C255" s="2">
        <v>1346835.82</v>
      </c>
      <c r="D255" s="2" t="s">
        <v>69</v>
      </c>
      <c r="E255" s="2">
        <v>40346.9</v>
      </c>
      <c r="F255" s="2" t="s">
        <v>69</v>
      </c>
    </row>
    <row r="256">
      <c r="A256" s="2" t="s">
        <v>6427</v>
      </c>
      <c r="B256" s="2" t="s">
        <v>6428</v>
      </c>
      <c r="C256" s="2">
        <v>472584.15</v>
      </c>
      <c r="D256" s="2" t="s">
        <v>69</v>
      </c>
      <c r="E256" s="2">
        <v>-2831.85</v>
      </c>
      <c r="F256" s="2" t="s">
        <v>69</v>
      </c>
    </row>
    <row r="257">
      <c r="A257" s="2" t="s">
        <v>6443</v>
      </c>
      <c r="B257" s="2" t="s">
        <v>6444</v>
      </c>
      <c r="C257" s="2">
        <v>420334.75</v>
      </c>
      <c r="D257" s="2" t="s">
        <v>69</v>
      </c>
      <c r="E257" s="2">
        <v>11754.9</v>
      </c>
      <c r="F257" s="2" t="s">
        <v>69</v>
      </c>
    </row>
    <row r="258">
      <c r="A258" s="2" t="s">
        <v>6445</v>
      </c>
      <c r="B258" s="2" t="s">
        <v>6446</v>
      </c>
      <c r="C258" s="2">
        <v>1220561.7</v>
      </c>
      <c r="D258" s="2" t="s">
        <v>69</v>
      </c>
      <c r="E258" s="2">
        <v>155512.02</v>
      </c>
      <c r="F258" s="2" t="s">
        <v>69</v>
      </c>
    </row>
    <row r="259">
      <c r="A259" s="2" t="s">
        <v>6451</v>
      </c>
      <c r="B259" s="2" t="s">
        <v>6452</v>
      </c>
      <c r="C259" s="2">
        <v>1320670.05</v>
      </c>
      <c r="D259" s="2" t="s">
        <v>69</v>
      </c>
      <c r="E259" s="2">
        <v>10780.98</v>
      </c>
      <c r="F259" s="2" t="s">
        <v>69</v>
      </c>
    </row>
    <row r="260">
      <c r="A260" s="2" t="s">
        <v>6455</v>
      </c>
      <c r="B260" s="2" t="s">
        <v>6456</v>
      </c>
      <c r="C260" s="2">
        <v>810612</v>
      </c>
      <c r="D260" s="2" t="s">
        <v>69</v>
      </c>
      <c r="E260" s="2">
        <v>-16340.4</v>
      </c>
      <c r="F260" s="2" t="s">
        <v>69</v>
      </c>
    </row>
    <row r="261">
      <c r="A261" s="2" t="s">
        <v>6459</v>
      </c>
      <c r="B261" s="2" t="s">
        <v>6460</v>
      </c>
      <c r="C261" s="2">
        <v>2395852.5</v>
      </c>
      <c r="D261" s="2" t="s">
        <v>69</v>
      </c>
      <c r="E261" s="2">
        <v>62135</v>
      </c>
      <c r="F261" s="2" t="s">
        <v>69</v>
      </c>
    </row>
    <row r="262">
      <c r="A262" s="2" t="s">
        <v>6461</v>
      </c>
      <c r="B262" s="2" t="s">
        <v>6462</v>
      </c>
      <c r="C262" s="2">
        <v>991743.29</v>
      </c>
      <c r="D262" s="2" t="s">
        <v>69</v>
      </c>
      <c r="E262" s="2">
        <v>81272.24</v>
      </c>
      <c r="F262" s="2" t="s">
        <v>69</v>
      </c>
    </row>
    <row r="263">
      <c r="A263" s="2" t="s">
        <v>6469</v>
      </c>
      <c r="B263" s="2" t="s">
        <v>6470</v>
      </c>
      <c r="C263" s="2">
        <v>1393015</v>
      </c>
      <c r="D263" s="2" t="s">
        <v>69</v>
      </c>
      <c r="E263" s="2">
        <v>87571.5</v>
      </c>
      <c r="F263" s="2" t="s">
        <v>69</v>
      </c>
    </row>
    <row r="264">
      <c r="A264" s="2" t="s">
        <v>6471</v>
      </c>
      <c r="B264" s="2" t="s">
        <v>6472</v>
      </c>
      <c r="C264" s="2">
        <v>778828.05</v>
      </c>
      <c r="D264" s="2" t="s">
        <v>69</v>
      </c>
      <c r="E264" s="2">
        <v>-55435.38</v>
      </c>
      <c r="F264" s="2" t="s">
        <v>69</v>
      </c>
    </row>
    <row r="265">
      <c r="A265" s="2" t="s">
        <v>6473</v>
      </c>
      <c r="B265" s="2" t="s">
        <v>6474</v>
      </c>
      <c r="C265" s="2">
        <v>506675.76</v>
      </c>
      <c r="D265" s="2" t="s">
        <v>69</v>
      </c>
      <c r="E265" s="2">
        <v>-16612.32</v>
      </c>
      <c r="F265" s="2" t="s">
        <v>69</v>
      </c>
    </row>
    <row r="266">
      <c r="A266" s="2" t="s">
        <v>6475</v>
      </c>
      <c r="B266" s="2" t="s">
        <v>6476</v>
      </c>
      <c r="C266" s="2">
        <v>235333.76</v>
      </c>
      <c r="D266" s="2" t="s">
        <v>69</v>
      </c>
      <c r="E266" s="2">
        <v>10723.84</v>
      </c>
      <c r="F266" s="2" t="s">
        <v>69</v>
      </c>
    </row>
    <row r="267">
      <c r="A267" s="2" t="s">
        <v>6479</v>
      </c>
      <c r="B267" s="2" t="s">
        <v>6480</v>
      </c>
      <c r="C267" s="2">
        <v>207426.33</v>
      </c>
      <c r="D267" s="2" t="s">
        <v>69</v>
      </c>
      <c r="E267" s="2">
        <v>-22048.38</v>
      </c>
      <c r="F267" s="2" t="s">
        <v>69</v>
      </c>
    </row>
    <row r="268">
      <c r="A268" s="2" t="s">
        <v>6481</v>
      </c>
      <c r="B268" s="2" t="s">
        <v>6482</v>
      </c>
      <c r="C268" s="2">
        <v>890925.48</v>
      </c>
      <c r="D268" s="2" t="s">
        <v>69</v>
      </c>
      <c r="E268" s="2">
        <v>-18399.96</v>
      </c>
      <c r="F268" s="2" t="s">
        <v>69</v>
      </c>
    </row>
    <row r="269">
      <c r="A269" s="2" t="s">
        <v>6483</v>
      </c>
      <c r="B269" s="2" t="s">
        <v>6484</v>
      </c>
      <c r="C269" s="2">
        <v>2049539.04</v>
      </c>
      <c r="D269" s="2" t="s">
        <v>69</v>
      </c>
      <c r="E269" s="2">
        <v>42265.68</v>
      </c>
      <c r="F269" s="2" t="s">
        <v>69</v>
      </c>
    </row>
    <row r="270">
      <c r="A270" s="2" t="s">
        <v>6487</v>
      </c>
      <c r="B270" s="2" t="s">
        <v>6488</v>
      </c>
      <c r="C270" s="2">
        <v>1579497.7</v>
      </c>
      <c r="D270" s="2" t="s">
        <v>69</v>
      </c>
      <c r="E270" s="2">
        <v>27418.6</v>
      </c>
      <c r="F270" s="2" t="s">
        <v>69</v>
      </c>
    </row>
    <row r="271">
      <c r="A271" s="2" t="s">
        <v>6495</v>
      </c>
      <c r="B271" s="2" t="s">
        <v>6496</v>
      </c>
      <c r="C271" s="2">
        <v>1231399.84</v>
      </c>
      <c r="D271" s="2" t="s">
        <v>69</v>
      </c>
      <c r="E271" s="2">
        <v>80486.32</v>
      </c>
      <c r="F271" s="2" t="s">
        <v>69</v>
      </c>
    </row>
    <row r="272">
      <c r="A272" s="2" t="s">
        <v>6499</v>
      </c>
      <c r="B272" s="2" t="s">
        <v>6500</v>
      </c>
      <c r="C272" s="2">
        <v>1351813.76</v>
      </c>
      <c r="D272" s="2" t="s">
        <v>69</v>
      </c>
      <c r="E272" s="2">
        <v>-62124.48</v>
      </c>
      <c r="F272" s="2" t="s">
        <v>69</v>
      </c>
    </row>
    <row r="273">
      <c r="A273" s="2" t="s">
        <v>6501</v>
      </c>
      <c r="B273" s="2" t="s">
        <v>6502</v>
      </c>
      <c r="C273" s="2">
        <v>649613.61</v>
      </c>
      <c r="D273" s="2" t="s">
        <v>69</v>
      </c>
      <c r="E273" s="2">
        <v>-52656.03</v>
      </c>
      <c r="F273" s="2" t="s">
        <v>69</v>
      </c>
    </row>
    <row r="274">
      <c r="A274" s="2" t="s">
        <v>6507</v>
      </c>
      <c r="B274" s="2" t="s">
        <v>6508</v>
      </c>
      <c r="C274" s="2">
        <v>1594782.99</v>
      </c>
      <c r="D274" s="2" t="s">
        <v>69</v>
      </c>
      <c r="E274" s="2">
        <v>25025.91</v>
      </c>
      <c r="F274" s="2" t="s">
        <v>69</v>
      </c>
    </row>
    <row r="275">
      <c r="A275" s="2" t="s">
        <v>6509</v>
      </c>
      <c r="B275" s="2" t="s">
        <v>6510</v>
      </c>
      <c r="C275" s="2">
        <v>2457763.04</v>
      </c>
      <c r="D275" s="2" t="s">
        <v>69</v>
      </c>
      <c r="E275" s="2">
        <v>-110293.28</v>
      </c>
      <c r="F275" s="2" t="s">
        <v>69</v>
      </c>
    </row>
    <row r="276">
      <c r="A276" s="2" t="s">
        <v>6513</v>
      </c>
      <c r="B276" s="2" t="s">
        <v>6514</v>
      </c>
      <c r="C276" s="2">
        <v>1729438.78</v>
      </c>
      <c r="D276" s="2" t="s">
        <v>69</v>
      </c>
      <c r="E276" s="2">
        <v>-72137.38</v>
      </c>
      <c r="F276" s="2" t="s">
        <v>69</v>
      </c>
    </row>
    <row r="277">
      <c r="A277" s="2" t="s">
        <v>6515</v>
      </c>
      <c r="B277" s="2" t="s">
        <v>6516</v>
      </c>
      <c r="C277" s="2">
        <v>294068.72</v>
      </c>
      <c r="D277" s="2" t="s">
        <v>69</v>
      </c>
      <c r="E277" s="2">
        <v>6969.3</v>
      </c>
      <c r="F277" s="2" t="s">
        <v>69</v>
      </c>
    </row>
    <row r="278">
      <c r="A278" s="2" t="s">
        <v>6517</v>
      </c>
      <c r="B278" s="2" t="s">
        <v>6518</v>
      </c>
      <c r="C278" s="2">
        <v>3622891.5</v>
      </c>
      <c r="D278" s="2" t="s">
        <v>69</v>
      </c>
      <c r="E278" s="2">
        <v>-241526.1</v>
      </c>
      <c r="F278" s="2" t="s">
        <v>69</v>
      </c>
    </row>
    <row r="279">
      <c r="A279" s="2" t="s">
        <v>6519</v>
      </c>
      <c r="B279" s="2" t="s">
        <v>6520</v>
      </c>
      <c r="C279" s="2">
        <v>903397.24</v>
      </c>
      <c r="D279" s="2" t="s">
        <v>69</v>
      </c>
      <c r="E279" s="2">
        <v>-30220.08</v>
      </c>
      <c r="F279" s="2" t="s">
        <v>69</v>
      </c>
    </row>
    <row r="280">
      <c r="A280" s="2" t="s">
        <v>6531</v>
      </c>
      <c r="B280" s="2" t="s">
        <v>6532</v>
      </c>
      <c r="C280" s="2">
        <v>825997.48</v>
      </c>
      <c r="D280" s="2" t="s">
        <v>69</v>
      </c>
      <c r="E280" s="2">
        <v>-33705.14</v>
      </c>
      <c r="F280" s="2" t="s">
        <v>69</v>
      </c>
    </row>
    <row r="281">
      <c r="A281" s="2" t="s">
        <v>6533</v>
      </c>
      <c r="B281" s="2" t="s">
        <v>6534</v>
      </c>
      <c r="C281" s="2">
        <v>74415.66</v>
      </c>
      <c r="D281" s="2" t="s">
        <v>69</v>
      </c>
      <c r="E281" s="2">
        <v>-1259.19</v>
      </c>
      <c r="F281" s="2" t="s">
        <v>69</v>
      </c>
    </row>
    <row r="282">
      <c r="A282" s="2" t="s">
        <v>6535</v>
      </c>
      <c r="B282" s="2" t="s">
        <v>6536</v>
      </c>
      <c r="C282" s="2">
        <v>532225.85</v>
      </c>
      <c r="D282" s="2" t="s">
        <v>69</v>
      </c>
      <c r="E282" s="2">
        <v>17417.44</v>
      </c>
      <c r="F282" s="2" t="s">
        <v>69</v>
      </c>
    </row>
    <row r="283">
      <c r="A283" s="2" t="s">
        <v>6537</v>
      </c>
      <c r="B283" s="2" t="s">
        <v>6538</v>
      </c>
      <c r="C283" s="2">
        <v>379248.75</v>
      </c>
      <c r="D283" s="2" t="s">
        <v>69</v>
      </c>
      <c r="E283" s="2">
        <v>8621.55</v>
      </c>
      <c r="F283" s="2" t="s">
        <v>69</v>
      </c>
    </row>
    <row r="284">
      <c r="A284" s="2" t="s">
        <v>6539</v>
      </c>
      <c r="B284" s="2" t="s">
        <v>6540</v>
      </c>
      <c r="C284" s="2">
        <v>353023.6</v>
      </c>
      <c r="D284" s="2" t="s">
        <v>69</v>
      </c>
      <c r="E284" s="2">
        <v>15510.88</v>
      </c>
      <c r="F284" s="2" t="s">
        <v>69</v>
      </c>
    </row>
    <row r="285">
      <c r="A285" s="2" t="s">
        <v>6541</v>
      </c>
      <c r="B285" s="2" t="s">
        <v>6542</v>
      </c>
      <c r="C285" s="2">
        <v>640637.02</v>
      </c>
      <c r="D285" s="2" t="s">
        <v>69</v>
      </c>
      <c r="E285" s="2">
        <v>32449.16</v>
      </c>
      <c r="F285" s="2" t="s">
        <v>69</v>
      </c>
    </row>
    <row r="286">
      <c r="A286" s="2" t="s">
        <v>6545</v>
      </c>
      <c r="B286" s="2" t="s">
        <v>6546</v>
      </c>
      <c r="C286" s="2">
        <v>184930.5</v>
      </c>
      <c r="D286" s="2" t="s">
        <v>69</v>
      </c>
      <c r="E286" s="2">
        <v>7638.75</v>
      </c>
      <c r="F286" s="2" t="s">
        <v>69</v>
      </c>
    </row>
    <row r="287">
      <c r="A287" s="2" t="s">
        <v>6551</v>
      </c>
      <c r="B287" s="2" t="s">
        <v>6552</v>
      </c>
      <c r="C287" s="2">
        <v>3109646.6</v>
      </c>
      <c r="D287" s="2" t="s">
        <v>69</v>
      </c>
      <c r="E287" s="2">
        <v>-176501.81</v>
      </c>
      <c r="F287" s="2" t="s">
        <v>69</v>
      </c>
    </row>
    <row r="288">
      <c r="A288" s="2" t="s">
        <v>6553</v>
      </c>
      <c r="B288" s="2" t="s">
        <v>6554</v>
      </c>
      <c r="C288" s="2">
        <v>211280.67</v>
      </c>
      <c r="D288" s="2" t="s">
        <v>69</v>
      </c>
      <c r="E288" s="2">
        <v>-12072.35</v>
      </c>
      <c r="F288" s="2" t="s">
        <v>69</v>
      </c>
    </row>
    <row r="289">
      <c r="A289" s="2" t="s">
        <v>6555</v>
      </c>
      <c r="B289" s="2" t="s">
        <v>6556</v>
      </c>
      <c r="C289" s="2">
        <v>1032954</v>
      </c>
      <c r="D289" s="2" t="s">
        <v>69</v>
      </c>
      <c r="E289" s="2">
        <v>18294.72</v>
      </c>
      <c r="F289" s="2" t="s">
        <v>69</v>
      </c>
    </row>
    <row r="290">
      <c r="A290" s="2" t="s">
        <v>6569</v>
      </c>
      <c r="B290" s="2" t="s">
        <v>6570</v>
      </c>
      <c r="C290" s="2">
        <v>1311451.81</v>
      </c>
      <c r="D290" s="2" t="s">
        <v>69</v>
      </c>
      <c r="E290" s="2">
        <v>20599.7</v>
      </c>
      <c r="F290" s="2" t="s">
        <v>69</v>
      </c>
    </row>
    <row r="291">
      <c r="A291" s="2" t="s">
        <v>6577</v>
      </c>
      <c r="B291" s="2" t="s">
        <v>6578</v>
      </c>
      <c r="C291" s="2">
        <v>506901.55</v>
      </c>
      <c r="D291" s="2" t="s">
        <v>69</v>
      </c>
      <c r="E291" s="2">
        <v>28056.18</v>
      </c>
      <c r="F291" s="2" t="s">
        <v>69</v>
      </c>
    </row>
    <row r="292">
      <c r="A292" s="2" t="s">
        <v>6581</v>
      </c>
      <c r="B292" s="2" t="s">
        <v>6582</v>
      </c>
      <c r="C292" s="2">
        <v>2951044.84</v>
      </c>
      <c r="D292" s="2" t="s">
        <v>69</v>
      </c>
      <c r="E292" s="2">
        <v>330461.56</v>
      </c>
      <c r="F292" s="2" t="s">
        <v>69</v>
      </c>
    </row>
    <row r="293">
      <c r="A293" s="2" t="s">
        <v>6599</v>
      </c>
      <c r="B293" s="2" t="s">
        <v>6600</v>
      </c>
      <c r="C293" s="2">
        <v>223180.08</v>
      </c>
      <c r="D293" s="2" t="s">
        <v>69</v>
      </c>
      <c r="E293" s="2">
        <v>-345.48</v>
      </c>
      <c r="F293" s="2" t="s">
        <v>69</v>
      </c>
    </row>
    <row r="294">
      <c r="A294" s="2" t="s">
        <v>6607</v>
      </c>
      <c r="B294" s="2" t="s">
        <v>6608</v>
      </c>
      <c r="C294" s="2">
        <v>28230.72</v>
      </c>
      <c r="D294" s="2" t="s">
        <v>69</v>
      </c>
      <c r="E294" s="2">
        <v>-1464.96</v>
      </c>
      <c r="F294" s="2" t="s">
        <v>69</v>
      </c>
    </row>
    <row r="295">
      <c r="A295" s="2" t="s">
        <v>6611</v>
      </c>
      <c r="B295" s="2" t="s">
        <v>6612</v>
      </c>
      <c r="C295" s="2">
        <v>3006416</v>
      </c>
      <c r="D295" s="2" t="s">
        <v>69</v>
      </c>
      <c r="E295" s="2">
        <v>265745.7</v>
      </c>
      <c r="F295" s="2" t="s">
        <v>69</v>
      </c>
    </row>
    <row r="296">
      <c r="A296" s="2" t="s">
        <v>6621</v>
      </c>
      <c r="B296" s="2" t="s">
        <v>6622</v>
      </c>
      <c r="C296" s="2">
        <v>241257.06</v>
      </c>
      <c r="D296" s="2" t="s">
        <v>69</v>
      </c>
      <c r="E296" s="2">
        <v>-8640.06</v>
      </c>
      <c r="F296" s="2" t="s">
        <v>69</v>
      </c>
    </row>
    <row r="297">
      <c r="A297" s="2" t="s">
        <v>6633</v>
      </c>
      <c r="B297" s="2" t="s">
        <v>6634</v>
      </c>
      <c r="C297" s="2">
        <v>1538315.19</v>
      </c>
      <c r="D297" s="2" t="s">
        <v>69</v>
      </c>
      <c r="E297" s="2">
        <v>-78116.49</v>
      </c>
      <c r="F297" s="2" t="s">
        <v>69</v>
      </c>
    </row>
    <row r="298">
      <c r="A298" s="2" t="s">
        <v>6635</v>
      </c>
      <c r="B298" s="2" t="s">
        <v>6636</v>
      </c>
      <c r="C298" s="2">
        <v>1090525.9</v>
      </c>
      <c r="D298" s="2" t="s">
        <v>69</v>
      </c>
      <c r="E298" s="2">
        <v>-38047.5</v>
      </c>
      <c r="F298" s="2" t="s">
        <v>69</v>
      </c>
    </row>
    <row r="299">
      <c r="A299" s="2" t="s">
        <v>6637</v>
      </c>
      <c r="B299" s="2" t="s">
        <v>6638</v>
      </c>
      <c r="C299" s="2">
        <v>569804.8</v>
      </c>
      <c r="D299" s="2" t="s">
        <v>69</v>
      </c>
      <c r="E299" s="2">
        <v>-25753.6</v>
      </c>
      <c r="F299" s="2" t="s">
        <v>69</v>
      </c>
    </row>
    <row r="300">
      <c r="A300" s="2" t="s">
        <v>6639</v>
      </c>
      <c r="B300" s="2" t="s">
        <v>6640</v>
      </c>
      <c r="C300" s="2">
        <v>590953.44</v>
      </c>
      <c r="D300" s="2" t="s">
        <v>69</v>
      </c>
      <c r="E300" s="2">
        <v>16666.32</v>
      </c>
      <c r="F300" s="2" t="s">
        <v>69</v>
      </c>
    </row>
    <row r="301">
      <c r="A301" s="2" t="s">
        <v>6643</v>
      </c>
      <c r="B301" s="2" t="s">
        <v>6644</v>
      </c>
      <c r="C301" s="2">
        <v>1610470.73</v>
      </c>
      <c r="D301" s="2" t="s">
        <v>69</v>
      </c>
      <c r="E301" s="2">
        <v>-50649.31</v>
      </c>
      <c r="F301" s="2" t="s">
        <v>69</v>
      </c>
    </row>
    <row r="302">
      <c r="A302" s="2" t="s">
        <v>6645</v>
      </c>
      <c r="B302" s="2" t="s">
        <v>6646</v>
      </c>
      <c r="C302" s="2">
        <v>1509175.8</v>
      </c>
      <c r="D302" s="2" t="s">
        <v>69</v>
      </c>
      <c r="E302" s="2">
        <v>-4811.4</v>
      </c>
      <c r="F302" s="2" t="s">
        <v>69</v>
      </c>
    </row>
    <row r="303">
      <c r="A303" s="2" t="s">
        <v>6647</v>
      </c>
      <c r="B303" s="2" t="s">
        <v>6648</v>
      </c>
      <c r="C303" s="2">
        <v>1534756.65</v>
      </c>
      <c r="D303" s="2" t="s">
        <v>69</v>
      </c>
      <c r="E303" s="2">
        <v>-8514.6</v>
      </c>
      <c r="F303" s="2" t="s">
        <v>69</v>
      </c>
    </row>
    <row r="304">
      <c r="A304" s="2" t="s">
        <v>6649</v>
      </c>
      <c r="B304" s="2" t="s">
        <v>6650</v>
      </c>
      <c r="C304" s="2">
        <v>3209666.58</v>
      </c>
      <c r="D304" s="2" t="s">
        <v>69</v>
      </c>
      <c r="E304" s="2">
        <v>-125992.8</v>
      </c>
      <c r="F304" s="2" t="s">
        <v>69</v>
      </c>
    </row>
    <row r="305">
      <c r="A305" s="2" t="s">
        <v>6651</v>
      </c>
      <c r="B305" s="2" t="s">
        <v>6652</v>
      </c>
      <c r="C305" s="2">
        <v>2893962.84</v>
      </c>
      <c r="D305" s="2" t="s">
        <v>69</v>
      </c>
      <c r="E305" s="2">
        <v>-47334.24</v>
      </c>
      <c r="F305" s="2" t="s">
        <v>69</v>
      </c>
    </row>
    <row r="306">
      <c r="A306" s="2" t="s">
        <v>6659</v>
      </c>
      <c r="B306" s="2" t="s">
        <v>6660</v>
      </c>
      <c r="C306" s="2">
        <v>489198.36</v>
      </c>
      <c r="D306" s="2" t="s">
        <v>69</v>
      </c>
      <c r="E306" s="2">
        <v>-7853.58</v>
      </c>
      <c r="F306" s="2" t="s">
        <v>69</v>
      </c>
    </row>
    <row r="307">
      <c r="A307" s="2" t="s">
        <v>6663</v>
      </c>
      <c r="B307" s="2" t="s">
        <v>6664</v>
      </c>
      <c r="C307" s="2">
        <v>4003253.52</v>
      </c>
      <c r="D307" s="2" t="s">
        <v>69</v>
      </c>
      <c r="E307" s="2">
        <v>50326.92</v>
      </c>
      <c r="F307" s="2" t="s">
        <v>69</v>
      </c>
    </row>
    <row r="308">
      <c r="A308" s="2" t="s">
        <v>6681</v>
      </c>
      <c r="B308" s="2" t="s">
        <v>6682</v>
      </c>
      <c r="C308" s="2">
        <v>525518.7</v>
      </c>
      <c r="D308" s="2" t="s">
        <v>69</v>
      </c>
      <c r="E308" s="2">
        <v>-13858.3</v>
      </c>
      <c r="F308" s="2" t="s">
        <v>69</v>
      </c>
    </row>
    <row r="309">
      <c r="A309" s="2" t="s">
        <v>6687</v>
      </c>
      <c r="B309" s="2" t="s">
        <v>6688</v>
      </c>
      <c r="C309" s="2">
        <v>846975.7</v>
      </c>
      <c r="D309" s="2" t="s">
        <v>69</v>
      </c>
      <c r="E309" s="2">
        <v>47764.7</v>
      </c>
      <c r="F309" s="2" t="s">
        <v>69</v>
      </c>
    </row>
    <row r="310">
      <c r="A310" s="2" t="s">
        <v>6689</v>
      </c>
      <c r="B310" s="2" t="s">
        <v>6690</v>
      </c>
      <c r="C310" s="2">
        <v>1190160</v>
      </c>
      <c r="D310" s="2" t="s">
        <v>69</v>
      </c>
      <c r="E310" s="2">
        <v>13680</v>
      </c>
      <c r="F310" s="2" t="s">
        <v>69</v>
      </c>
    </row>
    <row r="311">
      <c r="A311" s="2" t="s">
        <v>6695</v>
      </c>
      <c r="B311" s="2" t="s">
        <v>6696</v>
      </c>
      <c r="C311" s="2">
        <v>691876.12</v>
      </c>
      <c r="D311" s="2" t="s">
        <v>69</v>
      </c>
      <c r="E311" s="2">
        <v>-20682.87</v>
      </c>
      <c r="F311" s="2" t="s">
        <v>69</v>
      </c>
    </row>
    <row r="312">
      <c r="A312" s="2" t="s">
        <v>6701</v>
      </c>
      <c r="B312" s="2" t="s">
        <v>6702</v>
      </c>
      <c r="C312" s="2">
        <v>1725184.71</v>
      </c>
      <c r="D312" s="2" t="s">
        <v>69</v>
      </c>
      <c r="E312" s="2">
        <v>60325.2</v>
      </c>
      <c r="F312" s="2" t="s">
        <v>69</v>
      </c>
    </row>
    <row r="313">
      <c r="A313" s="2" t="s">
        <v>6703</v>
      </c>
      <c r="B313" s="2" t="s">
        <v>6704</v>
      </c>
      <c r="C313" s="2">
        <v>62153.35</v>
      </c>
      <c r="D313" s="2" t="s">
        <v>69</v>
      </c>
      <c r="E313" s="2">
        <v>-4425.25</v>
      </c>
      <c r="F313" s="2" t="s">
        <v>69</v>
      </c>
    </row>
    <row r="314">
      <c r="A314" s="2" t="s">
        <v>6719</v>
      </c>
      <c r="B314" s="2" t="s">
        <v>6720</v>
      </c>
      <c r="C314" s="2">
        <v>3467734.72</v>
      </c>
      <c r="D314" s="2" t="s">
        <v>69</v>
      </c>
      <c r="E314" s="2">
        <v>108366.71</v>
      </c>
      <c r="F314" s="2" t="s">
        <v>69</v>
      </c>
    </row>
    <row r="315">
      <c r="A315" s="2" t="s">
        <v>6723</v>
      </c>
      <c r="B315" s="2" t="s">
        <v>6724</v>
      </c>
      <c r="C315" s="2">
        <v>653491.2</v>
      </c>
      <c r="D315" s="2" t="s">
        <v>69</v>
      </c>
      <c r="E315" s="2">
        <v>43434</v>
      </c>
      <c r="F315" s="2" t="s">
        <v>69</v>
      </c>
    </row>
    <row r="316">
      <c r="A316" s="2" t="s">
        <v>6725</v>
      </c>
      <c r="B316" s="2" t="s">
        <v>6726</v>
      </c>
      <c r="C316" s="2">
        <v>232164.32</v>
      </c>
      <c r="D316" s="2" t="s">
        <v>69</v>
      </c>
      <c r="E316" s="2">
        <v>-7241.76</v>
      </c>
      <c r="F316" s="2" t="s">
        <v>69</v>
      </c>
    </row>
    <row r="317">
      <c r="A317" s="2" t="s">
        <v>6729</v>
      </c>
      <c r="B317" s="2" t="s">
        <v>6730</v>
      </c>
      <c r="C317" s="2">
        <v>1832433.72</v>
      </c>
      <c r="D317" s="2" t="s">
        <v>69</v>
      </c>
      <c r="E317" s="2">
        <v>34002.65</v>
      </c>
      <c r="F317" s="2" t="s">
        <v>69</v>
      </c>
    </row>
    <row r="318">
      <c r="A318" s="2" t="s">
        <v>6733</v>
      </c>
      <c r="B318" s="2" t="s">
        <v>6734</v>
      </c>
      <c r="C318" s="2">
        <v>192595.56</v>
      </c>
      <c r="D318" s="2" t="s">
        <v>69</v>
      </c>
      <c r="E318" s="2">
        <v>-2768.73</v>
      </c>
      <c r="F318" s="2" t="s">
        <v>69</v>
      </c>
    </row>
    <row r="319">
      <c r="A319" s="2" t="s">
        <v>6739</v>
      </c>
      <c r="B319" s="2" t="s">
        <v>6740</v>
      </c>
      <c r="C319" s="2">
        <v>2802911.62</v>
      </c>
      <c r="D319" s="2" t="s">
        <v>69</v>
      </c>
      <c r="E319" s="2">
        <v>154158.82</v>
      </c>
      <c r="F319" s="2" t="s">
        <v>69</v>
      </c>
    </row>
    <row r="320">
      <c r="A320" s="2" t="s">
        <v>6753</v>
      </c>
      <c r="B320" s="2" t="s">
        <v>6754</v>
      </c>
      <c r="C320" s="2">
        <v>143854.65</v>
      </c>
      <c r="D320" s="2" t="s">
        <v>69</v>
      </c>
      <c r="E320" s="2">
        <v>6881.85</v>
      </c>
      <c r="F320" s="2" t="s">
        <v>69</v>
      </c>
    </row>
    <row r="321">
      <c r="A321" s="2" t="s">
        <v>6755</v>
      </c>
      <c r="B321" s="2" t="s">
        <v>6756</v>
      </c>
      <c r="C321" s="2">
        <v>738008.64</v>
      </c>
      <c r="D321" s="2" t="s">
        <v>69</v>
      </c>
      <c r="E321" s="2">
        <v>-42214.31</v>
      </c>
      <c r="F321" s="2" t="s">
        <v>69</v>
      </c>
    </row>
    <row r="322">
      <c r="A322" s="2" t="s">
        <v>6761</v>
      </c>
      <c r="B322" s="2" t="s">
        <v>6762</v>
      </c>
      <c r="C322" s="2">
        <v>454879.37</v>
      </c>
      <c r="D322" s="2" t="s">
        <v>69</v>
      </c>
      <c r="E322" s="2">
        <v>19948.99</v>
      </c>
      <c r="F322" s="2" t="s">
        <v>69</v>
      </c>
    </row>
    <row r="323">
      <c r="A323" s="2" t="s">
        <v>6765</v>
      </c>
      <c r="B323" s="2" t="s">
        <v>6766</v>
      </c>
      <c r="C323" s="2">
        <v>836130.72</v>
      </c>
      <c r="D323" s="2" t="s">
        <v>69</v>
      </c>
      <c r="E323" s="2">
        <v>85856.56</v>
      </c>
      <c r="F323" s="2" t="s">
        <v>69</v>
      </c>
    </row>
    <row r="324">
      <c r="A324" s="2" t="s">
        <v>6771</v>
      </c>
      <c r="B324" s="2" t="s">
        <v>6772</v>
      </c>
      <c r="C324" s="2">
        <v>586709.76</v>
      </c>
      <c r="D324" s="2" t="s">
        <v>69</v>
      </c>
      <c r="E324" s="2">
        <v>25032.28</v>
      </c>
      <c r="F324" s="2" t="s">
        <v>69</v>
      </c>
    </row>
    <row r="325">
      <c r="A325" s="2" t="s">
        <v>6775</v>
      </c>
      <c r="B325" s="2" t="s">
        <v>6776</v>
      </c>
      <c r="C325" s="2">
        <v>853727.57</v>
      </c>
      <c r="D325" s="2" t="s">
        <v>69</v>
      </c>
      <c r="E325" s="2">
        <v>-38228.99</v>
      </c>
      <c r="F325" s="2" t="s">
        <v>69</v>
      </c>
    </row>
    <row r="326">
      <c r="A326" s="2" t="s">
        <v>6779</v>
      </c>
      <c r="B326" s="2" t="s">
        <v>6780</v>
      </c>
      <c r="C326" s="2">
        <v>1840908.63</v>
      </c>
      <c r="D326" s="2" t="s">
        <v>69</v>
      </c>
      <c r="E326" s="2">
        <v>66817.96</v>
      </c>
      <c r="F326" s="2" t="s">
        <v>69</v>
      </c>
    </row>
    <row r="327">
      <c r="A327" s="2" t="s">
        <v>7223</v>
      </c>
      <c r="B327" s="2" t="s">
        <v>7224</v>
      </c>
      <c r="C327" s="2">
        <v>579880.82</v>
      </c>
      <c r="D327" s="2" t="s">
        <v>69</v>
      </c>
      <c r="E327" s="2">
        <v>94481.6</v>
      </c>
      <c r="F327" s="2" t="s">
        <v>69</v>
      </c>
    </row>
    <row r="328">
      <c r="A328" s="2" t="s">
        <v>6785</v>
      </c>
      <c r="B328" s="2" t="s">
        <v>6786</v>
      </c>
      <c r="C328" s="2">
        <v>1409857.68</v>
      </c>
      <c r="D328" s="2" t="s">
        <v>69</v>
      </c>
      <c r="E328" s="2">
        <v>-59464.2</v>
      </c>
      <c r="F328" s="2" t="s">
        <v>69</v>
      </c>
    </row>
    <row r="329">
      <c r="A329" s="2" t="s">
        <v>6791</v>
      </c>
      <c r="B329" s="2" t="s">
        <v>6792</v>
      </c>
      <c r="C329" s="2">
        <v>901060.26</v>
      </c>
      <c r="D329" s="2" t="s">
        <v>69</v>
      </c>
      <c r="E329" s="2">
        <v>74499.17</v>
      </c>
      <c r="F329" s="2" t="s">
        <v>69</v>
      </c>
    </row>
    <row r="330">
      <c r="A330" s="2" t="s">
        <v>6793</v>
      </c>
      <c r="B330" s="2" t="s">
        <v>6794</v>
      </c>
      <c r="C330" s="2">
        <v>2202541.95</v>
      </c>
      <c r="D330" s="2" t="s">
        <v>69</v>
      </c>
      <c r="E330" s="2">
        <v>-83695.54</v>
      </c>
      <c r="F330" s="2" t="s">
        <v>69</v>
      </c>
    </row>
    <row r="331">
      <c r="A331" s="2" t="s">
        <v>6795</v>
      </c>
      <c r="B331" s="2" t="s">
        <v>6796</v>
      </c>
      <c r="C331" s="2">
        <v>1995893.53</v>
      </c>
      <c r="D331" s="2" t="s">
        <v>69</v>
      </c>
      <c r="E331" s="2">
        <v>167787.99</v>
      </c>
      <c r="F331" s="2" t="s">
        <v>69</v>
      </c>
    </row>
    <row r="332">
      <c r="A332" s="2" t="s">
        <v>6797</v>
      </c>
      <c r="B332" s="2" t="s">
        <v>6798</v>
      </c>
      <c r="C332" s="2">
        <v>1548354.36</v>
      </c>
      <c r="D332" s="2" t="s">
        <v>69</v>
      </c>
      <c r="E332" s="2">
        <v>89321.4</v>
      </c>
      <c r="F332" s="2" t="s">
        <v>69</v>
      </c>
    </row>
    <row r="333">
      <c r="A333" s="2" t="s">
        <v>6799</v>
      </c>
      <c r="B333" s="2" t="s">
        <v>6800</v>
      </c>
      <c r="C333" s="2">
        <v>778379.98</v>
      </c>
      <c r="D333" s="2" t="s">
        <v>69</v>
      </c>
      <c r="E333" s="2">
        <v>-33963.98</v>
      </c>
      <c r="F333" s="2" t="s">
        <v>69</v>
      </c>
    </row>
    <row r="334">
      <c r="A334" s="2" t="s">
        <v>6811</v>
      </c>
      <c r="B334" s="2" t="s">
        <v>6812</v>
      </c>
      <c r="C334" s="2">
        <v>3709087.65</v>
      </c>
      <c r="D334" s="2" t="s">
        <v>69</v>
      </c>
      <c r="E334" s="2">
        <v>1678.7</v>
      </c>
      <c r="F334" s="2" t="s">
        <v>69</v>
      </c>
    </row>
    <row r="335">
      <c r="A335" s="2" t="s">
        <v>6815</v>
      </c>
      <c r="B335" s="2" t="s">
        <v>6816</v>
      </c>
      <c r="C335" s="2">
        <v>2306677.4</v>
      </c>
      <c r="D335" s="2" t="s">
        <v>69</v>
      </c>
      <c r="E335" s="2">
        <v>65194.6</v>
      </c>
      <c r="F335" s="2" t="s">
        <v>69</v>
      </c>
    </row>
    <row r="336">
      <c r="A336" s="2" t="s">
        <v>6819</v>
      </c>
      <c r="B336" s="2" t="s">
        <v>6820</v>
      </c>
      <c r="C336" s="2">
        <v>1532337.76</v>
      </c>
      <c r="D336" s="2" t="s">
        <v>69</v>
      </c>
      <c r="E336" s="2">
        <v>116727.03</v>
      </c>
      <c r="F336" s="2" t="s">
        <v>69</v>
      </c>
    </row>
    <row r="337">
      <c r="A337" s="2" t="s">
        <v>6821</v>
      </c>
      <c r="B337" s="2" t="s">
        <v>6822</v>
      </c>
      <c r="C337" s="2">
        <v>1142115.8</v>
      </c>
      <c r="D337" s="2" t="s">
        <v>69</v>
      </c>
      <c r="E337" s="2">
        <v>-18267.27</v>
      </c>
      <c r="F337" s="2" t="s">
        <v>69</v>
      </c>
    </row>
    <row r="338">
      <c r="A338" s="2" t="s">
        <v>6823</v>
      </c>
      <c r="B338" s="2" t="s">
        <v>6824</v>
      </c>
      <c r="C338" s="2">
        <v>665528.34</v>
      </c>
      <c r="D338" s="2" t="s">
        <v>69</v>
      </c>
      <c r="E338" s="2">
        <v>39663.48</v>
      </c>
      <c r="F338" s="2" t="s">
        <v>69</v>
      </c>
    </row>
    <row r="339">
      <c r="A339" s="2" t="s">
        <v>6825</v>
      </c>
      <c r="B339" s="2" t="s">
        <v>6826</v>
      </c>
      <c r="C339" s="2">
        <v>648647</v>
      </c>
      <c r="D339" s="2" t="s">
        <v>69</v>
      </c>
      <c r="E339" s="2">
        <v>-40700</v>
      </c>
      <c r="F339" s="2" t="s">
        <v>69</v>
      </c>
    </row>
    <row r="340">
      <c r="A340" s="2" t="s">
        <v>6833</v>
      </c>
      <c r="B340" s="2" t="s">
        <v>6834</v>
      </c>
      <c r="C340" s="2">
        <v>236556.24</v>
      </c>
      <c r="D340" s="2" t="s">
        <v>69</v>
      </c>
      <c r="E340" s="2">
        <v>-12436.92</v>
      </c>
      <c r="F340" s="2" t="s">
        <v>69</v>
      </c>
    </row>
    <row r="341">
      <c r="A341" s="2" t="s">
        <v>6841</v>
      </c>
      <c r="B341" s="2" t="s">
        <v>6842</v>
      </c>
      <c r="C341" s="2">
        <v>127904.2</v>
      </c>
      <c r="D341" s="2" t="s">
        <v>69</v>
      </c>
      <c r="E341" s="2">
        <v>-4733.6</v>
      </c>
      <c r="F341" s="2" t="s">
        <v>69</v>
      </c>
    </row>
    <row r="342">
      <c r="A342" s="2" t="s">
        <v>6845</v>
      </c>
      <c r="B342" s="2" t="s">
        <v>6846</v>
      </c>
      <c r="C342" s="2">
        <v>2556708</v>
      </c>
      <c r="D342" s="2" t="s">
        <v>69</v>
      </c>
      <c r="E342" s="2">
        <v>59850.21</v>
      </c>
      <c r="F342" s="2" t="s">
        <v>69</v>
      </c>
    </row>
    <row r="343">
      <c r="A343" s="2" t="s">
        <v>6849</v>
      </c>
      <c r="B343" s="2" t="s">
        <v>6850</v>
      </c>
      <c r="C343" s="2">
        <v>2061515.66</v>
      </c>
      <c r="D343" s="2" t="s">
        <v>69</v>
      </c>
      <c r="E343" s="2">
        <v>-3247.76</v>
      </c>
      <c r="F343" s="2" t="s">
        <v>69</v>
      </c>
    </row>
    <row r="344">
      <c r="A344" s="2" t="s">
        <v>6851</v>
      </c>
      <c r="B344" s="2" t="s">
        <v>6852</v>
      </c>
      <c r="C344" s="2">
        <v>381746.52</v>
      </c>
      <c r="D344" s="2" t="s">
        <v>69</v>
      </c>
      <c r="E344" s="2">
        <v>-11979.36</v>
      </c>
      <c r="F344" s="2" t="s">
        <v>69</v>
      </c>
    </row>
    <row r="345">
      <c r="A345" s="2" t="s">
        <v>6859</v>
      </c>
      <c r="B345" s="2" t="s">
        <v>6860</v>
      </c>
      <c r="C345" s="2">
        <v>1885684.18</v>
      </c>
      <c r="D345" s="2" t="s">
        <v>69</v>
      </c>
      <c r="E345" s="2">
        <v>-88109.02</v>
      </c>
      <c r="F345" s="2" t="s">
        <v>69</v>
      </c>
    </row>
    <row r="346">
      <c r="A346" s="2" t="s">
        <v>7225</v>
      </c>
      <c r="B346" s="2" t="s">
        <v>7226</v>
      </c>
      <c r="C346" s="2">
        <v>2622323.55</v>
      </c>
      <c r="D346" s="2" t="s">
        <v>69</v>
      </c>
      <c r="E346" s="2">
        <v>91264.4</v>
      </c>
      <c r="F346" s="2" t="s">
        <v>69</v>
      </c>
    </row>
    <row r="347">
      <c r="A347" s="2" t="s">
        <v>6869</v>
      </c>
      <c r="B347" s="2" t="s">
        <v>6870</v>
      </c>
      <c r="C347" s="2">
        <v>1084344.66</v>
      </c>
      <c r="D347" s="2" t="s">
        <v>69</v>
      </c>
      <c r="E347" s="2">
        <v>38145.96</v>
      </c>
      <c r="F347" s="2" t="s">
        <v>69</v>
      </c>
    </row>
    <row r="348">
      <c r="A348" s="2" t="s">
        <v>6871</v>
      </c>
      <c r="B348" s="2" t="s">
        <v>6872</v>
      </c>
      <c r="C348" s="2">
        <v>2163046.22</v>
      </c>
      <c r="D348" s="2" t="s">
        <v>69</v>
      </c>
      <c r="E348" s="2">
        <v>32070.63</v>
      </c>
      <c r="F348" s="2" t="s">
        <v>69</v>
      </c>
    </row>
    <row r="349">
      <c r="A349" s="2" t="s">
        <v>6875</v>
      </c>
      <c r="B349" s="2" t="s">
        <v>6876</v>
      </c>
      <c r="C349" s="2">
        <v>1792031.36</v>
      </c>
      <c r="D349" s="2" t="s">
        <v>69</v>
      </c>
      <c r="E349" s="2">
        <v>9104</v>
      </c>
      <c r="F349" s="2" t="s">
        <v>69</v>
      </c>
    </row>
    <row r="350">
      <c r="A350" s="2" t="s">
        <v>6877</v>
      </c>
      <c r="B350" s="2" t="s">
        <v>6878</v>
      </c>
      <c r="C350" s="2">
        <v>3062772.76</v>
      </c>
      <c r="D350" s="2" t="s">
        <v>69</v>
      </c>
      <c r="E350" s="2">
        <v>-131336.28</v>
      </c>
      <c r="F350" s="2" t="s">
        <v>69</v>
      </c>
    </row>
    <row r="351">
      <c r="A351" s="2" t="s">
        <v>6885</v>
      </c>
      <c r="B351" s="2" t="s">
        <v>6886</v>
      </c>
      <c r="C351" s="2">
        <v>2272181.58</v>
      </c>
      <c r="D351" s="2" t="s">
        <v>69</v>
      </c>
      <c r="E351" s="2">
        <v>142089.74</v>
      </c>
      <c r="F351" s="2" t="s">
        <v>69</v>
      </c>
    </row>
    <row r="352">
      <c r="A352" s="2" t="s">
        <v>6887</v>
      </c>
      <c r="B352" s="2" t="s">
        <v>6888</v>
      </c>
      <c r="C352" s="2">
        <v>512918.52</v>
      </c>
      <c r="D352" s="2" t="s">
        <v>69</v>
      </c>
      <c r="E352" s="2">
        <v>3510.36</v>
      </c>
      <c r="F352" s="2" t="s">
        <v>69</v>
      </c>
    </row>
    <row r="353">
      <c r="A353" s="2" t="s">
        <v>6889</v>
      </c>
      <c r="B353" s="2" t="s">
        <v>6890</v>
      </c>
      <c r="C353" s="2">
        <v>148360.7</v>
      </c>
      <c r="D353" s="2" t="s">
        <v>69</v>
      </c>
      <c r="E353" s="2">
        <v>-4203.98</v>
      </c>
      <c r="F353" s="2" t="s">
        <v>69</v>
      </c>
    </row>
    <row r="354">
      <c r="A354" s="2" t="s">
        <v>6895</v>
      </c>
      <c r="B354" s="2" t="s">
        <v>6896</v>
      </c>
      <c r="C354" s="2">
        <v>591249.56</v>
      </c>
      <c r="D354" s="2" t="s">
        <v>69</v>
      </c>
      <c r="E354" s="2">
        <v>28031.85</v>
      </c>
      <c r="F354" s="2" t="s">
        <v>69</v>
      </c>
    </row>
    <row r="355">
      <c r="A355" s="2" t="s">
        <v>6897</v>
      </c>
      <c r="B355" s="2" t="s">
        <v>6898</v>
      </c>
      <c r="C355" s="2">
        <v>674493.35</v>
      </c>
      <c r="D355" s="2" t="s">
        <v>69</v>
      </c>
      <c r="E355" s="2">
        <v>19993.7</v>
      </c>
      <c r="F355" s="2" t="s">
        <v>69</v>
      </c>
    </row>
    <row r="356">
      <c r="A356" s="2" t="s">
        <v>6899</v>
      </c>
      <c r="B356" s="2" t="s">
        <v>6900</v>
      </c>
      <c r="C356" s="2">
        <v>427291.38</v>
      </c>
      <c r="D356" s="2" t="s">
        <v>69</v>
      </c>
      <c r="E356" s="2">
        <v>-32760.18</v>
      </c>
      <c r="F356" s="2" t="s">
        <v>69</v>
      </c>
    </row>
    <row r="357">
      <c r="A357" s="2" t="s">
        <v>6901</v>
      </c>
      <c r="B357" s="2" t="s">
        <v>6902</v>
      </c>
      <c r="C357" s="2">
        <v>1036628.3</v>
      </c>
      <c r="D357" s="2" t="s">
        <v>69</v>
      </c>
      <c r="E357" s="2">
        <v>-66235.87</v>
      </c>
      <c r="F357" s="2" t="s">
        <v>69</v>
      </c>
    </row>
    <row r="358">
      <c r="A358" s="2" t="s">
        <v>6911</v>
      </c>
      <c r="B358" s="2" t="s">
        <v>6912</v>
      </c>
      <c r="C358" s="2">
        <v>1671650.37</v>
      </c>
      <c r="D358" s="2" t="s">
        <v>69</v>
      </c>
      <c r="E358" s="2">
        <v>-70619.64</v>
      </c>
      <c r="F358" s="2" t="s">
        <v>69</v>
      </c>
    </row>
    <row r="359">
      <c r="A359" s="2" t="s">
        <v>6915</v>
      </c>
      <c r="B359" s="2" t="s">
        <v>6916</v>
      </c>
      <c r="C359" s="2">
        <v>2197688.61</v>
      </c>
      <c r="D359" s="2" t="s">
        <v>69</v>
      </c>
      <c r="E359" s="2">
        <v>-91294.9</v>
      </c>
      <c r="F359" s="2" t="s">
        <v>69</v>
      </c>
    </row>
    <row r="360">
      <c r="A360" s="2" t="s">
        <v>6921</v>
      </c>
      <c r="B360" s="2" t="s">
        <v>6922</v>
      </c>
      <c r="C360" s="2">
        <v>1539463.44</v>
      </c>
      <c r="D360" s="2" t="s">
        <v>69</v>
      </c>
      <c r="E360" s="2">
        <v>-83538.6</v>
      </c>
      <c r="F360" s="2" t="s">
        <v>69</v>
      </c>
    </row>
    <row r="361">
      <c r="A361" s="2" t="s">
        <v>6923</v>
      </c>
      <c r="B361" s="2" t="s">
        <v>6924</v>
      </c>
      <c r="C361" s="2">
        <v>327788.64</v>
      </c>
      <c r="D361" s="2" t="s">
        <v>69</v>
      </c>
      <c r="E361" s="2">
        <v>25634.88</v>
      </c>
      <c r="F361" s="2" t="s">
        <v>69</v>
      </c>
    </row>
    <row r="362">
      <c r="A362" s="2" t="s">
        <v>6929</v>
      </c>
      <c r="B362" s="2" t="s">
        <v>6930</v>
      </c>
      <c r="C362" s="2">
        <v>460262.25</v>
      </c>
      <c r="D362" s="2" t="s">
        <v>69</v>
      </c>
      <c r="E362" s="2">
        <v>-2646</v>
      </c>
      <c r="F362" s="2" t="s">
        <v>69</v>
      </c>
    </row>
    <row r="363">
      <c r="A363" s="2" t="s">
        <v>6931</v>
      </c>
      <c r="B363" s="2" t="s">
        <v>6932</v>
      </c>
      <c r="C363" s="2">
        <v>353959.67</v>
      </c>
      <c r="D363" s="2" t="s">
        <v>69</v>
      </c>
      <c r="E363" s="2">
        <v>13451.9</v>
      </c>
      <c r="F363" s="2" t="s">
        <v>69</v>
      </c>
    </row>
    <row r="364">
      <c r="A364" s="2" t="s">
        <v>6933</v>
      </c>
      <c r="B364" s="2" t="s">
        <v>6934</v>
      </c>
      <c r="C364" s="2">
        <v>816393.9</v>
      </c>
      <c r="D364" s="2" t="s">
        <v>69</v>
      </c>
      <c r="E364" s="2">
        <v>63755.37</v>
      </c>
      <c r="F364" s="2" t="s">
        <v>69</v>
      </c>
    </row>
    <row r="365">
      <c r="A365" s="2" t="s">
        <v>6935</v>
      </c>
      <c r="B365" s="2" t="s">
        <v>6936</v>
      </c>
      <c r="C365" s="2">
        <v>2206639.65</v>
      </c>
      <c r="D365" s="2" t="s">
        <v>69</v>
      </c>
      <c r="E365" s="2">
        <v>-86016.13</v>
      </c>
      <c r="F365" s="2" t="s">
        <v>69</v>
      </c>
    </row>
    <row r="366">
      <c r="A366" s="2" t="s">
        <v>6937</v>
      </c>
      <c r="B366" s="2" t="s">
        <v>6938</v>
      </c>
      <c r="C366" s="2">
        <v>1902440.22</v>
      </c>
      <c r="D366" s="2" t="s">
        <v>69</v>
      </c>
      <c r="E366" s="2">
        <v>73865.5</v>
      </c>
      <c r="F366" s="2" t="s">
        <v>69</v>
      </c>
    </row>
    <row r="367">
      <c r="A367" s="2" t="s">
        <v>6947</v>
      </c>
      <c r="B367" s="2" t="s">
        <v>6948</v>
      </c>
      <c r="C367" s="2">
        <v>2572713.2</v>
      </c>
      <c r="D367" s="2" t="s">
        <v>69</v>
      </c>
      <c r="E367" s="2">
        <v>174913.2</v>
      </c>
      <c r="F367" s="2" t="s">
        <v>69</v>
      </c>
    </row>
    <row r="368">
      <c r="A368" s="2" t="s">
        <v>6953</v>
      </c>
      <c r="B368" s="2" t="s">
        <v>6954</v>
      </c>
      <c r="C368" s="2">
        <v>1781672.75</v>
      </c>
      <c r="D368" s="2" t="s">
        <v>69</v>
      </c>
      <c r="E368" s="2">
        <v>70821</v>
      </c>
      <c r="F368" s="2" t="s">
        <v>69</v>
      </c>
    </row>
    <row r="369">
      <c r="A369" s="2" t="s">
        <v>6955</v>
      </c>
      <c r="B369" s="2" t="s">
        <v>6956</v>
      </c>
      <c r="C369" s="2">
        <v>161295.25</v>
      </c>
      <c r="D369" s="2" t="s">
        <v>69</v>
      </c>
      <c r="E369" s="2">
        <v>-11197.75</v>
      </c>
      <c r="F369" s="2" t="s">
        <v>69</v>
      </c>
    </row>
    <row r="370">
      <c r="A370" s="2" t="s">
        <v>6959</v>
      </c>
      <c r="B370" s="2" t="s">
        <v>6960</v>
      </c>
      <c r="C370" s="2">
        <v>2005867.35</v>
      </c>
      <c r="D370" s="2" t="s">
        <v>69</v>
      </c>
      <c r="E370" s="2">
        <v>163902.09</v>
      </c>
      <c r="F370" s="2" t="s">
        <v>69</v>
      </c>
    </row>
    <row r="371">
      <c r="A371" s="2" t="s">
        <v>6961</v>
      </c>
      <c r="B371" s="2" t="s">
        <v>6962</v>
      </c>
      <c r="C371" s="2">
        <v>186967.44</v>
      </c>
      <c r="D371" s="2" t="s">
        <v>69</v>
      </c>
      <c r="E371" s="2">
        <v>15418.08</v>
      </c>
      <c r="F371" s="2" t="s">
        <v>69</v>
      </c>
    </row>
    <row r="372">
      <c r="A372" s="2" t="s">
        <v>6963</v>
      </c>
      <c r="B372" s="2" t="s">
        <v>6964</v>
      </c>
      <c r="C372" s="2">
        <v>542124.3</v>
      </c>
      <c r="D372" s="2" t="s">
        <v>69</v>
      </c>
      <c r="E372" s="2">
        <v>-11359.02</v>
      </c>
      <c r="F372" s="2" t="s">
        <v>69</v>
      </c>
    </row>
    <row r="373">
      <c r="A373" s="2" t="s">
        <v>6975</v>
      </c>
      <c r="B373" s="2" t="s">
        <v>6976</v>
      </c>
      <c r="C373" s="2">
        <v>430577.56</v>
      </c>
      <c r="D373" s="2" t="s">
        <v>69</v>
      </c>
      <c r="E373" s="2">
        <v>24110.53</v>
      </c>
      <c r="F373" s="2" t="s">
        <v>69</v>
      </c>
    </row>
    <row r="374">
      <c r="A374" s="2" t="s">
        <v>6993</v>
      </c>
      <c r="B374" s="2" t="s">
        <v>6994</v>
      </c>
      <c r="C374" s="2">
        <v>1822379.49</v>
      </c>
      <c r="D374" s="2" t="s">
        <v>69</v>
      </c>
      <c r="E374" s="2">
        <v>-77427.63</v>
      </c>
      <c r="F374" s="2" t="s">
        <v>69</v>
      </c>
    </row>
    <row r="375">
      <c r="A375" s="2" t="s">
        <v>6999</v>
      </c>
      <c r="B375" s="2" t="s">
        <v>7000</v>
      </c>
      <c r="C375" s="2">
        <v>130897.9</v>
      </c>
      <c r="D375" s="2" t="s">
        <v>69</v>
      </c>
      <c r="E375" s="2">
        <v>4867.55</v>
      </c>
      <c r="F375" s="2" t="s">
        <v>69</v>
      </c>
    </row>
    <row r="376">
      <c r="A376" s="2" t="s">
        <v>7001</v>
      </c>
      <c r="B376" s="2" t="s">
        <v>7002</v>
      </c>
      <c r="C376" s="2">
        <v>440908.2</v>
      </c>
      <c r="D376" s="2" t="s">
        <v>69</v>
      </c>
      <c r="E376" s="2">
        <v>11661.3</v>
      </c>
      <c r="F376" s="2" t="s">
        <v>69</v>
      </c>
    </row>
    <row r="377">
      <c r="A377" s="2" t="s">
        <v>7003</v>
      </c>
      <c r="B377" s="2" t="s">
        <v>7004</v>
      </c>
      <c r="C377" s="2">
        <v>461250.08</v>
      </c>
      <c r="D377" s="2" t="s">
        <v>69</v>
      </c>
      <c r="E377" s="2">
        <v>41926.92</v>
      </c>
      <c r="F377" s="2" t="s">
        <v>69</v>
      </c>
    </row>
    <row r="378">
      <c r="A378" s="2" t="s">
        <v>7005</v>
      </c>
      <c r="B378" s="2" t="s">
        <v>7006</v>
      </c>
      <c r="C378" s="2">
        <v>1483741.51</v>
      </c>
      <c r="D378" s="2" t="s">
        <v>69</v>
      </c>
      <c r="E378" s="2">
        <v>-67340.44</v>
      </c>
      <c r="F378" s="2" t="s">
        <v>69</v>
      </c>
    </row>
    <row r="379">
      <c r="A379" s="2" t="s">
        <v>7011</v>
      </c>
      <c r="B379" s="2" t="s">
        <v>7012</v>
      </c>
      <c r="C379" s="2">
        <v>946368.75</v>
      </c>
      <c r="D379" s="2" t="s">
        <v>69</v>
      </c>
      <c r="E379" s="2">
        <v>-68212.5</v>
      </c>
      <c r="F379" s="2" t="s">
        <v>69</v>
      </c>
    </row>
    <row r="380">
      <c r="A380" s="2" t="s">
        <v>7019</v>
      </c>
      <c r="B380" s="2" t="s">
        <v>7020</v>
      </c>
      <c r="C380" s="2">
        <v>668509.61</v>
      </c>
      <c r="D380" s="2" t="s">
        <v>69</v>
      </c>
      <c r="E380" s="2">
        <v>1989.33</v>
      </c>
      <c r="F380" s="2" t="s">
        <v>69</v>
      </c>
    </row>
    <row r="381">
      <c r="A381" s="2" t="s">
        <v>7023</v>
      </c>
      <c r="B381" s="2" t="s">
        <v>7024</v>
      </c>
      <c r="C381" s="2">
        <v>204789.52</v>
      </c>
      <c r="D381" s="2" t="s">
        <v>69</v>
      </c>
      <c r="E381" s="2">
        <v>4267.9</v>
      </c>
      <c r="F381" s="2" t="s">
        <v>69</v>
      </c>
    </row>
    <row r="382">
      <c r="A382" s="2" t="s">
        <v>7027</v>
      </c>
      <c r="B382" s="2" t="s">
        <v>7028</v>
      </c>
      <c r="C382" s="2">
        <v>125930.29</v>
      </c>
      <c r="D382" s="2" t="s">
        <v>69</v>
      </c>
      <c r="E382" s="2">
        <v>2949.75</v>
      </c>
      <c r="F382" s="2" t="s">
        <v>69</v>
      </c>
    </row>
    <row r="383">
      <c r="A383" s="2" t="s">
        <v>7031</v>
      </c>
      <c r="B383" s="2" t="s">
        <v>7032</v>
      </c>
      <c r="C383" s="2">
        <v>303209.79</v>
      </c>
      <c r="D383" s="2" t="s">
        <v>69</v>
      </c>
      <c r="E383" s="2">
        <v>13148.31</v>
      </c>
      <c r="F383" s="2" t="s">
        <v>69</v>
      </c>
    </row>
    <row r="384">
      <c r="A384" s="2" t="s">
        <v>7039</v>
      </c>
      <c r="B384" s="2" t="s">
        <v>7040</v>
      </c>
      <c r="C384" s="2">
        <v>241213.17</v>
      </c>
      <c r="D384" s="2" t="s">
        <v>69</v>
      </c>
      <c r="E384" s="2">
        <v>600.78</v>
      </c>
      <c r="F384" s="2" t="s">
        <v>69</v>
      </c>
    </row>
    <row r="385">
      <c r="A385" s="2" t="s">
        <v>7051</v>
      </c>
      <c r="B385" s="2" t="s">
        <v>7052</v>
      </c>
      <c r="C385" s="2">
        <v>1817768.04</v>
      </c>
      <c r="D385" s="2" t="s">
        <v>69</v>
      </c>
      <c r="E385" s="2">
        <v>182581.4</v>
      </c>
      <c r="F385" s="2" t="s">
        <v>69</v>
      </c>
    </row>
    <row r="386">
      <c r="A386" s="2" t="s">
        <v>7053</v>
      </c>
      <c r="B386" s="2" t="s">
        <v>7054</v>
      </c>
      <c r="C386" s="2">
        <v>2140076.4</v>
      </c>
      <c r="D386" s="2" t="s">
        <v>69</v>
      </c>
      <c r="E386" s="2">
        <v>-25376.4</v>
      </c>
      <c r="F386" s="2" t="s">
        <v>69</v>
      </c>
    </row>
    <row r="387">
      <c r="A387" s="2" t="s">
        <v>7065</v>
      </c>
      <c r="B387" s="2" t="s">
        <v>7066</v>
      </c>
      <c r="C387" s="2">
        <v>1415475.3</v>
      </c>
      <c r="D387" s="2" t="s">
        <v>69</v>
      </c>
      <c r="E387" s="2">
        <v>-4283.55</v>
      </c>
      <c r="F387" s="2" t="s">
        <v>69</v>
      </c>
    </row>
    <row r="388">
      <c r="A388" s="2" t="s">
        <v>7071</v>
      </c>
      <c r="B388" s="2" t="s">
        <v>7072</v>
      </c>
      <c r="C388" s="2">
        <v>3262056.35</v>
      </c>
      <c r="D388" s="2" t="s">
        <v>69</v>
      </c>
      <c r="E388" s="2">
        <v>462629.65</v>
      </c>
      <c r="F388" s="2" t="s">
        <v>69</v>
      </c>
    </row>
    <row r="389">
      <c r="A389" s="2" t="s">
        <v>7091</v>
      </c>
      <c r="B389" s="2" t="s">
        <v>7092</v>
      </c>
      <c r="C389" s="2">
        <v>1237892.36</v>
      </c>
      <c r="D389" s="2" t="s">
        <v>69</v>
      </c>
      <c r="E389" s="2">
        <v>-56931.26</v>
      </c>
      <c r="F389" s="2" t="s">
        <v>69</v>
      </c>
    </row>
    <row r="390">
      <c r="A390" s="2" t="s">
        <v>7093</v>
      </c>
      <c r="B390" s="2" t="s">
        <v>7094</v>
      </c>
      <c r="C390" s="2">
        <v>1834561.8</v>
      </c>
      <c r="D390" s="2" t="s">
        <v>69</v>
      </c>
      <c r="E390" s="2">
        <v>214323</v>
      </c>
      <c r="F390" s="2" t="s">
        <v>69</v>
      </c>
    </row>
    <row r="391">
      <c r="A391" s="2" t="s">
        <v>7107</v>
      </c>
      <c r="B391" s="2" t="s">
        <v>7108</v>
      </c>
      <c r="C391" s="2">
        <v>155806.18</v>
      </c>
      <c r="D391" s="2" t="s">
        <v>69</v>
      </c>
      <c r="E391" s="2">
        <v>-6257.35</v>
      </c>
      <c r="F391" s="2" t="s">
        <v>69</v>
      </c>
    </row>
    <row r="392">
      <c r="A392" s="2" t="s">
        <v>7113</v>
      </c>
      <c r="B392" s="2" t="s">
        <v>7114</v>
      </c>
      <c r="C392" s="2">
        <v>1005702.36</v>
      </c>
      <c r="D392" s="2" t="s">
        <v>69</v>
      </c>
      <c r="E392" s="2">
        <v>-21884.72</v>
      </c>
      <c r="F392" s="2" t="s">
        <v>69</v>
      </c>
    </row>
    <row r="393">
      <c r="A393" s="2" t="s">
        <v>7115</v>
      </c>
      <c r="B393" s="2" t="s">
        <v>7116</v>
      </c>
      <c r="C393" s="2">
        <v>947534.11</v>
      </c>
      <c r="D393" s="2" t="s">
        <v>69</v>
      </c>
      <c r="E393" s="2">
        <v>42864.9</v>
      </c>
      <c r="F393" s="2" t="s">
        <v>69</v>
      </c>
    </row>
    <row r="394">
      <c r="A394" s="2" t="s">
        <v>7121</v>
      </c>
      <c r="B394" s="2" t="s">
        <v>7122</v>
      </c>
      <c r="C394" s="2">
        <v>701213.34</v>
      </c>
      <c r="D394" s="2" t="s">
        <v>69</v>
      </c>
      <c r="E394" s="2">
        <v>14411.22</v>
      </c>
      <c r="F394" s="2" t="s">
        <v>69</v>
      </c>
    </row>
    <row r="395">
      <c r="A395" s="2" t="s">
        <v>7129</v>
      </c>
      <c r="B395" s="2" t="s">
        <v>7130</v>
      </c>
      <c r="C395" s="2">
        <v>1587009.2</v>
      </c>
      <c r="D395" s="2" t="s">
        <v>69</v>
      </c>
      <c r="E395" s="2">
        <v>6118</v>
      </c>
      <c r="F395" s="2" t="s">
        <v>69</v>
      </c>
    </row>
    <row r="396">
      <c r="A396" s="2" t="s">
        <v>7139</v>
      </c>
      <c r="B396" s="2" t="s">
        <v>7140</v>
      </c>
      <c r="C396" s="2">
        <v>180893.6</v>
      </c>
      <c r="D396" s="2" t="s">
        <v>69</v>
      </c>
      <c r="E396" s="2">
        <v>4218.72</v>
      </c>
      <c r="F396" s="2" t="s">
        <v>69</v>
      </c>
    </row>
    <row r="397">
      <c r="A397" s="2" t="s">
        <v>7141</v>
      </c>
      <c r="B397" s="2" t="s">
        <v>7142</v>
      </c>
      <c r="C397" s="2">
        <v>130192.69</v>
      </c>
      <c r="D397" s="2" t="s">
        <v>69</v>
      </c>
      <c r="E397" s="2">
        <v>7236.69</v>
      </c>
      <c r="F397" s="2" t="s">
        <v>69</v>
      </c>
    </row>
    <row r="398">
      <c r="A398" s="2" t="s">
        <v>7143</v>
      </c>
      <c r="B398" s="2" t="s">
        <v>7144</v>
      </c>
      <c r="C398" s="2">
        <v>2791367.74</v>
      </c>
      <c r="D398" s="2" t="s">
        <v>69</v>
      </c>
      <c r="E398" s="2">
        <v>-88008.62</v>
      </c>
      <c r="F398" s="2" t="s">
        <v>69</v>
      </c>
    </row>
    <row r="399">
      <c r="A399" s="2" t="s">
        <v>7151</v>
      </c>
      <c r="B399" s="2" t="s">
        <v>7152</v>
      </c>
      <c r="C399" s="2">
        <v>713403.9</v>
      </c>
      <c r="D399" s="2" t="s">
        <v>69</v>
      </c>
      <c r="E399" s="2">
        <v>-27515.4</v>
      </c>
      <c r="F399" s="2" t="s">
        <v>69</v>
      </c>
    </row>
    <row r="400">
      <c r="A400" s="2" t="s">
        <v>7165</v>
      </c>
      <c r="B400" s="2" t="s">
        <v>7166</v>
      </c>
      <c r="C400" s="2">
        <v>762858.24</v>
      </c>
      <c r="D400" s="2" t="s">
        <v>69</v>
      </c>
      <c r="E400" s="2">
        <v>65504.16</v>
      </c>
      <c r="F400" s="2" t="s">
        <v>69</v>
      </c>
    </row>
    <row r="401">
      <c r="A401" s="2" t="s">
        <v>7167</v>
      </c>
      <c r="B401" s="2" t="s">
        <v>7168</v>
      </c>
      <c r="C401" s="2">
        <v>3367166.32</v>
      </c>
      <c r="D401" s="2" t="s">
        <v>69</v>
      </c>
      <c r="E401" s="2">
        <v>-252266.22</v>
      </c>
      <c r="F401" s="2" t="s">
        <v>69</v>
      </c>
    </row>
    <row r="402">
      <c r="A402" s="2" t="s">
        <v>7175</v>
      </c>
      <c r="B402" s="2" t="s">
        <v>7176</v>
      </c>
      <c r="C402" s="2">
        <v>388509.82</v>
      </c>
      <c r="D402" s="2" t="s">
        <v>69</v>
      </c>
      <c r="E402" s="2">
        <v>16489.72</v>
      </c>
      <c r="F402" s="2" t="s">
        <v>69</v>
      </c>
    </row>
    <row r="403">
      <c r="A403" s="2" t="s">
        <v>7177</v>
      </c>
      <c r="B403" s="2" t="s">
        <v>7178</v>
      </c>
      <c r="C403" s="2">
        <v>1127134.32</v>
      </c>
      <c r="D403" s="2" t="s">
        <v>69</v>
      </c>
      <c r="E403" s="2">
        <v>29796.04</v>
      </c>
      <c r="F403" s="2" t="s">
        <v>69</v>
      </c>
    </row>
    <row r="404">
      <c r="A404" s="2" t="s">
        <v>7179</v>
      </c>
      <c r="B404" s="2" t="s">
        <v>7180</v>
      </c>
      <c r="C404" s="2">
        <v>1091552.88</v>
      </c>
      <c r="D404" s="2" t="s">
        <v>69</v>
      </c>
      <c r="E404" s="2">
        <v>-38632.44</v>
      </c>
      <c r="F404" s="2" t="s">
        <v>69</v>
      </c>
    </row>
    <row r="405">
      <c r="A405" s="2" t="s">
        <v>7185</v>
      </c>
      <c r="B405" s="2" t="s">
        <v>7186</v>
      </c>
      <c r="C405" s="2">
        <v>387804.5</v>
      </c>
      <c r="D405" s="2" t="s">
        <v>69</v>
      </c>
      <c r="E405" s="2">
        <v>-16876.54</v>
      </c>
      <c r="F405" s="2" t="s">
        <v>69</v>
      </c>
    </row>
    <row r="406">
      <c r="A406" s="2" t="s">
        <v>7187</v>
      </c>
      <c r="B406" s="2" t="s">
        <v>7188</v>
      </c>
      <c r="C406" s="2">
        <v>794264.38</v>
      </c>
      <c r="D406" s="2" t="s">
        <v>69</v>
      </c>
      <c r="E406" s="2">
        <v>31834.79</v>
      </c>
      <c r="F406" s="2" t="s">
        <v>69</v>
      </c>
    </row>
    <row r="407">
      <c r="A407" s="2" t="s">
        <v>7189</v>
      </c>
      <c r="B407" s="2" t="s">
        <v>7190</v>
      </c>
      <c r="C407" s="2">
        <v>409413.63</v>
      </c>
      <c r="D407" s="2" t="s">
        <v>69</v>
      </c>
      <c r="E407" s="2">
        <v>-1631.13</v>
      </c>
      <c r="F407" s="2" t="s">
        <v>69</v>
      </c>
    </row>
  </sheetData>
  <headerFooter/>
</worksheet>
</file>

<file path=xl/worksheets/sheet13.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N3693"/>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2.717317581176758" customWidth="1"/>
    <col min="6" max="6" width="22.717317581176758" customWidth="1"/>
    <col min="7" max="7" width="20.240169525146484" customWidth="1"/>
    <col min="8" max="8" width="24.793832778930664" customWidth="1"/>
    <col min="9" max="9" width="21.683713912963867" customWidth="1"/>
    <col min="10" max="10" width="23.592754364013672" customWidth="1"/>
    <col min="11" max="11" width="20.482635498046875" customWidth="1"/>
    <col min="12" max="12" width="19.995655059814453" customWidth="1"/>
    <col min="13" max="13" width="12.088384628295898" customWidth="1"/>
    <col min="14" max="14" width="27.31671142578125" customWidth="1"/>
  </cols>
  <sheetData>
    <row r="1" hidden="1">
      <c r="A1" s="0" t="s">
        <v>398</v>
      </c>
      <c r="B1" s="0">
        <v>-0.0016982803226</v>
      </c>
    </row>
    <row r="2">
      <c r="A2" s="8" t="s">
        <v>399</v>
      </c>
      <c r="B2" s="8">
        <v>44008</v>
      </c>
      <c r="C2" s="9">
        <f>HYPERLINK(CHAR(35)&amp;CELL("address",INDEX(Holdings!AM1:AM2253,SMALL(IF(COUNTIF(Holdings!A1:A2253,A1),MATCH(B1,Holdings!Y1:Y2253,0),""),ROWS($A$1:A1)))),"TRS:BlackRock Global Long/Short Equity Fund - US Large Cap - BAML")</f>
      </c>
    </row>
    <row r="3">
      <c r="A3" s="1" t="s">
        <v>5034</v>
      </c>
      <c r="B3" s="1" t="s">
        <v>5035</v>
      </c>
      <c r="C3" s="1" t="s">
        <v>5042</v>
      </c>
      <c r="D3" s="1" t="s">
        <v>5050</v>
      </c>
      <c r="E3" s="1" t="s">
        <v>7227</v>
      </c>
      <c r="F3" s="1" t="s">
        <v>7227</v>
      </c>
      <c r="G3" s="1" t="s">
        <v>5056</v>
      </c>
      <c r="H3" s="1" t="s">
        <v>5057</v>
      </c>
      <c r="I3" s="1" t="s">
        <v>5058</v>
      </c>
      <c r="J3" s="1" t="s">
        <v>5059</v>
      </c>
      <c r="K3" s="1" t="s">
        <v>5060</v>
      </c>
      <c r="L3" s="1" t="s">
        <v>407</v>
      </c>
      <c r="M3" s="1" t="s">
        <v>21</v>
      </c>
      <c r="N3" s="1" t="s">
        <v>5042</v>
      </c>
    </row>
    <row r="4">
      <c r="A4" s="10" t="s">
        <v>2808</v>
      </c>
      <c r="B4" s="2" t="s">
        <v>7228</v>
      </c>
      <c r="C4" s="2">
        <v>908409.35</v>
      </c>
      <c r="D4" s="10" t="s">
        <v>184</v>
      </c>
      <c r="E4" s="2" t="s">
        <v>7229</v>
      </c>
      <c r="F4" s="2" t="s">
        <v>7229</v>
      </c>
      <c r="G4" s="11">
        <v>44972</v>
      </c>
      <c r="H4" s="2">
        <v>0</v>
      </c>
      <c r="I4" s="10" t="s">
        <v>69</v>
      </c>
      <c r="J4" s="2">
        <v>0</v>
      </c>
      <c r="K4" s="10" t="s">
        <v>69</v>
      </c>
      <c r="L4" s="2">
        <v>769556</v>
      </c>
      <c r="M4" s="10" t="s">
        <v>69</v>
      </c>
      <c r="N4" s="2">
        <v>908409.35</v>
      </c>
    </row>
    <row r="7">
      <c r="A7" s="12" t="s">
        <v>5065</v>
      </c>
    </row>
    <row r="8">
      <c r="A8" s="1" t="s">
        <v>5066</v>
      </c>
      <c r="B8" s="1" t="s">
        <v>5067</v>
      </c>
      <c r="C8" s="1" t="s">
        <v>5068</v>
      </c>
    </row>
    <row r="9">
      <c r="A9" s="2" t="s">
        <v>7230</v>
      </c>
      <c r="B9" s="2" t="s">
        <v>7231</v>
      </c>
      <c r="C9" s="2"/>
    </row>
    <row r="11">
      <c r="A11" s="1" t="s">
        <v>10</v>
      </c>
      <c r="B11" s="1" t="s">
        <v>5070</v>
      </c>
      <c r="C11" s="1" t="s">
        <v>407</v>
      </c>
      <c r="D11" s="1" t="s">
        <v>21</v>
      </c>
      <c r="E11" s="1" t="s">
        <v>23</v>
      </c>
      <c r="F11" s="1" t="s">
        <v>5071</v>
      </c>
    </row>
    <row r="12">
      <c r="A12" s="2" t="s">
        <v>7232</v>
      </c>
      <c r="B12" s="2" t="s">
        <v>7233</v>
      </c>
      <c r="C12" s="2">
        <v>4439</v>
      </c>
      <c r="D12" s="2" t="s">
        <v>69</v>
      </c>
      <c r="E12" s="2">
        <v>85184.41</v>
      </c>
      <c r="F12" s="2" t="s">
        <v>69</v>
      </c>
    </row>
    <row r="13">
      <c r="A13" s="2" t="s">
        <v>7234</v>
      </c>
      <c r="B13" s="2" t="s">
        <v>7235</v>
      </c>
      <c r="C13" s="2">
        <v>2060</v>
      </c>
      <c r="D13" s="2" t="s">
        <v>69</v>
      </c>
      <c r="E13" s="2">
        <v>48925</v>
      </c>
      <c r="F13" s="2" t="s">
        <v>69</v>
      </c>
    </row>
    <row r="14">
      <c r="A14" s="2" t="s">
        <v>7236</v>
      </c>
      <c r="B14" s="2" t="s">
        <v>7237</v>
      </c>
      <c r="C14" s="2">
        <v>3049</v>
      </c>
      <c r="D14" s="2" t="s">
        <v>69</v>
      </c>
      <c r="E14" s="2">
        <v>25886.01</v>
      </c>
      <c r="F14" s="2" t="s">
        <v>69</v>
      </c>
    </row>
    <row r="15">
      <c r="A15" s="2" t="s">
        <v>7238</v>
      </c>
      <c r="B15" s="2" t="s">
        <v>7239</v>
      </c>
      <c r="C15" s="2">
        <v>9257</v>
      </c>
      <c r="D15" s="2" t="s">
        <v>69</v>
      </c>
      <c r="E15" s="2">
        <v>16809.79</v>
      </c>
      <c r="F15" s="2" t="s">
        <v>69</v>
      </c>
    </row>
    <row r="16">
      <c r="A16" s="2" t="s">
        <v>7240</v>
      </c>
      <c r="B16" s="2" t="s">
        <v>7241</v>
      </c>
      <c r="C16" s="2">
        <v>6799</v>
      </c>
      <c r="D16" s="2" t="s">
        <v>69</v>
      </c>
      <c r="E16" s="2">
        <v>115311.04</v>
      </c>
      <c r="F16" s="2" t="s">
        <v>69</v>
      </c>
    </row>
    <row r="17">
      <c r="A17" s="2" t="s">
        <v>7242</v>
      </c>
      <c r="B17" s="2" t="s">
        <v>7243</v>
      </c>
      <c r="C17" s="2">
        <v>-7479</v>
      </c>
      <c r="D17" s="2" t="s">
        <v>69</v>
      </c>
      <c r="E17" s="2">
        <v>-51081.57</v>
      </c>
      <c r="F17" s="2" t="s">
        <v>69</v>
      </c>
    </row>
    <row r="18">
      <c r="A18" s="2" t="s">
        <v>7244</v>
      </c>
      <c r="B18" s="2" t="s">
        <v>7245</v>
      </c>
      <c r="C18" s="2">
        <v>-4277</v>
      </c>
      <c r="D18" s="2" t="s">
        <v>69</v>
      </c>
      <c r="E18" s="2">
        <v>-120439.04</v>
      </c>
      <c r="F18" s="2" t="s">
        <v>69</v>
      </c>
    </row>
    <row r="19">
      <c r="A19" s="2" t="s">
        <v>7246</v>
      </c>
      <c r="B19" s="2" t="s">
        <v>7247</v>
      </c>
      <c r="C19" s="2">
        <v>-7357</v>
      </c>
      <c r="D19" s="2" t="s">
        <v>69</v>
      </c>
      <c r="E19" s="2">
        <v>-119837.87</v>
      </c>
      <c r="F19" s="2" t="s">
        <v>69</v>
      </c>
    </row>
    <row r="20">
      <c r="A20" s="2" t="s">
        <v>7248</v>
      </c>
      <c r="B20" s="2" t="s">
        <v>7249</v>
      </c>
      <c r="C20" s="2">
        <v>2684</v>
      </c>
      <c r="D20" s="2" t="s">
        <v>69</v>
      </c>
      <c r="E20" s="2">
        <v>42932.32</v>
      </c>
      <c r="F20" s="2" t="s">
        <v>69</v>
      </c>
    </row>
    <row r="21">
      <c r="A21" s="2" t="s">
        <v>7250</v>
      </c>
      <c r="B21" s="2" t="s">
        <v>7251</v>
      </c>
      <c r="C21" s="2">
        <v>-2944</v>
      </c>
      <c r="D21" s="2" t="s">
        <v>69</v>
      </c>
      <c r="E21" s="2">
        <v>-101538.56</v>
      </c>
      <c r="F21" s="2" t="s">
        <v>69</v>
      </c>
    </row>
    <row r="22">
      <c r="A22" s="2" t="s">
        <v>7252</v>
      </c>
      <c r="B22" s="2" t="s">
        <v>7253</v>
      </c>
      <c r="C22" s="2">
        <v>-991</v>
      </c>
      <c r="D22" s="2" t="s">
        <v>69</v>
      </c>
      <c r="E22" s="2">
        <v>-23793.91</v>
      </c>
      <c r="F22" s="2" t="s">
        <v>69</v>
      </c>
    </row>
    <row r="23">
      <c r="A23" s="2" t="s">
        <v>7254</v>
      </c>
      <c r="B23" s="2" t="s">
        <v>7255</v>
      </c>
      <c r="C23" s="2">
        <v>2359</v>
      </c>
      <c r="D23" s="2" t="s">
        <v>69</v>
      </c>
      <c r="E23" s="2">
        <v>29228.01</v>
      </c>
      <c r="F23" s="2" t="s">
        <v>69</v>
      </c>
    </row>
    <row r="24">
      <c r="A24" s="2" t="s">
        <v>7256</v>
      </c>
      <c r="B24" s="2" t="s">
        <v>7257</v>
      </c>
      <c r="C24" s="2">
        <v>10658</v>
      </c>
      <c r="D24" s="2" t="s">
        <v>69</v>
      </c>
      <c r="E24" s="2">
        <v>116278.78</v>
      </c>
      <c r="F24" s="2" t="s">
        <v>69</v>
      </c>
    </row>
    <row r="25">
      <c r="A25" s="2" t="s">
        <v>7258</v>
      </c>
      <c r="B25" s="2" t="s">
        <v>7259</v>
      </c>
      <c r="C25" s="2">
        <v>320</v>
      </c>
      <c r="D25" s="2" t="s">
        <v>69</v>
      </c>
      <c r="E25" s="2">
        <v>28969.6</v>
      </c>
      <c r="F25" s="2" t="s">
        <v>69</v>
      </c>
    </row>
    <row r="26">
      <c r="A26" s="2" t="s">
        <v>7260</v>
      </c>
      <c r="B26" s="2" t="s">
        <v>7261</v>
      </c>
      <c r="C26" s="2">
        <v>-5569</v>
      </c>
      <c r="D26" s="2" t="s">
        <v>69</v>
      </c>
      <c r="E26" s="2">
        <v>-104069.86</v>
      </c>
      <c r="F26" s="2" t="s">
        <v>69</v>
      </c>
    </row>
    <row r="27">
      <c r="A27" s="2" t="s">
        <v>7262</v>
      </c>
      <c r="B27" s="2" t="s">
        <v>7263</v>
      </c>
      <c r="C27" s="2">
        <v>682</v>
      </c>
      <c r="D27" s="2" t="s">
        <v>69</v>
      </c>
      <c r="E27" s="2">
        <v>67596.24</v>
      </c>
      <c r="F27" s="2" t="s">
        <v>69</v>
      </c>
    </row>
    <row r="28">
      <c r="A28" s="2" t="s">
        <v>7264</v>
      </c>
      <c r="B28" s="2" t="s">
        <v>7265</v>
      </c>
      <c r="C28" s="2">
        <v>4821</v>
      </c>
      <c r="D28" s="2" t="s">
        <v>69</v>
      </c>
      <c r="E28" s="2">
        <v>80580.91</v>
      </c>
      <c r="F28" s="2" t="s">
        <v>69</v>
      </c>
    </row>
    <row r="29">
      <c r="A29" s="2" t="s">
        <v>7266</v>
      </c>
      <c r="B29" s="2" t="s">
        <v>7267</v>
      </c>
      <c r="C29" s="2">
        <v>-8522</v>
      </c>
      <c r="D29" s="2" t="s">
        <v>69</v>
      </c>
      <c r="E29" s="2">
        <v>-233502.8</v>
      </c>
      <c r="F29" s="2" t="s">
        <v>69</v>
      </c>
    </row>
    <row r="30">
      <c r="A30" s="2" t="s">
        <v>7268</v>
      </c>
      <c r="B30" s="2" t="s">
        <v>7269</v>
      </c>
      <c r="C30" s="2">
        <v>-3625</v>
      </c>
      <c r="D30" s="2" t="s">
        <v>69</v>
      </c>
      <c r="E30" s="2">
        <v>-99325</v>
      </c>
      <c r="F30" s="2" t="s">
        <v>69</v>
      </c>
    </row>
    <row r="31">
      <c r="A31" s="2" t="s">
        <v>7270</v>
      </c>
      <c r="B31" s="2" t="s">
        <v>7271</v>
      </c>
      <c r="C31" s="2">
        <v>-2487</v>
      </c>
      <c r="D31" s="2" t="s">
        <v>69</v>
      </c>
      <c r="E31" s="2">
        <v>-17833.67</v>
      </c>
      <c r="F31" s="2" t="s">
        <v>69</v>
      </c>
    </row>
    <row r="32">
      <c r="A32" s="2" t="s">
        <v>7272</v>
      </c>
      <c r="B32" s="2" t="s">
        <v>7273</v>
      </c>
      <c r="C32" s="2">
        <v>314</v>
      </c>
      <c r="D32" s="2" t="s">
        <v>69</v>
      </c>
      <c r="E32" s="2">
        <v>25440.28</v>
      </c>
      <c r="F32" s="2" t="s">
        <v>69</v>
      </c>
    </row>
    <row r="33">
      <c r="A33" s="2" t="s">
        <v>7274</v>
      </c>
      <c r="B33" s="2" t="s">
        <v>7275</v>
      </c>
      <c r="C33" s="2">
        <v>11100</v>
      </c>
      <c r="D33" s="2" t="s">
        <v>69</v>
      </c>
      <c r="E33" s="2">
        <v>139384.41</v>
      </c>
      <c r="F33" s="2" t="s">
        <v>69</v>
      </c>
    </row>
    <row r="34">
      <c r="A34" s="2" t="s">
        <v>7276</v>
      </c>
      <c r="B34" s="2" t="s">
        <v>7277</v>
      </c>
      <c r="C34" s="2">
        <v>-76797</v>
      </c>
      <c r="D34" s="2" t="s">
        <v>69</v>
      </c>
      <c r="E34" s="2">
        <v>-135275.66</v>
      </c>
      <c r="F34" s="2" t="s">
        <v>69</v>
      </c>
    </row>
    <row r="35">
      <c r="A35" s="2" t="s">
        <v>7278</v>
      </c>
      <c r="B35" s="2" t="s">
        <v>7279</v>
      </c>
      <c r="C35" s="2">
        <v>-4065</v>
      </c>
      <c r="D35" s="2" t="s">
        <v>69</v>
      </c>
      <c r="E35" s="2">
        <v>-33762.67</v>
      </c>
      <c r="F35" s="2" t="s">
        <v>69</v>
      </c>
    </row>
    <row r="36">
      <c r="A36" s="2" t="s">
        <v>7280</v>
      </c>
      <c r="B36" s="2" t="s">
        <v>7281</v>
      </c>
      <c r="C36" s="2">
        <v>-1715</v>
      </c>
      <c r="D36" s="2" t="s">
        <v>69</v>
      </c>
      <c r="E36" s="2">
        <v>-25840.69</v>
      </c>
      <c r="F36" s="2" t="s">
        <v>69</v>
      </c>
    </row>
    <row r="37">
      <c r="A37" s="2" t="s">
        <v>7282</v>
      </c>
      <c r="B37" s="2" t="s">
        <v>7283</v>
      </c>
      <c r="C37" s="2">
        <v>714</v>
      </c>
      <c r="D37" s="2" t="s">
        <v>69</v>
      </c>
      <c r="E37" s="2">
        <v>20003.06</v>
      </c>
      <c r="F37" s="2" t="s">
        <v>69</v>
      </c>
    </row>
    <row r="38">
      <c r="A38" s="2" t="s">
        <v>7284</v>
      </c>
      <c r="B38" s="2" t="s">
        <v>7285</v>
      </c>
      <c r="C38" s="2">
        <v>-5658</v>
      </c>
      <c r="D38" s="2" t="s">
        <v>69</v>
      </c>
      <c r="E38" s="2">
        <v>-58164.24</v>
      </c>
      <c r="F38" s="2" t="s">
        <v>69</v>
      </c>
    </row>
    <row r="39">
      <c r="A39" s="2" t="s">
        <v>7286</v>
      </c>
      <c r="B39" s="2" t="s">
        <v>7287</v>
      </c>
      <c r="C39" s="2">
        <v>620</v>
      </c>
      <c r="D39" s="2" t="s">
        <v>69</v>
      </c>
      <c r="E39" s="2">
        <v>34472</v>
      </c>
      <c r="F39" s="2" t="s">
        <v>69</v>
      </c>
    </row>
    <row r="40">
      <c r="A40" s="2" t="s">
        <v>7288</v>
      </c>
      <c r="B40" s="2" t="s">
        <v>7289</v>
      </c>
      <c r="C40" s="2">
        <v>-1517</v>
      </c>
      <c r="D40" s="2" t="s">
        <v>69</v>
      </c>
      <c r="E40" s="2">
        <v>-4636.13</v>
      </c>
      <c r="F40" s="2" t="s">
        <v>69</v>
      </c>
    </row>
    <row r="41">
      <c r="A41" s="2" t="s">
        <v>7290</v>
      </c>
      <c r="B41" s="2" t="s">
        <v>7291</v>
      </c>
      <c r="C41" s="2">
        <v>8545</v>
      </c>
      <c r="D41" s="2" t="s">
        <v>69</v>
      </c>
      <c r="E41" s="2">
        <v>93863.32</v>
      </c>
      <c r="F41" s="2" t="s">
        <v>69</v>
      </c>
    </row>
    <row r="42">
      <c r="A42" s="2" t="s">
        <v>7292</v>
      </c>
      <c r="B42" s="2" t="s">
        <v>7293</v>
      </c>
      <c r="C42" s="2">
        <v>-15968</v>
      </c>
      <c r="D42" s="2" t="s">
        <v>69</v>
      </c>
      <c r="E42" s="2">
        <v>-244272.85</v>
      </c>
      <c r="F42" s="2" t="s">
        <v>69</v>
      </c>
    </row>
    <row r="43">
      <c r="A43" s="2" t="s">
        <v>7294</v>
      </c>
      <c r="B43" s="2" t="s">
        <v>7295</v>
      </c>
      <c r="C43" s="2">
        <v>-190</v>
      </c>
      <c r="D43" s="2" t="s">
        <v>69</v>
      </c>
      <c r="E43" s="2">
        <v>-18414.45</v>
      </c>
      <c r="F43" s="2" t="s">
        <v>69</v>
      </c>
    </row>
    <row r="44">
      <c r="A44" s="2" t="s">
        <v>7296</v>
      </c>
      <c r="B44" s="2" t="s">
        <v>7297</v>
      </c>
      <c r="C44" s="2">
        <v>-2315</v>
      </c>
      <c r="D44" s="2" t="s">
        <v>69</v>
      </c>
      <c r="E44" s="2">
        <v>-37155.75</v>
      </c>
      <c r="F44" s="2" t="s">
        <v>69</v>
      </c>
    </row>
    <row r="45">
      <c r="A45" s="2" t="s">
        <v>7298</v>
      </c>
      <c r="B45" s="2" t="s">
        <v>7299</v>
      </c>
      <c r="C45" s="2">
        <v>600</v>
      </c>
      <c r="D45" s="2" t="s">
        <v>69</v>
      </c>
      <c r="E45" s="2">
        <v>36156</v>
      </c>
      <c r="F45" s="2" t="s">
        <v>69</v>
      </c>
    </row>
    <row r="46">
      <c r="A46" s="2" t="s">
        <v>7300</v>
      </c>
      <c r="B46" s="2" t="s">
        <v>7301</v>
      </c>
      <c r="C46" s="2">
        <v>5555</v>
      </c>
      <c r="D46" s="2" t="s">
        <v>69</v>
      </c>
      <c r="E46" s="2">
        <v>100923.66</v>
      </c>
      <c r="F46" s="2" t="s">
        <v>69</v>
      </c>
    </row>
    <row r="47">
      <c r="A47" s="2" t="s">
        <v>7302</v>
      </c>
      <c r="B47" s="2" t="s">
        <v>7303</v>
      </c>
      <c r="C47" s="2">
        <v>-3078</v>
      </c>
      <c r="D47" s="2" t="s">
        <v>69</v>
      </c>
      <c r="E47" s="2">
        <v>-215336.88</v>
      </c>
      <c r="F47" s="2" t="s">
        <v>69</v>
      </c>
    </row>
    <row r="48">
      <c r="A48" s="2" t="s">
        <v>7304</v>
      </c>
      <c r="B48" s="2" t="s">
        <v>7305</v>
      </c>
      <c r="C48" s="2">
        <v>2025</v>
      </c>
      <c r="D48" s="2" t="s">
        <v>69</v>
      </c>
      <c r="E48" s="2">
        <v>61623.15</v>
      </c>
      <c r="F48" s="2" t="s">
        <v>69</v>
      </c>
    </row>
    <row r="49">
      <c r="A49" s="2" t="s">
        <v>7306</v>
      </c>
      <c r="B49" s="2" t="s">
        <v>7307</v>
      </c>
      <c r="C49" s="2">
        <v>4852</v>
      </c>
      <c r="D49" s="2" t="s">
        <v>69</v>
      </c>
      <c r="E49" s="2">
        <v>30140.17</v>
      </c>
      <c r="F49" s="2" t="s">
        <v>69</v>
      </c>
    </row>
    <row r="50">
      <c r="A50" s="2" t="s">
        <v>7308</v>
      </c>
      <c r="B50" s="2" t="s">
        <v>7309</v>
      </c>
      <c r="C50" s="2">
        <v>-806</v>
      </c>
      <c r="D50" s="2" t="s">
        <v>69</v>
      </c>
      <c r="E50" s="2">
        <v>-42589.04</v>
      </c>
      <c r="F50" s="2" t="s">
        <v>69</v>
      </c>
    </row>
    <row r="51">
      <c r="A51" s="2" t="s">
        <v>7310</v>
      </c>
      <c r="B51" s="2" t="s">
        <v>7311</v>
      </c>
      <c r="C51" s="2">
        <v>7526</v>
      </c>
      <c r="D51" s="2" t="s">
        <v>69</v>
      </c>
      <c r="E51" s="2">
        <v>23249.25</v>
      </c>
      <c r="F51" s="2" t="s">
        <v>69</v>
      </c>
    </row>
    <row r="52">
      <c r="A52" s="2" t="s">
        <v>7312</v>
      </c>
      <c r="B52" s="2" t="s">
        <v>7313</v>
      </c>
      <c r="C52" s="2">
        <v>-30937</v>
      </c>
      <c r="D52" s="2" t="s">
        <v>69</v>
      </c>
      <c r="E52" s="2">
        <v>-122551.39</v>
      </c>
      <c r="F52" s="2" t="s">
        <v>69</v>
      </c>
    </row>
    <row r="53">
      <c r="A53" s="2" t="s">
        <v>7314</v>
      </c>
      <c r="B53" s="2" t="s">
        <v>7315</v>
      </c>
      <c r="C53" s="2">
        <v>-2594</v>
      </c>
      <c r="D53" s="2" t="s">
        <v>69</v>
      </c>
      <c r="E53" s="2">
        <v>-47725.45</v>
      </c>
      <c r="F53" s="2" t="s">
        <v>69</v>
      </c>
    </row>
    <row r="54">
      <c r="A54" s="2" t="s">
        <v>7316</v>
      </c>
      <c r="B54" s="2" t="s">
        <v>7317</v>
      </c>
      <c r="C54" s="2">
        <v>1110</v>
      </c>
      <c r="D54" s="2" t="s">
        <v>69</v>
      </c>
      <c r="E54" s="2">
        <v>72272.1</v>
      </c>
      <c r="F54" s="2" t="s">
        <v>69</v>
      </c>
    </row>
    <row r="55">
      <c r="A55" s="2" t="s">
        <v>7318</v>
      </c>
      <c r="B55" s="2" t="s">
        <v>7319</v>
      </c>
      <c r="C55" s="2">
        <v>7300</v>
      </c>
      <c r="D55" s="2" t="s">
        <v>69</v>
      </c>
      <c r="E55" s="2">
        <v>90180.36</v>
      </c>
      <c r="F55" s="2" t="s">
        <v>69</v>
      </c>
    </row>
    <row r="56">
      <c r="A56" s="2" t="s">
        <v>7320</v>
      </c>
      <c r="B56" s="2" t="s">
        <v>7321</v>
      </c>
      <c r="C56" s="2">
        <v>400</v>
      </c>
      <c r="D56" s="2" t="s">
        <v>69</v>
      </c>
      <c r="E56" s="2">
        <v>22437.84</v>
      </c>
      <c r="F56" s="2" t="s">
        <v>69</v>
      </c>
    </row>
    <row r="57">
      <c r="A57" s="2" t="s">
        <v>7322</v>
      </c>
      <c r="B57" s="2" t="s">
        <v>7323</v>
      </c>
      <c r="C57" s="2">
        <v>-9551</v>
      </c>
      <c r="D57" s="2" t="s">
        <v>69</v>
      </c>
      <c r="E57" s="2">
        <v>-249758.65</v>
      </c>
      <c r="F57" s="2" t="s">
        <v>69</v>
      </c>
    </row>
    <row r="58">
      <c r="A58" s="2" t="s">
        <v>7324</v>
      </c>
      <c r="B58" s="2" t="s">
        <v>7325</v>
      </c>
      <c r="C58" s="2">
        <v>-3975</v>
      </c>
      <c r="D58" s="2" t="s">
        <v>69</v>
      </c>
      <c r="E58" s="2">
        <v>-80454</v>
      </c>
      <c r="F58" s="2" t="s">
        <v>69</v>
      </c>
    </row>
    <row r="59">
      <c r="A59" s="2" t="s">
        <v>7326</v>
      </c>
      <c r="B59" s="2" t="s">
        <v>7327</v>
      </c>
      <c r="C59" s="2">
        <v>-9085</v>
      </c>
      <c r="D59" s="2" t="s">
        <v>69</v>
      </c>
      <c r="E59" s="2">
        <v>-137835.89</v>
      </c>
      <c r="F59" s="2" t="s">
        <v>69</v>
      </c>
    </row>
    <row r="60">
      <c r="A60" s="2" t="s">
        <v>7328</v>
      </c>
      <c r="B60" s="2" t="s">
        <v>7329</v>
      </c>
      <c r="C60" s="2">
        <v>3100</v>
      </c>
      <c r="D60" s="2" t="s">
        <v>69</v>
      </c>
      <c r="E60" s="2">
        <v>16438.54</v>
      </c>
      <c r="F60" s="2" t="s">
        <v>69</v>
      </c>
    </row>
    <row r="61">
      <c r="A61" s="2" t="s">
        <v>7330</v>
      </c>
      <c r="B61" s="2" t="s">
        <v>7331</v>
      </c>
      <c r="C61" s="2">
        <v>-3245</v>
      </c>
      <c r="D61" s="2" t="s">
        <v>69</v>
      </c>
      <c r="E61" s="2">
        <v>-30158.12</v>
      </c>
      <c r="F61" s="2" t="s">
        <v>69</v>
      </c>
    </row>
    <row r="62">
      <c r="A62" s="2" t="s">
        <v>7332</v>
      </c>
      <c r="B62" s="2" t="s">
        <v>7333</v>
      </c>
      <c r="C62" s="2">
        <v>17538</v>
      </c>
      <c r="D62" s="2" t="s">
        <v>69</v>
      </c>
      <c r="E62" s="2">
        <v>147918.59</v>
      </c>
      <c r="F62" s="2" t="s">
        <v>69</v>
      </c>
    </row>
    <row r="63">
      <c r="A63" s="2" t="s">
        <v>7334</v>
      </c>
      <c r="B63" s="2" t="s">
        <v>7335</v>
      </c>
      <c r="C63" s="2">
        <v>-5198</v>
      </c>
      <c r="D63" s="2" t="s">
        <v>69</v>
      </c>
      <c r="E63" s="2">
        <v>-26663.11</v>
      </c>
      <c r="F63" s="2" t="s">
        <v>69</v>
      </c>
    </row>
    <row r="64">
      <c r="A64" s="2" t="s">
        <v>7336</v>
      </c>
      <c r="B64" s="2" t="s">
        <v>7337</v>
      </c>
      <c r="C64" s="2">
        <v>7606</v>
      </c>
      <c r="D64" s="2" t="s">
        <v>69</v>
      </c>
      <c r="E64" s="2">
        <v>55407.77</v>
      </c>
      <c r="F64" s="2" t="s">
        <v>69</v>
      </c>
    </row>
    <row r="65">
      <c r="A65" s="2" t="s">
        <v>7338</v>
      </c>
      <c r="B65" s="2" t="s">
        <v>7339</v>
      </c>
      <c r="C65" s="2">
        <v>618</v>
      </c>
      <c r="D65" s="2" t="s">
        <v>69</v>
      </c>
      <c r="E65" s="2">
        <v>20468.08</v>
      </c>
      <c r="F65" s="2" t="s">
        <v>69</v>
      </c>
    </row>
    <row r="66">
      <c r="A66" s="2" t="s">
        <v>7340</v>
      </c>
      <c r="B66" s="2" t="s">
        <v>7341</v>
      </c>
      <c r="C66" s="2">
        <v>-949</v>
      </c>
      <c r="D66" s="2" t="s">
        <v>69</v>
      </c>
      <c r="E66" s="2">
        <v>-299181.74</v>
      </c>
      <c r="F66" s="2" t="s">
        <v>69</v>
      </c>
    </row>
    <row r="67">
      <c r="A67" s="2" t="s">
        <v>7342</v>
      </c>
      <c r="B67" s="2" t="s">
        <v>7343</v>
      </c>
      <c r="C67" s="2">
        <v>-144</v>
      </c>
      <c r="D67" s="2" t="s">
        <v>69</v>
      </c>
      <c r="E67" s="2">
        <v>-36630.66</v>
      </c>
      <c r="F67" s="2" t="s">
        <v>69</v>
      </c>
    </row>
    <row r="68">
      <c r="A68" s="2" t="s">
        <v>7344</v>
      </c>
      <c r="B68" s="2" t="s">
        <v>7345</v>
      </c>
      <c r="C68" s="2">
        <v>2644</v>
      </c>
      <c r="D68" s="2" t="s">
        <v>69</v>
      </c>
      <c r="E68" s="2">
        <v>152188.64</v>
      </c>
      <c r="F68" s="2" t="s">
        <v>69</v>
      </c>
    </row>
    <row r="69">
      <c r="A69" s="2" t="s">
        <v>7346</v>
      </c>
      <c r="B69" s="2" t="s">
        <v>7347</v>
      </c>
      <c r="C69" s="2">
        <v>5964</v>
      </c>
      <c r="D69" s="2" t="s">
        <v>69</v>
      </c>
      <c r="E69" s="2">
        <v>190923.41</v>
      </c>
      <c r="F69" s="2" t="s">
        <v>69</v>
      </c>
    </row>
    <row r="70">
      <c r="A70" s="2" t="s">
        <v>7348</v>
      </c>
      <c r="B70" s="2" t="s">
        <v>7349</v>
      </c>
      <c r="C70" s="2">
        <v>-3369</v>
      </c>
      <c r="D70" s="2" t="s">
        <v>69</v>
      </c>
      <c r="E70" s="2">
        <v>-122429.46</v>
      </c>
      <c r="F70" s="2" t="s">
        <v>69</v>
      </c>
    </row>
    <row r="71">
      <c r="A71" s="2" t="s">
        <v>7350</v>
      </c>
      <c r="B71" s="2" t="s">
        <v>7351</v>
      </c>
      <c r="C71" s="2">
        <v>709</v>
      </c>
      <c r="D71" s="2" t="s">
        <v>69</v>
      </c>
      <c r="E71" s="2">
        <v>20490.1</v>
      </c>
      <c r="F71" s="2" t="s">
        <v>69</v>
      </c>
    </row>
    <row r="72">
      <c r="A72" s="2" t="s">
        <v>7352</v>
      </c>
      <c r="B72" s="2" t="s">
        <v>7353</v>
      </c>
      <c r="C72" s="2">
        <v>29555</v>
      </c>
      <c r="D72" s="2" t="s">
        <v>69</v>
      </c>
      <c r="E72" s="2">
        <v>192107.5</v>
      </c>
      <c r="F72" s="2" t="s">
        <v>69</v>
      </c>
    </row>
    <row r="73">
      <c r="A73" s="2" t="s">
        <v>7354</v>
      </c>
      <c r="B73" s="2" t="s">
        <v>7355</v>
      </c>
      <c r="C73" s="2">
        <v>8661</v>
      </c>
      <c r="D73" s="2" t="s">
        <v>69</v>
      </c>
      <c r="E73" s="2">
        <v>67870.65</v>
      </c>
      <c r="F73" s="2" t="s">
        <v>69</v>
      </c>
    </row>
    <row r="74">
      <c r="A74" s="2" t="s">
        <v>7356</v>
      </c>
      <c r="B74" s="2" t="s">
        <v>7357</v>
      </c>
      <c r="C74" s="2">
        <v>-3123</v>
      </c>
      <c r="D74" s="2" t="s">
        <v>69</v>
      </c>
      <c r="E74" s="2">
        <v>-40274.48</v>
      </c>
      <c r="F74" s="2" t="s">
        <v>69</v>
      </c>
    </row>
    <row r="75">
      <c r="A75" s="2" t="s">
        <v>7358</v>
      </c>
      <c r="B75" s="2" t="s">
        <v>7359</v>
      </c>
      <c r="C75" s="2">
        <v>12610</v>
      </c>
      <c r="D75" s="2" t="s">
        <v>69</v>
      </c>
      <c r="E75" s="2">
        <v>55066.06</v>
      </c>
      <c r="F75" s="2" t="s">
        <v>69</v>
      </c>
    </row>
    <row r="76">
      <c r="A76" s="2" t="s">
        <v>7360</v>
      </c>
      <c r="B76" s="2" t="s">
        <v>7361</v>
      </c>
      <c r="C76" s="2">
        <v>257</v>
      </c>
      <c r="D76" s="2" t="s">
        <v>69</v>
      </c>
      <c r="E76" s="2">
        <v>52871.45</v>
      </c>
      <c r="F76" s="2" t="s">
        <v>69</v>
      </c>
    </row>
    <row r="77">
      <c r="A77" s="2" t="s">
        <v>7362</v>
      </c>
      <c r="B77" s="2" t="s">
        <v>7363</v>
      </c>
      <c r="C77" s="2">
        <v>1216</v>
      </c>
      <c r="D77" s="2" t="s">
        <v>69</v>
      </c>
      <c r="E77" s="2">
        <v>40115.84</v>
      </c>
      <c r="F77" s="2" t="s">
        <v>69</v>
      </c>
    </row>
    <row r="78">
      <c r="A78" s="2" t="s">
        <v>7364</v>
      </c>
      <c r="B78" s="2" t="s">
        <v>7365</v>
      </c>
      <c r="C78" s="2">
        <v>1114</v>
      </c>
      <c r="D78" s="2" t="s">
        <v>69</v>
      </c>
      <c r="E78" s="2">
        <v>80205.57</v>
      </c>
      <c r="F78" s="2" t="s">
        <v>69</v>
      </c>
    </row>
    <row r="79">
      <c r="A79" s="2" t="s">
        <v>7366</v>
      </c>
      <c r="B79" s="2" t="s">
        <v>7367</v>
      </c>
      <c r="C79" s="2">
        <v>-253</v>
      </c>
      <c r="D79" s="2" t="s">
        <v>69</v>
      </c>
      <c r="E79" s="2">
        <v>-28634.54</v>
      </c>
      <c r="F79" s="2" t="s">
        <v>69</v>
      </c>
    </row>
    <row r="80">
      <c r="A80" s="2" t="s">
        <v>7368</v>
      </c>
      <c r="B80" s="2" t="s">
        <v>7369</v>
      </c>
      <c r="C80" s="2">
        <v>7282</v>
      </c>
      <c r="D80" s="2" t="s">
        <v>69</v>
      </c>
      <c r="E80" s="2">
        <v>44990.98</v>
      </c>
      <c r="F80" s="2" t="s">
        <v>69</v>
      </c>
    </row>
    <row r="81">
      <c r="A81" s="2" t="s">
        <v>7370</v>
      </c>
      <c r="B81" s="2" t="s">
        <v>7371</v>
      </c>
      <c r="C81" s="2">
        <v>3003</v>
      </c>
      <c r="D81" s="2" t="s">
        <v>69</v>
      </c>
      <c r="E81" s="2">
        <v>83813.73</v>
      </c>
      <c r="F81" s="2" t="s">
        <v>69</v>
      </c>
    </row>
    <row r="82">
      <c r="A82" s="2" t="s">
        <v>7372</v>
      </c>
      <c r="B82" s="2" t="s">
        <v>7373</v>
      </c>
      <c r="C82" s="2">
        <v>-77581</v>
      </c>
      <c r="D82" s="2" t="s">
        <v>69</v>
      </c>
      <c r="E82" s="2">
        <v>-409455.81</v>
      </c>
      <c r="F82" s="2" t="s">
        <v>69</v>
      </c>
    </row>
    <row r="83">
      <c r="A83" s="2" t="s">
        <v>7374</v>
      </c>
      <c r="B83" s="2" t="s">
        <v>7375</v>
      </c>
      <c r="C83" s="2">
        <v>-5784</v>
      </c>
      <c r="D83" s="2" t="s">
        <v>69</v>
      </c>
      <c r="E83" s="2">
        <v>-174648.17</v>
      </c>
      <c r="F83" s="2" t="s">
        <v>69</v>
      </c>
    </row>
    <row r="84">
      <c r="A84" s="2" t="s">
        <v>7376</v>
      </c>
      <c r="B84" s="2" t="s">
        <v>7377</v>
      </c>
      <c r="C84" s="2">
        <v>-218</v>
      </c>
      <c r="D84" s="2" t="s">
        <v>69</v>
      </c>
      <c r="E84" s="2">
        <v>-22449.34</v>
      </c>
      <c r="F84" s="2" t="s">
        <v>69</v>
      </c>
    </row>
    <row r="85">
      <c r="A85" s="2" t="s">
        <v>7378</v>
      </c>
      <c r="B85" s="2" t="s">
        <v>7379</v>
      </c>
      <c r="C85" s="2">
        <v>3615</v>
      </c>
      <c r="D85" s="2" t="s">
        <v>69</v>
      </c>
      <c r="E85" s="2">
        <v>38680.5</v>
      </c>
      <c r="F85" s="2" t="s">
        <v>69</v>
      </c>
    </row>
    <row r="86">
      <c r="A86" s="2" t="s">
        <v>7380</v>
      </c>
      <c r="B86" s="2" t="s">
        <v>7381</v>
      </c>
      <c r="C86" s="2">
        <v>9700</v>
      </c>
      <c r="D86" s="2" t="s">
        <v>69</v>
      </c>
      <c r="E86" s="2">
        <v>199153.5</v>
      </c>
      <c r="F86" s="2" t="s">
        <v>69</v>
      </c>
    </row>
    <row r="87">
      <c r="A87" s="2" t="s">
        <v>7382</v>
      </c>
      <c r="B87" s="2" t="s">
        <v>7383</v>
      </c>
      <c r="C87" s="2">
        <v>-9700</v>
      </c>
      <c r="D87" s="2" t="s">
        <v>69</v>
      </c>
      <c r="E87" s="2">
        <v>-166840</v>
      </c>
      <c r="F87" s="2" t="s">
        <v>69</v>
      </c>
    </row>
    <row r="88">
      <c r="A88" s="2" t="s">
        <v>7384</v>
      </c>
      <c r="B88" s="2" t="s">
        <v>7385</v>
      </c>
      <c r="C88" s="2">
        <v>2572</v>
      </c>
      <c r="D88" s="2" t="s">
        <v>69</v>
      </c>
      <c r="E88" s="2">
        <v>135235.76</v>
      </c>
      <c r="F88" s="2" t="s">
        <v>69</v>
      </c>
    </row>
    <row r="89">
      <c r="A89" s="2" t="s">
        <v>7386</v>
      </c>
      <c r="B89" s="2" t="s">
        <v>7387</v>
      </c>
      <c r="C89" s="2">
        <v>4353</v>
      </c>
      <c r="D89" s="2" t="s">
        <v>69</v>
      </c>
      <c r="E89" s="2">
        <v>103819.05</v>
      </c>
      <c r="F89" s="2" t="s">
        <v>69</v>
      </c>
    </row>
    <row r="90">
      <c r="A90" s="2" t="s">
        <v>7388</v>
      </c>
      <c r="B90" s="2" t="s">
        <v>7389</v>
      </c>
      <c r="C90" s="2">
        <v>1969</v>
      </c>
      <c r="D90" s="2" t="s">
        <v>69</v>
      </c>
      <c r="E90" s="2">
        <v>35560.14</v>
      </c>
      <c r="F90" s="2" t="s">
        <v>69</v>
      </c>
    </row>
    <row r="91">
      <c r="A91" s="2" t="s">
        <v>7390</v>
      </c>
      <c r="B91" s="2" t="s">
        <v>7391</v>
      </c>
      <c r="C91" s="2">
        <v>-4703</v>
      </c>
      <c r="D91" s="2" t="s">
        <v>69</v>
      </c>
      <c r="E91" s="2">
        <v>-133188.96</v>
      </c>
      <c r="F91" s="2" t="s">
        <v>69</v>
      </c>
    </row>
    <row r="92">
      <c r="A92" s="2" t="s">
        <v>7392</v>
      </c>
      <c r="B92" s="2" t="s">
        <v>7393</v>
      </c>
      <c r="C92" s="2">
        <v>4490</v>
      </c>
      <c r="D92" s="2" t="s">
        <v>69</v>
      </c>
      <c r="E92" s="2">
        <v>158452.1</v>
      </c>
      <c r="F92" s="2" t="s">
        <v>69</v>
      </c>
    </row>
    <row r="93">
      <c r="A93" s="2" t="s">
        <v>7394</v>
      </c>
      <c r="B93" s="2" t="s">
        <v>7395</v>
      </c>
      <c r="C93" s="2">
        <v>-7838</v>
      </c>
      <c r="D93" s="2" t="s">
        <v>69</v>
      </c>
      <c r="E93" s="2">
        <v>-62312.1</v>
      </c>
      <c r="F93" s="2" t="s">
        <v>69</v>
      </c>
    </row>
    <row r="94">
      <c r="A94" s="2" t="s">
        <v>7396</v>
      </c>
      <c r="B94" s="2" t="s">
        <v>7397</v>
      </c>
      <c r="C94" s="2">
        <v>7937</v>
      </c>
      <c r="D94" s="2" t="s">
        <v>69</v>
      </c>
      <c r="E94" s="2">
        <v>191599.18</v>
      </c>
      <c r="F94" s="2" t="s">
        <v>69</v>
      </c>
    </row>
    <row r="95">
      <c r="A95" s="2" t="s">
        <v>7398</v>
      </c>
      <c r="B95" s="2" t="s">
        <v>7399</v>
      </c>
      <c r="C95" s="2">
        <v>1520</v>
      </c>
      <c r="D95" s="2" t="s">
        <v>69</v>
      </c>
      <c r="E95" s="2">
        <v>25049.6</v>
      </c>
      <c r="F95" s="2" t="s">
        <v>69</v>
      </c>
    </row>
    <row r="96">
      <c r="A96" s="2" t="s">
        <v>7400</v>
      </c>
      <c r="B96" s="2" t="s">
        <v>7401</v>
      </c>
      <c r="C96" s="2">
        <v>228</v>
      </c>
      <c r="D96" s="2" t="s">
        <v>69</v>
      </c>
      <c r="E96" s="2">
        <v>18096.36</v>
      </c>
      <c r="F96" s="2" t="s">
        <v>69</v>
      </c>
    </row>
    <row r="97">
      <c r="A97" s="2" t="s">
        <v>7402</v>
      </c>
      <c r="B97" s="2" t="s">
        <v>7403</v>
      </c>
      <c r="C97" s="2">
        <v>-5738</v>
      </c>
      <c r="D97" s="2" t="s">
        <v>69</v>
      </c>
      <c r="E97" s="2">
        <v>-72126.66</v>
      </c>
      <c r="F97" s="2" t="s">
        <v>69</v>
      </c>
    </row>
    <row r="98">
      <c r="A98" s="2" t="s">
        <v>7404</v>
      </c>
      <c r="B98" s="2" t="s">
        <v>7405</v>
      </c>
      <c r="C98" s="2">
        <v>-3961</v>
      </c>
      <c r="D98" s="2" t="s">
        <v>69</v>
      </c>
      <c r="E98" s="2">
        <v>-100728.23</v>
      </c>
      <c r="F98" s="2" t="s">
        <v>69</v>
      </c>
    </row>
    <row r="99">
      <c r="A99" s="2" t="s">
        <v>7406</v>
      </c>
      <c r="B99" s="2" t="s">
        <v>7407</v>
      </c>
      <c r="C99" s="2">
        <v>-746</v>
      </c>
      <c r="D99" s="2" t="s">
        <v>69</v>
      </c>
      <c r="E99" s="2">
        <v>-47497.82</v>
      </c>
      <c r="F99" s="2" t="s">
        <v>69</v>
      </c>
    </row>
    <row r="100">
      <c r="A100" s="2" t="s">
        <v>7408</v>
      </c>
      <c r="B100" s="2" t="s">
        <v>7409</v>
      </c>
      <c r="C100" s="2">
        <v>-1554</v>
      </c>
      <c r="D100" s="2" t="s">
        <v>69</v>
      </c>
      <c r="E100" s="2">
        <v>-26147.09</v>
      </c>
      <c r="F100" s="2" t="s">
        <v>69</v>
      </c>
    </row>
    <row r="101">
      <c r="A101" s="2" t="s">
        <v>7410</v>
      </c>
      <c r="B101" s="2" t="s">
        <v>7411</v>
      </c>
      <c r="C101" s="2">
        <v>-7862</v>
      </c>
      <c r="D101" s="2" t="s">
        <v>69</v>
      </c>
      <c r="E101" s="2">
        <v>-28539.06</v>
      </c>
      <c r="F101" s="2" t="s">
        <v>69</v>
      </c>
    </row>
    <row r="102">
      <c r="A102" s="2" t="s">
        <v>7412</v>
      </c>
      <c r="B102" s="2" t="s">
        <v>7413</v>
      </c>
      <c r="C102" s="2">
        <v>4290</v>
      </c>
      <c r="D102" s="2" t="s">
        <v>69</v>
      </c>
      <c r="E102" s="2">
        <v>24094.99</v>
      </c>
      <c r="F102" s="2" t="s">
        <v>69</v>
      </c>
    </row>
    <row r="103">
      <c r="A103" s="2" t="s">
        <v>7414</v>
      </c>
      <c r="B103" s="2" t="s">
        <v>7415</v>
      </c>
      <c r="C103" s="2">
        <v>-2308</v>
      </c>
      <c r="D103" s="2" t="s">
        <v>69</v>
      </c>
      <c r="E103" s="2">
        <v>-94304.88</v>
      </c>
      <c r="F103" s="2" t="s">
        <v>69</v>
      </c>
    </row>
    <row r="104">
      <c r="A104" s="2" t="s">
        <v>7416</v>
      </c>
      <c r="B104" s="2" t="s">
        <v>7417</v>
      </c>
      <c r="C104" s="2">
        <v>-978</v>
      </c>
      <c r="D104" s="2" t="s">
        <v>69</v>
      </c>
      <c r="E104" s="2">
        <v>-16596.66</v>
      </c>
      <c r="F104" s="2" t="s">
        <v>69</v>
      </c>
    </row>
    <row r="105">
      <c r="A105" s="2" t="s">
        <v>7418</v>
      </c>
      <c r="B105" s="2" t="s">
        <v>7419</v>
      </c>
      <c r="C105" s="2">
        <v>9688</v>
      </c>
      <c r="D105" s="2" t="s">
        <v>69</v>
      </c>
      <c r="E105" s="2">
        <v>19343.07</v>
      </c>
      <c r="F105" s="2" t="s">
        <v>69</v>
      </c>
    </row>
    <row r="106">
      <c r="A106" s="2" t="s">
        <v>7420</v>
      </c>
      <c r="B106" s="2" t="s">
        <v>7421</v>
      </c>
      <c r="C106" s="2">
        <v>-417</v>
      </c>
      <c r="D106" s="2" t="s">
        <v>69</v>
      </c>
      <c r="E106" s="2">
        <v>-16684.17</v>
      </c>
      <c r="F106" s="2" t="s">
        <v>69</v>
      </c>
    </row>
    <row r="107">
      <c r="A107" s="2" t="s">
        <v>7422</v>
      </c>
      <c r="B107" s="2" t="s">
        <v>7423</v>
      </c>
      <c r="C107" s="2">
        <v>5642</v>
      </c>
      <c r="D107" s="2" t="s">
        <v>69</v>
      </c>
      <c r="E107" s="2">
        <v>19974.11</v>
      </c>
      <c r="F107" s="2" t="s">
        <v>69</v>
      </c>
    </row>
    <row r="108">
      <c r="A108" s="2" t="s">
        <v>7424</v>
      </c>
      <c r="B108" s="2" t="s">
        <v>7425</v>
      </c>
      <c r="C108" s="2">
        <v>3800</v>
      </c>
      <c r="D108" s="2" t="s">
        <v>69</v>
      </c>
      <c r="E108" s="2">
        <v>77350.82</v>
      </c>
      <c r="F108" s="2" t="s">
        <v>69</v>
      </c>
    </row>
    <row r="109">
      <c r="A109" s="2" t="s">
        <v>7426</v>
      </c>
      <c r="B109" s="2" t="s">
        <v>7427</v>
      </c>
      <c r="C109" s="2">
        <v>2673</v>
      </c>
      <c r="D109" s="2" t="s">
        <v>69</v>
      </c>
      <c r="E109" s="2">
        <v>49295.98</v>
      </c>
      <c r="F109" s="2" t="s">
        <v>69</v>
      </c>
    </row>
    <row r="110">
      <c r="A110" s="2" t="s">
        <v>7428</v>
      </c>
      <c r="B110" s="2" t="s">
        <v>7429</v>
      </c>
      <c r="C110" s="2">
        <v>-1122</v>
      </c>
      <c r="D110" s="2" t="s">
        <v>69</v>
      </c>
      <c r="E110" s="2">
        <v>-58905</v>
      </c>
      <c r="F110" s="2" t="s">
        <v>69</v>
      </c>
    </row>
    <row r="111">
      <c r="A111" s="2" t="s">
        <v>7430</v>
      </c>
      <c r="B111" s="2" t="s">
        <v>7431</v>
      </c>
      <c r="C111" s="2">
        <v>27400</v>
      </c>
      <c r="D111" s="2" t="s">
        <v>69</v>
      </c>
      <c r="E111" s="2">
        <v>166467.67</v>
      </c>
      <c r="F111" s="2" t="s">
        <v>69</v>
      </c>
    </row>
    <row r="112">
      <c r="A112" s="2" t="s">
        <v>7432</v>
      </c>
      <c r="B112" s="2" t="s">
        <v>7433</v>
      </c>
      <c r="C112" s="2">
        <v>2680</v>
      </c>
      <c r="D112" s="2" t="s">
        <v>69</v>
      </c>
      <c r="E112" s="2">
        <v>100955.6</v>
      </c>
      <c r="F112" s="2" t="s">
        <v>69</v>
      </c>
    </row>
    <row r="113">
      <c r="A113" s="2" t="s">
        <v>7434</v>
      </c>
      <c r="B113" s="2" t="s">
        <v>7435</v>
      </c>
      <c r="C113" s="2">
        <v>-7373</v>
      </c>
      <c r="D113" s="2" t="s">
        <v>69</v>
      </c>
      <c r="E113" s="2">
        <v>-191040.57</v>
      </c>
      <c r="F113" s="2" t="s">
        <v>69</v>
      </c>
    </row>
    <row r="114">
      <c r="A114" s="2" t="s">
        <v>7436</v>
      </c>
      <c r="B114" s="2" t="s">
        <v>7437</v>
      </c>
      <c r="C114" s="2">
        <v>-1445</v>
      </c>
      <c r="D114" s="2" t="s">
        <v>69</v>
      </c>
      <c r="E114" s="2">
        <v>-22455.3</v>
      </c>
      <c r="F114" s="2" t="s">
        <v>69</v>
      </c>
    </row>
    <row r="115">
      <c r="A115" s="2" t="s">
        <v>7438</v>
      </c>
      <c r="B115" s="2" t="s">
        <v>7439</v>
      </c>
      <c r="C115" s="2">
        <v>2263</v>
      </c>
      <c r="D115" s="2" t="s">
        <v>69</v>
      </c>
      <c r="E115" s="2">
        <v>248613.18</v>
      </c>
      <c r="F115" s="2" t="s">
        <v>69</v>
      </c>
    </row>
    <row r="116">
      <c r="A116" s="2" t="s">
        <v>7440</v>
      </c>
      <c r="B116" s="2" t="s">
        <v>7441</v>
      </c>
      <c r="C116" s="2">
        <v>-1800</v>
      </c>
      <c r="D116" s="2" t="s">
        <v>69</v>
      </c>
      <c r="E116" s="2">
        <v>-94302</v>
      </c>
      <c r="F116" s="2" t="s">
        <v>69</v>
      </c>
    </row>
    <row r="117">
      <c r="A117" s="2" t="s">
        <v>7442</v>
      </c>
      <c r="B117" s="2" t="s">
        <v>7443</v>
      </c>
      <c r="C117" s="2">
        <v>4384</v>
      </c>
      <c r="D117" s="2" t="s">
        <v>69</v>
      </c>
      <c r="E117" s="2">
        <v>28762.36</v>
      </c>
      <c r="F117" s="2" t="s">
        <v>69</v>
      </c>
    </row>
    <row r="118">
      <c r="A118" s="2" t="s">
        <v>7444</v>
      </c>
      <c r="B118" s="2" t="s">
        <v>7445</v>
      </c>
      <c r="C118" s="2">
        <v>188</v>
      </c>
      <c r="D118" s="2" t="s">
        <v>69</v>
      </c>
      <c r="E118" s="2">
        <v>20131.04</v>
      </c>
      <c r="F118" s="2" t="s">
        <v>69</v>
      </c>
    </row>
    <row r="119">
      <c r="A119" s="2" t="s">
        <v>7446</v>
      </c>
      <c r="B119" s="2" t="s">
        <v>7447</v>
      </c>
      <c r="C119" s="2">
        <v>-5599</v>
      </c>
      <c r="D119" s="2" t="s">
        <v>69</v>
      </c>
      <c r="E119" s="2">
        <v>-54984.03</v>
      </c>
      <c r="F119" s="2" t="s">
        <v>69</v>
      </c>
    </row>
    <row r="120">
      <c r="A120" s="2" t="s">
        <v>7448</v>
      </c>
      <c r="B120" s="2" t="s">
        <v>7449</v>
      </c>
      <c r="C120" s="2">
        <v>10583</v>
      </c>
      <c r="D120" s="2" t="s">
        <v>69</v>
      </c>
      <c r="E120" s="2">
        <v>89735.96</v>
      </c>
      <c r="F120" s="2" t="s">
        <v>69</v>
      </c>
    </row>
    <row r="121">
      <c r="A121" s="2" t="s">
        <v>7450</v>
      </c>
      <c r="B121" s="2" t="s">
        <v>7451</v>
      </c>
      <c r="C121" s="2">
        <v>11506</v>
      </c>
      <c r="D121" s="2" t="s">
        <v>69</v>
      </c>
      <c r="E121" s="2">
        <v>48522.02</v>
      </c>
      <c r="F121" s="2" t="s">
        <v>69</v>
      </c>
    </row>
    <row r="122">
      <c r="A122" s="2" t="s">
        <v>7452</v>
      </c>
      <c r="B122" s="2" t="s">
        <v>7453</v>
      </c>
      <c r="C122" s="2">
        <v>992</v>
      </c>
      <c r="D122" s="2" t="s">
        <v>69</v>
      </c>
      <c r="E122" s="2">
        <v>15425.7</v>
      </c>
      <c r="F122" s="2" t="s">
        <v>69</v>
      </c>
    </row>
    <row r="123">
      <c r="A123" s="2" t="s">
        <v>7454</v>
      </c>
      <c r="B123" s="2" t="s">
        <v>7455</v>
      </c>
      <c r="C123" s="2">
        <v>23051</v>
      </c>
      <c r="D123" s="2" t="s">
        <v>69</v>
      </c>
      <c r="E123" s="2">
        <v>110875.31</v>
      </c>
      <c r="F123" s="2" t="s">
        <v>69</v>
      </c>
    </row>
    <row r="124">
      <c r="A124" s="2" t="s">
        <v>7456</v>
      </c>
      <c r="B124" s="2" t="s">
        <v>7457</v>
      </c>
      <c r="C124" s="2">
        <v>11800</v>
      </c>
      <c r="D124" s="2" t="s">
        <v>69</v>
      </c>
      <c r="E124" s="2">
        <v>112521.32</v>
      </c>
      <c r="F124" s="2" t="s">
        <v>69</v>
      </c>
    </row>
    <row r="125">
      <c r="A125" s="2" t="s">
        <v>7458</v>
      </c>
      <c r="B125" s="2" t="s">
        <v>7459</v>
      </c>
      <c r="C125" s="2">
        <v>12500</v>
      </c>
      <c r="D125" s="2" t="s">
        <v>69</v>
      </c>
      <c r="E125" s="2">
        <v>193952.17</v>
      </c>
      <c r="F125" s="2" t="s">
        <v>69</v>
      </c>
    </row>
    <row r="126">
      <c r="A126" s="2" t="s">
        <v>7460</v>
      </c>
      <c r="B126" s="2" t="s">
        <v>7461</v>
      </c>
      <c r="C126" s="2">
        <v>-2394</v>
      </c>
      <c r="D126" s="2" t="s">
        <v>69</v>
      </c>
      <c r="E126" s="2">
        <v>-89224.38</v>
      </c>
      <c r="F126" s="2" t="s">
        <v>69</v>
      </c>
    </row>
    <row r="127">
      <c r="A127" s="2" t="s">
        <v>7462</v>
      </c>
      <c r="B127" s="2" t="s">
        <v>7463</v>
      </c>
      <c r="C127" s="2">
        <v>17900</v>
      </c>
      <c r="D127" s="2" t="s">
        <v>69</v>
      </c>
      <c r="E127" s="2">
        <v>335857.28</v>
      </c>
      <c r="F127" s="2" t="s">
        <v>69</v>
      </c>
    </row>
    <row r="128">
      <c r="A128" s="2" t="s">
        <v>7464</v>
      </c>
      <c r="B128" s="2" t="s">
        <v>7465</v>
      </c>
      <c r="C128" s="2">
        <v>1549</v>
      </c>
      <c r="D128" s="2" t="s">
        <v>69</v>
      </c>
      <c r="E128" s="2">
        <v>51968.95</v>
      </c>
      <c r="F128" s="2" t="s">
        <v>69</v>
      </c>
    </row>
    <row r="129">
      <c r="A129" s="2" t="s">
        <v>7466</v>
      </c>
      <c r="B129" s="2" t="s">
        <v>7467</v>
      </c>
      <c r="C129" s="2">
        <v>259</v>
      </c>
      <c r="D129" s="2" t="s">
        <v>69</v>
      </c>
      <c r="E129" s="2">
        <v>38733.01</v>
      </c>
      <c r="F129" s="2" t="s">
        <v>69</v>
      </c>
    </row>
    <row r="130">
      <c r="A130" s="2" t="s">
        <v>7468</v>
      </c>
      <c r="B130" s="2" t="s">
        <v>7469</v>
      </c>
      <c r="C130" s="2">
        <v>1440</v>
      </c>
      <c r="D130" s="2" t="s">
        <v>69</v>
      </c>
      <c r="E130" s="2">
        <v>17142</v>
      </c>
      <c r="F130" s="2" t="s">
        <v>69</v>
      </c>
    </row>
    <row r="131">
      <c r="A131" s="2" t="s">
        <v>7470</v>
      </c>
      <c r="B131" s="2" t="s">
        <v>7471</v>
      </c>
      <c r="C131" s="2">
        <v>-19263</v>
      </c>
      <c r="D131" s="2" t="s">
        <v>69</v>
      </c>
      <c r="E131" s="2">
        <v>-95139.47</v>
      </c>
      <c r="F131" s="2" t="s">
        <v>69</v>
      </c>
    </row>
    <row r="132">
      <c r="A132" s="2" t="s">
        <v>7472</v>
      </c>
      <c r="B132" s="2" t="s">
        <v>7473</v>
      </c>
      <c r="C132" s="2">
        <v>5849</v>
      </c>
      <c r="D132" s="2" t="s">
        <v>69</v>
      </c>
      <c r="E132" s="2">
        <v>56208.89</v>
      </c>
      <c r="F132" s="2" t="s">
        <v>69</v>
      </c>
    </row>
    <row r="133">
      <c r="A133" s="2" t="s">
        <v>7474</v>
      </c>
      <c r="B133" s="2" t="s">
        <v>7475</v>
      </c>
      <c r="C133" s="2">
        <v>-2791</v>
      </c>
      <c r="D133" s="2" t="s">
        <v>69</v>
      </c>
      <c r="E133" s="2">
        <v>-215130.28</v>
      </c>
      <c r="F133" s="2" t="s">
        <v>69</v>
      </c>
    </row>
    <row r="134">
      <c r="A134" s="2" t="s">
        <v>7476</v>
      </c>
      <c r="B134" s="2" t="s">
        <v>7477</v>
      </c>
      <c r="C134" s="2">
        <v>-47012</v>
      </c>
      <c r="D134" s="2" t="s">
        <v>69</v>
      </c>
      <c r="E134" s="2">
        <v>-63965.1</v>
      </c>
      <c r="F134" s="2" t="s">
        <v>69</v>
      </c>
    </row>
    <row r="135">
      <c r="A135" s="2" t="s">
        <v>7478</v>
      </c>
      <c r="B135" s="2" t="s">
        <v>7479</v>
      </c>
      <c r="C135" s="2">
        <v>-4067</v>
      </c>
      <c r="D135" s="2" t="s">
        <v>69</v>
      </c>
      <c r="E135" s="2">
        <v>-115909.5</v>
      </c>
      <c r="F135" s="2" t="s">
        <v>69</v>
      </c>
    </row>
    <row r="136">
      <c r="A136" s="2" t="s">
        <v>7480</v>
      </c>
      <c r="B136" s="2" t="s">
        <v>7481</v>
      </c>
      <c r="C136" s="2">
        <v>14479</v>
      </c>
      <c r="D136" s="2" t="s">
        <v>69</v>
      </c>
      <c r="E136" s="2">
        <v>18384.49</v>
      </c>
      <c r="F136" s="2" t="s">
        <v>69</v>
      </c>
    </row>
    <row r="137">
      <c r="A137" s="2" t="s">
        <v>7482</v>
      </c>
      <c r="B137" s="2" t="s">
        <v>7483</v>
      </c>
      <c r="C137" s="2">
        <v>-2100</v>
      </c>
      <c r="D137" s="2" t="s">
        <v>69</v>
      </c>
      <c r="E137" s="2">
        <v>-41624.2</v>
      </c>
      <c r="F137" s="2" t="s">
        <v>69</v>
      </c>
    </row>
    <row r="138">
      <c r="A138" s="2" t="s">
        <v>7484</v>
      </c>
      <c r="B138" s="2" t="s">
        <v>7485</v>
      </c>
      <c r="C138" s="2">
        <v>400</v>
      </c>
      <c r="D138" s="2" t="s">
        <v>69</v>
      </c>
      <c r="E138" s="2">
        <v>35733.27</v>
      </c>
      <c r="F138" s="2" t="s">
        <v>69</v>
      </c>
    </row>
    <row r="139">
      <c r="A139" s="2" t="s">
        <v>7486</v>
      </c>
      <c r="B139" s="2" t="s">
        <v>7487</v>
      </c>
      <c r="C139" s="2">
        <v>-1856</v>
      </c>
      <c r="D139" s="2" t="s">
        <v>69</v>
      </c>
      <c r="E139" s="2">
        <v>-125280</v>
      </c>
      <c r="F139" s="2" t="s">
        <v>69</v>
      </c>
    </row>
    <row r="140">
      <c r="A140" s="2" t="s">
        <v>7488</v>
      </c>
      <c r="B140" s="2" t="s">
        <v>7489</v>
      </c>
      <c r="C140" s="2">
        <v>9048</v>
      </c>
      <c r="D140" s="2" t="s">
        <v>69</v>
      </c>
      <c r="E140" s="2">
        <v>28734.97</v>
      </c>
      <c r="F140" s="2" t="s">
        <v>69</v>
      </c>
    </row>
    <row r="141">
      <c r="A141" s="2" t="s">
        <v>7490</v>
      </c>
      <c r="B141" s="2" t="s">
        <v>7491</v>
      </c>
      <c r="C141" s="2">
        <v>-10695</v>
      </c>
      <c r="D141" s="2" t="s">
        <v>69</v>
      </c>
      <c r="E141" s="2">
        <v>-81112.3</v>
      </c>
      <c r="F141" s="2" t="s">
        <v>69</v>
      </c>
    </row>
    <row r="142">
      <c r="A142" s="2" t="s">
        <v>7492</v>
      </c>
      <c r="B142" s="2" t="s">
        <v>7493</v>
      </c>
      <c r="C142" s="2">
        <v>952</v>
      </c>
      <c r="D142" s="2" t="s">
        <v>69</v>
      </c>
      <c r="E142" s="2">
        <v>44220.4</v>
      </c>
      <c r="F142" s="2" t="s">
        <v>69</v>
      </c>
    </row>
    <row r="143">
      <c r="A143" s="2" t="s">
        <v>7494</v>
      </c>
      <c r="B143" s="2" t="s">
        <v>7495</v>
      </c>
      <c r="C143" s="2">
        <v>648</v>
      </c>
      <c r="D143" s="2" t="s">
        <v>69</v>
      </c>
      <c r="E143" s="2">
        <v>39975.12</v>
      </c>
      <c r="F143" s="2" t="s">
        <v>69</v>
      </c>
    </row>
    <row r="144">
      <c r="A144" s="2" t="s">
        <v>7496</v>
      </c>
      <c r="B144" s="2" t="s">
        <v>7497</v>
      </c>
      <c r="C144" s="2">
        <v>27558</v>
      </c>
      <c r="D144" s="2" t="s">
        <v>69</v>
      </c>
      <c r="E144" s="2">
        <v>131391.94</v>
      </c>
      <c r="F144" s="2" t="s">
        <v>69</v>
      </c>
    </row>
    <row r="145">
      <c r="A145" s="2" t="s">
        <v>7498</v>
      </c>
      <c r="B145" s="2" t="s">
        <v>7499</v>
      </c>
      <c r="C145" s="2">
        <v>-1600</v>
      </c>
      <c r="D145" s="2" t="s">
        <v>69</v>
      </c>
      <c r="E145" s="2">
        <v>-45681.83</v>
      </c>
      <c r="F145" s="2" t="s">
        <v>69</v>
      </c>
    </row>
    <row r="146">
      <c r="A146" s="2" t="s">
        <v>7500</v>
      </c>
      <c r="B146" s="2" t="s">
        <v>7501</v>
      </c>
      <c r="C146" s="2">
        <v>7996</v>
      </c>
      <c r="D146" s="2" t="s">
        <v>69</v>
      </c>
      <c r="E146" s="2">
        <v>215117.24</v>
      </c>
      <c r="F146" s="2" t="s">
        <v>69</v>
      </c>
    </row>
    <row r="147">
      <c r="A147" s="2" t="s">
        <v>7502</v>
      </c>
      <c r="B147" s="2" t="s">
        <v>7503</v>
      </c>
      <c r="C147" s="2">
        <v>-5624</v>
      </c>
      <c r="D147" s="2" t="s">
        <v>69</v>
      </c>
      <c r="E147" s="2">
        <v>-134919.76</v>
      </c>
      <c r="F147" s="2" t="s">
        <v>69</v>
      </c>
    </row>
    <row r="148">
      <c r="A148" s="2" t="s">
        <v>7504</v>
      </c>
      <c r="B148" s="2" t="s">
        <v>7505</v>
      </c>
      <c r="C148" s="2">
        <v>15491</v>
      </c>
      <c r="D148" s="2" t="s">
        <v>69</v>
      </c>
      <c r="E148" s="2">
        <v>219042.74</v>
      </c>
      <c r="F148" s="2" t="s">
        <v>69</v>
      </c>
    </row>
    <row r="149">
      <c r="A149" s="2" t="s">
        <v>7506</v>
      </c>
      <c r="B149" s="2" t="s">
        <v>5261</v>
      </c>
      <c r="C149" s="2">
        <v>688</v>
      </c>
      <c r="D149" s="2" t="s">
        <v>69</v>
      </c>
      <c r="E149" s="2">
        <v>20454.24</v>
      </c>
      <c r="F149" s="2" t="s">
        <v>69</v>
      </c>
    </row>
    <row r="150">
      <c r="A150" s="2" t="s">
        <v>7507</v>
      </c>
      <c r="B150" s="2" t="s">
        <v>7508</v>
      </c>
      <c r="C150" s="2">
        <v>-3688</v>
      </c>
      <c r="D150" s="2" t="s">
        <v>69</v>
      </c>
      <c r="E150" s="2">
        <v>-147925.68</v>
      </c>
      <c r="F150" s="2" t="s">
        <v>69</v>
      </c>
    </row>
    <row r="151">
      <c r="A151" s="2" t="s">
        <v>7509</v>
      </c>
      <c r="B151" s="2" t="s">
        <v>7510</v>
      </c>
      <c r="C151" s="2">
        <v>2234</v>
      </c>
      <c r="D151" s="2" t="s">
        <v>69</v>
      </c>
      <c r="E151" s="2">
        <v>20061.32</v>
      </c>
      <c r="F151" s="2" t="s">
        <v>69</v>
      </c>
    </row>
    <row r="152">
      <c r="A152" s="2" t="s">
        <v>7511</v>
      </c>
      <c r="B152" s="2" t="s">
        <v>7512</v>
      </c>
      <c r="C152" s="2">
        <v>-12369</v>
      </c>
      <c r="D152" s="2" t="s">
        <v>69</v>
      </c>
      <c r="E152" s="2">
        <v>-29067.15</v>
      </c>
      <c r="F152" s="2" t="s">
        <v>69</v>
      </c>
    </row>
    <row r="153">
      <c r="A153" s="2" t="s">
        <v>7513</v>
      </c>
      <c r="B153" s="2" t="s">
        <v>7514</v>
      </c>
      <c r="C153" s="2">
        <v>-4951</v>
      </c>
      <c r="D153" s="2" t="s">
        <v>69</v>
      </c>
      <c r="E153" s="2">
        <v>-85336.11</v>
      </c>
      <c r="F153" s="2" t="s">
        <v>69</v>
      </c>
    </row>
    <row r="154">
      <c r="A154" s="2" t="s">
        <v>7515</v>
      </c>
      <c r="B154" s="2" t="s">
        <v>7516</v>
      </c>
      <c r="C154" s="2">
        <v>-4741</v>
      </c>
      <c r="D154" s="2" t="s">
        <v>69</v>
      </c>
      <c r="E154" s="2">
        <v>-41504.1</v>
      </c>
      <c r="F154" s="2" t="s">
        <v>69</v>
      </c>
    </row>
    <row r="155">
      <c r="A155" s="2" t="s">
        <v>7517</v>
      </c>
      <c r="B155" s="2" t="s">
        <v>7518</v>
      </c>
      <c r="C155" s="2">
        <v>8900</v>
      </c>
      <c r="D155" s="2" t="s">
        <v>69</v>
      </c>
      <c r="E155" s="2">
        <v>58359.79</v>
      </c>
      <c r="F155" s="2" t="s">
        <v>69</v>
      </c>
    </row>
    <row r="156">
      <c r="A156" s="2" t="s">
        <v>7519</v>
      </c>
      <c r="B156" s="2" t="s">
        <v>7520</v>
      </c>
      <c r="C156" s="2">
        <v>-2304</v>
      </c>
      <c r="D156" s="2" t="s">
        <v>69</v>
      </c>
      <c r="E156" s="2">
        <v>-54996.48</v>
      </c>
      <c r="F156" s="2" t="s">
        <v>69</v>
      </c>
    </row>
    <row r="157">
      <c r="A157" s="2" t="s">
        <v>7521</v>
      </c>
      <c r="B157" s="2" t="s">
        <v>7522</v>
      </c>
      <c r="C157" s="2">
        <v>-3874</v>
      </c>
      <c r="D157" s="2" t="s">
        <v>69</v>
      </c>
      <c r="E157" s="2">
        <v>-127260.9</v>
      </c>
      <c r="F157" s="2" t="s">
        <v>69</v>
      </c>
    </row>
    <row r="158">
      <c r="A158" s="2" t="s">
        <v>7523</v>
      </c>
      <c r="B158" s="2" t="s">
        <v>7524</v>
      </c>
      <c r="C158" s="2">
        <v>4400</v>
      </c>
      <c r="D158" s="2" t="s">
        <v>69</v>
      </c>
      <c r="E158" s="2">
        <v>34390.71</v>
      </c>
      <c r="F158" s="2" t="s">
        <v>69</v>
      </c>
    </row>
    <row r="159">
      <c r="A159" s="2" t="s">
        <v>7525</v>
      </c>
      <c r="B159" s="2" t="s">
        <v>7526</v>
      </c>
      <c r="C159" s="2">
        <v>60</v>
      </c>
      <c r="D159" s="2" t="s">
        <v>69</v>
      </c>
      <c r="E159" s="2">
        <v>37909.8</v>
      </c>
      <c r="F159" s="2" t="s">
        <v>69</v>
      </c>
    </row>
    <row r="160">
      <c r="A160" s="2" t="s">
        <v>7527</v>
      </c>
      <c r="B160" s="2" t="s">
        <v>7528</v>
      </c>
      <c r="C160" s="2">
        <v>6622</v>
      </c>
      <c r="D160" s="2" t="s">
        <v>69</v>
      </c>
      <c r="E160" s="2">
        <v>98239.38</v>
      </c>
      <c r="F160" s="2" t="s">
        <v>69</v>
      </c>
    </row>
    <row r="161">
      <c r="A161" s="2" t="s">
        <v>7529</v>
      </c>
      <c r="B161" s="2" t="s">
        <v>7530</v>
      </c>
      <c r="C161" s="2">
        <v>-8318</v>
      </c>
      <c r="D161" s="2" t="s">
        <v>69</v>
      </c>
      <c r="E161" s="2">
        <v>-145603.64</v>
      </c>
      <c r="F161" s="2" t="s">
        <v>69</v>
      </c>
    </row>
    <row r="162">
      <c r="A162" s="2" t="s">
        <v>7531</v>
      </c>
      <c r="B162" s="2" t="s">
        <v>7532</v>
      </c>
      <c r="C162" s="2">
        <v>-1102</v>
      </c>
      <c r="D162" s="2" t="s">
        <v>69</v>
      </c>
      <c r="E162" s="2">
        <v>-57128.25</v>
      </c>
      <c r="F162" s="2" t="s">
        <v>69</v>
      </c>
    </row>
    <row r="163">
      <c r="A163" s="2" t="s">
        <v>7533</v>
      </c>
      <c r="B163" s="2" t="s">
        <v>7534</v>
      </c>
      <c r="C163" s="2">
        <v>48000</v>
      </c>
      <c r="D163" s="2" t="s">
        <v>69</v>
      </c>
      <c r="E163" s="2">
        <v>88523.47</v>
      </c>
      <c r="F163" s="2" t="s">
        <v>69</v>
      </c>
    </row>
    <row r="164">
      <c r="A164" s="2" t="s">
        <v>7535</v>
      </c>
      <c r="B164" s="2" t="s">
        <v>7536</v>
      </c>
      <c r="C164" s="2">
        <v>8545</v>
      </c>
      <c r="D164" s="2" t="s">
        <v>69</v>
      </c>
      <c r="E164" s="2">
        <v>18543.98</v>
      </c>
      <c r="F164" s="2" t="s">
        <v>69</v>
      </c>
    </row>
    <row r="165">
      <c r="A165" s="2" t="s">
        <v>7537</v>
      </c>
      <c r="B165" s="2" t="s">
        <v>7538</v>
      </c>
      <c r="C165" s="2">
        <v>6561</v>
      </c>
      <c r="D165" s="2" t="s">
        <v>69</v>
      </c>
      <c r="E165" s="2">
        <v>51109.03</v>
      </c>
      <c r="F165" s="2" t="s">
        <v>69</v>
      </c>
    </row>
    <row r="166">
      <c r="A166" s="2" t="s">
        <v>7539</v>
      </c>
      <c r="B166" s="2" t="s">
        <v>7540</v>
      </c>
      <c r="C166" s="2">
        <v>1600</v>
      </c>
      <c r="D166" s="2" t="s">
        <v>69</v>
      </c>
      <c r="E166" s="2">
        <v>18683.98</v>
      </c>
      <c r="F166" s="2" t="s">
        <v>69</v>
      </c>
    </row>
    <row r="167">
      <c r="A167" s="2" t="s">
        <v>7541</v>
      </c>
      <c r="B167" s="2" t="s">
        <v>7542</v>
      </c>
      <c r="C167" s="2">
        <v>-7409</v>
      </c>
      <c r="D167" s="2" t="s">
        <v>69</v>
      </c>
      <c r="E167" s="2">
        <v>-275911.16</v>
      </c>
      <c r="F167" s="2" t="s">
        <v>69</v>
      </c>
    </row>
    <row r="168">
      <c r="A168" s="2" t="s">
        <v>7543</v>
      </c>
      <c r="B168" s="2" t="s">
        <v>7544</v>
      </c>
      <c r="C168" s="2">
        <v>-1208</v>
      </c>
      <c r="D168" s="2" t="s">
        <v>69</v>
      </c>
      <c r="E168" s="2">
        <v>-106439.16</v>
      </c>
      <c r="F168" s="2" t="s">
        <v>69</v>
      </c>
    </row>
    <row r="169">
      <c r="A169" s="2" t="s">
        <v>7545</v>
      </c>
      <c r="B169" s="2" t="s">
        <v>7546</v>
      </c>
      <c r="C169" s="2">
        <v>-2537</v>
      </c>
      <c r="D169" s="2" t="s">
        <v>69</v>
      </c>
      <c r="E169" s="2">
        <v>-78773.85</v>
      </c>
      <c r="F169" s="2" t="s">
        <v>69</v>
      </c>
    </row>
    <row r="170">
      <c r="A170" s="2" t="s">
        <v>7547</v>
      </c>
      <c r="B170" s="2" t="s">
        <v>7548</v>
      </c>
      <c r="C170" s="2">
        <v>7700</v>
      </c>
      <c r="D170" s="2" t="s">
        <v>69</v>
      </c>
      <c r="E170" s="2">
        <v>58281.64</v>
      </c>
      <c r="F170" s="2" t="s">
        <v>69</v>
      </c>
    </row>
    <row r="171">
      <c r="A171" s="2" t="s">
        <v>7549</v>
      </c>
      <c r="B171" s="2" t="s">
        <v>7550</v>
      </c>
      <c r="C171" s="2">
        <v>-18955</v>
      </c>
      <c r="D171" s="2" t="s">
        <v>69</v>
      </c>
      <c r="E171" s="2">
        <v>-12336.35</v>
      </c>
      <c r="F171" s="2" t="s">
        <v>69</v>
      </c>
    </row>
    <row r="172">
      <c r="A172" s="2" t="s">
        <v>7551</v>
      </c>
      <c r="B172" s="2" t="s">
        <v>7552</v>
      </c>
      <c r="C172" s="2">
        <v>-1249</v>
      </c>
      <c r="D172" s="2" t="s">
        <v>69</v>
      </c>
      <c r="E172" s="2">
        <v>-29176.64</v>
      </c>
      <c r="F172" s="2" t="s">
        <v>69</v>
      </c>
    </row>
    <row r="173">
      <c r="A173" s="2" t="s">
        <v>7553</v>
      </c>
      <c r="B173" s="2" t="s">
        <v>7554</v>
      </c>
      <c r="C173" s="2">
        <v>5576</v>
      </c>
      <c r="D173" s="2" t="s">
        <v>69</v>
      </c>
      <c r="E173" s="2">
        <v>118617.28</v>
      </c>
      <c r="F173" s="2" t="s">
        <v>69</v>
      </c>
    </row>
    <row r="174">
      <c r="A174" s="2" t="s">
        <v>7555</v>
      </c>
      <c r="B174" s="2" t="s">
        <v>5293</v>
      </c>
      <c r="C174" s="2">
        <v>-4027</v>
      </c>
      <c r="D174" s="2" t="s">
        <v>69</v>
      </c>
      <c r="E174" s="2">
        <v>-147388.2</v>
      </c>
      <c r="F174" s="2" t="s">
        <v>69</v>
      </c>
    </row>
    <row r="175">
      <c r="A175" s="2" t="s">
        <v>7556</v>
      </c>
      <c r="B175" s="2" t="s">
        <v>7557</v>
      </c>
      <c r="C175" s="2">
        <v>1346</v>
      </c>
      <c r="D175" s="2" t="s">
        <v>69</v>
      </c>
      <c r="E175" s="2">
        <v>97867.66</v>
      </c>
      <c r="F175" s="2" t="s">
        <v>69</v>
      </c>
    </row>
    <row r="176">
      <c r="A176" s="2" t="s">
        <v>7558</v>
      </c>
      <c r="B176" s="2" t="s">
        <v>7559</v>
      </c>
      <c r="C176" s="2">
        <v>590</v>
      </c>
      <c r="D176" s="2" t="s">
        <v>69</v>
      </c>
      <c r="E176" s="2">
        <v>19003.9</v>
      </c>
      <c r="F176" s="2" t="s">
        <v>69</v>
      </c>
    </row>
    <row r="177">
      <c r="A177" s="2" t="s">
        <v>7560</v>
      </c>
      <c r="B177" s="2" t="s">
        <v>7561</v>
      </c>
      <c r="C177" s="2">
        <v>821</v>
      </c>
      <c r="D177" s="2" t="s">
        <v>69</v>
      </c>
      <c r="E177" s="2">
        <v>18924.05</v>
      </c>
      <c r="F177" s="2" t="s">
        <v>69</v>
      </c>
    </row>
    <row r="178">
      <c r="A178" s="2" t="s">
        <v>7562</v>
      </c>
      <c r="B178" s="2" t="s">
        <v>7563</v>
      </c>
      <c r="C178" s="2">
        <v>3300</v>
      </c>
      <c r="D178" s="2" t="s">
        <v>69</v>
      </c>
      <c r="E178" s="2">
        <v>86787.06</v>
      </c>
      <c r="F178" s="2" t="s">
        <v>69</v>
      </c>
    </row>
    <row r="179">
      <c r="A179" s="2" t="s">
        <v>7564</v>
      </c>
      <c r="B179" s="2" t="s">
        <v>7565</v>
      </c>
      <c r="C179" s="2">
        <v>7614</v>
      </c>
      <c r="D179" s="2" t="s">
        <v>69</v>
      </c>
      <c r="E179" s="2">
        <v>239003.46</v>
      </c>
      <c r="F179" s="2" t="s">
        <v>69</v>
      </c>
    </row>
    <row r="180">
      <c r="A180" s="2" t="s">
        <v>7566</v>
      </c>
      <c r="B180" s="2" t="s">
        <v>7567</v>
      </c>
      <c r="C180" s="2">
        <v>-80594</v>
      </c>
      <c r="D180" s="2" t="s">
        <v>69</v>
      </c>
      <c r="E180" s="2">
        <v>-337039.66</v>
      </c>
      <c r="F180" s="2" t="s">
        <v>69</v>
      </c>
    </row>
    <row r="181">
      <c r="A181" s="2" t="s">
        <v>7568</v>
      </c>
      <c r="B181" s="2" t="s">
        <v>7569</v>
      </c>
      <c r="C181" s="2">
        <v>3075</v>
      </c>
      <c r="D181" s="2" t="s">
        <v>69</v>
      </c>
      <c r="E181" s="2">
        <v>15552.28</v>
      </c>
      <c r="F181" s="2" t="s">
        <v>69</v>
      </c>
    </row>
    <row r="182">
      <c r="A182" s="2" t="s">
        <v>7570</v>
      </c>
      <c r="B182" s="2" t="s">
        <v>7571</v>
      </c>
      <c r="C182" s="2">
        <v>-161</v>
      </c>
      <c r="D182" s="2" t="s">
        <v>69</v>
      </c>
      <c r="E182" s="2">
        <v>-38032.99</v>
      </c>
      <c r="F182" s="2" t="s">
        <v>69</v>
      </c>
    </row>
    <row r="183">
      <c r="A183" s="2" t="s">
        <v>7572</v>
      </c>
      <c r="B183" s="2" t="s">
        <v>7573</v>
      </c>
      <c r="C183" s="2">
        <v>-5130</v>
      </c>
      <c r="D183" s="2" t="s">
        <v>69</v>
      </c>
      <c r="E183" s="2">
        <v>-111485.69</v>
      </c>
      <c r="F183" s="2" t="s">
        <v>69</v>
      </c>
    </row>
    <row r="184">
      <c r="A184" s="2" t="s">
        <v>7574</v>
      </c>
      <c r="B184" s="2" t="s">
        <v>7575</v>
      </c>
      <c r="C184" s="2">
        <v>1937</v>
      </c>
      <c r="D184" s="2" t="s">
        <v>69</v>
      </c>
      <c r="E184" s="2">
        <v>114341.11</v>
      </c>
      <c r="F184" s="2" t="s">
        <v>69</v>
      </c>
    </row>
    <row r="185">
      <c r="A185" s="2" t="s">
        <v>7576</v>
      </c>
      <c r="B185" s="2" t="s">
        <v>7577</v>
      </c>
      <c r="C185" s="2">
        <v>259</v>
      </c>
      <c r="D185" s="2" t="s">
        <v>69</v>
      </c>
      <c r="E185" s="2">
        <v>23113.16</v>
      </c>
      <c r="F185" s="2" t="s">
        <v>69</v>
      </c>
    </row>
    <row r="186">
      <c r="A186" s="2" t="s">
        <v>7578</v>
      </c>
      <c r="B186" s="2" t="s">
        <v>7579</v>
      </c>
      <c r="C186" s="2">
        <v>-18478</v>
      </c>
      <c r="D186" s="2" t="s">
        <v>69</v>
      </c>
      <c r="E186" s="2">
        <v>-60140.38</v>
      </c>
      <c r="F186" s="2" t="s">
        <v>69</v>
      </c>
    </row>
    <row r="187">
      <c r="A187" s="2" t="s">
        <v>7580</v>
      </c>
      <c r="B187" s="2" t="s">
        <v>7581</v>
      </c>
      <c r="C187" s="2">
        <v>2904</v>
      </c>
      <c r="D187" s="2" t="s">
        <v>69</v>
      </c>
      <c r="E187" s="2">
        <v>30259.68</v>
      </c>
      <c r="F187" s="2" t="s">
        <v>69</v>
      </c>
    </row>
    <row r="188">
      <c r="A188" s="2" t="s">
        <v>7582</v>
      </c>
      <c r="B188" s="2" t="s">
        <v>7583</v>
      </c>
      <c r="C188" s="2">
        <v>10266</v>
      </c>
      <c r="D188" s="2" t="s">
        <v>69</v>
      </c>
      <c r="E188" s="2">
        <v>53009.71</v>
      </c>
      <c r="F188" s="2" t="s">
        <v>69</v>
      </c>
    </row>
    <row r="189">
      <c r="A189" s="2" t="s">
        <v>7584</v>
      </c>
      <c r="B189" s="2" t="s">
        <v>7585</v>
      </c>
      <c r="C189" s="2">
        <v>5041</v>
      </c>
      <c r="D189" s="2" t="s">
        <v>69</v>
      </c>
      <c r="E189" s="2">
        <v>30803.42</v>
      </c>
      <c r="F189" s="2" t="s">
        <v>69</v>
      </c>
    </row>
    <row r="190">
      <c r="A190" s="2" t="s">
        <v>7586</v>
      </c>
      <c r="B190" s="2" t="s">
        <v>7587</v>
      </c>
      <c r="C190" s="2">
        <v>-109021</v>
      </c>
      <c r="D190" s="2" t="s">
        <v>69</v>
      </c>
      <c r="E190" s="2">
        <v>-173079.12</v>
      </c>
      <c r="F190" s="2" t="s">
        <v>69</v>
      </c>
    </row>
    <row r="191">
      <c r="A191" s="2" t="s">
        <v>7588</v>
      </c>
      <c r="B191" s="2" t="s">
        <v>7589</v>
      </c>
      <c r="C191" s="2">
        <v>7051</v>
      </c>
      <c r="D191" s="2" t="s">
        <v>69</v>
      </c>
      <c r="E191" s="2">
        <v>271534.01</v>
      </c>
      <c r="F191" s="2" t="s">
        <v>69</v>
      </c>
    </row>
    <row r="192">
      <c r="A192" s="2" t="s">
        <v>7590</v>
      </c>
      <c r="B192" s="2" t="s">
        <v>7591</v>
      </c>
      <c r="C192" s="2">
        <v>3744</v>
      </c>
      <c r="D192" s="2" t="s">
        <v>69</v>
      </c>
      <c r="E192" s="2">
        <v>26095.68</v>
      </c>
      <c r="F192" s="2" t="s">
        <v>69</v>
      </c>
    </row>
    <row r="193">
      <c r="A193" s="2" t="s">
        <v>5302</v>
      </c>
      <c r="B193" s="2" t="s">
        <v>7592</v>
      </c>
      <c r="C193" s="2">
        <v>-995</v>
      </c>
      <c r="D193" s="2" t="s">
        <v>69</v>
      </c>
      <c r="E193" s="2">
        <v>-21780.55</v>
      </c>
      <c r="F193" s="2" t="s">
        <v>69</v>
      </c>
    </row>
    <row r="194">
      <c r="A194" s="2" t="s">
        <v>7593</v>
      </c>
      <c r="B194" s="2" t="s">
        <v>7594</v>
      </c>
      <c r="C194" s="2">
        <v>4800</v>
      </c>
      <c r="D194" s="2" t="s">
        <v>69</v>
      </c>
      <c r="E194" s="2">
        <v>28584.09</v>
      </c>
      <c r="F194" s="2" t="s">
        <v>69</v>
      </c>
    </row>
    <row r="195">
      <c r="A195" s="2" t="s">
        <v>7595</v>
      </c>
      <c r="B195" s="2" t="s">
        <v>7596</v>
      </c>
      <c r="C195" s="2">
        <v>236</v>
      </c>
      <c r="D195" s="2" t="s">
        <v>69</v>
      </c>
      <c r="E195" s="2">
        <v>16090.48</v>
      </c>
      <c r="F195" s="2" t="s">
        <v>69</v>
      </c>
    </row>
    <row r="196">
      <c r="A196" s="2" t="s">
        <v>7597</v>
      </c>
      <c r="B196" s="2" t="s">
        <v>7598</v>
      </c>
      <c r="C196" s="2">
        <v>-528</v>
      </c>
      <c r="D196" s="2" t="s">
        <v>69</v>
      </c>
      <c r="E196" s="2">
        <v>-17402.88</v>
      </c>
      <c r="F196" s="2" t="s">
        <v>69</v>
      </c>
    </row>
    <row r="197">
      <c r="A197" s="2" t="s">
        <v>7599</v>
      </c>
      <c r="B197" s="2" t="s">
        <v>7600</v>
      </c>
      <c r="C197" s="2">
        <v>-4700</v>
      </c>
      <c r="D197" s="2" t="s">
        <v>69</v>
      </c>
      <c r="E197" s="2">
        <v>-98632.62</v>
      </c>
      <c r="F197" s="2" t="s">
        <v>69</v>
      </c>
    </row>
    <row r="198">
      <c r="A198" s="2" t="s">
        <v>7601</v>
      </c>
      <c r="B198" s="2" t="s">
        <v>7602</v>
      </c>
      <c r="C198" s="2">
        <v>-122817</v>
      </c>
      <c r="D198" s="2" t="s">
        <v>69</v>
      </c>
      <c r="E198" s="2">
        <v>-414118.47</v>
      </c>
      <c r="F198" s="2" t="s">
        <v>69</v>
      </c>
    </row>
    <row r="199">
      <c r="A199" s="2" t="s">
        <v>7603</v>
      </c>
      <c r="B199" s="2" t="s">
        <v>7604</v>
      </c>
      <c r="C199" s="2">
        <v>2200</v>
      </c>
      <c r="D199" s="2" t="s">
        <v>69</v>
      </c>
      <c r="E199" s="2">
        <v>22778.02</v>
      </c>
      <c r="F199" s="2" t="s">
        <v>69</v>
      </c>
    </row>
    <row r="200">
      <c r="A200" s="2" t="s">
        <v>7605</v>
      </c>
      <c r="B200" s="2" t="s">
        <v>7606</v>
      </c>
      <c r="C200" s="2">
        <v>6992</v>
      </c>
      <c r="D200" s="2" t="s">
        <v>69</v>
      </c>
      <c r="E200" s="2">
        <v>138511.52</v>
      </c>
      <c r="F200" s="2" t="s">
        <v>69</v>
      </c>
    </row>
    <row r="201">
      <c r="A201" s="2" t="s">
        <v>7607</v>
      </c>
      <c r="B201" s="2" t="s">
        <v>7608</v>
      </c>
      <c r="C201" s="2">
        <v>-897</v>
      </c>
      <c r="D201" s="2" t="s">
        <v>69</v>
      </c>
      <c r="E201" s="2">
        <v>-34471.71</v>
      </c>
      <c r="F201" s="2" t="s">
        <v>69</v>
      </c>
    </row>
    <row r="202">
      <c r="A202" s="2" t="s">
        <v>7609</v>
      </c>
      <c r="B202" s="2" t="s">
        <v>7610</v>
      </c>
      <c r="C202" s="2">
        <v>-140</v>
      </c>
      <c r="D202" s="2" t="s">
        <v>69</v>
      </c>
      <c r="E202" s="2">
        <v>-123615.81</v>
      </c>
      <c r="F202" s="2" t="s">
        <v>69</v>
      </c>
    </row>
    <row r="203">
      <c r="A203" s="2" t="s">
        <v>7611</v>
      </c>
      <c r="B203" s="2" t="s">
        <v>7612</v>
      </c>
      <c r="C203" s="2">
        <v>2075</v>
      </c>
      <c r="D203" s="2" t="s">
        <v>69</v>
      </c>
      <c r="E203" s="2">
        <v>38138.5</v>
      </c>
      <c r="F203" s="2" t="s">
        <v>69</v>
      </c>
    </row>
    <row r="204">
      <c r="A204" s="2" t="s">
        <v>7613</v>
      </c>
      <c r="B204" s="2" t="s">
        <v>7614</v>
      </c>
      <c r="C204" s="2">
        <v>-4864</v>
      </c>
      <c r="D204" s="2" t="s">
        <v>69</v>
      </c>
      <c r="E204" s="2">
        <v>-186680.32</v>
      </c>
      <c r="F204" s="2" t="s">
        <v>69</v>
      </c>
    </row>
    <row r="205">
      <c r="A205" s="2" t="s">
        <v>7615</v>
      </c>
      <c r="B205" s="2" t="s">
        <v>7616</v>
      </c>
      <c r="C205" s="2">
        <v>-4542</v>
      </c>
      <c r="D205" s="2" t="s">
        <v>69</v>
      </c>
      <c r="E205" s="2">
        <v>-92264.67</v>
      </c>
      <c r="F205" s="2" t="s">
        <v>69</v>
      </c>
    </row>
    <row r="206">
      <c r="A206" s="2" t="s">
        <v>7617</v>
      </c>
      <c r="B206" s="2" t="s">
        <v>7618</v>
      </c>
      <c r="C206" s="2">
        <v>33</v>
      </c>
      <c r="D206" s="2" t="s">
        <v>69</v>
      </c>
      <c r="E206" s="2">
        <v>19662.2</v>
      </c>
      <c r="F206" s="2" t="s">
        <v>69</v>
      </c>
    </row>
    <row r="207">
      <c r="A207" s="2" t="s">
        <v>7619</v>
      </c>
      <c r="B207" s="2" t="s">
        <v>7620</v>
      </c>
      <c r="C207" s="2">
        <v>-16702</v>
      </c>
      <c r="D207" s="2" t="s">
        <v>69</v>
      </c>
      <c r="E207" s="2">
        <v>-82583.71</v>
      </c>
      <c r="F207" s="2" t="s">
        <v>69</v>
      </c>
    </row>
    <row r="208">
      <c r="A208" s="2" t="s">
        <v>7621</v>
      </c>
      <c r="B208" s="2" t="s">
        <v>7622</v>
      </c>
      <c r="C208" s="2">
        <v>-262</v>
      </c>
      <c r="D208" s="2" t="s">
        <v>69</v>
      </c>
      <c r="E208" s="2">
        <v>-37889.79</v>
      </c>
      <c r="F208" s="2" t="s">
        <v>69</v>
      </c>
    </row>
    <row r="209">
      <c r="A209" s="2" t="s">
        <v>7623</v>
      </c>
      <c r="B209" s="2" t="s">
        <v>7624</v>
      </c>
      <c r="C209" s="2">
        <v>6897</v>
      </c>
      <c r="D209" s="2" t="s">
        <v>69</v>
      </c>
      <c r="E209" s="2">
        <v>42692.43</v>
      </c>
      <c r="F209" s="2" t="s">
        <v>69</v>
      </c>
    </row>
    <row r="210">
      <c r="A210" s="2" t="s">
        <v>7625</v>
      </c>
      <c r="B210" s="2" t="s">
        <v>7626</v>
      </c>
      <c r="C210" s="2">
        <v>-6085</v>
      </c>
      <c r="D210" s="2" t="s">
        <v>69</v>
      </c>
      <c r="E210" s="2">
        <v>-192235.73</v>
      </c>
      <c r="F210" s="2" t="s">
        <v>69</v>
      </c>
    </row>
    <row r="211">
      <c r="A211" s="2" t="s">
        <v>7627</v>
      </c>
      <c r="B211" s="2" t="s">
        <v>7628</v>
      </c>
      <c r="C211" s="2">
        <v>1075</v>
      </c>
      <c r="D211" s="2" t="s">
        <v>69</v>
      </c>
      <c r="E211" s="2">
        <v>47985.32</v>
      </c>
      <c r="F211" s="2" t="s">
        <v>69</v>
      </c>
    </row>
    <row r="212">
      <c r="A212" s="2" t="s">
        <v>7629</v>
      </c>
      <c r="B212" s="2" t="s">
        <v>7630</v>
      </c>
      <c r="C212" s="2">
        <v>-2375</v>
      </c>
      <c r="D212" s="2" t="s">
        <v>69</v>
      </c>
      <c r="E212" s="2">
        <v>-48800.26</v>
      </c>
      <c r="F212" s="2" t="s">
        <v>69</v>
      </c>
    </row>
    <row r="213">
      <c r="A213" s="2" t="s">
        <v>7631</v>
      </c>
      <c r="B213" s="2" t="s">
        <v>7632</v>
      </c>
      <c r="C213" s="2">
        <v>-2008</v>
      </c>
      <c r="D213" s="2" t="s">
        <v>69</v>
      </c>
      <c r="E213" s="2">
        <v>-42450.73</v>
      </c>
      <c r="F213" s="2" t="s">
        <v>69</v>
      </c>
    </row>
    <row r="214">
      <c r="A214" s="2" t="s">
        <v>7633</v>
      </c>
      <c r="B214" s="2" t="s">
        <v>7634</v>
      </c>
      <c r="C214" s="2">
        <v>200</v>
      </c>
      <c r="D214" s="2" t="s">
        <v>69</v>
      </c>
      <c r="E214" s="2">
        <v>2366.96</v>
      </c>
      <c r="F214" s="2" t="s">
        <v>69</v>
      </c>
    </row>
    <row r="215">
      <c r="A215" s="2" t="s">
        <v>7635</v>
      </c>
      <c r="B215" s="2" t="s">
        <v>7636</v>
      </c>
      <c r="C215" s="2">
        <v>23900</v>
      </c>
      <c r="D215" s="2" t="s">
        <v>69</v>
      </c>
      <c r="E215" s="2">
        <v>111650.05</v>
      </c>
      <c r="F215" s="2" t="s">
        <v>69</v>
      </c>
    </row>
    <row r="216">
      <c r="A216" s="2" t="s">
        <v>7637</v>
      </c>
      <c r="B216" s="2" t="s">
        <v>7638</v>
      </c>
      <c r="C216" s="2">
        <v>4788</v>
      </c>
      <c r="D216" s="2" t="s">
        <v>69</v>
      </c>
      <c r="E216" s="2">
        <v>160212.82</v>
      </c>
      <c r="F216" s="2" t="s">
        <v>69</v>
      </c>
    </row>
    <row r="217">
      <c r="A217" s="2" t="s">
        <v>7639</v>
      </c>
      <c r="B217" s="2" t="s">
        <v>7640</v>
      </c>
      <c r="C217" s="2">
        <v>2255</v>
      </c>
      <c r="D217" s="2" t="s">
        <v>69</v>
      </c>
      <c r="E217" s="2">
        <v>46588.3</v>
      </c>
      <c r="F217" s="2" t="s">
        <v>69</v>
      </c>
    </row>
    <row r="218">
      <c r="A218" s="2" t="s">
        <v>7641</v>
      </c>
      <c r="B218" s="2" t="s">
        <v>7642</v>
      </c>
      <c r="C218" s="2">
        <v>5304</v>
      </c>
      <c r="D218" s="2" t="s">
        <v>69</v>
      </c>
      <c r="E218" s="2">
        <v>57442.32</v>
      </c>
      <c r="F218" s="2" t="s">
        <v>69</v>
      </c>
    </row>
    <row r="219">
      <c r="A219" s="2" t="s">
        <v>7643</v>
      </c>
      <c r="B219" s="2" t="s">
        <v>7644</v>
      </c>
      <c r="C219" s="2">
        <v>-19722</v>
      </c>
      <c r="D219" s="2" t="s">
        <v>69</v>
      </c>
      <c r="E219" s="2">
        <v>-124879.03</v>
      </c>
      <c r="F219" s="2" t="s">
        <v>69</v>
      </c>
    </row>
    <row r="220">
      <c r="A220" s="2" t="s">
        <v>7645</v>
      </c>
      <c r="B220" s="2" t="s">
        <v>7646</v>
      </c>
      <c r="C220" s="2">
        <v>8900</v>
      </c>
      <c r="D220" s="2" t="s">
        <v>69</v>
      </c>
      <c r="E220" s="2">
        <v>55601.87</v>
      </c>
      <c r="F220" s="2" t="s">
        <v>69</v>
      </c>
    </row>
    <row r="221">
      <c r="A221" s="2" t="s">
        <v>7647</v>
      </c>
      <c r="B221" s="2" t="s">
        <v>7648</v>
      </c>
      <c r="C221" s="2">
        <v>500</v>
      </c>
      <c r="D221" s="2" t="s">
        <v>69</v>
      </c>
      <c r="E221" s="2">
        <v>31624.87</v>
      </c>
      <c r="F221" s="2" t="s">
        <v>69</v>
      </c>
    </row>
    <row r="222">
      <c r="A222" s="2" t="s">
        <v>7649</v>
      </c>
      <c r="B222" s="2" t="s">
        <v>7650</v>
      </c>
      <c r="C222" s="2">
        <v>1098</v>
      </c>
      <c r="D222" s="2" t="s">
        <v>69</v>
      </c>
      <c r="E222" s="2">
        <v>43689.42</v>
      </c>
      <c r="F222" s="2" t="s">
        <v>69</v>
      </c>
    </row>
    <row r="223">
      <c r="A223" s="2" t="s">
        <v>7651</v>
      </c>
      <c r="B223" s="2" t="s">
        <v>7652</v>
      </c>
      <c r="C223" s="2">
        <v>-1162</v>
      </c>
      <c r="D223" s="2" t="s">
        <v>69</v>
      </c>
      <c r="E223" s="2">
        <v>-44759.21</v>
      </c>
      <c r="F223" s="2" t="s">
        <v>69</v>
      </c>
    </row>
    <row r="224">
      <c r="A224" s="2" t="s">
        <v>7653</v>
      </c>
      <c r="B224" s="2" t="s">
        <v>7654</v>
      </c>
      <c r="C224" s="2">
        <v>-8569</v>
      </c>
      <c r="D224" s="2" t="s">
        <v>69</v>
      </c>
      <c r="E224" s="2">
        <v>-48287.96</v>
      </c>
      <c r="F224" s="2" t="s">
        <v>69</v>
      </c>
    </row>
    <row r="225">
      <c r="A225" s="2" t="s">
        <v>7655</v>
      </c>
      <c r="B225" s="2" t="s">
        <v>7656</v>
      </c>
      <c r="C225" s="2">
        <v>-25149</v>
      </c>
      <c r="D225" s="2" t="s">
        <v>69</v>
      </c>
      <c r="E225" s="2">
        <v>-77836.16</v>
      </c>
      <c r="F225" s="2" t="s">
        <v>69</v>
      </c>
    </row>
    <row r="226">
      <c r="A226" s="2" t="s">
        <v>7657</v>
      </c>
      <c r="B226" s="2" t="s">
        <v>7658</v>
      </c>
      <c r="C226" s="2">
        <v>-37400</v>
      </c>
      <c r="D226" s="2" t="s">
        <v>69</v>
      </c>
      <c r="E226" s="2">
        <v>-346239.75</v>
      </c>
      <c r="F226" s="2" t="s">
        <v>69</v>
      </c>
    </row>
    <row r="227">
      <c r="A227" s="2" t="s">
        <v>7659</v>
      </c>
      <c r="B227" s="2" t="s">
        <v>7660</v>
      </c>
      <c r="C227" s="2">
        <v>-2753</v>
      </c>
      <c r="D227" s="2" t="s">
        <v>69</v>
      </c>
      <c r="E227" s="2">
        <v>-24870.62</v>
      </c>
      <c r="F227" s="2" t="s">
        <v>69</v>
      </c>
    </row>
    <row r="228">
      <c r="A228" s="2" t="s">
        <v>7661</v>
      </c>
      <c r="B228" s="2" t="s">
        <v>7662</v>
      </c>
      <c r="C228" s="2">
        <v>2968</v>
      </c>
      <c r="D228" s="2" t="s">
        <v>69</v>
      </c>
      <c r="E228" s="2">
        <v>69599.6</v>
      </c>
      <c r="F228" s="2" t="s">
        <v>69</v>
      </c>
    </row>
    <row r="229">
      <c r="A229" s="2" t="s">
        <v>7663</v>
      </c>
      <c r="B229" s="2" t="s">
        <v>7664</v>
      </c>
      <c r="C229" s="2">
        <v>7462</v>
      </c>
      <c r="D229" s="2" t="s">
        <v>69</v>
      </c>
      <c r="E229" s="2">
        <v>100442.11</v>
      </c>
      <c r="F229" s="2" t="s">
        <v>69</v>
      </c>
    </row>
    <row r="230">
      <c r="A230" s="2" t="s">
        <v>7665</v>
      </c>
      <c r="B230" s="2" t="s">
        <v>7666</v>
      </c>
      <c r="C230" s="2">
        <v>-15877</v>
      </c>
      <c r="D230" s="2" t="s">
        <v>69</v>
      </c>
      <c r="E230" s="2">
        <v>-107674.53</v>
      </c>
      <c r="F230" s="2" t="s">
        <v>69</v>
      </c>
    </row>
    <row r="231">
      <c r="A231" s="2" t="s">
        <v>7667</v>
      </c>
      <c r="B231" s="2" t="s">
        <v>7668</v>
      </c>
      <c r="C231" s="2">
        <v>-16589</v>
      </c>
      <c r="D231" s="2" t="s">
        <v>69</v>
      </c>
      <c r="E231" s="2">
        <v>-25123.94</v>
      </c>
      <c r="F231" s="2" t="s">
        <v>69</v>
      </c>
    </row>
    <row r="232">
      <c r="A232" s="2" t="s">
        <v>7669</v>
      </c>
      <c r="B232" s="2" t="s">
        <v>7670</v>
      </c>
      <c r="C232" s="2">
        <v>293</v>
      </c>
      <c r="D232" s="2" t="s">
        <v>69</v>
      </c>
      <c r="E232" s="2">
        <v>65925</v>
      </c>
      <c r="F232" s="2" t="s">
        <v>69</v>
      </c>
    </row>
    <row r="233">
      <c r="A233" s="2" t="s">
        <v>7671</v>
      </c>
      <c r="B233" s="2" t="s">
        <v>7672</v>
      </c>
      <c r="C233" s="2">
        <v>-8294</v>
      </c>
      <c r="D233" s="2" t="s">
        <v>69</v>
      </c>
      <c r="E233" s="2">
        <v>-37820.64</v>
      </c>
      <c r="F233" s="2" t="s">
        <v>69</v>
      </c>
    </row>
    <row r="234">
      <c r="A234" s="2" t="s">
        <v>7673</v>
      </c>
      <c r="B234" s="2" t="s">
        <v>7674</v>
      </c>
      <c r="C234" s="2">
        <v>1660</v>
      </c>
      <c r="D234" s="2" t="s">
        <v>69</v>
      </c>
      <c r="E234" s="2">
        <v>77538.6</v>
      </c>
      <c r="F234" s="2" t="s">
        <v>69</v>
      </c>
    </row>
    <row r="235">
      <c r="A235" s="2" t="s">
        <v>7675</v>
      </c>
      <c r="B235" s="2" t="s">
        <v>7676</v>
      </c>
      <c r="C235" s="2">
        <v>12273</v>
      </c>
      <c r="D235" s="2" t="s">
        <v>69</v>
      </c>
      <c r="E235" s="2">
        <v>13490.2</v>
      </c>
      <c r="F235" s="2" t="s">
        <v>69</v>
      </c>
    </row>
    <row r="236">
      <c r="A236" s="2" t="s">
        <v>7677</v>
      </c>
      <c r="B236" s="2" t="s">
        <v>7678</v>
      </c>
      <c r="C236" s="2">
        <v>702</v>
      </c>
      <c r="D236" s="2" t="s">
        <v>69</v>
      </c>
      <c r="E236" s="2">
        <v>56943.31</v>
      </c>
      <c r="F236" s="2" t="s">
        <v>69</v>
      </c>
    </row>
    <row r="237">
      <c r="A237" s="2" t="s">
        <v>7679</v>
      </c>
      <c r="B237" s="2" t="s">
        <v>7680</v>
      </c>
      <c r="C237" s="2">
        <v>1142</v>
      </c>
      <c r="D237" s="2" t="s">
        <v>69</v>
      </c>
      <c r="E237" s="2">
        <v>63106.92</v>
      </c>
      <c r="F237" s="2" t="s">
        <v>69</v>
      </c>
    </row>
    <row r="238">
      <c r="A238" s="2" t="s">
        <v>7681</v>
      </c>
      <c r="B238" s="2" t="s">
        <v>7682</v>
      </c>
      <c r="C238" s="2">
        <v>2689</v>
      </c>
      <c r="D238" s="2" t="s">
        <v>69</v>
      </c>
      <c r="E238" s="2">
        <v>163329.86</v>
      </c>
      <c r="F238" s="2" t="s">
        <v>69</v>
      </c>
    </row>
    <row r="239">
      <c r="A239" s="2" t="s">
        <v>7683</v>
      </c>
      <c r="B239" s="2" t="s">
        <v>7684</v>
      </c>
      <c r="C239" s="2">
        <v>-3142</v>
      </c>
      <c r="D239" s="2" t="s">
        <v>69</v>
      </c>
      <c r="E239" s="2">
        <v>-37861.1</v>
      </c>
      <c r="F239" s="2" t="s">
        <v>69</v>
      </c>
    </row>
    <row r="240">
      <c r="A240" s="2" t="s">
        <v>7685</v>
      </c>
      <c r="B240" s="2" t="s">
        <v>7686</v>
      </c>
      <c r="C240" s="2">
        <v>4879</v>
      </c>
      <c r="D240" s="2" t="s">
        <v>69</v>
      </c>
      <c r="E240" s="2">
        <v>59865.33</v>
      </c>
      <c r="F240" s="2" t="s">
        <v>69</v>
      </c>
    </row>
    <row r="241">
      <c r="A241" s="2" t="s">
        <v>7687</v>
      </c>
      <c r="B241" s="2" t="s">
        <v>7688</v>
      </c>
      <c r="C241" s="2">
        <v>1323</v>
      </c>
      <c r="D241" s="2" t="s">
        <v>69</v>
      </c>
      <c r="E241" s="2">
        <v>21623.62</v>
      </c>
      <c r="F241" s="2" t="s">
        <v>69</v>
      </c>
    </row>
    <row r="242">
      <c r="A242" s="2" t="s">
        <v>7689</v>
      </c>
      <c r="B242" s="2" t="s">
        <v>7690</v>
      </c>
      <c r="C242" s="2">
        <v>-16677</v>
      </c>
      <c r="D242" s="2" t="s">
        <v>69</v>
      </c>
      <c r="E242" s="2">
        <v>-354386.25</v>
      </c>
      <c r="F242" s="2" t="s">
        <v>69</v>
      </c>
    </row>
    <row r="243">
      <c r="A243" s="2" t="s">
        <v>7691</v>
      </c>
      <c r="B243" s="2" t="s">
        <v>7692</v>
      </c>
      <c r="C243" s="2">
        <v>9335</v>
      </c>
      <c r="D243" s="2" t="s">
        <v>69</v>
      </c>
      <c r="E243" s="2">
        <v>178323.68</v>
      </c>
      <c r="F243" s="2" t="s">
        <v>69</v>
      </c>
    </row>
    <row r="244">
      <c r="A244" s="2" t="s">
        <v>7693</v>
      </c>
      <c r="B244" s="2" t="s">
        <v>7694</v>
      </c>
      <c r="C244" s="2">
        <v>-27224</v>
      </c>
      <c r="D244" s="2" t="s">
        <v>69</v>
      </c>
      <c r="E244" s="2">
        <v>-199167.34</v>
      </c>
      <c r="F244" s="2" t="s">
        <v>69</v>
      </c>
    </row>
    <row r="245">
      <c r="A245" s="2" t="s">
        <v>7695</v>
      </c>
      <c r="B245" s="2" t="s">
        <v>7696</v>
      </c>
      <c r="C245" s="2">
        <v>508</v>
      </c>
      <c r="D245" s="2" t="s">
        <v>69</v>
      </c>
      <c r="E245" s="2">
        <v>26309.32</v>
      </c>
      <c r="F245" s="2" t="s">
        <v>69</v>
      </c>
    </row>
    <row r="246">
      <c r="A246" s="2" t="s">
        <v>7697</v>
      </c>
      <c r="B246" s="2" t="s">
        <v>7698</v>
      </c>
      <c r="C246" s="2">
        <v>-1500</v>
      </c>
      <c r="D246" s="2" t="s">
        <v>69</v>
      </c>
      <c r="E246" s="2">
        <v>-26190</v>
      </c>
      <c r="F246" s="2" t="s">
        <v>69</v>
      </c>
    </row>
    <row r="247">
      <c r="A247" s="2" t="s">
        <v>7699</v>
      </c>
      <c r="B247" s="2" t="s">
        <v>7700</v>
      </c>
      <c r="C247" s="2">
        <v>-10709</v>
      </c>
      <c r="D247" s="2" t="s">
        <v>69</v>
      </c>
      <c r="E247" s="2">
        <v>-51904.52</v>
      </c>
      <c r="F247" s="2" t="s">
        <v>69</v>
      </c>
    </row>
    <row r="248">
      <c r="A248" s="2" t="s">
        <v>7701</v>
      </c>
      <c r="B248" s="2" t="s">
        <v>7702</v>
      </c>
      <c r="C248" s="2">
        <v>-4278</v>
      </c>
      <c r="D248" s="2" t="s">
        <v>69</v>
      </c>
      <c r="E248" s="2">
        <v>-93585</v>
      </c>
      <c r="F248" s="2" t="s">
        <v>69</v>
      </c>
    </row>
    <row r="249">
      <c r="A249" s="2" t="s">
        <v>7703</v>
      </c>
      <c r="B249" s="2" t="s">
        <v>7704</v>
      </c>
      <c r="C249" s="2">
        <v>-12990</v>
      </c>
      <c r="D249" s="2" t="s">
        <v>69</v>
      </c>
      <c r="E249" s="2">
        <v>-80467.88</v>
      </c>
      <c r="F249" s="2" t="s">
        <v>69</v>
      </c>
    </row>
    <row r="250">
      <c r="A250" s="2" t="s">
        <v>7705</v>
      </c>
      <c r="B250" s="2" t="s">
        <v>7706</v>
      </c>
      <c r="C250" s="2">
        <v>1867</v>
      </c>
      <c r="D250" s="2" t="s">
        <v>69</v>
      </c>
      <c r="E250" s="2">
        <v>36147.6</v>
      </c>
      <c r="F250" s="2" t="s">
        <v>69</v>
      </c>
    </row>
    <row r="251">
      <c r="A251" s="2" t="s">
        <v>7707</v>
      </c>
      <c r="B251" s="2" t="s">
        <v>7708</v>
      </c>
      <c r="C251" s="2">
        <v>-8626</v>
      </c>
      <c r="D251" s="2" t="s">
        <v>69</v>
      </c>
      <c r="E251" s="2">
        <v>-60809.3</v>
      </c>
      <c r="F251" s="2" t="s">
        <v>69</v>
      </c>
    </row>
    <row r="252">
      <c r="A252" s="2" t="s">
        <v>7709</v>
      </c>
      <c r="B252" s="2" t="s">
        <v>7710</v>
      </c>
      <c r="C252" s="2">
        <v>-1746</v>
      </c>
      <c r="D252" s="2" t="s">
        <v>69</v>
      </c>
      <c r="E252" s="2">
        <v>-217765.84</v>
      </c>
      <c r="F252" s="2" t="s">
        <v>69</v>
      </c>
    </row>
    <row r="253">
      <c r="A253" s="2" t="s">
        <v>7711</v>
      </c>
      <c r="B253" s="2" t="s">
        <v>7712</v>
      </c>
      <c r="C253" s="2">
        <v>-1091</v>
      </c>
      <c r="D253" s="2" t="s">
        <v>69</v>
      </c>
      <c r="E253" s="2">
        <v>-17706.93</v>
      </c>
      <c r="F253" s="2" t="s">
        <v>69</v>
      </c>
    </row>
    <row r="254">
      <c r="A254" s="2" t="s">
        <v>7713</v>
      </c>
      <c r="B254" s="2" t="s">
        <v>7714</v>
      </c>
      <c r="C254" s="2">
        <v>9078</v>
      </c>
      <c r="D254" s="2" t="s">
        <v>69</v>
      </c>
      <c r="E254" s="2">
        <v>146518.92</v>
      </c>
      <c r="F254" s="2" t="s">
        <v>69</v>
      </c>
    </row>
    <row r="255">
      <c r="A255" s="2" t="s">
        <v>7715</v>
      </c>
      <c r="B255" s="2" t="s">
        <v>7716</v>
      </c>
      <c r="C255" s="2">
        <v>-3125</v>
      </c>
      <c r="D255" s="2" t="s">
        <v>69</v>
      </c>
      <c r="E255" s="2">
        <v>-52156.25</v>
      </c>
      <c r="F255" s="2" t="s">
        <v>69</v>
      </c>
    </row>
    <row r="256">
      <c r="A256" s="2" t="s">
        <v>7717</v>
      </c>
      <c r="B256" s="2" t="s">
        <v>7718</v>
      </c>
      <c r="C256" s="2">
        <v>5589</v>
      </c>
      <c r="D256" s="2" t="s">
        <v>69</v>
      </c>
      <c r="E256" s="2">
        <v>62373.24</v>
      </c>
      <c r="F256" s="2" t="s">
        <v>69</v>
      </c>
    </row>
    <row r="257">
      <c r="A257" s="2" t="s">
        <v>7719</v>
      </c>
      <c r="B257" s="2" t="s">
        <v>7720</v>
      </c>
      <c r="C257" s="2">
        <v>2246</v>
      </c>
      <c r="D257" s="2" t="s">
        <v>69</v>
      </c>
      <c r="E257" s="2">
        <v>18133.92</v>
      </c>
      <c r="F257" s="2" t="s">
        <v>69</v>
      </c>
    </row>
    <row r="258">
      <c r="A258" s="2" t="s">
        <v>7721</v>
      </c>
      <c r="B258" s="2" t="s">
        <v>7722</v>
      </c>
      <c r="C258" s="2">
        <v>-47652</v>
      </c>
      <c r="D258" s="2" t="s">
        <v>69</v>
      </c>
      <c r="E258" s="2">
        <v>-148800.78</v>
      </c>
      <c r="F258" s="2" t="s">
        <v>69</v>
      </c>
    </row>
    <row r="259">
      <c r="A259" s="2" t="s">
        <v>7723</v>
      </c>
      <c r="B259" s="2" t="s">
        <v>7724</v>
      </c>
      <c r="C259" s="2">
        <v>-3100</v>
      </c>
      <c r="D259" s="2" t="s">
        <v>69</v>
      </c>
      <c r="E259" s="2">
        <v>-35080.32</v>
      </c>
      <c r="F259" s="2" t="s">
        <v>69</v>
      </c>
    </row>
    <row r="260">
      <c r="A260" s="2" t="s">
        <v>7725</v>
      </c>
      <c r="B260" s="2" t="s">
        <v>7726</v>
      </c>
      <c r="C260" s="2">
        <v>28348</v>
      </c>
      <c r="D260" s="2" t="s">
        <v>69</v>
      </c>
      <c r="E260" s="2">
        <v>97674.4</v>
      </c>
      <c r="F260" s="2" t="s">
        <v>69</v>
      </c>
    </row>
    <row r="261">
      <c r="A261" s="2" t="s">
        <v>7727</v>
      </c>
      <c r="B261" s="2" t="s">
        <v>7728</v>
      </c>
      <c r="C261" s="2">
        <v>-10222</v>
      </c>
      <c r="D261" s="2" t="s">
        <v>69</v>
      </c>
      <c r="E261" s="2">
        <v>-90215.17</v>
      </c>
      <c r="F261" s="2" t="s">
        <v>69</v>
      </c>
    </row>
    <row r="262">
      <c r="A262" s="2" t="s">
        <v>7729</v>
      </c>
      <c r="B262" s="2" t="s">
        <v>7730</v>
      </c>
      <c r="C262" s="2">
        <v>275</v>
      </c>
      <c r="D262" s="2" t="s">
        <v>69</v>
      </c>
      <c r="E262" s="2">
        <v>5689.75</v>
      </c>
      <c r="F262" s="2" t="s">
        <v>69</v>
      </c>
    </row>
    <row r="263">
      <c r="A263" s="2" t="s">
        <v>7731</v>
      </c>
      <c r="B263" s="2" t="s">
        <v>7732</v>
      </c>
      <c r="C263" s="2">
        <v>-598</v>
      </c>
      <c r="D263" s="2" t="s">
        <v>69</v>
      </c>
      <c r="E263" s="2">
        <v>-69637.1</v>
      </c>
      <c r="F263" s="2" t="s">
        <v>69</v>
      </c>
    </row>
    <row r="264">
      <c r="A264" s="2" t="s">
        <v>7733</v>
      </c>
      <c r="B264" s="2" t="s">
        <v>7734</v>
      </c>
      <c r="C264" s="2">
        <v>-2472</v>
      </c>
      <c r="D264" s="2" t="s">
        <v>69</v>
      </c>
      <c r="E264" s="2">
        <v>-18317.52</v>
      </c>
      <c r="F264" s="2" t="s">
        <v>69</v>
      </c>
    </row>
    <row r="265">
      <c r="A265" s="2" t="s">
        <v>7735</v>
      </c>
      <c r="B265" s="2" t="s">
        <v>7736</v>
      </c>
      <c r="C265" s="2">
        <v>-3214</v>
      </c>
      <c r="D265" s="2" t="s">
        <v>69</v>
      </c>
      <c r="E265" s="2">
        <v>-41203.48</v>
      </c>
      <c r="F265" s="2" t="s">
        <v>69</v>
      </c>
    </row>
    <row r="266">
      <c r="A266" s="2" t="s">
        <v>7737</v>
      </c>
      <c r="B266" s="2" t="s">
        <v>7738</v>
      </c>
      <c r="C266" s="2">
        <v>-1114</v>
      </c>
      <c r="D266" s="2" t="s">
        <v>69</v>
      </c>
      <c r="E266" s="2">
        <v>-56947.68</v>
      </c>
      <c r="F266" s="2" t="s">
        <v>69</v>
      </c>
    </row>
    <row r="267">
      <c r="A267" s="2" t="s">
        <v>7739</v>
      </c>
      <c r="B267" s="2" t="s">
        <v>7740</v>
      </c>
      <c r="C267" s="2">
        <v>-4923</v>
      </c>
      <c r="D267" s="2" t="s">
        <v>69</v>
      </c>
      <c r="E267" s="2">
        <v>-56368.35</v>
      </c>
      <c r="F267" s="2" t="s">
        <v>69</v>
      </c>
    </row>
    <row r="268">
      <c r="A268" s="2" t="s">
        <v>7741</v>
      </c>
      <c r="B268" s="2" t="s">
        <v>7742</v>
      </c>
      <c r="C268" s="2">
        <v>-5697</v>
      </c>
      <c r="D268" s="2" t="s">
        <v>69</v>
      </c>
      <c r="E268" s="2">
        <v>-20566.17</v>
      </c>
      <c r="F268" s="2" t="s">
        <v>69</v>
      </c>
    </row>
    <row r="269">
      <c r="A269" s="2" t="s">
        <v>7743</v>
      </c>
      <c r="B269" s="2" t="s">
        <v>7744</v>
      </c>
      <c r="C269" s="2">
        <v>-1683</v>
      </c>
      <c r="D269" s="2" t="s">
        <v>69</v>
      </c>
      <c r="E269" s="2">
        <v>-64778.67</v>
      </c>
      <c r="F269" s="2" t="s">
        <v>69</v>
      </c>
    </row>
    <row r="270">
      <c r="A270" s="2" t="s">
        <v>7745</v>
      </c>
      <c r="B270" s="2" t="s">
        <v>7746</v>
      </c>
      <c r="C270" s="2">
        <v>1209</v>
      </c>
      <c r="D270" s="2" t="s">
        <v>69</v>
      </c>
      <c r="E270" s="2">
        <v>36184.45</v>
      </c>
      <c r="F270" s="2" t="s">
        <v>69</v>
      </c>
    </row>
    <row r="271">
      <c r="A271" s="2" t="s">
        <v>7747</v>
      </c>
      <c r="B271" s="2" t="s">
        <v>7748</v>
      </c>
      <c r="C271" s="2">
        <v>645</v>
      </c>
      <c r="D271" s="2" t="s">
        <v>69</v>
      </c>
      <c r="E271" s="2">
        <v>25361.4</v>
      </c>
      <c r="F271" s="2" t="s">
        <v>69</v>
      </c>
    </row>
    <row r="272">
      <c r="A272" s="2" t="s">
        <v>7749</v>
      </c>
      <c r="B272" s="2" t="s">
        <v>7750</v>
      </c>
      <c r="C272" s="2">
        <v>-2240</v>
      </c>
      <c r="D272" s="2" t="s">
        <v>69</v>
      </c>
      <c r="E272" s="2">
        <v>-72233.56</v>
      </c>
      <c r="F272" s="2" t="s">
        <v>69</v>
      </c>
    </row>
    <row r="273">
      <c r="A273" s="2" t="s">
        <v>7751</v>
      </c>
      <c r="B273" s="2" t="s">
        <v>7752</v>
      </c>
      <c r="C273" s="2">
        <v>-2830</v>
      </c>
      <c r="D273" s="2" t="s">
        <v>69</v>
      </c>
      <c r="E273" s="2">
        <v>-135047.6</v>
      </c>
      <c r="F273" s="2" t="s">
        <v>69</v>
      </c>
    </row>
    <row r="274">
      <c r="A274" s="2" t="s">
        <v>7753</v>
      </c>
      <c r="B274" s="2" t="s">
        <v>7754</v>
      </c>
      <c r="C274" s="2">
        <v>-4045</v>
      </c>
      <c r="D274" s="2" t="s">
        <v>69</v>
      </c>
      <c r="E274" s="2">
        <v>-117770.18</v>
      </c>
      <c r="F274" s="2" t="s">
        <v>69</v>
      </c>
    </row>
    <row r="275">
      <c r="A275" s="2" t="s">
        <v>7755</v>
      </c>
      <c r="B275" s="2" t="s">
        <v>7756</v>
      </c>
      <c r="C275" s="2">
        <v>-1092</v>
      </c>
      <c r="D275" s="2" t="s">
        <v>69</v>
      </c>
      <c r="E275" s="2">
        <v>-307982.27</v>
      </c>
      <c r="F275" s="2" t="s">
        <v>69</v>
      </c>
    </row>
    <row r="276">
      <c r="A276" s="2" t="s">
        <v>7757</v>
      </c>
      <c r="B276" s="2" t="s">
        <v>7758</v>
      </c>
      <c r="C276" s="2">
        <v>-7403</v>
      </c>
      <c r="D276" s="2" t="s">
        <v>69</v>
      </c>
      <c r="E276" s="2">
        <v>-113339.93</v>
      </c>
      <c r="F276" s="2" t="s">
        <v>69</v>
      </c>
    </row>
    <row r="277">
      <c r="A277" s="2" t="s">
        <v>7759</v>
      </c>
      <c r="B277" s="2" t="s">
        <v>7760</v>
      </c>
      <c r="C277" s="2">
        <v>2901</v>
      </c>
      <c r="D277" s="2" t="s">
        <v>69</v>
      </c>
      <c r="E277" s="2">
        <v>23386.46</v>
      </c>
      <c r="F277" s="2" t="s">
        <v>69</v>
      </c>
    </row>
    <row r="278">
      <c r="A278" s="2" t="s">
        <v>7761</v>
      </c>
      <c r="B278" s="2" t="s">
        <v>7762</v>
      </c>
      <c r="C278" s="2">
        <v>-5384</v>
      </c>
      <c r="D278" s="2" t="s">
        <v>69</v>
      </c>
      <c r="E278" s="2">
        <v>-98796.4</v>
      </c>
      <c r="F278" s="2" t="s">
        <v>69</v>
      </c>
    </row>
    <row r="279">
      <c r="A279" s="2" t="s">
        <v>7763</v>
      </c>
      <c r="B279" s="2" t="s">
        <v>7764</v>
      </c>
      <c r="C279" s="2">
        <v>31100</v>
      </c>
      <c r="D279" s="2" t="s">
        <v>69</v>
      </c>
      <c r="E279" s="2">
        <v>227047.63</v>
      </c>
      <c r="F279" s="2" t="s">
        <v>69</v>
      </c>
    </row>
    <row r="280">
      <c r="A280" s="2" t="s">
        <v>7765</v>
      </c>
      <c r="B280" s="2" t="s">
        <v>7766</v>
      </c>
      <c r="C280" s="2">
        <v>-1229</v>
      </c>
      <c r="D280" s="2" t="s">
        <v>69</v>
      </c>
      <c r="E280" s="2">
        <v>-249376.64</v>
      </c>
      <c r="F280" s="2" t="s">
        <v>69</v>
      </c>
    </row>
    <row r="281">
      <c r="A281" s="2" t="s">
        <v>7767</v>
      </c>
      <c r="B281" s="2" t="s">
        <v>7768</v>
      </c>
      <c r="C281" s="2">
        <v>7917</v>
      </c>
      <c r="D281" s="2" t="s">
        <v>69</v>
      </c>
      <c r="E281" s="2">
        <v>49733.24</v>
      </c>
      <c r="F281" s="2" t="s">
        <v>69</v>
      </c>
    </row>
    <row r="282">
      <c r="A282" s="2" t="s">
        <v>7769</v>
      </c>
      <c r="B282" s="2" t="s">
        <v>7770</v>
      </c>
      <c r="C282" s="2">
        <v>3031</v>
      </c>
      <c r="D282" s="2" t="s">
        <v>69</v>
      </c>
      <c r="E282" s="2">
        <v>3769.13</v>
      </c>
      <c r="F282" s="2" t="s">
        <v>69</v>
      </c>
    </row>
    <row r="283">
      <c r="A283" s="2" t="s">
        <v>7771</v>
      </c>
      <c r="B283" s="2" t="s">
        <v>7772</v>
      </c>
      <c r="C283" s="2">
        <v>-2299</v>
      </c>
      <c r="D283" s="2" t="s">
        <v>69</v>
      </c>
      <c r="E283" s="2">
        <v>-77913.11</v>
      </c>
      <c r="F283" s="2" t="s">
        <v>69</v>
      </c>
    </row>
    <row r="284">
      <c r="A284" s="2" t="s">
        <v>7773</v>
      </c>
      <c r="B284" s="2" t="s">
        <v>7774</v>
      </c>
      <c r="C284" s="2">
        <v>505</v>
      </c>
      <c r="D284" s="2" t="s">
        <v>69</v>
      </c>
      <c r="E284" s="2">
        <v>61882.7</v>
      </c>
      <c r="F284" s="2" t="s">
        <v>69</v>
      </c>
    </row>
    <row r="285">
      <c r="A285" s="2" t="s">
        <v>7775</v>
      </c>
      <c r="B285" s="2" t="s">
        <v>7776</v>
      </c>
      <c r="C285" s="2">
        <v>-1491</v>
      </c>
      <c r="D285" s="2" t="s">
        <v>69</v>
      </c>
      <c r="E285" s="2">
        <v>-26509.98</v>
      </c>
      <c r="F285" s="2" t="s">
        <v>69</v>
      </c>
    </row>
    <row r="286">
      <c r="A286" s="2" t="s">
        <v>7777</v>
      </c>
      <c r="B286" s="2" t="s">
        <v>7778</v>
      </c>
      <c r="C286" s="2">
        <v>-30653</v>
      </c>
      <c r="D286" s="2" t="s">
        <v>69</v>
      </c>
      <c r="E286" s="2">
        <v>-43188.37</v>
      </c>
      <c r="F286" s="2" t="s">
        <v>69</v>
      </c>
    </row>
    <row r="287">
      <c r="A287" s="2" t="s">
        <v>7779</v>
      </c>
      <c r="B287" s="2" t="s">
        <v>7780</v>
      </c>
      <c r="C287" s="2">
        <v>-7308</v>
      </c>
      <c r="D287" s="2" t="s">
        <v>69</v>
      </c>
      <c r="E287" s="2">
        <v>-303355.08</v>
      </c>
      <c r="F287" s="2" t="s">
        <v>69</v>
      </c>
    </row>
    <row r="288">
      <c r="A288" s="2" t="s">
        <v>7781</v>
      </c>
      <c r="B288" s="2" t="s">
        <v>7782</v>
      </c>
      <c r="C288" s="2">
        <v>4958</v>
      </c>
      <c r="D288" s="2" t="s">
        <v>69</v>
      </c>
      <c r="E288" s="2">
        <v>33317.76</v>
      </c>
      <c r="F288" s="2" t="s">
        <v>69</v>
      </c>
    </row>
    <row r="289">
      <c r="A289" s="2" t="s">
        <v>7783</v>
      </c>
      <c r="B289" s="2" t="s">
        <v>7784</v>
      </c>
      <c r="C289" s="2">
        <v>5529</v>
      </c>
      <c r="D289" s="2" t="s">
        <v>69</v>
      </c>
      <c r="E289" s="2">
        <v>49042.23</v>
      </c>
      <c r="F289" s="2" t="s">
        <v>69</v>
      </c>
    </row>
    <row r="290">
      <c r="A290" s="2" t="s">
        <v>7785</v>
      </c>
      <c r="B290" s="2" t="s">
        <v>7786</v>
      </c>
      <c r="C290" s="2">
        <v>-6320</v>
      </c>
      <c r="D290" s="2" t="s">
        <v>69</v>
      </c>
      <c r="E290" s="2">
        <v>-76965.05</v>
      </c>
      <c r="F290" s="2" t="s">
        <v>69</v>
      </c>
    </row>
    <row r="291">
      <c r="A291" s="2" t="s">
        <v>7787</v>
      </c>
      <c r="B291" s="2" t="s">
        <v>7788</v>
      </c>
      <c r="C291" s="2">
        <v>-830</v>
      </c>
      <c r="D291" s="2" t="s">
        <v>69</v>
      </c>
      <c r="E291" s="2">
        <v>-19820.54</v>
      </c>
      <c r="F291" s="2" t="s">
        <v>69</v>
      </c>
    </row>
    <row r="292">
      <c r="A292" s="2" t="s">
        <v>7789</v>
      </c>
      <c r="B292" s="2" t="s">
        <v>7790</v>
      </c>
      <c r="C292" s="2">
        <v>2715</v>
      </c>
      <c r="D292" s="2" t="s">
        <v>69</v>
      </c>
      <c r="E292" s="2">
        <v>42969.54</v>
      </c>
      <c r="F292" s="2" t="s">
        <v>69</v>
      </c>
    </row>
    <row r="293">
      <c r="A293" s="2" t="s">
        <v>7791</v>
      </c>
      <c r="B293" s="2" t="s">
        <v>7792</v>
      </c>
      <c r="C293" s="2">
        <v>-13776</v>
      </c>
      <c r="D293" s="2" t="s">
        <v>69</v>
      </c>
      <c r="E293" s="2">
        <v>-96000</v>
      </c>
      <c r="F293" s="2" t="s">
        <v>69</v>
      </c>
    </row>
    <row r="294">
      <c r="A294" s="2" t="s">
        <v>7793</v>
      </c>
      <c r="B294" s="2" t="s">
        <v>7794</v>
      </c>
      <c r="C294" s="2">
        <v>-1376</v>
      </c>
      <c r="D294" s="2" t="s">
        <v>69</v>
      </c>
      <c r="E294" s="2">
        <v>-43412.8</v>
      </c>
      <c r="F294" s="2" t="s">
        <v>69</v>
      </c>
    </row>
    <row r="295">
      <c r="A295" s="2" t="s">
        <v>7795</v>
      </c>
      <c r="B295" s="2" t="s">
        <v>7796</v>
      </c>
      <c r="C295" s="2">
        <v>-10637</v>
      </c>
      <c r="D295" s="2" t="s">
        <v>69</v>
      </c>
      <c r="E295" s="2">
        <v>-205870.02</v>
      </c>
      <c r="F295" s="2" t="s">
        <v>69</v>
      </c>
    </row>
    <row r="296">
      <c r="A296" s="2" t="s">
        <v>7797</v>
      </c>
      <c r="B296" s="2" t="s">
        <v>7798</v>
      </c>
      <c r="C296" s="2">
        <v>1404</v>
      </c>
      <c r="D296" s="2" t="s">
        <v>69</v>
      </c>
      <c r="E296" s="2">
        <v>20807.28</v>
      </c>
      <c r="F296" s="2" t="s">
        <v>69</v>
      </c>
    </row>
    <row r="297">
      <c r="A297" s="2" t="s">
        <v>7799</v>
      </c>
      <c r="B297" s="2" t="s">
        <v>7800</v>
      </c>
      <c r="C297" s="2">
        <v>-782</v>
      </c>
      <c r="D297" s="2" t="s">
        <v>69</v>
      </c>
      <c r="E297" s="2">
        <v>-35150.9</v>
      </c>
      <c r="F297" s="2" t="s">
        <v>69</v>
      </c>
    </row>
    <row r="298">
      <c r="A298" s="2" t="s">
        <v>7801</v>
      </c>
      <c r="B298" s="2" t="s">
        <v>7802</v>
      </c>
      <c r="C298" s="2">
        <v>1858</v>
      </c>
      <c r="D298" s="2" t="s">
        <v>69</v>
      </c>
      <c r="E298" s="2">
        <v>30619.84</v>
      </c>
      <c r="F298" s="2" t="s">
        <v>69</v>
      </c>
    </row>
    <row r="299">
      <c r="A299" s="2" t="s">
        <v>7803</v>
      </c>
      <c r="B299" s="2" t="s">
        <v>7804</v>
      </c>
      <c r="C299" s="2">
        <v>4644</v>
      </c>
      <c r="D299" s="2" t="s">
        <v>69</v>
      </c>
      <c r="E299" s="2">
        <v>101326.16</v>
      </c>
      <c r="F299" s="2" t="s">
        <v>69</v>
      </c>
    </row>
    <row r="300">
      <c r="A300" s="2" t="s">
        <v>7805</v>
      </c>
      <c r="B300" s="2" t="s">
        <v>7806</v>
      </c>
      <c r="C300" s="2">
        <v>3547</v>
      </c>
      <c r="D300" s="2" t="s">
        <v>69</v>
      </c>
      <c r="E300" s="2">
        <v>45570.83</v>
      </c>
      <c r="F300" s="2" t="s">
        <v>69</v>
      </c>
    </row>
    <row r="301">
      <c r="A301" s="2" t="s">
        <v>7807</v>
      </c>
      <c r="B301" s="2" t="s">
        <v>7808</v>
      </c>
      <c r="C301" s="2">
        <v>190</v>
      </c>
      <c r="D301" s="2" t="s">
        <v>69</v>
      </c>
      <c r="E301" s="2">
        <v>2853.8</v>
      </c>
      <c r="F301" s="2" t="s">
        <v>69</v>
      </c>
    </row>
    <row r="302">
      <c r="A302" s="2" t="s">
        <v>7809</v>
      </c>
      <c r="B302" s="2" t="s">
        <v>7810</v>
      </c>
      <c r="C302" s="2">
        <v>-13574</v>
      </c>
      <c r="D302" s="2" t="s">
        <v>69</v>
      </c>
      <c r="E302" s="2">
        <v>-124172.06</v>
      </c>
      <c r="F302" s="2" t="s">
        <v>69</v>
      </c>
    </row>
    <row r="303">
      <c r="A303" s="2" t="s">
        <v>7811</v>
      </c>
      <c r="B303" s="2" t="s">
        <v>7812</v>
      </c>
      <c r="C303" s="2">
        <v>-245</v>
      </c>
      <c r="D303" s="2" t="s">
        <v>69</v>
      </c>
      <c r="E303" s="2">
        <v>-19626.95</v>
      </c>
      <c r="F303" s="2" t="s">
        <v>69</v>
      </c>
    </row>
    <row r="304">
      <c r="A304" s="2" t="s">
        <v>7813</v>
      </c>
      <c r="B304" s="2" t="s">
        <v>7814</v>
      </c>
      <c r="C304" s="2">
        <v>-2492</v>
      </c>
      <c r="D304" s="2" t="s">
        <v>69</v>
      </c>
      <c r="E304" s="2">
        <v>-24938.8</v>
      </c>
      <c r="F304" s="2" t="s">
        <v>69</v>
      </c>
    </row>
    <row r="305">
      <c r="A305" s="2" t="s">
        <v>7815</v>
      </c>
      <c r="B305" s="2" t="s">
        <v>7816</v>
      </c>
      <c r="C305" s="2">
        <v>-3942</v>
      </c>
      <c r="D305" s="2" t="s">
        <v>69</v>
      </c>
      <c r="E305" s="2">
        <v>-182829.96</v>
      </c>
      <c r="F305" s="2" t="s">
        <v>69</v>
      </c>
    </row>
    <row r="306">
      <c r="A306" s="2" t="s">
        <v>7817</v>
      </c>
      <c r="B306" s="2" t="s">
        <v>7818</v>
      </c>
      <c r="C306" s="2">
        <v>-4442</v>
      </c>
      <c r="D306" s="2" t="s">
        <v>69</v>
      </c>
      <c r="E306" s="2">
        <v>-178168.62</v>
      </c>
      <c r="F306" s="2" t="s">
        <v>69</v>
      </c>
    </row>
    <row r="307">
      <c r="A307" s="2" t="s">
        <v>7819</v>
      </c>
      <c r="B307" s="2" t="s">
        <v>7820</v>
      </c>
      <c r="C307" s="2">
        <v>13337</v>
      </c>
      <c r="D307" s="2" t="s">
        <v>69</v>
      </c>
      <c r="E307" s="2">
        <v>233928.41</v>
      </c>
      <c r="F307" s="2" t="s">
        <v>69</v>
      </c>
    </row>
    <row r="308">
      <c r="A308" s="2" t="s">
        <v>7821</v>
      </c>
      <c r="B308" s="2" t="s">
        <v>7822</v>
      </c>
      <c r="C308" s="2">
        <v>618</v>
      </c>
      <c r="D308" s="2" t="s">
        <v>69</v>
      </c>
      <c r="E308" s="2">
        <v>42734.7</v>
      </c>
      <c r="F308" s="2" t="s">
        <v>69</v>
      </c>
    </row>
    <row r="309">
      <c r="A309" s="2" t="s">
        <v>7823</v>
      </c>
      <c r="B309" s="2" t="s">
        <v>7824</v>
      </c>
      <c r="C309" s="2">
        <v>-2968</v>
      </c>
      <c r="D309" s="2" t="s">
        <v>69</v>
      </c>
      <c r="E309" s="2">
        <v>-23328.48</v>
      </c>
      <c r="F309" s="2" t="s">
        <v>69</v>
      </c>
    </row>
    <row r="310">
      <c r="A310" s="2" t="s">
        <v>7825</v>
      </c>
      <c r="B310" s="2" t="s">
        <v>7826</v>
      </c>
      <c r="C310" s="2">
        <v>-2777</v>
      </c>
      <c r="D310" s="2" t="s">
        <v>69</v>
      </c>
      <c r="E310" s="2">
        <v>-31269.02</v>
      </c>
      <c r="F310" s="2" t="s">
        <v>69</v>
      </c>
    </row>
    <row r="311">
      <c r="A311" s="2" t="s">
        <v>7827</v>
      </c>
      <c r="B311" s="2" t="s">
        <v>7828</v>
      </c>
      <c r="C311" s="2">
        <v>-302</v>
      </c>
      <c r="D311" s="2" t="s">
        <v>69</v>
      </c>
      <c r="E311" s="2">
        <v>-46713.36</v>
      </c>
      <c r="F311" s="2" t="s">
        <v>69</v>
      </c>
    </row>
    <row r="312">
      <c r="A312" s="2" t="s">
        <v>7829</v>
      </c>
      <c r="B312" s="2" t="s">
        <v>7830</v>
      </c>
      <c r="C312" s="2">
        <v>-1994</v>
      </c>
      <c r="D312" s="2" t="s">
        <v>69</v>
      </c>
      <c r="E312" s="2">
        <v>-47357.5</v>
      </c>
      <c r="F312" s="2" t="s">
        <v>69</v>
      </c>
    </row>
    <row r="313">
      <c r="A313" s="2" t="s">
        <v>7831</v>
      </c>
      <c r="B313" s="2" t="s">
        <v>7832</v>
      </c>
      <c r="C313" s="2">
        <v>179</v>
      </c>
      <c r="D313" s="2" t="s">
        <v>69</v>
      </c>
      <c r="E313" s="2">
        <v>3232.74</v>
      </c>
      <c r="F313" s="2" t="s">
        <v>69</v>
      </c>
    </row>
    <row r="314">
      <c r="A314" s="2" t="s">
        <v>7833</v>
      </c>
      <c r="B314" s="2" t="s">
        <v>7834</v>
      </c>
      <c r="C314" s="2">
        <v>-4394</v>
      </c>
      <c r="D314" s="2" t="s">
        <v>69</v>
      </c>
      <c r="E314" s="2">
        <v>-126619.19</v>
      </c>
      <c r="F314" s="2" t="s">
        <v>69</v>
      </c>
    </row>
    <row r="315">
      <c r="A315" s="2" t="s">
        <v>7835</v>
      </c>
      <c r="B315" s="2" t="s">
        <v>7836</v>
      </c>
      <c r="C315" s="2">
        <v>-16565</v>
      </c>
      <c r="D315" s="2" t="s">
        <v>69</v>
      </c>
      <c r="E315" s="2">
        <v>-60997.39</v>
      </c>
      <c r="F315" s="2" t="s">
        <v>69</v>
      </c>
    </row>
    <row r="316">
      <c r="A316" s="2" t="s">
        <v>7837</v>
      </c>
      <c r="B316" s="2" t="s">
        <v>7838</v>
      </c>
      <c r="C316" s="2">
        <v>-780</v>
      </c>
      <c r="D316" s="2" t="s">
        <v>69</v>
      </c>
      <c r="E316" s="2">
        <v>-74152.9</v>
      </c>
      <c r="F316" s="2" t="s">
        <v>69</v>
      </c>
    </row>
    <row r="317">
      <c r="A317" s="2" t="s">
        <v>7839</v>
      </c>
      <c r="B317" s="2" t="s">
        <v>7840</v>
      </c>
      <c r="C317" s="2">
        <v>-9248</v>
      </c>
      <c r="D317" s="2" t="s">
        <v>69</v>
      </c>
      <c r="E317" s="2">
        <v>-73946.79</v>
      </c>
      <c r="F317" s="2" t="s">
        <v>69</v>
      </c>
    </row>
    <row r="318">
      <c r="A318" s="2" t="s">
        <v>7841</v>
      </c>
      <c r="B318" s="2" t="s">
        <v>7842</v>
      </c>
      <c r="C318" s="2">
        <v>-5649</v>
      </c>
      <c r="D318" s="2" t="s">
        <v>69</v>
      </c>
      <c r="E318" s="2">
        <v>-98236.11</v>
      </c>
      <c r="F318" s="2" t="s">
        <v>69</v>
      </c>
    </row>
    <row r="319">
      <c r="A319" s="2" t="s">
        <v>7843</v>
      </c>
      <c r="B319" s="2" t="s">
        <v>7844</v>
      </c>
      <c r="C319" s="2">
        <v>727</v>
      </c>
      <c r="D319" s="2" t="s">
        <v>69</v>
      </c>
      <c r="E319" s="2">
        <v>22108.07</v>
      </c>
      <c r="F319" s="2" t="s">
        <v>69</v>
      </c>
    </row>
    <row r="320">
      <c r="A320" s="2" t="s">
        <v>7845</v>
      </c>
      <c r="B320" s="2" t="s">
        <v>7846</v>
      </c>
      <c r="C320" s="2">
        <v>68719</v>
      </c>
      <c r="D320" s="2" t="s">
        <v>69</v>
      </c>
      <c r="E320" s="2">
        <v>86593.23</v>
      </c>
      <c r="F320" s="2" t="s">
        <v>69</v>
      </c>
    </row>
    <row r="321">
      <c r="A321" s="2" t="s">
        <v>7847</v>
      </c>
      <c r="B321" s="2" t="s">
        <v>7848</v>
      </c>
      <c r="C321" s="2">
        <v>-4719</v>
      </c>
      <c r="D321" s="2" t="s">
        <v>69</v>
      </c>
      <c r="E321" s="2">
        <v>-20527.65</v>
      </c>
      <c r="F321" s="2" t="s">
        <v>69</v>
      </c>
    </row>
    <row r="322">
      <c r="A322" s="2" t="s">
        <v>7849</v>
      </c>
      <c r="B322" s="2" t="s">
        <v>7850</v>
      </c>
      <c r="C322" s="2">
        <v>-346</v>
      </c>
      <c r="D322" s="2" t="s">
        <v>69</v>
      </c>
      <c r="E322" s="2">
        <v>-25842.74</v>
      </c>
      <c r="F322" s="2" t="s">
        <v>69</v>
      </c>
    </row>
    <row r="323">
      <c r="A323" s="2" t="s">
        <v>7851</v>
      </c>
      <c r="B323" s="2" t="s">
        <v>7852</v>
      </c>
      <c r="C323" s="2">
        <v>-826</v>
      </c>
      <c r="D323" s="2" t="s">
        <v>69</v>
      </c>
      <c r="E323" s="2">
        <v>-48709.22</v>
      </c>
      <c r="F323" s="2" t="s">
        <v>69</v>
      </c>
    </row>
    <row r="324">
      <c r="A324" s="2" t="s">
        <v>7853</v>
      </c>
      <c r="B324" s="2" t="s">
        <v>7854</v>
      </c>
      <c r="C324" s="2">
        <v>4155</v>
      </c>
      <c r="D324" s="2" t="s">
        <v>69</v>
      </c>
      <c r="E324" s="2">
        <v>25553.25</v>
      </c>
      <c r="F324" s="2" t="s">
        <v>69</v>
      </c>
    </row>
    <row r="325">
      <c r="A325" s="2" t="s">
        <v>7855</v>
      </c>
      <c r="B325" s="2" t="s">
        <v>7856</v>
      </c>
      <c r="C325" s="2">
        <v>1549</v>
      </c>
      <c r="D325" s="2" t="s">
        <v>69</v>
      </c>
      <c r="E325" s="2">
        <v>161216.83</v>
      </c>
      <c r="F325" s="2" t="s">
        <v>69</v>
      </c>
    </row>
    <row r="326">
      <c r="A326" s="2" t="s">
        <v>7857</v>
      </c>
      <c r="B326" s="2" t="s">
        <v>7858</v>
      </c>
      <c r="C326" s="2">
        <v>-7101</v>
      </c>
      <c r="D326" s="2" t="s">
        <v>69</v>
      </c>
      <c r="E326" s="2">
        <v>-82655.64</v>
      </c>
      <c r="F326" s="2" t="s">
        <v>69</v>
      </c>
    </row>
    <row r="327">
      <c r="A327" s="2" t="s">
        <v>7859</v>
      </c>
      <c r="B327" s="2" t="s">
        <v>7860</v>
      </c>
      <c r="C327" s="2">
        <v>-1800</v>
      </c>
      <c r="D327" s="2" t="s">
        <v>69</v>
      </c>
      <c r="E327" s="2">
        <v>-69733.69</v>
      </c>
      <c r="F327" s="2" t="s">
        <v>69</v>
      </c>
    </row>
    <row r="328">
      <c r="A328" s="2" t="s">
        <v>7861</v>
      </c>
      <c r="B328" s="2" t="s">
        <v>7862</v>
      </c>
      <c r="C328" s="2">
        <v>-2125</v>
      </c>
      <c r="D328" s="2" t="s">
        <v>69</v>
      </c>
      <c r="E328" s="2">
        <v>-40321.2</v>
      </c>
      <c r="F328" s="2" t="s">
        <v>69</v>
      </c>
    </row>
    <row r="329">
      <c r="A329" s="2" t="s">
        <v>7863</v>
      </c>
      <c r="B329" s="2" t="s">
        <v>7864</v>
      </c>
      <c r="C329" s="2">
        <v>-951</v>
      </c>
      <c r="D329" s="2" t="s">
        <v>69</v>
      </c>
      <c r="E329" s="2">
        <v>-33969.72</v>
      </c>
      <c r="F329" s="2" t="s">
        <v>69</v>
      </c>
    </row>
    <row r="330">
      <c r="A330" s="2" t="s">
        <v>7865</v>
      </c>
      <c r="B330" s="2" t="s">
        <v>7866</v>
      </c>
      <c r="C330" s="2">
        <v>-29525</v>
      </c>
      <c r="D330" s="2" t="s">
        <v>69</v>
      </c>
      <c r="E330" s="2">
        <v>-145899.19</v>
      </c>
      <c r="F330" s="2" t="s">
        <v>69</v>
      </c>
    </row>
    <row r="331">
      <c r="A331" s="2" t="s">
        <v>7867</v>
      </c>
      <c r="B331" s="2" t="s">
        <v>7868</v>
      </c>
      <c r="C331" s="2">
        <v>12594</v>
      </c>
      <c r="D331" s="2" t="s">
        <v>69</v>
      </c>
      <c r="E331" s="2">
        <v>25915.46</v>
      </c>
      <c r="F331" s="2" t="s">
        <v>69</v>
      </c>
    </row>
    <row r="332">
      <c r="A332" s="2" t="s">
        <v>7869</v>
      </c>
      <c r="B332" s="2" t="s">
        <v>7870</v>
      </c>
      <c r="C332" s="2">
        <v>-442</v>
      </c>
      <c r="D332" s="2" t="s">
        <v>69</v>
      </c>
      <c r="E332" s="2">
        <v>-41662.92</v>
      </c>
      <c r="F332" s="2" t="s">
        <v>69</v>
      </c>
    </row>
    <row r="333">
      <c r="A333" s="2" t="s">
        <v>7871</v>
      </c>
      <c r="B333" s="2" t="s">
        <v>7872</v>
      </c>
      <c r="C333" s="2">
        <v>2220</v>
      </c>
      <c r="D333" s="2" t="s">
        <v>69</v>
      </c>
      <c r="E333" s="2">
        <v>49483.8</v>
      </c>
      <c r="F333" s="2" t="s">
        <v>69</v>
      </c>
    </row>
    <row r="334">
      <c r="A334" s="2" t="s">
        <v>7873</v>
      </c>
      <c r="B334" s="2" t="s">
        <v>7874</v>
      </c>
      <c r="C334" s="2">
        <v>3760</v>
      </c>
      <c r="D334" s="2" t="s">
        <v>69</v>
      </c>
      <c r="E334" s="2">
        <v>160740</v>
      </c>
      <c r="F334" s="2" t="s">
        <v>69</v>
      </c>
    </row>
    <row r="335">
      <c r="A335" s="2" t="s">
        <v>7875</v>
      </c>
      <c r="B335" s="2" t="s">
        <v>7876</v>
      </c>
      <c r="C335" s="2">
        <v>5692</v>
      </c>
      <c r="D335" s="2" t="s">
        <v>69</v>
      </c>
      <c r="E335" s="2">
        <v>66767.16</v>
      </c>
      <c r="F335" s="2" t="s">
        <v>69</v>
      </c>
    </row>
    <row r="336">
      <c r="A336" s="2" t="s">
        <v>7877</v>
      </c>
      <c r="B336" s="2" t="s">
        <v>7878</v>
      </c>
      <c r="C336" s="2">
        <v>-34900</v>
      </c>
      <c r="D336" s="2" t="s">
        <v>69</v>
      </c>
      <c r="E336" s="2">
        <v>-78595.43</v>
      </c>
      <c r="F336" s="2" t="s">
        <v>69</v>
      </c>
    </row>
    <row r="337">
      <c r="A337" s="2" t="s">
        <v>7879</v>
      </c>
      <c r="B337" s="2" t="s">
        <v>7880</v>
      </c>
      <c r="C337" s="2">
        <v>4000</v>
      </c>
      <c r="D337" s="2" t="s">
        <v>69</v>
      </c>
      <c r="E337" s="2">
        <v>65116.5</v>
      </c>
      <c r="F337" s="2" t="s">
        <v>69</v>
      </c>
    </row>
    <row r="338">
      <c r="A338" s="2" t="s">
        <v>7881</v>
      </c>
      <c r="B338" s="2" t="s">
        <v>7882</v>
      </c>
      <c r="C338" s="2">
        <v>-2814</v>
      </c>
      <c r="D338" s="2" t="s">
        <v>69</v>
      </c>
      <c r="E338" s="2">
        <v>-211190.7</v>
      </c>
      <c r="F338" s="2" t="s">
        <v>69</v>
      </c>
    </row>
    <row r="339">
      <c r="A339" s="2" t="s">
        <v>7883</v>
      </c>
      <c r="B339" s="2" t="s">
        <v>7884</v>
      </c>
      <c r="C339" s="2">
        <v>2310</v>
      </c>
      <c r="D339" s="2" t="s">
        <v>69</v>
      </c>
      <c r="E339" s="2">
        <v>38715.6</v>
      </c>
      <c r="F339" s="2" t="s">
        <v>69</v>
      </c>
    </row>
    <row r="340">
      <c r="A340" s="2" t="s">
        <v>7885</v>
      </c>
      <c r="B340" s="2" t="s">
        <v>7886</v>
      </c>
      <c r="C340" s="2">
        <v>10600</v>
      </c>
      <c r="D340" s="2" t="s">
        <v>69</v>
      </c>
      <c r="E340" s="2">
        <v>57627.22</v>
      </c>
      <c r="F340" s="2" t="s">
        <v>69</v>
      </c>
    </row>
    <row r="341">
      <c r="A341" s="2" t="s">
        <v>7887</v>
      </c>
      <c r="B341" s="2" t="s">
        <v>7888</v>
      </c>
      <c r="C341" s="2">
        <v>-875</v>
      </c>
      <c r="D341" s="2" t="s">
        <v>69</v>
      </c>
      <c r="E341" s="2">
        <v>-67910.08</v>
      </c>
      <c r="F341" s="2" t="s">
        <v>69</v>
      </c>
    </row>
    <row r="342">
      <c r="A342" s="2" t="s">
        <v>7889</v>
      </c>
      <c r="B342" s="2" t="s">
        <v>7890</v>
      </c>
      <c r="C342" s="2">
        <v>5083</v>
      </c>
      <c r="D342" s="2" t="s">
        <v>69</v>
      </c>
      <c r="E342" s="2">
        <v>95183.17</v>
      </c>
      <c r="F342" s="2" t="s">
        <v>69</v>
      </c>
    </row>
    <row r="343">
      <c r="A343" s="2" t="s">
        <v>7891</v>
      </c>
      <c r="B343" s="2" t="s">
        <v>7892</v>
      </c>
      <c r="C343" s="2">
        <v>6477</v>
      </c>
      <c r="D343" s="2" t="s">
        <v>69</v>
      </c>
      <c r="E343" s="2">
        <v>122646.87</v>
      </c>
      <c r="F343" s="2" t="s">
        <v>69</v>
      </c>
    </row>
    <row r="344">
      <c r="A344" s="2" t="s">
        <v>7893</v>
      </c>
      <c r="B344" s="2" t="s">
        <v>7894</v>
      </c>
      <c r="C344" s="2">
        <v>-5228</v>
      </c>
      <c r="D344" s="2" t="s">
        <v>69</v>
      </c>
      <c r="E344" s="2">
        <v>-132895.76</v>
      </c>
      <c r="F344" s="2" t="s">
        <v>69</v>
      </c>
    </row>
    <row r="345">
      <c r="A345" s="2" t="s">
        <v>7895</v>
      </c>
      <c r="B345" s="2" t="s">
        <v>7896</v>
      </c>
      <c r="C345" s="2">
        <v>-2998</v>
      </c>
      <c r="D345" s="2" t="s">
        <v>69</v>
      </c>
      <c r="E345" s="2">
        <v>-42811.44</v>
      </c>
      <c r="F345" s="2" t="s">
        <v>69</v>
      </c>
    </row>
    <row r="346">
      <c r="A346" s="2" t="s">
        <v>7897</v>
      </c>
      <c r="B346" s="2" t="s">
        <v>7898</v>
      </c>
      <c r="C346" s="2">
        <v>-3447</v>
      </c>
      <c r="D346" s="2" t="s">
        <v>69</v>
      </c>
      <c r="E346" s="2">
        <v>-41207</v>
      </c>
      <c r="F346" s="2" t="s">
        <v>69</v>
      </c>
    </row>
    <row r="347">
      <c r="A347" s="2" t="s">
        <v>7899</v>
      </c>
      <c r="B347" s="2" t="s">
        <v>7900</v>
      </c>
      <c r="C347" s="2">
        <v>2052</v>
      </c>
      <c r="D347" s="2" t="s">
        <v>69</v>
      </c>
      <c r="E347" s="2">
        <v>155131.2</v>
      </c>
      <c r="F347" s="2" t="s">
        <v>69</v>
      </c>
    </row>
    <row r="348">
      <c r="A348" s="2" t="s">
        <v>7901</v>
      </c>
      <c r="B348" s="2" t="s">
        <v>7902</v>
      </c>
      <c r="C348" s="2">
        <v>3609</v>
      </c>
      <c r="D348" s="2" t="s">
        <v>69</v>
      </c>
      <c r="E348" s="2">
        <v>68498.82</v>
      </c>
      <c r="F348" s="2" t="s">
        <v>69</v>
      </c>
    </row>
    <row r="349">
      <c r="A349" s="2" t="s">
        <v>7903</v>
      </c>
      <c r="B349" s="2" t="s">
        <v>7904</v>
      </c>
      <c r="C349" s="2">
        <v>-4771</v>
      </c>
      <c r="D349" s="2" t="s">
        <v>69</v>
      </c>
      <c r="E349" s="2">
        <v>-322471.89</v>
      </c>
      <c r="F349" s="2" t="s">
        <v>69</v>
      </c>
    </row>
    <row r="350">
      <c r="A350" s="2" t="s">
        <v>7905</v>
      </c>
      <c r="B350" s="2" t="s">
        <v>7906</v>
      </c>
      <c r="C350" s="2">
        <v>16082</v>
      </c>
      <c r="D350" s="2" t="s">
        <v>69</v>
      </c>
      <c r="E350" s="2">
        <v>106224.78</v>
      </c>
      <c r="F350" s="2" t="s">
        <v>69</v>
      </c>
    </row>
    <row r="351">
      <c r="A351" s="2" t="s">
        <v>7907</v>
      </c>
      <c r="B351" s="2" t="s">
        <v>7908</v>
      </c>
      <c r="C351" s="2">
        <v>-16149</v>
      </c>
      <c r="D351" s="2" t="s">
        <v>69</v>
      </c>
      <c r="E351" s="2">
        <v>-160471.18</v>
      </c>
      <c r="F351" s="2" t="s">
        <v>69</v>
      </c>
    </row>
    <row r="352">
      <c r="A352" s="2" t="s">
        <v>7909</v>
      </c>
      <c r="B352" s="2" t="s">
        <v>7910</v>
      </c>
      <c r="C352" s="2">
        <v>8349</v>
      </c>
      <c r="D352" s="2" t="s">
        <v>69</v>
      </c>
      <c r="E352" s="2">
        <v>17992.1</v>
      </c>
      <c r="F352" s="2" t="s">
        <v>69</v>
      </c>
    </row>
    <row r="353">
      <c r="A353" s="2" t="s">
        <v>7911</v>
      </c>
      <c r="B353" s="2" t="s">
        <v>7912</v>
      </c>
      <c r="C353" s="2">
        <v>-2461</v>
      </c>
      <c r="D353" s="2" t="s">
        <v>69</v>
      </c>
      <c r="E353" s="2">
        <v>-131491.23</v>
      </c>
      <c r="F353" s="2" t="s">
        <v>69</v>
      </c>
    </row>
    <row r="354">
      <c r="A354" s="2" t="s">
        <v>7913</v>
      </c>
      <c r="B354" s="2" t="s">
        <v>7914</v>
      </c>
      <c r="C354" s="2">
        <v>-12757</v>
      </c>
      <c r="D354" s="2" t="s">
        <v>69</v>
      </c>
      <c r="E354" s="2">
        <v>-15391.62</v>
      </c>
      <c r="F354" s="2" t="s">
        <v>69</v>
      </c>
    </row>
    <row r="355">
      <c r="A355" s="2" t="s">
        <v>7915</v>
      </c>
      <c r="B355" s="2" t="s">
        <v>7916</v>
      </c>
      <c r="C355" s="2">
        <v>-2066</v>
      </c>
      <c r="D355" s="2" t="s">
        <v>69</v>
      </c>
      <c r="E355" s="2">
        <v>-49460.04</v>
      </c>
      <c r="F355" s="2" t="s">
        <v>69</v>
      </c>
    </row>
    <row r="356">
      <c r="A356" s="2" t="s">
        <v>7917</v>
      </c>
      <c r="B356" s="2" t="s">
        <v>7918</v>
      </c>
      <c r="C356" s="2">
        <v>-8049</v>
      </c>
      <c r="D356" s="2" t="s">
        <v>69</v>
      </c>
      <c r="E356" s="2">
        <v>-35254.62</v>
      </c>
      <c r="F356" s="2" t="s">
        <v>69</v>
      </c>
    </row>
    <row r="357">
      <c r="A357" s="2" t="s">
        <v>7919</v>
      </c>
      <c r="B357" s="2" t="s">
        <v>7920</v>
      </c>
      <c r="C357" s="2">
        <v>-8302</v>
      </c>
      <c r="D357" s="2" t="s">
        <v>69</v>
      </c>
      <c r="E357" s="2">
        <v>-46293.84</v>
      </c>
      <c r="F357" s="2" t="s">
        <v>69</v>
      </c>
    </row>
    <row r="358">
      <c r="A358" s="2" t="s">
        <v>7921</v>
      </c>
      <c r="B358" s="2" t="s">
        <v>7922</v>
      </c>
      <c r="C358" s="2">
        <v>1600</v>
      </c>
      <c r="D358" s="2" t="s">
        <v>69</v>
      </c>
      <c r="E358" s="2">
        <v>23035.93</v>
      </c>
      <c r="F358" s="2" t="s">
        <v>69</v>
      </c>
    </row>
    <row r="359">
      <c r="A359" s="2" t="s">
        <v>7923</v>
      </c>
      <c r="B359" s="2" t="s">
        <v>7924</v>
      </c>
      <c r="C359" s="2">
        <v>2205</v>
      </c>
      <c r="D359" s="2" t="s">
        <v>69</v>
      </c>
      <c r="E359" s="2">
        <v>31002.3</v>
      </c>
      <c r="F359" s="2" t="s">
        <v>69</v>
      </c>
    </row>
    <row r="360">
      <c r="A360" s="2" t="s">
        <v>7925</v>
      </c>
      <c r="B360" s="2" t="s">
        <v>7926</v>
      </c>
      <c r="C360" s="2">
        <v>-3142</v>
      </c>
      <c r="D360" s="2" t="s">
        <v>69</v>
      </c>
      <c r="E360" s="2">
        <v>-33305.2</v>
      </c>
      <c r="F360" s="2" t="s">
        <v>69</v>
      </c>
    </row>
    <row r="361">
      <c r="A361" s="2" t="s">
        <v>7927</v>
      </c>
      <c r="B361" s="2" t="s">
        <v>7928</v>
      </c>
      <c r="C361" s="2">
        <v>-572</v>
      </c>
      <c r="D361" s="2" t="s">
        <v>69</v>
      </c>
      <c r="E361" s="2">
        <v>-134688.84</v>
      </c>
      <c r="F361" s="2" t="s">
        <v>69</v>
      </c>
    </row>
    <row r="362">
      <c r="A362" s="2" t="s">
        <v>7929</v>
      </c>
      <c r="B362" s="2" t="s">
        <v>7930</v>
      </c>
      <c r="C362" s="2">
        <v>1769</v>
      </c>
      <c r="D362" s="2" t="s">
        <v>69</v>
      </c>
      <c r="E362" s="2">
        <v>20538.09</v>
      </c>
      <c r="F362" s="2" t="s">
        <v>69</v>
      </c>
    </row>
    <row r="363">
      <c r="A363" s="2" t="s">
        <v>7931</v>
      </c>
      <c r="B363" s="2" t="s">
        <v>7932</v>
      </c>
      <c r="C363" s="2">
        <v>15638</v>
      </c>
      <c r="D363" s="2" t="s">
        <v>69</v>
      </c>
      <c r="E363" s="2">
        <v>91977.57</v>
      </c>
      <c r="F363" s="2" t="s">
        <v>69</v>
      </c>
    </row>
    <row r="364">
      <c r="A364" s="2" t="s">
        <v>7933</v>
      </c>
      <c r="B364" s="2" t="s">
        <v>7934</v>
      </c>
      <c r="C364" s="2">
        <v>-464</v>
      </c>
      <c r="D364" s="2" t="s">
        <v>69</v>
      </c>
      <c r="E364" s="2">
        <v>-34304.57</v>
      </c>
      <c r="F364" s="2" t="s">
        <v>69</v>
      </c>
    </row>
    <row r="365">
      <c r="A365" s="2" t="s">
        <v>7935</v>
      </c>
      <c r="B365" s="2" t="s">
        <v>7936</v>
      </c>
      <c r="C365" s="2">
        <v>-271</v>
      </c>
      <c r="D365" s="2" t="s">
        <v>69</v>
      </c>
      <c r="E365" s="2">
        <v>-22717.93</v>
      </c>
      <c r="F365" s="2" t="s">
        <v>69</v>
      </c>
    </row>
    <row r="366">
      <c r="A366" s="2" t="s">
        <v>7937</v>
      </c>
      <c r="B366" s="2" t="s">
        <v>7938</v>
      </c>
      <c r="C366" s="2">
        <v>1465</v>
      </c>
      <c r="D366" s="2" t="s">
        <v>69</v>
      </c>
      <c r="E366" s="2">
        <v>84589.1</v>
      </c>
      <c r="F366" s="2" t="s">
        <v>69</v>
      </c>
    </row>
    <row r="367">
      <c r="A367" s="2" t="s">
        <v>7939</v>
      </c>
      <c r="B367" s="2" t="s">
        <v>7940</v>
      </c>
      <c r="C367" s="2">
        <v>-14574</v>
      </c>
      <c r="D367" s="2" t="s">
        <v>69</v>
      </c>
      <c r="E367" s="2">
        <v>-1717.98</v>
      </c>
      <c r="F367" s="2" t="s">
        <v>69</v>
      </c>
    </row>
    <row r="368">
      <c r="A368" s="2" t="s">
        <v>7941</v>
      </c>
      <c r="B368" s="2" t="s">
        <v>7942</v>
      </c>
      <c r="C368" s="2">
        <v>1619</v>
      </c>
      <c r="D368" s="2" t="s">
        <v>69</v>
      </c>
      <c r="E368" s="2">
        <v>33480.92</v>
      </c>
      <c r="F368" s="2" t="s">
        <v>69</v>
      </c>
    </row>
    <row r="369">
      <c r="A369" s="2" t="s">
        <v>7943</v>
      </c>
      <c r="B369" s="2" t="s">
        <v>7944</v>
      </c>
      <c r="C369" s="2">
        <v>-342</v>
      </c>
      <c r="D369" s="2" t="s">
        <v>69</v>
      </c>
      <c r="E369" s="2">
        <v>-18768.91</v>
      </c>
      <c r="F369" s="2" t="s">
        <v>69</v>
      </c>
    </row>
    <row r="370">
      <c r="A370" s="2" t="s">
        <v>7945</v>
      </c>
      <c r="B370" s="2" t="s">
        <v>7946</v>
      </c>
      <c r="C370" s="2">
        <v>-9368</v>
      </c>
      <c r="D370" s="2" t="s">
        <v>69</v>
      </c>
      <c r="E370" s="2">
        <v>-44549.94</v>
      </c>
      <c r="F370" s="2" t="s">
        <v>69</v>
      </c>
    </row>
    <row r="371">
      <c r="A371" s="2" t="s">
        <v>7947</v>
      </c>
      <c r="B371" s="2" t="s">
        <v>7948</v>
      </c>
      <c r="C371" s="2">
        <v>2200</v>
      </c>
      <c r="D371" s="2" t="s">
        <v>69</v>
      </c>
      <c r="E371" s="2">
        <v>17975.78</v>
      </c>
      <c r="F371" s="2" t="s">
        <v>69</v>
      </c>
    </row>
    <row r="372">
      <c r="A372" s="2" t="s">
        <v>7949</v>
      </c>
      <c r="B372" s="2" t="s">
        <v>7950</v>
      </c>
      <c r="C372" s="2">
        <v>-2368</v>
      </c>
      <c r="D372" s="2" t="s">
        <v>69</v>
      </c>
      <c r="E372" s="2">
        <v>-158178.92</v>
      </c>
      <c r="F372" s="2" t="s">
        <v>69</v>
      </c>
    </row>
    <row r="373">
      <c r="A373" s="2" t="s">
        <v>7951</v>
      </c>
      <c r="B373" s="2" t="s">
        <v>7952</v>
      </c>
      <c r="C373" s="2">
        <v>-1021</v>
      </c>
      <c r="D373" s="2" t="s">
        <v>69</v>
      </c>
      <c r="E373" s="2">
        <v>-27556.79</v>
      </c>
      <c r="F373" s="2" t="s">
        <v>69</v>
      </c>
    </row>
    <row r="374">
      <c r="A374" s="2" t="s">
        <v>7953</v>
      </c>
      <c r="B374" s="2" t="s">
        <v>7954</v>
      </c>
      <c r="C374" s="2">
        <v>-17830</v>
      </c>
      <c r="D374" s="2" t="s">
        <v>69</v>
      </c>
      <c r="E374" s="2">
        <v>-252383.65</v>
      </c>
      <c r="F374" s="2" t="s">
        <v>69</v>
      </c>
    </row>
    <row r="375">
      <c r="A375" s="2" t="s">
        <v>7955</v>
      </c>
      <c r="B375" s="2" t="s">
        <v>7956</v>
      </c>
      <c r="C375" s="2">
        <v>4864</v>
      </c>
      <c r="D375" s="2" t="s">
        <v>69</v>
      </c>
      <c r="E375" s="2">
        <v>69506.56</v>
      </c>
      <c r="F375" s="2" t="s">
        <v>69</v>
      </c>
    </row>
    <row r="376">
      <c r="A376" s="2" t="s">
        <v>7957</v>
      </c>
      <c r="B376" s="2" t="s">
        <v>7958</v>
      </c>
      <c r="C376" s="2">
        <v>-210</v>
      </c>
      <c r="D376" s="2" t="s">
        <v>69</v>
      </c>
      <c r="E376" s="2">
        <v>-28145.55</v>
      </c>
      <c r="F376" s="2" t="s">
        <v>69</v>
      </c>
    </row>
    <row r="377">
      <c r="A377" s="2" t="s">
        <v>7959</v>
      </c>
      <c r="B377" s="2" t="s">
        <v>7960</v>
      </c>
      <c r="C377" s="2">
        <v>-2667</v>
      </c>
      <c r="D377" s="2" t="s">
        <v>69</v>
      </c>
      <c r="E377" s="2">
        <v>-163193.73</v>
      </c>
      <c r="F377" s="2" t="s">
        <v>69</v>
      </c>
    </row>
    <row r="378">
      <c r="A378" s="2" t="s">
        <v>7961</v>
      </c>
      <c r="B378" s="2" t="s">
        <v>7962</v>
      </c>
      <c r="C378" s="2">
        <v>-11244</v>
      </c>
      <c r="D378" s="2" t="s">
        <v>69</v>
      </c>
      <c r="E378" s="2">
        <v>-179229.36</v>
      </c>
      <c r="F378" s="2" t="s">
        <v>69</v>
      </c>
    </row>
    <row r="379">
      <c r="A379" s="2" t="s">
        <v>7963</v>
      </c>
      <c r="B379" s="2" t="s">
        <v>7964</v>
      </c>
      <c r="C379" s="2">
        <v>1935</v>
      </c>
      <c r="D379" s="2" t="s">
        <v>69</v>
      </c>
      <c r="E379" s="2">
        <v>21304.35</v>
      </c>
      <c r="F379" s="2" t="s">
        <v>69</v>
      </c>
    </row>
    <row r="380">
      <c r="A380" s="2" t="s">
        <v>7965</v>
      </c>
      <c r="B380" s="2" t="s">
        <v>7966</v>
      </c>
      <c r="C380" s="2">
        <v>-12859</v>
      </c>
      <c r="D380" s="2" t="s">
        <v>69</v>
      </c>
      <c r="E380" s="2">
        <v>-38962.77</v>
      </c>
      <c r="F380" s="2" t="s">
        <v>69</v>
      </c>
    </row>
    <row r="381">
      <c r="A381" s="2" t="s">
        <v>7967</v>
      </c>
      <c r="B381" s="2" t="s">
        <v>7968</v>
      </c>
      <c r="C381" s="2">
        <v>578</v>
      </c>
      <c r="D381" s="2" t="s">
        <v>69</v>
      </c>
      <c r="E381" s="2">
        <v>21501.6</v>
      </c>
      <c r="F381" s="2" t="s">
        <v>69</v>
      </c>
    </row>
    <row r="382">
      <c r="A382" s="2" t="s">
        <v>7969</v>
      </c>
      <c r="B382" s="2" t="s">
        <v>7970</v>
      </c>
      <c r="C382" s="2">
        <v>-931</v>
      </c>
      <c r="D382" s="2" t="s">
        <v>69</v>
      </c>
      <c r="E382" s="2">
        <v>-39744.39</v>
      </c>
      <c r="F382" s="2" t="s">
        <v>69</v>
      </c>
    </row>
    <row r="383">
      <c r="A383" s="2" t="s">
        <v>7971</v>
      </c>
      <c r="B383" s="2" t="s">
        <v>7972</v>
      </c>
      <c r="C383" s="2">
        <v>-1729</v>
      </c>
      <c r="D383" s="2" t="s">
        <v>69</v>
      </c>
      <c r="E383" s="2">
        <v>-84997.64</v>
      </c>
      <c r="F383" s="2" t="s">
        <v>69</v>
      </c>
    </row>
    <row r="384">
      <c r="A384" s="2" t="s">
        <v>7973</v>
      </c>
      <c r="B384" s="2" t="s">
        <v>7974</v>
      </c>
      <c r="C384" s="2">
        <v>1490</v>
      </c>
      <c r="D384" s="2" t="s">
        <v>69</v>
      </c>
      <c r="E384" s="2">
        <v>113237.47</v>
      </c>
      <c r="F384" s="2" t="s">
        <v>69</v>
      </c>
    </row>
    <row r="385">
      <c r="A385" s="2" t="s">
        <v>7975</v>
      </c>
      <c r="B385" s="2" t="s">
        <v>7976</v>
      </c>
      <c r="C385" s="2">
        <v>2194</v>
      </c>
      <c r="D385" s="2" t="s">
        <v>69</v>
      </c>
      <c r="E385" s="2">
        <v>40097.51</v>
      </c>
      <c r="F385" s="2" t="s">
        <v>69</v>
      </c>
    </row>
    <row r="386">
      <c r="A386" s="2" t="s">
        <v>7977</v>
      </c>
      <c r="B386" s="2" t="s">
        <v>7978</v>
      </c>
      <c r="C386" s="2">
        <v>5487</v>
      </c>
      <c r="D386" s="2" t="s">
        <v>69</v>
      </c>
      <c r="E386" s="2">
        <v>18448.34</v>
      </c>
      <c r="F386" s="2" t="s">
        <v>69</v>
      </c>
    </row>
    <row r="387">
      <c r="A387" s="2" t="s">
        <v>7979</v>
      </c>
      <c r="B387" s="2" t="s">
        <v>7980</v>
      </c>
      <c r="C387" s="2">
        <v>5100</v>
      </c>
      <c r="D387" s="2" t="s">
        <v>69</v>
      </c>
      <c r="E387" s="2">
        <v>140238.3</v>
      </c>
      <c r="F387" s="2" t="s">
        <v>69</v>
      </c>
    </row>
    <row r="388">
      <c r="A388" s="2" t="s">
        <v>7981</v>
      </c>
      <c r="B388" s="2" t="s">
        <v>7982</v>
      </c>
      <c r="C388" s="2">
        <v>12477</v>
      </c>
      <c r="D388" s="2" t="s">
        <v>69</v>
      </c>
      <c r="E388" s="2">
        <v>31442.04</v>
      </c>
      <c r="F388" s="2" t="s">
        <v>69</v>
      </c>
    </row>
    <row r="389">
      <c r="A389" s="2" t="s">
        <v>7983</v>
      </c>
      <c r="B389" s="2" t="s">
        <v>7984</v>
      </c>
      <c r="C389" s="2">
        <v>7300</v>
      </c>
      <c r="D389" s="2" t="s">
        <v>69</v>
      </c>
      <c r="E389" s="2">
        <v>98183.11</v>
      </c>
      <c r="F389" s="2" t="s">
        <v>69</v>
      </c>
    </row>
    <row r="390">
      <c r="A390" s="2" t="s">
        <v>7985</v>
      </c>
      <c r="B390" s="2" t="s">
        <v>7986</v>
      </c>
      <c r="C390" s="2">
        <v>-1615</v>
      </c>
      <c r="D390" s="2" t="s">
        <v>69</v>
      </c>
      <c r="E390" s="2">
        <v>-119364.65</v>
      </c>
      <c r="F390" s="2" t="s">
        <v>69</v>
      </c>
    </row>
    <row r="391">
      <c r="A391" s="2" t="s">
        <v>7987</v>
      </c>
      <c r="B391" s="2" t="s">
        <v>7988</v>
      </c>
      <c r="C391" s="2">
        <v>2963</v>
      </c>
      <c r="D391" s="2" t="s">
        <v>69</v>
      </c>
      <c r="E391" s="2">
        <v>44267.22</v>
      </c>
      <c r="F391" s="2" t="s">
        <v>69</v>
      </c>
    </row>
    <row r="392">
      <c r="A392" s="2" t="s">
        <v>7989</v>
      </c>
      <c r="B392" s="2" t="s">
        <v>7990</v>
      </c>
      <c r="C392" s="2">
        <v>-8920</v>
      </c>
      <c r="D392" s="2" t="s">
        <v>69</v>
      </c>
      <c r="E392" s="2">
        <v>-55928.4</v>
      </c>
      <c r="F392" s="2" t="s">
        <v>69</v>
      </c>
    </row>
    <row r="393">
      <c r="A393" s="2" t="s">
        <v>7991</v>
      </c>
      <c r="B393" s="2" t="s">
        <v>7992</v>
      </c>
      <c r="C393" s="2">
        <v>-1932</v>
      </c>
      <c r="D393" s="2" t="s">
        <v>69</v>
      </c>
      <c r="E393" s="2">
        <v>-66145.38</v>
      </c>
      <c r="F393" s="2" t="s">
        <v>69</v>
      </c>
    </row>
    <row r="394">
      <c r="A394" s="2" t="s">
        <v>7993</v>
      </c>
      <c r="B394" s="2" t="s">
        <v>7994</v>
      </c>
      <c r="C394" s="2">
        <v>-14564</v>
      </c>
      <c r="D394" s="2" t="s">
        <v>69</v>
      </c>
      <c r="E394" s="2">
        <v>-55543.64</v>
      </c>
      <c r="F394" s="2" t="s">
        <v>69</v>
      </c>
    </row>
    <row r="395">
      <c r="A395" s="2" t="s">
        <v>7995</v>
      </c>
      <c r="B395" s="2" t="s">
        <v>7996</v>
      </c>
      <c r="C395" s="2">
        <v>-117</v>
      </c>
      <c r="D395" s="2" t="s">
        <v>69</v>
      </c>
      <c r="E395" s="2">
        <v>-100274.51</v>
      </c>
      <c r="F395" s="2" t="s">
        <v>69</v>
      </c>
    </row>
    <row r="396">
      <c r="A396" s="2" t="s">
        <v>7997</v>
      </c>
      <c r="B396" s="2" t="s">
        <v>7998</v>
      </c>
      <c r="C396" s="2">
        <v>5227</v>
      </c>
      <c r="D396" s="2" t="s">
        <v>69</v>
      </c>
      <c r="E396" s="2">
        <v>187019.39</v>
      </c>
      <c r="F396" s="2" t="s">
        <v>69</v>
      </c>
    </row>
    <row r="397">
      <c r="A397" s="2" t="s">
        <v>7999</v>
      </c>
      <c r="B397" s="2" t="s">
        <v>8000</v>
      </c>
      <c r="C397" s="2">
        <v>1655</v>
      </c>
      <c r="D397" s="2" t="s">
        <v>69</v>
      </c>
      <c r="E397" s="2">
        <v>32454.55</v>
      </c>
      <c r="F397" s="2" t="s">
        <v>69</v>
      </c>
    </row>
    <row r="398">
      <c r="A398" s="2" t="s">
        <v>8001</v>
      </c>
      <c r="B398" s="2" t="s">
        <v>8002</v>
      </c>
      <c r="C398" s="2">
        <v>-1330</v>
      </c>
      <c r="D398" s="2" t="s">
        <v>69</v>
      </c>
      <c r="E398" s="2">
        <v>-38224.2</v>
      </c>
      <c r="F398" s="2" t="s">
        <v>69</v>
      </c>
    </row>
    <row r="399">
      <c r="A399" s="2" t="s">
        <v>8003</v>
      </c>
      <c r="B399" s="2" t="s">
        <v>8004</v>
      </c>
      <c r="C399" s="2">
        <v>-7290</v>
      </c>
      <c r="D399" s="2" t="s">
        <v>69</v>
      </c>
      <c r="E399" s="2">
        <v>-95644.8</v>
      </c>
      <c r="F399" s="2" t="s">
        <v>69</v>
      </c>
    </row>
    <row r="400">
      <c r="A400" s="2" t="s">
        <v>8005</v>
      </c>
      <c r="B400" s="2" t="s">
        <v>8006</v>
      </c>
      <c r="C400" s="2">
        <v>740</v>
      </c>
      <c r="D400" s="2" t="s">
        <v>69</v>
      </c>
      <c r="E400" s="2">
        <v>89680.6</v>
      </c>
      <c r="F400" s="2" t="s">
        <v>69</v>
      </c>
    </row>
    <row r="401">
      <c r="A401" s="2" t="s">
        <v>8007</v>
      </c>
      <c r="B401" s="2" t="s">
        <v>8008</v>
      </c>
      <c r="C401" s="2">
        <v>5189</v>
      </c>
      <c r="D401" s="2" t="s">
        <v>69</v>
      </c>
      <c r="E401" s="2">
        <v>174142.84</v>
      </c>
      <c r="F401" s="2" t="s">
        <v>69</v>
      </c>
    </row>
    <row r="402">
      <c r="A402" s="2" t="s">
        <v>8009</v>
      </c>
      <c r="B402" s="2" t="s">
        <v>8010</v>
      </c>
      <c r="C402" s="2">
        <v>-22350</v>
      </c>
      <c r="D402" s="2" t="s">
        <v>69</v>
      </c>
      <c r="E402" s="2">
        <v>-235489.74</v>
      </c>
      <c r="F402" s="2" t="s">
        <v>69</v>
      </c>
    </row>
    <row r="403">
      <c r="A403" s="2" t="s">
        <v>8011</v>
      </c>
      <c r="B403" s="2" t="s">
        <v>8012</v>
      </c>
      <c r="C403" s="2">
        <v>975</v>
      </c>
      <c r="D403" s="2" t="s">
        <v>69</v>
      </c>
      <c r="E403" s="2">
        <v>51372.75</v>
      </c>
      <c r="F403" s="2" t="s">
        <v>69</v>
      </c>
    </row>
    <row r="404">
      <c r="A404" s="2" t="s">
        <v>8013</v>
      </c>
      <c r="B404" s="2" t="s">
        <v>8014</v>
      </c>
      <c r="C404" s="2">
        <v>100</v>
      </c>
      <c r="D404" s="2" t="s">
        <v>69</v>
      </c>
      <c r="E404" s="2">
        <v>26768.94</v>
      </c>
      <c r="F404" s="2" t="s">
        <v>69</v>
      </c>
    </row>
    <row r="405">
      <c r="A405" s="2" t="s">
        <v>8015</v>
      </c>
      <c r="B405" s="2" t="s">
        <v>8016</v>
      </c>
      <c r="C405" s="2">
        <v>1384</v>
      </c>
      <c r="D405" s="2" t="s">
        <v>69</v>
      </c>
      <c r="E405" s="2">
        <v>41755.28</v>
      </c>
      <c r="F405" s="2" t="s">
        <v>69</v>
      </c>
    </row>
    <row r="406">
      <c r="A406" s="2" t="s">
        <v>8017</v>
      </c>
      <c r="B406" s="2" t="s">
        <v>8018</v>
      </c>
      <c r="C406" s="2">
        <v>-3302</v>
      </c>
      <c r="D406" s="2" t="s">
        <v>69</v>
      </c>
      <c r="E406" s="2">
        <v>-25689.56</v>
      </c>
      <c r="F406" s="2" t="s">
        <v>69</v>
      </c>
    </row>
    <row r="407">
      <c r="A407" s="2" t="s">
        <v>8019</v>
      </c>
      <c r="B407" s="2" t="s">
        <v>8020</v>
      </c>
      <c r="C407" s="2">
        <v>2100</v>
      </c>
      <c r="D407" s="2" t="s">
        <v>69</v>
      </c>
      <c r="E407" s="2">
        <v>24969</v>
      </c>
      <c r="F407" s="2" t="s">
        <v>69</v>
      </c>
    </row>
    <row r="408">
      <c r="A408" s="2" t="s">
        <v>8021</v>
      </c>
      <c r="B408" s="2" t="s">
        <v>8022</v>
      </c>
      <c r="C408" s="2">
        <v>8892</v>
      </c>
      <c r="D408" s="2" t="s">
        <v>69</v>
      </c>
      <c r="E408" s="2">
        <v>97367.4</v>
      </c>
      <c r="F408" s="2" t="s">
        <v>69</v>
      </c>
    </row>
    <row r="409">
      <c r="A409" s="2" t="s">
        <v>8023</v>
      </c>
      <c r="B409" s="2" t="s">
        <v>8024</v>
      </c>
      <c r="C409" s="2">
        <v>-2434</v>
      </c>
      <c r="D409" s="2" t="s">
        <v>69</v>
      </c>
      <c r="E409" s="2">
        <v>-237071.6</v>
      </c>
      <c r="F409" s="2" t="s">
        <v>69</v>
      </c>
    </row>
    <row r="410">
      <c r="A410" s="2" t="s">
        <v>8025</v>
      </c>
      <c r="B410" s="2" t="s">
        <v>8026</v>
      </c>
      <c r="C410" s="2">
        <v>-2590</v>
      </c>
      <c r="D410" s="2" t="s">
        <v>69</v>
      </c>
      <c r="E410" s="2">
        <v>-141025.5</v>
      </c>
      <c r="F410" s="2" t="s">
        <v>69</v>
      </c>
    </row>
    <row r="411">
      <c r="A411" s="2" t="s">
        <v>8027</v>
      </c>
      <c r="B411" s="2" t="s">
        <v>8028</v>
      </c>
      <c r="C411" s="2">
        <v>732</v>
      </c>
      <c r="D411" s="2" t="s">
        <v>69</v>
      </c>
      <c r="E411" s="2">
        <v>17701.51</v>
      </c>
      <c r="F411" s="2" t="s">
        <v>69</v>
      </c>
    </row>
    <row r="412">
      <c r="A412" s="2" t="s">
        <v>8029</v>
      </c>
      <c r="B412" s="2" t="s">
        <v>8030</v>
      </c>
      <c r="C412" s="2">
        <v>2593</v>
      </c>
      <c r="D412" s="2" t="s">
        <v>69</v>
      </c>
      <c r="E412" s="2">
        <v>121284.19</v>
      </c>
      <c r="F412" s="2" t="s">
        <v>69</v>
      </c>
    </row>
    <row r="413">
      <c r="A413" s="2" t="s">
        <v>8031</v>
      </c>
      <c r="B413" s="2" t="s">
        <v>8032</v>
      </c>
      <c r="C413" s="2">
        <v>13958</v>
      </c>
      <c r="D413" s="2" t="s">
        <v>69</v>
      </c>
      <c r="E413" s="2">
        <v>61869.22</v>
      </c>
      <c r="F413" s="2" t="s">
        <v>69</v>
      </c>
    </row>
    <row r="414">
      <c r="A414" s="2" t="s">
        <v>8033</v>
      </c>
      <c r="B414" s="2" t="s">
        <v>8034</v>
      </c>
      <c r="C414" s="2">
        <v>-2666</v>
      </c>
      <c r="D414" s="2" t="s">
        <v>69</v>
      </c>
      <c r="E414" s="2">
        <v>-114984.58</v>
      </c>
      <c r="F414" s="2" t="s">
        <v>69</v>
      </c>
    </row>
    <row r="415">
      <c r="A415" s="2" t="s">
        <v>8035</v>
      </c>
      <c r="B415" s="2" t="s">
        <v>8036</v>
      </c>
      <c r="C415" s="2">
        <v>44215</v>
      </c>
      <c r="D415" s="2" t="s">
        <v>69</v>
      </c>
      <c r="E415" s="2">
        <v>142469.06</v>
      </c>
      <c r="F415" s="2" t="s">
        <v>69</v>
      </c>
    </row>
    <row r="416">
      <c r="A416" s="2" t="s">
        <v>8037</v>
      </c>
      <c r="B416" s="2" t="s">
        <v>8038</v>
      </c>
      <c r="C416" s="2">
        <v>6004</v>
      </c>
      <c r="D416" s="2" t="s">
        <v>69</v>
      </c>
      <c r="E416" s="2">
        <v>145597</v>
      </c>
      <c r="F416" s="2" t="s">
        <v>69</v>
      </c>
    </row>
    <row r="417">
      <c r="A417" s="2" t="s">
        <v>8039</v>
      </c>
      <c r="B417" s="2" t="s">
        <v>8040</v>
      </c>
      <c r="C417" s="2">
        <v>-6240</v>
      </c>
      <c r="D417" s="2" t="s">
        <v>69</v>
      </c>
      <c r="E417" s="2">
        <v>-49258.08</v>
      </c>
      <c r="F417" s="2" t="s">
        <v>69</v>
      </c>
    </row>
    <row r="418">
      <c r="A418" s="2" t="s">
        <v>8041</v>
      </c>
      <c r="B418" s="2" t="s">
        <v>8042</v>
      </c>
      <c r="C418" s="2">
        <v>558</v>
      </c>
      <c r="D418" s="2" t="s">
        <v>69</v>
      </c>
      <c r="E418" s="2">
        <v>12460.14</v>
      </c>
      <c r="F418" s="2" t="s">
        <v>69</v>
      </c>
    </row>
    <row r="419">
      <c r="A419" s="2" t="s">
        <v>8043</v>
      </c>
      <c r="B419" s="2" t="s">
        <v>8044</v>
      </c>
      <c r="C419" s="2">
        <v>-3759</v>
      </c>
      <c r="D419" s="2" t="s">
        <v>69</v>
      </c>
      <c r="E419" s="2">
        <v>-70819.56</v>
      </c>
      <c r="F419" s="2" t="s">
        <v>69</v>
      </c>
    </row>
    <row r="420">
      <c r="A420" s="2" t="s">
        <v>8045</v>
      </c>
      <c r="B420" s="2" t="s">
        <v>8046</v>
      </c>
      <c r="C420" s="2">
        <v>9305</v>
      </c>
      <c r="D420" s="2" t="s">
        <v>69</v>
      </c>
      <c r="E420" s="2">
        <v>86569.02</v>
      </c>
      <c r="F420" s="2" t="s">
        <v>69</v>
      </c>
    </row>
    <row r="421">
      <c r="A421" s="2" t="s">
        <v>8047</v>
      </c>
      <c r="B421" s="2" t="s">
        <v>8048</v>
      </c>
      <c r="C421" s="2">
        <v>1698</v>
      </c>
      <c r="D421" s="2" t="s">
        <v>69</v>
      </c>
      <c r="E421" s="2">
        <v>70588.9</v>
      </c>
      <c r="F421" s="2" t="s">
        <v>69</v>
      </c>
    </row>
    <row r="422">
      <c r="A422" s="2" t="s">
        <v>8049</v>
      </c>
      <c r="B422" s="2" t="s">
        <v>8050</v>
      </c>
      <c r="C422" s="2">
        <v>-25610</v>
      </c>
      <c r="D422" s="2" t="s">
        <v>69</v>
      </c>
      <c r="E422" s="2">
        <v>-60339.12</v>
      </c>
      <c r="F422" s="2" t="s">
        <v>69</v>
      </c>
    </row>
    <row r="423">
      <c r="A423" s="2" t="s">
        <v>5614</v>
      </c>
      <c r="B423" s="2" t="s">
        <v>8051</v>
      </c>
      <c r="C423" s="2">
        <v>-6519</v>
      </c>
      <c r="D423" s="2" t="s">
        <v>69</v>
      </c>
      <c r="E423" s="2">
        <v>-164278.8</v>
      </c>
      <c r="F423" s="2" t="s">
        <v>69</v>
      </c>
    </row>
    <row r="424">
      <c r="A424" s="2" t="s">
        <v>8052</v>
      </c>
      <c r="B424" s="2" t="s">
        <v>8053</v>
      </c>
      <c r="C424" s="2">
        <v>4485</v>
      </c>
      <c r="D424" s="2" t="s">
        <v>69</v>
      </c>
      <c r="E424" s="2">
        <v>171371.85</v>
      </c>
      <c r="F424" s="2" t="s">
        <v>69</v>
      </c>
    </row>
    <row r="425">
      <c r="A425" s="2" t="s">
        <v>8054</v>
      </c>
      <c r="B425" s="2" t="s">
        <v>8055</v>
      </c>
      <c r="C425" s="2">
        <v>1064</v>
      </c>
      <c r="D425" s="2" t="s">
        <v>69</v>
      </c>
      <c r="E425" s="2">
        <v>76459.04</v>
      </c>
      <c r="F425" s="2" t="s">
        <v>69</v>
      </c>
    </row>
    <row r="426">
      <c r="A426" s="2" t="s">
        <v>8056</v>
      </c>
      <c r="B426" s="2" t="s">
        <v>8057</v>
      </c>
      <c r="C426" s="2">
        <v>2883</v>
      </c>
      <c r="D426" s="2" t="s">
        <v>69</v>
      </c>
      <c r="E426" s="2">
        <v>298822.95</v>
      </c>
      <c r="F426" s="2" t="s">
        <v>69</v>
      </c>
    </row>
    <row r="427">
      <c r="A427" s="2" t="s">
        <v>8058</v>
      </c>
      <c r="B427" s="2" t="s">
        <v>8059</v>
      </c>
      <c r="C427" s="2">
        <v>-9200</v>
      </c>
      <c r="D427" s="2" t="s">
        <v>69</v>
      </c>
      <c r="E427" s="2">
        <v>-191222</v>
      </c>
      <c r="F427" s="2" t="s">
        <v>69</v>
      </c>
    </row>
    <row r="428">
      <c r="A428" s="2" t="s">
        <v>8060</v>
      </c>
      <c r="B428" s="2" t="s">
        <v>8061</v>
      </c>
      <c r="C428" s="2">
        <v>-4100</v>
      </c>
      <c r="D428" s="2" t="s">
        <v>69</v>
      </c>
      <c r="E428" s="2">
        <v>-47250.13</v>
      </c>
      <c r="F428" s="2" t="s">
        <v>69</v>
      </c>
    </row>
    <row r="429">
      <c r="A429" s="2" t="s">
        <v>8062</v>
      </c>
      <c r="B429" s="2" t="s">
        <v>8063</v>
      </c>
      <c r="C429" s="2">
        <v>-3700</v>
      </c>
      <c r="D429" s="2" t="s">
        <v>69</v>
      </c>
      <c r="E429" s="2">
        <v>-14687.64</v>
      </c>
      <c r="F429" s="2" t="s">
        <v>69</v>
      </c>
    </row>
    <row r="430">
      <c r="A430" s="2" t="s">
        <v>8064</v>
      </c>
      <c r="B430" s="2" t="s">
        <v>8065</v>
      </c>
      <c r="C430" s="2">
        <v>-1228</v>
      </c>
      <c r="D430" s="2" t="s">
        <v>69</v>
      </c>
      <c r="E430" s="2">
        <v>-61540.42</v>
      </c>
      <c r="F430" s="2" t="s">
        <v>69</v>
      </c>
    </row>
    <row r="431">
      <c r="A431" s="2" t="s">
        <v>8066</v>
      </c>
      <c r="B431" s="2" t="s">
        <v>8067</v>
      </c>
      <c r="C431" s="2">
        <v>-363</v>
      </c>
      <c r="D431" s="2" t="s">
        <v>69</v>
      </c>
      <c r="E431" s="2">
        <v>-62211.36</v>
      </c>
      <c r="F431" s="2" t="s">
        <v>69</v>
      </c>
    </row>
    <row r="432">
      <c r="A432" s="2" t="s">
        <v>8068</v>
      </c>
      <c r="B432" s="2" t="s">
        <v>8069</v>
      </c>
      <c r="C432" s="2">
        <v>42400</v>
      </c>
      <c r="D432" s="2" t="s">
        <v>69</v>
      </c>
      <c r="E432" s="2">
        <v>139867.04</v>
      </c>
      <c r="F432" s="2" t="s">
        <v>69</v>
      </c>
    </row>
    <row r="433">
      <c r="A433" s="2" t="s">
        <v>8070</v>
      </c>
      <c r="B433" s="2" t="s">
        <v>8071</v>
      </c>
      <c r="C433" s="2">
        <v>900</v>
      </c>
      <c r="D433" s="2" t="s">
        <v>69</v>
      </c>
      <c r="E433" s="2">
        <v>30428.64</v>
      </c>
      <c r="F433" s="2" t="s">
        <v>69</v>
      </c>
    </row>
    <row r="434">
      <c r="A434" s="2" t="s">
        <v>8072</v>
      </c>
      <c r="B434" s="2" t="s">
        <v>8073</v>
      </c>
      <c r="C434" s="2">
        <v>1600</v>
      </c>
      <c r="D434" s="2" t="s">
        <v>69</v>
      </c>
      <c r="E434" s="2">
        <v>48022.73</v>
      </c>
      <c r="F434" s="2" t="s">
        <v>69</v>
      </c>
    </row>
    <row r="435">
      <c r="A435" s="2" t="s">
        <v>8074</v>
      </c>
      <c r="B435" s="2" t="s">
        <v>8075</v>
      </c>
      <c r="C435" s="2">
        <v>6540</v>
      </c>
      <c r="D435" s="2" t="s">
        <v>69</v>
      </c>
      <c r="E435" s="2">
        <v>58079.67</v>
      </c>
      <c r="F435" s="2" t="s">
        <v>69</v>
      </c>
    </row>
    <row r="436">
      <c r="A436" s="2" t="s">
        <v>8076</v>
      </c>
      <c r="B436" s="2" t="s">
        <v>8077</v>
      </c>
      <c r="C436" s="2">
        <v>9000</v>
      </c>
      <c r="D436" s="2" t="s">
        <v>69</v>
      </c>
      <c r="E436" s="2">
        <v>122803.86</v>
      </c>
      <c r="F436" s="2" t="s">
        <v>69</v>
      </c>
    </row>
    <row r="437">
      <c r="A437" s="2" t="s">
        <v>8078</v>
      </c>
      <c r="B437" s="2" t="s">
        <v>8079</v>
      </c>
      <c r="C437" s="2">
        <v>1900</v>
      </c>
      <c r="D437" s="2" t="s">
        <v>69</v>
      </c>
      <c r="E437" s="2">
        <v>41975.77</v>
      </c>
      <c r="F437" s="2" t="s">
        <v>69</v>
      </c>
    </row>
    <row r="438">
      <c r="A438" s="2" t="s">
        <v>8080</v>
      </c>
      <c r="B438" s="2" t="s">
        <v>8081</v>
      </c>
      <c r="C438" s="2">
        <v>2968</v>
      </c>
      <c r="D438" s="2" t="s">
        <v>69</v>
      </c>
      <c r="E438" s="2">
        <v>34132</v>
      </c>
      <c r="F438" s="2" t="s">
        <v>69</v>
      </c>
    </row>
    <row r="439">
      <c r="A439" s="2" t="s">
        <v>8082</v>
      </c>
      <c r="B439" s="2" t="s">
        <v>8083</v>
      </c>
      <c r="C439" s="2">
        <v>-20576</v>
      </c>
      <c r="D439" s="2" t="s">
        <v>69</v>
      </c>
      <c r="E439" s="2">
        <v>-152816.49</v>
      </c>
      <c r="F439" s="2" t="s">
        <v>69</v>
      </c>
    </row>
    <row r="440">
      <c r="A440" s="2" t="s">
        <v>8084</v>
      </c>
      <c r="B440" s="2" t="s">
        <v>8085</v>
      </c>
      <c r="C440" s="2">
        <v>-1689</v>
      </c>
      <c r="D440" s="2" t="s">
        <v>69</v>
      </c>
      <c r="E440" s="2">
        <v>-21467.86</v>
      </c>
      <c r="F440" s="2" t="s">
        <v>69</v>
      </c>
    </row>
    <row r="441">
      <c r="A441" s="2" t="s">
        <v>8086</v>
      </c>
      <c r="B441" s="2" t="s">
        <v>8087</v>
      </c>
      <c r="C441" s="2">
        <v>-4815</v>
      </c>
      <c r="D441" s="2" t="s">
        <v>69</v>
      </c>
      <c r="E441" s="2">
        <v>-99140.85</v>
      </c>
      <c r="F441" s="2" t="s">
        <v>69</v>
      </c>
    </row>
    <row r="442">
      <c r="A442" s="2" t="s">
        <v>8088</v>
      </c>
      <c r="B442" s="2" t="s">
        <v>8089</v>
      </c>
      <c r="C442" s="2">
        <v>49900</v>
      </c>
      <c r="D442" s="2" t="s">
        <v>69</v>
      </c>
      <c r="E442" s="2">
        <v>487579.47</v>
      </c>
      <c r="F442" s="2" t="s">
        <v>69</v>
      </c>
    </row>
    <row r="443">
      <c r="A443" s="2" t="s">
        <v>8090</v>
      </c>
      <c r="B443" s="2" t="s">
        <v>8091</v>
      </c>
      <c r="C443" s="2">
        <v>-64696</v>
      </c>
      <c r="D443" s="2" t="s">
        <v>69</v>
      </c>
      <c r="E443" s="2">
        <v>-54431.71</v>
      </c>
      <c r="F443" s="2" t="s">
        <v>69</v>
      </c>
    </row>
    <row r="444">
      <c r="A444" s="2" t="s">
        <v>8092</v>
      </c>
      <c r="B444" s="2" t="s">
        <v>8093</v>
      </c>
      <c r="C444" s="2">
        <v>-2780</v>
      </c>
      <c r="D444" s="2" t="s">
        <v>69</v>
      </c>
      <c r="E444" s="2">
        <v>-50246.35</v>
      </c>
      <c r="F444" s="2" t="s">
        <v>69</v>
      </c>
    </row>
    <row r="445">
      <c r="A445" s="2" t="s">
        <v>8094</v>
      </c>
      <c r="B445" s="2" t="s">
        <v>8095</v>
      </c>
      <c r="C445" s="2">
        <v>-756</v>
      </c>
      <c r="D445" s="2" t="s">
        <v>69</v>
      </c>
      <c r="E445" s="2">
        <v>-26314.96</v>
      </c>
      <c r="F445" s="2" t="s">
        <v>69</v>
      </c>
    </row>
    <row r="446">
      <c r="A446" s="2" t="s">
        <v>8096</v>
      </c>
      <c r="B446" s="2" t="s">
        <v>8097</v>
      </c>
      <c r="C446" s="2">
        <v>572</v>
      </c>
      <c r="D446" s="2" t="s">
        <v>69</v>
      </c>
      <c r="E446" s="2">
        <v>85090.72</v>
      </c>
      <c r="F446" s="2" t="s">
        <v>69</v>
      </c>
    </row>
    <row r="447">
      <c r="A447" s="2" t="s">
        <v>8098</v>
      </c>
      <c r="B447" s="2" t="s">
        <v>8099</v>
      </c>
      <c r="C447" s="2">
        <v>691</v>
      </c>
      <c r="D447" s="2" t="s">
        <v>69</v>
      </c>
      <c r="E447" s="2">
        <v>4063.08</v>
      </c>
      <c r="F447" s="2" t="s">
        <v>69</v>
      </c>
    </row>
    <row r="448">
      <c r="A448" s="2" t="s">
        <v>8100</v>
      </c>
      <c r="B448" s="2" t="s">
        <v>8101</v>
      </c>
      <c r="C448" s="2">
        <v>-728</v>
      </c>
      <c r="D448" s="2" t="s">
        <v>69</v>
      </c>
      <c r="E448" s="2">
        <v>-33147.15</v>
      </c>
      <c r="F448" s="2" t="s">
        <v>69</v>
      </c>
    </row>
    <row r="449">
      <c r="A449" s="2" t="s">
        <v>8102</v>
      </c>
      <c r="B449" s="2" t="s">
        <v>8103</v>
      </c>
      <c r="C449" s="2">
        <v>2100</v>
      </c>
      <c r="D449" s="2" t="s">
        <v>69</v>
      </c>
      <c r="E449" s="2">
        <v>25851.18</v>
      </c>
      <c r="F449" s="2" t="s">
        <v>69</v>
      </c>
    </row>
    <row r="450">
      <c r="A450" s="2" t="s">
        <v>8104</v>
      </c>
      <c r="B450" s="2" t="s">
        <v>8105</v>
      </c>
      <c r="C450" s="2">
        <v>-66752</v>
      </c>
      <c r="D450" s="2" t="s">
        <v>69</v>
      </c>
      <c r="E450" s="2">
        <v>-187306.3</v>
      </c>
      <c r="F450" s="2" t="s">
        <v>69</v>
      </c>
    </row>
    <row r="451">
      <c r="A451" s="2" t="s">
        <v>8106</v>
      </c>
      <c r="B451" s="2" t="s">
        <v>8107</v>
      </c>
      <c r="C451" s="2">
        <v>-529</v>
      </c>
      <c r="D451" s="2" t="s">
        <v>69</v>
      </c>
      <c r="E451" s="2">
        <v>-25085.86</v>
      </c>
      <c r="F451" s="2" t="s">
        <v>69</v>
      </c>
    </row>
    <row r="452">
      <c r="A452" s="2" t="s">
        <v>8108</v>
      </c>
      <c r="B452" s="2" t="s">
        <v>8109</v>
      </c>
      <c r="C452" s="2">
        <v>2970</v>
      </c>
      <c r="D452" s="2" t="s">
        <v>69</v>
      </c>
      <c r="E452" s="2">
        <v>116050.54</v>
      </c>
      <c r="F452" s="2" t="s">
        <v>69</v>
      </c>
    </row>
    <row r="453">
      <c r="A453" s="2" t="s">
        <v>8110</v>
      </c>
      <c r="B453" s="2" t="s">
        <v>8111</v>
      </c>
      <c r="C453" s="2">
        <v>-8450</v>
      </c>
      <c r="D453" s="2" t="s">
        <v>69</v>
      </c>
      <c r="E453" s="2">
        <v>-355192</v>
      </c>
      <c r="F453" s="2" t="s">
        <v>69</v>
      </c>
    </row>
    <row r="454">
      <c r="A454" s="2" t="s">
        <v>8112</v>
      </c>
      <c r="B454" s="2" t="s">
        <v>8113</v>
      </c>
      <c r="C454" s="2">
        <v>-7200</v>
      </c>
      <c r="D454" s="2" t="s">
        <v>69</v>
      </c>
      <c r="E454" s="2">
        <v>-95866.2</v>
      </c>
      <c r="F454" s="2" t="s">
        <v>69</v>
      </c>
    </row>
    <row r="455">
      <c r="A455" s="2" t="s">
        <v>8114</v>
      </c>
      <c r="B455" s="2" t="s">
        <v>8115</v>
      </c>
      <c r="C455" s="2">
        <v>6467</v>
      </c>
      <c r="D455" s="2" t="s">
        <v>69</v>
      </c>
      <c r="E455" s="2">
        <v>41065.45</v>
      </c>
      <c r="F455" s="2" t="s">
        <v>69</v>
      </c>
    </row>
    <row r="456">
      <c r="A456" s="2" t="s">
        <v>8116</v>
      </c>
      <c r="B456" s="2" t="s">
        <v>8117</v>
      </c>
      <c r="C456" s="2">
        <v>-11093</v>
      </c>
      <c r="D456" s="2" t="s">
        <v>69</v>
      </c>
      <c r="E456" s="2">
        <v>-42638.44</v>
      </c>
      <c r="F456" s="2" t="s">
        <v>69</v>
      </c>
    </row>
    <row r="457">
      <c r="A457" s="2" t="s">
        <v>8118</v>
      </c>
      <c r="B457" s="2" t="s">
        <v>8119</v>
      </c>
      <c r="C457" s="2">
        <v>-8890</v>
      </c>
      <c r="D457" s="2" t="s">
        <v>69</v>
      </c>
      <c r="E457" s="2">
        <v>-225677.26</v>
      </c>
      <c r="F457" s="2" t="s">
        <v>69</v>
      </c>
    </row>
    <row r="458">
      <c r="A458" s="2" t="s">
        <v>8120</v>
      </c>
      <c r="B458" s="2" t="s">
        <v>8121</v>
      </c>
      <c r="C458" s="2">
        <v>2763</v>
      </c>
      <c r="D458" s="2" t="s">
        <v>69</v>
      </c>
      <c r="E458" s="2">
        <v>86771.62</v>
      </c>
      <c r="F458" s="2" t="s">
        <v>69</v>
      </c>
    </row>
    <row r="459">
      <c r="A459" s="2" t="s">
        <v>8122</v>
      </c>
      <c r="B459" s="2" t="s">
        <v>8123</v>
      </c>
      <c r="C459" s="2">
        <v>140</v>
      </c>
      <c r="D459" s="2" t="s">
        <v>69</v>
      </c>
      <c r="E459" s="2">
        <v>23873.04</v>
      </c>
      <c r="F459" s="2" t="s">
        <v>69</v>
      </c>
    </row>
    <row r="460">
      <c r="A460" s="2" t="s">
        <v>8124</v>
      </c>
      <c r="B460" s="2" t="s">
        <v>8125</v>
      </c>
      <c r="C460" s="2">
        <v>776</v>
      </c>
      <c r="D460" s="2" t="s">
        <v>69</v>
      </c>
      <c r="E460" s="2">
        <v>15287.2</v>
      </c>
      <c r="F460" s="2" t="s">
        <v>69</v>
      </c>
    </row>
    <row r="461">
      <c r="A461" s="2" t="s">
        <v>8126</v>
      </c>
      <c r="B461" s="2" t="s">
        <v>8127</v>
      </c>
      <c r="C461" s="2">
        <v>-10693</v>
      </c>
      <c r="D461" s="2" t="s">
        <v>69</v>
      </c>
      <c r="E461" s="2">
        <v>-62660.98</v>
      </c>
      <c r="F461" s="2" t="s">
        <v>69</v>
      </c>
    </row>
    <row r="462">
      <c r="A462" s="2" t="s">
        <v>8128</v>
      </c>
      <c r="B462" s="2" t="s">
        <v>8129</v>
      </c>
      <c r="C462" s="2">
        <v>4798</v>
      </c>
      <c r="D462" s="2" t="s">
        <v>69</v>
      </c>
      <c r="E462" s="2">
        <v>14652.6</v>
      </c>
      <c r="F462" s="2" t="s">
        <v>69</v>
      </c>
    </row>
    <row r="463">
      <c r="A463" s="2" t="s">
        <v>8130</v>
      </c>
      <c r="B463" s="2" t="s">
        <v>8131</v>
      </c>
      <c r="C463" s="2">
        <v>2335</v>
      </c>
      <c r="D463" s="2" t="s">
        <v>69</v>
      </c>
      <c r="E463" s="2">
        <v>103650.65</v>
      </c>
      <c r="F463" s="2" t="s">
        <v>69</v>
      </c>
    </row>
    <row r="464">
      <c r="A464" s="2" t="s">
        <v>8132</v>
      </c>
      <c r="B464" s="2" t="s">
        <v>8133</v>
      </c>
      <c r="C464" s="2">
        <v>-3111</v>
      </c>
      <c r="D464" s="2" t="s">
        <v>69</v>
      </c>
      <c r="E464" s="2">
        <v>-158318.79</v>
      </c>
      <c r="F464" s="2" t="s">
        <v>69</v>
      </c>
    </row>
    <row r="465">
      <c r="A465" s="2" t="s">
        <v>8134</v>
      </c>
      <c r="B465" s="2" t="s">
        <v>8135</v>
      </c>
      <c r="C465" s="2">
        <v>4800</v>
      </c>
      <c r="D465" s="2" t="s">
        <v>69</v>
      </c>
      <c r="E465" s="2">
        <v>102443.3</v>
      </c>
      <c r="F465" s="2" t="s">
        <v>69</v>
      </c>
    </row>
    <row r="466">
      <c r="A466" s="2" t="s">
        <v>8136</v>
      </c>
      <c r="B466" s="2" t="s">
        <v>8137</v>
      </c>
      <c r="C466" s="2">
        <v>11681</v>
      </c>
      <c r="D466" s="2" t="s">
        <v>69</v>
      </c>
      <c r="E466" s="2">
        <v>253181.99</v>
      </c>
      <c r="F466" s="2" t="s">
        <v>69</v>
      </c>
    </row>
    <row r="467">
      <c r="A467" s="2" t="s">
        <v>8138</v>
      </c>
      <c r="B467" s="2" t="s">
        <v>8139</v>
      </c>
      <c r="C467" s="2">
        <v>-597</v>
      </c>
      <c r="D467" s="2" t="s">
        <v>69</v>
      </c>
      <c r="E467" s="2">
        <v>-29778.89</v>
      </c>
      <c r="F467" s="2" t="s">
        <v>69</v>
      </c>
    </row>
    <row r="468">
      <c r="A468" s="2" t="s">
        <v>8140</v>
      </c>
      <c r="B468" s="2" t="s">
        <v>8141</v>
      </c>
      <c r="C468" s="2">
        <v>7614</v>
      </c>
      <c r="D468" s="2" t="s">
        <v>69</v>
      </c>
      <c r="E468" s="2">
        <v>457068.42</v>
      </c>
      <c r="F468" s="2" t="s">
        <v>69</v>
      </c>
    </row>
    <row r="469">
      <c r="A469" s="2" t="s">
        <v>8142</v>
      </c>
      <c r="B469" s="2" t="s">
        <v>8143</v>
      </c>
      <c r="C469" s="2">
        <v>-8094</v>
      </c>
      <c r="D469" s="2" t="s">
        <v>69</v>
      </c>
      <c r="E469" s="2">
        <v>-35074.42</v>
      </c>
      <c r="F469" s="2" t="s">
        <v>69</v>
      </c>
    </row>
    <row r="470">
      <c r="A470" s="2" t="s">
        <v>8144</v>
      </c>
      <c r="B470" s="2" t="s">
        <v>8145</v>
      </c>
      <c r="C470" s="2">
        <v>4275</v>
      </c>
      <c r="D470" s="2" t="s">
        <v>69</v>
      </c>
      <c r="E470" s="2">
        <v>83148.75</v>
      </c>
      <c r="F470" s="2" t="s">
        <v>69</v>
      </c>
    </row>
    <row r="471">
      <c r="A471" s="2" t="s">
        <v>8146</v>
      </c>
      <c r="B471" s="2" t="s">
        <v>8147</v>
      </c>
      <c r="C471" s="2">
        <v>496</v>
      </c>
      <c r="D471" s="2" t="s">
        <v>69</v>
      </c>
      <c r="E471" s="2">
        <v>21739.68</v>
      </c>
      <c r="F471" s="2" t="s">
        <v>69</v>
      </c>
    </row>
    <row r="472">
      <c r="A472" s="2" t="s">
        <v>8148</v>
      </c>
      <c r="B472" s="2" t="s">
        <v>8149</v>
      </c>
      <c r="C472" s="2">
        <v>-206</v>
      </c>
      <c r="D472" s="2" t="s">
        <v>69</v>
      </c>
      <c r="E472" s="2">
        <v>-102802.48</v>
      </c>
      <c r="F472" s="2" t="s">
        <v>69</v>
      </c>
    </row>
    <row r="473">
      <c r="A473" s="2" t="s">
        <v>8150</v>
      </c>
      <c r="B473" s="2" t="s">
        <v>8151</v>
      </c>
      <c r="C473" s="2">
        <v>20500</v>
      </c>
      <c r="D473" s="2" t="s">
        <v>69</v>
      </c>
      <c r="E473" s="2">
        <v>252218.57</v>
      </c>
      <c r="F473" s="2" t="s">
        <v>69</v>
      </c>
    </row>
    <row r="474">
      <c r="A474" s="2" t="s">
        <v>8152</v>
      </c>
      <c r="B474" s="2" t="s">
        <v>8153</v>
      </c>
      <c r="C474" s="2">
        <v>2245</v>
      </c>
      <c r="D474" s="2" t="s">
        <v>69</v>
      </c>
      <c r="E474" s="2">
        <v>82975.2</v>
      </c>
      <c r="F474" s="2" t="s">
        <v>69</v>
      </c>
    </row>
    <row r="475">
      <c r="A475" s="2" t="s">
        <v>8154</v>
      </c>
      <c r="B475" s="2" t="s">
        <v>8155</v>
      </c>
      <c r="C475" s="2">
        <v>21600</v>
      </c>
      <c r="D475" s="2" t="s">
        <v>69</v>
      </c>
      <c r="E475" s="2">
        <v>326890.25</v>
      </c>
      <c r="F475" s="2" t="s">
        <v>69</v>
      </c>
    </row>
    <row r="476">
      <c r="A476" s="2" t="s">
        <v>8156</v>
      </c>
      <c r="B476" s="2" t="s">
        <v>8157</v>
      </c>
      <c r="C476" s="2">
        <v>-7466</v>
      </c>
      <c r="D476" s="2" t="s">
        <v>69</v>
      </c>
      <c r="E476" s="2">
        <v>-55144.07</v>
      </c>
      <c r="F476" s="2" t="s">
        <v>69</v>
      </c>
    </row>
    <row r="477">
      <c r="A477" s="2" t="s">
        <v>8158</v>
      </c>
      <c r="B477" s="2" t="s">
        <v>8159</v>
      </c>
      <c r="C477" s="2">
        <v>19742</v>
      </c>
      <c r="D477" s="2" t="s">
        <v>69</v>
      </c>
      <c r="E477" s="2">
        <v>53108.29</v>
      </c>
      <c r="F477" s="2" t="s">
        <v>69</v>
      </c>
    </row>
    <row r="478">
      <c r="A478" s="2" t="s">
        <v>8160</v>
      </c>
      <c r="B478" s="2" t="s">
        <v>8161</v>
      </c>
      <c r="C478" s="2">
        <v>372</v>
      </c>
      <c r="D478" s="2" t="s">
        <v>69</v>
      </c>
      <c r="E478" s="2">
        <v>31131.03</v>
      </c>
      <c r="F478" s="2" t="s">
        <v>69</v>
      </c>
    </row>
    <row r="479">
      <c r="A479" s="2" t="s">
        <v>8162</v>
      </c>
      <c r="B479" s="2" t="s">
        <v>8163</v>
      </c>
      <c r="C479" s="2">
        <v>16658</v>
      </c>
      <c r="D479" s="2" t="s">
        <v>69</v>
      </c>
      <c r="E479" s="2">
        <v>43670.62</v>
      </c>
      <c r="F479" s="2" t="s">
        <v>69</v>
      </c>
    </row>
    <row r="480">
      <c r="A480" s="2" t="s">
        <v>8164</v>
      </c>
      <c r="B480" s="2" t="s">
        <v>8165</v>
      </c>
      <c r="C480" s="2">
        <v>1736</v>
      </c>
      <c r="D480" s="2" t="s">
        <v>69</v>
      </c>
      <c r="E480" s="2">
        <v>27088.56</v>
      </c>
      <c r="F480" s="2" t="s">
        <v>69</v>
      </c>
    </row>
    <row r="481">
      <c r="A481" s="2" t="s">
        <v>8166</v>
      </c>
      <c r="B481" s="2" t="s">
        <v>8167</v>
      </c>
      <c r="C481" s="2">
        <v>-44168</v>
      </c>
      <c r="D481" s="2" t="s">
        <v>69</v>
      </c>
      <c r="E481" s="2">
        <v>-278281.09</v>
      </c>
      <c r="F481" s="2" t="s">
        <v>69</v>
      </c>
    </row>
    <row r="482">
      <c r="A482" s="2" t="s">
        <v>8168</v>
      </c>
      <c r="B482" s="2" t="s">
        <v>8169</v>
      </c>
      <c r="C482" s="2">
        <v>-2432</v>
      </c>
      <c r="D482" s="2" t="s">
        <v>69</v>
      </c>
      <c r="E482" s="2">
        <v>-80572.16</v>
      </c>
      <c r="F482" s="2" t="s">
        <v>69</v>
      </c>
    </row>
    <row r="483">
      <c r="A483" s="2" t="s">
        <v>8170</v>
      </c>
      <c r="B483" s="2" t="s">
        <v>8171</v>
      </c>
      <c r="C483" s="2">
        <v>-22614</v>
      </c>
      <c r="D483" s="2" t="s">
        <v>69</v>
      </c>
      <c r="E483" s="2">
        <v>-88668.37</v>
      </c>
      <c r="F483" s="2" t="s">
        <v>69</v>
      </c>
    </row>
    <row r="484">
      <c r="A484" s="2" t="s">
        <v>8172</v>
      </c>
      <c r="B484" s="2" t="s">
        <v>8173</v>
      </c>
      <c r="C484" s="2">
        <v>5800</v>
      </c>
      <c r="D484" s="2" t="s">
        <v>69</v>
      </c>
      <c r="E484" s="2">
        <v>111162.01</v>
      </c>
      <c r="F484" s="2" t="s">
        <v>69</v>
      </c>
    </row>
    <row r="485">
      <c r="A485" s="2" t="s">
        <v>8174</v>
      </c>
      <c r="B485" s="2" t="s">
        <v>8175</v>
      </c>
      <c r="C485" s="2">
        <v>1293</v>
      </c>
      <c r="D485" s="2" t="s">
        <v>69</v>
      </c>
      <c r="E485" s="2">
        <v>30171.74</v>
      </c>
      <c r="F485" s="2" t="s">
        <v>69</v>
      </c>
    </row>
    <row r="486">
      <c r="A486" s="2" t="s">
        <v>8176</v>
      </c>
      <c r="B486" s="2" t="s">
        <v>8177</v>
      </c>
      <c r="C486" s="2">
        <v>2872</v>
      </c>
      <c r="D486" s="2" t="s">
        <v>69</v>
      </c>
      <c r="E486" s="2">
        <v>33182.48</v>
      </c>
      <c r="F486" s="2" t="s">
        <v>69</v>
      </c>
    </row>
    <row r="487">
      <c r="A487" s="2" t="s">
        <v>8178</v>
      </c>
      <c r="B487" s="2" t="s">
        <v>8179</v>
      </c>
      <c r="C487" s="2">
        <v>10850</v>
      </c>
      <c r="D487" s="2" t="s">
        <v>69</v>
      </c>
      <c r="E487" s="2">
        <v>55377.35</v>
      </c>
      <c r="F487" s="2" t="s">
        <v>69</v>
      </c>
    </row>
    <row r="488">
      <c r="A488" s="2" t="s">
        <v>8180</v>
      </c>
      <c r="B488" s="2" t="s">
        <v>8181</v>
      </c>
      <c r="C488" s="2">
        <v>-3532</v>
      </c>
      <c r="D488" s="2" t="s">
        <v>69</v>
      </c>
      <c r="E488" s="2">
        <v>-123902.56</v>
      </c>
      <c r="F488" s="2" t="s">
        <v>69</v>
      </c>
    </row>
    <row r="489">
      <c r="A489" s="2" t="s">
        <v>8182</v>
      </c>
      <c r="B489" s="2" t="s">
        <v>8183</v>
      </c>
      <c r="C489" s="2">
        <v>6600</v>
      </c>
      <c r="D489" s="2" t="s">
        <v>69</v>
      </c>
      <c r="E489" s="2">
        <v>41516.2</v>
      </c>
      <c r="F489" s="2" t="s">
        <v>69</v>
      </c>
    </row>
    <row r="490">
      <c r="A490" s="2" t="s">
        <v>8184</v>
      </c>
      <c r="B490" s="2" t="s">
        <v>8185</v>
      </c>
      <c r="C490" s="2">
        <v>-1814</v>
      </c>
      <c r="D490" s="2" t="s">
        <v>69</v>
      </c>
      <c r="E490" s="2">
        <v>-110672.14</v>
      </c>
      <c r="F490" s="2" t="s">
        <v>69</v>
      </c>
    </row>
    <row r="491">
      <c r="A491" s="2" t="s">
        <v>8186</v>
      </c>
      <c r="B491" s="2" t="s">
        <v>8187</v>
      </c>
      <c r="C491" s="2">
        <v>-6714</v>
      </c>
      <c r="D491" s="2" t="s">
        <v>69</v>
      </c>
      <c r="E491" s="2">
        <v>-180673.74</v>
      </c>
      <c r="F491" s="2" t="s">
        <v>69</v>
      </c>
    </row>
    <row r="492">
      <c r="A492" s="2" t="s">
        <v>8188</v>
      </c>
      <c r="B492" s="2" t="s">
        <v>8189</v>
      </c>
      <c r="C492" s="2">
        <v>-1404</v>
      </c>
      <c r="D492" s="2" t="s">
        <v>69</v>
      </c>
      <c r="E492" s="2">
        <v>-148824</v>
      </c>
      <c r="F492" s="2" t="s">
        <v>69</v>
      </c>
    </row>
    <row r="493">
      <c r="A493" s="2" t="s">
        <v>8190</v>
      </c>
      <c r="B493" s="2" t="s">
        <v>8191</v>
      </c>
      <c r="C493" s="2">
        <v>2573</v>
      </c>
      <c r="D493" s="2" t="s">
        <v>69</v>
      </c>
      <c r="E493" s="2">
        <v>54700.65</v>
      </c>
      <c r="F493" s="2" t="s">
        <v>69</v>
      </c>
    </row>
    <row r="494">
      <c r="A494" s="2" t="s">
        <v>8192</v>
      </c>
      <c r="B494" s="2" t="s">
        <v>8193</v>
      </c>
      <c r="C494" s="2">
        <v>-1654</v>
      </c>
      <c r="D494" s="2" t="s">
        <v>69</v>
      </c>
      <c r="E494" s="2">
        <v>-52183.7</v>
      </c>
      <c r="F494" s="2" t="s">
        <v>69</v>
      </c>
    </row>
    <row r="495">
      <c r="A495" s="2" t="s">
        <v>8194</v>
      </c>
      <c r="B495" s="2" t="s">
        <v>8195</v>
      </c>
      <c r="C495" s="2">
        <v>-7521</v>
      </c>
      <c r="D495" s="2" t="s">
        <v>69</v>
      </c>
      <c r="E495" s="2">
        <v>-14475.82</v>
      </c>
      <c r="F495" s="2" t="s">
        <v>69</v>
      </c>
    </row>
    <row r="496">
      <c r="A496" s="2" t="s">
        <v>8196</v>
      </c>
      <c r="B496" s="2" t="s">
        <v>8197</v>
      </c>
      <c r="C496" s="2">
        <v>12900</v>
      </c>
      <c r="D496" s="2" t="s">
        <v>69</v>
      </c>
      <c r="E496" s="2">
        <v>112130.17</v>
      </c>
      <c r="F496" s="2" t="s">
        <v>69</v>
      </c>
    </row>
    <row r="497">
      <c r="A497" s="2" t="s">
        <v>8198</v>
      </c>
      <c r="B497" s="2" t="s">
        <v>8199</v>
      </c>
      <c r="C497" s="2">
        <v>-19445</v>
      </c>
      <c r="D497" s="2" t="s">
        <v>69</v>
      </c>
      <c r="E497" s="2">
        <v>-120738.98</v>
      </c>
      <c r="F497" s="2" t="s">
        <v>69</v>
      </c>
    </row>
    <row r="498">
      <c r="A498" s="2" t="s">
        <v>8200</v>
      </c>
      <c r="B498" s="2" t="s">
        <v>8201</v>
      </c>
      <c r="C498" s="2">
        <v>360</v>
      </c>
      <c r="D498" s="2" t="s">
        <v>69</v>
      </c>
      <c r="E498" s="2">
        <v>38412</v>
      </c>
      <c r="F498" s="2" t="s">
        <v>69</v>
      </c>
    </row>
    <row r="499">
      <c r="A499" s="2" t="s">
        <v>8202</v>
      </c>
      <c r="B499" s="2" t="s">
        <v>8203</v>
      </c>
      <c r="C499" s="2">
        <v>1480</v>
      </c>
      <c r="D499" s="2" t="s">
        <v>69</v>
      </c>
      <c r="E499" s="2">
        <v>53050.88</v>
      </c>
      <c r="F499" s="2" t="s">
        <v>69</v>
      </c>
    </row>
    <row r="500">
      <c r="A500" s="2" t="s">
        <v>8204</v>
      </c>
      <c r="B500" s="2" t="s">
        <v>8205</v>
      </c>
      <c r="C500" s="2">
        <v>-6493</v>
      </c>
      <c r="D500" s="2" t="s">
        <v>69</v>
      </c>
      <c r="E500" s="2">
        <v>-36405.39</v>
      </c>
      <c r="F500" s="2" t="s">
        <v>69</v>
      </c>
    </row>
    <row r="501">
      <c r="A501" s="2" t="s">
        <v>8206</v>
      </c>
      <c r="B501" s="2" t="s">
        <v>8207</v>
      </c>
      <c r="C501" s="2">
        <v>-5885</v>
      </c>
      <c r="D501" s="2" t="s">
        <v>69</v>
      </c>
      <c r="E501" s="2">
        <v>-56103.99</v>
      </c>
      <c r="F501" s="2" t="s">
        <v>69</v>
      </c>
    </row>
    <row r="502">
      <c r="A502" s="2" t="s">
        <v>8208</v>
      </c>
      <c r="B502" s="2" t="s">
        <v>8209</v>
      </c>
      <c r="C502" s="2">
        <v>230</v>
      </c>
      <c r="D502" s="2" t="s">
        <v>69</v>
      </c>
      <c r="E502" s="2">
        <v>105498.15</v>
      </c>
      <c r="F502" s="2" t="s">
        <v>69</v>
      </c>
    </row>
    <row r="503">
      <c r="A503" s="2" t="s">
        <v>8210</v>
      </c>
      <c r="B503" s="2" t="s">
        <v>8211</v>
      </c>
      <c r="C503" s="2">
        <v>-2459</v>
      </c>
      <c r="D503" s="2" t="s">
        <v>69</v>
      </c>
      <c r="E503" s="2">
        <v>-17862.21</v>
      </c>
      <c r="F503" s="2" t="s">
        <v>69</v>
      </c>
    </row>
    <row r="504">
      <c r="A504" s="2" t="s">
        <v>8212</v>
      </c>
      <c r="B504" s="2" t="s">
        <v>8213</v>
      </c>
      <c r="C504" s="2">
        <v>-61802</v>
      </c>
      <c r="D504" s="2" t="s">
        <v>69</v>
      </c>
      <c r="E504" s="2">
        <v>-142283.27</v>
      </c>
      <c r="F504" s="2" t="s">
        <v>69</v>
      </c>
    </row>
    <row r="505">
      <c r="A505" s="2" t="s">
        <v>8214</v>
      </c>
      <c r="B505" s="2" t="s">
        <v>8215</v>
      </c>
      <c r="C505" s="2">
        <v>6104</v>
      </c>
      <c r="D505" s="2" t="s">
        <v>69</v>
      </c>
      <c r="E505" s="2">
        <v>55457.26</v>
      </c>
      <c r="F505" s="2" t="s">
        <v>69</v>
      </c>
    </row>
    <row r="506">
      <c r="A506" s="2" t="s">
        <v>8216</v>
      </c>
      <c r="B506" s="2" t="s">
        <v>8217</v>
      </c>
      <c r="C506" s="2">
        <v>-21312</v>
      </c>
      <c r="D506" s="2" t="s">
        <v>69</v>
      </c>
      <c r="E506" s="2">
        <v>-218448</v>
      </c>
      <c r="F506" s="2" t="s">
        <v>69</v>
      </c>
    </row>
    <row r="507">
      <c r="A507" s="2" t="s">
        <v>8218</v>
      </c>
      <c r="B507" s="2" t="s">
        <v>8219</v>
      </c>
      <c r="C507" s="2">
        <v>-475</v>
      </c>
      <c r="D507" s="2" t="s">
        <v>69</v>
      </c>
      <c r="E507" s="2">
        <v>-54616.86</v>
      </c>
      <c r="F507" s="2" t="s">
        <v>69</v>
      </c>
    </row>
    <row r="508">
      <c r="A508" s="2" t="s">
        <v>8220</v>
      </c>
      <c r="B508" s="2" t="s">
        <v>8221</v>
      </c>
      <c r="C508" s="2">
        <v>-1133</v>
      </c>
      <c r="D508" s="2" t="s">
        <v>69</v>
      </c>
      <c r="E508" s="2">
        <v>-22567.52</v>
      </c>
      <c r="F508" s="2" t="s">
        <v>69</v>
      </c>
    </row>
    <row r="509">
      <c r="A509" s="2" t="s">
        <v>8222</v>
      </c>
      <c r="B509" s="2" t="s">
        <v>8223</v>
      </c>
      <c r="C509" s="2">
        <v>-5655</v>
      </c>
      <c r="D509" s="2" t="s">
        <v>69</v>
      </c>
      <c r="E509" s="2">
        <v>-30830.23</v>
      </c>
      <c r="F509" s="2" t="s">
        <v>69</v>
      </c>
    </row>
    <row r="510">
      <c r="A510" s="2" t="s">
        <v>8224</v>
      </c>
      <c r="B510" s="2" t="s">
        <v>8225</v>
      </c>
      <c r="C510" s="2">
        <v>863</v>
      </c>
      <c r="D510" s="2" t="s">
        <v>69</v>
      </c>
      <c r="E510" s="2">
        <v>63818.85</v>
      </c>
      <c r="F510" s="2" t="s">
        <v>69</v>
      </c>
    </row>
    <row r="511">
      <c r="A511" s="2" t="s">
        <v>8226</v>
      </c>
      <c r="B511" s="2" t="s">
        <v>8227</v>
      </c>
      <c r="C511" s="2">
        <v>1447</v>
      </c>
      <c r="D511" s="2" t="s">
        <v>69</v>
      </c>
      <c r="E511" s="2">
        <v>19099.76</v>
      </c>
      <c r="F511" s="2" t="s">
        <v>69</v>
      </c>
    </row>
    <row r="512">
      <c r="A512" s="2" t="s">
        <v>8228</v>
      </c>
      <c r="B512" s="2" t="s">
        <v>8229</v>
      </c>
      <c r="C512" s="2">
        <v>-35379</v>
      </c>
      <c r="D512" s="2" t="s">
        <v>69</v>
      </c>
      <c r="E512" s="2">
        <v>-63893.78</v>
      </c>
      <c r="F512" s="2" t="s">
        <v>69</v>
      </c>
    </row>
    <row r="513">
      <c r="A513" s="2" t="s">
        <v>8230</v>
      </c>
      <c r="B513" s="2" t="s">
        <v>8231</v>
      </c>
      <c r="C513" s="2">
        <v>166</v>
      </c>
      <c r="D513" s="2" t="s">
        <v>69</v>
      </c>
      <c r="E513" s="2">
        <v>152479.71</v>
      </c>
      <c r="F513" s="2" t="s">
        <v>69</v>
      </c>
    </row>
    <row r="514">
      <c r="A514" s="2" t="s">
        <v>8232</v>
      </c>
      <c r="B514" s="2" t="s">
        <v>8233</v>
      </c>
      <c r="C514" s="2">
        <v>-5350</v>
      </c>
      <c r="D514" s="2" t="s">
        <v>69</v>
      </c>
      <c r="E514" s="2">
        <v>-44726</v>
      </c>
      <c r="F514" s="2" t="s">
        <v>69</v>
      </c>
    </row>
    <row r="515">
      <c r="A515" s="2" t="s">
        <v>8234</v>
      </c>
      <c r="B515" s="2" t="s">
        <v>8235</v>
      </c>
      <c r="C515" s="2">
        <v>4100</v>
      </c>
      <c r="D515" s="2" t="s">
        <v>69</v>
      </c>
      <c r="E515" s="2">
        <v>90377.36</v>
      </c>
      <c r="F515" s="2" t="s">
        <v>69</v>
      </c>
    </row>
    <row r="516">
      <c r="A516" s="2" t="s">
        <v>8236</v>
      </c>
      <c r="B516" s="2" t="s">
        <v>8237</v>
      </c>
      <c r="C516" s="2">
        <v>10146</v>
      </c>
      <c r="D516" s="2" t="s">
        <v>69</v>
      </c>
      <c r="E516" s="2">
        <v>124454.29</v>
      </c>
      <c r="F516" s="2" t="s">
        <v>69</v>
      </c>
    </row>
    <row r="517">
      <c r="A517" s="2" t="s">
        <v>8238</v>
      </c>
      <c r="B517" s="2" t="s">
        <v>8239</v>
      </c>
      <c r="C517" s="2">
        <v>-4740</v>
      </c>
      <c r="D517" s="2" t="s">
        <v>69</v>
      </c>
      <c r="E517" s="2">
        <v>-314025</v>
      </c>
      <c r="F517" s="2" t="s">
        <v>69</v>
      </c>
    </row>
    <row r="518">
      <c r="A518" s="2" t="s">
        <v>8240</v>
      </c>
      <c r="B518" s="2" t="s">
        <v>8241</v>
      </c>
      <c r="C518" s="2">
        <v>-1554</v>
      </c>
      <c r="D518" s="2" t="s">
        <v>69</v>
      </c>
      <c r="E518" s="2">
        <v>-71142.12</v>
      </c>
      <c r="F518" s="2" t="s">
        <v>69</v>
      </c>
    </row>
    <row r="519">
      <c r="A519" s="2" t="s">
        <v>8242</v>
      </c>
      <c r="B519" s="2" t="s">
        <v>8243</v>
      </c>
      <c r="C519" s="2">
        <v>-3519</v>
      </c>
      <c r="D519" s="2" t="s">
        <v>69</v>
      </c>
      <c r="E519" s="2">
        <v>-63354.39</v>
      </c>
      <c r="F519" s="2" t="s">
        <v>69</v>
      </c>
    </row>
    <row r="520">
      <c r="A520" s="2" t="s">
        <v>8244</v>
      </c>
      <c r="B520" s="2" t="s">
        <v>8245</v>
      </c>
      <c r="C520" s="2">
        <v>11558</v>
      </c>
      <c r="D520" s="2" t="s">
        <v>69</v>
      </c>
      <c r="E520" s="2">
        <v>53166.8</v>
      </c>
      <c r="F520" s="2" t="s">
        <v>69</v>
      </c>
    </row>
    <row r="521">
      <c r="A521" s="2" t="s">
        <v>8246</v>
      </c>
      <c r="B521" s="2" t="s">
        <v>8247</v>
      </c>
      <c r="C521" s="2">
        <v>855</v>
      </c>
      <c r="D521" s="2" t="s">
        <v>69</v>
      </c>
      <c r="E521" s="2">
        <v>3224.79</v>
      </c>
      <c r="F521" s="2" t="s">
        <v>69</v>
      </c>
    </row>
    <row r="522">
      <c r="A522" s="2" t="s">
        <v>8248</v>
      </c>
      <c r="B522" s="2" t="s">
        <v>8249</v>
      </c>
      <c r="C522" s="2">
        <v>15171</v>
      </c>
      <c r="D522" s="2" t="s">
        <v>69</v>
      </c>
      <c r="E522" s="2">
        <v>52893.61</v>
      </c>
      <c r="F522" s="2" t="s">
        <v>69</v>
      </c>
    </row>
    <row r="523">
      <c r="A523" s="2" t="s">
        <v>8250</v>
      </c>
      <c r="B523" s="2" t="s">
        <v>8251</v>
      </c>
      <c r="C523" s="2">
        <v>-1161</v>
      </c>
      <c r="D523" s="2" t="s">
        <v>69</v>
      </c>
      <c r="E523" s="2">
        <v>-45232.56</v>
      </c>
      <c r="F523" s="2" t="s">
        <v>69</v>
      </c>
    </row>
    <row r="524">
      <c r="A524" s="2" t="s">
        <v>8252</v>
      </c>
      <c r="B524" s="2" t="s">
        <v>8253</v>
      </c>
      <c r="C524" s="2">
        <v>-2841</v>
      </c>
      <c r="D524" s="2" t="s">
        <v>69</v>
      </c>
      <c r="E524" s="2">
        <v>-48467.46</v>
      </c>
      <c r="F524" s="2" t="s">
        <v>69</v>
      </c>
    </row>
    <row r="525">
      <c r="A525" s="2" t="s">
        <v>5742</v>
      </c>
      <c r="B525" s="2" t="s">
        <v>8254</v>
      </c>
      <c r="C525" s="2">
        <v>117</v>
      </c>
      <c r="D525" s="2" t="s">
        <v>69</v>
      </c>
      <c r="E525" s="2">
        <v>6831.63</v>
      </c>
      <c r="F525" s="2" t="s">
        <v>69</v>
      </c>
    </row>
    <row r="526">
      <c r="A526" s="2" t="s">
        <v>8255</v>
      </c>
      <c r="B526" s="2" t="s">
        <v>8256</v>
      </c>
      <c r="C526" s="2">
        <v>-7189</v>
      </c>
      <c r="D526" s="2" t="s">
        <v>69</v>
      </c>
      <c r="E526" s="2">
        <v>-269338.95</v>
      </c>
      <c r="F526" s="2" t="s">
        <v>69</v>
      </c>
    </row>
    <row r="527">
      <c r="A527" s="2" t="s">
        <v>8257</v>
      </c>
      <c r="B527" s="2" t="s">
        <v>8258</v>
      </c>
      <c r="C527" s="2">
        <v>2096</v>
      </c>
      <c r="D527" s="2" t="s">
        <v>69</v>
      </c>
      <c r="E527" s="2">
        <v>39006.56</v>
      </c>
      <c r="F527" s="2" t="s">
        <v>69</v>
      </c>
    </row>
    <row r="528">
      <c r="A528" s="2" t="s">
        <v>8259</v>
      </c>
      <c r="B528" s="2" t="s">
        <v>8260</v>
      </c>
      <c r="C528" s="2">
        <v>-1937</v>
      </c>
      <c r="D528" s="2" t="s">
        <v>69</v>
      </c>
      <c r="E528" s="2">
        <v>-31069.48</v>
      </c>
      <c r="F528" s="2" t="s">
        <v>69</v>
      </c>
    </row>
    <row r="529">
      <c r="A529" s="2" t="s">
        <v>8261</v>
      </c>
      <c r="B529" s="2" t="s">
        <v>8262</v>
      </c>
      <c r="C529" s="2">
        <v>-4717</v>
      </c>
      <c r="D529" s="2" t="s">
        <v>69</v>
      </c>
      <c r="E529" s="2">
        <v>-255802.91</v>
      </c>
      <c r="F529" s="2" t="s">
        <v>69</v>
      </c>
    </row>
    <row r="530">
      <c r="A530" s="2" t="s">
        <v>8263</v>
      </c>
      <c r="B530" s="2" t="s">
        <v>8264</v>
      </c>
      <c r="C530" s="2">
        <v>2278</v>
      </c>
      <c r="D530" s="2" t="s">
        <v>69</v>
      </c>
      <c r="E530" s="2">
        <v>70025.72</v>
      </c>
      <c r="F530" s="2" t="s">
        <v>69</v>
      </c>
    </row>
    <row r="531">
      <c r="A531" s="2" t="s">
        <v>8265</v>
      </c>
      <c r="B531" s="2" t="s">
        <v>8266</v>
      </c>
      <c r="C531" s="2">
        <v>15926</v>
      </c>
      <c r="D531" s="2" t="s">
        <v>69</v>
      </c>
      <c r="E531" s="2">
        <v>200521.55</v>
      </c>
      <c r="F531" s="2" t="s">
        <v>69</v>
      </c>
    </row>
    <row r="532">
      <c r="A532" s="2" t="s">
        <v>8267</v>
      </c>
      <c r="B532" s="2" t="s">
        <v>8268</v>
      </c>
      <c r="C532" s="2">
        <v>-3669</v>
      </c>
      <c r="D532" s="2" t="s">
        <v>69</v>
      </c>
      <c r="E532" s="2">
        <v>-71435.43</v>
      </c>
      <c r="F532" s="2" t="s">
        <v>69</v>
      </c>
    </row>
    <row r="533">
      <c r="A533" s="2" t="s">
        <v>8269</v>
      </c>
      <c r="B533" s="2" t="s">
        <v>8270</v>
      </c>
      <c r="C533" s="2">
        <v>11500</v>
      </c>
      <c r="D533" s="2" t="s">
        <v>69</v>
      </c>
      <c r="E533" s="2">
        <v>119602.22</v>
      </c>
      <c r="F533" s="2" t="s">
        <v>69</v>
      </c>
    </row>
    <row r="534">
      <c r="A534" s="2" t="s">
        <v>8271</v>
      </c>
      <c r="B534" s="2" t="s">
        <v>8272</v>
      </c>
      <c r="C534" s="2">
        <v>-56079</v>
      </c>
      <c r="D534" s="2" t="s">
        <v>69</v>
      </c>
      <c r="E534" s="2">
        <v>-120901.83</v>
      </c>
      <c r="F534" s="2" t="s">
        <v>69</v>
      </c>
    </row>
    <row r="535">
      <c r="A535" s="2" t="s">
        <v>8273</v>
      </c>
      <c r="B535" s="2" t="s">
        <v>8274</v>
      </c>
      <c r="C535" s="2">
        <v>-5748</v>
      </c>
      <c r="D535" s="2" t="s">
        <v>69</v>
      </c>
      <c r="E535" s="2">
        <v>-48025.6</v>
      </c>
      <c r="F535" s="2" t="s">
        <v>69</v>
      </c>
    </row>
    <row r="536">
      <c r="A536" s="2" t="s">
        <v>8275</v>
      </c>
      <c r="B536" s="2" t="s">
        <v>8276</v>
      </c>
      <c r="C536" s="2">
        <v>1886</v>
      </c>
      <c r="D536" s="2" t="s">
        <v>69</v>
      </c>
      <c r="E536" s="2">
        <v>92135.49</v>
      </c>
      <c r="F536" s="2" t="s">
        <v>69</v>
      </c>
    </row>
    <row r="537">
      <c r="A537" s="2" t="s">
        <v>8277</v>
      </c>
      <c r="B537" s="2" t="s">
        <v>8278</v>
      </c>
      <c r="C537" s="2">
        <v>-3409</v>
      </c>
      <c r="D537" s="2" t="s">
        <v>69</v>
      </c>
      <c r="E537" s="2">
        <v>-63884.66</v>
      </c>
      <c r="F537" s="2" t="s">
        <v>69</v>
      </c>
    </row>
    <row r="538">
      <c r="A538" s="2" t="s">
        <v>8279</v>
      </c>
      <c r="B538" s="2" t="s">
        <v>8280</v>
      </c>
      <c r="C538" s="2">
        <v>-6420</v>
      </c>
      <c r="D538" s="2" t="s">
        <v>69</v>
      </c>
      <c r="E538" s="2">
        <v>-217959</v>
      </c>
      <c r="F538" s="2" t="s">
        <v>69</v>
      </c>
    </row>
    <row r="539">
      <c r="A539" s="2" t="s">
        <v>8281</v>
      </c>
      <c r="B539" s="2" t="s">
        <v>8282</v>
      </c>
      <c r="C539" s="2">
        <v>-6900</v>
      </c>
      <c r="D539" s="2" t="s">
        <v>69</v>
      </c>
      <c r="E539" s="2">
        <v>-96124.88</v>
      </c>
      <c r="F539" s="2" t="s">
        <v>69</v>
      </c>
    </row>
    <row r="540">
      <c r="A540" s="2" t="s">
        <v>8283</v>
      </c>
      <c r="B540" s="2" t="s">
        <v>8284</v>
      </c>
      <c r="C540" s="2">
        <v>1452</v>
      </c>
      <c r="D540" s="2" t="s">
        <v>69</v>
      </c>
      <c r="E540" s="2">
        <v>110787.6</v>
      </c>
      <c r="F540" s="2" t="s">
        <v>69</v>
      </c>
    </row>
    <row r="541">
      <c r="A541" s="2" t="s">
        <v>8285</v>
      </c>
      <c r="B541" s="2" t="s">
        <v>8286</v>
      </c>
      <c r="C541" s="2">
        <v>2200</v>
      </c>
      <c r="D541" s="2" t="s">
        <v>69</v>
      </c>
      <c r="E541" s="2">
        <v>35189.07</v>
      </c>
      <c r="F541" s="2" t="s">
        <v>69</v>
      </c>
    </row>
    <row r="542">
      <c r="A542" s="2" t="s">
        <v>8287</v>
      </c>
      <c r="B542" s="2" t="s">
        <v>8288</v>
      </c>
      <c r="C542" s="2">
        <v>614</v>
      </c>
      <c r="D542" s="2" t="s">
        <v>69</v>
      </c>
      <c r="E542" s="2">
        <v>24314.4</v>
      </c>
      <c r="F542" s="2" t="s">
        <v>69</v>
      </c>
    </row>
    <row r="543">
      <c r="A543" s="2" t="s">
        <v>8289</v>
      </c>
      <c r="B543" s="2" t="s">
        <v>7203</v>
      </c>
      <c r="C543" s="2">
        <v>1649</v>
      </c>
      <c r="D543" s="2" t="s">
        <v>69</v>
      </c>
      <c r="E543" s="2">
        <v>45050.68</v>
      </c>
      <c r="F543" s="2" t="s">
        <v>69</v>
      </c>
    </row>
    <row r="544">
      <c r="A544" s="2" t="s">
        <v>8290</v>
      </c>
      <c r="B544" s="2" t="s">
        <v>8291</v>
      </c>
      <c r="C544" s="2">
        <v>-3664</v>
      </c>
      <c r="D544" s="2" t="s">
        <v>69</v>
      </c>
      <c r="E544" s="2">
        <v>-53824.16</v>
      </c>
      <c r="F544" s="2" t="s">
        <v>69</v>
      </c>
    </row>
    <row r="545">
      <c r="A545" s="2" t="s">
        <v>8292</v>
      </c>
      <c r="B545" s="2" t="s">
        <v>8293</v>
      </c>
      <c r="C545" s="2">
        <v>-45554</v>
      </c>
      <c r="D545" s="2" t="s">
        <v>69</v>
      </c>
      <c r="E545" s="2">
        <v>-159889.34</v>
      </c>
      <c r="F545" s="2" t="s">
        <v>69</v>
      </c>
    </row>
    <row r="546">
      <c r="A546" s="2" t="s">
        <v>8294</v>
      </c>
      <c r="B546" s="2" t="s">
        <v>8295</v>
      </c>
      <c r="C546" s="2">
        <v>-5226</v>
      </c>
      <c r="D546" s="2" t="s">
        <v>69</v>
      </c>
      <c r="E546" s="2">
        <v>-59106.06</v>
      </c>
      <c r="F546" s="2" t="s">
        <v>69</v>
      </c>
    </row>
    <row r="547">
      <c r="A547" s="2" t="s">
        <v>8296</v>
      </c>
      <c r="B547" s="2" t="s">
        <v>8297</v>
      </c>
      <c r="C547" s="2">
        <v>3155</v>
      </c>
      <c r="D547" s="2" t="s">
        <v>69</v>
      </c>
      <c r="E547" s="2">
        <v>204664.85</v>
      </c>
      <c r="F547" s="2" t="s">
        <v>69</v>
      </c>
    </row>
    <row r="548">
      <c r="A548" s="2" t="s">
        <v>8298</v>
      </c>
      <c r="B548" s="2" t="s">
        <v>8299</v>
      </c>
      <c r="C548" s="2">
        <v>-6800</v>
      </c>
      <c r="D548" s="2" t="s">
        <v>69</v>
      </c>
      <c r="E548" s="2">
        <v>-38709.81</v>
      </c>
      <c r="F548" s="2" t="s">
        <v>69</v>
      </c>
    </row>
    <row r="549">
      <c r="A549" s="2" t="s">
        <v>8300</v>
      </c>
      <c r="B549" s="2" t="s">
        <v>8301</v>
      </c>
      <c r="C549" s="2">
        <v>1580</v>
      </c>
      <c r="D549" s="2" t="s">
        <v>69</v>
      </c>
      <c r="E549" s="2">
        <v>17604.12</v>
      </c>
      <c r="F549" s="2" t="s">
        <v>69</v>
      </c>
    </row>
    <row r="550">
      <c r="A550" s="2" t="s">
        <v>8302</v>
      </c>
      <c r="B550" s="2" t="s">
        <v>8303</v>
      </c>
      <c r="C550" s="2">
        <v>-333</v>
      </c>
      <c r="D550" s="2" t="s">
        <v>69</v>
      </c>
      <c r="E550" s="2">
        <v>-30556.08</v>
      </c>
      <c r="F550" s="2" t="s">
        <v>69</v>
      </c>
    </row>
    <row r="551">
      <c r="A551" s="2" t="s">
        <v>8304</v>
      </c>
      <c r="B551" s="2" t="s">
        <v>8305</v>
      </c>
      <c r="C551" s="2">
        <v>4217</v>
      </c>
      <c r="D551" s="2" t="s">
        <v>69</v>
      </c>
      <c r="E551" s="2">
        <v>354034.01</v>
      </c>
      <c r="F551" s="2" t="s">
        <v>69</v>
      </c>
    </row>
    <row r="552">
      <c r="A552" s="2" t="s">
        <v>8306</v>
      </c>
      <c r="B552" s="2" t="s">
        <v>8307</v>
      </c>
      <c r="C552" s="2">
        <v>11329</v>
      </c>
      <c r="D552" s="2" t="s">
        <v>69</v>
      </c>
      <c r="E552" s="2">
        <v>21117.78</v>
      </c>
      <c r="F552" s="2" t="s">
        <v>69</v>
      </c>
    </row>
    <row r="553">
      <c r="A553" s="2" t="s">
        <v>8308</v>
      </c>
      <c r="B553" s="2" t="s">
        <v>8309</v>
      </c>
      <c r="C553" s="2">
        <v>6543</v>
      </c>
      <c r="D553" s="2" t="s">
        <v>69</v>
      </c>
      <c r="E553" s="2">
        <v>24014.96</v>
      </c>
      <c r="F553" s="2" t="s">
        <v>69</v>
      </c>
    </row>
    <row r="554">
      <c r="A554" s="2" t="s">
        <v>8310</v>
      </c>
      <c r="B554" s="2" t="s">
        <v>8311</v>
      </c>
      <c r="C554" s="2">
        <v>6440</v>
      </c>
      <c r="D554" s="2" t="s">
        <v>69</v>
      </c>
      <c r="E554" s="2">
        <v>51376.93</v>
      </c>
      <c r="F554" s="2" t="s">
        <v>69</v>
      </c>
    </row>
    <row r="555">
      <c r="A555" s="2" t="s">
        <v>8312</v>
      </c>
      <c r="B555" s="2" t="s">
        <v>8313</v>
      </c>
      <c r="C555" s="2">
        <v>3501</v>
      </c>
      <c r="D555" s="2" t="s">
        <v>69</v>
      </c>
      <c r="E555" s="2">
        <v>31929.12</v>
      </c>
      <c r="F555" s="2" t="s">
        <v>69</v>
      </c>
    </row>
    <row r="556">
      <c r="A556" s="2" t="s">
        <v>8314</v>
      </c>
      <c r="B556" s="2" t="s">
        <v>8315</v>
      </c>
      <c r="C556" s="2">
        <v>369</v>
      </c>
      <c r="D556" s="2" t="s">
        <v>69</v>
      </c>
      <c r="E556" s="2">
        <v>41099.22</v>
      </c>
      <c r="F556" s="2" t="s">
        <v>69</v>
      </c>
    </row>
    <row r="557">
      <c r="A557" s="2" t="s">
        <v>8316</v>
      </c>
      <c r="B557" s="2" t="s">
        <v>8317</v>
      </c>
      <c r="C557" s="2">
        <v>-3312</v>
      </c>
      <c r="D557" s="2" t="s">
        <v>69</v>
      </c>
      <c r="E557" s="2">
        <v>-83926.08</v>
      </c>
      <c r="F557" s="2" t="s">
        <v>69</v>
      </c>
    </row>
    <row r="558">
      <c r="A558" s="2" t="s">
        <v>8318</v>
      </c>
      <c r="B558" s="2" t="s">
        <v>8319</v>
      </c>
      <c r="C558" s="2">
        <v>6853</v>
      </c>
      <c r="D558" s="2" t="s">
        <v>69</v>
      </c>
      <c r="E558" s="2">
        <v>49410.13</v>
      </c>
      <c r="F558" s="2" t="s">
        <v>69</v>
      </c>
    </row>
    <row r="559">
      <c r="A559" s="2" t="s">
        <v>8320</v>
      </c>
      <c r="B559" s="2" t="s">
        <v>8321</v>
      </c>
      <c r="C559" s="2">
        <v>1484</v>
      </c>
      <c r="D559" s="2" t="s">
        <v>69</v>
      </c>
      <c r="E559" s="2">
        <v>67962.09</v>
      </c>
      <c r="F559" s="2" t="s">
        <v>69</v>
      </c>
    </row>
    <row r="560">
      <c r="A560" s="2" t="s">
        <v>8322</v>
      </c>
      <c r="B560" s="2" t="s">
        <v>8323</v>
      </c>
      <c r="C560" s="2">
        <v>3055</v>
      </c>
      <c r="D560" s="2" t="s">
        <v>69</v>
      </c>
      <c r="E560" s="2">
        <v>214858.15</v>
      </c>
      <c r="F560" s="2" t="s">
        <v>69</v>
      </c>
    </row>
    <row r="561">
      <c r="A561" s="2" t="s">
        <v>8324</v>
      </c>
      <c r="B561" s="2" t="s">
        <v>8325</v>
      </c>
      <c r="C561" s="2">
        <v>-25068</v>
      </c>
      <c r="D561" s="2" t="s">
        <v>69</v>
      </c>
      <c r="E561" s="2">
        <v>-75474.61</v>
      </c>
      <c r="F561" s="2" t="s">
        <v>69</v>
      </c>
    </row>
    <row r="562">
      <c r="A562" s="2" t="s">
        <v>8326</v>
      </c>
      <c r="B562" s="2" t="s">
        <v>8327</v>
      </c>
      <c r="C562" s="2">
        <v>9704</v>
      </c>
      <c r="D562" s="2" t="s">
        <v>69</v>
      </c>
      <c r="E562" s="2">
        <v>114952.76</v>
      </c>
      <c r="F562" s="2" t="s">
        <v>69</v>
      </c>
    </row>
    <row r="563">
      <c r="A563" s="2" t="s">
        <v>8328</v>
      </c>
      <c r="B563" s="2" t="s">
        <v>8329</v>
      </c>
      <c r="C563" s="2">
        <v>-7615</v>
      </c>
      <c r="D563" s="2" t="s">
        <v>69</v>
      </c>
      <c r="E563" s="2">
        <v>-60996.23</v>
      </c>
      <c r="F563" s="2" t="s">
        <v>69</v>
      </c>
    </row>
    <row r="564">
      <c r="A564" s="2" t="s">
        <v>8330</v>
      </c>
      <c r="B564" s="2" t="s">
        <v>8331</v>
      </c>
      <c r="C564" s="2">
        <v>17839</v>
      </c>
      <c r="D564" s="2" t="s">
        <v>69</v>
      </c>
      <c r="E564" s="2">
        <v>78000.85</v>
      </c>
      <c r="F564" s="2" t="s">
        <v>69</v>
      </c>
    </row>
    <row r="565">
      <c r="A565" s="2" t="s">
        <v>8332</v>
      </c>
      <c r="B565" s="2" t="s">
        <v>8333</v>
      </c>
      <c r="C565" s="2">
        <v>530</v>
      </c>
      <c r="D565" s="2" t="s">
        <v>69</v>
      </c>
      <c r="E565" s="2">
        <v>187058.2</v>
      </c>
      <c r="F565" s="2" t="s">
        <v>69</v>
      </c>
    </row>
    <row r="566">
      <c r="A566" s="2" t="s">
        <v>8334</v>
      </c>
      <c r="B566" s="2" t="s">
        <v>8335</v>
      </c>
      <c r="C566" s="2">
        <v>-6081</v>
      </c>
      <c r="D566" s="2" t="s">
        <v>69</v>
      </c>
      <c r="E566" s="2">
        <v>-29888.21</v>
      </c>
      <c r="F566" s="2" t="s">
        <v>69</v>
      </c>
    </row>
    <row r="567">
      <c r="A567" s="2" t="s">
        <v>8336</v>
      </c>
      <c r="B567" s="2" t="s">
        <v>8337</v>
      </c>
      <c r="C567" s="2">
        <v>-3611</v>
      </c>
      <c r="D567" s="2" t="s">
        <v>69</v>
      </c>
      <c r="E567" s="2">
        <v>-142696.59</v>
      </c>
      <c r="F567" s="2" t="s">
        <v>69</v>
      </c>
    </row>
    <row r="568">
      <c r="A568" s="2" t="s">
        <v>8338</v>
      </c>
      <c r="B568" s="2" t="s">
        <v>8339</v>
      </c>
      <c r="C568" s="2">
        <v>1572</v>
      </c>
      <c r="D568" s="2" t="s">
        <v>69</v>
      </c>
      <c r="E568" s="2">
        <v>43041.36</v>
      </c>
      <c r="F568" s="2" t="s">
        <v>69</v>
      </c>
    </row>
    <row r="569">
      <c r="A569" s="2" t="s">
        <v>8340</v>
      </c>
      <c r="B569" s="2" t="s">
        <v>8341</v>
      </c>
      <c r="C569" s="2">
        <v>-432</v>
      </c>
      <c r="D569" s="2" t="s">
        <v>69</v>
      </c>
      <c r="E569" s="2">
        <v>-29594.9</v>
      </c>
      <c r="F569" s="2" t="s">
        <v>69</v>
      </c>
    </row>
    <row r="570">
      <c r="A570" s="2" t="s">
        <v>8342</v>
      </c>
      <c r="B570" s="2" t="s">
        <v>8343</v>
      </c>
      <c r="C570" s="2">
        <v>3612</v>
      </c>
      <c r="D570" s="2" t="s">
        <v>69</v>
      </c>
      <c r="E570" s="2">
        <v>80692.08</v>
      </c>
      <c r="F570" s="2" t="s">
        <v>69</v>
      </c>
    </row>
    <row r="571">
      <c r="A571" s="2" t="s">
        <v>8344</v>
      </c>
      <c r="B571" s="2" t="s">
        <v>8345</v>
      </c>
      <c r="C571" s="2">
        <v>1550</v>
      </c>
      <c r="D571" s="2" t="s">
        <v>69</v>
      </c>
      <c r="E571" s="2">
        <v>60574</v>
      </c>
      <c r="F571" s="2" t="s">
        <v>69</v>
      </c>
    </row>
    <row r="572">
      <c r="A572" s="2" t="s">
        <v>8346</v>
      </c>
      <c r="B572" s="2" t="s">
        <v>8347</v>
      </c>
      <c r="C572" s="2">
        <v>-7500</v>
      </c>
      <c r="D572" s="2" t="s">
        <v>69</v>
      </c>
      <c r="E572" s="2">
        <v>-45050.21</v>
      </c>
      <c r="F572" s="2" t="s">
        <v>69</v>
      </c>
    </row>
    <row r="573">
      <c r="A573" s="2" t="s">
        <v>8348</v>
      </c>
      <c r="B573" s="2" t="s">
        <v>8349</v>
      </c>
      <c r="C573" s="2">
        <v>6025</v>
      </c>
      <c r="D573" s="2" t="s">
        <v>69</v>
      </c>
      <c r="E573" s="2">
        <v>131502.92</v>
      </c>
      <c r="F573" s="2" t="s">
        <v>69</v>
      </c>
    </row>
    <row r="574">
      <c r="A574" s="2" t="s">
        <v>8350</v>
      </c>
      <c r="B574" s="2" t="s">
        <v>8351</v>
      </c>
      <c r="C574" s="2">
        <v>-218</v>
      </c>
      <c r="D574" s="2" t="s">
        <v>69</v>
      </c>
      <c r="E574" s="2">
        <v>-14785.42</v>
      </c>
      <c r="F574" s="2" t="s">
        <v>69</v>
      </c>
    </row>
    <row r="575">
      <c r="A575" s="2" t="s">
        <v>8352</v>
      </c>
      <c r="B575" s="2" t="s">
        <v>8353</v>
      </c>
      <c r="C575" s="2">
        <v>179</v>
      </c>
      <c r="D575" s="2" t="s">
        <v>69</v>
      </c>
      <c r="E575" s="2">
        <v>5295.45</v>
      </c>
      <c r="F575" s="2" t="s">
        <v>69</v>
      </c>
    </row>
    <row r="576">
      <c r="A576" s="2" t="s">
        <v>8354</v>
      </c>
      <c r="B576" s="2" t="s">
        <v>8355</v>
      </c>
      <c r="C576" s="2">
        <v>26668</v>
      </c>
      <c r="D576" s="2" t="s">
        <v>69</v>
      </c>
      <c r="E576" s="2">
        <v>172428.61</v>
      </c>
      <c r="F576" s="2" t="s">
        <v>69</v>
      </c>
    </row>
    <row r="577">
      <c r="A577" s="2" t="s">
        <v>8356</v>
      </c>
      <c r="B577" s="2" t="s">
        <v>8357</v>
      </c>
      <c r="C577" s="2">
        <v>-14605</v>
      </c>
      <c r="D577" s="2" t="s">
        <v>69</v>
      </c>
      <c r="E577" s="2">
        <v>-22957.64</v>
      </c>
      <c r="F577" s="2" t="s">
        <v>69</v>
      </c>
    </row>
    <row r="578">
      <c r="A578" s="2" t="s">
        <v>8358</v>
      </c>
      <c r="B578" s="2" t="s">
        <v>8359</v>
      </c>
      <c r="C578" s="2">
        <v>-6010</v>
      </c>
      <c r="D578" s="2" t="s">
        <v>69</v>
      </c>
      <c r="E578" s="2">
        <v>-76293.47</v>
      </c>
      <c r="F578" s="2" t="s">
        <v>69</v>
      </c>
    </row>
    <row r="579">
      <c r="A579" s="2" t="s">
        <v>8360</v>
      </c>
      <c r="B579" s="2" t="s">
        <v>8361</v>
      </c>
      <c r="C579" s="2">
        <v>-5779</v>
      </c>
      <c r="D579" s="2" t="s">
        <v>69</v>
      </c>
      <c r="E579" s="2">
        <v>-66516.29</v>
      </c>
      <c r="F579" s="2" t="s">
        <v>69</v>
      </c>
    </row>
    <row r="580">
      <c r="A580" s="2" t="s">
        <v>8362</v>
      </c>
      <c r="B580" s="2" t="s">
        <v>8363</v>
      </c>
      <c r="C580" s="2">
        <v>-3984</v>
      </c>
      <c r="D580" s="2" t="s">
        <v>69</v>
      </c>
      <c r="E580" s="2">
        <v>-23226.72</v>
      </c>
      <c r="F580" s="2" t="s">
        <v>69</v>
      </c>
    </row>
    <row r="581">
      <c r="A581" s="2" t="s">
        <v>8364</v>
      </c>
      <c r="B581" s="2" t="s">
        <v>8365</v>
      </c>
      <c r="C581" s="2">
        <v>300</v>
      </c>
      <c r="D581" s="2" t="s">
        <v>69</v>
      </c>
      <c r="E581" s="2">
        <v>5526</v>
      </c>
      <c r="F581" s="2" t="s">
        <v>69</v>
      </c>
    </row>
    <row r="582">
      <c r="A582" s="2" t="s">
        <v>8366</v>
      </c>
      <c r="B582" s="2" t="s">
        <v>8367</v>
      </c>
      <c r="C582" s="2">
        <v>-1367</v>
      </c>
      <c r="D582" s="2" t="s">
        <v>69</v>
      </c>
      <c r="E582" s="2">
        <v>-522194</v>
      </c>
      <c r="F582" s="2" t="s">
        <v>69</v>
      </c>
    </row>
    <row r="583">
      <c r="A583" s="2" t="s">
        <v>8368</v>
      </c>
      <c r="B583" s="2" t="s">
        <v>8369</v>
      </c>
      <c r="C583" s="2">
        <v>9502</v>
      </c>
      <c r="D583" s="2" t="s">
        <v>69</v>
      </c>
      <c r="E583" s="2">
        <v>165144.76</v>
      </c>
      <c r="F583" s="2" t="s">
        <v>69</v>
      </c>
    </row>
    <row r="584">
      <c r="A584" s="2" t="s">
        <v>8370</v>
      </c>
      <c r="B584" s="2" t="s">
        <v>8371</v>
      </c>
      <c r="C584" s="2">
        <v>-4582</v>
      </c>
      <c r="D584" s="2" t="s">
        <v>69</v>
      </c>
      <c r="E584" s="2">
        <v>-162752.64</v>
      </c>
      <c r="F584" s="2" t="s">
        <v>69</v>
      </c>
    </row>
    <row r="585">
      <c r="A585" s="2" t="s">
        <v>8372</v>
      </c>
      <c r="B585" s="2" t="s">
        <v>8373</v>
      </c>
      <c r="C585" s="2">
        <v>4359</v>
      </c>
      <c r="D585" s="2" t="s">
        <v>69</v>
      </c>
      <c r="E585" s="2">
        <v>59979.84</v>
      </c>
      <c r="F585" s="2" t="s">
        <v>69</v>
      </c>
    </row>
    <row r="586">
      <c r="A586" s="2" t="s">
        <v>8374</v>
      </c>
      <c r="B586" s="2" t="s">
        <v>8375</v>
      </c>
      <c r="C586" s="2">
        <v>1360</v>
      </c>
      <c r="D586" s="2" t="s">
        <v>69</v>
      </c>
      <c r="E586" s="2">
        <v>23922.4</v>
      </c>
      <c r="F586" s="2" t="s">
        <v>69</v>
      </c>
    </row>
    <row r="587">
      <c r="A587" s="2" t="s">
        <v>8376</v>
      </c>
      <c r="B587" s="2" t="s">
        <v>8377</v>
      </c>
      <c r="C587" s="2">
        <v>17275</v>
      </c>
      <c r="D587" s="2" t="s">
        <v>69</v>
      </c>
      <c r="E587" s="2">
        <v>156857</v>
      </c>
      <c r="F587" s="2" t="s">
        <v>69</v>
      </c>
    </row>
    <row r="588">
      <c r="A588" s="2" t="s">
        <v>8378</v>
      </c>
      <c r="B588" s="2" t="s">
        <v>8379</v>
      </c>
      <c r="C588" s="2">
        <v>-11306</v>
      </c>
      <c r="D588" s="2" t="s">
        <v>69</v>
      </c>
      <c r="E588" s="2">
        <v>-382142.8</v>
      </c>
      <c r="F588" s="2" t="s">
        <v>69</v>
      </c>
    </row>
    <row r="589">
      <c r="A589" s="2" t="s">
        <v>8380</v>
      </c>
      <c r="B589" s="2" t="s">
        <v>8381</v>
      </c>
      <c r="C589" s="2">
        <v>-3974</v>
      </c>
      <c r="D589" s="2" t="s">
        <v>69</v>
      </c>
      <c r="E589" s="2">
        <v>-112503.94</v>
      </c>
      <c r="F589" s="2" t="s">
        <v>69</v>
      </c>
    </row>
    <row r="590">
      <c r="A590" s="2" t="s">
        <v>8382</v>
      </c>
      <c r="B590" s="2" t="s">
        <v>8383</v>
      </c>
      <c r="C590" s="2">
        <v>3710</v>
      </c>
      <c r="D590" s="2" t="s">
        <v>69</v>
      </c>
      <c r="E590" s="2">
        <v>99057</v>
      </c>
      <c r="F590" s="2" t="s">
        <v>69</v>
      </c>
    </row>
    <row r="591">
      <c r="A591" s="2" t="s">
        <v>8384</v>
      </c>
      <c r="B591" s="2" t="s">
        <v>8385</v>
      </c>
      <c r="C591" s="2">
        <v>-2371</v>
      </c>
      <c r="D591" s="2" t="s">
        <v>69</v>
      </c>
      <c r="E591" s="2">
        <v>-170332.64</v>
      </c>
      <c r="F591" s="2" t="s">
        <v>69</v>
      </c>
    </row>
    <row r="592">
      <c r="A592" s="2" t="s">
        <v>8386</v>
      </c>
      <c r="B592" s="2" t="s">
        <v>8387</v>
      </c>
      <c r="C592" s="2">
        <v>-457</v>
      </c>
      <c r="D592" s="2" t="s">
        <v>69</v>
      </c>
      <c r="E592" s="2">
        <v>-39512.88</v>
      </c>
      <c r="F592" s="2" t="s">
        <v>69</v>
      </c>
    </row>
    <row r="593">
      <c r="A593" s="2" t="s">
        <v>8388</v>
      </c>
      <c r="B593" s="2" t="s">
        <v>8389</v>
      </c>
      <c r="C593" s="2">
        <v>9911</v>
      </c>
      <c r="D593" s="2" t="s">
        <v>69</v>
      </c>
      <c r="E593" s="2">
        <v>66304.59</v>
      </c>
      <c r="F593" s="2" t="s">
        <v>69</v>
      </c>
    </row>
    <row r="594">
      <c r="A594" s="2" t="s">
        <v>8390</v>
      </c>
      <c r="B594" s="2" t="s">
        <v>8391</v>
      </c>
      <c r="C594" s="2">
        <v>-2298</v>
      </c>
      <c r="D594" s="2" t="s">
        <v>69</v>
      </c>
      <c r="E594" s="2">
        <v>-59541.18</v>
      </c>
      <c r="F594" s="2" t="s">
        <v>69</v>
      </c>
    </row>
    <row r="595">
      <c r="A595" s="2" t="s">
        <v>8392</v>
      </c>
      <c r="B595" s="2" t="s">
        <v>8393</v>
      </c>
      <c r="C595" s="2">
        <v>-5625</v>
      </c>
      <c r="D595" s="2" t="s">
        <v>69</v>
      </c>
      <c r="E595" s="2">
        <v>-176272.4</v>
      </c>
      <c r="F595" s="2" t="s">
        <v>69</v>
      </c>
    </row>
    <row r="596">
      <c r="A596" s="2" t="s">
        <v>8394</v>
      </c>
      <c r="B596" s="2" t="s">
        <v>8395</v>
      </c>
      <c r="C596" s="2">
        <v>-2236</v>
      </c>
      <c r="D596" s="2" t="s">
        <v>69</v>
      </c>
      <c r="E596" s="2">
        <v>-94806.4</v>
      </c>
      <c r="F596" s="2" t="s">
        <v>69</v>
      </c>
    </row>
    <row r="597">
      <c r="A597" s="2" t="s">
        <v>8396</v>
      </c>
      <c r="B597" s="2" t="s">
        <v>8397</v>
      </c>
      <c r="C597" s="2">
        <v>950</v>
      </c>
      <c r="D597" s="2" t="s">
        <v>69</v>
      </c>
      <c r="E597" s="2">
        <v>31691.62</v>
      </c>
      <c r="F597" s="2" t="s">
        <v>69</v>
      </c>
    </row>
    <row r="598">
      <c r="A598" s="2" t="s">
        <v>8398</v>
      </c>
      <c r="B598" s="2" t="s">
        <v>8399</v>
      </c>
      <c r="C598" s="2">
        <v>-5360</v>
      </c>
      <c r="D598" s="2" t="s">
        <v>69</v>
      </c>
      <c r="E598" s="2">
        <v>-119420.8</v>
      </c>
      <c r="F598" s="2" t="s">
        <v>69</v>
      </c>
    </row>
    <row r="599">
      <c r="A599" s="2" t="s">
        <v>8400</v>
      </c>
      <c r="B599" s="2" t="s">
        <v>8401</v>
      </c>
      <c r="C599" s="2">
        <v>-1853</v>
      </c>
      <c r="D599" s="2" t="s">
        <v>69</v>
      </c>
      <c r="E599" s="2">
        <v>-48769.24</v>
      </c>
      <c r="F599" s="2" t="s">
        <v>69</v>
      </c>
    </row>
    <row r="600">
      <c r="A600" s="2" t="s">
        <v>8402</v>
      </c>
      <c r="B600" s="2" t="s">
        <v>8403</v>
      </c>
      <c r="C600" s="2">
        <v>-4054</v>
      </c>
      <c r="D600" s="2" t="s">
        <v>69</v>
      </c>
      <c r="E600" s="2">
        <v>-501344.81</v>
      </c>
      <c r="F600" s="2" t="s">
        <v>69</v>
      </c>
    </row>
    <row r="601">
      <c r="A601" s="2" t="s">
        <v>8404</v>
      </c>
      <c r="B601" s="2" t="s">
        <v>8405</v>
      </c>
      <c r="C601" s="2">
        <v>4892</v>
      </c>
      <c r="D601" s="2" t="s">
        <v>69</v>
      </c>
      <c r="E601" s="2">
        <v>61101.08</v>
      </c>
      <c r="F601" s="2" t="s">
        <v>69</v>
      </c>
    </row>
    <row r="602">
      <c r="A602" s="2" t="s">
        <v>8406</v>
      </c>
      <c r="B602" s="2" t="s">
        <v>8407</v>
      </c>
      <c r="C602" s="2">
        <v>26578</v>
      </c>
      <c r="D602" s="2" t="s">
        <v>69</v>
      </c>
      <c r="E602" s="2">
        <v>215016.02</v>
      </c>
      <c r="F602" s="2" t="s">
        <v>69</v>
      </c>
    </row>
    <row r="603">
      <c r="A603" s="2" t="s">
        <v>8408</v>
      </c>
      <c r="B603" s="2" t="s">
        <v>8409</v>
      </c>
      <c r="C603" s="2">
        <v>-20656</v>
      </c>
      <c r="D603" s="2" t="s">
        <v>69</v>
      </c>
      <c r="E603" s="2">
        <v>-272452.64</v>
      </c>
      <c r="F603" s="2" t="s">
        <v>69</v>
      </c>
    </row>
    <row r="604">
      <c r="A604" s="2" t="s">
        <v>8410</v>
      </c>
      <c r="B604" s="2" t="s">
        <v>8411</v>
      </c>
      <c r="C604" s="2">
        <v>-7813</v>
      </c>
      <c r="D604" s="2" t="s">
        <v>69</v>
      </c>
      <c r="E604" s="2">
        <v>-52056.19</v>
      </c>
      <c r="F604" s="2" t="s">
        <v>69</v>
      </c>
    </row>
    <row r="605">
      <c r="A605" s="2" t="s">
        <v>8412</v>
      </c>
      <c r="B605" s="2" t="s">
        <v>8413</v>
      </c>
      <c r="C605" s="2">
        <v>3237</v>
      </c>
      <c r="D605" s="2" t="s">
        <v>69</v>
      </c>
      <c r="E605" s="2">
        <v>101318.1</v>
      </c>
      <c r="F605" s="2" t="s">
        <v>69</v>
      </c>
    </row>
    <row r="606">
      <c r="A606" s="2" t="s">
        <v>8414</v>
      </c>
      <c r="B606" s="2" t="s">
        <v>8415</v>
      </c>
      <c r="C606" s="2">
        <v>-2059</v>
      </c>
      <c r="D606" s="2" t="s">
        <v>69</v>
      </c>
      <c r="E606" s="2">
        <v>-47276.57</v>
      </c>
      <c r="F606" s="2" t="s">
        <v>69</v>
      </c>
    </row>
    <row r="607">
      <c r="A607" s="2" t="s">
        <v>8416</v>
      </c>
      <c r="B607" s="2" t="s">
        <v>8417</v>
      </c>
      <c r="C607" s="2">
        <v>6735</v>
      </c>
      <c r="D607" s="2" t="s">
        <v>69</v>
      </c>
      <c r="E607" s="2">
        <v>20225.08</v>
      </c>
      <c r="F607" s="2" t="s">
        <v>69</v>
      </c>
    </row>
    <row r="608">
      <c r="A608" s="2" t="s">
        <v>8418</v>
      </c>
      <c r="B608" s="2" t="s">
        <v>8419</v>
      </c>
      <c r="C608" s="2">
        <v>-971</v>
      </c>
      <c r="D608" s="2" t="s">
        <v>69</v>
      </c>
      <c r="E608" s="2">
        <v>-50103.6</v>
      </c>
      <c r="F608" s="2" t="s">
        <v>69</v>
      </c>
    </row>
    <row r="609">
      <c r="A609" s="2" t="s">
        <v>8420</v>
      </c>
      <c r="B609" s="2" t="s">
        <v>8421</v>
      </c>
      <c r="C609" s="2">
        <v>300</v>
      </c>
      <c r="D609" s="2" t="s">
        <v>69</v>
      </c>
      <c r="E609" s="2">
        <v>22630.4</v>
      </c>
      <c r="F609" s="2" t="s">
        <v>69</v>
      </c>
    </row>
    <row r="610">
      <c r="A610" s="2" t="s">
        <v>8422</v>
      </c>
      <c r="B610" s="2" t="s">
        <v>8423</v>
      </c>
      <c r="C610" s="2">
        <v>586</v>
      </c>
      <c r="D610" s="2" t="s">
        <v>69</v>
      </c>
      <c r="E610" s="2">
        <v>29768.8</v>
      </c>
      <c r="F610" s="2" t="s">
        <v>69</v>
      </c>
    </row>
    <row r="611">
      <c r="A611" s="2" t="s">
        <v>8424</v>
      </c>
      <c r="B611" s="2" t="s">
        <v>8425</v>
      </c>
      <c r="C611" s="2">
        <v>22057</v>
      </c>
      <c r="D611" s="2" t="s">
        <v>69</v>
      </c>
      <c r="E611" s="2">
        <v>59106.01</v>
      </c>
      <c r="F611" s="2" t="s">
        <v>69</v>
      </c>
    </row>
    <row r="612">
      <c r="A612" s="2" t="s">
        <v>8426</v>
      </c>
      <c r="B612" s="2" t="s">
        <v>8427</v>
      </c>
      <c r="C612" s="2">
        <v>-10025</v>
      </c>
      <c r="D612" s="2" t="s">
        <v>69</v>
      </c>
      <c r="E612" s="2">
        <v>-85044.92</v>
      </c>
      <c r="F612" s="2" t="s">
        <v>69</v>
      </c>
    </row>
    <row r="613">
      <c r="A613" s="2" t="s">
        <v>8428</v>
      </c>
      <c r="B613" s="2" t="s">
        <v>8429</v>
      </c>
      <c r="C613" s="2">
        <v>-2409</v>
      </c>
      <c r="D613" s="2" t="s">
        <v>69</v>
      </c>
      <c r="E613" s="2">
        <v>-68680.59</v>
      </c>
      <c r="F613" s="2" t="s">
        <v>69</v>
      </c>
    </row>
    <row r="614">
      <c r="A614" s="2" t="s">
        <v>8430</v>
      </c>
      <c r="B614" s="2" t="s">
        <v>8431</v>
      </c>
      <c r="C614" s="2">
        <v>1022</v>
      </c>
      <c r="D614" s="2" t="s">
        <v>69</v>
      </c>
      <c r="E614" s="2">
        <v>77069.02</v>
      </c>
      <c r="F614" s="2" t="s">
        <v>69</v>
      </c>
    </row>
    <row r="615">
      <c r="A615" s="2" t="s">
        <v>8432</v>
      </c>
      <c r="B615" s="2" t="s">
        <v>8433</v>
      </c>
      <c r="C615" s="2">
        <v>487</v>
      </c>
      <c r="D615" s="2" t="s">
        <v>69</v>
      </c>
      <c r="E615" s="2">
        <v>18851.77</v>
      </c>
      <c r="F615" s="2" t="s">
        <v>69</v>
      </c>
    </row>
    <row r="616">
      <c r="A616" s="2" t="s">
        <v>8434</v>
      </c>
      <c r="B616" s="2" t="s">
        <v>8435</v>
      </c>
      <c r="C616" s="2">
        <v>14704</v>
      </c>
      <c r="D616" s="2" t="s">
        <v>69</v>
      </c>
      <c r="E616" s="2">
        <v>55079.71</v>
      </c>
      <c r="F616" s="2" t="s">
        <v>69</v>
      </c>
    </row>
    <row r="617">
      <c r="A617" s="2" t="s">
        <v>8436</v>
      </c>
      <c r="B617" s="2" t="s">
        <v>8437</v>
      </c>
      <c r="C617" s="2">
        <v>4200</v>
      </c>
      <c r="D617" s="2" t="s">
        <v>69</v>
      </c>
      <c r="E617" s="2">
        <v>67078.89</v>
      </c>
      <c r="F617" s="2" t="s">
        <v>69</v>
      </c>
    </row>
    <row r="618">
      <c r="A618" s="2" t="s">
        <v>8438</v>
      </c>
      <c r="B618" s="2" t="s">
        <v>8439</v>
      </c>
      <c r="C618" s="2">
        <v>1500</v>
      </c>
      <c r="D618" s="2" t="s">
        <v>69</v>
      </c>
      <c r="E618" s="2">
        <v>52801.32</v>
      </c>
      <c r="F618" s="2" t="s">
        <v>69</v>
      </c>
    </row>
    <row r="619">
      <c r="A619" s="2" t="s">
        <v>8440</v>
      </c>
      <c r="B619" s="2" t="s">
        <v>8441</v>
      </c>
      <c r="C619" s="2">
        <v>4100</v>
      </c>
      <c r="D619" s="2" t="s">
        <v>69</v>
      </c>
      <c r="E619" s="2">
        <v>73698.24</v>
      </c>
      <c r="F619" s="2" t="s">
        <v>69</v>
      </c>
    </row>
    <row r="620">
      <c r="A620" s="2" t="s">
        <v>8442</v>
      </c>
      <c r="B620" s="2" t="s">
        <v>8443</v>
      </c>
      <c r="C620" s="2">
        <v>800</v>
      </c>
      <c r="D620" s="2" t="s">
        <v>69</v>
      </c>
      <c r="E620" s="2">
        <v>23536.51</v>
      </c>
      <c r="F620" s="2" t="s">
        <v>69</v>
      </c>
    </row>
    <row r="621">
      <c r="A621" s="2" t="s">
        <v>8444</v>
      </c>
      <c r="B621" s="2" t="s">
        <v>8445</v>
      </c>
      <c r="C621" s="2">
        <v>2400</v>
      </c>
      <c r="D621" s="2" t="s">
        <v>69</v>
      </c>
      <c r="E621" s="2">
        <v>39734.8</v>
      </c>
      <c r="F621" s="2" t="s">
        <v>69</v>
      </c>
    </row>
    <row r="622">
      <c r="A622" s="2" t="s">
        <v>8446</v>
      </c>
      <c r="B622" s="2" t="s">
        <v>8447</v>
      </c>
      <c r="C622" s="2">
        <v>-1300</v>
      </c>
      <c r="D622" s="2" t="s">
        <v>69</v>
      </c>
      <c r="E622" s="2">
        <v>-50026.29</v>
      </c>
      <c r="F622" s="2" t="s">
        <v>69</v>
      </c>
    </row>
    <row r="623">
      <c r="A623" s="2" t="s">
        <v>8448</v>
      </c>
      <c r="B623" s="2" t="s">
        <v>8449</v>
      </c>
      <c r="C623" s="2">
        <v>72</v>
      </c>
      <c r="D623" s="2" t="s">
        <v>69</v>
      </c>
      <c r="E623" s="2">
        <v>72414.86</v>
      </c>
      <c r="F623" s="2" t="s">
        <v>69</v>
      </c>
    </row>
    <row r="624">
      <c r="A624" s="2" t="s">
        <v>8450</v>
      </c>
      <c r="B624" s="2" t="s">
        <v>8451</v>
      </c>
      <c r="C624" s="2">
        <v>4300</v>
      </c>
      <c r="D624" s="2" t="s">
        <v>69</v>
      </c>
      <c r="E624" s="2">
        <v>54456.62</v>
      </c>
      <c r="F624" s="2" t="s">
        <v>69</v>
      </c>
    </row>
    <row r="625">
      <c r="A625" s="2" t="s">
        <v>8452</v>
      </c>
      <c r="B625" s="2" t="s">
        <v>8453</v>
      </c>
      <c r="C625" s="2">
        <v>2500</v>
      </c>
      <c r="D625" s="2" t="s">
        <v>69</v>
      </c>
      <c r="E625" s="2">
        <v>53272.59</v>
      </c>
      <c r="F625" s="2" t="s">
        <v>69</v>
      </c>
    </row>
    <row r="626">
      <c r="A626" s="2" t="s">
        <v>8454</v>
      </c>
      <c r="B626" s="2" t="s">
        <v>8455</v>
      </c>
      <c r="C626" s="2">
        <v>5500</v>
      </c>
      <c r="D626" s="2" t="s">
        <v>69</v>
      </c>
      <c r="E626" s="2">
        <v>103524.36</v>
      </c>
      <c r="F626" s="2" t="s">
        <v>69</v>
      </c>
    </row>
    <row r="627">
      <c r="A627" s="2" t="s">
        <v>8456</v>
      </c>
      <c r="B627" s="2" t="s">
        <v>8457</v>
      </c>
      <c r="C627" s="2">
        <v>-4000</v>
      </c>
      <c r="D627" s="2" t="s">
        <v>69</v>
      </c>
      <c r="E627" s="2">
        <v>-118466.84</v>
      </c>
      <c r="F627" s="2" t="s">
        <v>69</v>
      </c>
    </row>
    <row r="628">
      <c r="A628" s="2" t="s">
        <v>8458</v>
      </c>
      <c r="B628" s="2" t="s">
        <v>8459</v>
      </c>
      <c r="C628" s="2">
        <v>500</v>
      </c>
      <c r="D628" s="2" t="s">
        <v>69</v>
      </c>
      <c r="E628" s="2">
        <v>6615.73</v>
      </c>
      <c r="F628" s="2" t="s">
        <v>69</v>
      </c>
    </row>
    <row r="629">
      <c r="A629" s="2" t="s">
        <v>8460</v>
      </c>
      <c r="B629" s="2" t="s">
        <v>8461</v>
      </c>
      <c r="C629" s="2">
        <v>-1496</v>
      </c>
      <c r="D629" s="2" t="s">
        <v>69</v>
      </c>
      <c r="E629" s="2">
        <v>-15528.48</v>
      </c>
      <c r="F629" s="2" t="s">
        <v>69</v>
      </c>
    </row>
    <row r="630">
      <c r="A630" s="2" t="s">
        <v>8462</v>
      </c>
      <c r="B630" s="2" t="s">
        <v>8463</v>
      </c>
      <c r="C630" s="2">
        <v>1500</v>
      </c>
      <c r="D630" s="2" t="s">
        <v>69</v>
      </c>
      <c r="E630" s="2">
        <v>74998.89</v>
      </c>
      <c r="F630" s="2" t="s">
        <v>69</v>
      </c>
    </row>
    <row r="631">
      <c r="A631" s="2" t="s">
        <v>8464</v>
      </c>
      <c r="B631" s="2" t="s">
        <v>8465</v>
      </c>
      <c r="C631" s="2">
        <v>2602</v>
      </c>
      <c r="D631" s="2" t="s">
        <v>69</v>
      </c>
      <c r="E631" s="2">
        <v>29480.66</v>
      </c>
      <c r="F631" s="2" t="s">
        <v>69</v>
      </c>
    </row>
    <row r="632">
      <c r="A632" s="2" t="s">
        <v>8466</v>
      </c>
      <c r="B632" s="2" t="s">
        <v>8467</v>
      </c>
      <c r="C632" s="2">
        <v>11000</v>
      </c>
      <c r="D632" s="2" t="s">
        <v>69</v>
      </c>
      <c r="E632" s="2">
        <v>112515.64</v>
      </c>
      <c r="F632" s="2" t="s">
        <v>69</v>
      </c>
    </row>
    <row r="633">
      <c r="A633" s="2" t="s">
        <v>8468</v>
      </c>
      <c r="B633" s="2" t="s">
        <v>8469</v>
      </c>
      <c r="C633" s="2">
        <v>-35178</v>
      </c>
      <c r="D633" s="2" t="s">
        <v>69</v>
      </c>
      <c r="E633" s="2">
        <v>-19726.89</v>
      </c>
      <c r="F633" s="2" t="s">
        <v>69</v>
      </c>
    </row>
    <row r="634">
      <c r="A634" s="2" t="s">
        <v>8470</v>
      </c>
      <c r="B634" s="2" t="s">
        <v>8471</v>
      </c>
      <c r="C634" s="2">
        <v>1586</v>
      </c>
      <c r="D634" s="2" t="s">
        <v>69</v>
      </c>
      <c r="E634" s="2">
        <v>120035.73</v>
      </c>
      <c r="F634" s="2" t="s">
        <v>69</v>
      </c>
    </row>
    <row r="635">
      <c r="A635" s="2" t="s">
        <v>62</v>
      </c>
      <c r="B635" s="2" t="s">
        <v>8472</v>
      </c>
      <c r="C635" s="2">
        <v>3759</v>
      </c>
      <c r="D635" s="2" t="s">
        <v>69</v>
      </c>
      <c r="E635" s="2">
        <v>21539.07</v>
      </c>
      <c r="F635" s="2" t="s">
        <v>69</v>
      </c>
    </row>
    <row r="636">
      <c r="A636" s="2" t="s">
        <v>8473</v>
      </c>
      <c r="B636" s="2" t="s">
        <v>8474</v>
      </c>
      <c r="C636" s="2">
        <v>4123</v>
      </c>
      <c r="D636" s="2" t="s">
        <v>69</v>
      </c>
      <c r="E636" s="2">
        <v>45554.46</v>
      </c>
      <c r="F636" s="2" t="s">
        <v>69</v>
      </c>
    </row>
    <row r="637">
      <c r="A637" s="2" t="s">
        <v>8475</v>
      </c>
      <c r="B637" s="2" t="s">
        <v>8476</v>
      </c>
      <c r="C637" s="2">
        <v>-22019</v>
      </c>
      <c r="D637" s="2" t="s">
        <v>69</v>
      </c>
      <c r="E637" s="2">
        <v>-120003.55</v>
      </c>
      <c r="F637" s="2" t="s">
        <v>69</v>
      </c>
    </row>
    <row r="638">
      <c r="A638" s="2" t="s">
        <v>8477</v>
      </c>
      <c r="B638" s="2" t="s">
        <v>8478</v>
      </c>
      <c r="C638" s="2">
        <v>-1561</v>
      </c>
      <c r="D638" s="2" t="s">
        <v>69</v>
      </c>
      <c r="E638" s="2">
        <v>-11557.47</v>
      </c>
      <c r="F638" s="2" t="s">
        <v>69</v>
      </c>
    </row>
    <row r="639">
      <c r="A639" s="2" t="s">
        <v>8479</v>
      </c>
      <c r="B639" s="2" t="s">
        <v>8480</v>
      </c>
      <c r="C639" s="2">
        <v>-2213</v>
      </c>
      <c r="D639" s="2" t="s">
        <v>69</v>
      </c>
      <c r="E639" s="2">
        <v>-18754.61</v>
      </c>
      <c r="F639" s="2" t="s">
        <v>69</v>
      </c>
    </row>
    <row r="640">
      <c r="A640" s="2" t="s">
        <v>8481</v>
      </c>
      <c r="B640" s="2" t="s">
        <v>8482</v>
      </c>
      <c r="C640" s="2">
        <v>-7510</v>
      </c>
      <c r="D640" s="2" t="s">
        <v>69</v>
      </c>
      <c r="E640" s="2">
        <v>-128571.2</v>
      </c>
      <c r="F640" s="2" t="s">
        <v>69</v>
      </c>
    </row>
    <row r="641">
      <c r="A641" s="2" t="s">
        <v>8483</v>
      </c>
      <c r="B641" s="2" t="s">
        <v>8484</v>
      </c>
      <c r="C641" s="2">
        <v>1129</v>
      </c>
      <c r="D641" s="2" t="s">
        <v>69</v>
      </c>
      <c r="E641" s="2">
        <v>110009.76</v>
      </c>
      <c r="F641" s="2" t="s">
        <v>69</v>
      </c>
    </row>
    <row r="642">
      <c r="A642" s="2" t="s">
        <v>8485</v>
      </c>
      <c r="B642" s="2" t="s">
        <v>8486</v>
      </c>
      <c r="C642" s="2">
        <v>3328</v>
      </c>
      <c r="D642" s="2" t="s">
        <v>69</v>
      </c>
      <c r="E642" s="2">
        <v>124600.32</v>
      </c>
      <c r="F642" s="2" t="s">
        <v>69</v>
      </c>
    </row>
    <row r="643">
      <c r="A643" s="2" t="s">
        <v>8487</v>
      </c>
      <c r="B643" s="2" t="s">
        <v>8488</v>
      </c>
      <c r="C643" s="2">
        <v>1064</v>
      </c>
      <c r="D643" s="2" t="s">
        <v>69</v>
      </c>
      <c r="E643" s="2">
        <v>26234.05</v>
      </c>
      <c r="F643" s="2" t="s">
        <v>69</v>
      </c>
    </row>
    <row r="644">
      <c r="A644" s="2" t="s">
        <v>8489</v>
      </c>
      <c r="B644" s="2" t="s">
        <v>8490</v>
      </c>
      <c r="C644" s="2">
        <v>-4596</v>
      </c>
      <c r="D644" s="2" t="s">
        <v>69</v>
      </c>
      <c r="E644" s="2">
        <v>-58277.28</v>
      </c>
      <c r="F644" s="2" t="s">
        <v>69</v>
      </c>
    </row>
    <row r="645">
      <c r="A645" s="2" t="s">
        <v>8491</v>
      </c>
      <c r="B645" s="2" t="s">
        <v>8492</v>
      </c>
      <c r="C645" s="2">
        <v>-159</v>
      </c>
      <c r="D645" s="2" t="s">
        <v>69</v>
      </c>
      <c r="E645" s="2">
        <v>-118661.5</v>
      </c>
      <c r="F645" s="2" t="s">
        <v>69</v>
      </c>
    </row>
    <row r="646">
      <c r="A646" s="2" t="s">
        <v>8493</v>
      </c>
      <c r="B646" s="2" t="s">
        <v>8494</v>
      </c>
      <c r="C646" s="2">
        <v>-1952</v>
      </c>
      <c r="D646" s="2" t="s">
        <v>69</v>
      </c>
      <c r="E646" s="2">
        <v>-58032.96</v>
      </c>
      <c r="F646" s="2" t="s">
        <v>69</v>
      </c>
    </row>
    <row r="647">
      <c r="A647" s="2" t="s">
        <v>8495</v>
      </c>
      <c r="B647" s="2" t="s">
        <v>8496</v>
      </c>
      <c r="C647" s="2">
        <v>539</v>
      </c>
      <c r="D647" s="2" t="s">
        <v>69</v>
      </c>
      <c r="E647" s="2">
        <v>42866.28</v>
      </c>
      <c r="F647" s="2" t="s">
        <v>69</v>
      </c>
    </row>
    <row r="648">
      <c r="A648" s="2" t="s">
        <v>8497</v>
      </c>
      <c r="B648" s="2" t="s">
        <v>8498</v>
      </c>
      <c r="C648" s="2">
        <v>-2282</v>
      </c>
      <c r="D648" s="2" t="s">
        <v>69</v>
      </c>
      <c r="E648" s="2">
        <v>-61979.12</v>
      </c>
      <c r="F648" s="2" t="s">
        <v>69</v>
      </c>
    </row>
    <row r="649">
      <c r="A649" s="2" t="s">
        <v>8499</v>
      </c>
      <c r="B649" s="2" t="s">
        <v>8500</v>
      </c>
      <c r="C649" s="2">
        <v>-1915</v>
      </c>
      <c r="D649" s="2" t="s">
        <v>69</v>
      </c>
      <c r="E649" s="2">
        <v>-88664.5</v>
      </c>
      <c r="F649" s="2" t="s">
        <v>69</v>
      </c>
    </row>
    <row r="650">
      <c r="A650" s="2" t="s">
        <v>8501</v>
      </c>
      <c r="B650" s="2" t="s">
        <v>8502</v>
      </c>
      <c r="C650" s="2">
        <v>2500</v>
      </c>
      <c r="D650" s="2" t="s">
        <v>69</v>
      </c>
      <c r="E650" s="2">
        <v>91308.24</v>
      </c>
      <c r="F650" s="2" t="s">
        <v>69</v>
      </c>
    </row>
    <row r="651">
      <c r="A651" s="2" t="s">
        <v>8503</v>
      </c>
      <c r="B651" s="2" t="s">
        <v>8504</v>
      </c>
      <c r="C651" s="2">
        <v>-15347</v>
      </c>
      <c r="D651" s="2" t="s">
        <v>69</v>
      </c>
      <c r="E651" s="2">
        <v>-132030.57</v>
      </c>
      <c r="F651" s="2" t="s">
        <v>69</v>
      </c>
    </row>
    <row r="652">
      <c r="A652" s="2" t="s">
        <v>8505</v>
      </c>
      <c r="B652" s="2" t="s">
        <v>8506</v>
      </c>
      <c r="C652" s="2">
        <v>3863</v>
      </c>
      <c r="D652" s="2" t="s">
        <v>69</v>
      </c>
      <c r="E652" s="2">
        <v>46271.37</v>
      </c>
      <c r="F652" s="2" t="s">
        <v>69</v>
      </c>
    </row>
    <row r="653">
      <c r="A653" s="2" t="s">
        <v>8507</v>
      </c>
      <c r="B653" s="2" t="s">
        <v>8508</v>
      </c>
      <c r="C653" s="2">
        <v>11635</v>
      </c>
      <c r="D653" s="2" t="s">
        <v>69</v>
      </c>
      <c r="E653" s="2">
        <v>183833</v>
      </c>
      <c r="F653" s="2" t="s">
        <v>69</v>
      </c>
    </row>
    <row r="654">
      <c r="A654" s="2" t="s">
        <v>8509</v>
      </c>
      <c r="B654" s="2" t="s">
        <v>8510</v>
      </c>
      <c r="C654" s="2">
        <v>4685</v>
      </c>
      <c r="D654" s="2" t="s">
        <v>69</v>
      </c>
      <c r="E654" s="2">
        <v>49859.22</v>
      </c>
      <c r="F654" s="2" t="s">
        <v>69</v>
      </c>
    </row>
    <row r="655">
      <c r="A655" s="2" t="s">
        <v>8511</v>
      </c>
      <c r="B655" s="2" t="s">
        <v>8512</v>
      </c>
      <c r="C655" s="2">
        <v>2064</v>
      </c>
      <c r="D655" s="2" t="s">
        <v>69</v>
      </c>
      <c r="E655" s="2">
        <v>21506.88</v>
      </c>
      <c r="F655" s="2" t="s">
        <v>69</v>
      </c>
    </row>
    <row r="656">
      <c r="A656" s="2" t="s">
        <v>8513</v>
      </c>
      <c r="B656" s="2" t="s">
        <v>8514</v>
      </c>
      <c r="C656" s="2">
        <v>485</v>
      </c>
      <c r="D656" s="2" t="s">
        <v>69</v>
      </c>
      <c r="E656" s="2">
        <v>23018.1</v>
      </c>
      <c r="F656" s="2" t="s">
        <v>69</v>
      </c>
    </row>
    <row r="657">
      <c r="A657" s="2" t="s">
        <v>8515</v>
      </c>
      <c r="B657" s="2" t="s">
        <v>8516</v>
      </c>
      <c r="C657" s="2">
        <v>5700</v>
      </c>
      <c r="D657" s="2" t="s">
        <v>69</v>
      </c>
      <c r="E657" s="2">
        <v>128102.99</v>
      </c>
      <c r="F657" s="2" t="s">
        <v>69</v>
      </c>
    </row>
    <row r="658">
      <c r="A658" s="2" t="s">
        <v>8517</v>
      </c>
      <c r="B658" s="2" t="s">
        <v>8518</v>
      </c>
      <c r="C658" s="2">
        <v>1000</v>
      </c>
      <c r="D658" s="2" t="s">
        <v>69</v>
      </c>
      <c r="E658" s="2">
        <v>21766.04</v>
      </c>
      <c r="F658" s="2" t="s">
        <v>69</v>
      </c>
    </row>
    <row r="659">
      <c r="A659" s="2" t="s">
        <v>8519</v>
      </c>
      <c r="B659" s="2" t="s">
        <v>8520</v>
      </c>
      <c r="C659" s="2">
        <v>2861</v>
      </c>
      <c r="D659" s="2" t="s">
        <v>69</v>
      </c>
      <c r="E659" s="2">
        <v>130565.6</v>
      </c>
      <c r="F659" s="2" t="s">
        <v>69</v>
      </c>
    </row>
    <row r="660">
      <c r="A660" s="2" t="s">
        <v>8521</v>
      </c>
      <c r="B660" s="2" t="s">
        <v>8522</v>
      </c>
      <c r="C660" s="2">
        <v>-679</v>
      </c>
      <c r="D660" s="2" t="s">
        <v>69</v>
      </c>
      <c r="E660" s="2">
        <v>-21687.8</v>
      </c>
      <c r="F660" s="2" t="s">
        <v>69</v>
      </c>
    </row>
    <row r="661">
      <c r="A661" s="2" t="s">
        <v>8523</v>
      </c>
      <c r="B661" s="2" t="s">
        <v>8524</v>
      </c>
      <c r="C661" s="2">
        <v>5700</v>
      </c>
      <c r="D661" s="2" t="s">
        <v>69</v>
      </c>
      <c r="E661" s="2">
        <v>85984.84</v>
      </c>
      <c r="F661" s="2" t="s">
        <v>69</v>
      </c>
    </row>
    <row r="662">
      <c r="A662" s="2" t="s">
        <v>8525</v>
      </c>
      <c r="B662" s="2" t="s">
        <v>8526</v>
      </c>
      <c r="C662" s="2">
        <v>-6194</v>
      </c>
      <c r="D662" s="2" t="s">
        <v>69</v>
      </c>
      <c r="E662" s="2">
        <v>-58471.36</v>
      </c>
      <c r="F662" s="2" t="s">
        <v>69</v>
      </c>
    </row>
    <row r="663">
      <c r="A663" s="2" t="s">
        <v>8527</v>
      </c>
      <c r="B663" s="2" t="s">
        <v>8528</v>
      </c>
      <c r="C663" s="2">
        <v>-13441</v>
      </c>
      <c r="D663" s="2" t="s">
        <v>69</v>
      </c>
      <c r="E663" s="2">
        <v>-48094.37</v>
      </c>
      <c r="F663" s="2" t="s">
        <v>69</v>
      </c>
    </row>
    <row r="664">
      <c r="A664" s="2" t="s">
        <v>8529</v>
      </c>
      <c r="B664" s="2" t="s">
        <v>8530</v>
      </c>
      <c r="C664" s="2">
        <v>25260</v>
      </c>
      <c r="D664" s="2" t="s">
        <v>69</v>
      </c>
      <c r="E664" s="2">
        <v>88915.2</v>
      </c>
      <c r="F664" s="2" t="s">
        <v>69</v>
      </c>
    </row>
    <row r="665">
      <c r="A665" s="2" t="s">
        <v>8531</v>
      </c>
      <c r="B665" s="2" t="s">
        <v>8532</v>
      </c>
      <c r="C665" s="2">
        <v>-1883</v>
      </c>
      <c r="D665" s="2" t="s">
        <v>69</v>
      </c>
      <c r="E665" s="2">
        <v>-55548.5</v>
      </c>
      <c r="F665" s="2" t="s">
        <v>69</v>
      </c>
    </row>
    <row r="666">
      <c r="A666" s="2" t="s">
        <v>8533</v>
      </c>
      <c r="B666" s="2" t="s">
        <v>8534</v>
      </c>
      <c r="C666" s="2">
        <v>-5252</v>
      </c>
      <c r="D666" s="2" t="s">
        <v>69</v>
      </c>
      <c r="E666" s="2">
        <v>-42646.24</v>
      </c>
      <c r="F666" s="2" t="s">
        <v>69</v>
      </c>
    </row>
    <row r="667">
      <c r="A667" s="2" t="s">
        <v>8535</v>
      </c>
      <c r="B667" s="2" t="s">
        <v>8536</v>
      </c>
      <c r="C667" s="2">
        <v>-208</v>
      </c>
      <c r="D667" s="2" t="s">
        <v>69</v>
      </c>
      <c r="E667" s="2">
        <v>-81122.08</v>
      </c>
      <c r="F667" s="2" t="s">
        <v>69</v>
      </c>
    </row>
    <row r="668">
      <c r="A668" s="2" t="s">
        <v>8537</v>
      </c>
      <c r="B668" s="2" t="s">
        <v>8538</v>
      </c>
      <c r="C668" s="2">
        <v>-14834</v>
      </c>
      <c r="D668" s="2" t="s">
        <v>69</v>
      </c>
      <c r="E668" s="2">
        <v>-34064.66</v>
      </c>
      <c r="F668" s="2" t="s">
        <v>69</v>
      </c>
    </row>
    <row r="669">
      <c r="A669" s="2" t="s">
        <v>8539</v>
      </c>
      <c r="B669" s="2" t="s">
        <v>8540</v>
      </c>
      <c r="C669" s="2">
        <v>8091</v>
      </c>
      <c r="D669" s="2" t="s">
        <v>69</v>
      </c>
      <c r="E669" s="2">
        <v>27183.46</v>
      </c>
      <c r="F669" s="2" t="s">
        <v>69</v>
      </c>
    </row>
    <row r="670">
      <c r="A670" s="2" t="s">
        <v>8541</v>
      </c>
      <c r="B670" s="2" t="s">
        <v>8542</v>
      </c>
      <c r="C670" s="2">
        <v>936</v>
      </c>
      <c r="D670" s="2" t="s">
        <v>69</v>
      </c>
      <c r="E670" s="2">
        <v>19573.55</v>
      </c>
      <c r="F670" s="2" t="s">
        <v>69</v>
      </c>
    </row>
    <row r="671">
      <c r="A671" s="2" t="s">
        <v>8543</v>
      </c>
      <c r="B671" s="2" t="s">
        <v>8544</v>
      </c>
      <c r="C671" s="2">
        <v>-5004</v>
      </c>
      <c r="D671" s="2" t="s">
        <v>69</v>
      </c>
      <c r="E671" s="2">
        <v>-36563.59</v>
      </c>
      <c r="F671" s="2" t="s">
        <v>69</v>
      </c>
    </row>
    <row r="672">
      <c r="A672" s="2" t="s">
        <v>8545</v>
      </c>
      <c r="B672" s="2" t="s">
        <v>8546</v>
      </c>
      <c r="C672" s="2">
        <v>4715</v>
      </c>
      <c r="D672" s="2" t="s">
        <v>69</v>
      </c>
      <c r="E672" s="2">
        <v>77514.6</v>
      </c>
      <c r="F672" s="2" t="s">
        <v>69</v>
      </c>
    </row>
    <row r="673">
      <c r="A673" s="2" t="s">
        <v>8547</v>
      </c>
      <c r="B673" s="2" t="s">
        <v>8548</v>
      </c>
      <c r="C673" s="2">
        <v>-6417</v>
      </c>
      <c r="D673" s="2" t="s">
        <v>69</v>
      </c>
      <c r="E673" s="2">
        <v>-85666.95</v>
      </c>
      <c r="F673" s="2" t="s">
        <v>69</v>
      </c>
    </row>
    <row r="674">
      <c r="A674" s="2" t="s">
        <v>8549</v>
      </c>
      <c r="B674" s="2" t="s">
        <v>8550</v>
      </c>
      <c r="C674" s="2">
        <v>-4466</v>
      </c>
      <c r="D674" s="2" t="s">
        <v>69</v>
      </c>
      <c r="E674" s="2">
        <v>-51850.26</v>
      </c>
      <c r="F674" s="2" t="s">
        <v>69</v>
      </c>
    </row>
    <row r="675">
      <c r="A675" s="2" t="s">
        <v>8551</v>
      </c>
      <c r="B675" s="2" t="s">
        <v>8552</v>
      </c>
      <c r="C675" s="2">
        <v>-5656</v>
      </c>
      <c r="D675" s="2" t="s">
        <v>69</v>
      </c>
      <c r="E675" s="2">
        <v>-110157.81</v>
      </c>
      <c r="F675" s="2" t="s">
        <v>69</v>
      </c>
    </row>
    <row r="676">
      <c r="A676" s="2" t="s">
        <v>8553</v>
      </c>
      <c r="B676" s="2" t="s">
        <v>8554</v>
      </c>
      <c r="C676" s="2">
        <v>2712</v>
      </c>
      <c r="D676" s="2" t="s">
        <v>69</v>
      </c>
      <c r="E676" s="2">
        <v>23098.91</v>
      </c>
      <c r="F676" s="2" t="s">
        <v>69</v>
      </c>
    </row>
    <row r="677">
      <c r="A677" s="2" t="s">
        <v>8555</v>
      </c>
      <c r="B677" s="2" t="s">
        <v>8556</v>
      </c>
      <c r="C677" s="2">
        <v>35300</v>
      </c>
      <c r="D677" s="2" t="s">
        <v>69</v>
      </c>
      <c r="E677" s="2">
        <v>138775.01</v>
      </c>
      <c r="F677" s="2" t="s">
        <v>69</v>
      </c>
    </row>
    <row r="678">
      <c r="A678" s="2" t="s">
        <v>8557</v>
      </c>
      <c r="B678" s="2" t="s">
        <v>8558</v>
      </c>
      <c r="C678" s="2">
        <v>3147</v>
      </c>
      <c r="D678" s="2" t="s">
        <v>69</v>
      </c>
      <c r="E678" s="2">
        <v>28039.77</v>
      </c>
      <c r="F678" s="2" t="s">
        <v>69</v>
      </c>
    </row>
    <row r="679">
      <c r="A679" s="2" t="s">
        <v>8559</v>
      </c>
      <c r="B679" s="2" t="s">
        <v>8560</v>
      </c>
      <c r="C679" s="2">
        <v>-47565</v>
      </c>
      <c r="D679" s="2" t="s">
        <v>69</v>
      </c>
      <c r="E679" s="2">
        <v>-108936.54</v>
      </c>
      <c r="F679" s="2" t="s">
        <v>69</v>
      </c>
    </row>
    <row r="680">
      <c r="A680" s="2" t="s">
        <v>8561</v>
      </c>
      <c r="B680" s="2" t="s">
        <v>8562</v>
      </c>
      <c r="C680" s="2">
        <v>692</v>
      </c>
      <c r="D680" s="2" t="s">
        <v>69</v>
      </c>
      <c r="E680" s="2">
        <v>23451.88</v>
      </c>
      <c r="F680" s="2" t="s">
        <v>69</v>
      </c>
    </row>
    <row r="681">
      <c r="A681" s="2" t="s">
        <v>8563</v>
      </c>
      <c r="B681" s="2" t="s">
        <v>8564</v>
      </c>
      <c r="C681" s="2">
        <v>5041</v>
      </c>
      <c r="D681" s="2" t="s">
        <v>69</v>
      </c>
      <c r="E681" s="2">
        <v>49438.44</v>
      </c>
      <c r="F681" s="2" t="s">
        <v>69</v>
      </c>
    </row>
    <row r="682">
      <c r="A682" s="2" t="s">
        <v>8565</v>
      </c>
      <c r="B682" s="2" t="s">
        <v>8566</v>
      </c>
      <c r="C682" s="2">
        <v>-1789</v>
      </c>
      <c r="D682" s="2" t="s">
        <v>69</v>
      </c>
      <c r="E682" s="2">
        <v>-101239.51</v>
      </c>
      <c r="F682" s="2" t="s">
        <v>69</v>
      </c>
    </row>
    <row r="683">
      <c r="A683" s="2" t="s">
        <v>8567</v>
      </c>
      <c r="B683" s="2" t="s">
        <v>8568</v>
      </c>
      <c r="C683" s="2">
        <v>20849</v>
      </c>
      <c r="D683" s="2" t="s">
        <v>69</v>
      </c>
      <c r="E683" s="2">
        <v>41827.61</v>
      </c>
      <c r="F683" s="2" t="s">
        <v>69</v>
      </c>
    </row>
    <row r="684">
      <c r="A684" s="2" t="s">
        <v>8569</v>
      </c>
      <c r="B684" s="2" t="s">
        <v>8570</v>
      </c>
      <c r="C684" s="2">
        <v>-475</v>
      </c>
      <c r="D684" s="2" t="s">
        <v>69</v>
      </c>
      <c r="E684" s="2">
        <v>-8627.35</v>
      </c>
      <c r="F684" s="2" t="s">
        <v>69</v>
      </c>
    </row>
    <row r="685">
      <c r="A685" s="2" t="s">
        <v>8571</v>
      </c>
      <c r="B685" s="2" t="s">
        <v>8572</v>
      </c>
      <c r="C685" s="2">
        <v>-129</v>
      </c>
      <c r="D685" s="2" t="s">
        <v>69</v>
      </c>
      <c r="E685" s="2">
        <v>-4068.91</v>
      </c>
      <c r="F685" s="2" t="s">
        <v>69</v>
      </c>
    </row>
    <row r="686">
      <c r="A686" s="2" t="s">
        <v>8573</v>
      </c>
      <c r="B686" s="2" t="s">
        <v>8574</v>
      </c>
      <c r="C686" s="2">
        <v>-2782</v>
      </c>
      <c r="D686" s="2" t="s">
        <v>69</v>
      </c>
      <c r="E686" s="2">
        <v>-26011.7</v>
      </c>
      <c r="F686" s="2" t="s">
        <v>69</v>
      </c>
    </row>
    <row r="687">
      <c r="A687" s="2" t="s">
        <v>8575</v>
      </c>
      <c r="B687" s="2" t="s">
        <v>8576</v>
      </c>
      <c r="C687" s="2">
        <v>-11354</v>
      </c>
      <c r="D687" s="2" t="s">
        <v>69</v>
      </c>
      <c r="E687" s="2">
        <v>-29009.47</v>
      </c>
      <c r="F687" s="2" t="s">
        <v>69</v>
      </c>
    </row>
    <row r="688">
      <c r="A688" s="2" t="s">
        <v>8577</v>
      </c>
      <c r="B688" s="2" t="s">
        <v>8578</v>
      </c>
      <c r="C688" s="2">
        <v>11400</v>
      </c>
      <c r="D688" s="2" t="s">
        <v>69</v>
      </c>
      <c r="E688" s="2">
        <v>176786.44</v>
      </c>
      <c r="F688" s="2" t="s">
        <v>69</v>
      </c>
    </row>
    <row r="689">
      <c r="A689" s="2" t="s">
        <v>8579</v>
      </c>
      <c r="B689" s="2" t="s">
        <v>8580</v>
      </c>
      <c r="C689" s="2">
        <v>7700</v>
      </c>
      <c r="D689" s="2" t="s">
        <v>69</v>
      </c>
      <c r="E689" s="2">
        <v>24652.74</v>
      </c>
      <c r="F689" s="2" t="s">
        <v>69</v>
      </c>
    </row>
    <row r="690">
      <c r="A690" s="2" t="s">
        <v>8581</v>
      </c>
      <c r="B690" s="2" t="s">
        <v>8582</v>
      </c>
      <c r="C690" s="2">
        <v>-3700</v>
      </c>
      <c r="D690" s="2" t="s">
        <v>69</v>
      </c>
      <c r="E690" s="2">
        <v>-29640.37</v>
      </c>
      <c r="F690" s="2" t="s">
        <v>69</v>
      </c>
    </row>
    <row r="691">
      <c r="A691" s="2" t="s">
        <v>8583</v>
      </c>
      <c r="B691" s="2" t="s">
        <v>8584</v>
      </c>
      <c r="C691" s="2">
        <v>-132</v>
      </c>
      <c r="D691" s="2" t="s">
        <v>69</v>
      </c>
      <c r="E691" s="2">
        <v>-188242.15</v>
      </c>
      <c r="F691" s="2" t="s">
        <v>69</v>
      </c>
    </row>
    <row r="692">
      <c r="A692" s="2" t="s">
        <v>8585</v>
      </c>
      <c r="B692" s="2" t="s">
        <v>8586</v>
      </c>
      <c r="C692" s="2">
        <v>-4321</v>
      </c>
      <c r="D692" s="2" t="s">
        <v>69</v>
      </c>
      <c r="E692" s="2">
        <v>-70259.46</v>
      </c>
      <c r="F692" s="2" t="s">
        <v>69</v>
      </c>
    </row>
    <row r="693">
      <c r="A693" s="2" t="s">
        <v>8587</v>
      </c>
      <c r="B693" s="2" t="s">
        <v>8588</v>
      </c>
      <c r="C693" s="2">
        <v>16896</v>
      </c>
      <c r="D693" s="2" t="s">
        <v>69</v>
      </c>
      <c r="E693" s="2">
        <v>281318.4</v>
      </c>
      <c r="F693" s="2" t="s">
        <v>69</v>
      </c>
    </row>
    <row r="694">
      <c r="A694" s="2" t="s">
        <v>8589</v>
      </c>
      <c r="B694" s="2" t="s">
        <v>8590</v>
      </c>
      <c r="C694" s="2">
        <v>-10</v>
      </c>
      <c r="D694" s="2" t="s">
        <v>69</v>
      </c>
      <c r="E694" s="2">
        <v>-45.27</v>
      </c>
      <c r="F694" s="2" t="s">
        <v>69</v>
      </c>
    </row>
    <row r="695">
      <c r="A695" s="2" t="s">
        <v>8591</v>
      </c>
      <c r="B695" s="2" t="s">
        <v>8592</v>
      </c>
      <c r="C695" s="2">
        <v>-1434</v>
      </c>
      <c r="D695" s="2" t="s">
        <v>69</v>
      </c>
      <c r="E695" s="2">
        <v>-66373.09</v>
      </c>
      <c r="F695" s="2" t="s">
        <v>69</v>
      </c>
    </row>
    <row r="696">
      <c r="A696" s="2" t="s">
        <v>8593</v>
      </c>
      <c r="B696" s="2" t="s">
        <v>8594</v>
      </c>
      <c r="C696" s="2">
        <v>282</v>
      </c>
      <c r="D696" s="2" t="s">
        <v>69</v>
      </c>
      <c r="E696" s="2">
        <v>32085.96</v>
      </c>
      <c r="F696" s="2" t="s">
        <v>69</v>
      </c>
    </row>
    <row r="697">
      <c r="A697" s="2" t="s">
        <v>8595</v>
      </c>
      <c r="B697" s="2" t="s">
        <v>8596</v>
      </c>
      <c r="C697" s="2">
        <v>-7646</v>
      </c>
      <c r="D697" s="2" t="s">
        <v>69</v>
      </c>
      <c r="E697" s="2">
        <v>-197572.64</v>
      </c>
      <c r="F697" s="2" t="s">
        <v>69</v>
      </c>
    </row>
    <row r="698">
      <c r="A698" s="2" t="s">
        <v>8597</v>
      </c>
      <c r="B698" s="2" t="s">
        <v>8598</v>
      </c>
      <c r="C698" s="2">
        <v>3300</v>
      </c>
      <c r="D698" s="2" t="s">
        <v>69</v>
      </c>
      <c r="E698" s="2">
        <v>90204.83</v>
      </c>
      <c r="F698" s="2" t="s">
        <v>69</v>
      </c>
    </row>
    <row r="699">
      <c r="A699" s="2" t="s">
        <v>8599</v>
      </c>
      <c r="B699" s="2" t="s">
        <v>8600</v>
      </c>
      <c r="C699" s="2">
        <v>12589</v>
      </c>
      <c r="D699" s="2" t="s">
        <v>69</v>
      </c>
      <c r="E699" s="2">
        <v>113429.45</v>
      </c>
      <c r="F699" s="2" t="s">
        <v>69</v>
      </c>
    </row>
    <row r="700">
      <c r="A700" s="2" t="s">
        <v>8601</v>
      </c>
      <c r="B700" s="2" t="s">
        <v>8602</v>
      </c>
      <c r="C700" s="2">
        <v>-906</v>
      </c>
      <c r="D700" s="2" t="s">
        <v>69</v>
      </c>
      <c r="E700" s="2">
        <v>-58754.1</v>
      </c>
      <c r="F700" s="2" t="s">
        <v>69</v>
      </c>
    </row>
    <row r="701">
      <c r="A701" s="2" t="s">
        <v>8603</v>
      </c>
      <c r="B701" s="2" t="s">
        <v>8604</v>
      </c>
      <c r="C701" s="2">
        <v>5797</v>
      </c>
      <c r="D701" s="2" t="s">
        <v>69</v>
      </c>
      <c r="E701" s="2">
        <v>121215.27</v>
      </c>
      <c r="F701" s="2" t="s">
        <v>69</v>
      </c>
    </row>
    <row r="702">
      <c r="A702" s="2" t="s">
        <v>8605</v>
      </c>
      <c r="B702" s="2" t="s">
        <v>8606</v>
      </c>
      <c r="C702" s="2">
        <v>20000</v>
      </c>
      <c r="D702" s="2" t="s">
        <v>69</v>
      </c>
      <c r="E702" s="2">
        <v>45681.31</v>
      </c>
      <c r="F702" s="2" t="s">
        <v>69</v>
      </c>
    </row>
    <row r="703">
      <c r="A703" s="2" t="s">
        <v>8607</v>
      </c>
      <c r="B703" s="2" t="s">
        <v>8608</v>
      </c>
      <c r="C703" s="2">
        <v>739</v>
      </c>
      <c r="D703" s="2" t="s">
        <v>69</v>
      </c>
      <c r="E703" s="2">
        <v>74180.82</v>
      </c>
      <c r="F703" s="2" t="s">
        <v>69</v>
      </c>
    </row>
    <row r="704">
      <c r="A704" s="2" t="s">
        <v>8609</v>
      </c>
      <c r="B704" s="2" t="s">
        <v>8610</v>
      </c>
      <c r="C704" s="2">
        <v>4200</v>
      </c>
      <c r="D704" s="2" t="s">
        <v>69</v>
      </c>
      <c r="E704" s="2">
        <v>66721.49</v>
      </c>
      <c r="F704" s="2" t="s">
        <v>69</v>
      </c>
    </row>
    <row r="705">
      <c r="A705" s="2" t="s">
        <v>8611</v>
      </c>
      <c r="B705" s="2" t="s">
        <v>8612</v>
      </c>
      <c r="C705" s="2">
        <v>-2600</v>
      </c>
      <c r="D705" s="2" t="s">
        <v>69</v>
      </c>
      <c r="E705" s="2">
        <v>-120117.13</v>
      </c>
      <c r="F705" s="2" t="s">
        <v>69</v>
      </c>
    </row>
    <row r="706">
      <c r="A706" s="2" t="s">
        <v>8613</v>
      </c>
      <c r="B706" s="2" t="s">
        <v>8614</v>
      </c>
      <c r="C706" s="2">
        <v>3995</v>
      </c>
      <c r="D706" s="2" t="s">
        <v>69</v>
      </c>
      <c r="E706" s="2">
        <v>157682.65</v>
      </c>
      <c r="F706" s="2" t="s">
        <v>69</v>
      </c>
    </row>
    <row r="707">
      <c r="A707" s="2" t="s">
        <v>8615</v>
      </c>
      <c r="B707" s="2" t="s">
        <v>8616</v>
      </c>
      <c r="C707" s="2">
        <v>-2019</v>
      </c>
      <c r="D707" s="2" t="s">
        <v>69</v>
      </c>
      <c r="E707" s="2">
        <v>-44619.9</v>
      </c>
      <c r="F707" s="2" t="s">
        <v>69</v>
      </c>
    </row>
    <row r="708">
      <c r="A708" s="2" t="s">
        <v>8617</v>
      </c>
      <c r="B708" s="2" t="s">
        <v>8618</v>
      </c>
      <c r="C708" s="2">
        <v>6800</v>
      </c>
      <c r="D708" s="2" t="s">
        <v>69</v>
      </c>
      <c r="E708" s="2">
        <v>42348.66</v>
      </c>
      <c r="F708" s="2" t="s">
        <v>69</v>
      </c>
    </row>
    <row r="709">
      <c r="A709" s="2" t="s">
        <v>8619</v>
      </c>
      <c r="B709" s="2" t="s">
        <v>8620</v>
      </c>
      <c r="C709" s="2">
        <v>4027</v>
      </c>
      <c r="D709" s="2" t="s">
        <v>69</v>
      </c>
      <c r="E709" s="2">
        <v>148153.33</v>
      </c>
      <c r="F709" s="2" t="s">
        <v>69</v>
      </c>
    </row>
    <row r="710">
      <c r="A710" s="2" t="s">
        <v>8621</v>
      </c>
      <c r="B710" s="2" t="s">
        <v>8622</v>
      </c>
      <c r="C710" s="2">
        <v>2081</v>
      </c>
      <c r="D710" s="2" t="s">
        <v>69</v>
      </c>
      <c r="E710" s="2">
        <v>86673.65</v>
      </c>
      <c r="F710" s="2" t="s">
        <v>69</v>
      </c>
    </row>
    <row r="711">
      <c r="A711" s="2" t="s">
        <v>8623</v>
      </c>
      <c r="B711" s="2" t="s">
        <v>8624</v>
      </c>
      <c r="C711" s="2">
        <v>-19199</v>
      </c>
      <c r="D711" s="2" t="s">
        <v>69</v>
      </c>
      <c r="E711" s="2">
        <v>-32111.37</v>
      </c>
      <c r="F711" s="2" t="s">
        <v>69</v>
      </c>
    </row>
    <row r="712">
      <c r="A712" s="2" t="s">
        <v>8625</v>
      </c>
      <c r="B712" s="2" t="s">
        <v>8626</v>
      </c>
      <c r="C712" s="2">
        <v>-8000</v>
      </c>
      <c r="D712" s="2" t="s">
        <v>69</v>
      </c>
      <c r="E712" s="2">
        <v>-30594.2</v>
      </c>
      <c r="F712" s="2" t="s">
        <v>69</v>
      </c>
    </row>
    <row r="713">
      <c r="A713" s="2" t="s">
        <v>8627</v>
      </c>
      <c r="B713" s="2" t="s">
        <v>8628</v>
      </c>
      <c r="C713" s="2">
        <v>-5324</v>
      </c>
      <c r="D713" s="2" t="s">
        <v>69</v>
      </c>
      <c r="E713" s="2">
        <v>-156472.36</v>
      </c>
      <c r="F713" s="2" t="s">
        <v>69</v>
      </c>
    </row>
    <row r="714">
      <c r="A714" s="2" t="s">
        <v>8629</v>
      </c>
      <c r="B714" s="2" t="s">
        <v>8630</v>
      </c>
      <c r="C714" s="2">
        <v>-2968</v>
      </c>
      <c r="D714" s="2" t="s">
        <v>69</v>
      </c>
      <c r="E714" s="2">
        <v>-75654.32</v>
      </c>
      <c r="F714" s="2" t="s">
        <v>69</v>
      </c>
    </row>
    <row r="715">
      <c r="A715" s="2" t="s">
        <v>8631</v>
      </c>
      <c r="B715" s="2" t="s">
        <v>8632</v>
      </c>
      <c r="C715" s="2">
        <v>6699</v>
      </c>
      <c r="D715" s="2" t="s">
        <v>69</v>
      </c>
      <c r="E715" s="2">
        <v>164996.37</v>
      </c>
      <c r="F715" s="2" t="s">
        <v>69</v>
      </c>
    </row>
    <row r="716">
      <c r="A716" s="2" t="s">
        <v>8633</v>
      </c>
      <c r="B716" s="2" t="s">
        <v>8634</v>
      </c>
      <c r="C716" s="2">
        <v>10950</v>
      </c>
      <c r="D716" s="2" t="s">
        <v>69</v>
      </c>
      <c r="E716" s="2">
        <v>214510.5</v>
      </c>
      <c r="F716" s="2" t="s">
        <v>69</v>
      </c>
    </row>
    <row r="717">
      <c r="A717" s="2" t="s">
        <v>8635</v>
      </c>
      <c r="B717" s="2" t="s">
        <v>8636</v>
      </c>
      <c r="C717" s="2">
        <v>-3151</v>
      </c>
      <c r="D717" s="2" t="s">
        <v>69</v>
      </c>
      <c r="E717" s="2">
        <v>-107039.47</v>
      </c>
      <c r="F717" s="2" t="s">
        <v>69</v>
      </c>
    </row>
    <row r="718">
      <c r="A718" s="2" t="s">
        <v>8637</v>
      </c>
      <c r="B718" s="2" t="s">
        <v>8638</v>
      </c>
      <c r="C718" s="2">
        <v>-29897</v>
      </c>
      <c r="D718" s="2" t="s">
        <v>69</v>
      </c>
      <c r="E718" s="2">
        <v>-78629.11</v>
      </c>
      <c r="F718" s="2" t="s">
        <v>69</v>
      </c>
    </row>
    <row r="719">
      <c r="A719" s="2" t="s">
        <v>8639</v>
      </c>
      <c r="B719" s="2" t="s">
        <v>8640</v>
      </c>
      <c r="C719" s="2">
        <v>1700</v>
      </c>
      <c r="D719" s="2" t="s">
        <v>69</v>
      </c>
      <c r="E719" s="2">
        <v>28624.65</v>
      </c>
      <c r="F719" s="2" t="s">
        <v>69</v>
      </c>
    </row>
    <row r="720">
      <c r="A720" s="2" t="s">
        <v>8641</v>
      </c>
      <c r="B720" s="2" t="s">
        <v>8642</v>
      </c>
      <c r="C720" s="2">
        <v>-232</v>
      </c>
      <c r="D720" s="2" t="s">
        <v>69</v>
      </c>
      <c r="E720" s="2">
        <v>-204622.22</v>
      </c>
      <c r="F720" s="2" t="s">
        <v>69</v>
      </c>
    </row>
    <row r="721">
      <c r="A721" s="2" t="s">
        <v>8643</v>
      </c>
      <c r="B721" s="2" t="s">
        <v>8644</v>
      </c>
      <c r="C721" s="2">
        <v>9300</v>
      </c>
      <c r="D721" s="2" t="s">
        <v>69</v>
      </c>
      <c r="E721" s="2">
        <v>158497.36</v>
      </c>
      <c r="F721" s="2" t="s">
        <v>69</v>
      </c>
    </row>
    <row r="722">
      <c r="A722" s="2" t="s">
        <v>8645</v>
      </c>
      <c r="B722" s="2" t="s">
        <v>5992</v>
      </c>
      <c r="C722" s="2">
        <v>1130</v>
      </c>
      <c r="D722" s="2" t="s">
        <v>69</v>
      </c>
      <c r="E722" s="2">
        <v>185636.4</v>
      </c>
      <c r="F722" s="2" t="s">
        <v>69</v>
      </c>
    </row>
    <row r="723">
      <c r="A723" s="2" t="s">
        <v>8646</v>
      </c>
      <c r="B723" s="2" t="s">
        <v>8647</v>
      </c>
      <c r="C723" s="2">
        <v>-2429</v>
      </c>
      <c r="D723" s="2" t="s">
        <v>69</v>
      </c>
      <c r="E723" s="2">
        <v>-86399.53</v>
      </c>
      <c r="F723" s="2" t="s">
        <v>69</v>
      </c>
    </row>
    <row r="724">
      <c r="A724" s="2" t="s">
        <v>8648</v>
      </c>
      <c r="B724" s="2" t="s">
        <v>8649</v>
      </c>
      <c r="C724" s="2">
        <v>562</v>
      </c>
      <c r="D724" s="2" t="s">
        <v>69</v>
      </c>
      <c r="E724" s="2">
        <v>20031.48</v>
      </c>
      <c r="F724" s="2" t="s">
        <v>69</v>
      </c>
    </row>
    <row r="725">
      <c r="A725" s="2" t="s">
        <v>8650</v>
      </c>
      <c r="B725" s="2" t="s">
        <v>8651</v>
      </c>
      <c r="C725" s="2">
        <v>-7168</v>
      </c>
      <c r="D725" s="2" t="s">
        <v>69</v>
      </c>
      <c r="E725" s="2">
        <v>-141711.36</v>
      </c>
      <c r="F725" s="2" t="s">
        <v>69</v>
      </c>
    </row>
    <row r="726">
      <c r="A726" s="2" t="s">
        <v>8652</v>
      </c>
      <c r="B726" s="2" t="s">
        <v>8653</v>
      </c>
      <c r="C726" s="2">
        <v>198</v>
      </c>
      <c r="D726" s="2" t="s">
        <v>69</v>
      </c>
      <c r="E726" s="2">
        <v>18048.79</v>
      </c>
      <c r="F726" s="2" t="s">
        <v>69</v>
      </c>
    </row>
    <row r="727">
      <c r="A727" s="2" t="s">
        <v>8654</v>
      </c>
      <c r="B727" s="2" t="s">
        <v>8655</v>
      </c>
      <c r="C727" s="2">
        <v>10947</v>
      </c>
      <c r="D727" s="2" t="s">
        <v>69</v>
      </c>
      <c r="E727" s="2">
        <v>97209.36</v>
      </c>
      <c r="F727" s="2" t="s">
        <v>69</v>
      </c>
    </row>
    <row r="728">
      <c r="A728" s="2" t="s">
        <v>8656</v>
      </c>
      <c r="B728" s="2" t="s">
        <v>8657</v>
      </c>
      <c r="C728" s="2">
        <v>4944</v>
      </c>
      <c r="D728" s="2" t="s">
        <v>69</v>
      </c>
      <c r="E728" s="2">
        <v>111437.76</v>
      </c>
      <c r="F728" s="2" t="s">
        <v>69</v>
      </c>
    </row>
    <row r="729">
      <c r="A729" s="2" t="s">
        <v>8658</v>
      </c>
      <c r="B729" s="2" t="s">
        <v>8659</v>
      </c>
      <c r="C729" s="2">
        <v>373</v>
      </c>
      <c r="D729" s="2" t="s">
        <v>69</v>
      </c>
      <c r="E729" s="2">
        <v>26408.4</v>
      </c>
      <c r="F729" s="2" t="s">
        <v>69</v>
      </c>
    </row>
    <row r="730">
      <c r="A730" s="2" t="s">
        <v>8660</v>
      </c>
      <c r="B730" s="2" t="s">
        <v>8661</v>
      </c>
      <c r="C730" s="2">
        <v>-13006</v>
      </c>
      <c r="D730" s="2" t="s">
        <v>69</v>
      </c>
      <c r="E730" s="2">
        <v>-93438.2</v>
      </c>
      <c r="F730" s="2" t="s">
        <v>69</v>
      </c>
    </row>
    <row r="731">
      <c r="A731" s="2" t="s">
        <v>8662</v>
      </c>
      <c r="B731" s="2" t="s">
        <v>8663</v>
      </c>
      <c r="C731" s="2">
        <v>-4664</v>
      </c>
      <c r="D731" s="2" t="s">
        <v>69</v>
      </c>
      <c r="E731" s="2">
        <v>-71965.52</v>
      </c>
      <c r="F731" s="2" t="s">
        <v>69</v>
      </c>
    </row>
    <row r="732">
      <c r="A732" s="2" t="s">
        <v>8664</v>
      </c>
      <c r="B732" s="2" t="s">
        <v>8665</v>
      </c>
      <c r="C732" s="2">
        <v>16057</v>
      </c>
      <c r="D732" s="2" t="s">
        <v>69</v>
      </c>
      <c r="E732" s="2">
        <v>20886.52</v>
      </c>
      <c r="F732" s="2" t="s">
        <v>69</v>
      </c>
    </row>
    <row r="733">
      <c r="A733" s="2" t="s">
        <v>8666</v>
      </c>
      <c r="B733" s="2" t="s">
        <v>8667</v>
      </c>
      <c r="C733" s="2">
        <v>14100</v>
      </c>
      <c r="D733" s="2" t="s">
        <v>69</v>
      </c>
      <c r="E733" s="2">
        <v>217500.49</v>
      </c>
      <c r="F733" s="2" t="s">
        <v>69</v>
      </c>
    </row>
    <row r="734">
      <c r="A734" s="2" t="s">
        <v>8668</v>
      </c>
      <c r="B734" s="2" t="s">
        <v>8669</v>
      </c>
      <c r="C734" s="2">
        <v>-3577</v>
      </c>
      <c r="D734" s="2" t="s">
        <v>69</v>
      </c>
      <c r="E734" s="2">
        <v>-106537.46</v>
      </c>
      <c r="F734" s="2" t="s">
        <v>69</v>
      </c>
    </row>
    <row r="735">
      <c r="A735" s="2" t="s">
        <v>8670</v>
      </c>
      <c r="B735" s="2" t="s">
        <v>8671</v>
      </c>
      <c r="C735" s="2">
        <v>2224</v>
      </c>
      <c r="D735" s="2" t="s">
        <v>69</v>
      </c>
      <c r="E735" s="2">
        <v>87678.21</v>
      </c>
      <c r="F735" s="2" t="s">
        <v>69</v>
      </c>
    </row>
    <row r="736">
      <c r="A736" s="2" t="s">
        <v>8672</v>
      </c>
      <c r="B736" s="2" t="s">
        <v>8673</v>
      </c>
      <c r="C736" s="2">
        <v>-3684</v>
      </c>
      <c r="D736" s="2" t="s">
        <v>69</v>
      </c>
      <c r="E736" s="2">
        <v>-53407.05</v>
      </c>
      <c r="F736" s="2" t="s">
        <v>69</v>
      </c>
    </row>
    <row r="737">
      <c r="A737" s="2" t="s">
        <v>8674</v>
      </c>
      <c r="B737" s="2" t="s">
        <v>8675</v>
      </c>
      <c r="C737" s="2">
        <v>11620</v>
      </c>
      <c r="D737" s="2" t="s">
        <v>69</v>
      </c>
      <c r="E737" s="2">
        <v>243439</v>
      </c>
      <c r="F737" s="2" t="s">
        <v>69</v>
      </c>
    </row>
    <row r="738">
      <c r="A738" s="2" t="s">
        <v>8676</v>
      </c>
      <c r="B738" s="2" t="s">
        <v>8677</v>
      </c>
      <c r="C738" s="2">
        <v>-2338</v>
      </c>
      <c r="D738" s="2" t="s">
        <v>69</v>
      </c>
      <c r="E738" s="2">
        <v>-45123.4</v>
      </c>
      <c r="F738" s="2" t="s">
        <v>69</v>
      </c>
    </row>
    <row r="739">
      <c r="A739" s="2" t="s">
        <v>8678</v>
      </c>
      <c r="B739" s="2" t="s">
        <v>8679</v>
      </c>
      <c r="C739" s="2">
        <v>-1800</v>
      </c>
      <c r="D739" s="2" t="s">
        <v>69</v>
      </c>
      <c r="E739" s="2">
        <v>-86349.45</v>
      </c>
      <c r="F739" s="2" t="s">
        <v>69</v>
      </c>
    </row>
    <row r="740">
      <c r="A740" s="2" t="s">
        <v>8680</v>
      </c>
      <c r="B740" s="2" t="s">
        <v>8681</v>
      </c>
      <c r="C740" s="2">
        <v>62600</v>
      </c>
      <c r="D740" s="2" t="s">
        <v>69</v>
      </c>
      <c r="E740" s="2">
        <v>260095.92</v>
      </c>
      <c r="F740" s="2" t="s">
        <v>69</v>
      </c>
    </row>
    <row r="741">
      <c r="A741" s="2" t="s">
        <v>8682</v>
      </c>
      <c r="B741" s="2" t="s">
        <v>8683</v>
      </c>
      <c r="C741" s="2">
        <v>-27500</v>
      </c>
      <c r="D741" s="2" t="s">
        <v>69</v>
      </c>
      <c r="E741" s="2">
        <v>-47358.12</v>
      </c>
      <c r="F741" s="2" t="s">
        <v>69</v>
      </c>
    </row>
    <row r="742">
      <c r="A742" s="2" t="s">
        <v>8684</v>
      </c>
      <c r="B742" s="2" t="s">
        <v>8685</v>
      </c>
      <c r="C742" s="2">
        <v>808</v>
      </c>
      <c r="D742" s="2" t="s">
        <v>69</v>
      </c>
      <c r="E742" s="2">
        <v>23169.4</v>
      </c>
      <c r="F742" s="2" t="s">
        <v>69</v>
      </c>
    </row>
    <row r="743">
      <c r="A743" s="2" t="s">
        <v>8686</v>
      </c>
      <c r="B743" s="2" t="s">
        <v>8687</v>
      </c>
      <c r="C743" s="2">
        <v>-1859</v>
      </c>
      <c r="D743" s="2" t="s">
        <v>69</v>
      </c>
      <c r="E743" s="2">
        <v>-45248.06</v>
      </c>
      <c r="F743" s="2" t="s">
        <v>69</v>
      </c>
    </row>
    <row r="744">
      <c r="A744" s="2" t="s">
        <v>8688</v>
      </c>
      <c r="B744" s="2" t="s">
        <v>8689</v>
      </c>
      <c r="C744" s="2">
        <v>-20084</v>
      </c>
      <c r="D744" s="2" t="s">
        <v>69</v>
      </c>
      <c r="E744" s="2">
        <v>-35039.17</v>
      </c>
      <c r="F744" s="2" t="s">
        <v>69</v>
      </c>
    </row>
    <row r="745">
      <c r="A745" s="2" t="s">
        <v>8690</v>
      </c>
      <c r="B745" s="2" t="s">
        <v>8691</v>
      </c>
      <c r="C745" s="2">
        <v>800</v>
      </c>
      <c r="D745" s="2" t="s">
        <v>69</v>
      </c>
      <c r="E745" s="2">
        <v>25015.44</v>
      </c>
      <c r="F745" s="2" t="s">
        <v>69</v>
      </c>
    </row>
    <row r="746">
      <c r="A746" s="2" t="s">
        <v>8692</v>
      </c>
      <c r="B746" s="2" t="s">
        <v>8693</v>
      </c>
      <c r="C746" s="2">
        <v>6400</v>
      </c>
      <c r="D746" s="2" t="s">
        <v>69</v>
      </c>
      <c r="E746" s="2">
        <v>24492.22</v>
      </c>
      <c r="F746" s="2" t="s">
        <v>69</v>
      </c>
    </row>
    <row r="747">
      <c r="A747" s="2" t="s">
        <v>8694</v>
      </c>
      <c r="B747" s="2" t="s">
        <v>8695</v>
      </c>
      <c r="C747" s="2">
        <v>68500</v>
      </c>
      <c r="D747" s="2" t="s">
        <v>69</v>
      </c>
      <c r="E747" s="2">
        <v>270510.3</v>
      </c>
      <c r="F747" s="2" t="s">
        <v>69</v>
      </c>
    </row>
    <row r="748">
      <c r="A748" s="2" t="s">
        <v>8696</v>
      </c>
      <c r="B748" s="2" t="s">
        <v>8697</v>
      </c>
      <c r="C748" s="2">
        <v>9526</v>
      </c>
      <c r="D748" s="2" t="s">
        <v>69</v>
      </c>
      <c r="E748" s="2">
        <v>133436.9</v>
      </c>
      <c r="F748" s="2" t="s">
        <v>69</v>
      </c>
    </row>
    <row r="749">
      <c r="A749" s="2" t="s">
        <v>8698</v>
      </c>
      <c r="B749" s="2" t="s">
        <v>8699</v>
      </c>
      <c r="C749" s="2">
        <v>-1186</v>
      </c>
      <c r="D749" s="2" t="s">
        <v>69</v>
      </c>
      <c r="E749" s="2">
        <v>-18228.82</v>
      </c>
      <c r="F749" s="2" t="s">
        <v>69</v>
      </c>
    </row>
    <row r="750">
      <c r="A750" s="2" t="s">
        <v>8700</v>
      </c>
      <c r="B750" s="2" t="s">
        <v>8701</v>
      </c>
      <c r="C750" s="2">
        <v>3652</v>
      </c>
      <c r="D750" s="2" t="s">
        <v>69</v>
      </c>
      <c r="E750" s="2">
        <v>54743.48</v>
      </c>
      <c r="F750" s="2" t="s">
        <v>69</v>
      </c>
    </row>
    <row r="751">
      <c r="A751" s="2" t="s">
        <v>8702</v>
      </c>
      <c r="B751" s="2" t="s">
        <v>8703</v>
      </c>
      <c r="C751" s="2">
        <v>-3927</v>
      </c>
      <c r="D751" s="2" t="s">
        <v>69</v>
      </c>
      <c r="E751" s="2">
        <v>-39073.65</v>
      </c>
      <c r="F751" s="2" t="s">
        <v>69</v>
      </c>
    </row>
    <row r="752">
      <c r="A752" s="2" t="s">
        <v>8704</v>
      </c>
      <c r="B752" s="2" t="s">
        <v>8705</v>
      </c>
      <c r="C752" s="2">
        <v>1800</v>
      </c>
      <c r="D752" s="2" t="s">
        <v>69</v>
      </c>
      <c r="E752" s="2">
        <v>95244.26</v>
      </c>
      <c r="F752" s="2" t="s">
        <v>69</v>
      </c>
    </row>
    <row r="753">
      <c r="A753" s="2" t="s">
        <v>8706</v>
      </c>
      <c r="B753" s="2" t="s">
        <v>8707</v>
      </c>
      <c r="C753" s="2">
        <v>12938</v>
      </c>
      <c r="D753" s="2" t="s">
        <v>69</v>
      </c>
      <c r="E753" s="2">
        <v>147234.44</v>
      </c>
      <c r="F753" s="2" t="s">
        <v>69</v>
      </c>
    </row>
    <row r="754">
      <c r="A754" s="2" t="s">
        <v>8708</v>
      </c>
      <c r="B754" s="2" t="s">
        <v>6020</v>
      </c>
      <c r="C754" s="2">
        <v>1561</v>
      </c>
      <c r="D754" s="2" t="s">
        <v>69</v>
      </c>
      <c r="E754" s="2">
        <v>56258.44</v>
      </c>
      <c r="F754" s="2" t="s">
        <v>69</v>
      </c>
    </row>
    <row r="755">
      <c r="A755" s="2" t="s">
        <v>8709</v>
      </c>
      <c r="B755" s="2" t="s">
        <v>8710</v>
      </c>
      <c r="C755" s="2">
        <v>9007</v>
      </c>
      <c r="D755" s="2" t="s">
        <v>69</v>
      </c>
      <c r="E755" s="2">
        <v>38514.28</v>
      </c>
      <c r="F755" s="2" t="s">
        <v>69</v>
      </c>
    </row>
    <row r="756">
      <c r="A756" s="2" t="s">
        <v>8711</v>
      </c>
      <c r="B756" s="2" t="s">
        <v>8712</v>
      </c>
      <c r="C756" s="2">
        <v>-1375</v>
      </c>
      <c r="D756" s="2" t="s">
        <v>69</v>
      </c>
      <c r="E756" s="2">
        <v>-81647.5</v>
      </c>
      <c r="F756" s="2" t="s">
        <v>69</v>
      </c>
    </row>
    <row r="757">
      <c r="A757" s="2" t="s">
        <v>8713</v>
      </c>
      <c r="B757" s="2" t="s">
        <v>8714</v>
      </c>
      <c r="C757" s="2">
        <v>4266</v>
      </c>
      <c r="D757" s="2" t="s">
        <v>69</v>
      </c>
      <c r="E757" s="2">
        <v>28130.89</v>
      </c>
      <c r="F757" s="2" t="s">
        <v>69</v>
      </c>
    </row>
    <row r="758">
      <c r="A758" s="2" t="s">
        <v>8715</v>
      </c>
      <c r="B758" s="2" t="s">
        <v>8716</v>
      </c>
      <c r="C758" s="2">
        <v>2378</v>
      </c>
      <c r="D758" s="2" t="s">
        <v>69</v>
      </c>
      <c r="E758" s="2">
        <v>295894.54</v>
      </c>
      <c r="F758" s="2" t="s">
        <v>69</v>
      </c>
    </row>
    <row r="759">
      <c r="A759" s="2" t="s">
        <v>8717</v>
      </c>
      <c r="B759" s="2" t="s">
        <v>8718</v>
      </c>
      <c r="C759" s="2">
        <v>-1395</v>
      </c>
      <c r="D759" s="2" t="s">
        <v>69</v>
      </c>
      <c r="E759" s="2">
        <v>-89083.66</v>
      </c>
      <c r="F759" s="2" t="s">
        <v>69</v>
      </c>
    </row>
    <row r="760">
      <c r="A760" s="2" t="s">
        <v>8719</v>
      </c>
      <c r="B760" s="2" t="s">
        <v>8720</v>
      </c>
      <c r="C760" s="2">
        <v>1038</v>
      </c>
      <c r="D760" s="2" t="s">
        <v>69</v>
      </c>
      <c r="E760" s="2">
        <v>175037.94</v>
      </c>
      <c r="F760" s="2" t="s">
        <v>69</v>
      </c>
    </row>
    <row r="761">
      <c r="A761" s="2" t="s">
        <v>8721</v>
      </c>
      <c r="B761" s="2" t="s">
        <v>8722</v>
      </c>
      <c r="C761" s="2">
        <v>3836</v>
      </c>
      <c r="D761" s="2" t="s">
        <v>69</v>
      </c>
      <c r="E761" s="2">
        <v>49152.71</v>
      </c>
      <c r="F761" s="2" t="s">
        <v>69</v>
      </c>
    </row>
    <row r="762">
      <c r="A762" s="2" t="s">
        <v>8723</v>
      </c>
      <c r="B762" s="2" t="s">
        <v>8724</v>
      </c>
      <c r="C762" s="2">
        <v>-5063</v>
      </c>
      <c r="D762" s="2" t="s">
        <v>69</v>
      </c>
      <c r="E762" s="2">
        <v>-140570.9</v>
      </c>
      <c r="F762" s="2" t="s">
        <v>69</v>
      </c>
    </row>
    <row r="763">
      <c r="A763" s="2" t="s">
        <v>8725</v>
      </c>
      <c r="B763" s="2" t="s">
        <v>8726</v>
      </c>
      <c r="C763" s="2">
        <v>529</v>
      </c>
      <c r="D763" s="2" t="s">
        <v>69</v>
      </c>
      <c r="E763" s="2">
        <v>19744.43</v>
      </c>
      <c r="F763" s="2" t="s">
        <v>69</v>
      </c>
    </row>
    <row r="764">
      <c r="A764" s="2" t="s">
        <v>8727</v>
      </c>
      <c r="B764" s="2" t="s">
        <v>8728</v>
      </c>
      <c r="C764" s="2">
        <v>-2877</v>
      </c>
      <c r="D764" s="2" t="s">
        <v>69</v>
      </c>
      <c r="E764" s="2">
        <v>-48362.37</v>
      </c>
      <c r="F764" s="2" t="s">
        <v>69</v>
      </c>
    </row>
    <row r="765">
      <c r="A765" s="2" t="s">
        <v>8729</v>
      </c>
      <c r="B765" s="2" t="s">
        <v>8730</v>
      </c>
      <c r="C765" s="2">
        <v>1306</v>
      </c>
      <c r="D765" s="2" t="s">
        <v>69</v>
      </c>
      <c r="E765" s="2">
        <v>73188.24</v>
      </c>
      <c r="F765" s="2" t="s">
        <v>69</v>
      </c>
    </row>
    <row r="766">
      <c r="A766" s="2" t="s">
        <v>8731</v>
      </c>
      <c r="B766" s="2" t="s">
        <v>8732</v>
      </c>
      <c r="C766" s="2">
        <v>100</v>
      </c>
      <c r="D766" s="2" t="s">
        <v>69</v>
      </c>
      <c r="E766" s="2">
        <v>35254.08</v>
      </c>
      <c r="F766" s="2" t="s">
        <v>69</v>
      </c>
    </row>
    <row r="767">
      <c r="A767" s="2" t="s">
        <v>8733</v>
      </c>
      <c r="B767" s="2" t="s">
        <v>8734</v>
      </c>
      <c r="C767" s="2">
        <v>14329</v>
      </c>
      <c r="D767" s="2" t="s">
        <v>69</v>
      </c>
      <c r="E767" s="2">
        <v>50132.71</v>
      </c>
      <c r="F767" s="2" t="s">
        <v>69</v>
      </c>
    </row>
    <row r="768">
      <c r="A768" s="2" t="s">
        <v>8735</v>
      </c>
      <c r="B768" s="2" t="s">
        <v>8736</v>
      </c>
      <c r="C768" s="2">
        <v>1173</v>
      </c>
      <c r="D768" s="2" t="s">
        <v>69</v>
      </c>
      <c r="E768" s="2">
        <v>86262.42</v>
      </c>
      <c r="F768" s="2" t="s">
        <v>69</v>
      </c>
    </row>
    <row r="769">
      <c r="A769" s="2" t="s">
        <v>8737</v>
      </c>
      <c r="B769" s="2" t="s">
        <v>8738</v>
      </c>
      <c r="C769" s="2">
        <v>-500</v>
      </c>
      <c r="D769" s="2" t="s">
        <v>69</v>
      </c>
      <c r="E769" s="2">
        <v>-20768.71</v>
      </c>
      <c r="F769" s="2" t="s">
        <v>69</v>
      </c>
    </row>
    <row r="770">
      <c r="A770" s="2" t="s">
        <v>8739</v>
      </c>
      <c r="B770" s="2" t="s">
        <v>8740</v>
      </c>
      <c r="C770" s="2">
        <v>8100</v>
      </c>
      <c r="D770" s="2" t="s">
        <v>69</v>
      </c>
      <c r="E770" s="2">
        <v>33914.36</v>
      </c>
      <c r="F770" s="2" t="s">
        <v>69</v>
      </c>
    </row>
    <row r="771">
      <c r="A771" s="2" t="s">
        <v>8741</v>
      </c>
      <c r="B771" s="2" t="s">
        <v>8742</v>
      </c>
      <c r="C771" s="2">
        <v>-821</v>
      </c>
      <c r="D771" s="2" t="s">
        <v>69</v>
      </c>
      <c r="E771" s="2">
        <v>-180053.51</v>
      </c>
      <c r="F771" s="2" t="s">
        <v>69</v>
      </c>
    </row>
    <row r="772">
      <c r="A772" s="2" t="s">
        <v>8743</v>
      </c>
      <c r="B772" s="2" t="s">
        <v>8744</v>
      </c>
      <c r="C772" s="2">
        <v>1566</v>
      </c>
      <c r="D772" s="2" t="s">
        <v>69</v>
      </c>
      <c r="E772" s="2">
        <v>143727.48</v>
      </c>
      <c r="F772" s="2" t="s">
        <v>69</v>
      </c>
    </row>
    <row r="773">
      <c r="A773" s="2" t="s">
        <v>8745</v>
      </c>
      <c r="B773" s="2" t="s">
        <v>8746</v>
      </c>
      <c r="C773" s="2">
        <v>-27600</v>
      </c>
      <c r="D773" s="2" t="s">
        <v>69</v>
      </c>
      <c r="E773" s="2">
        <v>-110484.26</v>
      </c>
      <c r="F773" s="2" t="s">
        <v>69</v>
      </c>
    </row>
    <row r="774">
      <c r="A774" s="2" t="s">
        <v>8747</v>
      </c>
      <c r="B774" s="2" t="s">
        <v>8748</v>
      </c>
      <c r="C774" s="2">
        <v>-5551</v>
      </c>
      <c r="D774" s="2" t="s">
        <v>69</v>
      </c>
      <c r="E774" s="2">
        <v>-36684.66</v>
      </c>
      <c r="F774" s="2" t="s">
        <v>69</v>
      </c>
    </row>
    <row r="775">
      <c r="A775" s="2" t="s">
        <v>8749</v>
      </c>
      <c r="B775" s="2" t="s">
        <v>8750</v>
      </c>
      <c r="C775" s="2">
        <v>6858</v>
      </c>
      <c r="D775" s="2" t="s">
        <v>69</v>
      </c>
      <c r="E775" s="2">
        <v>65001.75</v>
      </c>
      <c r="F775" s="2" t="s">
        <v>69</v>
      </c>
    </row>
    <row r="776">
      <c r="A776" s="2" t="s">
        <v>8751</v>
      </c>
      <c r="B776" s="2" t="s">
        <v>8752</v>
      </c>
      <c r="C776" s="2">
        <v>7107</v>
      </c>
      <c r="D776" s="2" t="s">
        <v>69</v>
      </c>
      <c r="E776" s="2">
        <v>21560.32</v>
      </c>
      <c r="F776" s="2" t="s">
        <v>69</v>
      </c>
    </row>
    <row r="777">
      <c r="A777" s="2" t="s">
        <v>8753</v>
      </c>
      <c r="B777" s="2" t="s">
        <v>8754</v>
      </c>
      <c r="C777" s="2">
        <v>-14119</v>
      </c>
      <c r="D777" s="2" t="s">
        <v>69</v>
      </c>
      <c r="E777" s="2">
        <v>-94645.69</v>
      </c>
      <c r="F777" s="2" t="s">
        <v>69</v>
      </c>
    </row>
    <row r="778">
      <c r="A778" s="2" t="s">
        <v>8755</v>
      </c>
      <c r="B778" s="2" t="s">
        <v>8756</v>
      </c>
      <c r="C778" s="2">
        <v>-32887</v>
      </c>
      <c r="D778" s="2" t="s">
        <v>69</v>
      </c>
      <c r="E778" s="2">
        <v>-163120.84</v>
      </c>
      <c r="F778" s="2" t="s">
        <v>69</v>
      </c>
    </row>
    <row r="779">
      <c r="A779" s="2" t="s">
        <v>8757</v>
      </c>
      <c r="B779" s="2" t="s">
        <v>8758</v>
      </c>
      <c r="C779" s="2">
        <v>3302</v>
      </c>
      <c r="D779" s="2" t="s">
        <v>69</v>
      </c>
      <c r="E779" s="2">
        <v>291579.93</v>
      </c>
      <c r="F779" s="2" t="s">
        <v>69</v>
      </c>
    </row>
    <row r="780">
      <c r="A780" s="2" t="s">
        <v>8759</v>
      </c>
      <c r="B780" s="2" t="s">
        <v>8760</v>
      </c>
      <c r="C780" s="2">
        <v>1238</v>
      </c>
      <c r="D780" s="2" t="s">
        <v>69</v>
      </c>
      <c r="E780" s="2">
        <v>50636.76</v>
      </c>
      <c r="F780" s="2" t="s">
        <v>69</v>
      </c>
    </row>
    <row r="781">
      <c r="A781" s="2" t="s">
        <v>8761</v>
      </c>
      <c r="B781" s="2" t="s">
        <v>8762</v>
      </c>
      <c r="C781" s="2">
        <v>2781</v>
      </c>
      <c r="D781" s="2" t="s">
        <v>69</v>
      </c>
      <c r="E781" s="2">
        <v>28004.67</v>
      </c>
      <c r="F781" s="2" t="s">
        <v>69</v>
      </c>
    </row>
    <row r="782">
      <c r="A782" s="2" t="s">
        <v>8763</v>
      </c>
      <c r="B782" s="2" t="s">
        <v>8764</v>
      </c>
      <c r="C782" s="2">
        <v>-4594</v>
      </c>
      <c r="D782" s="2" t="s">
        <v>69</v>
      </c>
      <c r="E782" s="2">
        <v>-334856.66</v>
      </c>
      <c r="F782" s="2" t="s">
        <v>69</v>
      </c>
    </row>
    <row r="783">
      <c r="A783" s="2" t="s">
        <v>8765</v>
      </c>
      <c r="B783" s="2" t="s">
        <v>8766</v>
      </c>
      <c r="C783" s="2">
        <v>11565</v>
      </c>
      <c r="D783" s="2" t="s">
        <v>69</v>
      </c>
      <c r="E783" s="2">
        <v>169889.85</v>
      </c>
      <c r="F783" s="2" t="s">
        <v>69</v>
      </c>
    </row>
    <row r="784">
      <c r="A784" s="2" t="s">
        <v>8767</v>
      </c>
      <c r="B784" s="2" t="s">
        <v>8768</v>
      </c>
      <c r="C784" s="2">
        <v>1734</v>
      </c>
      <c r="D784" s="2" t="s">
        <v>69</v>
      </c>
      <c r="E784" s="2">
        <v>52557.54</v>
      </c>
      <c r="F784" s="2" t="s">
        <v>69</v>
      </c>
    </row>
    <row r="785">
      <c r="A785" s="2" t="s">
        <v>8769</v>
      </c>
      <c r="B785" s="2" t="s">
        <v>8770</v>
      </c>
      <c r="C785" s="2">
        <v>1010</v>
      </c>
      <c r="D785" s="2" t="s">
        <v>69</v>
      </c>
      <c r="E785" s="2">
        <v>31087.09</v>
      </c>
      <c r="F785" s="2" t="s">
        <v>69</v>
      </c>
    </row>
    <row r="786">
      <c r="A786" s="2" t="s">
        <v>8771</v>
      </c>
      <c r="B786" s="2" t="s">
        <v>8772</v>
      </c>
      <c r="C786" s="2">
        <v>2785</v>
      </c>
      <c r="D786" s="2" t="s">
        <v>69</v>
      </c>
      <c r="E786" s="2">
        <v>89534.84</v>
      </c>
      <c r="F786" s="2" t="s">
        <v>69</v>
      </c>
    </row>
    <row r="787">
      <c r="A787" s="2" t="s">
        <v>8773</v>
      </c>
      <c r="B787" s="2" t="s">
        <v>8774</v>
      </c>
      <c r="C787" s="2">
        <v>70</v>
      </c>
      <c r="D787" s="2" t="s">
        <v>69</v>
      </c>
      <c r="E787" s="2">
        <v>47317.12</v>
      </c>
      <c r="F787" s="2" t="s">
        <v>69</v>
      </c>
    </row>
    <row r="788">
      <c r="A788" s="2" t="s">
        <v>8775</v>
      </c>
      <c r="B788" s="2" t="s">
        <v>8776</v>
      </c>
      <c r="C788" s="2">
        <v>-2300</v>
      </c>
      <c r="D788" s="2" t="s">
        <v>69</v>
      </c>
      <c r="E788" s="2">
        <v>-97592.95</v>
      </c>
      <c r="F788" s="2" t="s">
        <v>69</v>
      </c>
    </row>
    <row r="789">
      <c r="A789" s="2" t="s">
        <v>8777</v>
      </c>
      <c r="B789" s="2" t="s">
        <v>8778</v>
      </c>
      <c r="C789" s="2">
        <v>-49297</v>
      </c>
      <c r="D789" s="2" t="s">
        <v>69</v>
      </c>
      <c r="E789" s="2">
        <v>-138031.18</v>
      </c>
      <c r="F789" s="2" t="s">
        <v>69</v>
      </c>
    </row>
    <row r="790">
      <c r="A790" s="2" t="s">
        <v>8779</v>
      </c>
      <c r="B790" s="2" t="s">
        <v>8780</v>
      </c>
      <c r="C790" s="2">
        <v>229</v>
      </c>
      <c r="D790" s="2" t="s">
        <v>69</v>
      </c>
      <c r="E790" s="2">
        <v>11889.68</v>
      </c>
      <c r="F790" s="2" t="s">
        <v>69</v>
      </c>
    </row>
    <row r="791">
      <c r="A791" s="2" t="s">
        <v>8781</v>
      </c>
      <c r="B791" s="2" t="s">
        <v>8782</v>
      </c>
      <c r="C791" s="2">
        <v>43560</v>
      </c>
      <c r="D791" s="2" t="s">
        <v>69</v>
      </c>
      <c r="E791" s="2">
        <v>98689.29</v>
      </c>
      <c r="F791" s="2" t="s">
        <v>69</v>
      </c>
    </row>
    <row r="792">
      <c r="A792" s="2" t="s">
        <v>8783</v>
      </c>
      <c r="B792" s="2" t="s">
        <v>8784</v>
      </c>
      <c r="C792" s="2">
        <v>-4063</v>
      </c>
      <c r="D792" s="2" t="s">
        <v>69</v>
      </c>
      <c r="E792" s="2">
        <v>-294648.76</v>
      </c>
      <c r="F792" s="2" t="s">
        <v>69</v>
      </c>
    </row>
    <row r="793">
      <c r="A793" s="2" t="s">
        <v>8785</v>
      </c>
      <c r="B793" s="2" t="s">
        <v>8786</v>
      </c>
      <c r="C793" s="2">
        <v>-2120</v>
      </c>
      <c r="D793" s="2" t="s">
        <v>69</v>
      </c>
      <c r="E793" s="2">
        <v>-30061.6</v>
      </c>
      <c r="F793" s="2" t="s">
        <v>69</v>
      </c>
    </row>
    <row r="794">
      <c r="A794" s="2" t="s">
        <v>8787</v>
      </c>
      <c r="B794" s="2" t="s">
        <v>8788</v>
      </c>
      <c r="C794" s="2">
        <v>1355</v>
      </c>
      <c r="D794" s="2" t="s">
        <v>69</v>
      </c>
      <c r="E794" s="2">
        <v>130811.7</v>
      </c>
      <c r="F794" s="2" t="s">
        <v>69</v>
      </c>
    </row>
    <row r="795">
      <c r="A795" s="2" t="s">
        <v>8789</v>
      </c>
      <c r="B795" s="2" t="s">
        <v>8790</v>
      </c>
      <c r="C795" s="2">
        <v>4374</v>
      </c>
      <c r="D795" s="2" t="s">
        <v>69</v>
      </c>
      <c r="E795" s="2">
        <v>237464.46</v>
      </c>
      <c r="F795" s="2" t="s">
        <v>69</v>
      </c>
    </row>
    <row r="796">
      <c r="A796" s="2" t="s">
        <v>8791</v>
      </c>
      <c r="B796" s="2" t="s">
        <v>8792</v>
      </c>
      <c r="C796" s="2">
        <v>7889</v>
      </c>
      <c r="D796" s="2" t="s">
        <v>69</v>
      </c>
      <c r="E796" s="2">
        <v>376384.19</v>
      </c>
      <c r="F796" s="2" t="s">
        <v>69</v>
      </c>
    </row>
    <row r="797">
      <c r="A797" s="2" t="s">
        <v>8793</v>
      </c>
      <c r="B797" s="2" t="s">
        <v>8794</v>
      </c>
      <c r="C797" s="2">
        <v>283</v>
      </c>
      <c r="D797" s="2" t="s">
        <v>69</v>
      </c>
      <c r="E797" s="2">
        <v>20279.78</v>
      </c>
      <c r="F797" s="2" t="s">
        <v>69</v>
      </c>
    </row>
    <row r="798">
      <c r="A798" s="2" t="s">
        <v>8795</v>
      </c>
      <c r="B798" s="2" t="s">
        <v>8796</v>
      </c>
      <c r="C798" s="2">
        <v>-894</v>
      </c>
      <c r="D798" s="2" t="s">
        <v>69</v>
      </c>
      <c r="E798" s="2">
        <v>-44083.14</v>
      </c>
      <c r="F798" s="2" t="s">
        <v>69</v>
      </c>
    </row>
    <row r="799">
      <c r="A799" s="2" t="s">
        <v>8797</v>
      </c>
      <c r="B799" s="2" t="s">
        <v>8798</v>
      </c>
      <c r="C799" s="2">
        <v>-3085</v>
      </c>
      <c r="D799" s="2" t="s">
        <v>69</v>
      </c>
      <c r="E799" s="2">
        <v>-54203.45</v>
      </c>
      <c r="F799" s="2" t="s">
        <v>69</v>
      </c>
    </row>
    <row r="800">
      <c r="A800" s="2" t="s">
        <v>8799</v>
      </c>
      <c r="B800" s="2" t="s">
        <v>8800</v>
      </c>
      <c r="C800" s="2">
        <v>-419</v>
      </c>
      <c r="D800" s="2" t="s">
        <v>69</v>
      </c>
      <c r="E800" s="2">
        <v>-31198.74</v>
      </c>
      <c r="F800" s="2" t="s">
        <v>69</v>
      </c>
    </row>
    <row r="801">
      <c r="A801" s="2" t="s">
        <v>8801</v>
      </c>
      <c r="B801" s="2" t="s">
        <v>8802</v>
      </c>
      <c r="C801" s="2">
        <v>-1026</v>
      </c>
      <c r="D801" s="2" t="s">
        <v>69</v>
      </c>
      <c r="E801" s="2">
        <v>-52377.3</v>
      </c>
      <c r="F801" s="2" t="s">
        <v>69</v>
      </c>
    </row>
    <row r="802">
      <c r="A802" s="2" t="s">
        <v>8803</v>
      </c>
      <c r="B802" s="2" t="s">
        <v>8804</v>
      </c>
      <c r="C802" s="2">
        <v>-1923</v>
      </c>
      <c r="D802" s="2" t="s">
        <v>69</v>
      </c>
      <c r="E802" s="2">
        <v>-85938.87</v>
      </c>
      <c r="F802" s="2" t="s">
        <v>69</v>
      </c>
    </row>
    <row r="803">
      <c r="A803" s="2" t="s">
        <v>8805</v>
      </c>
      <c r="B803" s="2" t="s">
        <v>8806</v>
      </c>
      <c r="C803" s="2">
        <v>2578</v>
      </c>
      <c r="D803" s="2" t="s">
        <v>69</v>
      </c>
      <c r="E803" s="2">
        <v>105698</v>
      </c>
      <c r="F803" s="2" t="s">
        <v>69</v>
      </c>
    </row>
    <row r="804">
      <c r="A804" s="2" t="s">
        <v>8807</v>
      </c>
      <c r="B804" s="2" t="s">
        <v>8808</v>
      </c>
      <c r="C804" s="2">
        <v>2585</v>
      </c>
      <c r="D804" s="2" t="s">
        <v>69</v>
      </c>
      <c r="E804" s="2">
        <v>149335.45</v>
      </c>
      <c r="F804" s="2" t="s">
        <v>69</v>
      </c>
    </row>
    <row r="805">
      <c r="A805" s="2" t="s">
        <v>8809</v>
      </c>
      <c r="B805" s="2" t="s">
        <v>8810</v>
      </c>
      <c r="C805" s="2">
        <v>-5379</v>
      </c>
      <c r="D805" s="2" t="s">
        <v>69</v>
      </c>
      <c r="E805" s="2">
        <v>-49701.96</v>
      </c>
      <c r="F805" s="2" t="s">
        <v>69</v>
      </c>
    </row>
    <row r="806">
      <c r="A806" s="2" t="s">
        <v>8811</v>
      </c>
      <c r="B806" s="2" t="s">
        <v>8812</v>
      </c>
      <c r="C806" s="2">
        <v>-10399</v>
      </c>
      <c r="D806" s="2" t="s">
        <v>69</v>
      </c>
      <c r="E806" s="2">
        <v>-61335.39</v>
      </c>
      <c r="F806" s="2" t="s">
        <v>69</v>
      </c>
    </row>
    <row r="807">
      <c r="A807" s="2" t="s">
        <v>8813</v>
      </c>
      <c r="B807" s="2" t="s">
        <v>8814</v>
      </c>
      <c r="C807" s="2">
        <v>-1673</v>
      </c>
      <c r="D807" s="2" t="s">
        <v>69</v>
      </c>
      <c r="E807" s="2">
        <v>-23667.58</v>
      </c>
      <c r="F807" s="2" t="s">
        <v>69</v>
      </c>
    </row>
    <row r="808">
      <c r="A808" s="2" t="s">
        <v>8815</v>
      </c>
      <c r="B808" s="2" t="s">
        <v>8816</v>
      </c>
      <c r="C808" s="2">
        <v>-3503</v>
      </c>
      <c r="D808" s="2" t="s">
        <v>69</v>
      </c>
      <c r="E808" s="2">
        <v>-101551.97</v>
      </c>
      <c r="F808" s="2" t="s">
        <v>69</v>
      </c>
    </row>
    <row r="809">
      <c r="A809" s="2" t="s">
        <v>8817</v>
      </c>
      <c r="B809" s="2" t="s">
        <v>8818</v>
      </c>
      <c r="C809" s="2">
        <v>600</v>
      </c>
      <c r="D809" s="2" t="s">
        <v>69</v>
      </c>
      <c r="E809" s="2">
        <v>20508.95</v>
      </c>
      <c r="F809" s="2" t="s">
        <v>69</v>
      </c>
    </row>
    <row r="810">
      <c r="A810" s="2" t="s">
        <v>8819</v>
      </c>
      <c r="B810" s="2" t="s">
        <v>8820</v>
      </c>
      <c r="C810" s="2">
        <v>1540</v>
      </c>
      <c r="D810" s="2" t="s">
        <v>69</v>
      </c>
      <c r="E810" s="2">
        <v>44934.59</v>
      </c>
      <c r="F810" s="2" t="s">
        <v>69</v>
      </c>
    </row>
    <row r="811">
      <c r="A811" s="2" t="s">
        <v>8821</v>
      </c>
      <c r="B811" s="2" t="s">
        <v>8822</v>
      </c>
      <c r="C811" s="2">
        <v>-2632</v>
      </c>
      <c r="D811" s="2" t="s">
        <v>69</v>
      </c>
      <c r="E811" s="2">
        <v>-27474.38</v>
      </c>
      <c r="F811" s="2" t="s">
        <v>69</v>
      </c>
    </row>
    <row r="812">
      <c r="A812" s="2" t="s">
        <v>8823</v>
      </c>
      <c r="B812" s="2" t="s">
        <v>8824</v>
      </c>
      <c r="C812" s="2">
        <v>10141</v>
      </c>
      <c r="D812" s="2" t="s">
        <v>69</v>
      </c>
      <c r="E812" s="2">
        <v>99519.42</v>
      </c>
      <c r="F812" s="2" t="s">
        <v>69</v>
      </c>
    </row>
    <row r="813">
      <c r="A813" s="2" t="s">
        <v>8825</v>
      </c>
      <c r="B813" s="2" t="s">
        <v>8826</v>
      </c>
      <c r="C813" s="2">
        <v>-3048</v>
      </c>
      <c r="D813" s="2" t="s">
        <v>69</v>
      </c>
      <c r="E813" s="2">
        <v>-48031.35</v>
      </c>
      <c r="F813" s="2" t="s">
        <v>69</v>
      </c>
    </row>
    <row r="814">
      <c r="A814" s="2" t="s">
        <v>8827</v>
      </c>
      <c r="B814" s="2" t="s">
        <v>8828</v>
      </c>
      <c r="C814" s="2">
        <v>1534</v>
      </c>
      <c r="D814" s="2" t="s">
        <v>69</v>
      </c>
      <c r="E814" s="2">
        <v>61298.64</v>
      </c>
      <c r="F814" s="2" t="s">
        <v>69</v>
      </c>
    </row>
    <row r="815">
      <c r="A815" s="2" t="s">
        <v>8829</v>
      </c>
      <c r="B815" s="2" t="s">
        <v>8830</v>
      </c>
      <c r="C815" s="2">
        <v>41420</v>
      </c>
      <c r="D815" s="2" t="s">
        <v>69</v>
      </c>
      <c r="E815" s="2">
        <v>85008.54</v>
      </c>
      <c r="F815" s="2" t="s">
        <v>69</v>
      </c>
    </row>
    <row r="816">
      <c r="A816" s="2" t="s">
        <v>8831</v>
      </c>
      <c r="B816" s="2" t="s">
        <v>8832</v>
      </c>
      <c r="C816" s="2">
        <v>-15437</v>
      </c>
      <c r="D816" s="2" t="s">
        <v>69</v>
      </c>
      <c r="E816" s="2">
        <v>-143718.47</v>
      </c>
      <c r="F816" s="2" t="s">
        <v>69</v>
      </c>
    </row>
    <row r="817">
      <c r="A817" s="2" t="s">
        <v>8833</v>
      </c>
      <c r="B817" s="2" t="s">
        <v>8834</v>
      </c>
      <c r="C817" s="2">
        <v>6212</v>
      </c>
      <c r="D817" s="2" t="s">
        <v>69</v>
      </c>
      <c r="E817" s="2">
        <v>102808.6</v>
      </c>
      <c r="F817" s="2" t="s">
        <v>69</v>
      </c>
    </row>
    <row r="818">
      <c r="A818" s="2" t="s">
        <v>8835</v>
      </c>
      <c r="B818" s="2" t="s">
        <v>8836</v>
      </c>
      <c r="C818" s="2">
        <v>1156</v>
      </c>
      <c r="D818" s="2" t="s">
        <v>69</v>
      </c>
      <c r="E818" s="2">
        <v>7730.64</v>
      </c>
      <c r="F818" s="2" t="s">
        <v>69</v>
      </c>
    </row>
    <row r="819">
      <c r="A819" s="2" t="s">
        <v>8837</v>
      </c>
      <c r="B819" s="2" t="s">
        <v>8838</v>
      </c>
      <c r="C819" s="2">
        <v>-4410</v>
      </c>
      <c r="D819" s="2" t="s">
        <v>69</v>
      </c>
      <c r="E819" s="2">
        <v>-36583.51</v>
      </c>
      <c r="F819" s="2" t="s">
        <v>69</v>
      </c>
    </row>
    <row r="820">
      <c r="A820" s="2" t="s">
        <v>8839</v>
      </c>
      <c r="B820" s="2" t="s">
        <v>8840</v>
      </c>
      <c r="C820" s="2">
        <v>46421</v>
      </c>
      <c r="D820" s="2" t="s">
        <v>69</v>
      </c>
      <c r="E820" s="2">
        <v>129596.26</v>
      </c>
      <c r="F820" s="2" t="s">
        <v>69</v>
      </c>
    </row>
    <row r="821">
      <c r="A821" s="2" t="s">
        <v>8841</v>
      </c>
      <c r="B821" s="2" t="s">
        <v>8842</v>
      </c>
      <c r="C821" s="2">
        <v>5247</v>
      </c>
      <c r="D821" s="2" t="s">
        <v>69</v>
      </c>
      <c r="E821" s="2">
        <v>101032.97</v>
      </c>
      <c r="F821" s="2" t="s">
        <v>69</v>
      </c>
    </row>
    <row r="822">
      <c r="A822" s="2" t="s">
        <v>8843</v>
      </c>
      <c r="B822" s="2" t="s">
        <v>8844</v>
      </c>
      <c r="C822" s="2">
        <v>-900</v>
      </c>
      <c r="D822" s="2" t="s">
        <v>69</v>
      </c>
      <c r="E822" s="2">
        <v>-53858.93</v>
      </c>
      <c r="F822" s="2" t="s">
        <v>69</v>
      </c>
    </row>
    <row r="823">
      <c r="A823" s="2" t="s">
        <v>8845</v>
      </c>
      <c r="B823" s="2" t="s">
        <v>8846</v>
      </c>
      <c r="C823" s="2">
        <v>-472</v>
      </c>
      <c r="D823" s="2" t="s">
        <v>69</v>
      </c>
      <c r="E823" s="2">
        <v>-49862.08</v>
      </c>
      <c r="F823" s="2" t="s">
        <v>69</v>
      </c>
    </row>
    <row r="824">
      <c r="A824" s="2" t="s">
        <v>8847</v>
      </c>
      <c r="B824" s="2" t="s">
        <v>8848</v>
      </c>
      <c r="C824" s="2">
        <v>753</v>
      </c>
      <c r="D824" s="2" t="s">
        <v>69</v>
      </c>
      <c r="E824" s="2">
        <v>45902.88</v>
      </c>
      <c r="F824" s="2" t="s">
        <v>69</v>
      </c>
    </row>
    <row r="825">
      <c r="A825" s="2" t="s">
        <v>8849</v>
      </c>
      <c r="B825" s="2" t="s">
        <v>8850</v>
      </c>
      <c r="C825" s="2">
        <v>-48261</v>
      </c>
      <c r="D825" s="2" t="s">
        <v>69</v>
      </c>
      <c r="E825" s="2">
        <v>-126531.97</v>
      </c>
      <c r="F825" s="2" t="s">
        <v>69</v>
      </c>
    </row>
    <row r="826">
      <c r="A826" s="2" t="s">
        <v>8851</v>
      </c>
      <c r="B826" s="2" t="s">
        <v>8852</v>
      </c>
      <c r="C826" s="2">
        <v>-233</v>
      </c>
      <c r="D826" s="2" t="s">
        <v>69</v>
      </c>
      <c r="E826" s="2">
        <v>-30064.28</v>
      </c>
      <c r="F826" s="2" t="s">
        <v>69</v>
      </c>
    </row>
    <row r="827">
      <c r="A827" s="2" t="s">
        <v>8853</v>
      </c>
      <c r="B827" s="2" t="s">
        <v>8854</v>
      </c>
      <c r="C827" s="2">
        <v>67</v>
      </c>
      <c r="D827" s="2" t="s">
        <v>69</v>
      </c>
      <c r="E827" s="2">
        <v>375.39</v>
      </c>
      <c r="F827" s="2" t="s">
        <v>69</v>
      </c>
    </row>
    <row r="828">
      <c r="A828" s="2" t="s">
        <v>8855</v>
      </c>
      <c r="B828" s="2" t="s">
        <v>8856</v>
      </c>
      <c r="C828" s="2">
        <v>-2332</v>
      </c>
      <c r="D828" s="2" t="s">
        <v>69</v>
      </c>
      <c r="E828" s="2">
        <v>-69788.96</v>
      </c>
      <c r="F828" s="2" t="s">
        <v>69</v>
      </c>
    </row>
    <row r="829">
      <c r="A829" s="2" t="s">
        <v>8857</v>
      </c>
      <c r="B829" s="2" t="s">
        <v>8858</v>
      </c>
      <c r="C829" s="2">
        <v>5000</v>
      </c>
      <c r="D829" s="2" t="s">
        <v>69</v>
      </c>
      <c r="E829" s="2">
        <v>37123.94</v>
      </c>
      <c r="F829" s="2" t="s">
        <v>69</v>
      </c>
    </row>
    <row r="830">
      <c r="A830" s="2" t="s">
        <v>8859</v>
      </c>
      <c r="B830" s="2" t="s">
        <v>8860</v>
      </c>
      <c r="C830" s="2">
        <v>4400</v>
      </c>
      <c r="D830" s="2" t="s">
        <v>69</v>
      </c>
      <c r="E830" s="2">
        <v>25526.74</v>
      </c>
      <c r="F830" s="2" t="s">
        <v>69</v>
      </c>
    </row>
    <row r="831">
      <c r="A831" s="2" t="s">
        <v>8861</v>
      </c>
      <c r="B831" s="2" t="s">
        <v>8862</v>
      </c>
      <c r="C831" s="2">
        <v>-1577</v>
      </c>
      <c r="D831" s="2" t="s">
        <v>69</v>
      </c>
      <c r="E831" s="2">
        <v>-110106.14</v>
      </c>
      <c r="F831" s="2" t="s">
        <v>69</v>
      </c>
    </row>
    <row r="832">
      <c r="A832" s="2" t="s">
        <v>8863</v>
      </c>
      <c r="B832" s="2" t="s">
        <v>8864</v>
      </c>
      <c r="C832" s="2">
        <v>3846</v>
      </c>
      <c r="D832" s="2" t="s">
        <v>69</v>
      </c>
      <c r="E832" s="2">
        <v>202761.12</v>
      </c>
      <c r="F832" s="2" t="s">
        <v>69</v>
      </c>
    </row>
    <row r="833">
      <c r="A833" s="2" t="s">
        <v>8865</v>
      </c>
      <c r="B833" s="2" t="s">
        <v>8866</v>
      </c>
      <c r="C833" s="2">
        <v>7000</v>
      </c>
      <c r="D833" s="2" t="s">
        <v>69</v>
      </c>
      <c r="E833" s="2">
        <v>239135.23</v>
      </c>
      <c r="F833" s="2" t="s">
        <v>69</v>
      </c>
    </row>
    <row r="834">
      <c r="A834" s="2" t="s">
        <v>8867</v>
      </c>
      <c r="B834" s="2" t="s">
        <v>8868</v>
      </c>
      <c r="C834" s="2">
        <v>11700</v>
      </c>
      <c r="D834" s="2" t="s">
        <v>69</v>
      </c>
      <c r="E834" s="2">
        <v>342487.96</v>
      </c>
      <c r="F834" s="2" t="s">
        <v>69</v>
      </c>
    </row>
    <row r="835">
      <c r="A835" s="2" t="s">
        <v>8869</v>
      </c>
      <c r="B835" s="2" t="s">
        <v>8870</v>
      </c>
      <c r="C835" s="2">
        <v>265</v>
      </c>
      <c r="D835" s="2" t="s">
        <v>69</v>
      </c>
      <c r="E835" s="2">
        <v>33662.95</v>
      </c>
      <c r="F835" s="2" t="s">
        <v>69</v>
      </c>
    </row>
    <row r="836">
      <c r="A836" s="2" t="s">
        <v>8871</v>
      </c>
      <c r="B836" s="2" t="s">
        <v>8872</v>
      </c>
      <c r="C836" s="2">
        <v>2393</v>
      </c>
      <c r="D836" s="2" t="s">
        <v>69</v>
      </c>
      <c r="E836" s="2">
        <v>192971.52</v>
      </c>
      <c r="F836" s="2" t="s">
        <v>69</v>
      </c>
    </row>
    <row r="837">
      <c r="A837" s="2" t="s">
        <v>8873</v>
      </c>
      <c r="B837" s="2" t="s">
        <v>8874</v>
      </c>
      <c r="C837" s="2">
        <v>921</v>
      </c>
      <c r="D837" s="2" t="s">
        <v>69</v>
      </c>
      <c r="E837" s="2">
        <v>26193.24</v>
      </c>
      <c r="F837" s="2" t="s">
        <v>69</v>
      </c>
    </row>
    <row r="838">
      <c r="A838" s="2" t="s">
        <v>8875</v>
      </c>
      <c r="B838" s="2" t="s">
        <v>8876</v>
      </c>
      <c r="C838" s="2">
        <v>11300</v>
      </c>
      <c r="D838" s="2" t="s">
        <v>69</v>
      </c>
      <c r="E838" s="2">
        <v>118360.39</v>
      </c>
      <c r="F838" s="2" t="s">
        <v>69</v>
      </c>
    </row>
    <row r="839">
      <c r="A839" s="2" t="s">
        <v>8877</v>
      </c>
      <c r="B839" s="2" t="s">
        <v>8878</v>
      </c>
      <c r="C839" s="2">
        <v>386</v>
      </c>
      <c r="D839" s="2" t="s">
        <v>69</v>
      </c>
      <c r="E839" s="2">
        <v>23275.8</v>
      </c>
      <c r="F839" s="2" t="s">
        <v>69</v>
      </c>
    </row>
    <row r="840">
      <c r="A840" s="2" t="s">
        <v>8879</v>
      </c>
      <c r="B840" s="2" t="s">
        <v>8880</v>
      </c>
      <c r="C840" s="2">
        <v>-993</v>
      </c>
      <c r="D840" s="2" t="s">
        <v>69</v>
      </c>
      <c r="E840" s="2">
        <v>-10119.82</v>
      </c>
      <c r="F840" s="2" t="s">
        <v>69</v>
      </c>
    </row>
    <row r="841">
      <c r="A841" s="2" t="s">
        <v>8881</v>
      </c>
      <c r="B841" s="2" t="s">
        <v>8882</v>
      </c>
      <c r="C841" s="2">
        <v>-6700</v>
      </c>
      <c r="D841" s="2" t="s">
        <v>69</v>
      </c>
      <c r="E841" s="2">
        <v>-47370.35</v>
      </c>
      <c r="F841" s="2" t="s">
        <v>69</v>
      </c>
    </row>
    <row r="842">
      <c r="A842" s="2" t="s">
        <v>8883</v>
      </c>
      <c r="B842" s="2" t="s">
        <v>8884</v>
      </c>
      <c r="C842" s="2">
        <v>-1200</v>
      </c>
      <c r="D842" s="2" t="s">
        <v>69</v>
      </c>
      <c r="E842" s="2">
        <v>-30519.04</v>
      </c>
      <c r="F842" s="2" t="s">
        <v>69</v>
      </c>
    </row>
    <row r="843">
      <c r="A843" s="2" t="s">
        <v>8885</v>
      </c>
      <c r="B843" s="2" t="s">
        <v>8886</v>
      </c>
      <c r="C843" s="2">
        <v>-8000</v>
      </c>
      <c r="D843" s="2" t="s">
        <v>69</v>
      </c>
      <c r="E843" s="2">
        <v>-94080.56</v>
      </c>
      <c r="F843" s="2" t="s">
        <v>69</v>
      </c>
    </row>
    <row r="844">
      <c r="A844" s="2" t="s">
        <v>8887</v>
      </c>
      <c r="B844" s="2" t="s">
        <v>8888</v>
      </c>
      <c r="C844" s="2">
        <v>7489</v>
      </c>
      <c r="D844" s="2" t="s">
        <v>69</v>
      </c>
      <c r="E844" s="2">
        <v>169306.81</v>
      </c>
      <c r="F844" s="2" t="s">
        <v>69</v>
      </c>
    </row>
    <row r="845">
      <c r="A845" s="2" t="s">
        <v>8889</v>
      </c>
      <c r="B845" s="2" t="s">
        <v>8890</v>
      </c>
      <c r="C845" s="2">
        <v>200</v>
      </c>
      <c r="D845" s="2" t="s">
        <v>69</v>
      </c>
      <c r="E845" s="2">
        <v>19156.95</v>
      </c>
      <c r="F845" s="2" t="s">
        <v>69</v>
      </c>
    </row>
    <row r="846">
      <c r="A846" s="2" t="s">
        <v>8891</v>
      </c>
      <c r="B846" s="2" t="s">
        <v>8892</v>
      </c>
      <c r="C846" s="2">
        <v>-2766</v>
      </c>
      <c r="D846" s="2" t="s">
        <v>69</v>
      </c>
      <c r="E846" s="2">
        <v>-56965.36</v>
      </c>
      <c r="F846" s="2" t="s">
        <v>69</v>
      </c>
    </row>
    <row r="847">
      <c r="A847" s="2" t="s">
        <v>8893</v>
      </c>
      <c r="B847" s="2" t="s">
        <v>8894</v>
      </c>
      <c r="C847" s="2">
        <v>-400</v>
      </c>
      <c r="D847" s="2" t="s">
        <v>69</v>
      </c>
      <c r="E847" s="2">
        <v>-21099.38</v>
      </c>
      <c r="F847" s="2" t="s">
        <v>69</v>
      </c>
    </row>
    <row r="848">
      <c r="A848" s="2" t="s">
        <v>8895</v>
      </c>
      <c r="B848" s="2" t="s">
        <v>8896</v>
      </c>
      <c r="C848" s="2">
        <v>-2651</v>
      </c>
      <c r="D848" s="2" t="s">
        <v>69</v>
      </c>
      <c r="E848" s="2">
        <v>-49129.24</v>
      </c>
      <c r="F848" s="2" t="s">
        <v>69</v>
      </c>
    </row>
    <row r="849">
      <c r="A849" s="2" t="s">
        <v>8897</v>
      </c>
      <c r="B849" s="2" t="s">
        <v>8898</v>
      </c>
      <c r="C849" s="2">
        <v>-2620</v>
      </c>
      <c r="D849" s="2" t="s">
        <v>69</v>
      </c>
      <c r="E849" s="2">
        <v>-215180.6</v>
      </c>
      <c r="F849" s="2" t="s">
        <v>69</v>
      </c>
    </row>
    <row r="850">
      <c r="A850" s="2" t="s">
        <v>8899</v>
      </c>
      <c r="B850" s="2" t="s">
        <v>8900</v>
      </c>
      <c r="C850" s="2">
        <v>568</v>
      </c>
      <c r="D850" s="2" t="s">
        <v>69</v>
      </c>
      <c r="E850" s="2">
        <v>43588.32</v>
      </c>
      <c r="F850" s="2" t="s">
        <v>69</v>
      </c>
    </row>
    <row r="851">
      <c r="A851" s="2" t="s">
        <v>8901</v>
      </c>
      <c r="B851" s="2" t="s">
        <v>8902</v>
      </c>
      <c r="C851" s="2">
        <v>39809</v>
      </c>
      <c r="D851" s="2" t="s">
        <v>69</v>
      </c>
      <c r="E851" s="2">
        <v>100799.76</v>
      </c>
      <c r="F851" s="2" t="s">
        <v>69</v>
      </c>
    </row>
    <row r="852">
      <c r="A852" s="2" t="s">
        <v>8903</v>
      </c>
      <c r="B852" s="2" t="s">
        <v>8904</v>
      </c>
      <c r="C852" s="2">
        <v>-120000</v>
      </c>
      <c r="D852" s="2" t="s">
        <v>69</v>
      </c>
      <c r="E852" s="2">
        <v>-201492.58</v>
      </c>
      <c r="F852" s="2" t="s">
        <v>69</v>
      </c>
    </row>
    <row r="853">
      <c r="A853" s="2" t="s">
        <v>8905</v>
      </c>
      <c r="B853" s="2" t="s">
        <v>8906</v>
      </c>
      <c r="C853" s="2">
        <v>804</v>
      </c>
      <c r="D853" s="2" t="s">
        <v>69</v>
      </c>
      <c r="E853" s="2">
        <v>54961.44</v>
      </c>
      <c r="F853" s="2" t="s">
        <v>69</v>
      </c>
    </row>
    <row r="854">
      <c r="A854" s="2" t="s">
        <v>8907</v>
      </c>
      <c r="B854" s="2" t="s">
        <v>8908</v>
      </c>
      <c r="C854" s="2">
        <v>-4107</v>
      </c>
      <c r="D854" s="2" t="s">
        <v>69</v>
      </c>
      <c r="E854" s="2">
        <v>-111391.19</v>
      </c>
      <c r="F854" s="2" t="s">
        <v>69</v>
      </c>
    </row>
    <row r="855">
      <c r="A855" s="2" t="s">
        <v>8909</v>
      </c>
      <c r="B855" s="2" t="s">
        <v>8910</v>
      </c>
      <c r="C855" s="2">
        <v>3700</v>
      </c>
      <c r="D855" s="2" t="s">
        <v>69</v>
      </c>
      <c r="E855" s="2">
        <v>47758.87</v>
      </c>
      <c r="F855" s="2" t="s">
        <v>69</v>
      </c>
    </row>
    <row r="856">
      <c r="A856" s="2" t="s">
        <v>8911</v>
      </c>
      <c r="B856" s="2" t="s">
        <v>8912</v>
      </c>
      <c r="C856" s="2">
        <v>6562</v>
      </c>
      <c r="D856" s="2" t="s">
        <v>69</v>
      </c>
      <c r="E856" s="2">
        <v>51542.14</v>
      </c>
      <c r="F856" s="2" t="s">
        <v>69</v>
      </c>
    </row>
    <row r="857">
      <c r="A857" s="2" t="s">
        <v>8913</v>
      </c>
      <c r="B857" s="2" t="s">
        <v>8914</v>
      </c>
      <c r="C857" s="2">
        <v>-11210</v>
      </c>
      <c r="D857" s="2" t="s">
        <v>69</v>
      </c>
      <c r="E857" s="2">
        <v>-202434.63</v>
      </c>
      <c r="F857" s="2" t="s">
        <v>69</v>
      </c>
    </row>
    <row r="858">
      <c r="A858" s="2" t="s">
        <v>8915</v>
      </c>
      <c r="B858" s="2" t="s">
        <v>8916</v>
      </c>
      <c r="C858" s="2">
        <v>19280</v>
      </c>
      <c r="D858" s="2" t="s">
        <v>69</v>
      </c>
      <c r="E858" s="2">
        <v>53000.32</v>
      </c>
      <c r="F858" s="2" t="s">
        <v>69</v>
      </c>
    </row>
    <row r="859">
      <c r="A859" s="2" t="s">
        <v>8917</v>
      </c>
      <c r="B859" s="2" t="s">
        <v>8918</v>
      </c>
      <c r="C859" s="2">
        <v>-1500</v>
      </c>
      <c r="D859" s="2" t="s">
        <v>69</v>
      </c>
      <c r="E859" s="2">
        <v>-34065</v>
      </c>
      <c r="F859" s="2" t="s">
        <v>69</v>
      </c>
    </row>
    <row r="860">
      <c r="A860" s="2" t="s">
        <v>8919</v>
      </c>
      <c r="B860" s="2" t="s">
        <v>8920</v>
      </c>
      <c r="C860" s="2">
        <v>-575</v>
      </c>
      <c r="D860" s="2" t="s">
        <v>69</v>
      </c>
      <c r="E860" s="2">
        <v>-48351.75</v>
      </c>
      <c r="F860" s="2" t="s">
        <v>69</v>
      </c>
    </row>
    <row r="861">
      <c r="A861" s="2" t="s">
        <v>8921</v>
      </c>
      <c r="B861" s="2" t="s">
        <v>8922</v>
      </c>
      <c r="C861" s="2">
        <v>4468</v>
      </c>
      <c r="D861" s="2" t="s">
        <v>69</v>
      </c>
      <c r="E861" s="2">
        <v>39306.36</v>
      </c>
      <c r="F861" s="2" t="s">
        <v>69</v>
      </c>
    </row>
    <row r="862">
      <c r="A862" s="2" t="s">
        <v>8923</v>
      </c>
      <c r="B862" s="2" t="s">
        <v>8924</v>
      </c>
      <c r="C862" s="2">
        <v>-458</v>
      </c>
      <c r="D862" s="2" t="s">
        <v>69</v>
      </c>
      <c r="E862" s="2">
        <v>-33081.34</v>
      </c>
      <c r="F862" s="2" t="s">
        <v>69</v>
      </c>
    </row>
    <row r="863">
      <c r="A863" s="2" t="s">
        <v>8925</v>
      </c>
      <c r="B863" s="2" t="s">
        <v>8926</v>
      </c>
      <c r="C863" s="2">
        <v>2800</v>
      </c>
      <c r="D863" s="2" t="s">
        <v>69</v>
      </c>
      <c r="E863" s="2">
        <v>54296.19</v>
      </c>
      <c r="F863" s="2" t="s">
        <v>69</v>
      </c>
    </row>
    <row r="864">
      <c r="A864" s="2" t="s">
        <v>8927</v>
      </c>
      <c r="B864" s="2" t="s">
        <v>8928</v>
      </c>
      <c r="C864" s="2">
        <v>18200</v>
      </c>
      <c r="D864" s="2" t="s">
        <v>69</v>
      </c>
      <c r="E864" s="2">
        <v>152298.46</v>
      </c>
      <c r="F864" s="2" t="s">
        <v>69</v>
      </c>
    </row>
    <row r="865">
      <c r="A865" s="2" t="s">
        <v>8929</v>
      </c>
      <c r="B865" s="2" t="s">
        <v>8930</v>
      </c>
      <c r="C865" s="2">
        <v>-22400</v>
      </c>
      <c r="D865" s="2" t="s">
        <v>69</v>
      </c>
      <c r="E865" s="2">
        <v>-178075.2</v>
      </c>
      <c r="F865" s="2" t="s">
        <v>69</v>
      </c>
    </row>
    <row r="866">
      <c r="A866" s="2" t="s">
        <v>8931</v>
      </c>
      <c r="B866" s="2" t="s">
        <v>8932</v>
      </c>
      <c r="C866" s="2">
        <v>-8800</v>
      </c>
      <c r="D866" s="2" t="s">
        <v>69</v>
      </c>
      <c r="E866" s="2">
        <v>-108183.53</v>
      </c>
      <c r="F866" s="2" t="s">
        <v>69</v>
      </c>
    </row>
    <row r="867">
      <c r="A867" s="2" t="s">
        <v>8933</v>
      </c>
      <c r="B867" s="2" t="s">
        <v>8934</v>
      </c>
      <c r="C867" s="2">
        <v>-2615</v>
      </c>
      <c r="D867" s="2" t="s">
        <v>69</v>
      </c>
      <c r="E867" s="2">
        <v>-51008.51</v>
      </c>
      <c r="F867" s="2" t="s">
        <v>69</v>
      </c>
    </row>
    <row r="868">
      <c r="A868" s="2" t="s">
        <v>8935</v>
      </c>
      <c r="B868" s="2" t="s">
        <v>8936</v>
      </c>
      <c r="C868" s="2">
        <v>-1200</v>
      </c>
      <c r="D868" s="2" t="s">
        <v>69</v>
      </c>
      <c r="E868" s="2">
        <v>-20942.94</v>
      </c>
      <c r="F868" s="2" t="s">
        <v>69</v>
      </c>
    </row>
    <row r="869">
      <c r="A869" s="2" t="s">
        <v>8937</v>
      </c>
      <c r="B869" s="2" t="s">
        <v>8938</v>
      </c>
      <c r="C869" s="2">
        <v>-23300</v>
      </c>
      <c r="D869" s="2" t="s">
        <v>69</v>
      </c>
      <c r="E869" s="2">
        <v>-229230.04</v>
      </c>
      <c r="F869" s="2" t="s">
        <v>69</v>
      </c>
    </row>
    <row r="870">
      <c r="A870" s="2" t="s">
        <v>8939</v>
      </c>
      <c r="B870" s="2" t="s">
        <v>8940</v>
      </c>
      <c r="C870" s="2">
        <v>-27425</v>
      </c>
      <c r="D870" s="2" t="s">
        <v>69</v>
      </c>
      <c r="E870" s="2">
        <v>-142641.08</v>
      </c>
      <c r="F870" s="2" t="s">
        <v>69</v>
      </c>
    </row>
    <row r="871">
      <c r="A871" s="2" t="s">
        <v>6153</v>
      </c>
      <c r="B871" s="2" t="s">
        <v>8941</v>
      </c>
      <c r="C871" s="2">
        <v>-879</v>
      </c>
      <c r="D871" s="2" t="s">
        <v>69</v>
      </c>
      <c r="E871" s="2">
        <v>-23064.96</v>
      </c>
      <c r="F871" s="2" t="s">
        <v>69</v>
      </c>
    </row>
    <row r="872">
      <c r="A872" s="2" t="s">
        <v>8942</v>
      </c>
      <c r="B872" s="2" t="s">
        <v>8943</v>
      </c>
      <c r="C872" s="2">
        <v>-2744</v>
      </c>
      <c r="D872" s="2" t="s">
        <v>69</v>
      </c>
      <c r="E872" s="2">
        <v>-55593.44</v>
      </c>
      <c r="F872" s="2" t="s">
        <v>69</v>
      </c>
    </row>
    <row r="873">
      <c r="A873" s="2" t="s">
        <v>8944</v>
      </c>
      <c r="B873" s="2" t="s">
        <v>8945</v>
      </c>
      <c r="C873" s="2">
        <v>-12293</v>
      </c>
      <c r="D873" s="2" t="s">
        <v>69</v>
      </c>
      <c r="E873" s="2">
        <v>-114324.9</v>
      </c>
      <c r="F873" s="2" t="s">
        <v>69</v>
      </c>
    </row>
    <row r="874">
      <c r="A874" s="2" t="s">
        <v>8946</v>
      </c>
      <c r="B874" s="2" t="s">
        <v>8947</v>
      </c>
      <c r="C874" s="2">
        <v>-4100</v>
      </c>
      <c r="D874" s="2" t="s">
        <v>69</v>
      </c>
      <c r="E874" s="2">
        <v>-21894.58</v>
      </c>
      <c r="F874" s="2" t="s">
        <v>69</v>
      </c>
    </row>
    <row r="875">
      <c r="A875" s="2" t="s">
        <v>8948</v>
      </c>
      <c r="B875" s="2" t="s">
        <v>8949</v>
      </c>
      <c r="C875" s="2">
        <v>1810</v>
      </c>
      <c r="D875" s="2" t="s">
        <v>69</v>
      </c>
      <c r="E875" s="2">
        <v>27964.5</v>
      </c>
      <c r="F875" s="2" t="s">
        <v>69</v>
      </c>
    </row>
    <row r="876">
      <c r="A876" s="2" t="s">
        <v>8950</v>
      </c>
      <c r="B876" s="2" t="s">
        <v>8951</v>
      </c>
      <c r="C876" s="2">
        <v>-713</v>
      </c>
      <c r="D876" s="2" t="s">
        <v>69</v>
      </c>
      <c r="E876" s="2">
        <v>-47927.86</v>
      </c>
      <c r="F876" s="2" t="s">
        <v>69</v>
      </c>
    </row>
    <row r="877">
      <c r="A877" s="2" t="s">
        <v>8952</v>
      </c>
      <c r="B877" s="2" t="s">
        <v>8953</v>
      </c>
      <c r="C877" s="2">
        <v>-2500</v>
      </c>
      <c r="D877" s="2" t="s">
        <v>69</v>
      </c>
      <c r="E877" s="2">
        <v>-45947.16</v>
      </c>
      <c r="F877" s="2" t="s">
        <v>69</v>
      </c>
    </row>
    <row r="878">
      <c r="A878" s="2" t="s">
        <v>8954</v>
      </c>
      <c r="B878" s="2" t="s">
        <v>8955</v>
      </c>
      <c r="C878" s="2">
        <v>-9835</v>
      </c>
      <c r="D878" s="2" t="s">
        <v>69</v>
      </c>
      <c r="E878" s="2">
        <v>-251874.35</v>
      </c>
      <c r="F878" s="2" t="s">
        <v>69</v>
      </c>
    </row>
    <row r="879">
      <c r="A879" s="2" t="s">
        <v>8956</v>
      </c>
      <c r="B879" s="2" t="s">
        <v>8957</v>
      </c>
      <c r="C879" s="2">
        <v>-1058</v>
      </c>
      <c r="D879" s="2" t="s">
        <v>69</v>
      </c>
      <c r="E879" s="2">
        <v>-21195.38</v>
      </c>
      <c r="F879" s="2" t="s">
        <v>69</v>
      </c>
    </row>
    <row r="880">
      <c r="A880" s="2" t="s">
        <v>8958</v>
      </c>
      <c r="B880" s="2" t="s">
        <v>8959</v>
      </c>
      <c r="C880" s="2">
        <v>2655</v>
      </c>
      <c r="D880" s="2" t="s">
        <v>69</v>
      </c>
      <c r="E880" s="2">
        <v>79517.25</v>
      </c>
      <c r="F880" s="2" t="s">
        <v>69</v>
      </c>
    </row>
    <row r="881">
      <c r="A881" s="2" t="s">
        <v>8960</v>
      </c>
      <c r="B881" s="2" t="s">
        <v>8961</v>
      </c>
      <c r="C881" s="2">
        <v>-3430</v>
      </c>
      <c r="D881" s="2" t="s">
        <v>69</v>
      </c>
      <c r="E881" s="2">
        <v>-46373.6</v>
      </c>
      <c r="F881" s="2" t="s">
        <v>69</v>
      </c>
    </row>
    <row r="882">
      <c r="A882" s="2" t="s">
        <v>8962</v>
      </c>
      <c r="B882" s="2" t="s">
        <v>8963</v>
      </c>
      <c r="C882" s="2">
        <v>6389</v>
      </c>
      <c r="D882" s="2" t="s">
        <v>69</v>
      </c>
      <c r="E882" s="2">
        <v>78393.03</v>
      </c>
      <c r="F882" s="2" t="s">
        <v>69</v>
      </c>
    </row>
    <row r="883">
      <c r="A883" s="2" t="s">
        <v>8964</v>
      </c>
      <c r="B883" s="2" t="s">
        <v>8965</v>
      </c>
      <c r="C883" s="2">
        <v>-2232</v>
      </c>
      <c r="D883" s="2" t="s">
        <v>69</v>
      </c>
      <c r="E883" s="2">
        <v>-224362.54</v>
      </c>
      <c r="F883" s="2" t="s">
        <v>69</v>
      </c>
    </row>
    <row r="884">
      <c r="A884" s="2" t="s">
        <v>8966</v>
      </c>
      <c r="B884" s="2" t="s">
        <v>8967</v>
      </c>
      <c r="C884" s="2">
        <v>5234</v>
      </c>
      <c r="D884" s="2" t="s">
        <v>69</v>
      </c>
      <c r="E884" s="2">
        <v>24784.54</v>
      </c>
      <c r="F884" s="2" t="s">
        <v>69</v>
      </c>
    </row>
    <row r="885">
      <c r="A885" s="2" t="s">
        <v>8968</v>
      </c>
      <c r="B885" s="2" t="s">
        <v>8969</v>
      </c>
      <c r="C885" s="2">
        <v>-1734</v>
      </c>
      <c r="D885" s="2" t="s">
        <v>69</v>
      </c>
      <c r="E885" s="2">
        <v>-92630.28</v>
      </c>
      <c r="F885" s="2" t="s">
        <v>69</v>
      </c>
    </row>
    <row r="886">
      <c r="A886" s="2" t="s">
        <v>8970</v>
      </c>
      <c r="B886" s="2" t="s">
        <v>8971</v>
      </c>
      <c r="C886" s="2">
        <v>900</v>
      </c>
      <c r="D886" s="2" t="s">
        <v>69</v>
      </c>
      <c r="E886" s="2">
        <v>19731.94</v>
      </c>
      <c r="F886" s="2" t="s">
        <v>69</v>
      </c>
    </row>
    <row r="887">
      <c r="A887" s="2" t="s">
        <v>8972</v>
      </c>
      <c r="B887" s="2" t="s">
        <v>8973</v>
      </c>
      <c r="C887" s="2">
        <v>11000</v>
      </c>
      <c r="D887" s="2" t="s">
        <v>69</v>
      </c>
      <c r="E887" s="2">
        <v>52254.56</v>
      </c>
      <c r="F887" s="2" t="s">
        <v>69</v>
      </c>
    </row>
    <row r="888">
      <c r="A888" s="2" t="s">
        <v>8974</v>
      </c>
      <c r="B888" s="2" t="s">
        <v>8975</v>
      </c>
      <c r="C888" s="2">
        <v>-17946</v>
      </c>
      <c r="D888" s="2" t="s">
        <v>69</v>
      </c>
      <c r="E888" s="2">
        <v>-183587.58</v>
      </c>
      <c r="F888" s="2" t="s">
        <v>69</v>
      </c>
    </row>
    <row r="889">
      <c r="A889" s="2" t="s">
        <v>8976</v>
      </c>
      <c r="B889" s="2" t="s">
        <v>8977</v>
      </c>
      <c r="C889" s="2">
        <v>-7300</v>
      </c>
      <c r="D889" s="2" t="s">
        <v>69</v>
      </c>
      <c r="E889" s="2">
        <v>-49403.18</v>
      </c>
      <c r="F889" s="2" t="s">
        <v>69</v>
      </c>
    </row>
    <row r="890">
      <c r="A890" s="2" t="s">
        <v>8978</v>
      </c>
      <c r="B890" s="2" t="s">
        <v>8979</v>
      </c>
      <c r="C890" s="2">
        <v>12290</v>
      </c>
      <c r="D890" s="2" t="s">
        <v>69</v>
      </c>
      <c r="E890" s="2">
        <v>67014.69</v>
      </c>
      <c r="F890" s="2" t="s">
        <v>69</v>
      </c>
    </row>
    <row r="891">
      <c r="A891" s="2" t="s">
        <v>8980</v>
      </c>
      <c r="B891" s="2" t="s">
        <v>8981</v>
      </c>
      <c r="C891" s="2">
        <v>1100</v>
      </c>
      <c r="D891" s="2" t="s">
        <v>69</v>
      </c>
      <c r="E891" s="2">
        <v>17105</v>
      </c>
      <c r="F891" s="2" t="s">
        <v>69</v>
      </c>
    </row>
    <row r="892">
      <c r="A892" s="2" t="s">
        <v>8982</v>
      </c>
      <c r="B892" s="2" t="s">
        <v>8983</v>
      </c>
      <c r="C892" s="2">
        <v>2400</v>
      </c>
      <c r="D892" s="2" t="s">
        <v>69</v>
      </c>
      <c r="E892" s="2">
        <v>19870.13</v>
      </c>
      <c r="F892" s="2" t="s">
        <v>69</v>
      </c>
    </row>
    <row r="893">
      <c r="A893" s="2" t="s">
        <v>8984</v>
      </c>
      <c r="B893" s="2" t="s">
        <v>8985</v>
      </c>
      <c r="C893" s="2">
        <v>400</v>
      </c>
      <c r="D893" s="2" t="s">
        <v>69</v>
      </c>
      <c r="E893" s="2">
        <v>19323.59</v>
      </c>
      <c r="F893" s="2" t="s">
        <v>69</v>
      </c>
    </row>
    <row r="894">
      <c r="A894" s="2" t="s">
        <v>8986</v>
      </c>
      <c r="B894" s="2" t="s">
        <v>8987</v>
      </c>
      <c r="C894" s="2">
        <v>6238</v>
      </c>
      <c r="D894" s="2" t="s">
        <v>69</v>
      </c>
      <c r="E894" s="2">
        <v>32183.86</v>
      </c>
      <c r="F894" s="2" t="s">
        <v>69</v>
      </c>
    </row>
    <row r="895">
      <c r="A895" s="2" t="s">
        <v>8988</v>
      </c>
      <c r="B895" s="2" t="s">
        <v>8989</v>
      </c>
      <c r="C895" s="2">
        <v>3500</v>
      </c>
      <c r="D895" s="2" t="s">
        <v>69</v>
      </c>
      <c r="E895" s="2">
        <v>81233.85</v>
      </c>
      <c r="F895" s="2" t="s">
        <v>69</v>
      </c>
    </row>
    <row r="896">
      <c r="A896" s="2" t="s">
        <v>8990</v>
      </c>
      <c r="B896" s="2" t="s">
        <v>8991</v>
      </c>
      <c r="C896" s="2">
        <v>2400</v>
      </c>
      <c r="D896" s="2" t="s">
        <v>69</v>
      </c>
      <c r="E896" s="2">
        <v>29341.87</v>
      </c>
      <c r="F896" s="2" t="s">
        <v>69</v>
      </c>
    </row>
    <row r="897">
      <c r="A897" s="2" t="s">
        <v>8992</v>
      </c>
      <c r="B897" s="2" t="s">
        <v>8993</v>
      </c>
      <c r="C897" s="2">
        <v>-504</v>
      </c>
      <c r="D897" s="2" t="s">
        <v>69</v>
      </c>
      <c r="E897" s="2">
        <v>-73103.51</v>
      </c>
      <c r="F897" s="2" t="s">
        <v>69</v>
      </c>
    </row>
    <row r="898">
      <c r="A898" s="2" t="s">
        <v>8994</v>
      </c>
      <c r="B898" s="2" t="s">
        <v>8995</v>
      </c>
      <c r="C898" s="2">
        <v>3300</v>
      </c>
      <c r="D898" s="2" t="s">
        <v>69</v>
      </c>
      <c r="E898" s="2">
        <v>50141.37</v>
      </c>
      <c r="F898" s="2" t="s">
        <v>69</v>
      </c>
    </row>
    <row r="899">
      <c r="A899" s="2" t="s">
        <v>8996</v>
      </c>
      <c r="B899" s="2" t="s">
        <v>8997</v>
      </c>
      <c r="C899" s="2">
        <v>-4565</v>
      </c>
      <c r="D899" s="2" t="s">
        <v>69</v>
      </c>
      <c r="E899" s="2">
        <v>-99079.65</v>
      </c>
      <c r="F899" s="2" t="s">
        <v>69</v>
      </c>
    </row>
    <row r="900">
      <c r="A900" s="2" t="s">
        <v>8998</v>
      </c>
      <c r="B900" s="2" t="s">
        <v>8999</v>
      </c>
      <c r="C900" s="2">
        <v>12800</v>
      </c>
      <c r="D900" s="2" t="s">
        <v>69</v>
      </c>
      <c r="E900" s="2">
        <v>137983.49</v>
      </c>
      <c r="F900" s="2" t="s">
        <v>69</v>
      </c>
    </row>
    <row r="901">
      <c r="A901" s="2" t="s">
        <v>9000</v>
      </c>
      <c r="B901" s="2" t="s">
        <v>9001</v>
      </c>
      <c r="C901" s="2">
        <v>-959</v>
      </c>
      <c r="D901" s="2" t="s">
        <v>69</v>
      </c>
      <c r="E901" s="2">
        <v>-18614.19</v>
      </c>
      <c r="F901" s="2" t="s">
        <v>69</v>
      </c>
    </row>
    <row r="902">
      <c r="A902" s="2" t="s">
        <v>9002</v>
      </c>
      <c r="B902" s="2" t="s">
        <v>9003</v>
      </c>
      <c r="C902" s="2">
        <v>-2227</v>
      </c>
      <c r="D902" s="2" t="s">
        <v>69</v>
      </c>
      <c r="E902" s="2">
        <v>-64204.41</v>
      </c>
      <c r="F902" s="2" t="s">
        <v>69</v>
      </c>
    </row>
    <row r="903">
      <c r="A903" s="2" t="s">
        <v>9004</v>
      </c>
      <c r="B903" s="2" t="s">
        <v>9005</v>
      </c>
      <c r="C903" s="2">
        <v>600</v>
      </c>
      <c r="D903" s="2" t="s">
        <v>69</v>
      </c>
      <c r="E903" s="2">
        <v>23435.26</v>
      </c>
      <c r="F903" s="2" t="s">
        <v>69</v>
      </c>
    </row>
    <row r="904">
      <c r="A904" s="2" t="s">
        <v>9006</v>
      </c>
      <c r="B904" s="2" t="s">
        <v>9007</v>
      </c>
      <c r="C904" s="2">
        <v>2045</v>
      </c>
      <c r="D904" s="2" t="s">
        <v>69</v>
      </c>
      <c r="E904" s="2">
        <v>31922.45</v>
      </c>
      <c r="F904" s="2" t="s">
        <v>69</v>
      </c>
    </row>
    <row r="905">
      <c r="A905" s="2" t="s">
        <v>9008</v>
      </c>
      <c r="B905" s="2" t="s">
        <v>9009</v>
      </c>
      <c r="C905" s="2">
        <v>1249</v>
      </c>
      <c r="D905" s="2" t="s">
        <v>69</v>
      </c>
      <c r="E905" s="2">
        <v>18759.98</v>
      </c>
      <c r="F905" s="2" t="s">
        <v>69</v>
      </c>
    </row>
    <row r="906">
      <c r="A906" s="2" t="s">
        <v>9010</v>
      </c>
      <c r="B906" s="2" t="s">
        <v>9011</v>
      </c>
      <c r="C906" s="2">
        <v>-194</v>
      </c>
      <c r="D906" s="2" t="s">
        <v>69</v>
      </c>
      <c r="E906" s="2">
        <v>-4650.18</v>
      </c>
      <c r="F906" s="2" t="s">
        <v>69</v>
      </c>
    </row>
    <row r="907">
      <c r="A907" s="2" t="s">
        <v>9012</v>
      </c>
      <c r="B907" s="2" t="s">
        <v>9013</v>
      </c>
      <c r="C907" s="2">
        <v>3900</v>
      </c>
      <c r="D907" s="2" t="s">
        <v>69</v>
      </c>
      <c r="E907" s="2">
        <v>85450.26</v>
      </c>
      <c r="F907" s="2" t="s">
        <v>69</v>
      </c>
    </row>
    <row r="908">
      <c r="A908" s="2" t="s">
        <v>9014</v>
      </c>
      <c r="B908" s="2" t="s">
        <v>9015</v>
      </c>
      <c r="C908" s="2">
        <v>16177</v>
      </c>
      <c r="D908" s="2" t="s">
        <v>69</v>
      </c>
      <c r="E908" s="2">
        <v>123195.15</v>
      </c>
      <c r="F908" s="2" t="s">
        <v>69</v>
      </c>
    </row>
    <row r="909">
      <c r="A909" s="2" t="s">
        <v>9016</v>
      </c>
      <c r="B909" s="2" t="s">
        <v>9017</v>
      </c>
      <c r="C909" s="2">
        <v>1000</v>
      </c>
      <c r="D909" s="2" t="s">
        <v>69</v>
      </c>
      <c r="E909" s="2">
        <v>40332.68</v>
      </c>
      <c r="F909" s="2" t="s">
        <v>69</v>
      </c>
    </row>
    <row r="910">
      <c r="A910" s="2" t="s">
        <v>9018</v>
      </c>
      <c r="B910" s="2" t="s">
        <v>9019</v>
      </c>
      <c r="C910" s="2">
        <v>-5310</v>
      </c>
      <c r="D910" s="2" t="s">
        <v>69</v>
      </c>
      <c r="E910" s="2">
        <v>-305495.47</v>
      </c>
      <c r="F910" s="2" t="s">
        <v>69</v>
      </c>
    </row>
    <row r="911">
      <c r="A911" s="2" t="s">
        <v>9020</v>
      </c>
      <c r="B911" s="2" t="s">
        <v>9021</v>
      </c>
      <c r="C911" s="2">
        <v>900</v>
      </c>
      <c r="D911" s="2" t="s">
        <v>69</v>
      </c>
      <c r="E911" s="2">
        <v>25233.29</v>
      </c>
      <c r="F911" s="2" t="s">
        <v>69</v>
      </c>
    </row>
    <row r="912">
      <c r="A912" s="2" t="s">
        <v>9022</v>
      </c>
      <c r="B912" s="2" t="s">
        <v>9023</v>
      </c>
      <c r="C912" s="2">
        <v>-6746</v>
      </c>
      <c r="D912" s="2" t="s">
        <v>69</v>
      </c>
      <c r="E912" s="2">
        <v>-71609.41</v>
      </c>
      <c r="F912" s="2" t="s">
        <v>69</v>
      </c>
    </row>
    <row r="913">
      <c r="A913" s="2" t="s">
        <v>9024</v>
      </c>
      <c r="B913" s="2" t="s">
        <v>9025</v>
      </c>
      <c r="C913" s="2">
        <v>3023</v>
      </c>
      <c r="D913" s="2" t="s">
        <v>69</v>
      </c>
      <c r="E913" s="2">
        <v>70889.35</v>
      </c>
      <c r="F913" s="2" t="s">
        <v>69</v>
      </c>
    </row>
    <row r="914">
      <c r="A914" s="2" t="s">
        <v>9026</v>
      </c>
      <c r="B914" s="2" t="s">
        <v>9027</v>
      </c>
      <c r="C914" s="2">
        <v>1648</v>
      </c>
      <c r="D914" s="2" t="s">
        <v>69</v>
      </c>
      <c r="E914" s="2">
        <v>23371.18</v>
      </c>
      <c r="F914" s="2" t="s">
        <v>69</v>
      </c>
    </row>
    <row r="915">
      <c r="A915" s="2" t="s">
        <v>9028</v>
      </c>
      <c r="B915" s="2" t="s">
        <v>9029</v>
      </c>
      <c r="C915" s="2">
        <v>12637</v>
      </c>
      <c r="D915" s="2" t="s">
        <v>69</v>
      </c>
      <c r="E915" s="2">
        <v>141408.03</v>
      </c>
      <c r="F915" s="2" t="s">
        <v>69</v>
      </c>
    </row>
    <row r="916">
      <c r="A916" s="2" t="s">
        <v>9030</v>
      </c>
      <c r="B916" s="2" t="s">
        <v>9031</v>
      </c>
      <c r="C916" s="2">
        <v>-415</v>
      </c>
      <c r="D916" s="2" t="s">
        <v>69</v>
      </c>
      <c r="E916" s="2">
        <v>-17566.95</v>
      </c>
      <c r="F916" s="2" t="s">
        <v>69</v>
      </c>
    </row>
    <row r="917">
      <c r="A917" s="2" t="s">
        <v>9032</v>
      </c>
      <c r="B917" s="2" t="s">
        <v>9033</v>
      </c>
      <c r="C917" s="2">
        <v>-957</v>
      </c>
      <c r="D917" s="2" t="s">
        <v>69</v>
      </c>
      <c r="E917" s="2">
        <v>-55171.05</v>
      </c>
      <c r="F917" s="2" t="s">
        <v>69</v>
      </c>
    </row>
    <row r="918">
      <c r="A918" s="2" t="s">
        <v>9034</v>
      </c>
      <c r="B918" s="2" t="s">
        <v>9035</v>
      </c>
      <c r="C918" s="2">
        <v>1137</v>
      </c>
      <c r="D918" s="2" t="s">
        <v>69</v>
      </c>
      <c r="E918" s="2">
        <v>153074.31</v>
      </c>
      <c r="F918" s="2" t="s">
        <v>69</v>
      </c>
    </row>
    <row r="919">
      <c r="A919" s="2" t="s">
        <v>9036</v>
      </c>
      <c r="B919" s="2" t="s">
        <v>9037</v>
      </c>
      <c r="C919" s="2">
        <v>3582</v>
      </c>
      <c r="D919" s="2" t="s">
        <v>69</v>
      </c>
      <c r="E919" s="2">
        <v>241892.37</v>
      </c>
      <c r="F919" s="2" t="s">
        <v>69</v>
      </c>
    </row>
    <row r="920">
      <c r="A920" s="2" t="s">
        <v>9038</v>
      </c>
      <c r="B920" s="2" t="s">
        <v>9039</v>
      </c>
      <c r="C920" s="2">
        <v>-3097</v>
      </c>
      <c r="D920" s="2" t="s">
        <v>69</v>
      </c>
      <c r="E920" s="2">
        <v>-69713.47</v>
      </c>
      <c r="F920" s="2" t="s">
        <v>69</v>
      </c>
    </row>
    <row r="921">
      <c r="A921" s="2" t="s">
        <v>9040</v>
      </c>
      <c r="B921" s="2" t="s">
        <v>9041</v>
      </c>
      <c r="C921" s="2">
        <v>4577</v>
      </c>
      <c r="D921" s="2" t="s">
        <v>69</v>
      </c>
      <c r="E921" s="2">
        <v>102229.91</v>
      </c>
      <c r="F921" s="2" t="s">
        <v>69</v>
      </c>
    </row>
    <row r="922">
      <c r="A922" s="2" t="s">
        <v>9042</v>
      </c>
      <c r="B922" s="2" t="s">
        <v>9043</v>
      </c>
      <c r="C922" s="2">
        <v>-831</v>
      </c>
      <c r="D922" s="2" t="s">
        <v>69</v>
      </c>
      <c r="E922" s="2">
        <v>-72064.32</v>
      </c>
      <c r="F922" s="2" t="s">
        <v>69</v>
      </c>
    </row>
    <row r="923">
      <c r="A923" s="2" t="s">
        <v>9044</v>
      </c>
      <c r="B923" s="2" t="s">
        <v>9045</v>
      </c>
      <c r="C923" s="2">
        <v>-1900</v>
      </c>
      <c r="D923" s="2" t="s">
        <v>69</v>
      </c>
      <c r="E923" s="2">
        <v>-20969.02</v>
      </c>
      <c r="F923" s="2" t="s">
        <v>69</v>
      </c>
    </row>
    <row r="924">
      <c r="A924" s="2" t="s">
        <v>9046</v>
      </c>
      <c r="B924" s="2" t="s">
        <v>9047</v>
      </c>
      <c r="C924" s="2">
        <v>716</v>
      </c>
      <c r="D924" s="2" t="s">
        <v>69</v>
      </c>
      <c r="E924" s="2">
        <v>82200.3</v>
      </c>
      <c r="F924" s="2" t="s">
        <v>69</v>
      </c>
    </row>
    <row r="925">
      <c r="A925" s="2" t="s">
        <v>9048</v>
      </c>
      <c r="B925" s="2" t="s">
        <v>9049</v>
      </c>
      <c r="C925" s="2">
        <v>16</v>
      </c>
      <c r="D925" s="2" t="s">
        <v>69</v>
      </c>
      <c r="E925" s="2">
        <v>20691.76</v>
      </c>
      <c r="F925" s="2" t="s">
        <v>69</v>
      </c>
    </row>
    <row r="926">
      <c r="A926" s="2" t="s">
        <v>9050</v>
      </c>
      <c r="B926" s="2" t="s">
        <v>9051</v>
      </c>
      <c r="C926" s="2">
        <v>490</v>
      </c>
      <c r="D926" s="2" t="s">
        <v>69</v>
      </c>
      <c r="E926" s="2">
        <v>13960.1</v>
      </c>
      <c r="F926" s="2" t="s">
        <v>69</v>
      </c>
    </row>
    <row r="927">
      <c r="A927" s="2" t="s">
        <v>9052</v>
      </c>
      <c r="B927" s="2" t="s">
        <v>9053</v>
      </c>
      <c r="C927" s="2">
        <v>-1825</v>
      </c>
      <c r="D927" s="2" t="s">
        <v>69</v>
      </c>
      <c r="E927" s="2">
        <v>-13997.75</v>
      </c>
      <c r="F927" s="2" t="s">
        <v>69</v>
      </c>
    </row>
    <row r="928">
      <c r="A928" s="2" t="s">
        <v>9054</v>
      </c>
      <c r="B928" s="2" t="s">
        <v>9055</v>
      </c>
      <c r="C928" s="2">
        <v>1088</v>
      </c>
      <c r="D928" s="2" t="s">
        <v>69</v>
      </c>
      <c r="E928" s="2">
        <v>62185.9</v>
      </c>
      <c r="F928" s="2" t="s">
        <v>69</v>
      </c>
    </row>
    <row r="929">
      <c r="A929" s="2" t="s">
        <v>9056</v>
      </c>
      <c r="B929" s="2" t="s">
        <v>9057</v>
      </c>
      <c r="C929" s="2">
        <v>8056</v>
      </c>
      <c r="D929" s="2" t="s">
        <v>69</v>
      </c>
      <c r="E929" s="2">
        <v>42783.02</v>
      </c>
      <c r="F929" s="2" t="s">
        <v>69</v>
      </c>
    </row>
    <row r="930">
      <c r="A930" s="2" t="s">
        <v>9058</v>
      </c>
      <c r="B930" s="2" t="s">
        <v>9059</v>
      </c>
      <c r="C930" s="2">
        <v>3007</v>
      </c>
      <c r="D930" s="2" t="s">
        <v>69</v>
      </c>
      <c r="E930" s="2">
        <v>38760.23</v>
      </c>
      <c r="F930" s="2" t="s">
        <v>69</v>
      </c>
    </row>
    <row r="931">
      <c r="A931" s="2" t="s">
        <v>9060</v>
      </c>
      <c r="B931" s="2" t="s">
        <v>9061</v>
      </c>
      <c r="C931" s="2">
        <v>-3343</v>
      </c>
      <c r="D931" s="2" t="s">
        <v>69</v>
      </c>
      <c r="E931" s="2">
        <v>-34934.35</v>
      </c>
      <c r="F931" s="2" t="s">
        <v>69</v>
      </c>
    </row>
    <row r="932">
      <c r="A932" s="2" t="s">
        <v>9062</v>
      </c>
      <c r="B932" s="2" t="s">
        <v>9063</v>
      </c>
      <c r="C932" s="2">
        <v>390</v>
      </c>
      <c r="D932" s="2" t="s">
        <v>69</v>
      </c>
      <c r="E932" s="2">
        <v>23626.2</v>
      </c>
      <c r="F932" s="2" t="s">
        <v>69</v>
      </c>
    </row>
    <row r="933">
      <c r="A933" s="2" t="s">
        <v>9064</v>
      </c>
      <c r="B933" s="2" t="s">
        <v>9065</v>
      </c>
      <c r="C933" s="2">
        <v>368</v>
      </c>
      <c r="D933" s="2" t="s">
        <v>69</v>
      </c>
      <c r="E933" s="2">
        <v>47836.32</v>
      </c>
      <c r="F933" s="2" t="s">
        <v>69</v>
      </c>
    </row>
    <row r="934">
      <c r="A934" s="2" t="s">
        <v>9066</v>
      </c>
      <c r="B934" s="2" t="s">
        <v>9067</v>
      </c>
      <c r="C934" s="2">
        <v>4667</v>
      </c>
      <c r="D934" s="2" t="s">
        <v>69</v>
      </c>
      <c r="E934" s="2">
        <v>48256.78</v>
      </c>
      <c r="F934" s="2" t="s">
        <v>69</v>
      </c>
    </row>
    <row r="935">
      <c r="A935" s="2" t="s">
        <v>9068</v>
      </c>
      <c r="B935" s="2" t="s">
        <v>9069</v>
      </c>
      <c r="C935" s="2">
        <v>-8400</v>
      </c>
      <c r="D935" s="2" t="s">
        <v>69</v>
      </c>
      <c r="E935" s="2">
        <v>-168756</v>
      </c>
      <c r="F935" s="2" t="s">
        <v>69</v>
      </c>
    </row>
    <row r="936">
      <c r="A936" s="2" t="s">
        <v>9070</v>
      </c>
      <c r="B936" s="2" t="s">
        <v>9071</v>
      </c>
      <c r="C936" s="2">
        <v>-570</v>
      </c>
      <c r="D936" s="2" t="s">
        <v>69</v>
      </c>
      <c r="E936" s="2">
        <v>-26942.57</v>
      </c>
      <c r="F936" s="2" t="s">
        <v>69</v>
      </c>
    </row>
    <row r="937">
      <c r="A937" s="2" t="s">
        <v>9072</v>
      </c>
      <c r="B937" s="2" t="s">
        <v>9073</v>
      </c>
      <c r="C937" s="2">
        <v>-1535</v>
      </c>
      <c r="D937" s="2" t="s">
        <v>69</v>
      </c>
      <c r="E937" s="2">
        <v>-134450.65</v>
      </c>
      <c r="F937" s="2" t="s">
        <v>69</v>
      </c>
    </row>
    <row r="938">
      <c r="A938" s="2" t="s">
        <v>9074</v>
      </c>
      <c r="B938" s="2" t="s">
        <v>9075</v>
      </c>
      <c r="C938" s="2">
        <v>3447</v>
      </c>
      <c r="D938" s="2" t="s">
        <v>69</v>
      </c>
      <c r="E938" s="2">
        <v>65302.19</v>
      </c>
      <c r="F938" s="2" t="s">
        <v>69</v>
      </c>
    </row>
    <row r="939">
      <c r="A939" s="2" t="s">
        <v>9076</v>
      </c>
      <c r="B939" s="2" t="s">
        <v>9077</v>
      </c>
      <c r="C939" s="2">
        <v>10698</v>
      </c>
      <c r="D939" s="2" t="s">
        <v>69</v>
      </c>
      <c r="E939" s="2">
        <v>54238.86</v>
      </c>
      <c r="F939" s="2" t="s">
        <v>69</v>
      </c>
    </row>
    <row r="940">
      <c r="A940" s="2" t="s">
        <v>9078</v>
      </c>
      <c r="B940" s="2" t="s">
        <v>9079</v>
      </c>
      <c r="C940" s="2">
        <v>-1162</v>
      </c>
      <c r="D940" s="2" t="s">
        <v>69</v>
      </c>
      <c r="E940" s="2">
        <v>-27915.72</v>
      </c>
      <c r="F940" s="2" t="s">
        <v>69</v>
      </c>
    </row>
    <row r="941">
      <c r="A941" s="2" t="s">
        <v>9080</v>
      </c>
      <c r="B941" s="2" t="s">
        <v>9081</v>
      </c>
      <c r="C941" s="2">
        <v>-1594</v>
      </c>
      <c r="D941" s="2" t="s">
        <v>69</v>
      </c>
      <c r="E941" s="2">
        <v>-128332.94</v>
      </c>
      <c r="F941" s="2" t="s">
        <v>69</v>
      </c>
    </row>
    <row r="942">
      <c r="A942" s="2" t="s">
        <v>9082</v>
      </c>
      <c r="B942" s="2" t="s">
        <v>9083</v>
      </c>
      <c r="C942" s="2">
        <v>4270</v>
      </c>
      <c r="D942" s="2" t="s">
        <v>69</v>
      </c>
      <c r="E942" s="2">
        <v>39125.94</v>
      </c>
      <c r="F942" s="2" t="s">
        <v>69</v>
      </c>
    </row>
    <row r="943">
      <c r="A943" s="2" t="s">
        <v>9084</v>
      </c>
      <c r="B943" s="2" t="s">
        <v>9085</v>
      </c>
      <c r="C943" s="2">
        <v>-526</v>
      </c>
      <c r="D943" s="2" t="s">
        <v>69</v>
      </c>
      <c r="E943" s="2">
        <v>-47340</v>
      </c>
      <c r="F943" s="2" t="s">
        <v>69</v>
      </c>
    </row>
    <row r="944">
      <c r="A944" s="2" t="s">
        <v>9086</v>
      </c>
      <c r="B944" s="2" t="s">
        <v>9087</v>
      </c>
      <c r="C944" s="2">
        <v>-10001</v>
      </c>
      <c r="D944" s="2" t="s">
        <v>69</v>
      </c>
      <c r="E944" s="2">
        <v>-24402.83</v>
      </c>
      <c r="F944" s="2" t="s">
        <v>69</v>
      </c>
    </row>
    <row r="945">
      <c r="A945" s="2" t="s">
        <v>9088</v>
      </c>
      <c r="B945" s="2" t="s">
        <v>9089</v>
      </c>
      <c r="C945" s="2">
        <v>-503</v>
      </c>
      <c r="D945" s="2" t="s">
        <v>69</v>
      </c>
      <c r="E945" s="2">
        <v>-55611.68</v>
      </c>
      <c r="F945" s="2" t="s">
        <v>69</v>
      </c>
    </row>
    <row r="946">
      <c r="A946" s="2" t="s">
        <v>9090</v>
      </c>
      <c r="B946" s="2" t="s">
        <v>9091</v>
      </c>
      <c r="C946" s="2">
        <v>814</v>
      </c>
      <c r="D946" s="2" t="s">
        <v>69</v>
      </c>
      <c r="E946" s="2">
        <v>118225.36</v>
      </c>
      <c r="F946" s="2" t="s">
        <v>69</v>
      </c>
    </row>
    <row r="947">
      <c r="A947" s="2" t="s">
        <v>9092</v>
      </c>
      <c r="B947" s="2" t="s">
        <v>9093</v>
      </c>
      <c r="C947" s="2">
        <v>-3263</v>
      </c>
      <c r="D947" s="2" t="s">
        <v>69</v>
      </c>
      <c r="E947" s="2">
        <v>-20230.6</v>
      </c>
      <c r="F947" s="2" t="s">
        <v>69</v>
      </c>
    </row>
    <row r="948">
      <c r="A948" s="2" t="s">
        <v>9094</v>
      </c>
      <c r="B948" s="2" t="s">
        <v>9095</v>
      </c>
      <c r="C948" s="2">
        <v>5422</v>
      </c>
      <c r="D948" s="2" t="s">
        <v>69</v>
      </c>
      <c r="E948" s="2">
        <v>129802.68</v>
      </c>
      <c r="F948" s="2" t="s">
        <v>69</v>
      </c>
    </row>
    <row r="949">
      <c r="A949" s="2" t="s">
        <v>9096</v>
      </c>
      <c r="B949" s="2" t="s">
        <v>9097</v>
      </c>
      <c r="C949" s="2">
        <v>-616</v>
      </c>
      <c r="D949" s="2" t="s">
        <v>69</v>
      </c>
      <c r="E949" s="2">
        <v>-23321.76</v>
      </c>
      <c r="F949" s="2" t="s">
        <v>69</v>
      </c>
    </row>
    <row r="950">
      <c r="A950" s="2" t="s">
        <v>9098</v>
      </c>
      <c r="B950" s="2" t="s">
        <v>9099</v>
      </c>
      <c r="C950" s="2">
        <v>4557</v>
      </c>
      <c r="D950" s="2" t="s">
        <v>69</v>
      </c>
      <c r="E950" s="2">
        <v>219479.96</v>
      </c>
      <c r="F950" s="2" t="s">
        <v>69</v>
      </c>
    </row>
    <row r="951">
      <c r="A951" s="2" t="s">
        <v>9100</v>
      </c>
      <c r="B951" s="2" t="s">
        <v>9101</v>
      </c>
      <c r="C951" s="2">
        <v>40911</v>
      </c>
      <c r="D951" s="2" t="s">
        <v>69</v>
      </c>
      <c r="E951" s="2">
        <v>99954.39</v>
      </c>
      <c r="F951" s="2" t="s">
        <v>69</v>
      </c>
    </row>
    <row r="952">
      <c r="A952" s="2" t="s">
        <v>9102</v>
      </c>
      <c r="B952" s="2" t="s">
        <v>9103</v>
      </c>
      <c r="C952" s="2">
        <v>-8883</v>
      </c>
      <c r="D952" s="2" t="s">
        <v>69</v>
      </c>
      <c r="E952" s="2">
        <v>-216618.53</v>
      </c>
      <c r="F952" s="2" t="s">
        <v>69</v>
      </c>
    </row>
    <row r="953">
      <c r="A953" s="2" t="s">
        <v>9104</v>
      </c>
      <c r="B953" s="2" t="s">
        <v>9105</v>
      </c>
      <c r="C953" s="2">
        <v>-4803</v>
      </c>
      <c r="D953" s="2" t="s">
        <v>69</v>
      </c>
      <c r="E953" s="2">
        <v>-96060</v>
      </c>
      <c r="F953" s="2" t="s">
        <v>69</v>
      </c>
    </row>
    <row r="954">
      <c r="A954" s="2" t="s">
        <v>9106</v>
      </c>
      <c r="B954" s="2" t="s">
        <v>9107</v>
      </c>
      <c r="C954" s="2">
        <v>-2447</v>
      </c>
      <c r="D954" s="2" t="s">
        <v>69</v>
      </c>
      <c r="E954" s="2">
        <v>-87113.2</v>
      </c>
      <c r="F954" s="2" t="s">
        <v>69</v>
      </c>
    </row>
    <row r="955">
      <c r="A955" s="2" t="s">
        <v>9108</v>
      </c>
      <c r="B955" s="2" t="s">
        <v>9109</v>
      </c>
      <c r="C955" s="2">
        <v>-2029</v>
      </c>
      <c r="D955" s="2" t="s">
        <v>69</v>
      </c>
      <c r="E955" s="2">
        <v>-14304.45</v>
      </c>
      <c r="F955" s="2" t="s">
        <v>69</v>
      </c>
    </row>
    <row r="956">
      <c r="A956" s="2" t="s">
        <v>9110</v>
      </c>
      <c r="B956" s="2" t="s">
        <v>9111</v>
      </c>
      <c r="C956" s="2">
        <v>497</v>
      </c>
      <c r="D956" s="2" t="s">
        <v>69</v>
      </c>
      <c r="E956" s="2">
        <v>40212.27</v>
      </c>
      <c r="F956" s="2" t="s">
        <v>69</v>
      </c>
    </row>
    <row r="957">
      <c r="A957" s="2" t="s">
        <v>9112</v>
      </c>
      <c r="B957" s="2" t="s">
        <v>9113</v>
      </c>
      <c r="C957" s="2">
        <v>77</v>
      </c>
      <c r="D957" s="2" t="s">
        <v>69</v>
      </c>
      <c r="E957" s="2">
        <v>2775.85</v>
      </c>
      <c r="F957" s="2" t="s">
        <v>69</v>
      </c>
    </row>
    <row r="958">
      <c r="A958" s="2" t="s">
        <v>9114</v>
      </c>
      <c r="B958" s="2" t="s">
        <v>9115</v>
      </c>
      <c r="C958" s="2">
        <v>-20561</v>
      </c>
      <c r="D958" s="2" t="s">
        <v>69</v>
      </c>
      <c r="E958" s="2">
        <v>-27381.1</v>
      </c>
      <c r="F958" s="2" t="s">
        <v>69</v>
      </c>
    </row>
    <row r="959">
      <c r="A959" s="2" t="s">
        <v>9116</v>
      </c>
      <c r="B959" s="2" t="s">
        <v>9117</v>
      </c>
      <c r="C959" s="2">
        <v>-19023</v>
      </c>
      <c r="D959" s="2" t="s">
        <v>69</v>
      </c>
      <c r="E959" s="2">
        <v>-21298.93</v>
      </c>
      <c r="F959" s="2" t="s">
        <v>69</v>
      </c>
    </row>
    <row r="960">
      <c r="A960" s="2" t="s">
        <v>9118</v>
      </c>
      <c r="B960" s="2" t="s">
        <v>9119</v>
      </c>
      <c r="C960" s="2">
        <v>-3826</v>
      </c>
      <c r="D960" s="2" t="s">
        <v>69</v>
      </c>
      <c r="E960" s="2">
        <v>-117305.16</v>
      </c>
      <c r="F960" s="2" t="s">
        <v>69</v>
      </c>
    </row>
    <row r="961">
      <c r="A961" s="2" t="s">
        <v>9120</v>
      </c>
      <c r="B961" s="2" t="s">
        <v>9121</v>
      </c>
      <c r="C961" s="2">
        <v>-1026</v>
      </c>
      <c r="D961" s="2" t="s">
        <v>69</v>
      </c>
      <c r="E961" s="2">
        <v>-84850.2</v>
      </c>
      <c r="F961" s="2" t="s">
        <v>69</v>
      </c>
    </row>
    <row r="962">
      <c r="A962" s="2" t="s">
        <v>9122</v>
      </c>
      <c r="B962" s="2" t="s">
        <v>9123</v>
      </c>
      <c r="C962" s="2">
        <v>-499</v>
      </c>
      <c r="D962" s="2" t="s">
        <v>69</v>
      </c>
      <c r="E962" s="2">
        <v>-85488.68</v>
      </c>
      <c r="F962" s="2" t="s">
        <v>69</v>
      </c>
    </row>
    <row r="963">
      <c r="A963" s="2" t="s">
        <v>9124</v>
      </c>
      <c r="B963" s="2" t="s">
        <v>9125</v>
      </c>
      <c r="C963" s="2">
        <v>-3448</v>
      </c>
      <c r="D963" s="2" t="s">
        <v>69</v>
      </c>
      <c r="E963" s="2">
        <v>-39212.5</v>
      </c>
      <c r="F963" s="2" t="s">
        <v>69</v>
      </c>
    </row>
    <row r="964">
      <c r="A964" s="2" t="s">
        <v>9126</v>
      </c>
      <c r="B964" s="2" t="s">
        <v>9127</v>
      </c>
      <c r="C964" s="2">
        <v>1999</v>
      </c>
      <c r="D964" s="2" t="s">
        <v>69</v>
      </c>
      <c r="E964" s="2">
        <v>9205.5</v>
      </c>
      <c r="F964" s="2" t="s">
        <v>69</v>
      </c>
    </row>
    <row r="965">
      <c r="A965" s="2" t="s">
        <v>9128</v>
      </c>
      <c r="B965" s="2" t="s">
        <v>9129</v>
      </c>
      <c r="C965" s="2">
        <v>842</v>
      </c>
      <c r="D965" s="2" t="s">
        <v>69</v>
      </c>
      <c r="E965" s="2">
        <v>51134.66</v>
      </c>
      <c r="F965" s="2" t="s">
        <v>69</v>
      </c>
    </row>
    <row r="966">
      <c r="A966" s="2" t="s">
        <v>9130</v>
      </c>
      <c r="B966" s="2" t="s">
        <v>9131</v>
      </c>
      <c r="C966" s="2">
        <v>3317</v>
      </c>
      <c r="D966" s="2" t="s">
        <v>69</v>
      </c>
      <c r="E966" s="2">
        <v>29840.73</v>
      </c>
      <c r="F966" s="2" t="s">
        <v>69</v>
      </c>
    </row>
    <row r="967">
      <c r="A967" s="2" t="s">
        <v>9132</v>
      </c>
      <c r="B967" s="2" t="s">
        <v>9133</v>
      </c>
      <c r="C967" s="2">
        <v>36109</v>
      </c>
      <c r="D967" s="2" t="s">
        <v>69</v>
      </c>
      <c r="E967" s="2">
        <v>92091.63</v>
      </c>
      <c r="F967" s="2" t="s">
        <v>69</v>
      </c>
    </row>
    <row r="968">
      <c r="A968" s="2" t="s">
        <v>9134</v>
      </c>
      <c r="B968" s="2" t="s">
        <v>9135</v>
      </c>
      <c r="C968" s="2">
        <v>-1637</v>
      </c>
      <c r="D968" s="2" t="s">
        <v>69</v>
      </c>
      <c r="E968" s="2">
        <v>-56280.06</v>
      </c>
      <c r="F968" s="2" t="s">
        <v>69</v>
      </c>
    </row>
    <row r="969">
      <c r="A969" s="2" t="s">
        <v>9136</v>
      </c>
      <c r="B969" s="2" t="s">
        <v>9137</v>
      </c>
      <c r="C969" s="2">
        <v>-14381</v>
      </c>
      <c r="D969" s="2" t="s">
        <v>69</v>
      </c>
      <c r="E969" s="2">
        <v>-24094.03</v>
      </c>
      <c r="F969" s="2" t="s">
        <v>69</v>
      </c>
    </row>
    <row r="970">
      <c r="A970" s="2" t="s">
        <v>9138</v>
      </c>
      <c r="B970" s="2" t="s">
        <v>9139</v>
      </c>
      <c r="C970" s="2">
        <v>-66085</v>
      </c>
      <c r="D970" s="2" t="s">
        <v>69</v>
      </c>
      <c r="E970" s="2">
        <v>-92519</v>
      </c>
      <c r="F970" s="2" t="s">
        <v>69</v>
      </c>
    </row>
    <row r="971">
      <c r="A971" s="2" t="s">
        <v>9140</v>
      </c>
      <c r="B971" s="2" t="s">
        <v>9141</v>
      </c>
      <c r="C971" s="2">
        <v>-4483</v>
      </c>
      <c r="D971" s="2" t="s">
        <v>69</v>
      </c>
      <c r="E971" s="2">
        <v>-41333.26</v>
      </c>
      <c r="F971" s="2" t="s">
        <v>69</v>
      </c>
    </row>
    <row r="972">
      <c r="A972" s="2" t="s">
        <v>9142</v>
      </c>
      <c r="B972" s="2" t="s">
        <v>9143</v>
      </c>
      <c r="C972" s="2">
        <v>268</v>
      </c>
      <c r="D972" s="2" t="s">
        <v>69</v>
      </c>
      <c r="E972" s="2">
        <v>19982.08</v>
      </c>
      <c r="F972" s="2" t="s">
        <v>69</v>
      </c>
    </row>
    <row r="973">
      <c r="A973" s="2" t="s">
        <v>9144</v>
      </c>
      <c r="B973" s="2" t="s">
        <v>9145</v>
      </c>
      <c r="C973" s="2">
        <v>-30800</v>
      </c>
      <c r="D973" s="2" t="s">
        <v>69</v>
      </c>
      <c r="E973" s="2">
        <v>-55296.96</v>
      </c>
      <c r="F973" s="2" t="s">
        <v>69</v>
      </c>
    </row>
    <row r="974">
      <c r="A974" s="2" t="s">
        <v>9146</v>
      </c>
      <c r="B974" s="2" t="s">
        <v>9147</v>
      </c>
      <c r="C974" s="2">
        <v>-8183</v>
      </c>
      <c r="D974" s="2" t="s">
        <v>69</v>
      </c>
      <c r="E974" s="2">
        <v>-118980.82</v>
      </c>
      <c r="F974" s="2" t="s">
        <v>69</v>
      </c>
    </row>
    <row r="975">
      <c r="A975" s="2" t="s">
        <v>9148</v>
      </c>
      <c r="B975" s="2" t="s">
        <v>9149</v>
      </c>
      <c r="C975" s="2">
        <v>-3341</v>
      </c>
      <c r="D975" s="2" t="s">
        <v>69</v>
      </c>
      <c r="E975" s="2">
        <v>-48143.81</v>
      </c>
      <c r="F975" s="2" t="s">
        <v>69</v>
      </c>
    </row>
    <row r="976">
      <c r="A976" s="2" t="s">
        <v>9150</v>
      </c>
      <c r="B976" s="2" t="s">
        <v>9151</v>
      </c>
      <c r="C976" s="2">
        <v>2108</v>
      </c>
      <c r="D976" s="2" t="s">
        <v>69</v>
      </c>
      <c r="E976" s="2">
        <v>27772.46</v>
      </c>
      <c r="F976" s="2" t="s">
        <v>69</v>
      </c>
    </row>
    <row r="977">
      <c r="A977" s="2" t="s">
        <v>9152</v>
      </c>
      <c r="B977" s="2" t="s">
        <v>9153</v>
      </c>
      <c r="C977" s="2">
        <v>-1613</v>
      </c>
      <c r="D977" s="2" t="s">
        <v>69</v>
      </c>
      <c r="E977" s="2">
        <v>-133879</v>
      </c>
      <c r="F977" s="2" t="s">
        <v>69</v>
      </c>
    </row>
    <row r="978">
      <c r="A978" s="2" t="s">
        <v>9154</v>
      </c>
      <c r="B978" s="2" t="s">
        <v>9155</v>
      </c>
      <c r="C978" s="2">
        <v>1500</v>
      </c>
      <c r="D978" s="2" t="s">
        <v>69</v>
      </c>
      <c r="E978" s="2">
        <v>23418.41</v>
      </c>
      <c r="F978" s="2" t="s">
        <v>69</v>
      </c>
    </row>
    <row r="979">
      <c r="A979" s="2" t="s">
        <v>9156</v>
      </c>
      <c r="B979" s="2" t="s">
        <v>9157</v>
      </c>
      <c r="C979" s="2">
        <v>4159</v>
      </c>
      <c r="D979" s="2" t="s">
        <v>69</v>
      </c>
      <c r="E979" s="2">
        <v>33310.05</v>
      </c>
      <c r="F979" s="2" t="s">
        <v>69</v>
      </c>
    </row>
    <row r="980">
      <c r="A980" s="2" t="s">
        <v>9158</v>
      </c>
      <c r="B980" s="2" t="s">
        <v>9159</v>
      </c>
      <c r="C980" s="2">
        <v>5400</v>
      </c>
      <c r="D980" s="2" t="s">
        <v>69</v>
      </c>
      <c r="E980" s="2">
        <v>113006.4</v>
      </c>
      <c r="F980" s="2" t="s">
        <v>69</v>
      </c>
    </row>
    <row r="981">
      <c r="A981" s="2" t="s">
        <v>9160</v>
      </c>
      <c r="B981" s="2" t="s">
        <v>9161</v>
      </c>
      <c r="C981" s="2">
        <v>11900</v>
      </c>
      <c r="D981" s="2" t="s">
        <v>69</v>
      </c>
      <c r="E981" s="2">
        <v>59316.08</v>
      </c>
      <c r="F981" s="2" t="s">
        <v>69</v>
      </c>
    </row>
    <row r="982">
      <c r="A982" s="2" t="s">
        <v>9162</v>
      </c>
      <c r="B982" s="2" t="s">
        <v>9163</v>
      </c>
      <c r="C982" s="2">
        <v>1461</v>
      </c>
      <c r="D982" s="2" t="s">
        <v>69</v>
      </c>
      <c r="E982" s="2">
        <v>312522.51</v>
      </c>
      <c r="F982" s="2" t="s">
        <v>69</v>
      </c>
    </row>
    <row r="983">
      <c r="A983" s="2" t="s">
        <v>9164</v>
      </c>
      <c r="B983" s="2" t="s">
        <v>9165</v>
      </c>
      <c r="C983" s="2">
        <v>-1025</v>
      </c>
      <c r="D983" s="2" t="s">
        <v>69</v>
      </c>
      <c r="E983" s="2">
        <v>-60557</v>
      </c>
      <c r="F983" s="2" t="s">
        <v>69</v>
      </c>
    </row>
    <row r="984">
      <c r="A984" s="2" t="s">
        <v>9166</v>
      </c>
      <c r="B984" s="2" t="s">
        <v>9167</v>
      </c>
      <c r="C984" s="2">
        <v>-4506</v>
      </c>
      <c r="D984" s="2" t="s">
        <v>69</v>
      </c>
      <c r="E984" s="2">
        <v>-31722.24</v>
      </c>
      <c r="F984" s="2" t="s">
        <v>69</v>
      </c>
    </row>
    <row r="985">
      <c r="A985" s="2" t="s">
        <v>9168</v>
      </c>
      <c r="B985" s="2" t="s">
        <v>9169</v>
      </c>
      <c r="C985" s="2">
        <v>1678</v>
      </c>
      <c r="D985" s="2" t="s">
        <v>69</v>
      </c>
      <c r="E985" s="2">
        <v>86819.72</v>
      </c>
      <c r="F985" s="2" t="s">
        <v>69</v>
      </c>
    </row>
    <row r="986">
      <c r="A986" s="2" t="s">
        <v>9170</v>
      </c>
      <c r="B986" s="2" t="s">
        <v>9171</v>
      </c>
      <c r="C986" s="2">
        <v>2761</v>
      </c>
      <c r="D986" s="2" t="s">
        <v>69</v>
      </c>
      <c r="E986" s="2">
        <v>28824.84</v>
      </c>
      <c r="F986" s="2" t="s">
        <v>69</v>
      </c>
    </row>
    <row r="987">
      <c r="A987" s="2" t="s">
        <v>9172</v>
      </c>
      <c r="B987" s="2" t="s">
        <v>9173</v>
      </c>
      <c r="C987" s="2">
        <v>-3334</v>
      </c>
      <c r="D987" s="2" t="s">
        <v>69</v>
      </c>
      <c r="E987" s="2">
        <v>-100820.16</v>
      </c>
      <c r="F987" s="2" t="s">
        <v>69</v>
      </c>
    </row>
    <row r="988">
      <c r="A988" s="2" t="s">
        <v>9174</v>
      </c>
      <c r="B988" s="2" t="s">
        <v>9175</v>
      </c>
      <c r="C988" s="2">
        <v>1500</v>
      </c>
      <c r="D988" s="2" t="s">
        <v>69</v>
      </c>
      <c r="E988" s="2">
        <v>18348.91</v>
      </c>
      <c r="F988" s="2" t="s">
        <v>69</v>
      </c>
    </row>
    <row r="989">
      <c r="A989" s="2" t="s">
        <v>9176</v>
      </c>
      <c r="B989" s="2" t="s">
        <v>9177</v>
      </c>
      <c r="C989" s="2">
        <v>4400</v>
      </c>
      <c r="D989" s="2" t="s">
        <v>69</v>
      </c>
      <c r="E989" s="2">
        <v>151441.97</v>
      </c>
      <c r="F989" s="2" t="s">
        <v>69</v>
      </c>
    </row>
    <row r="990">
      <c r="A990" s="2" t="s">
        <v>9178</v>
      </c>
      <c r="B990" s="2" t="s">
        <v>9179</v>
      </c>
      <c r="C990" s="2">
        <v>-5372</v>
      </c>
      <c r="D990" s="2" t="s">
        <v>69</v>
      </c>
      <c r="E990" s="2">
        <v>-361643.04</v>
      </c>
      <c r="F990" s="2" t="s">
        <v>69</v>
      </c>
    </row>
    <row r="991">
      <c r="A991" s="2" t="s">
        <v>9180</v>
      </c>
      <c r="B991" s="2" t="s">
        <v>9181</v>
      </c>
      <c r="C991" s="2">
        <v>6716</v>
      </c>
      <c r="D991" s="2" t="s">
        <v>69</v>
      </c>
      <c r="E991" s="2">
        <v>110746.84</v>
      </c>
      <c r="F991" s="2" t="s">
        <v>69</v>
      </c>
    </row>
    <row r="992">
      <c r="A992" s="2" t="s">
        <v>9182</v>
      </c>
      <c r="B992" s="2" t="s">
        <v>9183</v>
      </c>
      <c r="C992" s="2">
        <v>-6500</v>
      </c>
      <c r="D992" s="2" t="s">
        <v>69</v>
      </c>
      <c r="E992" s="2">
        <v>-43120.84</v>
      </c>
      <c r="F992" s="2" t="s">
        <v>69</v>
      </c>
    </row>
    <row r="993">
      <c r="A993" s="2" t="s">
        <v>9184</v>
      </c>
      <c r="B993" s="2" t="s">
        <v>9185</v>
      </c>
      <c r="C993" s="2">
        <v>86</v>
      </c>
      <c r="D993" s="2" t="s">
        <v>69</v>
      </c>
      <c r="E993" s="2">
        <v>59689.83</v>
      </c>
      <c r="F993" s="2" t="s">
        <v>69</v>
      </c>
    </row>
    <row r="994">
      <c r="A994" s="2" t="s">
        <v>9186</v>
      </c>
      <c r="B994" s="2" t="s">
        <v>9187</v>
      </c>
      <c r="C994" s="2">
        <v>5422</v>
      </c>
      <c r="D994" s="2" t="s">
        <v>69</v>
      </c>
      <c r="E994" s="2">
        <v>158593.5</v>
      </c>
      <c r="F994" s="2" t="s">
        <v>69</v>
      </c>
    </row>
    <row r="995">
      <c r="A995" s="2" t="s">
        <v>9188</v>
      </c>
      <c r="B995" s="2" t="s">
        <v>9189</v>
      </c>
      <c r="C995" s="2">
        <v>-7647</v>
      </c>
      <c r="D995" s="2" t="s">
        <v>69</v>
      </c>
      <c r="E995" s="2">
        <v>-171751.62</v>
      </c>
      <c r="F995" s="2" t="s">
        <v>69</v>
      </c>
    </row>
    <row r="996">
      <c r="A996" s="2" t="s">
        <v>9190</v>
      </c>
      <c r="B996" s="2" t="s">
        <v>9191</v>
      </c>
      <c r="C996" s="2">
        <v>-433</v>
      </c>
      <c r="D996" s="2" t="s">
        <v>69</v>
      </c>
      <c r="E996" s="2">
        <v>-30137.62</v>
      </c>
      <c r="F996" s="2" t="s">
        <v>69</v>
      </c>
    </row>
    <row r="997">
      <c r="A997" s="2" t="s">
        <v>9192</v>
      </c>
      <c r="B997" s="2" t="s">
        <v>9193</v>
      </c>
      <c r="C997" s="2">
        <v>-973</v>
      </c>
      <c r="D997" s="2" t="s">
        <v>69</v>
      </c>
      <c r="E997" s="2">
        <v>-39161.93</v>
      </c>
      <c r="F997" s="2" t="s">
        <v>69</v>
      </c>
    </row>
    <row r="998">
      <c r="A998" s="2" t="s">
        <v>9194</v>
      </c>
      <c r="B998" s="2" t="s">
        <v>9195</v>
      </c>
      <c r="C998" s="2">
        <v>600</v>
      </c>
      <c r="D998" s="2" t="s">
        <v>69</v>
      </c>
      <c r="E998" s="2">
        <v>22998.09</v>
      </c>
      <c r="F998" s="2" t="s">
        <v>69</v>
      </c>
    </row>
    <row r="999">
      <c r="A999" s="2" t="s">
        <v>9196</v>
      </c>
      <c r="B999" s="2" t="s">
        <v>9197</v>
      </c>
      <c r="C999" s="2">
        <v>3231</v>
      </c>
      <c r="D999" s="2" t="s">
        <v>69</v>
      </c>
      <c r="E999" s="2">
        <v>0.03</v>
      </c>
      <c r="F999" s="2" t="s">
        <v>69</v>
      </c>
    </row>
    <row r="1000">
      <c r="A1000" s="2" t="s">
        <v>9198</v>
      </c>
      <c r="B1000" s="2" t="s">
        <v>9199</v>
      </c>
      <c r="C1000" s="2">
        <v>6771</v>
      </c>
      <c r="D1000" s="2" t="s">
        <v>69</v>
      </c>
      <c r="E1000" s="2">
        <v>22015.01</v>
      </c>
      <c r="F1000" s="2" t="s">
        <v>69</v>
      </c>
    </row>
    <row r="1001">
      <c r="A1001" s="2" t="s">
        <v>9200</v>
      </c>
      <c r="B1001" s="2" t="s">
        <v>9201</v>
      </c>
      <c r="C1001" s="2">
        <v>3095</v>
      </c>
      <c r="D1001" s="2" t="s">
        <v>69</v>
      </c>
      <c r="E1001" s="2">
        <v>44939.4</v>
      </c>
      <c r="F1001" s="2" t="s">
        <v>69</v>
      </c>
    </row>
    <row r="1002">
      <c r="A1002" s="2" t="s">
        <v>9202</v>
      </c>
      <c r="B1002" s="2" t="s">
        <v>9203</v>
      </c>
      <c r="C1002" s="2">
        <v>-367</v>
      </c>
      <c r="D1002" s="2" t="s">
        <v>69</v>
      </c>
      <c r="E1002" s="2">
        <v>-29308.62</v>
      </c>
      <c r="F1002" s="2" t="s">
        <v>69</v>
      </c>
    </row>
    <row r="1003">
      <c r="A1003" s="2" t="s">
        <v>9204</v>
      </c>
      <c r="B1003" s="2" t="s">
        <v>9205</v>
      </c>
      <c r="C1003" s="2">
        <v>-2300</v>
      </c>
      <c r="D1003" s="2" t="s">
        <v>69</v>
      </c>
      <c r="E1003" s="2">
        <v>-34581.36</v>
      </c>
      <c r="F1003" s="2" t="s">
        <v>69</v>
      </c>
    </row>
    <row r="1004">
      <c r="A1004" s="2" t="s">
        <v>9206</v>
      </c>
      <c r="B1004" s="2" t="s">
        <v>9207</v>
      </c>
      <c r="C1004" s="2">
        <v>3916</v>
      </c>
      <c r="D1004" s="2" t="s">
        <v>69</v>
      </c>
      <c r="E1004" s="2">
        <v>30134.74</v>
      </c>
      <c r="F1004" s="2" t="s">
        <v>69</v>
      </c>
    </row>
    <row r="1005">
      <c r="A1005" s="2" t="s">
        <v>9208</v>
      </c>
      <c r="B1005" s="2" t="s">
        <v>9209</v>
      </c>
      <c r="C1005" s="2">
        <v>8400</v>
      </c>
      <c r="D1005" s="2" t="s">
        <v>69</v>
      </c>
      <c r="E1005" s="2">
        <v>61031.39</v>
      </c>
      <c r="F1005" s="2" t="s">
        <v>69</v>
      </c>
    </row>
    <row r="1006">
      <c r="A1006" s="2" t="s">
        <v>9210</v>
      </c>
      <c r="B1006" s="2" t="s">
        <v>9211</v>
      </c>
      <c r="C1006" s="2">
        <v>5900</v>
      </c>
      <c r="D1006" s="2" t="s">
        <v>69</v>
      </c>
      <c r="E1006" s="2">
        <v>260509.85</v>
      </c>
      <c r="F1006" s="2" t="s">
        <v>69</v>
      </c>
    </row>
    <row r="1007">
      <c r="A1007" s="2" t="s">
        <v>9212</v>
      </c>
      <c r="B1007" s="2" t="s">
        <v>9213</v>
      </c>
      <c r="C1007" s="2">
        <v>-3412</v>
      </c>
      <c r="D1007" s="2" t="s">
        <v>69</v>
      </c>
      <c r="E1007" s="2">
        <v>-17670.16</v>
      </c>
      <c r="F1007" s="2" t="s">
        <v>69</v>
      </c>
    </row>
    <row r="1008">
      <c r="A1008" s="2" t="s">
        <v>9214</v>
      </c>
      <c r="B1008" s="2" t="s">
        <v>9215</v>
      </c>
      <c r="C1008" s="2">
        <v>-270000</v>
      </c>
      <c r="D1008" s="2" t="s">
        <v>69</v>
      </c>
      <c r="E1008" s="2">
        <v>-504714.79</v>
      </c>
      <c r="F1008" s="2" t="s">
        <v>69</v>
      </c>
    </row>
    <row r="1009">
      <c r="A1009" s="2" t="s">
        <v>9216</v>
      </c>
      <c r="B1009" s="2" t="s">
        <v>9217</v>
      </c>
      <c r="C1009" s="2">
        <v>1847</v>
      </c>
      <c r="D1009" s="2" t="s">
        <v>69</v>
      </c>
      <c r="E1009" s="2">
        <v>74343.22</v>
      </c>
      <c r="F1009" s="2" t="s">
        <v>69</v>
      </c>
    </row>
    <row r="1010">
      <c r="A1010" s="2" t="s">
        <v>9218</v>
      </c>
      <c r="B1010" s="2" t="s">
        <v>9219</v>
      </c>
      <c r="C1010" s="2">
        <v>-6466</v>
      </c>
      <c r="D1010" s="2" t="s">
        <v>69</v>
      </c>
      <c r="E1010" s="2">
        <v>-86306.79</v>
      </c>
      <c r="F1010" s="2" t="s">
        <v>69</v>
      </c>
    </row>
    <row r="1011">
      <c r="A1011" s="2" t="s">
        <v>9220</v>
      </c>
      <c r="B1011" s="2" t="s">
        <v>9221</v>
      </c>
      <c r="C1011" s="2">
        <v>7252</v>
      </c>
      <c r="D1011" s="2" t="s">
        <v>69</v>
      </c>
      <c r="E1011" s="2">
        <v>171147.2</v>
      </c>
      <c r="F1011" s="2" t="s">
        <v>69</v>
      </c>
    </row>
    <row r="1012">
      <c r="A1012" s="2" t="s">
        <v>9222</v>
      </c>
      <c r="B1012" s="2" t="s">
        <v>9223</v>
      </c>
      <c r="C1012" s="2">
        <v>-9078</v>
      </c>
      <c r="D1012" s="2" t="s">
        <v>69</v>
      </c>
      <c r="E1012" s="2">
        <v>-91506.24</v>
      </c>
      <c r="F1012" s="2" t="s">
        <v>69</v>
      </c>
    </row>
    <row r="1013">
      <c r="A1013" s="2" t="s">
        <v>9224</v>
      </c>
      <c r="B1013" s="2" t="s">
        <v>9225</v>
      </c>
      <c r="C1013" s="2">
        <v>4207</v>
      </c>
      <c r="D1013" s="2" t="s">
        <v>69</v>
      </c>
      <c r="E1013" s="2">
        <v>32740.15</v>
      </c>
      <c r="F1013" s="2" t="s">
        <v>69</v>
      </c>
    </row>
    <row r="1014">
      <c r="A1014" s="2" t="s">
        <v>9226</v>
      </c>
      <c r="B1014" s="2" t="s">
        <v>9227</v>
      </c>
      <c r="C1014" s="2">
        <v>-1390</v>
      </c>
      <c r="D1014" s="2" t="s">
        <v>69</v>
      </c>
      <c r="E1014" s="2">
        <v>-56934.4</v>
      </c>
      <c r="F1014" s="2" t="s">
        <v>69</v>
      </c>
    </row>
    <row r="1015">
      <c r="A1015" s="2" t="s">
        <v>9228</v>
      </c>
      <c r="B1015" s="2" t="s">
        <v>9229</v>
      </c>
      <c r="C1015" s="2">
        <v>766</v>
      </c>
      <c r="D1015" s="2" t="s">
        <v>69</v>
      </c>
      <c r="E1015" s="2">
        <v>68296.56</v>
      </c>
      <c r="F1015" s="2" t="s">
        <v>69</v>
      </c>
    </row>
    <row r="1016">
      <c r="A1016" s="2" t="s">
        <v>9230</v>
      </c>
      <c r="B1016" s="2" t="s">
        <v>9231</v>
      </c>
      <c r="C1016" s="2">
        <v>-2063</v>
      </c>
      <c r="D1016" s="2" t="s">
        <v>69</v>
      </c>
      <c r="E1016" s="2">
        <v>-30594.29</v>
      </c>
      <c r="F1016" s="2" t="s">
        <v>69</v>
      </c>
    </row>
    <row r="1017">
      <c r="A1017" s="2" t="s">
        <v>9232</v>
      </c>
      <c r="B1017" s="2" t="s">
        <v>9233</v>
      </c>
      <c r="C1017" s="2">
        <v>-1933</v>
      </c>
      <c r="D1017" s="2" t="s">
        <v>69</v>
      </c>
      <c r="E1017" s="2">
        <v>-39626.5</v>
      </c>
      <c r="F1017" s="2" t="s">
        <v>69</v>
      </c>
    </row>
    <row r="1018">
      <c r="A1018" s="2" t="s">
        <v>9234</v>
      </c>
      <c r="B1018" s="2" t="s">
        <v>9235</v>
      </c>
      <c r="C1018" s="2">
        <v>1216</v>
      </c>
      <c r="D1018" s="2" t="s">
        <v>69</v>
      </c>
      <c r="E1018" s="2">
        <v>26832.15</v>
      </c>
      <c r="F1018" s="2" t="s">
        <v>69</v>
      </c>
    </row>
    <row r="1019">
      <c r="A1019" s="2" t="s">
        <v>9236</v>
      </c>
      <c r="B1019" s="2" t="s">
        <v>9237</v>
      </c>
      <c r="C1019" s="2">
        <v>-194</v>
      </c>
      <c r="D1019" s="2" t="s">
        <v>69</v>
      </c>
      <c r="E1019" s="2">
        <v>-46172</v>
      </c>
      <c r="F1019" s="2" t="s">
        <v>69</v>
      </c>
    </row>
    <row r="1020">
      <c r="A1020" s="2" t="s">
        <v>9238</v>
      </c>
      <c r="B1020" s="2" t="s">
        <v>9239</v>
      </c>
      <c r="C1020" s="2">
        <v>5500</v>
      </c>
      <c r="D1020" s="2" t="s">
        <v>69</v>
      </c>
      <c r="E1020" s="2">
        <v>218725.75</v>
      </c>
      <c r="F1020" s="2" t="s">
        <v>69</v>
      </c>
    </row>
    <row r="1021">
      <c r="A1021" s="2" t="s">
        <v>9240</v>
      </c>
      <c r="B1021" s="2" t="s">
        <v>9241</v>
      </c>
      <c r="C1021" s="2">
        <v>11857</v>
      </c>
      <c r="D1021" s="2" t="s">
        <v>69</v>
      </c>
      <c r="E1021" s="2">
        <v>19124.66</v>
      </c>
      <c r="F1021" s="2" t="s">
        <v>69</v>
      </c>
    </row>
    <row r="1022">
      <c r="A1022" s="2" t="s">
        <v>9242</v>
      </c>
      <c r="B1022" s="2" t="s">
        <v>9243</v>
      </c>
      <c r="C1022" s="2">
        <v>-2663</v>
      </c>
      <c r="D1022" s="2" t="s">
        <v>69</v>
      </c>
      <c r="E1022" s="2">
        <v>-79943.26</v>
      </c>
      <c r="F1022" s="2" t="s">
        <v>69</v>
      </c>
    </row>
    <row r="1023">
      <c r="A1023" s="2" t="s">
        <v>9244</v>
      </c>
      <c r="B1023" s="2" t="s">
        <v>9245</v>
      </c>
      <c r="C1023" s="2">
        <v>5777</v>
      </c>
      <c r="D1023" s="2" t="s">
        <v>69</v>
      </c>
      <c r="E1023" s="2">
        <v>64302.84</v>
      </c>
      <c r="F1023" s="2" t="s">
        <v>69</v>
      </c>
    </row>
    <row r="1024">
      <c r="A1024" s="2" t="s">
        <v>9246</v>
      </c>
      <c r="B1024" s="2" t="s">
        <v>9247</v>
      </c>
      <c r="C1024" s="2">
        <v>-27151</v>
      </c>
      <c r="D1024" s="2" t="s">
        <v>69</v>
      </c>
      <c r="E1024" s="2">
        <v>-149626.37</v>
      </c>
      <c r="F1024" s="2" t="s">
        <v>69</v>
      </c>
    </row>
    <row r="1025">
      <c r="A1025" s="2" t="s">
        <v>9248</v>
      </c>
      <c r="B1025" s="2" t="s">
        <v>9249</v>
      </c>
      <c r="C1025" s="2">
        <v>-21810</v>
      </c>
      <c r="D1025" s="2" t="s">
        <v>69</v>
      </c>
      <c r="E1025" s="2">
        <v>-151914.62</v>
      </c>
      <c r="F1025" s="2" t="s">
        <v>69</v>
      </c>
    </row>
    <row r="1026">
      <c r="A1026" s="2" t="s">
        <v>9250</v>
      </c>
      <c r="B1026" s="2" t="s">
        <v>9251</v>
      </c>
      <c r="C1026" s="2">
        <v>0</v>
      </c>
      <c r="D1026" s="2" t="s">
        <v>69</v>
      </c>
      <c r="E1026" s="2">
        <v>0</v>
      </c>
      <c r="F1026" s="2" t="s">
        <v>69</v>
      </c>
    </row>
    <row r="1027">
      <c r="A1027" s="2" t="s">
        <v>9252</v>
      </c>
      <c r="B1027" s="2" t="s">
        <v>9253</v>
      </c>
      <c r="C1027" s="2">
        <v>-969</v>
      </c>
      <c r="D1027" s="2" t="s">
        <v>69</v>
      </c>
      <c r="E1027" s="2">
        <v>-62655.54</v>
      </c>
      <c r="F1027" s="2" t="s">
        <v>69</v>
      </c>
    </row>
    <row r="1028">
      <c r="A1028" s="2" t="s">
        <v>9254</v>
      </c>
      <c r="B1028" s="2" t="s">
        <v>9255</v>
      </c>
      <c r="C1028" s="2">
        <v>4814</v>
      </c>
      <c r="D1028" s="2" t="s">
        <v>69</v>
      </c>
      <c r="E1028" s="2">
        <v>35190.34</v>
      </c>
      <c r="F1028" s="2" t="s">
        <v>69</v>
      </c>
    </row>
    <row r="1029">
      <c r="A1029" s="2" t="s">
        <v>9256</v>
      </c>
      <c r="B1029" s="2" t="s">
        <v>9257</v>
      </c>
      <c r="C1029" s="2">
        <v>-1405</v>
      </c>
      <c r="D1029" s="2" t="s">
        <v>69</v>
      </c>
      <c r="E1029" s="2">
        <v>-35363.85</v>
      </c>
      <c r="F1029" s="2" t="s">
        <v>69</v>
      </c>
    </row>
    <row r="1030">
      <c r="A1030" s="2" t="s">
        <v>9258</v>
      </c>
      <c r="B1030" s="2" t="s">
        <v>9259</v>
      </c>
      <c r="C1030" s="2">
        <v>-697</v>
      </c>
      <c r="D1030" s="2" t="s">
        <v>69</v>
      </c>
      <c r="E1030" s="2">
        <v>-26297.81</v>
      </c>
      <c r="F1030" s="2" t="s">
        <v>69</v>
      </c>
    </row>
    <row r="1031">
      <c r="A1031" s="2" t="s">
        <v>9260</v>
      </c>
      <c r="B1031" s="2" t="s">
        <v>9261</v>
      </c>
      <c r="C1031" s="2">
        <v>-1520</v>
      </c>
      <c r="D1031" s="2" t="s">
        <v>69</v>
      </c>
      <c r="E1031" s="2">
        <v>-91656</v>
      </c>
      <c r="F1031" s="2" t="s">
        <v>69</v>
      </c>
    </row>
    <row r="1032">
      <c r="A1032" s="2" t="s">
        <v>9262</v>
      </c>
      <c r="B1032" s="2" t="s">
        <v>9263</v>
      </c>
      <c r="C1032" s="2">
        <v>9653</v>
      </c>
      <c r="D1032" s="2" t="s">
        <v>69</v>
      </c>
      <c r="E1032" s="2">
        <v>156571.66</v>
      </c>
      <c r="F1032" s="2" t="s">
        <v>69</v>
      </c>
    </row>
    <row r="1033">
      <c r="A1033" s="2" t="s">
        <v>9264</v>
      </c>
      <c r="B1033" s="2" t="s">
        <v>9265</v>
      </c>
      <c r="C1033" s="2">
        <v>2558</v>
      </c>
      <c r="D1033" s="2" t="s">
        <v>69</v>
      </c>
      <c r="E1033" s="2">
        <v>53385.46</v>
      </c>
      <c r="F1033" s="2" t="s">
        <v>69</v>
      </c>
    </row>
    <row r="1034">
      <c r="A1034" s="2" t="s">
        <v>9266</v>
      </c>
      <c r="B1034" s="2" t="s">
        <v>9267</v>
      </c>
      <c r="C1034" s="2">
        <v>900</v>
      </c>
      <c r="D1034" s="2" t="s">
        <v>69</v>
      </c>
      <c r="E1034" s="2">
        <v>39502.33</v>
      </c>
      <c r="F1034" s="2" t="s">
        <v>69</v>
      </c>
    </row>
    <row r="1035">
      <c r="A1035" s="2" t="s">
        <v>9268</v>
      </c>
      <c r="B1035" s="2" t="s">
        <v>9269</v>
      </c>
      <c r="C1035" s="2">
        <v>9539</v>
      </c>
      <c r="D1035" s="2" t="s">
        <v>69</v>
      </c>
      <c r="E1035" s="2">
        <v>102809.82</v>
      </c>
      <c r="F1035" s="2" t="s">
        <v>69</v>
      </c>
    </row>
    <row r="1036">
      <c r="A1036" s="2" t="s">
        <v>9270</v>
      </c>
      <c r="B1036" s="2" t="s">
        <v>9271</v>
      </c>
      <c r="C1036" s="2">
        <v>-10000</v>
      </c>
      <c r="D1036" s="2" t="s">
        <v>69</v>
      </c>
      <c r="E1036" s="2">
        <v>-24046.25</v>
      </c>
      <c r="F1036" s="2" t="s">
        <v>69</v>
      </c>
    </row>
    <row r="1037">
      <c r="A1037" s="2" t="s">
        <v>9272</v>
      </c>
      <c r="B1037" s="2" t="s">
        <v>9273</v>
      </c>
      <c r="C1037" s="2">
        <v>3813</v>
      </c>
      <c r="D1037" s="2" t="s">
        <v>69</v>
      </c>
      <c r="E1037" s="2">
        <v>56512.22</v>
      </c>
      <c r="F1037" s="2" t="s">
        <v>69</v>
      </c>
    </row>
    <row r="1038">
      <c r="A1038" s="2" t="s">
        <v>9274</v>
      </c>
      <c r="B1038" s="2" t="s">
        <v>9275</v>
      </c>
      <c r="C1038" s="2">
        <v>-115</v>
      </c>
      <c r="D1038" s="2" t="s">
        <v>69</v>
      </c>
      <c r="E1038" s="2">
        <v>-38722.56</v>
      </c>
      <c r="F1038" s="2" t="s">
        <v>69</v>
      </c>
    </row>
    <row r="1039">
      <c r="A1039" s="2" t="s">
        <v>9276</v>
      </c>
      <c r="B1039" s="2" t="s">
        <v>9277</v>
      </c>
      <c r="C1039" s="2">
        <v>3500</v>
      </c>
      <c r="D1039" s="2" t="s">
        <v>69</v>
      </c>
      <c r="E1039" s="2">
        <v>45212.21</v>
      </c>
      <c r="F1039" s="2" t="s">
        <v>69</v>
      </c>
    </row>
    <row r="1040">
      <c r="A1040" s="2" t="s">
        <v>9278</v>
      </c>
      <c r="B1040" s="2" t="s">
        <v>9279</v>
      </c>
      <c r="C1040" s="2">
        <v>1700</v>
      </c>
      <c r="D1040" s="2" t="s">
        <v>69</v>
      </c>
      <c r="E1040" s="2">
        <v>42866.26</v>
      </c>
      <c r="F1040" s="2" t="s">
        <v>69</v>
      </c>
    </row>
    <row r="1041">
      <c r="A1041" s="2" t="s">
        <v>9280</v>
      </c>
      <c r="B1041" s="2" t="s">
        <v>9281</v>
      </c>
      <c r="C1041" s="2">
        <v>-2999</v>
      </c>
      <c r="D1041" s="2" t="s">
        <v>69</v>
      </c>
      <c r="E1041" s="2">
        <v>-74853.98</v>
      </c>
      <c r="F1041" s="2" t="s">
        <v>69</v>
      </c>
    </row>
    <row r="1042">
      <c r="A1042" s="2" t="s">
        <v>9282</v>
      </c>
      <c r="B1042" s="2" t="s">
        <v>9283</v>
      </c>
      <c r="C1042" s="2">
        <v>-7</v>
      </c>
      <c r="D1042" s="2" t="s">
        <v>69</v>
      </c>
      <c r="E1042" s="2">
        <v>-22795.9</v>
      </c>
      <c r="F1042" s="2" t="s">
        <v>69</v>
      </c>
    </row>
    <row r="1043">
      <c r="A1043" s="2" t="s">
        <v>9284</v>
      </c>
      <c r="B1043" s="2" t="s">
        <v>9285</v>
      </c>
      <c r="C1043" s="2">
        <v>2200</v>
      </c>
      <c r="D1043" s="2" t="s">
        <v>69</v>
      </c>
      <c r="E1043" s="2">
        <v>27534.63</v>
      </c>
      <c r="F1043" s="2" t="s">
        <v>69</v>
      </c>
    </row>
    <row r="1044">
      <c r="A1044" s="2" t="s">
        <v>9286</v>
      </c>
      <c r="B1044" s="2" t="s">
        <v>9287</v>
      </c>
      <c r="C1044" s="2">
        <v>-1200</v>
      </c>
      <c r="D1044" s="2" t="s">
        <v>69</v>
      </c>
      <c r="E1044" s="2">
        <v>-13444.81</v>
      </c>
      <c r="F1044" s="2" t="s">
        <v>69</v>
      </c>
    </row>
    <row r="1045">
      <c r="A1045" s="2" t="s">
        <v>9288</v>
      </c>
      <c r="B1045" s="2" t="s">
        <v>9289</v>
      </c>
      <c r="C1045" s="2">
        <v>46886</v>
      </c>
      <c r="D1045" s="2" t="s">
        <v>69</v>
      </c>
      <c r="E1045" s="2">
        <v>100713.16</v>
      </c>
      <c r="F1045" s="2" t="s">
        <v>69</v>
      </c>
    </row>
    <row r="1046">
      <c r="A1046" s="2" t="s">
        <v>9290</v>
      </c>
      <c r="B1046" s="2" t="s">
        <v>9291</v>
      </c>
      <c r="C1046" s="2">
        <v>5400</v>
      </c>
      <c r="D1046" s="2" t="s">
        <v>69</v>
      </c>
      <c r="E1046" s="2">
        <v>93681.1</v>
      </c>
      <c r="F1046" s="2" t="s">
        <v>69</v>
      </c>
    </row>
    <row r="1047">
      <c r="A1047" s="2" t="s">
        <v>9292</v>
      </c>
      <c r="B1047" s="2" t="s">
        <v>9293</v>
      </c>
      <c r="C1047" s="2">
        <v>-933</v>
      </c>
      <c r="D1047" s="2" t="s">
        <v>69</v>
      </c>
      <c r="E1047" s="2">
        <v>-93514.59</v>
      </c>
      <c r="F1047" s="2" t="s">
        <v>69</v>
      </c>
    </row>
    <row r="1048">
      <c r="A1048" s="2" t="s">
        <v>9294</v>
      </c>
      <c r="B1048" s="2" t="s">
        <v>9295</v>
      </c>
      <c r="C1048" s="2">
        <v>23549</v>
      </c>
      <c r="D1048" s="2" t="s">
        <v>69</v>
      </c>
      <c r="E1048" s="2">
        <v>121336.8</v>
      </c>
      <c r="F1048" s="2" t="s">
        <v>69</v>
      </c>
    </row>
    <row r="1049">
      <c r="A1049" s="2" t="s">
        <v>9296</v>
      </c>
      <c r="B1049" s="2" t="s">
        <v>9297</v>
      </c>
      <c r="C1049" s="2">
        <v>8272</v>
      </c>
      <c r="D1049" s="2" t="s">
        <v>69</v>
      </c>
      <c r="E1049" s="2">
        <v>42104.48</v>
      </c>
      <c r="F1049" s="2" t="s">
        <v>69</v>
      </c>
    </row>
    <row r="1050">
      <c r="A1050" s="2" t="s">
        <v>9298</v>
      </c>
      <c r="B1050" s="2" t="s">
        <v>9299</v>
      </c>
      <c r="C1050" s="2">
        <v>-19097</v>
      </c>
      <c r="D1050" s="2" t="s">
        <v>69</v>
      </c>
      <c r="E1050" s="2">
        <v>-169113.12</v>
      </c>
      <c r="F1050" s="2" t="s">
        <v>69</v>
      </c>
    </row>
    <row r="1051">
      <c r="A1051" s="2" t="s">
        <v>9300</v>
      </c>
      <c r="B1051" s="2" t="s">
        <v>9301</v>
      </c>
      <c r="C1051" s="2">
        <v>1400</v>
      </c>
      <c r="D1051" s="2" t="s">
        <v>69</v>
      </c>
      <c r="E1051" s="2">
        <v>19836.79</v>
      </c>
      <c r="F1051" s="2" t="s">
        <v>69</v>
      </c>
    </row>
    <row r="1052">
      <c r="A1052" s="2" t="s">
        <v>9302</v>
      </c>
      <c r="B1052" s="2" t="s">
        <v>9303</v>
      </c>
      <c r="C1052" s="2">
        <v>4223</v>
      </c>
      <c r="D1052" s="2" t="s">
        <v>69</v>
      </c>
      <c r="E1052" s="2">
        <v>121875.78</v>
      </c>
      <c r="F1052" s="2" t="s">
        <v>69</v>
      </c>
    </row>
    <row r="1053">
      <c r="A1053" s="2" t="s">
        <v>9304</v>
      </c>
      <c r="B1053" s="2" t="s">
        <v>9305</v>
      </c>
      <c r="C1053" s="2">
        <v>-4051</v>
      </c>
      <c r="D1053" s="2" t="s">
        <v>69</v>
      </c>
      <c r="E1053" s="2">
        <v>-40755.35</v>
      </c>
      <c r="F1053" s="2" t="s">
        <v>69</v>
      </c>
    </row>
    <row r="1054">
      <c r="A1054" s="2" t="s">
        <v>9306</v>
      </c>
      <c r="B1054" s="2" t="s">
        <v>9307</v>
      </c>
      <c r="C1054" s="2">
        <v>15494</v>
      </c>
      <c r="D1054" s="2" t="s">
        <v>69</v>
      </c>
      <c r="E1054" s="2">
        <v>71737.22</v>
      </c>
      <c r="F1054" s="2" t="s">
        <v>69</v>
      </c>
    </row>
    <row r="1055">
      <c r="A1055" s="2" t="s">
        <v>9308</v>
      </c>
      <c r="B1055" s="2" t="s">
        <v>9309</v>
      </c>
      <c r="C1055" s="2">
        <v>-2451</v>
      </c>
      <c r="D1055" s="2" t="s">
        <v>69</v>
      </c>
      <c r="E1055" s="2">
        <v>-81716.34</v>
      </c>
      <c r="F1055" s="2" t="s">
        <v>69</v>
      </c>
    </row>
    <row r="1056">
      <c r="A1056" s="2" t="s">
        <v>9310</v>
      </c>
      <c r="B1056" s="2" t="s">
        <v>9311</v>
      </c>
      <c r="C1056" s="2">
        <v>-900</v>
      </c>
      <c r="D1056" s="2" t="s">
        <v>69</v>
      </c>
      <c r="E1056" s="2">
        <v>-41899.52</v>
      </c>
      <c r="F1056" s="2" t="s">
        <v>69</v>
      </c>
    </row>
    <row r="1057">
      <c r="A1057" s="2" t="s">
        <v>9312</v>
      </c>
      <c r="B1057" s="2" t="s">
        <v>9313</v>
      </c>
      <c r="C1057" s="2">
        <v>300</v>
      </c>
      <c r="D1057" s="2" t="s">
        <v>69</v>
      </c>
      <c r="E1057" s="2">
        <v>17846.23</v>
      </c>
      <c r="F1057" s="2" t="s">
        <v>69</v>
      </c>
    </row>
    <row r="1058">
      <c r="A1058" s="2" t="s">
        <v>9314</v>
      </c>
      <c r="B1058" s="2" t="s">
        <v>9315</v>
      </c>
      <c r="C1058" s="2">
        <v>-1481</v>
      </c>
      <c r="D1058" s="2" t="s">
        <v>69</v>
      </c>
      <c r="E1058" s="2">
        <v>-82180.69</v>
      </c>
      <c r="F1058" s="2" t="s">
        <v>69</v>
      </c>
    </row>
    <row r="1059">
      <c r="A1059" s="2" t="s">
        <v>9316</v>
      </c>
      <c r="B1059" s="2" t="s">
        <v>9317</v>
      </c>
      <c r="C1059" s="2">
        <v>1514</v>
      </c>
      <c r="D1059" s="2" t="s">
        <v>69</v>
      </c>
      <c r="E1059" s="2">
        <v>74912.72</v>
      </c>
      <c r="F1059" s="2" t="s">
        <v>69</v>
      </c>
    </row>
    <row r="1060">
      <c r="A1060" s="2" t="s">
        <v>9318</v>
      </c>
      <c r="B1060" s="2" t="s">
        <v>9319</v>
      </c>
      <c r="C1060" s="2">
        <v>5191</v>
      </c>
      <c r="D1060" s="2" t="s">
        <v>69</v>
      </c>
      <c r="E1060" s="2">
        <v>14319.47</v>
      </c>
      <c r="F1060" s="2" t="s">
        <v>69</v>
      </c>
    </row>
    <row r="1061">
      <c r="A1061" s="2" t="s">
        <v>9320</v>
      </c>
      <c r="B1061" s="2" t="s">
        <v>9321</v>
      </c>
      <c r="C1061" s="2">
        <v>8964</v>
      </c>
      <c r="D1061" s="2" t="s">
        <v>69</v>
      </c>
      <c r="E1061" s="2">
        <v>144439.66</v>
      </c>
      <c r="F1061" s="2" t="s">
        <v>69</v>
      </c>
    </row>
    <row r="1062">
      <c r="A1062" s="2" t="s">
        <v>9322</v>
      </c>
      <c r="B1062" s="2" t="s">
        <v>9323</v>
      </c>
      <c r="C1062" s="2">
        <v>8618</v>
      </c>
      <c r="D1062" s="2" t="s">
        <v>69</v>
      </c>
      <c r="E1062" s="2">
        <v>91631.45</v>
      </c>
      <c r="F1062" s="2" t="s">
        <v>69</v>
      </c>
    </row>
    <row r="1063">
      <c r="A1063" s="2" t="s">
        <v>9324</v>
      </c>
      <c r="B1063" s="2" t="s">
        <v>9325</v>
      </c>
      <c r="C1063" s="2">
        <v>37633</v>
      </c>
      <c r="D1063" s="2" t="s">
        <v>69</v>
      </c>
      <c r="E1063" s="2">
        <v>156539.44</v>
      </c>
      <c r="F1063" s="2" t="s">
        <v>69</v>
      </c>
    </row>
    <row r="1064">
      <c r="A1064" s="2" t="s">
        <v>9326</v>
      </c>
      <c r="B1064" s="2" t="s">
        <v>9327</v>
      </c>
      <c r="C1064" s="2">
        <v>800</v>
      </c>
      <c r="D1064" s="2" t="s">
        <v>69</v>
      </c>
      <c r="E1064" s="2">
        <v>31006.42</v>
      </c>
      <c r="F1064" s="2" t="s">
        <v>69</v>
      </c>
    </row>
    <row r="1065">
      <c r="A1065" s="2" t="s">
        <v>9328</v>
      </c>
      <c r="B1065" s="2" t="s">
        <v>9329</v>
      </c>
      <c r="C1065" s="2">
        <v>1761</v>
      </c>
      <c r="D1065" s="2" t="s">
        <v>69</v>
      </c>
      <c r="E1065" s="2">
        <v>42571.68</v>
      </c>
      <c r="F1065" s="2" t="s">
        <v>69</v>
      </c>
    </row>
    <row r="1066">
      <c r="A1066" s="2" t="s">
        <v>9330</v>
      </c>
      <c r="B1066" s="2" t="s">
        <v>9331</v>
      </c>
      <c r="C1066" s="2">
        <v>2160</v>
      </c>
      <c r="D1066" s="2" t="s">
        <v>69</v>
      </c>
      <c r="E1066" s="2">
        <v>336873.6</v>
      </c>
      <c r="F1066" s="2" t="s">
        <v>69</v>
      </c>
    </row>
    <row r="1067">
      <c r="A1067" s="2" t="s">
        <v>9332</v>
      </c>
      <c r="B1067" s="2" t="s">
        <v>9333</v>
      </c>
      <c r="C1067" s="2">
        <v>6300</v>
      </c>
      <c r="D1067" s="2" t="s">
        <v>69</v>
      </c>
      <c r="E1067" s="2">
        <v>158630.67</v>
      </c>
      <c r="F1067" s="2" t="s">
        <v>69</v>
      </c>
    </row>
    <row r="1068">
      <c r="A1068" s="2" t="s">
        <v>9334</v>
      </c>
      <c r="B1068" s="2" t="s">
        <v>9335</v>
      </c>
      <c r="C1068" s="2">
        <v>-57228</v>
      </c>
      <c r="D1068" s="2" t="s">
        <v>69</v>
      </c>
      <c r="E1068" s="2">
        <v>-72072.43</v>
      </c>
      <c r="F1068" s="2" t="s">
        <v>69</v>
      </c>
    </row>
    <row r="1069">
      <c r="A1069" s="2" t="s">
        <v>9336</v>
      </c>
      <c r="B1069" s="2" t="s">
        <v>9337</v>
      </c>
      <c r="C1069" s="2">
        <v>-8707</v>
      </c>
      <c r="D1069" s="2" t="s">
        <v>69</v>
      </c>
      <c r="E1069" s="2">
        <v>-83413.06</v>
      </c>
      <c r="F1069" s="2" t="s">
        <v>69</v>
      </c>
    </row>
    <row r="1070">
      <c r="A1070" s="2" t="s">
        <v>9338</v>
      </c>
      <c r="B1070" s="2" t="s">
        <v>9339</v>
      </c>
      <c r="C1070" s="2">
        <v>536</v>
      </c>
      <c r="D1070" s="2" t="s">
        <v>69</v>
      </c>
      <c r="E1070" s="2">
        <v>60316.08</v>
      </c>
      <c r="F1070" s="2" t="s">
        <v>69</v>
      </c>
    </row>
    <row r="1071">
      <c r="A1071" s="2" t="s">
        <v>9340</v>
      </c>
      <c r="B1071" s="2" t="s">
        <v>9341</v>
      </c>
      <c r="C1071" s="2">
        <v>0</v>
      </c>
      <c r="D1071" s="2" t="s">
        <v>69</v>
      </c>
      <c r="E1071" s="2">
        <v>0</v>
      </c>
      <c r="F1071" s="2" t="s">
        <v>69</v>
      </c>
    </row>
    <row r="1072">
      <c r="A1072" s="2" t="s">
        <v>9342</v>
      </c>
      <c r="B1072" s="2" t="s">
        <v>9343</v>
      </c>
      <c r="C1072" s="2">
        <v>2524</v>
      </c>
      <c r="D1072" s="2" t="s">
        <v>69</v>
      </c>
      <c r="E1072" s="2">
        <v>43609.47</v>
      </c>
      <c r="F1072" s="2" t="s">
        <v>69</v>
      </c>
    </row>
    <row r="1073">
      <c r="A1073" s="2" t="s">
        <v>9344</v>
      </c>
      <c r="B1073" s="2" t="s">
        <v>9345</v>
      </c>
      <c r="C1073" s="2">
        <v>-19624</v>
      </c>
      <c r="D1073" s="2" t="s">
        <v>69</v>
      </c>
      <c r="E1073" s="2">
        <v>-508261.6</v>
      </c>
      <c r="F1073" s="2" t="s">
        <v>69</v>
      </c>
    </row>
    <row r="1074">
      <c r="A1074" s="2" t="s">
        <v>9346</v>
      </c>
      <c r="B1074" s="2" t="s">
        <v>9347</v>
      </c>
      <c r="C1074" s="2">
        <v>-2400</v>
      </c>
      <c r="D1074" s="2" t="s">
        <v>69</v>
      </c>
      <c r="E1074" s="2">
        <v>-22776</v>
      </c>
      <c r="F1074" s="2" t="s">
        <v>69</v>
      </c>
    </row>
    <row r="1075">
      <c r="A1075" s="2" t="s">
        <v>9348</v>
      </c>
      <c r="B1075" s="2" t="s">
        <v>9349</v>
      </c>
      <c r="C1075" s="2">
        <v>-8179</v>
      </c>
      <c r="D1075" s="2" t="s">
        <v>69</v>
      </c>
      <c r="E1075" s="2">
        <v>-97002.94</v>
      </c>
      <c r="F1075" s="2" t="s">
        <v>69</v>
      </c>
    </row>
    <row r="1076">
      <c r="A1076" s="2" t="s">
        <v>9350</v>
      </c>
      <c r="B1076" s="2" t="s">
        <v>9351</v>
      </c>
      <c r="C1076" s="2">
        <v>-520</v>
      </c>
      <c r="D1076" s="2" t="s">
        <v>69</v>
      </c>
      <c r="E1076" s="2">
        <v>-55536</v>
      </c>
      <c r="F1076" s="2" t="s">
        <v>69</v>
      </c>
    </row>
    <row r="1077">
      <c r="A1077" s="2" t="s">
        <v>9352</v>
      </c>
      <c r="B1077" s="2" t="s">
        <v>9353</v>
      </c>
      <c r="C1077" s="2">
        <v>3085</v>
      </c>
      <c r="D1077" s="2" t="s">
        <v>69</v>
      </c>
      <c r="E1077" s="2">
        <v>51533.89</v>
      </c>
      <c r="F1077" s="2" t="s">
        <v>69</v>
      </c>
    </row>
    <row r="1078">
      <c r="A1078" s="2" t="s">
        <v>9354</v>
      </c>
      <c r="B1078" s="2" t="s">
        <v>9355</v>
      </c>
      <c r="C1078" s="2">
        <v>2434</v>
      </c>
      <c r="D1078" s="2" t="s">
        <v>69</v>
      </c>
      <c r="E1078" s="2">
        <v>30084.24</v>
      </c>
      <c r="F1078" s="2" t="s">
        <v>69</v>
      </c>
    </row>
    <row r="1079">
      <c r="A1079" s="2" t="s">
        <v>9356</v>
      </c>
      <c r="B1079" s="2" t="s">
        <v>9357</v>
      </c>
      <c r="C1079" s="2">
        <v>482</v>
      </c>
      <c r="D1079" s="2" t="s">
        <v>69</v>
      </c>
      <c r="E1079" s="2">
        <v>30279.24</v>
      </c>
      <c r="F1079" s="2" t="s">
        <v>69</v>
      </c>
    </row>
    <row r="1080">
      <c r="A1080" s="2" t="s">
        <v>9358</v>
      </c>
      <c r="B1080" s="2" t="s">
        <v>9359</v>
      </c>
      <c r="C1080" s="2">
        <v>3290</v>
      </c>
      <c r="D1080" s="2" t="s">
        <v>69</v>
      </c>
      <c r="E1080" s="2">
        <v>98700</v>
      </c>
      <c r="F1080" s="2" t="s">
        <v>69</v>
      </c>
    </row>
    <row r="1081">
      <c r="A1081" s="2" t="s">
        <v>9360</v>
      </c>
      <c r="B1081" s="2" t="s">
        <v>9361</v>
      </c>
      <c r="C1081" s="2">
        <v>1663</v>
      </c>
      <c r="D1081" s="2" t="s">
        <v>69</v>
      </c>
      <c r="E1081" s="2">
        <v>25709.98</v>
      </c>
      <c r="F1081" s="2" t="s">
        <v>69</v>
      </c>
    </row>
    <row r="1082">
      <c r="A1082" s="2" t="s">
        <v>9362</v>
      </c>
      <c r="B1082" s="2" t="s">
        <v>9363</v>
      </c>
      <c r="C1082" s="2">
        <v>14100</v>
      </c>
      <c r="D1082" s="2" t="s">
        <v>69</v>
      </c>
      <c r="E1082" s="2">
        <v>169603.82</v>
      </c>
      <c r="F1082" s="2" t="s">
        <v>69</v>
      </c>
    </row>
    <row r="1083">
      <c r="A1083" s="2" t="s">
        <v>9364</v>
      </c>
      <c r="B1083" s="2" t="s">
        <v>9365</v>
      </c>
      <c r="C1083" s="2">
        <v>700</v>
      </c>
      <c r="D1083" s="2" t="s">
        <v>69</v>
      </c>
      <c r="E1083" s="2">
        <v>15626.9</v>
      </c>
      <c r="F1083" s="2" t="s">
        <v>69</v>
      </c>
    </row>
    <row r="1084">
      <c r="A1084" s="2" t="s">
        <v>9366</v>
      </c>
      <c r="B1084" s="2" t="s">
        <v>9367</v>
      </c>
      <c r="C1084" s="2">
        <v>21070</v>
      </c>
      <c r="D1084" s="2" t="s">
        <v>69</v>
      </c>
      <c r="E1084" s="2">
        <v>93897.3</v>
      </c>
      <c r="F1084" s="2" t="s">
        <v>69</v>
      </c>
    </row>
    <row r="1085">
      <c r="A1085" s="2" t="s">
        <v>9368</v>
      </c>
      <c r="B1085" s="2" t="s">
        <v>9369</v>
      </c>
      <c r="C1085" s="2">
        <v>1146</v>
      </c>
      <c r="D1085" s="2" t="s">
        <v>69</v>
      </c>
      <c r="E1085" s="2">
        <v>36396.96</v>
      </c>
      <c r="F1085" s="2" t="s">
        <v>69</v>
      </c>
    </row>
    <row r="1086">
      <c r="A1086" s="2" t="s">
        <v>9370</v>
      </c>
      <c r="B1086" s="2" t="s">
        <v>9371</v>
      </c>
      <c r="C1086" s="2">
        <v>3100</v>
      </c>
      <c r="D1086" s="2" t="s">
        <v>69</v>
      </c>
      <c r="E1086" s="2">
        <v>65014.46</v>
      </c>
      <c r="F1086" s="2" t="s">
        <v>69</v>
      </c>
    </row>
    <row r="1087">
      <c r="A1087" s="2" t="s">
        <v>9372</v>
      </c>
      <c r="B1087" s="2" t="s">
        <v>9373</v>
      </c>
      <c r="C1087" s="2">
        <v>-10595</v>
      </c>
      <c r="D1087" s="2" t="s">
        <v>69</v>
      </c>
      <c r="E1087" s="2">
        <v>-36458.83</v>
      </c>
      <c r="F1087" s="2" t="s">
        <v>69</v>
      </c>
    </row>
    <row r="1088">
      <c r="A1088" s="2" t="s">
        <v>9374</v>
      </c>
      <c r="B1088" s="2" t="s">
        <v>9375</v>
      </c>
      <c r="C1088" s="2">
        <v>-1326</v>
      </c>
      <c r="D1088" s="2" t="s">
        <v>69</v>
      </c>
      <c r="E1088" s="2">
        <v>-54366</v>
      </c>
      <c r="F1088" s="2" t="s">
        <v>69</v>
      </c>
    </row>
    <row r="1089">
      <c r="A1089" s="2" t="s">
        <v>9376</v>
      </c>
      <c r="B1089" s="2" t="s">
        <v>9377</v>
      </c>
      <c r="C1089" s="2">
        <v>11047</v>
      </c>
      <c r="D1089" s="2" t="s">
        <v>69</v>
      </c>
      <c r="E1089" s="2">
        <v>210224.41</v>
      </c>
      <c r="F1089" s="2" t="s">
        <v>69</v>
      </c>
    </row>
    <row r="1090">
      <c r="A1090" s="2" t="s">
        <v>9378</v>
      </c>
      <c r="B1090" s="2" t="s">
        <v>9379</v>
      </c>
      <c r="C1090" s="2">
        <v>3016</v>
      </c>
      <c r="D1090" s="2" t="s">
        <v>69</v>
      </c>
      <c r="E1090" s="2">
        <v>155595.44</v>
      </c>
      <c r="F1090" s="2" t="s">
        <v>69</v>
      </c>
    </row>
    <row r="1091">
      <c r="A1091" s="2" t="s">
        <v>6397</v>
      </c>
      <c r="B1091" s="2" t="s">
        <v>9380</v>
      </c>
      <c r="C1091" s="2">
        <v>-3749</v>
      </c>
      <c r="D1091" s="2" t="s">
        <v>69</v>
      </c>
      <c r="E1091" s="2">
        <v>-106771.52</v>
      </c>
      <c r="F1091" s="2" t="s">
        <v>69</v>
      </c>
    </row>
    <row r="1092">
      <c r="A1092" s="2" t="s">
        <v>9381</v>
      </c>
      <c r="B1092" s="2" t="s">
        <v>9382</v>
      </c>
      <c r="C1092" s="2">
        <v>-439</v>
      </c>
      <c r="D1092" s="2" t="s">
        <v>69</v>
      </c>
      <c r="E1092" s="2">
        <v>-84608.47</v>
      </c>
      <c r="F1092" s="2" t="s">
        <v>69</v>
      </c>
    </row>
    <row r="1093">
      <c r="A1093" s="2" t="s">
        <v>9383</v>
      </c>
      <c r="B1093" s="2" t="s">
        <v>9384</v>
      </c>
      <c r="C1093" s="2">
        <v>3447</v>
      </c>
      <c r="D1093" s="2" t="s">
        <v>69</v>
      </c>
      <c r="E1093" s="2">
        <v>26266.14</v>
      </c>
      <c r="F1093" s="2" t="s">
        <v>69</v>
      </c>
    </row>
    <row r="1094">
      <c r="A1094" s="2" t="s">
        <v>9385</v>
      </c>
      <c r="B1094" s="2" t="s">
        <v>9386</v>
      </c>
      <c r="C1094" s="2">
        <v>-19953</v>
      </c>
      <c r="D1094" s="2" t="s">
        <v>69</v>
      </c>
      <c r="E1094" s="2">
        <v>-51843.57</v>
      </c>
      <c r="F1094" s="2" t="s">
        <v>69</v>
      </c>
    </row>
    <row r="1095">
      <c r="A1095" s="2" t="s">
        <v>9387</v>
      </c>
      <c r="B1095" s="2" t="s">
        <v>9388</v>
      </c>
      <c r="C1095" s="2">
        <v>-4742</v>
      </c>
      <c r="D1095" s="2" t="s">
        <v>69</v>
      </c>
      <c r="E1095" s="2">
        <v>-157102.46</v>
      </c>
      <c r="F1095" s="2" t="s">
        <v>69</v>
      </c>
    </row>
    <row r="1096">
      <c r="A1096" s="2" t="s">
        <v>9389</v>
      </c>
      <c r="B1096" s="2" t="s">
        <v>9390</v>
      </c>
      <c r="C1096" s="2">
        <v>-40050</v>
      </c>
      <c r="D1096" s="2" t="s">
        <v>69</v>
      </c>
      <c r="E1096" s="2">
        <v>-82736.65</v>
      </c>
      <c r="F1096" s="2" t="s">
        <v>69</v>
      </c>
    </row>
    <row r="1097">
      <c r="A1097" s="2" t="s">
        <v>9391</v>
      </c>
      <c r="B1097" s="2" t="s">
        <v>9392</v>
      </c>
      <c r="C1097" s="2">
        <v>1353</v>
      </c>
      <c r="D1097" s="2" t="s">
        <v>69</v>
      </c>
      <c r="E1097" s="2">
        <v>66107.58</v>
      </c>
      <c r="F1097" s="2" t="s">
        <v>69</v>
      </c>
    </row>
    <row r="1098">
      <c r="A1098" s="2" t="s">
        <v>9393</v>
      </c>
      <c r="B1098" s="2" t="s">
        <v>9394</v>
      </c>
      <c r="C1098" s="2">
        <v>-8725</v>
      </c>
      <c r="D1098" s="2" t="s">
        <v>69</v>
      </c>
      <c r="E1098" s="2">
        <v>-76446.25</v>
      </c>
      <c r="F1098" s="2" t="s">
        <v>69</v>
      </c>
    </row>
    <row r="1099">
      <c r="A1099" s="2" t="s">
        <v>9395</v>
      </c>
      <c r="B1099" s="2" t="s">
        <v>9396</v>
      </c>
      <c r="C1099" s="2">
        <v>1811</v>
      </c>
      <c r="D1099" s="2" t="s">
        <v>69</v>
      </c>
      <c r="E1099" s="2">
        <v>87199.65</v>
      </c>
      <c r="F1099" s="2" t="s">
        <v>69</v>
      </c>
    </row>
    <row r="1100">
      <c r="A1100" s="2" t="s">
        <v>9397</v>
      </c>
      <c r="B1100" s="2" t="s">
        <v>9398</v>
      </c>
      <c r="C1100" s="2">
        <v>1563</v>
      </c>
      <c r="D1100" s="2" t="s">
        <v>69</v>
      </c>
      <c r="E1100" s="2">
        <v>98335.95</v>
      </c>
      <c r="F1100" s="2" t="s">
        <v>69</v>
      </c>
    </row>
    <row r="1101">
      <c r="A1101" s="2" t="s">
        <v>9399</v>
      </c>
      <c r="B1101" s="2" t="s">
        <v>9400</v>
      </c>
      <c r="C1101" s="2">
        <v>-1712</v>
      </c>
      <c r="D1101" s="2" t="s">
        <v>69</v>
      </c>
      <c r="E1101" s="2">
        <v>-88446.36</v>
      </c>
      <c r="F1101" s="2" t="s">
        <v>69</v>
      </c>
    </row>
    <row r="1102">
      <c r="A1102" s="2" t="s">
        <v>9401</v>
      </c>
      <c r="B1102" s="2" t="s">
        <v>9402</v>
      </c>
      <c r="C1102" s="2">
        <v>877</v>
      </c>
      <c r="D1102" s="2" t="s">
        <v>69</v>
      </c>
      <c r="E1102" s="2">
        <v>23222.96</v>
      </c>
      <c r="F1102" s="2" t="s">
        <v>69</v>
      </c>
    </row>
    <row r="1103">
      <c r="A1103" s="2" t="s">
        <v>9403</v>
      </c>
      <c r="B1103" s="2" t="s">
        <v>9404</v>
      </c>
      <c r="C1103" s="2">
        <v>3391</v>
      </c>
      <c r="D1103" s="2" t="s">
        <v>69</v>
      </c>
      <c r="E1103" s="2">
        <v>16613.21</v>
      </c>
      <c r="F1103" s="2" t="s">
        <v>69</v>
      </c>
    </row>
    <row r="1104">
      <c r="A1104" s="2" t="s">
        <v>9405</v>
      </c>
      <c r="B1104" s="2" t="s">
        <v>9406</v>
      </c>
      <c r="C1104" s="2">
        <v>-4517</v>
      </c>
      <c r="D1104" s="2" t="s">
        <v>69</v>
      </c>
      <c r="E1104" s="2">
        <v>-23558.94</v>
      </c>
      <c r="F1104" s="2" t="s">
        <v>69</v>
      </c>
    </row>
    <row r="1105">
      <c r="A1105" s="2" t="s">
        <v>9407</v>
      </c>
      <c r="B1105" s="2" t="s">
        <v>9408</v>
      </c>
      <c r="C1105" s="2">
        <v>310</v>
      </c>
      <c r="D1105" s="2" t="s">
        <v>69</v>
      </c>
      <c r="E1105" s="2">
        <v>36468.4</v>
      </c>
      <c r="F1105" s="2" t="s">
        <v>69</v>
      </c>
    </row>
    <row r="1106">
      <c r="A1106" s="2" t="s">
        <v>9409</v>
      </c>
      <c r="B1106" s="2" t="s">
        <v>9410</v>
      </c>
      <c r="C1106" s="2">
        <v>-2591</v>
      </c>
      <c r="D1106" s="2" t="s">
        <v>69</v>
      </c>
      <c r="E1106" s="2">
        <v>-87523.98</v>
      </c>
      <c r="F1106" s="2" t="s">
        <v>69</v>
      </c>
    </row>
    <row r="1107">
      <c r="A1107" s="2" t="s">
        <v>9411</v>
      </c>
      <c r="B1107" s="2" t="s">
        <v>9412</v>
      </c>
      <c r="C1107" s="2">
        <v>2415</v>
      </c>
      <c r="D1107" s="2" t="s">
        <v>69</v>
      </c>
      <c r="E1107" s="2">
        <v>129661.35</v>
      </c>
      <c r="F1107" s="2" t="s">
        <v>69</v>
      </c>
    </row>
    <row r="1108">
      <c r="A1108" s="2" t="s">
        <v>9413</v>
      </c>
      <c r="B1108" s="2" t="s">
        <v>9414</v>
      </c>
      <c r="C1108" s="2">
        <v>542</v>
      </c>
      <c r="D1108" s="2" t="s">
        <v>69</v>
      </c>
      <c r="E1108" s="2">
        <v>128817.6</v>
      </c>
      <c r="F1108" s="2" t="s">
        <v>69</v>
      </c>
    </row>
    <row r="1109">
      <c r="A1109" s="2" t="s">
        <v>9415</v>
      </c>
      <c r="B1109" s="2" t="s">
        <v>9416</v>
      </c>
      <c r="C1109" s="2">
        <v>-5016</v>
      </c>
      <c r="D1109" s="2" t="s">
        <v>69</v>
      </c>
      <c r="E1109" s="2">
        <v>-54473.76</v>
      </c>
      <c r="F1109" s="2" t="s">
        <v>69</v>
      </c>
    </row>
    <row r="1110">
      <c r="A1110" s="2" t="s">
        <v>9417</v>
      </c>
      <c r="B1110" s="2" t="s">
        <v>9418</v>
      </c>
      <c r="C1110" s="2">
        <v>-4598</v>
      </c>
      <c r="D1110" s="2" t="s">
        <v>69</v>
      </c>
      <c r="E1110" s="2">
        <v>-17840.24</v>
      </c>
      <c r="F1110" s="2" t="s">
        <v>69</v>
      </c>
    </row>
    <row r="1111">
      <c r="A1111" s="2" t="s">
        <v>9419</v>
      </c>
      <c r="B1111" s="2" t="s">
        <v>9420</v>
      </c>
      <c r="C1111" s="2">
        <v>-236</v>
      </c>
      <c r="D1111" s="2" t="s">
        <v>69</v>
      </c>
      <c r="E1111" s="2">
        <v>-97099.84</v>
      </c>
      <c r="F1111" s="2" t="s">
        <v>69</v>
      </c>
    </row>
    <row r="1112">
      <c r="A1112" s="2" t="s">
        <v>9421</v>
      </c>
      <c r="B1112" s="2" t="s">
        <v>9422</v>
      </c>
      <c r="C1112" s="2">
        <v>-1037</v>
      </c>
      <c r="D1112" s="2" t="s">
        <v>69</v>
      </c>
      <c r="E1112" s="2">
        <v>-36936.08</v>
      </c>
      <c r="F1112" s="2" t="s">
        <v>69</v>
      </c>
    </row>
    <row r="1113">
      <c r="A1113" s="2" t="s">
        <v>9423</v>
      </c>
      <c r="B1113" s="2" t="s">
        <v>9424</v>
      </c>
      <c r="C1113" s="2">
        <v>1205</v>
      </c>
      <c r="D1113" s="2" t="s">
        <v>69</v>
      </c>
      <c r="E1113" s="2">
        <v>84398.2</v>
      </c>
      <c r="F1113" s="2" t="s">
        <v>69</v>
      </c>
    </row>
    <row r="1114">
      <c r="A1114" s="2" t="s">
        <v>9425</v>
      </c>
      <c r="B1114" s="2" t="s">
        <v>9426</v>
      </c>
      <c r="C1114" s="2">
        <v>-1200</v>
      </c>
      <c r="D1114" s="2" t="s">
        <v>69</v>
      </c>
      <c r="E1114" s="2">
        <v>-8093.6</v>
      </c>
      <c r="F1114" s="2" t="s">
        <v>69</v>
      </c>
    </row>
    <row r="1115">
      <c r="A1115" s="2" t="s">
        <v>9427</v>
      </c>
      <c r="B1115" s="2" t="s">
        <v>9428</v>
      </c>
      <c r="C1115" s="2">
        <v>5698</v>
      </c>
      <c r="D1115" s="2" t="s">
        <v>69</v>
      </c>
      <c r="E1115" s="2">
        <v>32517.19</v>
      </c>
      <c r="F1115" s="2" t="s">
        <v>69</v>
      </c>
    </row>
    <row r="1116">
      <c r="A1116" s="2" t="s">
        <v>9429</v>
      </c>
      <c r="B1116" s="2" t="s">
        <v>9430</v>
      </c>
      <c r="C1116" s="2">
        <v>-20831</v>
      </c>
      <c r="D1116" s="2" t="s">
        <v>69</v>
      </c>
      <c r="E1116" s="2">
        <v>-66570.19</v>
      </c>
      <c r="F1116" s="2" t="s">
        <v>69</v>
      </c>
    </row>
    <row r="1117">
      <c r="A1117" s="2" t="s">
        <v>9431</v>
      </c>
      <c r="B1117" s="2" t="s">
        <v>9432</v>
      </c>
      <c r="C1117" s="2">
        <v>-11666</v>
      </c>
      <c r="D1117" s="2" t="s">
        <v>69</v>
      </c>
      <c r="E1117" s="2">
        <v>-87999.24</v>
      </c>
      <c r="F1117" s="2" t="s">
        <v>69</v>
      </c>
    </row>
    <row r="1118">
      <c r="A1118" s="2" t="s">
        <v>9433</v>
      </c>
      <c r="B1118" s="2" t="s">
        <v>9434</v>
      </c>
      <c r="C1118" s="2">
        <v>-16680</v>
      </c>
      <c r="D1118" s="2" t="s">
        <v>69</v>
      </c>
      <c r="E1118" s="2">
        <v>-311194.84</v>
      </c>
      <c r="F1118" s="2" t="s">
        <v>69</v>
      </c>
    </row>
    <row r="1119">
      <c r="A1119" s="2" t="s">
        <v>9435</v>
      </c>
      <c r="B1119" s="2" t="s">
        <v>9436</v>
      </c>
      <c r="C1119" s="2">
        <v>2800</v>
      </c>
      <c r="D1119" s="2" t="s">
        <v>69</v>
      </c>
      <c r="E1119" s="2">
        <v>18453.15</v>
      </c>
      <c r="F1119" s="2" t="s">
        <v>69</v>
      </c>
    </row>
    <row r="1120">
      <c r="A1120" s="2" t="s">
        <v>9437</v>
      </c>
      <c r="B1120" s="2" t="s">
        <v>9438</v>
      </c>
      <c r="C1120" s="2">
        <v>8400</v>
      </c>
      <c r="D1120" s="2" t="s">
        <v>69</v>
      </c>
      <c r="E1120" s="2">
        <v>153441.98</v>
      </c>
      <c r="F1120" s="2" t="s">
        <v>69</v>
      </c>
    </row>
    <row r="1121">
      <c r="A1121" s="2" t="s">
        <v>9439</v>
      </c>
      <c r="B1121" s="2" t="s">
        <v>9440</v>
      </c>
      <c r="C1121" s="2">
        <v>1100</v>
      </c>
      <c r="D1121" s="2" t="s">
        <v>69</v>
      </c>
      <c r="E1121" s="2">
        <v>27517.27</v>
      </c>
      <c r="F1121" s="2" t="s">
        <v>69</v>
      </c>
    </row>
    <row r="1122">
      <c r="A1122" s="2" t="s">
        <v>9441</v>
      </c>
      <c r="B1122" s="2" t="s">
        <v>9442</v>
      </c>
      <c r="C1122" s="2">
        <v>1568</v>
      </c>
      <c r="D1122" s="2" t="s">
        <v>69</v>
      </c>
      <c r="E1122" s="2">
        <v>86271.36</v>
      </c>
      <c r="F1122" s="2" t="s">
        <v>69</v>
      </c>
    </row>
    <row r="1123">
      <c r="A1123" s="2" t="s">
        <v>9443</v>
      </c>
      <c r="B1123" s="2" t="s">
        <v>9444</v>
      </c>
      <c r="C1123" s="2">
        <v>2400</v>
      </c>
      <c r="D1123" s="2" t="s">
        <v>69</v>
      </c>
      <c r="E1123" s="2">
        <v>46341.04</v>
      </c>
      <c r="F1123" s="2" t="s">
        <v>69</v>
      </c>
    </row>
    <row r="1124">
      <c r="A1124" s="2" t="s">
        <v>9445</v>
      </c>
      <c r="B1124" s="2" t="s">
        <v>9446</v>
      </c>
      <c r="C1124" s="2">
        <v>1200</v>
      </c>
      <c r="D1124" s="2" t="s">
        <v>69</v>
      </c>
      <c r="E1124" s="2">
        <v>42923.5</v>
      </c>
      <c r="F1124" s="2" t="s">
        <v>69</v>
      </c>
    </row>
    <row r="1125">
      <c r="A1125" s="2" t="s">
        <v>9447</v>
      </c>
      <c r="B1125" s="2" t="s">
        <v>9448</v>
      </c>
      <c r="C1125" s="2">
        <v>1600</v>
      </c>
      <c r="D1125" s="2" t="s">
        <v>69</v>
      </c>
      <c r="E1125" s="2">
        <v>52195.82</v>
      </c>
      <c r="F1125" s="2" t="s">
        <v>69</v>
      </c>
    </row>
    <row r="1126">
      <c r="A1126" s="2" t="s">
        <v>9449</v>
      </c>
      <c r="B1126" s="2" t="s">
        <v>9450</v>
      </c>
      <c r="C1126" s="2">
        <v>5200</v>
      </c>
      <c r="D1126" s="2" t="s">
        <v>69</v>
      </c>
      <c r="E1126" s="2">
        <v>146622.3</v>
      </c>
      <c r="F1126" s="2" t="s">
        <v>69</v>
      </c>
    </row>
    <row r="1127">
      <c r="A1127" s="2" t="s">
        <v>9451</v>
      </c>
      <c r="B1127" s="2" t="s">
        <v>9452</v>
      </c>
      <c r="C1127" s="2">
        <v>16900</v>
      </c>
      <c r="D1127" s="2" t="s">
        <v>69</v>
      </c>
      <c r="E1127" s="2">
        <v>328155.43</v>
      </c>
      <c r="F1127" s="2" t="s">
        <v>69</v>
      </c>
    </row>
    <row r="1128">
      <c r="A1128" s="2" t="s">
        <v>9453</v>
      </c>
      <c r="B1128" s="2" t="s">
        <v>9454</v>
      </c>
      <c r="C1128" s="2">
        <v>-6319</v>
      </c>
      <c r="D1128" s="2" t="s">
        <v>69</v>
      </c>
      <c r="E1128" s="2">
        <v>-89503.38</v>
      </c>
      <c r="F1128" s="2" t="s">
        <v>69</v>
      </c>
    </row>
    <row r="1129">
      <c r="A1129" s="2" t="s">
        <v>9455</v>
      </c>
      <c r="B1129" s="2" t="s">
        <v>9456</v>
      </c>
      <c r="C1129" s="2">
        <v>1100</v>
      </c>
      <c r="D1129" s="2" t="s">
        <v>69</v>
      </c>
      <c r="E1129" s="2">
        <v>20349.2</v>
      </c>
      <c r="F1129" s="2" t="s">
        <v>69</v>
      </c>
    </row>
    <row r="1130">
      <c r="A1130" s="2" t="s">
        <v>9457</v>
      </c>
      <c r="B1130" s="2" t="s">
        <v>9458</v>
      </c>
      <c r="C1130" s="2">
        <v>1100</v>
      </c>
      <c r="D1130" s="2" t="s">
        <v>69</v>
      </c>
      <c r="E1130" s="2">
        <v>21440.03</v>
      </c>
      <c r="F1130" s="2" t="s">
        <v>69</v>
      </c>
    </row>
    <row r="1131">
      <c r="A1131" s="2" t="s">
        <v>9459</v>
      </c>
      <c r="B1131" s="2" t="s">
        <v>9460</v>
      </c>
      <c r="C1131" s="2">
        <v>185100</v>
      </c>
      <c r="D1131" s="2" t="s">
        <v>69</v>
      </c>
      <c r="E1131" s="2">
        <v>291517.09</v>
      </c>
      <c r="F1131" s="2" t="s">
        <v>69</v>
      </c>
    </row>
    <row r="1132">
      <c r="A1132" s="2" t="s">
        <v>9461</v>
      </c>
      <c r="B1132" s="2" t="s">
        <v>9462</v>
      </c>
      <c r="C1132" s="2">
        <v>2500</v>
      </c>
      <c r="D1132" s="2" t="s">
        <v>69</v>
      </c>
      <c r="E1132" s="2">
        <v>26901.05</v>
      </c>
      <c r="F1132" s="2" t="s">
        <v>69</v>
      </c>
    </row>
    <row r="1133">
      <c r="A1133" s="2" t="s">
        <v>9463</v>
      </c>
      <c r="B1133" s="2" t="s">
        <v>9464</v>
      </c>
      <c r="C1133" s="2">
        <v>-2200</v>
      </c>
      <c r="D1133" s="2" t="s">
        <v>69</v>
      </c>
      <c r="E1133" s="2">
        <v>-56285.32</v>
      </c>
      <c r="F1133" s="2" t="s">
        <v>69</v>
      </c>
    </row>
    <row r="1134">
      <c r="A1134" s="2" t="s">
        <v>9465</v>
      </c>
      <c r="B1134" s="2" t="s">
        <v>9466</v>
      </c>
      <c r="C1134" s="2">
        <v>800</v>
      </c>
      <c r="D1134" s="2" t="s">
        <v>69</v>
      </c>
      <c r="E1134" s="2">
        <v>37781.02</v>
      </c>
      <c r="F1134" s="2" t="s">
        <v>69</v>
      </c>
    </row>
    <row r="1135">
      <c r="A1135" s="2" t="s">
        <v>9467</v>
      </c>
      <c r="B1135" s="2" t="s">
        <v>9468</v>
      </c>
      <c r="C1135" s="2">
        <v>1200</v>
      </c>
      <c r="D1135" s="2" t="s">
        <v>69</v>
      </c>
      <c r="E1135" s="2">
        <v>37806.23</v>
      </c>
      <c r="F1135" s="2" t="s">
        <v>69</v>
      </c>
    </row>
    <row r="1136">
      <c r="A1136" s="2" t="s">
        <v>9469</v>
      </c>
      <c r="B1136" s="2" t="s">
        <v>9470</v>
      </c>
      <c r="C1136" s="2">
        <v>19900</v>
      </c>
      <c r="D1136" s="2" t="s">
        <v>69</v>
      </c>
      <c r="E1136" s="2">
        <v>88544.28</v>
      </c>
      <c r="F1136" s="2" t="s">
        <v>69</v>
      </c>
    </row>
    <row r="1137">
      <c r="A1137" s="2" t="s">
        <v>9471</v>
      </c>
      <c r="B1137" s="2" t="s">
        <v>9472</v>
      </c>
      <c r="C1137" s="2">
        <v>-4700</v>
      </c>
      <c r="D1137" s="2" t="s">
        <v>69</v>
      </c>
      <c r="E1137" s="2">
        <v>-115042.82</v>
      </c>
      <c r="F1137" s="2" t="s">
        <v>69</v>
      </c>
    </row>
    <row r="1138">
      <c r="A1138" s="2" t="s">
        <v>9473</v>
      </c>
      <c r="B1138" s="2" t="s">
        <v>9474</v>
      </c>
      <c r="C1138" s="2">
        <v>6100</v>
      </c>
      <c r="D1138" s="2" t="s">
        <v>69</v>
      </c>
      <c r="E1138" s="2">
        <v>115508.32</v>
      </c>
      <c r="F1138" s="2" t="s">
        <v>69</v>
      </c>
    </row>
    <row r="1139">
      <c r="A1139" s="2" t="s">
        <v>9475</v>
      </c>
      <c r="B1139" s="2" t="s">
        <v>9476</v>
      </c>
      <c r="C1139" s="2">
        <v>2900</v>
      </c>
      <c r="D1139" s="2" t="s">
        <v>69</v>
      </c>
      <c r="E1139" s="2">
        <v>22942.45</v>
      </c>
      <c r="F1139" s="2" t="s">
        <v>69</v>
      </c>
    </row>
    <row r="1140">
      <c r="A1140" s="2" t="s">
        <v>9477</v>
      </c>
      <c r="B1140" s="2" t="s">
        <v>9478</v>
      </c>
      <c r="C1140" s="2">
        <v>7000</v>
      </c>
      <c r="D1140" s="2" t="s">
        <v>69</v>
      </c>
      <c r="E1140" s="2">
        <v>144136.51</v>
      </c>
      <c r="F1140" s="2" t="s">
        <v>69</v>
      </c>
    </row>
    <row r="1141">
      <c r="A1141" s="2" t="s">
        <v>9479</v>
      </c>
      <c r="B1141" s="2" t="s">
        <v>9480</v>
      </c>
      <c r="C1141" s="2">
        <v>-31200</v>
      </c>
      <c r="D1141" s="2" t="s">
        <v>69</v>
      </c>
      <c r="E1141" s="2">
        <v>-249768.77</v>
      </c>
      <c r="F1141" s="2" t="s">
        <v>69</v>
      </c>
    </row>
    <row r="1142">
      <c r="A1142" s="2" t="s">
        <v>9481</v>
      </c>
      <c r="B1142" s="2" t="s">
        <v>9482</v>
      </c>
      <c r="C1142" s="2">
        <v>-600</v>
      </c>
      <c r="D1142" s="2" t="s">
        <v>69</v>
      </c>
      <c r="E1142" s="2">
        <v>-16146.87</v>
      </c>
      <c r="F1142" s="2" t="s">
        <v>69</v>
      </c>
    </row>
    <row r="1143">
      <c r="A1143" s="2" t="s">
        <v>9483</v>
      </c>
      <c r="B1143" s="2" t="s">
        <v>9484</v>
      </c>
      <c r="C1143" s="2">
        <v>9700</v>
      </c>
      <c r="D1143" s="2" t="s">
        <v>69</v>
      </c>
      <c r="E1143" s="2">
        <v>90109.41</v>
      </c>
      <c r="F1143" s="2" t="s">
        <v>69</v>
      </c>
    </row>
    <row r="1144">
      <c r="A1144" s="2" t="s">
        <v>9485</v>
      </c>
      <c r="B1144" s="2" t="s">
        <v>9486</v>
      </c>
      <c r="C1144" s="2">
        <v>-1145</v>
      </c>
      <c r="D1144" s="2" t="s">
        <v>69</v>
      </c>
      <c r="E1144" s="2">
        <v>-18045.2</v>
      </c>
      <c r="F1144" s="2" t="s">
        <v>69</v>
      </c>
    </row>
    <row r="1145">
      <c r="A1145" s="2" t="s">
        <v>9487</v>
      </c>
      <c r="B1145" s="2" t="s">
        <v>9488</v>
      </c>
      <c r="C1145" s="2">
        <v>-5490</v>
      </c>
      <c r="D1145" s="2" t="s">
        <v>69</v>
      </c>
      <c r="E1145" s="2">
        <v>-93986.24</v>
      </c>
      <c r="F1145" s="2" t="s">
        <v>69</v>
      </c>
    </row>
    <row r="1146">
      <c r="A1146" s="2" t="s">
        <v>9489</v>
      </c>
      <c r="B1146" s="2" t="s">
        <v>9490</v>
      </c>
      <c r="C1146" s="2">
        <v>800</v>
      </c>
      <c r="D1146" s="2" t="s">
        <v>69</v>
      </c>
      <c r="E1146" s="2">
        <v>37475.2</v>
      </c>
      <c r="F1146" s="2" t="s">
        <v>69</v>
      </c>
    </row>
    <row r="1147">
      <c r="A1147" s="2" t="s">
        <v>9491</v>
      </c>
      <c r="B1147" s="2" t="s">
        <v>9492</v>
      </c>
      <c r="C1147" s="2">
        <v>30000</v>
      </c>
      <c r="D1147" s="2" t="s">
        <v>69</v>
      </c>
      <c r="E1147" s="2">
        <v>227259.43</v>
      </c>
      <c r="F1147" s="2" t="s">
        <v>69</v>
      </c>
    </row>
    <row r="1148">
      <c r="A1148" s="2" t="s">
        <v>9493</v>
      </c>
      <c r="B1148" s="2" t="s">
        <v>9494</v>
      </c>
      <c r="C1148" s="2">
        <v>-9909</v>
      </c>
      <c r="D1148" s="2" t="s">
        <v>69</v>
      </c>
      <c r="E1148" s="2">
        <v>-160742.28</v>
      </c>
      <c r="F1148" s="2" t="s">
        <v>69</v>
      </c>
    </row>
    <row r="1149">
      <c r="A1149" s="2" t="s">
        <v>9495</v>
      </c>
      <c r="B1149" s="2" t="s">
        <v>9496</v>
      </c>
      <c r="C1149" s="2">
        <v>-314</v>
      </c>
      <c r="D1149" s="2" t="s">
        <v>69</v>
      </c>
      <c r="E1149" s="2">
        <v>-7442.24</v>
      </c>
      <c r="F1149" s="2" t="s">
        <v>69</v>
      </c>
    </row>
    <row r="1150">
      <c r="A1150" s="2" t="s">
        <v>9497</v>
      </c>
      <c r="B1150" s="2" t="s">
        <v>9498</v>
      </c>
      <c r="C1150" s="2">
        <v>3133</v>
      </c>
      <c r="D1150" s="2" t="s">
        <v>69</v>
      </c>
      <c r="E1150" s="2">
        <v>18383.18</v>
      </c>
      <c r="F1150" s="2" t="s">
        <v>69</v>
      </c>
    </row>
    <row r="1151">
      <c r="A1151" s="2" t="s">
        <v>9499</v>
      </c>
      <c r="B1151" s="2" t="s">
        <v>9500</v>
      </c>
      <c r="C1151" s="2">
        <v>600</v>
      </c>
      <c r="D1151" s="2" t="s">
        <v>69</v>
      </c>
      <c r="E1151" s="2">
        <v>19650.37</v>
      </c>
      <c r="F1151" s="2" t="s">
        <v>69</v>
      </c>
    </row>
    <row r="1152">
      <c r="A1152" s="2" t="s">
        <v>9501</v>
      </c>
      <c r="B1152" s="2" t="s">
        <v>9502</v>
      </c>
      <c r="C1152" s="2">
        <v>7700</v>
      </c>
      <c r="D1152" s="2" t="s">
        <v>69</v>
      </c>
      <c r="E1152" s="2">
        <v>85658.95</v>
      </c>
      <c r="F1152" s="2" t="s">
        <v>69</v>
      </c>
    </row>
    <row r="1153">
      <c r="A1153" s="2" t="s">
        <v>9503</v>
      </c>
      <c r="B1153" s="2" t="s">
        <v>9504</v>
      </c>
      <c r="C1153" s="2">
        <v>1766</v>
      </c>
      <c r="D1153" s="2" t="s">
        <v>69</v>
      </c>
      <c r="E1153" s="2">
        <v>44229.46</v>
      </c>
      <c r="F1153" s="2" t="s">
        <v>69</v>
      </c>
    </row>
    <row r="1154">
      <c r="A1154" s="2" t="s">
        <v>9505</v>
      </c>
      <c r="B1154" s="2" t="s">
        <v>9506</v>
      </c>
      <c r="C1154" s="2">
        <v>1970</v>
      </c>
      <c r="D1154" s="2" t="s">
        <v>69</v>
      </c>
      <c r="E1154" s="2">
        <v>37221.88</v>
      </c>
      <c r="F1154" s="2" t="s">
        <v>69</v>
      </c>
    </row>
    <row r="1155">
      <c r="A1155" s="2" t="s">
        <v>9507</v>
      </c>
      <c r="B1155" s="2" t="s">
        <v>9508</v>
      </c>
      <c r="C1155" s="2">
        <v>-23999</v>
      </c>
      <c r="D1155" s="2" t="s">
        <v>69</v>
      </c>
      <c r="E1155" s="2">
        <v>-20091.96</v>
      </c>
      <c r="F1155" s="2" t="s">
        <v>69</v>
      </c>
    </row>
    <row r="1156">
      <c r="A1156" s="2" t="s">
        <v>9509</v>
      </c>
      <c r="B1156" s="2" t="s">
        <v>9510</v>
      </c>
      <c r="C1156" s="2">
        <v>7361</v>
      </c>
      <c r="D1156" s="2" t="s">
        <v>69</v>
      </c>
      <c r="E1156" s="2">
        <v>59440.61</v>
      </c>
      <c r="F1156" s="2" t="s">
        <v>69</v>
      </c>
    </row>
    <row r="1157">
      <c r="A1157" s="2" t="s">
        <v>9511</v>
      </c>
      <c r="B1157" s="2" t="s">
        <v>9512</v>
      </c>
      <c r="C1157" s="2">
        <v>-5976</v>
      </c>
      <c r="D1157" s="2" t="s">
        <v>69</v>
      </c>
      <c r="E1157" s="2">
        <v>-128239.61</v>
      </c>
      <c r="F1157" s="2" t="s">
        <v>69</v>
      </c>
    </row>
    <row r="1158">
      <c r="A1158" s="2" t="s">
        <v>9513</v>
      </c>
      <c r="B1158" s="2" t="s">
        <v>9514</v>
      </c>
      <c r="C1158" s="2">
        <v>-5007</v>
      </c>
      <c r="D1158" s="2" t="s">
        <v>69</v>
      </c>
      <c r="E1158" s="2">
        <v>-126618.34</v>
      </c>
      <c r="F1158" s="2" t="s">
        <v>69</v>
      </c>
    </row>
    <row r="1159">
      <c r="A1159" s="2" t="s">
        <v>9515</v>
      </c>
      <c r="B1159" s="2" t="s">
        <v>9516</v>
      </c>
      <c r="C1159" s="2">
        <v>17175</v>
      </c>
      <c r="D1159" s="2" t="s">
        <v>69</v>
      </c>
      <c r="E1159" s="2">
        <v>120426.74</v>
      </c>
      <c r="F1159" s="2" t="s">
        <v>69</v>
      </c>
    </row>
    <row r="1160">
      <c r="A1160" s="2" t="s">
        <v>9517</v>
      </c>
      <c r="B1160" s="2" t="s">
        <v>9518</v>
      </c>
      <c r="C1160" s="2">
        <v>-302</v>
      </c>
      <c r="D1160" s="2" t="s">
        <v>69</v>
      </c>
      <c r="E1160" s="2">
        <v>-17422.38</v>
      </c>
      <c r="F1160" s="2" t="s">
        <v>69</v>
      </c>
    </row>
    <row r="1161">
      <c r="A1161" s="2" t="s">
        <v>9519</v>
      </c>
      <c r="B1161" s="2" t="s">
        <v>9520</v>
      </c>
      <c r="C1161" s="2">
        <v>87642</v>
      </c>
      <c r="D1161" s="2" t="s">
        <v>69</v>
      </c>
      <c r="E1161" s="2">
        <v>328272.13</v>
      </c>
      <c r="F1161" s="2" t="s">
        <v>69</v>
      </c>
    </row>
    <row r="1162">
      <c r="A1162" s="2" t="s">
        <v>9521</v>
      </c>
      <c r="B1162" s="2" t="s">
        <v>9522</v>
      </c>
      <c r="C1162" s="2">
        <v>-14543</v>
      </c>
      <c r="D1162" s="2" t="s">
        <v>69</v>
      </c>
      <c r="E1162" s="2">
        <v>-163196.71</v>
      </c>
      <c r="F1162" s="2" t="s">
        <v>69</v>
      </c>
    </row>
    <row r="1163">
      <c r="A1163" s="2" t="s">
        <v>9523</v>
      </c>
      <c r="B1163" s="2" t="s">
        <v>9524</v>
      </c>
      <c r="C1163" s="2">
        <v>8568</v>
      </c>
      <c r="D1163" s="2" t="s">
        <v>69</v>
      </c>
      <c r="E1163" s="2">
        <v>52864.56</v>
      </c>
      <c r="F1163" s="2" t="s">
        <v>69</v>
      </c>
    </row>
    <row r="1164">
      <c r="A1164" s="2" t="s">
        <v>9525</v>
      </c>
      <c r="B1164" s="2" t="s">
        <v>9526</v>
      </c>
      <c r="C1164" s="2">
        <v>1129</v>
      </c>
      <c r="D1164" s="2" t="s">
        <v>69</v>
      </c>
      <c r="E1164" s="2">
        <v>21112.3</v>
      </c>
      <c r="F1164" s="2" t="s">
        <v>69</v>
      </c>
    </row>
    <row r="1165">
      <c r="A1165" s="2" t="s">
        <v>9527</v>
      </c>
      <c r="B1165" s="2" t="s">
        <v>9528</v>
      </c>
      <c r="C1165" s="2">
        <v>4675</v>
      </c>
      <c r="D1165" s="2" t="s">
        <v>69</v>
      </c>
      <c r="E1165" s="2">
        <v>93640.25</v>
      </c>
      <c r="F1165" s="2" t="s">
        <v>69</v>
      </c>
    </row>
    <row r="1166">
      <c r="A1166" s="2" t="s">
        <v>9529</v>
      </c>
      <c r="B1166" s="2" t="s">
        <v>9530</v>
      </c>
      <c r="C1166" s="2">
        <v>3500</v>
      </c>
      <c r="D1166" s="2" t="s">
        <v>69</v>
      </c>
      <c r="E1166" s="2">
        <v>88408.75</v>
      </c>
      <c r="F1166" s="2" t="s">
        <v>69</v>
      </c>
    </row>
    <row r="1167">
      <c r="A1167" s="2" t="s">
        <v>9531</v>
      </c>
      <c r="B1167" s="2" t="s">
        <v>9532</v>
      </c>
      <c r="C1167" s="2">
        <v>-442</v>
      </c>
      <c r="D1167" s="2" t="s">
        <v>69</v>
      </c>
      <c r="E1167" s="2">
        <v>-17804.28</v>
      </c>
      <c r="F1167" s="2" t="s">
        <v>69</v>
      </c>
    </row>
    <row r="1168">
      <c r="A1168" s="2" t="s">
        <v>9533</v>
      </c>
      <c r="B1168" s="2" t="s">
        <v>9534</v>
      </c>
      <c r="C1168" s="2">
        <v>1349</v>
      </c>
      <c r="D1168" s="2" t="s">
        <v>69</v>
      </c>
      <c r="E1168" s="2">
        <v>39404.29</v>
      </c>
      <c r="F1168" s="2" t="s">
        <v>69</v>
      </c>
    </row>
    <row r="1169">
      <c r="A1169" s="2" t="s">
        <v>9535</v>
      </c>
      <c r="B1169" s="2" t="s">
        <v>9536</v>
      </c>
      <c r="C1169" s="2">
        <v>-8218</v>
      </c>
      <c r="D1169" s="2" t="s">
        <v>69</v>
      </c>
      <c r="E1169" s="2">
        <v>-27484.09</v>
      </c>
      <c r="F1169" s="2" t="s">
        <v>69</v>
      </c>
    </row>
    <row r="1170">
      <c r="A1170" s="2" t="s">
        <v>9537</v>
      </c>
      <c r="B1170" s="2" t="s">
        <v>9538</v>
      </c>
      <c r="C1170" s="2">
        <v>4934</v>
      </c>
      <c r="D1170" s="2" t="s">
        <v>69</v>
      </c>
      <c r="E1170" s="2">
        <v>101097.66</v>
      </c>
      <c r="F1170" s="2" t="s">
        <v>69</v>
      </c>
    </row>
    <row r="1171">
      <c r="A1171" s="2" t="s">
        <v>9539</v>
      </c>
      <c r="B1171" s="2" t="s">
        <v>9540</v>
      </c>
      <c r="C1171" s="2">
        <v>582</v>
      </c>
      <c r="D1171" s="2" t="s">
        <v>69</v>
      </c>
      <c r="E1171" s="2">
        <v>27208.5</v>
      </c>
      <c r="F1171" s="2" t="s">
        <v>69</v>
      </c>
    </row>
    <row r="1172">
      <c r="A1172" s="2" t="s">
        <v>9541</v>
      </c>
      <c r="B1172" s="2" t="s">
        <v>9542</v>
      </c>
      <c r="C1172" s="2">
        <v>-1641</v>
      </c>
      <c r="D1172" s="2" t="s">
        <v>69</v>
      </c>
      <c r="E1172" s="2">
        <v>-93159.57</v>
      </c>
      <c r="F1172" s="2" t="s">
        <v>69</v>
      </c>
    </row>
    <row r="1173">
      <c r="A1173" s="2" t="s">
        <v>9543</v>
      </c>
      <c r="B1173" s="2" t="s">
        <v>9544</v>
      </c>
      <c r="C1173" s="2">
        <v>2400</v>
      </c>
      <c r="D1173" s="2" t="s">
        <v>69</v>
      </c>
      <c r="E1173" s="2">
        <v>62182.29</v>
      </c>
      <c r="F1173" s="2" t="s">
        <v>69</v>
      </c>
    </row>
    <row r="1174">
      <c r="A1174" s="2" t="s">
        <v>9545</v>
      </c>
      <c r="B1174" s="2" t="s">
        <v>9546</v>
      </c>
      <c r="C1174" s="2">
        <v>3018</v>
      </c>
      <c r="D1174" s="2" t="s">
        <v>69</v>
      </c>
      <c r="E1174" s="2">
        <v>22665.3</v>
      </c>
      <c r="F1174" s="2" t="s">
        <v>69</v>
      </c>
    </row>
    <row r="1175">
      <c r="A1175" s="2" t="s">
        <v>9547</v>
      </c>
      <c r="B1175" s="2" t="s">
        <v>9548</v>
      </c>
      <c r="C1175" s="2">
        <v>56766</v>
      </c>
      <c r="D1175" s="2" t="s">
        <v>69</v>
      </c>
      <c r="E1175" s="2">
        <v>147189.06</v>
      </c>
      <c r="F1175" s="2" t="s">
        <v>69</v>
      </c>
    </row>
    <row r="1176">
      <c r="A1176" s="2" t="s">
        <v>9549</v>
      </c>
      <c r="B1176" s="2" t="s">
        <v>9550</v>
      </c>
      <c r="C1176" s="2">
        <v>405</v>
      </c>
      <c r="D1176" s="2" t="s">
        <v>69</v>
      </c>
      <c r="E1176" s="2">
        <v>2081.7</v>
      </c>
      <c r="F1176" s="2" t="s">
        <v>69</v>
      </c>
    </row>
    <row r="1177">
      <c r="A1177" s="2" t="s">
        <v>9551</v>
      </c>
      <c r="B1177" s="2" t="s">
        <v>9552</v>
      </c>
      <c r="C1177" s="2">
        <v>14899</v>
      </c>
      <c r="D1177" s="2" t="s">
        <v>69</v>
      </c>
      <c r="E1177" s="2">
        <v>251048.15</v>
      </c>
      <c r="F1177" s="2" t="s">
        <v>69</v>
      </c>
    </row>
    <row r="1178">
      <c r="A1178" s="2" t="s">
        <v>9553</v>
      </c>
      <c r="B1178" s="2" t="s">
        <v>9554</v>
      </c>
      <c r="C1178" s="2">
        <v>-6983</v>
      </c>
      <c r="D1178" s="2" t="s">
        <v>69</v>
      </c>
      <c r="E1178" s="2">
        <v>-84322.61</v>
      </c>
      <c r="F1178" s="2" t="s">
        <v>69</v>
      </c>
    </row>
    <row r="1179">
      <c r="A1179" s="2" t="s">
        <v>9555</v>
      </c>
      <c r="B1179" s="2" t="s">
        <v>9556</v>
      </c>
      <c r="C1179" s="2">
        <v>-2628</v>
      </c>
      <c r="D1179" s="2" t="s">
        <v>69</v>
      </c>
      <c r="E1179" s="2">
        <v>-73978.2</v>
      </c>
      <c r="F1179" s="2" t="s">
        <v>69</v>
      </c>
    </row>
    <row r="1180">
      <c r="A1180" s="2" t="s">
        <v>9557</v>
      </c>
      <c r="B1180" s="2" t="s">
        <v>9558</v>
      </c>
      <c r="C1180" s="2">
        <v>-13322</v>
      </c>
      <c r="D1180" s="2" t="s">
        <v>69</v>
      </c>
      <c r="E1180" s="2">
        <v>-157756.64</v>
      </c>
      <c r="F1180" s="2" t="s">
        <v>69</v>
      </c>
    </row>
    <row r="1181">
      <c r="A1181" s="2" t="s">
        <v>9559</v>
      </c>
      <c r="B1181" s="2" t="s">
        <v>9560</v>
      </c>
      <c r="C1181" s="2">
        <v>5976</v>
      </c>
      <c r="D1181" s="2" t="s">
        <v>69</v>
      </c>
      <c r="E1181" s="2">
        <v>225209.01</v>
      </c>
      <c r="F1181" s="2" t="s">
        <v>69</v>
      </c>
    </row>
    <row r="1182">
      <c r="A1182" s="2" t="s">
        <v>9561</v>
      </c>
      <c r="B1182" s="2" t="s">
        <v>9562</v>
      </c>
      <c r="C1182" s="2">
        <v>1300</v>
      </c>
      <c r="D1182" s="2" t="s">
        <v>69</v>
      </c>
      <c r="E1182" s="2">
        <v>69161.29</v>
      </c>
      <c r="F1182" s="2" t="s">
        <v>69</v>
      </c>
    </row>
    <row r="1183">
      <c r="A1183" s="2" t="s">
        <v>9563</v>
      </c>
      <c r="B1183" s="2" t="s">
        <v>9564</v>
      </c>
      <c r="C1183" s="2">
        <v>2000</v>
      </c>
      <c r="D1183" s="2" t="s">
        <v>69</v>
      </c>
      <c r="E1183" s="2">
        <v>25869.11</v>
      </c>
      <c r="F1183" s="2" t="s">
        <v>69</v>
      </c>
    </row>
    <row r="1184">
      <c r="A1184" s="2" t="s">
        <v>9565</v>
      </c>
      <c r="B1184" s="2" t="s">
        <v>9566</v>
      </c>
      <c r="C1184" s="2">
        <v>2100</v>
      </c>
      <c r="D1184" s="2" t="s">
        <v>69</v>
      </c>
      <c r="E1184" s="2">
        <v>33157.76</v>
      </c>
      <c r="F1184" s="2" t="s">
        <v>69</v>
      </c>
    </row>
    <row r="1185">
      <c r="A1185" s="2" t="s">
        <v>9567</v>
      </c>
      <c r="B1185" s="2" t="s">
        <v>9568</v>
      </c>
      <c r="C1185" s="2">
        <v>25000</v>
      </c>
      <c r="D1185" s="2" t="s">
        <v>69</v>
      </c>
      <c r="E1185" s="2">
        <v>175470.31</v>
      </c>
      <c r="F1185" s="2" t="s">
        <v>69</v>
      </c>
    </row>
    <row r="1186">
      <c r="A1186" s="2" t="s">
        <v>9569</v>
      </c>
      <c r="B1186" s="2" t="s">
        <v>9570</v>
      </c>
      <c r="C1186" s="2">
        <v>14900</v>
      </c>
      <c r="D1186" s="2" t="s">
        <v>69</v>
      </c>
      <c r="E1186" s="2">
        <v>107683.52</v>
      </c>
      <c r="F1186" s="2" t="s">
        <v>69</v>
      </c>
    </row>
    <row r="1187">
      <c r="A1187" s="2" t="s">
        <v>9571</v>
      </c>
      <c r="B1187" s="2" t="s">
        <v>9572</v>
      </c>
      <c r="C1187" s="2">
        <v>13600</v>
      </c>
      <c r="D1187" s="2" t="s">
        <v>69</v>
      </c>
      <c r="E1187" s="2">
        <v>130818.71</v>
      </c>
      <c r="F1187" s="2" t="s">
        <v>69</v>
      </c>
    </row>
    <row r="1188">
      <c r="A1188" s="2" t="s">
        <v>9573</v>
      </c>
      <c r="B1188" s="2" t="s">
        <v>9574</v>
      </c>
      <c r="C1188" s="2">
        <v>1900</v>
      </c>
      <c r="D1188" s="2" t="s">
        <v>69</v>
      </c>
      <c r="E1188" s="2">
        <v>40540.21</v>
      </c>
      <c r="F1188" s="2" t="s">
        <v>69</v>
      </c>
    </row>
    <row r="1189">
      <c r="A1189" s="2" t="s">
        <v>9575</v>
      </c>
      <c r="B1189" s="2" t="s">
        <v>9576</v>
      </c>
      <c r="C1189" s="2">
        <v>1200</v>
      </c>
      <c r="D1189" s="2" t="s">
        <v>69</v>
      </c>
      <c r="E1189" s="2">
        <v>16323.75</v>
      </c>
      <c r="F1189" s="2" t="s">
        <v>69</v>
      </c>
    </row>
    <row r="1190">
      <c r="A1190" s="2" t="s">
        <v>9577</v>
      </c>
      <c r="B1190" s="2" t="s">
        <v>9578</v>
      </c>
      <c r="C1190" s="2">
        <v>-17318</v>
      </c>
      <c r="D1190" s="2" t="s">
        <v>69</v>
      </c>
      <c r="E1190" s="2">
        <v>-276222.1</v>
      </c>
      <c r="F1190" s="2" t="s">
        <v>69</v>
      </c>
    </row>
    <row r="1191">
      <c r="A1191" s="2" t="s">
        <v>9579</v>
      </c>
      <c r="B1191" s="2" t="s">
        <v>9580</v>
      </c>
      <c r="C1191" s="2">
        <v>-768</v>
      </c>
      <c r="D1191" s="2" t="s">
        <v>69</v>
      </c>
      <c r="E1191" s="2">
        <v>-52154.88</v>
      </c>
      <c r="F1191" s="2" t="s">
        <v>69</v>
      </c>
    </row>
    <row r="1192">
      <c r="A1192" s="2" t="s">
        <v>9581</v>
      </c>
      <c r="B1192" s="2" t="s">
        <v>9582</v>
      </c>
      <c r="C1192" s="2">
        <v>397</v>
      </c>
      <c r="D1192" s="2" t="s">
        <v>69</v>
      </c>
      <c r="E1192" s="2">
        <v>28941.3</v>
      </c>
      <c r="F1192" s="2" t="s">
        <v>69</v>
      </c>
    </row>
    <row r="1193">
      <c r="A1193" s="2" t="s">
        <v>9583</v>
      </c>
      <c r="B1193" s="2" t="s">
        <v>9584</v>
      </c>
      <c r="C1193" s="2">
        <v>-10991</v>
      </c>
      <c r="D1193" s="2" t="s">
        <v>69</v>
      </c>
      <c r="E1193" s="2">
        <v>-38456.97</v>
      </c>
      <c r="F1193" s="2" t="s">
        <v>69</v>
      </c>
    </row>
    <row r="1194">
      <c r="A1194" s="2" t="s">
        <v>9585</v>
      </c>
      <c r="B1194" s="2" t="s">
        <v>9586</v>
      </c>
      <c r="C1194" s="2">
        <v>-1134</v>
      </c>
      <c r="D1194" s="2" t="s">
        <v>69</v>
      </c>
      <c r="E1194" s="2">
        <v>-90391.14</v>
      </c>
      <c r="F1194" s="2" t="s">
        <v>69</v>
      </c>
    </row>
    <row r="1195">
      <c r="A1195" s="2" t="s">
        <v>9587</v>
      </c>
      <c r="B1195" s="2" t="s">
        <v>9588</v>
      </c>
      <c r="C1195" s="2">
        <v>10</v>
      </c>
      <c r="D1195" s="2" t="s">
        <v>69</v>
      </c>
      <c r="E1195" s="2">
        <v>21847.31</v>
      </c>
      <c r="F1195" s="2" t="s">
        <v>69</v>
      </c>
    </row>
    <row r="1196">
      <c r="A1196" s="2" t="s">
        <v>9589</v>
      </c>
      <c r="B1196" s="2" t="s">
        <v>9590</v>
      </c>
      <c r="C1196" s="2">
        <v>-7688</v>
      </c>
      <c r="D1196" s="2" t="s">
        <v>69</v>
      </c>
      <c r="E1196" s="2">
        <v>-186126.48</v>
      </c>
      <c r="F1196" s="2" t="s">
        <v>69</v>
      </c>
    </row>
    <row r="1197">
      <c r="A1197" s="2" t="s">
        <v>9591</v>
      </c>
      <c r="B1197" s="2" t="s">
        <v>9592</v>
      </c>
      <c r="C1197" s="2">
        <v>1543</v>
      </c>
      <c r="D1197" s="2" t="s">
        <v>69</v>
      </c>
      <c r="E1197" s="2">
        <v>50085.78</v>
      </c>
      <c r="F1197" s="2" t="s">
        <v>69</v>
      </c>
    </row>
    <row r="1198">
      <c r="A1198" s="2" t="s">
        <v>9593</v>
      </c>
      <c r="B1198" s="2" t="s">
        <v>9594</v>
      </c>
      <c r="C1198" s="2">
        <v>-20400</v>
      </c>
      <c r="D1198" s="2" t="s">
        <v>69</v>
      </c>
      <c r="E1198" s="2">
        <v>-63825.22</v>
      </c>
      <c r="F1198" s="2" t="s">
        <v>69</v>
      </c>
    </row>
    <row r="1199">
      <c r="A1199" s="2" t="s">
        <v>9595</v>
      </c>
      <c r="B1199" s="2" t="s">
        <v>9596</v>
      </c>
      <c r="C1199" s="2">
        <v>4500</v>
      </c>
      <c r="D1199" s="2" t="s">
        <v>69</v>
      </c>
      <c r="E1199" s="2">
        <v>39896.58</v>
      </c>
      <c r="F1199" s="2" t="s">
        <v>69</v>
      </c>
    </row>
    <row r="1200">
      <c r="A1200" s="2" t="s">
        <v>9597</v>
      </c>
      <c r="B1200" s="2" t="s">
        <v>9598</v>
      </c>
      <c r="C1200" s="2">
        <v>800</v>
      </c>
      <c r="D1200" s="2" t="s">
        <v>69</v>
      </c>
      <c r="E1200" s="2">
        <v>15848.31</v>
      </c>
      <c r="F1200" s="2" t="s">
        <v>69</v>
      </c>
    </row>
    <row r="1201">
      <c r="A1201" s="2" t="s">
        <v>9599</v>
      </c>
      <c r="B1201" s="2" t="s">
        <v>9600</v>
      </c>
      <c r="C1201" s="2">
        <v>-1500</v>
      </c>
      <c r="D1201" s="2" t="s">
        <v>69</v>
      </c>
      <c r="E1201" s="2">
        <v>-40742.51</v>
      </c>
      <c r="F1201" s="2" t="s">
        <v>69</v>
      </c>
    </row>
    <row r="1202">
      <c r="A1202" s="2" t="s">
        <v>9601</v>
      </c>
      <c r="B1202" s="2" t="s">
        <v>9602</v>
      </c>
      <c r="C1202" s="2">
        <v>1146</v>
      </c>
      <c r="D1202" s="2" t="s">
        <v>69</v>
      </c>
      <c r="E1202" s="2">
        <v>19063.29</v>
      </c>
      <c r="F1202" s="2" t="s">
        <v>69</v>
      </c>
    </row>
    <row r="1203">
      <c r="A1203" s="2" t="s">
        <v>9603</v>
      </c>
      <c r="B1203" s="2" t="s">
        <v>9604</v>
      </c>
      <c r="C1203" s="2">
        <v>-31474</v>
      </c>
      <c r="D1203" s="2" t="s">
        <v>69</v>
      </c>
      <c r="E1203" s="2">
        <v>-91902.18</v>
      </c>
      <c r="F1203" s="2" t="s">
        <v>69</v>
      </c>
    </row>
    <row r="1204">
      <c r="A1204" s="2" t="s">
        <v>9605</v>
      </c>
      <c r="B1204" s="2" t="s">
        <v>9606</v>
      </c>
      <c r="C1204" s="2">
        <v>246</v>
      </c>
      <c r="D1204" s="2" t="s">
        <v>69</v>
      </c>
      <c r="E1204" s="2">
        <v>20434.34</v>
      </c>
      <c r="F1204" s="2" t="s">
        <v>69</v>
      </c>
    </row>
    <row r="1205">
      <c r="A1205" s="2" t="s">
        <v>9607</v>
      </c>
      <c r="B1205" s="2" t="s">
        <v>9608</v>
      </c>
      <c r="C1205" s="2">
        <v>296</v>
      </c>
      <c r="D1205" s="2" t="s">
        <v>69</v>
      </c>
      <c r="E1205" s="2">
        <v>18473.36</v>
      </c>
      <c r="F1205" s="2" t="s">
        <v>69</v>
      </c>
    </row>
    <row r="1206">
      <c r="A1206" s="2" t="s">
        <v>9609</v>
      </c>
      <c r="B1206" s="2" t="s">
        <v>9610</v>
      </c>
      <c r="C1206" s="2">
        <v>-45806</v>
      </c>
      <c r="D1206" s="2" t="s">
        <v>69</v>
      </c>
      <c r="E1206" s="2">
        <v>-76123.22</v>
      </c>
      <c r="F1206" s="2" t="s">
        <v>69</v>
      </c>
    </row>
    <row r="1207">
      <c r="A1207" s="2" t="s">
        <v>9611</v>
      </c>
      <c r="B1207" s="2" t="s">
        <v>9612</v>
      </c>
      <c r="C1207" s="2">
        <v>1433</v>
      </c>
      <c r="D1207" s="2" t="s">
        <v>69</v>
      </c>
      <c r="E1207" s="2">
        <v>50799.85</v>
      </c>
      <c r="F1207" s="2" t="s">
        <v>69</v>
      </c>
    </row>
    <row r="1208">
      <c r="A1208" s="2" t="s">
        <v>9613</v>
      </c>
      <c r="B1208" s="2" t="s">
        <v>9614</v>
      </c>
      <c r="C1208" s="2">
        <v>1502</v>
      </c>
      <c r="D1208" s="2" t="s">
        <v>69</v>
      </c>
      <c r="E1208" s="2">
        <v>101430.06</v>
      </c>
      <c r="F1208" s="2" t="s">
        <v>69</v>
      </c>
    </row>
    <row r="1209">
      <c r="A1209" s="2" t="s">
        <v>9615</v>
      </c>
      <c r="B1209" s="2" t="s">
        <v>9616</v>
      </c>
      <c r="C1209" s="2">
        <v>-390</v>
      </c>
      <c r="D1209" s="2" t="s">
        <v>69</v>
      </c>
      <c r="E1209" s="2">
        <v>-28228.2</v>
      </c>
      <c r="F1209" s="2" t="s">
        <v>69</v>
      </c>
    </row>
    <row r="1210">
      <c r="A1210" s="2" t="s">
        <v>9617</v>
      </c>
      <c r="B1210" s="2" t="s">
        <v>9618</v>
      </c>
      <c r="C1210" s="2">
        <v>-2000</v>
      </c>
      <c r="D1210" s="2" t="s">
        <v>69</v>
      </c>
      <c r="E1210" s="2">
        <v>-18262.15</v>
      </c>
      <c r="F1210" s="2" t="s">
        <v>69</v>
      </c>
    </row>
    <row r="1211">
      <c r="A1211" s="2" t="s">
        <v>9619</v>
      </c>
      <c r="B1211" s="2" t="s">
        <v>9620</v>
      </c>
      <c r="C1211" s="2">
        <v>-2255</v>
      </c>
      <c r="D1211" s="2" t="s">
        <v>69</v>
      </c>
      <c r="E1211" s="2">
        <v>-100076.9</v>
      </c>
      <c r="F1211" s="2" t="s">
        <v>69</v>
      </c>
    </row>
    <row r="1212">
      <c r="A1212" s="2" t="s">
        <v>9621</v>
      </c>
      <c r="B1212" s="2" t="s">
        <v>9622</v>
      </c>
      <c r="C1212" s="2">
        <v>4744</v>
      </c>
      <c r="D1212" s="2" t="s">
        <v>69</v>
      </c>
      <c r="E1212" s="2">
        <v>74433.36</v>
      </c>
      <c r="F1212" s="2" t="s">
        <v>69</v>
      </c>
    </row>
    <row r="1213">
      <c r="A1213" s="2" t="s">
        <v>9623</v>
      </c>
      <c r="B1213" s="2" t="s">
        <v>9624</v>
      </c>
      <c r="C1213" s="2">
        <v>5100</v>
      </c>
      <c r="D1213" s="2" t="s">
        <v>69</v>
      </c>
      <c r="E1213" s="2">
        <v>24109.35</v>
      </c>
      <c r="F1213" s="2" t="s">
        <v>69</v>
      </c>
    </row>
    <row r="1214">
      <c r="A1214" s="2" t="s">
        <v>9625</v>
      </c>
      <c r="B1214" s="2" t="s">
        <v>9626</v>
      </c>
      <c r="C1214" s="2">
        <v>-2337</v>
      </c>
      <c r="D1214" s="2" t="s">
        <v>69</v>
      </c>
      <c r="E1214" s="2">
        <v>-16545.96</v>
      </c>
      <c r="F1214" s="2" t="s">
        <v>69</v>
      </c>
    </row>
    <row r="1215">
      <c r="A1215" s="2" t="s">
        <v>9627</v>
      </c>
      <c r="B1215" s="2" t="s">
        <v>9628</v>
      </c>
      <c r="C1215" s="2">
        <v>3412</v>
      </c>
      <c r="D1215" s="2" t="s">
        <v>69</v>
      </c>
      <c r="E1215" s="2">
        <v>143031.04</v>
      </c>
      <c r="F1215" s="2" t="s">
        <v>69</v>
      </c>
    </row>
    <row r="1216">
      <c r="A1216" s="2" t="s">
        <v>9629</v>
      </c>
      <c r="B1216" s="2" t="s">
        <v>9630</v>
      </c>
      <c r="C1216" s="2">
        <v>9970</v>
      </c>
      <c r="D1216" s="2" t="s">
        <v>69</v>
      </c>
      <c r="E1216" s="2">
        <v>57469.34</v>
      </c>
      <c r="F1216" s="2" t="s">
        <v>69</v>
      </c>
    </row>
    <row r="1217">
      <c r="A1217" s="2" t="s">
        <v>9631</v>
      </c>
      <c r="B1217" s="2" t="s">
        <v>9632</v>
      </c>
      <c r="C1217" s="2">
        <v>20665</v>
      </c>
      <c r="D1217" s="2" t="s">
        <v>69</v>
      </c>
      <c r="E1217" s="2">
        <v>68297.83</v>
      </c>
      <c r="F1217" s="2" t="s">
        <v>69</v>
      </c>
    </row>
    <row r="1218">
      <c r="A1218" s="2" t="s">
        <v>9633</v>
      </c>
      <c r="B1218" s="2" t="s">
        <v>9634</v>
      </c>
      <c r="C1218" s="2">
        <v>-2127</v>
      </c>
      <c r="D1218" s="2" t="s">
        <v>69</v>
      </c>
      <c r="E1218" s="2">
        <v>-45411.45</v>
      </c>
      <c r="F1218" s="2" t="s">
        <v>69</v>
      </c>
    </row>
    <row r="1219">
      <c r="A1219" s="2" t="s">
        <v>6523</v>
      </c>
      <c r="B1219" s="2" t="s">
        <v>9635</v>
      </c>
      <c r="C1219" s="2">
        <v>1312</v>
      </c>
      <c r="D1219" s="2" t="s">
        <v>69</v>
      </c>
      <c r="E1219" s="2">
        <v>26554.88</v>
      </c>
      <c r="F1219" s="2" t="s">
        <v>69</v>
      </c>
    </row>
    <row r="1220">
      <c r="A1220" s="2" t="s">
        <v>9636</v>
      </c>
      <c r="B1220" s="2" t="s">
        <v>9637</v>
      </c>
      <c r="C1220" s="2">
        <v>-4723</v>
      </c>
      <c r="D1220" s="2" t="s">
        <v>69</v>
      </c>
      <c r="E1220" s="2">
        <v>-22366.8</v>
      </c>
      <c r="F1220" s="2" t="s">
        <v>69</v>
      </c>
    </row>
    <row r="1221">
      <c r="A1221" s="2" t="s">
        <v>9638</v>
      </c>
      <c r="B1221" s="2" t="s">
        <v>9639</v>
      </c>
      <c r="C1221" s="2">
        <v>2467</v>
      </c>
      <c r="D1221" s="2" t="s">
        <v>69</v>
      </c>
      <c r="E1221" s="2">
        <v>52461.08</v>
      </c>
      <c r="F1221" s="2" t="s">
        <v>69</v>
      </c>
    </row>
    <row r="1222">
      <c r="A1222" s="2" t="s">
        <v>9640</v>
      </c>
      <c r="B1222" s="2" t="s">
        <v>9641</v>
      </c>
      <c r="C1222" s="2">
        <v>353</v>
      </c>
      <c r="D1222" s="2" t="s">
        <v>69</v>
      </c>
      <c r="E1222" s="2">
        <v>25387.76</v>
      </c>
      <c r="F1222" s="2" t="s">
        <v>69</v>
      </c>
    </row>
    <row r="1223">
      <c r="A1223" s="2" t="s">
        <v>9642</v>
      </c>
      <c r="B1223" s="2" t="s">
        <v>9643</v>
      </c>
      <c r="C1223" s="2">
        <v>-6005</v>
      </c>
      <c r="D1223" s="2" t="s">
        <v>69</v>
      </c>
      <c r="E1223" s="2">
        <v>-25141.4</v>
      </c>
      <c r="F1223" s="2" t="s">
        <v>69</v>
      </c>
    </row>
    <row r="1224">
      <c r="A1224" s="2" t="s">
        <v>9644</v>
      </c>
      <c r="B1224" s="2" t="s">
        <v>9645</v>
      </c>
      <c r="C1224" s="2">
        <v>14840</v>
      </c>
      <c r="D1224" s="2" t="s">
        <v>69</v>
      </c>
      <c r="E1224" s="2">
        <v>162691.48</v>
      </c>
      <c r="F1224" s="2" t="s">
        <v>69</v>
      </c>
    </row>
    <row r="1225">
      <c r="A1225" s="2" t="s">
        <v>9646</v>
      </c>
      <c r="B1225" s="2" t="s">
        <v>9647</v>
      </c>
      <c r="C1225" s="2">
        <v>-5302</v>
      </c>
      <c r="D1225" s="2" t="s">
        <v>69</v>
      </c>
      <c r="E1225" s="2">
        <v>-70569.62</v>
      </c>
      <c r="F1225" s="2" t="s">
        <v>69</v>
      </c>
    </row>
    <row r="1226">
      <c r="A1226" s="2" t="s">
        <v>9648</v>
      </c>
      <c r="B1226" s="2" t="s">
        <v>9649</v>
      </c>
      <c r="C1226" s="2">
        <v>-14137</v>
      </c>
      <c r="D1226" s="2" t="s">
        <v>69</v>
      </c>
      <c r="E1226" s="2">
        <v>-221609.5</v>
      </c>
      <c r="F1226" s="2" t="s">
        <v>69</v>
      </c>
    </row>
    <row r="1227">
      <c r="A1227" s="2" t="s">
        <v>9650</v>
      </c>
      <c r="B1227" s="2" t="s">
        <v>9651</v>
      </c>
      <c r="C1227" s="2">
        <v>-1585</v>
      </c>
      <c r="D1227" s="2" t="s">
        <v>69</v>
      </c>
      <c r="E1227" s="2">
        <v>-126768.3</v>
      </c>
      <c r="F1227" s="2" t="s">
        <v>69</v>
      </c>
    </row>
    <row r="1228">
      <c r="A1228" s="2" t="s">
        <v>9652</v>
      </c>
      <c r="B1228" s="2" t="s">
        <v>9653</v>
      </c>
      <c r="C1228" s="2">
        <v>4225</v>
      </c>
      <c r="D1228" s="2" t="s">
        <v>69</v>
      </c>
      <c r="E1228" s="2">
        <v>39926.25</v>
      </c>
      <c r="F1228" s="2" t="s">
        <v>69</v>
      </c>
    </row>
    <row r="1229">
      <c r="A1229" s="2" t="s">
        <v>9654</v>
      </c>
      <c r="B1229" s="2" t="s">
        <v>9655</v>
      </c>
      <c r="C1229" s="2">
        <v>549</v>
      </c>
      <c r="D1229" s="2" t="s">
        <v>69</v>
      </c>
      <c r="E1229" s="2">
        <v>20532.6</v>
      </c>
      <c r="F1229" s="2" t="s">
        <v>69</v>
      </c>
    </row>
    <row r="1230">
      <c r="A1230" s="2" t="s">
        <v>9656</v>
      </c>
      <c r="B1230" s="2" t="s">
        <v>9657</v>
      </c>
      <c r="C1230" s="2">
        <v>-26797</v>
      </c>
      <c r="D1230" s="2" t="s">
        <v>69</v>
      </c>
      <c r="E1230" s="2">
        <v>-116845.57</v>
      </c>
      <c r="F1230" s="2" t="s">
        <v>69</v>
      </c>
    </row>
    <row r="1231">
      <c r="A1231" s="2" t="s">
        <v>9658</v>
      </c>
      <c r="B1231" s="2" t="s">
        <v>9659</v>
      </c>
      <c r="C1231" s="2">
        <v>10878</v>
      </c>
      <c r="D1231" s="2" t="s">
        <v>69</v>
      </c>
      <c r="E1231" s="2">
        <v>59159.06</v>
      </c>
      <c r="F1231" s="2" t="s">
        <v>69</v>
      </c>
    </row>
    <row r="1232">
      <c r="A1232" s="2" t="s">
        <v>9660</v>
      </c>
      <c r="B1232" s="2" t="s">
        <v>9661</v>
      </c>
      <c r="C1232" s="2">
        <v>-3432</v>
      </c>
      <c r="D1232" s="2" t="s">
        <v>69</v>
      </c>
      <c r="E1232" s="2">
        <v>-62736.96</v>
      </c>
      <c r="F1232" s="2" t="s">
        <v>69</v>
      </c>
    </row>
    <row r="1233">
      <c r="A1233" s="2" t="s">
        <v>9662</v>
      </c>
      <c r="B1233" s="2" t="s">
        <v>9663</v>
      </c>
      <c r="C1233" s="2">
        <v>-10184</v>
      </c>
      <c r="D1233" s="2" t="s">
        <v>69</v>
      </c>
      <c r="E1233" s="2">
        <v>-37578.96</v>
      </c>
      <c r="F1233" s="2" t="s">
        <v>69</v>
      </c>
    </row>
    <row r="1234">
      <c r="A1234" s="2" t="s">
        <v>9664</v>
      </c>
      <c r="B1234" s="2" t="s">
        <v>9665</v>
      </c>
      <c r="C1234" s="2">
        <v>3446</v>
      </c>
      <c r="D1234" s="2" t="s">
        <v>69</v>
      </c>
      <c r="E1234" s="2">
        <v>394670.38</v>
      </c>
      <c r="F1234" s="2" t="s">
        <v>69</v>
      </c>
    </row>
    <row r="1235">
      <c r="A1235" s="2" t="s">
        <v>9666</v>
      </c>
      <c r="B1235" s="2" t="s">
        <v>9667</v>
      </c>
      <c r="C1235" s="2">
        <v>3650</v>
      </c>
      <c r="D1235" s="2" t="s">
        <v>69</v>
      </c>
      <c r="E1235" s="2">
        <v>31390</v>
      </c>
      <c r="F1235" s="2" t="s">
        <v>69</v>
      </c>
    </row>
    <row r="1236">
      <c r="A1236" s="2" t="s">
        <v>9668</v>
      </c>
      <c r="B1236" s="2" t="s">
        <v>9669</v>
      </c>
      <c r="C1236" s="2">
        <v>-7617</v>
      </c>
      <c r="D1236" s="2" t="s">
        <v>69</v>
      </c>
      <c r="E1236" s="2">
        <v>-98944.83</v>
      </c>
      <c r="F1236" s="2" t="s">
        <v>69</v>
      </c>
    </row>
    <row r="1237">
      <c r="A1237" s="2" t="s">
        <v>9670</v>
      </c>
      <c r="B1237" s="2" t="s">
        <v>9671</v>
      </c>
      <c r="C1237" s="2">
        <v>9240</v>
      </c>
      <c r="D1237" s="2" t="s">
        <v>69</v>
      </c>
      <c r="E1237" s="2">
        <v>70389.77</v>
      </c>
      <c r="F1237" s="2" t="s">
        <v>69</v>
      </c>
    </row>
    <row r="1238">
      <c r="A1238" s="2" t="s">
        <v>9672</v>
      </c>
      <c r="B1238" s="2" t="s">
        <v>9673</v>
      </c>
      <c r="C1238" s="2">
        <v>2593</v>
      </c>
      <c r="D1238" s="2" t="s">
        <v>69</v>
      </c>
      <c r="E1238" s="2">
        <v>48929.91</v>
      </c>
      <c r="F1238" s="2" t="s">
        <v>69</v>
      </c>
    </row>
    <row r="1239">
      <c r="A1239" s="2" t="s">
        <v>6543</v>
      </c>
      <c r="B1239" s="2" t="s">
        <v>9674</v>
      </c>
      <c r="C1239" s="2">
        <v>-1923</v>
      </c>
      <c r="D1239" s="2" t="s">
        <v>69</v>
      </c>
      <c r="E1239" s="2">
        <v>-22768.32</v>
      </c>
      <c r="F1239" s="2" t="s">
        <v>69</v>
      </c>
    </row>
    <row r="1240">
      <c r="A1240" s="2" t="s">
        <v>9675</v>
      </c>
      <c r="B1240" s="2" t="s">
        <v>9676</v>
      </c>
      <c r="C1240" s="2">
        <v>648</v>
      </c>
      <c r="D1240" s="2" t="s">
        <v>69</v>
      </c>
      <c r="E1240" s="2">
        <v>54185.76</v>
      </c>
      <c r="F1240" s="2" t="s">
        <v>69</v>
      </c>
    </row>
    <row r="1241">
      <c r="A1241" s="2" t="s">
        <v>9677</v>
      </c>
      <c r="B1241" s="2" t="s">
        <v>9678</v>
      </c>
      <c r="C1241" s="2">
        <v>-1721</v>
      </c>
      <c r="D1241" s="2" t="s">
        <v>69</v>
      </c>
      <c r="E1241" s="2">
        <v>-30668.22</v>
      </c>
      <c r="F1241" s="2" t="s">
        <v>69</v>
      </c>
    </row>
    <row r="1242">
      <c r="A1242" s="2" t="s">
        <v>9679</v>
      </c>
      <c r="B1242" s="2" t="s">
        <v>9680</v>
      </c>
      <c r="C1242" s="2">
        <v>-1781</v>
      </c>
      <c r="D1242" s="2" t="s">
        <v>69</v>
      </c>
      <c r="E1242" s="2">
        <v>-35245.99</v>
      </c>
      <c r="F1242" s="2" t="s">
        <v>69</v>
      </c>
    </row>
    <row r="1243">
      <c r="A1243" s="2" t="s">
        <v>9681</v>
      </c>
      <c r="B1243" s="2" t="s">
        <v>9682</v>
      </c>
      <c r="C1243" s="2">
        <v>3473</v>
      </c>
      <c r="D1243" s="2" t="s">
        <v>69</v>
      </c>
      <c r="E1243" s="2">
        <v>47822.66</v>
      </c>
      <c r="F1243" s="2" t="s">
        <v>69</v>
      </c>
    </row>
    <row r="1244">
      <c r="A1244" s="2" t="s">
        <v>9683</v>
      </c>
      <c r="B1244" s="2" t="s">
        <v>9684</v>
      </c>
      <c r="C1244" s="2">
        <v>-6424</v>
      </c>
      <c r="D1244" s="2" t="s">
        <v>69</v>
      </c>
      <c r="E1244" s="2">
        <v>-231135.52</v>
      </c>
      <c r="F1244" s="2" t="s">
        <v>69</v>
      </c>
    </row>
    <row r="1245">
      <c r="A1245" s="2" t="s">
        <v>9685</v>
      </c>
      <c r="B1245" s="2" t="s">
        <v>9686</v>
      </c>
      <c r="C1245" s="2">
        <v>408</v>
      </c>
      <c r="D1245" s="2" t="s">
        <v>69</v>
      </c>
      <c r="E1245" s="2">
        <v>72346.56</v>
      </c>
      <c r="F1245" s="2" t="s">
        <v>69</v>
      </c>
    </row>
    <row r="1246">
      <c r="A1246" s="2" t="s">
        <v>9687</v>
      </c>
      <c r="B1246" s="2" t="s">
        <v>9688</v>
      </c>
      <c r="C1246" s="2">
        <v>-1640</v>
      </c>
      <c r="D1246" s="2" t="s">
        <v>69</v>
      </c>
      <c r="E1246" s="2">
        <v>-39868.4</v>
      </c>
      <c r="F1246" s="2" t="s">
        <v>69</v>
      </c>
    </row>
    <row r="1247">
      <c r="A1247" s="2" t="s">
        <v>9689</v>
      </c>
      <c r="B1247" s="2" t="s">
        <v>9690</v>
      </c>
      <c r="C1247" s="2">
        <v>2249</v>
      </c>
      <c r="D1247" s="2" t="s">
        <v>69</v>
      </c>
      <c r="E1247" s="2">
        <v>78332.67</v>
      </c>
      <c r="F1247" s="2" t="s">
        <v>69</v>
      </c>
    </row>
    <row r="1248">
      <c r="A1248" s="2" t="s">
        <v>9691</v>
      </c>
      <c r="B1248" s="2" t="s">
        <v>9692</v>
      </c>
      <c r="C1248" s="2">
        <v>2910</v>
      </c>
      <c r="D1248" s="2" t="s">
        <v>69</v>
      </c>
      <c r="E1248" s="2">
        <v>56566.34</v>
      </c>
      <c r="F1248" s="2" t="s">
        <v>69</v>
      </c>
    </row>
    <row r="1249">
      <c r="A1249" s="2" t="s">
        <v>9693</v>
      </c>
      <c r="B1249" s="2" t="s">
        <v>9694</v>
      </c>
      <c r="C1249" s="2">
        <v>-759</v>
      </c>
      <c r="D1249" s="2" t="s">
        <v>69</v>
      </c>
      <c r="E1249" s="2">
        <v>-30033.63</v>
      </c>
      <c r="F1249" s="2" t="s">
        <v>69</v>
      </c>
    </row>
    <row r="1250">
      <c r="A1250" s="2" t="s">
        <v>9695</v>
      </c>
      <c r="B1250" s="2" t="s">
        <v>9696</v>
      </c>
      <c r="C1250" s="2">
        <v>-682</v>
      </c>
      <c r="D1250" s="2" t="s">
        <v>69</v>
      </c>
      <c r="E1250" s="2">
        <v>-112376.22</v>
      </c>
      <c r="F1250" s="2" t="s">
        <v>69</v>
      </c>
    </row>
    <row r="1251">
      <c r="A1251" s="2" t="s">
        <v>9697</v>
      </c>
      <c r="B1251" s="2" t="s">
        <v>9698</v>
      </c>
      <c r="C1251" s="2">
        <v>-8487</v>
      </c>
      <c r="D1251" s="2" t="s">
        <v>69</v>
      </c>
      <c r="E1251" s="2">
        <v>-123910.2</v>
      </c>
      <c r="F1251" s="2" t="s">
        <v>69</v>
      </c>
    </row>
    <row r="1252">
      <c r="A1252" s="2" t="s">
        <v>9699</v>
      </c>
      <c r="B1252" s="2" t="s">
        <v>9700</v>
      </c>
      <c r="C1252" s="2">
        <v>-1571</v>
      </c>
      <c r="D1252" s="2" t="s">
        <v>69</v>
      </c>
      <c r="E1252" s="2">
        <v>-41961.41</v>
      </c>
      <c r="F1252" s="2" t="s">
        <v>69</v>
      </c>
    </row>
    <row r="1253">
      <c r="A1253" s="2" t="s">
        <v>9701</v>
      </c>
      <c r="B1253" s="2" t="s">
        <v>9702</v>
      </c>
      <c r="C1253" s="2">
        <v>5491</v>
      </c>
      <c r="D1253" s="2" t="s">
        <v>69</v>
      </c>
      <c r="E1253" s="2">
        <v>41667.46</v>
      </c>
      <c r="F1253" s="2" t="s">
        <v>69</v>
      </c>
    </row>
    <row r="1254">
      <c r="A1254" s="2" t="s">
        <v>9703</v>
      </c>
      <c r="B1254" s="2" t="s">
        <v>9704</v>
      </c>
      <c r="C1254" s="2">
        <v>-33138</v>
      </c>
      <c r="D1254" s="2" t="s">
        <v>69</v>
      </c>
      <c r="E1254" s="2">
        <v>-174267.95</v>
      </c>
      <c r="F1254" s="2" t="s">
        <v>69</v>
      </c>
    </row>
    <row r="1255">
      <c r="A1255" s="2" t="s">
        <v>9705</v>
      </c>
      <c r="B1255" s="2" t="s">
        <v>9706</v>
      </c>
      <c r="C1255" s="2">
        <v>-1669</v>
      </c>
      <c r="D1255" s="2" t="s">
        <v>69</v>
      </c>
      <c r="E1255" s="2">
        <v>-19944.55</v>
      </c>
      <c r="F1255" s="2" t="s">
        <v>69</v>
      </c>
    </row>
    <row r="1256">
      <c r="A1256" s="2" t="s">
        <v>6571</v>
      </c>
      <c r="B1256" s="2" t="s">
        <v>9707</v>
      </c>
      <c r="C1256" s="2">
        <v>2235</v>
      </c>
      <c r="D1256" s="2" t="s">
        <v>69</v>
      </c>
      <c r="E1256" s="2">
        <v>34463.7</v>
      </c>
      <c r="F1256" s="2" t="s">
        <v>69</v>
      </c>
    </row>
    <row r="1257">
      <c r="A1257" s="2" t="s">
        <v>9708</v>
      </c>
      <c r="B1257" s="2" t="s">
        <v>9709</v>
      </c>
      <c r="C1257" s="2">
        <v>2300</v>
      </c>
      <c r="D1257" s="2" t="s">
        <v>69</v>
      </c>
      <c r="E1257" s="2">
        <v>62605.35</v>
      </c>
      <c r="F1257" s="2" t="s">
        <v>69</v>
      </c>
    </row>
    <row r="1258">
      <c r="A1258" s="2" t="s">
        <v>9710</v>
      </c>
      <c r="B1258" s="2" t="s">
        <v>9711</v>
      </c>
      <c r="C1258" s="2">
        <v>20680</v>
      </c>
      <c r="D1258" s="2" t="s">
        <v>69</v>
      </c>
      <c r="E1258" s="2">
        <v>47411.61</v>
      </c>
      <c r="F1258" s="2" t="s">
        <v>69</v>
      </c>
    </row>
    <row r="1259">
      <c r="A1259" s="2" t="s">
        <v>9712</v>
      </c>
      <c r="B1259" s="2" t="s">
        <v>9713</v>
      </c>
      <c r="C1259" s="2">
        <v>-2105</v>
      </c>
      <c r="D1259" s="2" t="s">
        <v>69</v>
      </c>
      <c r="E1259" s="2">
        <v>-36521.75</v>
      </c>
      <c r="F1259" s="2" t="s">
        <v>69</v>
      </c>
    </row>
    <row r="1260">
      <c r="A1260" s="2" t="s">
        <v>9714</v>
      </c>
      <c r="B1260" s="2" t="s">
        <v>9715</v>
      </c>
      <c r="C1260" s="2">
        <v>10367</v>
      </c>
      <c r="D1260" s="2" t="s">
        <v>69</v>
      </c>
      <c r="E1260" s="2">
        <v>417271.75</v>
      </c>
      <c r="F1260" s="2" t="s">
        <v>69</v>
      </c>
    </row>
    <row r="1261">
      <c r="A1261" s="2" t="s">
        <v>9716</v>
      </c>
      <c r="B1261" s="2" t="s">
        <v>9717</v>
      </c>
      <c r="C1261" s="2">
        <v>-1837</v>
      </c>
      <c r="D1261" s="2" t="s">
        <v>69</v>
      </c>
      <c r="E1261" s="2">
        <v>-99032.67</v>
      </c>
      <c r="F1261" s="2" t="s">
        <v>69</v>
      </c>
    </row>
    <row r="1262">
      <c r="A1262" s="2" t="s">
        <v>9718</v>
      </c>
      <c r="B1262" s="2" t="s">
        <v>9719</v>
      </c>
      <c r="C1262" s="2">
        <v>520</v>
      </c>
      <c r="D1262" s="2" t="s">
        <v>69</v>
      </c>
      <c r="E1262" s="2">
        <v>25292.8</v>
      </c>
      <c r="F1262" s="2" t="s">
        <v>69</v>
      </c>
    </row>
    <row r="1263">
      <c r="A1263" s="2" t="s">
        <v>9720</v>
      </c>
      <c r="B1263" s="2" t="s">
        <v>9721</v>
      </c>
      <c r="C1263" s="2">
        <v>-1200</v>
      </c>
      <c r="D1263" s="2" t="s">
        <v>69</v>
      </c>
      <c r="E1263" s="2">
        <v>-26871.13</v>
      </c>
      <c r="F1263" s="2" t="s">
        <v>69</v>
      </c>
    </row>
    <row r="1264">
      <c r="A1264" s="2" t="s">
        <v>9722</v>
      </c>
      <c r="B1264" s="2" t="s">
        <v>9723</v>
      </c>
      <c r="C1264" s="2">
        <v>-1331</v>
      </c>
      <c r="D1264" s="2" t="s">
        <v>69</v>
      </c>
      <c r="E1264" s="2">
        <v>-80299.23</v>
      </c>
      <c r="F1264" s="2" t="s">
        <v>69</v>
      </c>
    </row>
    <row r="1265">
      <c r="A1265" s="2" t="s">
        <v>9724</v>
      </c>
      <c r="B1265" s="2" t="s">
        <v>9725</v>
      </c>
      <c r="C1265" s="2">
        <v>3518</v>
      </c>
      <c r="D1265" s="2" t="s">
        <v>69</v>
      </c>
      <c r="E1265" s="2">
        <v>49674.16</v>
      </c>
      <c r="F1265" s="2" t="s">
        <v>69</v>
      </c>
    </row>
    <row r="1266">
      <c r="A1266" s="2" t="s">
        <v>9726</v>
      </c>
      <c r="B1266" s="2" t="s">
        <v>9727</v>
      </c>
      <c r="C1266" s="2">
        <v>-9678</v>
      </c>
      <c r="D1266" s="2" t="s">
        <v>69</v>
      </c>
      <c r="E1266" s="2">
        <v>-21854.24</v>
      </c>
      <c r="F1266" s="2" t="s">
        <v>69</v>
      </c>
    </row>
    <row r="1267">
      <c r="A1267" s="2" t="s">
        <v>9728</v>
      </c>
      <c r="B1267" s="2" t="s">
        <v>9729</v>
      </c>
      <c r="C1267" s="2">
        <v>9861</v>
      </c>
      <c r="D1267" s="2" t="s">
        <v>69</v>
      </c>
      <c r="E1267" s="2">
        <v>28929.87</v>
      </c>
      <c r="F1267" s="2" t="s">
        <v>69</v>
      </c>
    </row>
    <row r="1268">
      <c r="A1268" s="2" t="s">
        <v>9730</v>
      </c>
      <c r="B1268" s="2" t="s">
        <v>9731</v>
      </c>
      <c r="C1268" s="2">
        <v>12181</v>
      </c>
      <c r="D1268" s="2" t="s">
        <v>69</v>
      </c>
      <c r="E1268" s="2">
        <v>50977.49</v>
      </c>
      <c r="F1268" s="2" t="s">
        <v>69</v>
      </c>
    </row>
    <row r="1269">
      <c r="A1269" s="2" t="s">
        <v>9732</v>
      </c>
      <c r="B1269" s="2" t="s">
        <v>9733</v>
      </c>
      <c r="C1269" s="2">
        <v>-835</v>
      </c>
      <c r="D1269" s="2" t="s">
        <v>69</v>
      </c>
      <c r="E1269" s="2">
        <v>-33809.15</v>
      </c>
      <c r="F1269" s="2" t="s">
        <v>69</v>
      </c>
    </row>
    <row r="1270">
      <c r="A1270" s="2" t="s">
        <v>9734</v>
      </c>
      <c r="B1270" s="2" t="s">
        <v>9735</v>
      </c>
      <c r="C1270" s="2">
        <v>11752</v>
      </c>
      <c r="D1270" s="2" t="s">
        <v>69</v>
      </c>
      <c r="E1270" s="2">
        <v>73720.52</v>
      </c>
      <c r="F1270" s="2" t="s">
        <v>69</v>
      </c>
    </row>
    <row r="1271">
      <c r="A1271" s="2" t="s">
        <v>9736</v>
      </c>
      <c r="B1271" s="2" t="s">
        <v>9737</v>
      </c>
      <c r="C1271" s="2">
        <v>-1179</v>
      </c>
      <c r="D1271" s="2" t="s">
        <v>69</v>
      </c>
      <c r="E1271" s="2">
        <v>-45497.61</v>
      </c>
      <c r="F1271" s="2" t="s">
        <v>69</v>
      </c>
    </row>
    <row r="1272">
      <c r="A1272" s="2" t="s">
        <v>9738</v>
      </c>
      <c r="B1272" s="2" t="s">
        <v>9739</v>
      </c>
      <c r="C1272" s="2">
        <v>-2670</v>
      </c>
      <c r="D1272" s="2" t="s">
        <v>69</v>
      </c>
      <c r="E1272" s="2">
        <v>-124929.3</v>
      </c>
      <c r="F1272" s="2" t="s">
        <v>69</v>
      </c>
    </row>
    <row r="1273">
      <c r="A1273" s="2" t="s">
        <v>9740</v>
      </c>
      <c r="B1273" s="2" t="s">
        <v>9741</v>
      </c>
      <c r="C1273" s="2">
        <v>2938</v>
      </c>
      <c r="D1273" s="2" t="s">
        <v>69</v>
      </c>
      <c r="E1273" s="2">
        <v>269855.3</v>
      </c>
      <c r="F1273" s="2" t="s">
        <v>69</v>
      </c>
    </row>
    <row r="1274">
      <c r="A1274" s="2" t="s">
        <v>9742</v>
      </c>
      <c r="B1274" s="2" t="s">
        <v>9743</v>
      </c>
      <c r="C1274" s="2">
        <v>-4793</v>
      </c>
      <c r="D1274" s="2" t="s">
        <v>69</v>
      </c>
      <c r="E1274" s="2">
        <v>-168282.23</v>
      </c>
      <c r="F1274" s="2" t="s">
        <v>69</v>
      </c>
    </row>
    <row r="1275">
      <c r="A1275" s="2" t="s">
        <v>9744</v>
      </c>
      <c r="B1275" s="2" t="s">
        <v>9745</v>
      </c>
      <c r="C1275" s="2">
        <v>-1196</v>
      </c>
      <c r="D1275" s="2" t="s">
        <v>69</v>
      </c>
      <c r="E1275" s="2">
        <v>-30342.52</v>
      </c>
      <c r="F1275" s="2" t="s">
        <v>69</v>
      </c>
    </row>
    <row r="1276">
      <c r="A1276" s="2" t="s">
        <v>9746</v>
      </c>
      <c r="B1276" s="2" t="s">
        <v>9747</v>
      </c>
      <c r="C1276" s="2">
        <v>1221</v>
      </c>
      <c r="D1276" s="2" t="s">
        <v>69</v>
      </c>
      <c r="E1276" s="2">
        <v>124969.35</v>
      </c>
      <c r="F1276" s="2" t="s">
        <v>69</v>
      </c>
    </row>
    <row r="1277">
      <c r="A1277" s="2" t="s">
        <v>9748</v>
      </c>
      <c r="B1277" s="2" t="s">
        <v>9749</v>
      </c>
      <c r="C1277" s="2">
        <v>2644</v>
      </c>
      <c r="D1277" s="2" t="s">
        <v>69</v>
      </c>
      <c r="E1277" s="2">
        <v>73344.56</v>
      </c>
      <c r="F1277" s="2" t="s">
        <v>69</v>
      </c>
    </row>
    <row r="1278">
      <c r="A1278" s="2" t="s">
        <v>9750</v>
      </c>
      <c r="B1278" s="2" t="s">
        <v>9751</v>
      </c>
      <c r="C1278" s="2">
        <v>-5615</v>
      </c>
      <c r="D1278" s="2" t="s">
        <v>69</v>
      </c>
      <c r="E1278" s="2">
        <v>-41607.15</v>
      </c>
      <c r="F1278" s="2" t="s">
        <v>69</v>
      </c>
    </row>
    <row r="1279">
      <c r="A1279" s="2" t="s">
        <v>9752</v>
      </c>
      <c r="B1279" s="2" t="s">
        <v>9753</v>
      </c>
      <c r="C1279" s="2">
        <v>-10807</v>
      </c>
      <c r="D1279" s="2" t="s">
        <v>69</v>
      </c>
      <c r="E1279" s="2">
        <v>-108308.93</v>
      </c>
      <c r="F1279" s="2" t="s">
        <v>69</v>
      </c>
    </row>
    <row r="1280">
      <c r="A1280" s="2" t="s">
        <v>9754</v>
      </c>
      <c r="B1280" s="2" t="s">
        <v>9755</v>
      </c>
      <c r="C1280" s="2">
        <v>-9090</v>
      </c>
      <c r="D1280" s="2" t="s">
        <v>69</v>
      </c>
      <c r="E1280" s="2">
        <v>-548162.36</v>
      </c>
      <c r="F1280" s="2" t="s">
        <v>69</v>
      </c>
    </row>
    <row r="1281">
      <c r="A1281" s="2" t="s">
        <v>9756</v>
      </c>
      <c r="B1281" s="2" t="s">
        <v>9757</v>
      </c>
      <c r="C1281" s="2">
        <v>10300</v>
      </c>
      <c r="D1281" s="2" t="s">
        <v>69</v>
      </c>
      <c r="E1281" s="2">
        <v>25385.97</v>
      </c>
      <c r="F1281" s="2" t="s">
        <v>69</v>
      </c>
    </row>
    <row r="1282">
      <c r="A1282" s="2" t="s">
        <v>9758</v>
      </c>
      <c r="B1282" s="2" t="s">
        <v>9759</v>
      </c>
      <c r="C1282" s="2">
        <v>-2863</v>
      </c>
      <c r="D1282" s="2" t="s">
        <v>69</v>
      </c>
      <c r="E1282" s="2">
        <v>-116495.47</v>
      </c>
      <c r="F1282" s="2" t="s">
        <v>69</v>
      </c>
    </row>
    <row r="1283">
      <c r="A1283" s="2" t="s">
        <v>9760</v>
      </c>
      <c r="B1283" s="2" t="s">
        <v>9761</v>
      </c>
      <c r="C1283" s="2">
        <v>19500</v>
      </c>
      <c r="D1283" s="2" t="s">
        <v>69</v>
      </c>
      <c r="E1283" s="2">
        <v>152316.88</v>
      </c>
      <c r="F1283" s="2" t="s">
        <v>69</v>
      </c>
    </row>
    <row r="1284">
      <c r="A1284" s="2" t="s">
        <v>9762</v>
      </c>
      <c r="B1284" s="2" t="s">
        <v>9763</v>
      </c>
      <c r="C1284" s="2">
        <v>-2096</v>
      </c>
      <c r="D1284" s="2" t="s">
        <v>69</v>
      </c>
      <c r="E1284" s="2">
        <v>-16006.67</v>
      </c>
      <c r="F1284" s="2" t="s">
        <v>69</v>
      </c>
    </row>
    <row r="1285">
      <c r="A1285" s="2" t="s">
        <v>9764</v>
      </c>
      <c r="B1285" s="2" t="s">
        <v>9765</v>
      </c>
      <c r="C1285" s="2">
        <v>-253</v>
      </c>
      <c r="D1285" s="2" t="s">
        <v>69</v>
      </c>
      <c r="E1285" s="2">
        <v>-16075.62</v>
      </c>
      <c r="F1285" s="2" t="s">
        <v>69</v>
      </c>
    </row>
    <row r="1286">
      <c r="A1286" s="2" t="s">
        <v>9766</v>
      </c>
      <c r="B1286" s="2" t="s">
        <v>9767</v>
      </c>
      <c r="C1286" s="2">
        <v>-11565</v>
      </c>
      <c r="D1286" s="2" t="s">
        <v>69</v>
      </c>
      <c r="E1286" s="2">
        <v>-118395.96</v>
      </c>
      <c r="F1286" s="2" t="s">
        <v>69</v>
      </c>
    </row>
    <row r="1287">
      <c r="A1287" s="2" t="s">
        <v>9768</v>
      </c>
      <c r="B1287" s="2" t="s">
        <v>9769</v>
      </c>
      <c r="C1287" s="2">
        <v>-1167</v>
      </c>
      <c r="D1287" s="2" t="s">
        <v>69</v>
      </c>
      <c r="E1287" s="2">
        <v>-18216.87</v>
      </c>
      <c r="F1287" s="2" t="s">
        <v>69</v>
      </c>
    </row>
    <row r="1288">
      <c r="A1288" s="2" t="s">
        <v>9770</v>
      </c>
      <c r="B1288" s="2" t="s">
        <v>9771</v>
      </c>
      <c r="C1288" s="2">
        <v>1645</v>
      </c>
      <c r="D1288" s="2" t="s">
        <v>69</v>
      </c>
      <c r="E1288" s="2">
        <v>27687.62</v>
      </c>
      <c r="F1288" s="2" t="s">
        <v>69</v>
      </c>
    </row>
    <row r="1289">
      <c r="A1289" s="2" t="s">
        <v>9772</v>
      </c>
      <c r="B1289" s="2" t="s">
        <v>9773</v>
      </c>
      <c r="C1289" s="2">
        <v>-1239</v>
      </c>
      <c r="D1289" s="2" t="s">
        <v>69</v>
      </c>
      <c r="E1289" s="2">
        <v>-26502.21</v>
      </c>
      <c r="F1289" s="2" t="s">
        <v>69</v>
      </c>
    </row>
    <row r="1290">
      <c r="A1290" s="2" t="s">
        <v>9774</v>
      </c>
      <c r="B1290" s="2" t="s">
        <v>9775</v>
      </c>
      <c r="C1290" s="2">
        <v>1468</v>
      </c>
      <c r="D1290" s="2" t="s">
        <v>69</v>
      </c>
      <c r="E1290" s="2">
        <v>60055.88</v>
      </c>
      <c r="F1290" s="2" t="s">
        <v>69</v>
      </c>
    </row>
    <row r="1291">
      <c r="A1291" s="2" t="s">
        <v>9776</v>
      </c>
      <c r="B1291" s="2" t="s">
        <v>9777</v>
      </c>
      <c r="C1291" s="2">
        <v>618</v>
      </c>
      <c r="D1291" s="2" t="s">
        <v>69</v>
      </c>
      <c r="E1291" s="2">
        <v>75229.14</v>
      </c>
      <c r="F1291" s="2" t="s">
        <v>69</v>
      </c>
    </row>
    <row r="1292">
      <c r="A1292" s="2" t="s">
        <v>9778</v>
      </c>
      <c r="B1292" s="2" t="s">
        <v>9779</v>
      </c>
      <c r="C1292" s="2">
        <v>675</v>
      </c>
      <c r="D1292" s="2" t="s">
        <v>69</v>
      </c>
      <c r="E1292" s="2">
        <v>49831.49</v>
      </c>
      <c r="F1292" s="2" t="s">
        <v>69</v>
      </c>
    </row>
    <row r="1293">
      <c r="A1293" s="2" t="s">
        <v>9780</v>
      </c>
      <c r="B1293" s="2" t="s">
        <v>9781</v>
      </c>
      <c r="C1293" s="2">
        <v>640</v>
      </c>
      <c r="D1293" s="2" t="s">
        <v>69</v>
      </c>
      <c r="E1293" s="2">
        <v>22009.6</v>
      </c>
      <c r="F1293" s="2" t="s">
        <v>69</v>
      </c>
    </row>
    <row r="1294">
      <c r="A1294" s="2" t="s">
        <v>9782</v>
      </c>
      <c r="B1294" s="2" t="s">
        <v>9783</v>
      </c>
      <c r="C1294" s="2">
        <v>-5169</v>
      </c>
      <c r="D1294" s="2" t="s">
        <v>69</v>
      </c>
      <c r="E1294" s="2">
        <v>-309778.17</v>
      </c>
      <c r="F1294" s="2" t="s">
        <v>69</v>
      </c>
    </row>
    <row r="1295">
      <c r="A1295" s="2" t="s">
        <v>9784</v>
      </c>
      <c r="B1295" s="2" t="s">
        <v>9785</v>
      </c>
      <c r="C1295" s="2">
        <v>-687</v>
      </c>
      <c r="D1295" s="2" t="s">
        <v>69</v>
      </c>
      <c r="E1295" s="2">
        <v>-39852.87</v>
      </c>
      <c r="F1295" s="2" t="s">
        <v>69</v>
      </c>
    </row>
    <row r="1296">
      <c r="A1296" s="2" t="s">
        <v>9786</v>
      </c>
      <c r="B1296" s="2" t="s">
        <v>9787</v>
      </c>
      <c r="C1296" s="2">
        <v>8690</v>
      </c>
      <c r="D1296" s="2" t="s">
        <v>69</v>
      </c>
      <c r="E1296" s="2">
        <v>21190.98</v>
      </c>
      <c r="F1296" s="2" t="s">
        <v>69</v>
      </c>
    </row>
    <row r="1297">
      <c r="A1297" s="2" t="s">
        <v>9788</v>
      </c>
      <c r="B1297" s="2" t="s">
        <v>9789</v>
      </c>
      <c r="C1297" s="2">
        <v>-1647</v>
      </c>
      <c r="D1297" s="2" t="s">
        <v>69</v>
      </c>
      <c r="E1297" s="2">
        <v>-212611.23</v>
      </c>
      <c r="F1297" s="2" t="s">
        <v>69</v>
      </c>
    </row>
    <row r="1298">
      <c r="A1298" s="2" t="s">
        <v>9790</v>
      </c>
      <c r="B1298" s="2" t="s">
        <v>9791</v>
      </c>
      <c r="C1298" s="2">
        <v>224</v>
      </c>
      <c r="D1298" s="2" t="s">
        <v>69</v>
      </c>
      <c r="E1298" s="2">
        <v>26021.49</v>
      </c>
      <c r="F1298" s="2" t="s">
        <v>69</v>
      </c>
    </row>
    <row r="1299">
      <c r="A1299" s="2" t="s">
        <v>9792</v>
      </c>
      <c r="B1299" s="2" t="s">
        <v>9793</v>
      </c>
      <c r="C1299" s="2">
        <v>4477</v>
      </c>
      <c r="D1299" s="2" t="s">
        <v>69</v>
      </c>
      <c r="E1299" s="2">
        <v>64468.8</v>
      </c>
      <c r="F1299" s="2" t="s">
        <v>69</v>
      </c>
    </row>
    <row r="1300">
      <c r="A1300" s="2" t="s">
        <v>9794</v>
      </c>
      <c r="B1300" s="2" t="s">
        <v>9795</v>
      </c>
      <c r="C1300" s="2">
        <v>7552</v>
      </c>
      <c r="D1300" s="2" t="s">
        <v>69</v>
      </c>
      <c r="E1300" s="2">
        <v>232450.56</v>
      </c>
      <c r="F1300" s="2" t="s">
        <v>69</v>
      </c>
    </row>
    <row r="1301">
      <c r="A1301" s="2" t="s">
        <v>9796</v>
      </c>
      <c r="B1301" s="2" t="s">
        <v>9797</v>
      </c>
      <c r="C1301" s="2">
        <v>4716</v>
      </c>
      <c r="D1301" s="2" t="s">
        <v>69</v>
      </c>
      <c r="E1301" s="2">
        <v>294891.48</v>
      </c>
      <c r="F1301" s="2" t="s">
        <v>69</v>
      </c>
    </row>
    <row r="1302">
      <c r="A1302" s="2" t="s">
        <v>9798</v>
      </c>
      <c r="B1302" s="2" t="s">
        <v>9799</v>
      </c>
      <c r="C1302" s="2">
        <v>-18027</v>
      </c>
      <c r="D1302" s="2" t="s">
        <v>69</v>
      </c>
      <c r="E1302" s="2">
        <v>-67060.44</v>
      </c>
      <c r="F1302" s="2" t="s">
        <v>69</v>
      </c>
    </row>
    <row r="1303">
      <c r="A1303" s="2" t="s">
        <v>9800</v>
      </c>
      <c r="B1303" s="2" t="s">
        <v>9801</v>
      </c>
      <c r="C1303" s="2">
        <v>-435</v>
      </c>
      <c r="D1303" s="2" t="s">
        <v>69</v>
      </c>
      <c r="E1303" s="2">
        <v>-66172.2</v>
      </c>
      <c r="F1303" s="2" t="s">
        <v>69</v>
      </c>
    </row>
    <row r="1304">
      <c r="A1304" s="2" t="s">
        <v>9802</v>
      </c>
      <c r="B1304" s="2" t="s">
        <v>9803</v>
      </c>
      <c r="C1304" s="2">
        <v>782</v>
      </c>
      <c r="D1304" s="2" t="s">
        <v>69</v>
      </c>
      <c r="E1304" s="2">
        <v>82454.08</v>
      </c>
      <c r="F1304" s="2" t="s">
        <v>69</v>
      </c>
    </row>
    <row r="1305">
      <c r="A1305" s="2" t="s">
        <v>9804</v>
      </c>
      <c r="B1305" s="2" t="s">
        <v>9805</v>
      </c>
      <c r="C1305" s="2">
        <v>-4347</v>
      </c>
      <c r="D1305" s="2" t="s">
        <v>69</v>
      </c>
      <c r="E1305" s="2">
        <v>-54207.09</v>
      </c>
      <c r="F1305" s="2" t="s">
        <v>69</v>
      </c>
    </row>
    <row r="1306">
      <c r="A1306" s="2" t="s">
        <v>9806</v>
      </c>
      <c r="B1306" s="2" t="s">
        <v>9807</v>
      </c>
      <c r="C1306" s="2">
        <v>-137620</v>
      </c>
      <c r="D1306" s="2" t="s">
        <v>69</v>
      </c>
      <c r="E1306" s="2">
        <v>-286484.71</v>
      </c>
      <c r="F1306" s="2" t="s">
        <v>69</v>
      </c>
    </row>
    <row r="1307">
      <c r="A1307" s="2" t="s">
        <v>9808</v>
      </c>
      <c r="B1307" s="2" t="s">
        <v>9809</v>
      </c>
      <c r="C1307" s="2">
        <v>27162</v>
      </c>
      <c r="D1307" s="2" t="s">
        <v>69</v>
      </c>
      <c r="E1307" s="2">
        <v>195023.16</v>
      </c>
      <c r="F1307" s="2" t="s">
        <v>69</v>
      </c>
    </row>
    <row r="1308">
      <c r="A1308" s="2" t="s">
        <v>9810</v>
      </c>
      <c r="B1308" s="2" t="s">
        <v>9811</v>
      </c>
      <c r="C1308" s="2">
        <v>-2087</v>
      </c>
      <c r="D1308" s="2" t="s">
        <v>69</v>
      </c>
      <c r="E1308" s="2">
        <v>-21537.84</v>
      </c>
      <c r="F1308" s="2" t="s">
        <v>69</v>
      </c>
    </row>
    <row r="1309">
      <c r="A1309" s="2" t="s">
        <v>9812</v>
      </c>
      <c r="B1309" s="2" t="s">
        <v>9813</v>
      </c>
      <c r="C1309" s="2">
        <v>-4259</v>
      </c>
      <c r="D1309" s="2" t="s">
        <v>69</v>
      </c>
      <c r="E1309" s="2">
        <v>-63799.82</v>
      </c>
      <c r="F1309" s="2" t="s">
        <v>69</v>
      </c>
    </row>
    <row r="1310">
      <c r="A1310" s="2" t="s">
        <v>9814</v>
      </c>
      <c r="B1310" s="2" t="s">
        <v>9815</v>
      </c>
      <c r="C1310" s="2">
        <v>6841</v>
      </c>
      <c r="D1310" s="2" t="s">
        <v>69</v>
      </c>
      <c r="E1310" s="2">
        <v>96594.92</v>
      </c>
      <c r="F1310" s="2" t="s">
        <v>69</v>
      </c>
    </row>
    <row r="1311">
      <c r="A1311" s="2" t="s">
        <v>9816</v>
      </c>
      <c r="B1311" s="2" t="s">
        <v>9817</v>
      </c>
      <c r="C1311" s="2">
        <v>5258</v>
      </c>
      <c r="D1311" s="2" t="s">
        <v>69</v>
      </c>
      <c r="E1311" s="2">
        <v>124562.02</v>
      </c>
      <c r="F1311" s="2" t="s">
        <v>69</v>
      </c>
    </row>
    <row r="1312">
      <c r="A1312" s="2" t="s">
        <v>9818</v>
      </c>
      <c r="B1312" s="2" t="s">
        <v>9819</v>
      </c>
      <c r="C1312" s="2">
        <v>3509</v>
      </c>
      <c r="D1312" s="2" t="s">
        <v>69</v>
      </c>
      <c r="E1312" s="2">
        <v>18917.17</v>
      </c>
      <c r="F1312" s="2" t="s">
        <v>69</v>
      </c>
    </row>
    <row r="1313">
      <c r="A1313" s="2" t="s">
        <v>9820</v>
      </c>
      <c r="B1313" s="2" t="s">
        <v>9821</v>
      </c>
      <c r="C1313" s="2">
        <v>1400</v>
      </c>
      <c r="D1313" s="2" t="s">
        <v>69</v>
      </c>
      <c r="E1313" s="2">
        <v>31891.46</v>
      </c>
      <c r="F1313" s="2" t="s">
        <v>69</v>
      </c>
    </row>
    <row r="1314">
      <c r="A1314" s="2" t="s">
        <v>9822</v>
      </c>
      <c r="B1314" s="2" t="s">
        <v>9823</v>
      </c>
      <c r="C1314" s="2">
        <v>1608</v>
      </c>
      <c r="D1314" s="2" t="s">
        <v>69</v>
      </c>
      <c r="E1314" s="2">
        <v>20148.24</v>
      </c>
      <c r="F1314" s="2" t="s">
        <v>69</v>
      </c>
    </row>
    <row r="1315">
      <c r="A1315" s="2" t="s">
        <v>9824</v>
      </c>
      <c r="B1315" s="2" t="s">
        <v>9825</v>
      </c>
      <c r="C1315" s="2">
        <v>-5935</v>
      </c>
      <c r="D1315" s="2" t="s">
        <v>69</v>
      </c>
      <c r="E1315" s="2">
        <v>-34601.05</v>
      </c>
      <c r="F1315" s="2" t="s">
        <v>69</v>
      </c>
    </row>
    <row r="1316">
      <c r="A1316" s="2" t="s">
        <v>9826</v>
      </c>
      <c r="B1316" s="2" t="s">
        <v>9827</v>
      </c>
      <c r="C1316" s="2">
        <v>4796</v>
      </c>
      <c r="D1316" s="2" t="s">
        <v>69</v>
      </c>
      <c r="E1316" s="2">
        <v>218457.8</v>
      </c>
      <c r="F1316" s="2" t="s">
        <v>69</v>
      </c>
    </row>
    <row r="1317">
      <c r="A1317" s="2" t="s">
        <v>9828</v>
      </c>
      <c r="B1317" s="2" t="s">
        <v>9829</v>
      </c>
      <c r="C1317" s="2">
        <v>-51</v>
      </c>
      <c r="D1317" s="2" t="s">
        <v>69</v>
      </c>
      <c r="E1317" s="2">
        <v>-24611.34</v>
      </c>
      <c r="F1317" s="2" t="s">
        <v>69</v>
      </c>
    </row>
    <row r="1318">
      <c r="A1318" s="2" t="s">
        <v>9830</v>
      </c>
      <c r="B1318" s="2" t="s">
        <v>9831</v>
      </c>
      <c r="C1318" s="2">
        <v>-9138</v>
      </c>
      <c r="D1318" s="2" t="s">
        <v>69</v>
      </c>
      <c r="E1318" s="2">
        <v>-21630.56</v>
      </c>
      <c r="F1318" s="2" t="s">
        <v>69</v>
      </c>
    </row>
    <row r="1319">
      <c r="A1319" s="2" t="s">
        <v>9832</v>
      </c>
      <c r="B1319" s="2" t="s">
        <v>9833</v>
      </c>
      <c r="C1319" s="2">
        <v>14257</v>
      </c>
      <c r="D1319" s="2" t="s">
        <v>69</v>
      </c>
      <c r="E1319" s="2">
        <v>317503.39</v>
      </c>
      <c r="F1319" s="2" t="s">
        <v>69</v>
      </c>
    </row>
    <row r="1320">
      <c r="A1320" s="2" t="s">
        <v>9834</v>
      </c>
      <c r="B1320" s="2" t="s">
        <v>9835</v>
      </c>
      <c r="C1320" s="2">
        <v>1708</v>
      </c>
      <c r="D1320" s="2" t="s">
        <v>69</v>
      </c>
      <c r="E1320" s="2">
        <v>41043.24</v>
      </c>
      <c r="F1320" s="2" t="s">
        <v>69</v>
      </c>
    </row>
    <row r="1321">
      <c r="A1321" s="2" t="s">
        <v>9836</v>
      </c>
      <c r="B1321" s="2" t="s">
        <v>9837</v>
      </c>
      <c r="C1321" s="2">
        <v>-5567</v>
      </c>
      <c r="D1321" s="2" t="s">
        <v>69</v>
      </c>
      <c r="E1321" s="2">
        <v>-42321.53</v>
      </c>
      <c r="F1321" s="2" t="s">
        <v>69</v>
      </c>
    </row>
    <row r="1322">
      <c r="A1322" s="2" t="s">
        <v>9838</v>
      </c>
      <c r="B1322" s="2" t="s">
        <v>9839</v>
      </c>
      <c r="C1322" s="2">
        <v>-1049</v>
      </c>
      <c r="D1322" s="2" t="s">
        <v>69</v>
      </c>
      <c r="E1322" s="2">
        <v>-132887.32</v>
      </c>
      <c r="F1322" s="2" t="s">
        <v>69</v>
      </c>
    </row>
    <row r="1323">
      <c r="A1323" s="2" t="s">
        <v>9840</v>
      </c>
      <c r="B1323" s="2" t="s">
        <v>9841</v>
      </c>
      <c r="C1323" s="2">
        <v>1611</v>
      </c>
      <c r="D1323" s="2" t="s">
        <v>69</v>
      </c>
      <c r="E1323" s="2">
        <v>42353.19</v>
      </c>
      <c r="F1323" s="2" t="s">
        <v>69</v>
      </c>
    </row>
    <row r="1324">
      <c r="A1324" s="2" t="s">
        <v>9842</v>
      </c>
      <c r="B1324" s="2" t="s">
        <v>9843</v>
      </c>
      <c r="C1324" s="2">
        <v>1428</v>
      </c>
      <c r="D1324" s="2" t="s">
        <v>69</v>
      </c>
      <c r="E1324" s="2">
        <v>16373.35</v>
      </c>
      <c r="F1324" s="2" t="s">
        <v>69</v>
      </c>
    </row>
    <row r="1325">
      <c r="A1325" s="2" t="s">
        <v>9844</v>
      </c>
      <c r="B1325" s="2" t="s">
        <v>9845</v>
      </c>
      <c r="C1325" s="2">
        <v>11656</v>
      </c>
      <c r="D1325" s="2" t="s">
        <v>69</v>
      </c>
      <c r="E1325" s="2">
        <v>50587.04</v>
      </c>
      <c r="F1325" s="2" t="s">
        <v>69</v>
      </c>
    </row>
    <row r="1326">
      <c r="A1326" s="2" t="s">
        <v>9846</v>
      </c>
      <c r="B1326" s="2" t="s">
        <v>9847</v>
      </c>
      <c r="C1326" s="2">
        <v>-2726</v>
      </c>
      <c r="D1326" s="2" t="s">
        <v>69</v>
      </c>
      <c r="E1326" s="2">
        <v>-175799.74</v>
      </c>
      <c r="F1326" s="2" t="s">
        <v>69</v>
      </c>
    </row>
    <row r="1327">
      <c r="A1327" s="2" t="s">
        <v>9848</v>
      </c>
      <c r="B1327" s="2" t="s">
        <v>9849</v>
      </c>
      <c r="C1327" s="2">
        <v>2050</v>
      </c>
      <c r="D1327" s="2" t="s">
        <v>69</v>
      </c>
      <c r="E1327" s="2">
        <v>24067</v>
      </c>
      <c r="F1327" s="2" t="s">
        <v>69</v>
      </c>
    </row>
    <row r="1328">
      <c r="A1328" s="2" t="s">
        <v>9850</v>
      </c>
      <c r="B1328" s="2" t="s">
        <v>9851</v>
      </c>
      <c r="C1328" s="2">
        <v>337</v>
      </c>
      <c r="D1328" s="2" t="s">
        <v>69</v>
      </c>
      <c r="E1328" s="2">
        <v>53299.92</v>
      </c>
      <c r="F1328" s="2" t="s">
        <v>69</v>
      </c>
    </row>
    <row r="1329">
      <c r="A1329" s="2" t="s">
        <v>9852</v>
      </c>
      <c r="B1329" s="2" t="s">
        <v>9853</v>
      </c>
      <c r="C1329" s="2">
        <v>2182</v>
      </c>
      <c r="D1329" s="2" t="s">
        <v>69</v>
      </c>
      <c r="E1329" s="2">
        <v>20770.5</v>
      </c>
      <c r="F1329" s="2" t="s">
        <v>69</v>
      </c>
    </row>
    <row r="1330">
      <c r="A1330" s="2" t="s">
        <v>9854</v>
      </c>
      <c r="B1330" s="2" t="s">
        <v>9855</v>
      </c>
      <c r="C1330" s="2">
        <v>1703</v>
      </c>
      <c r="D1330" s="2" t="s">
        <v>69</v>
      </c>
      <c r="E1330" s="2">
        <v>20233.97</v>
      </c>
      <c r="F1330" s="2" t="s">
        <v>69</v>
      </c>
    </row>
    <row r="1331">
      <c r="A1331" s="2" t="s">
        <v>9856</v>
      </c>
      <c r="B1331" s="2" t="s">
        <v>9857</v>
      </c>
      <c r="C1331" s="2">
        <v>-1896</v>
      </c>
      <c r="D1331" s="2" t="s">
        <v>69</v>
      </c>
      <c r="E1331" s="2">
        <v>-40062.48</v>
      </c>
      <c r="F1331" s="2" t="s">
        <v>69</v>
      </c>
    </row>
    <row r="1332">
      <c r="A1332" s="2" t="s">
        <v>9858</v>
      </c>
      <c r="B1332" s="2" t="s">
        <v>9859</v>
      </c>
      <c r="C1332" s="2">
        <v>4834</v>
      </c>
      <c r="D1332" s="2" t="s">
        <v>69</v>
      </c>
      <c r="E1332" s="2">
        <v>28087.05</v>
      </c>
      <c r="F1332" s="2" t="s">
        <v>69</v>
      </c>
    </row>
    <row r="1333">
      <c r="A1333" s="2" t="s">
        <v>9860</v>
      </c>
      <c r="B1333" s="2" t="s">
        <v>9861</v>
      </c>
      <c r="C1333" s="2">
        <v>-781</v>
      </c>
      <c r="D1333" s="2" t="s">
        <v>69</v>
      </c>
      <c r="E1333" s="2">
        <v>-55458.81</v>
      </c>
      <c r="F1333" s="2" t="s">
        <v>69</v>
      </c>
    </row>
    <row r="1334">
      <c r="A1334" s="2" t="s">
        <v>9862</v>
      </c>
      <c r="B1334" s="2" t="s">
        <v>9863</v>
      </c>
      <c r="C1334" s="2">
        <v>-7030</v>
      </c>
      <c r="D1334" s="2" t="s">
        <v>69</v>
      </c>
      <c r="E1334" s="2">
        <v>-87312.6</v>
      </c>
      <c r="F1334" s="2" t="s">
        <v>69</v>
      </c>
    </row>
    <row r="1335">
      <c r="A1335" s="2" t="s">
        <v>9864</v>
      </c>
      <c r="B1335" s="2" t="s">
        <v>9865</v>
      </c>
      <c r="C1335" s="2">
        <v>31174</v>
      </c>
      <c r="D1335" s="2" t="s">
        <v>69</v>
      </c>
      <c r="E1335" s="2">
        <v>155189.38</v>
      </c>
      <c r="F1335" s="2" t="s">
        <v>69</v>
      </c>
    </row>
    <row r="1336">
      <c r="A1336" s="2" t="s">
        <v>9866</v>
      </c>
      <c r="B1336" s="2" t="s">
        <v>9867</v>
      </c>
      <c r="C1336" s="2">
        <v>10400</v>
      </c>
      <c r="D1336" s="2" t="s">
        <v>69</v>
      </c>
      <c r="E1336" s="2">
        <v>109627.72</v>
      </c>
      <c r="F1336" s="2" t="s">
        <v>69</v>
      </c>
    </row>
    <row r="1337">
      <c r="A1337" s="2" t="s">
        <v>9868</v>
      </c>
      <c r="B1337" s="2" t="s">
        <v>9869</v>
      </c>
      <c r="C1337" s="2">
        <v>3744</v>
      </c>
      <c r="D1337" s="2" t="s">
        <v>69</v>
      </c>
      <c r="E1337" s="2">
        <v>335387.52</v>
      </c>
      <c r="F1337" s="2" t="s">
        <v>69</v>
      </c>
    </row>
    <row r="1338">
      <c r="A1338" s="2" t="s">
        <v>9870</v>
      </c>
      <c r="B1338" s="2" t="s">
        <v>9871</v>
      </c>
      <c r="C1338" s="2">
        <v>14594</v>
      </c>
      <c r="D1338" s="2" t="s">
        <v>69</v>
      </c>
      <c r="E1338" s="2">
        <v>25674.52</v>
      </c>
      <c r="F1338" s="2" t="s">
        <v>69</v>
      </c>
    </row>
    <row r="1339">
      <c r="A1339" s="2" t="s">
        <v>9872</v>
      </c>
      <c r="B1339" s="2" t="s">
        <v>9873</v>
      </c>
      <c r="C1339" s="2">
        <v>2900</v>
      </c>
      <c r="D1339" s="2" t="s">
        <v>69</v>
      </c>
      <c r="E1339" s="2">
        <v>62820.9</v>
      </c>
      <c r="F1339" s="2" t="s">
        <v>69</v>
      </c>
    </row>
    <row r="1340">
      <c r="A1340" s="2" t="s">
        <v>9874</v>
      </c>
      <c r="B1340" s="2" t="s">
        <v>9875</v>
      </c>
      <c r="C1340" s="2">
        <v>75733</v>
      </c>
      <c r="D1340" s="2" t="s">
        <v>69</v>
      </c>
      <c r="E1340" s="2">
        <v>205134.34</v>
      </c>
      <c r="F1340" s="2" t="s">
        <v>69</v>
      </c>
    </row>
    <row r="1341">
      <c r="A1341" s="2" t="s">
        <v>9876</v>
      </c>
      <c r="B1341" s="2" t="s">
        <v>9877</v>
      </c>
      <c r="C1341" s="2">
        <v>-5459</v>
      </c>
      <c r="D1341" s="2" t="s">
        <v>69</v>
      </c>
      <c r="E1341" s="2">
        <v>-143189.57</v>
      </c>
      <c r="F1341" s="2" t="s">
        <v>69</v>
      </c>
    </row>
    <row r="1342">
      <c r="A1342" s="2" t="s">
        <v>9878</v>
      </c>
      <c r="B1342" s="2" t="s">
        <v>9879</v>
      </c>
      <c r="C1342" s="2">
        <v>-3266</v>
      </c>
      <c r="D1342" s="2" t="s">
        <v>69</v>
      </c>
      <c r="E1342" s="2">
        <v>-81029.46</v>
      </c>
      <c r="F1342" s="2" t="s">
        <v>69</v>
      </c>
    </row>
    <row r="1343">
      <c r="A1343" s="2" t="s">
        <v>9880</v>
      </c>
      <c r="B1343" s="2" t="s">
        <v>9881</v>
      </c>
      <c r="C1343" s="2">
        <v>1154</v>
      </c>
      <c r="D1343" s="2" t="s">
        <v>69</v>
      </c>
      <c r="E1343" s="2">
        <v>51075.49</v>
      </c>
      <c r="F1343" s="2" t="s">
        <v>69</v>
      </c>
    </row>
    <row r="1344">
      <c r="A1344" s="2" t="s">
        <v>9882</v>
      </c>
      <c r="B1344" s="2" t="s">
        <v>9883</v>
      </c>
      <c r="C1344" s="2">
        <v>-5194</v>
      </c>
      <c r="D1344" s="2" t="s">
        <v>69</v>
      </c>
      <c r="E1344" s="2">
        <v>-103386.57</v>
      </c>
      <c r="F1344" s="2" t="s">
        <v>69</v>
      </c>
    </row>
    <row r="1345">
      <c r="A1345" s="2" t="s">
        <v>9884</v>
      </c>
      <c r="B1345" s="2" t="s">
        <v>9885</v>
      </c>
      <c r="C1345" s="2">
        <v>2782</v>
      </c>
      <c r="D1345" s="2" t="s">
        <v>69</v>
      </c>
      <c r="E1345" s="2">
        <v>49714.34</v>
      </c>
      <c r="F1345" s="2" t="s">
        <v>69</v>
      </c>
    </row>
    <row r="1346">
      <c r="A1346" s="2" t="s">
        <v>9886</v>
      </c>
      <c r="B1346" s="2" t="s">
        <v>9887</v>
      </c>
      <c r="C1346" s="2">
        <v>832</v>
      </c>
      <c r="D1346" s="2" t="s">
        <v>69</v>
      </c>
      <c r="E1346" s="2">
        <v>96636.8</v>
      </c>
      <c r="F1346" s="2" t="s">
        <v>69</v>
      </c>
    </row>
    <row r="1347">
      <c r="A1347" s="2" t="s">
        <v>9888</v>
      </c>
      <c r="B1347" s="2" t="s">
        <v>9889</v>
      </c>
      <c r="C1347" s="2">
        <v>2322</v>
      </c>
      <c r="D1347" s="2" t="s">
        <v>69</v>
      </c>
      <c r="E1347" s="2">
        <v>162548.63</v>
      </c>
      <c r="F1347" s="2" t="s">
        <v>69</v>
      </c>
    </row>
    <row r="1348">
      <c r="A1348" s="2" t="s">
        <v>9890</v>
      </c>
      <c r="B1348" s="2" t="s">
        <v>9891</v>
      </c>
      <c r="C1348" s="2">
        <v>2561</v>
      </c>
      <c r="D1348" s="2" t="s">
        <v>69</v>
      </c>
      <c r="E1348" s="2">
        <v>85358.13</v>
      </c>
      <c r="F1348" s="2" t="s">
        <v>69</v>
      </c>
    </row>
    <row r="1349">
      <c r="A1349" s="2" t="s">
        <v>9892</v>
      </c>
      <c r="B1349" s="2" t="s">
        <v>9893</v>
      </c>
      <c r="C1349" s="2">
        <v>-9308</v>
      </c>
      <c r="D1349" s="2" t="s">
        <v>69</v>
      </c>
      <c r="E1349" s="2">
        <v>-47750.04</v>
      </c>
      <c r="F1349" s="2" t="s">
        <v>69</v>
      </c>
    </row>
    <row r="1350">
      <c r="A1350" s="2" t="s">
        <v>9894</v>
      </c>
      <c r="B1350" s="2" t="s">
        <v>9895</v>
      </c>
      <c r="C1350" s="2">
        <v>-23371</v>
      </c>
      <c r="D1350" s="2" t="s">
        <v>69</v>
      </c>
      <c r="E1350" s="2">
        <v>-15897.76</v>
      </c>
      <c r="F1350" s="2" t="s">
        <v>69</v>
      </c>
    </row>
    <row r="1351">
      <c r="A1351" s="2" t="s">
        <v>9896</v>
      </c>
      <c r="B1351" s="2" t="s">
        <v>9897</v>
      </c>
      <c r="C1351" s="2">
        <v>-14333</v>
      </c>
      <c r="D1351" s="2" t="s">
        <v>69</v>
      </c>
      <c r="E1351" s="2">
        <v>-69842.13</v>
      </c>
      <c r="F1351" s="2" t="s">
        <v>69</v>
      </c>
    </row>
    <row r="1352">
      <c r="A1352" s="2" t="s">
        <v>9898</v>
      </c>
      <c r="B1352" s="2" t="s">
        <v>9899</v>
      </c>
      <c r="C1352" s="2">
        <v>24845</v>
      </c>
      <c r="D1352" s="2" t="s">
        <v>69</v>
      </c>
      <c r="E1352" s="2">
        <v>91417.65</v>
      </c>
      <c r="F1352" s="2" t="s">
        <v>69</v>
      </c>
    </row>
    <row r="1353">
      <c r="A1353" s="2" t="s">
        <v>9900</v>
      </c>
      <c r="B1353" s="2" t="s">
        <v>9901</v>
      </c>
      <c r="C1353" s="2">
        <v>-3676</v>
      </c>
      <c r="D1353" s="2" t="s">
        <v>69</v>
      </c>
      <c r="E1353" s="2">
        <v>-35675.58</v>
      </c>
      <c r="F1353" s="2" t="s">
        <v>69</v>
      </c>
    </row>
    <row r="1354">
      <c r="A1354" s="2" t="s">
        <v>9902</v>
      </c>
      <c r="B1354" s="2" t="s">
        <v>9903</v>
      </c>
      <c r="C1354" s="2">
        <v>-2439</v>
      </c>
      <c r="D1354" s="2" t="s">
        <v>69</v>
      </c>
      <c r="E1354" s="2">
        <v>-145071.72</v>
      </c>
      <c r="F1354" s="2" t="s">
        <v>69</v>
      </c>
    </row>
    <row r="1355">
      <c r="A1355" s="2" t="s">
        <v>9904</v>
      </c>
      <c r="B1355" s="2" t="s">
        <v>9905</v>
      </c>
      <c r="C1355" s="2">
        <v>-7842</v>
      </c>
      <c r="D1355" s="2" t="s">
        <v>69</v>
      </c>
      <c r="E1355" s="2">
        <v>-319326.24</v>
      </c>
      <c r="F1355" s="2" t="s">
        <v>69</v>
      </c>
    </row>
    <row r="1356">
      <c r="A1356" s="2" t="s">
        <v>9906</v>
      </c>
      <c r="B1356" s="2" t="s">
        <v>9907</v>
      </c>
      <c r="C1356" s="2">
        <v>-1498</v>
      </c>
      <c r="D1356" s="2" t="s">
        <v>69</v>
      </c>
      <c r="E1356" s="2">
        <v>-40850.46</v>
      </c>
      <c r="F1356" s="2" t="s">
        <v>69</v>
      </c>
    </row>
    <row r="1357">
      <c r="A1357" s="2" t="s">
        <v>6687</v>
      </c>
      <c r="B1357" s="2" t="s">
        <v>9908</v>
      </c>
      <c r="C1357" s="2">
        <v>-1605</v>
      </c>
      <c r="D1357" s="2" t="s">
        <v>69</v>
      </c>
      <c r="E1357" s="2">
        <v>-230766.9</v>
      </c>
      <c r="F1357" s="2" t="s">
        <v>69</v>
      </c>
    </row>
    <row r="1358">
      <c r="A1358" s="2" t="s">
        <v>9909</v>
      </c>
      <c r="B1358" s="2" t="s">
        <v>9910</v>
      </c>
      <c r="C1358" s="2">
        <v>1276</v>
      </c>
      <c r="D1358" s="2" t="s">
        <v>69</v>
      </c>
      <c r="E1358" s="2">
        <v>86358.61</v>
      </c>
      <c r="F1358" s="2" t="s">
        <v>69</v>
      </c>
    </row>
    <row r="1359">
      <c r="A1359" s="2" t="s">
        <v>9911</v>
      </c>
      <c r="B1359" s="2" t="s">
        <v>9912</v>
      </c>
      <c r="C1359" s="2">
        <v>756</v>
      </c>
      <c r="D1359" s="2" t="s">
        <v>69</v>
      </c>
      <c r="E1359" s="2">
        <v>23221.84</v>
      </c>
      <c r="F1359" s="2" t="s">
        <v>69</v>
      </c>
    </row>
    <row r="1360">
      <c r="A1360" s="2" t="s">
        <v>9913</v>
      </c>
      <c r="B1360" s="2" t="s">
        <v>9914</v>
      </c>
      <c r="C1360" s="2">
        <v>-3794</v>
      </c>
      <c r="D1360" s="2" t="s">
        <v>69</v>
      </c>
      <c r="E1360" s="2">
        <v>-75523.32</v>
      </c>
      <c r="F1360" s="2" t="s">
        <v>69</v>
      </c>
    </row>
    <row r="1361">
      <c r="A1361" s="2" t="s">
        <v>9915</v>
      </c>
      <c r="B1361" s="2" t="s">
        <v>9916</v>
      </c>
      <c r="C1361" s="2">
        <v>-9454</v>
      </c>
      <c r="D1361" s="2" t="s">
        <v>69</v>
      </c>
      <c r="E1361" s="2">
        <v>-179578.12</v>
      </c>
      <c r="F1361" s="2" t="s">
        <v>69</v>
      </c>
    </row>
    <row r="1362">
      <c r="A1362" s="2" t="s">
        <v>9917</v>
      </c>
      <c r="B1362" s="2" t="s">
        <v>9918</v>
      </c>
      <c r="C1362" s="2">
        <v>-474</v>
      </c>
      <c r="D1362" s="2" t="s">
        <v>69</v>
      </c>
      <c r="E1362" s="2">
        <v>-46233.47</v>
      </c>
      <c r="F1362" s="2" t="s">
        <v>69</v>
      </c>
    </row>
    <row r="1363">
      <c r="A1363" s="2" t="s">
        <v>9919</v>
      </c>
      <c r="B1363" s="2" t="s">
        <v>9920</v>
      </c>
      <c r="C1363" s="2">
        <v>-22077</v>
      </c>
      <c r="D1363" s="2" t="s">
        <v>69</v>
      </c>
      <c r="E1363" s="2">
        <v>-138035.02</v>
      </c>
      <c r="F1363" s="2" t="s">
        <v>69</v>
      </c>
    </row>
    <row r="1364">
      <c r="A1364" s="2" t="s">
        <v>9921</v>
      </c>
      <c r="B1364" s="2" t="s">
        <v>9922</v>
      </c>
      <c r="C1364" s="2">
        <v>2200</v>
      </c>
      <c r="D1364" s="2" t="s">
        <v>69</v>
      </c>
      <c r="E1364" s="2">
        <v>58686.53</v>
      </c>
      <c r="F1364" s="2" t="s">
        <v>69</v>
      </c>
    </row>
    <row r="1365">
      <c r="A1365" s="2" t="s">
        <v>9923</v>
      </c>
      <c r="B1365" s="2" t="s">
        <v>9924</v>
      </c>
      <c r="C1365" s="2">
        <v>6800</v>
      </c>
      <c r="D1365" s="2" t="s">
        <v>69</v>
      </c>
      <c r="E1365" s="2">
        <v>136191.35</v>
      </c>
      <c r="F1365" s="2" t="s">
        <v>69</v>
      </c>
    </row>
    <row r="1366">
      <c r="A1366" s="2" t="s">
        <v>9925</v>
      </c>
      <c r="B1366" s="2" t="s">
        <v>9926</v>
      </c>
      <c r="C1366" s="2">
        <v>-697</v>
      </c>
      <c r="D1366" s="2" t="s">
        <v>69</v>
      </c>
      <c r="E1366" s="2">
        <v>-43753.07</v>
      </c>
      <c r="F1366" s="2" t="s">
        <v>69</v>
      </c>
    </row>
    <row r="1367">
      <c r="A1367" s="2" t="s">
        <v>9927</v>
      </c>
      <c r="B1367" s="2" t="s">
        <v>9928</v>
      </c>
      <c r="C1367" s="2">
        <v>4329</v>
      </c>
      <c r="D1367" s="2" t="s">
        <v>69</v>
      </c>
      <c r="E1367" s="2">
        <v>62034.57</v>
      </c>
      <c r="F1367" s="2" t="s">
        <v>69</v>
      </c>
    </row>
    <row r="1368">
      <c r="A1368" s="2" t="s">
        <v>9929</v>
      </c>
      <c r="B1368" s="2" t="s">
        <v>9930</v>
      </c>
      <c r="C1368" s="2">
        <v>4600</v>
      </c>
      <c r="D1368" s="2" t="s">
        <v>69</v>
      </c>
      <c r="E1368" s="2">
        <v>55694.49</v>
      </c>
      <c r="F1368" s="2" t="s">
        <v>69</v>
      </c>
    </row>
    <row r="1369">
      <c r="A1369" s="2" t="s">
        <v>9931</v>
      </c>
      <c r="B1369" s="2" t="s">
        <v>9932</v>
      </c>
      <c r="C1369" s="2">
        <v>-693</v>
      </c>
      <c r="D1369" s="2" t="s">
        <v>69</v>
      </c>
      <c r="E1369" s="2">
        <v>-145640.35</v>
      </c>
      <c r="F1369" s="2" t="s">
        <v>69</v>
      </c>
    </row>
    <row r="1370">
      <c r="A1370" s="2" t="s">
        <v>9933</v>
      </c>
      <c r="B1370" s="2" t="s">
        <v>9934</v>
      </c>
      <c r="C1370" s="2">
        <v>-287</v>
      </c>
      <c r="D1370" s="2" t="s">
        <v>69</v>
      </c>
      <c r="E1370" s="2">
        <v>-31868.48</v>
      </c>
      <c r="F1370" s="2" t="s">
        <v>69</v>
      </c>
    </row>
    <row r="1371">
      <c r="A1371" s="2" t="s">
        <v>9935</v>
      </c>
      <c r="B1371" s="2" t="s">
        <v>9936</v>
      </c>
      <c r="C1371" s="2">
        <v>-5800</v>
      </c>
      <c r="D1371" s="2" t="s">
        <v>69</v>
      </c>
      <c r="E1371" s="2">
        <v>-76856.8</v>
      </c>
      <c r="F1371" s="2" t="s">
        <v>69</v>
      </c>
    </row>
    <row r="1372">
      <c r="A1372" s="2" t="s">
        <v>9937</v>
      </c>
      <c r="B1372" s="2" t="s">
        <v>9938</v>
      </c>
      <c r="C1372" s="2">
        <v>1700</v>
      </c>
      <c r="D1372" s="2" t="s">
        <v>69</v>
      </c>
      <c r="E1372" s="2">
        <v>20866.44</v>
      </c>
      <c r="F1372" s="2" t="s">
        <v>69</v>
      </c>
    </row>
    <row r="1373">
      <c r="A1373" s="2" t="s">
        <v>9939</v>
      </c>
      <c r="B1373" s="2" t="s">
        <v>9940</v>
      </c>
      <c r="C1373" s="2">
        <v>-2100</v>
      </c>
      <c r="D1373" s="2" t="s">
        <v>69</v>
      </c>
      <c r="E1373" s="2">
        <v>-86402.76</v>
      </c>
      <c r="F1373" s="2" t="s">
        <v>69</v>
      </c>
    </row>
    <row r="1374">
      <c r="A1374" s="2" t="s">
        <v>9941</v>
      </c>
      <c r="B1374" s="2" t="s">
        <v>9942</v>
      </c>
      <c r="C1374" s="2">
        <v>-27944</v>
      </c>
      <c r="D1374" s="2" t="s">
        <v>69</v>
      </c>
      <c r="E1374" s="2">
        <v>-87113.2</v>
      </c>
      <c r="F1374" s="2" t="s">
        <v>69</v>
      </c>
    </row>
    <row r="1375">
      <c r="A1375" s="2" t="s">
        <v>9943</v>
      </c>
      <c r="B1375" s="2" t="s">
        <v>9944</v>
      </c>
      <c r="C1375" s="2">
        <v>922</v>
      </c>
      <c r="D1375" s="2" t="s">
        <v>69</v>
      </c>
      <c r="E1375" s="2">
        <v>71331.67</v>
      </c>
      <c r="F1375" s="2" t="s">
        <v>69</v>
      </c>
    </row>
    <row r="1376">
      <c r="A1376" s="2" t="s">
        <v>9945</v>
      </c>
      <c r="B1376" s="2" t="s">
        <v>9946</v>
      </c>
      <c r="C1376" s="2">
        <v>-5241</v>
      </c>
      <c r="D1376" s="2" t="s">
        <v>69</v>
      </c>
      <c r="E1376" s="2">
        <v>-17871.81</v>
      </c>
      <c r="F1376" s="2" t="s">
        <v>69</v>
      </c>
    </row>
    <row r="1377">
      <c r="A1377" s="2" t="s">
        <v>9947</v>
      </c>
      <c r="B1377" s="2" t="s">
        <v>9948</v>
      </c>
      <c r="C1377" s="2">
        <v>-2400</v>
      </c>
      <c r="D1377" s="2" t="s">
        <v>69</v>
      </c>
      <c r="E1377" s="2">
        <v>-57815.25</v>
      </c>
      <c r="F1377" s="2" t="s">
        <v>69</v>
      </c>
    </row>
    <row r="1378">
      <c r="A1378" s="2" t="s">
        <v>9949</v>
      </c>
      <c r="B1378" s="2" t="s">
        <v>9950</v>
      </c>
      <c r="C1378" s="2">
        <v>3629</v>
      </c>
      <c r="D1378" s="2" t="s">
        <v>69</v>
      </c>
      <c r="E1378" s="2">
        <v>26019.93</v>
      </c>
      <c r="F1378" s="2" t="s">
        <v>69</v>
      </c>
    </row>
    <row r="1379">
      <c r="A1379" s="2" t="s">
        <v>9951</v>
      </c>
      <c r="B1379" s="2" t="s">
        <v>9952</v>
      </c>
      <c r="C1379" s="2">
        <v>-22573</v>
      </c>
      <c r="D1379" s="2" t="s">
        <v>69</v>
      </c>
      <c r="E1379" s="2">
        <v>-152463.18</v>
      </c>
      <c r="F1379" s="2" t="s">
        <v>69</v>
      </c>
    </row>
    <row r="1380">
      <c r="A1380" s="2" t="s">
        <v>9953</v>
      </c>
      <c r="B1380" s="2" t="s">
        <v>9954</v>
      </c>
      <c r="C1380" s="2">
        <v>-1454</v>
      </c>
      <c r="D1380" s="2" t="s">
        <v>69</v>
      </c>
      <c r="E1380" s="2">
        <v>-51384.36</v>
      </c>
      <c r="F1380" s="2" t="s">
        <v>69</v>
      </c>
    </row>
    <row r="1381">
      <c r="A1381" s="2" t="s">
        <v>9955</v>
      </c>
      <c r="B1381" s="2" t="s">
        <v>9956</v>
      </c>
      <c r="C1381" s="2">
        <v>2100</v>
      </c>
      <c r="D1381" s="2" t="s">
        <v>69</v>
      </c>
      <c r="E1381" s="2">
        <v>24743.1</v>
      </c>
      <c r="F1381" s="2" t="s">
        <v>69</v>
      </c>
    </row>
    <row r="1382">
      <c r="A1382" s="2" t="s">
        <v>9957</v>
      </c>
      <c r="B1382" s="2" t="s">
        <v>9958</v>
      </c>
      <c r="C1382" s="2">
        <v>5920</v>
      </c>
      <c r="D1382" s="2" t="s">
        <v>69</v>
      </c>
      <c r="E1382" s="2">
        <v>130383.28</v>
      </c>
      <c r="F1382" s="2" t="s">
        <v>69</v>
      </c>
    </row>
    <row r="1383">
      <c r="A1383" s="2" t="s">
        <v>9959</v>
      </c>
      <c r="B1383" s="2" t="s">
        <v>9960</v>
      </c>
      <c r="C1383" s="2">
        <v>1800</v>
      </c>
      <c r="D1383" s="2" t="s">
        <v>69</v>
      </c>
      <c r="E1383" s="2">
        <v>9234.77</v>
      </c>
      <c r="F1383" s="2" t="s">
        <v>69</v>
      </c>
    </row>
    <row r="1384">
      <c r="A1384" s="2" t="s">
        <v>9961</v>
      </c>
      <c r="B1384" s="2" t="s">
        <v>9962</v>
      </c>
      <c r="C1384" s="2">
        <v>-2201</v>
      </c>
      <c r="D1384" s="2" t="s">
        <v>69</v>
      </c>
      <c r="E1384" s="2">
        <v>-53282.52</v>
      </c>
      <c r="F1384" s="2" t="s">
        <v>69</v>
      </c>
    </row>
    <row r="1385">
      <c r="A1385" s="2" t="s">
        <v>9963</v>
      </c>
      <c r="B1385" s="2" t="s">
        <v>9964</v>
      </c>
      <c r="C1385" s="2">
        <v>-2059</v>
      </c>
      <c r="D1385" s="2" t="s">
        <v>69</v>
      </c>
      <c r="E1385" s="2">
        <v>-118927.84</v>
      </c>
      <c r="F1385" s="2" t="s">
        <v>69</v>
      </c>
    </row>
    <row r="1386">
      <c r="A1386" s="2" t="s">
        <v>9965</v>
      </c>
      <c r="B1386" s="2" t="s">
        <v>9966</v>
      </c>
      <c r="C1386" s="2">
        <v>7116</v>
      </c>
      <c r="D1386" s="2" t="s">
        <v>69</v>
      </c>
      <c r="E1386" s="2">
        <v>64371.43</v>
      </c>
      <c r="F1386" s="2" t="s">
        <v>69</v>
      </c>
    </row>
    <row r="1387">
      <c r="A1387" s="2" t="s">
        <v>9967</v>
      </c>
      <c r="B1387" s="2" t="s">
        <v>9968</v>
      </c>
      <c r="C1387" s="2">
        <v>-1368</v>
      </c>
      <c r="D1387" s="2" t="s">
        <v>69</v>
      </c>
      <c r="E1387" s="2">
        <v>-115076.16</v>
      </c>
      <c r="F1387" s="2" t="s">
        <v>69</v>
      </c>
    </row>
    <row r="1388">
      <c r="A1388" s="2" t="s">
        <v>9969</v>
      </c>
      <c r="B1388" s="2" t="s">
        <v>9970</v>
      </c>
      <c r="C1388" s="2">
        <v>1023</v>
      </c>
      <c r="D1388" s="2" t="s">
        <v>69</v>
      </c>
      <c r="E1388" s="2">
        <v>39876.54</v>
      </c>
      <c r="F1388" s="2" t="s">
        <v>69</v>
      </c>
    </row>
    <row r="1389">
      <c r="A1389" s="2" t="s">
        <v>9971</v>
      </c>
      <c r="B1389" s="2" t="s">
        <v>9972</v>
      </c>
      <c r="C1389" s="2">
        <v>7044</v>
      </c>
      <c r="D1389" s="2" t="s">
        <v>69</v>
      </c>
      <c r="E1389" s="2">
        <v>130947.96</v>
      </c>
      <c r="F1389" s="2" t="s">
        <v>69</v>
      </c>
    </row>
    <row r="1390">
      <c r="A1390" s="2" t="s">
        <v>9973</v>
      </c>
      <c r="B1390" s="2" t="s">
        <v>9974</v>
      </c>
      <c r="C1390" s="2">
        <v>-6513</v>
      </c>
      <c r="D1390" s="2" t="s">
        <v>69</v>
      </c>
      <c r="E1390" s="2">
        <v>-63241.23</v>
      </c>
      <c r="F1390" s="2" t="s">
        <v>69</v>
      </c>
    </row>
    <row r="1391">
      <c r="A1391" s="2" t="s">
        <v>9975</v>
      </c>
      <c r="B1391" s="2" t="s">
        <v>9976</v>
      </c>
      <c r="C1391" s="2">
        <v>1956</v>
      </c>
      <c r="D1391" s="2" t="s">
        <v>69</v>
      </c>
      <c r="E1391" s="2">
        <v>76231.2</v>
      </c>
      <c r="F1391" s="2" t="s">
        <v>69</v>
      </c>
    </row>
    <row r="1392">
      <c r="A1392" s="2" t="s">
        <v>9977</v>
      </c>
      <c r="B1392" s="2" t="s">
        <v>9978</v>
      </c>
      <c r="C1392" s="2">
        <v>-1360</v>
      </c>
      <c r="D1392" s="2" t="s">
        <v>69</v>
      </c>
      <c r="E1392" s="2">
        <v>-185150.4</v>
      </c>
      <c r="F1392" s="2" t="s">
        <v>69</v>
      </c>
    </row>
    <row r="1393">
      <c r="A1393" s="2" t="s">
        <v>9979</v>
      </c>
      <c r="B1393" s="2" t="s">
        <v>9980</v>
      </c>
      <c r="C1393" s="2">
        <v>53304</v>
      </c>
      <c r="D1393" s="2" t="s">
        <v>69</v>
      </c>
      <c r="E1393" s="2">
        <v>154702.88</v>
      </c>
      <c r="F1393" s="2" t="s">
        <v>69</v>
      </c>
    </row>
    <row r="1394">
      <c r="A1394" s="2" t="s">
        <v>9981</v>
      </c>
      <c r="B1394" s="2" t="s">
        <v>9982</v>
      </c>
      <c r="C1394" s="2">
        <v>12392</v>
      </c>
      <c r="D1394" s="2" t="s">
        <v>69</v>
      </c>
      <c r="E1394" s="2">
        <v>96237.31</v>
      </c>
      <c r="F1394" s="2" t="s">
        <v>69</v>
      </c>
    </row>
    <row r="1395">
      <c r="A1395" s="2" t="s">
        <v>9983</v>
      </c>
      <c r="B1395" s="2" t="s">
        <v>9984</v>
      </c>
      <c r="C1395" s="2">
        <v>7500</v>
      </c>
      <c r="D1395" s="2" t="s">
        <v>69</v>
      </c>
      <c r="E1395" s="2">
        <v>111622.98</v>
      </c>
      <c r="F1395" s="2" t="s">
        <v>69</v>
      </c>
    </row>
    <row r="1396">
      <c r="A1396" s="2" t="s">
        <v>9985</v>
      </c>
      <c r="B1396" s="2" t="s">
        <v>9986</v>
      </c>
      <c r="C1396" s="2">
        <v>-3500</v>
      </c>
      <c r="D1396" s="2" t="s">
        <v>69</v>
      </c>
      <c r="E1396" s="2">
        <v>-72945.53</v>
      </c>
      <c r="F1396" s="2" t="s">
        <v>69</v>
      </c>
    </row>
    <row r="1397">
      <c r="A1397" s="2" t="s">
        <v>9987</v>
      </c>
      <c r="B1397" s="2" t="s">
        <v>9988</v>
      </c>
      <c r="C1397" s="2">
        <v>20900</v>
      </c>
      <c r="D1397" s="2" t="s">
        <v>69</v>
      </c>
      <c r="E1397" s="2">
        <v>235663.72</v>
      </c>
      <c r="F1397" s="2" t="s">
        <v>69</v>
      </c>
    </row>
    <row r="1398">
      <c r="A1398" s="2" t="s">
        <v>9989</v>
      </c>
      <c r="B1398" s="2" t="s">
        <v>9990</v>
      </c>
      <c r="C1398" s="2">
        <v>6100</v>
      </c>
      <c r="D1398" s="2" t="s">
        <v>69</v>
      </c>
      <c r="E1398" s="2">
        <v>234409.84</v>
      </c>
      <c r="F1398" s="2" t="s">
        <v>69</v>
      </c>
    </row>
    <row r="1399">
      <c r="A1399" s="2" t="s">
        <v>9991</v>
      </c>
      <c r="B1399" s="2" t="s">
        <v>9992</v>
      </c>
      <c r="C1399" s="2">
        <v>-3156</v>
      </c>
      <c r="D1399" s="2" t="s">
        <v>69</v>
      </c>
      <c r="E1399" s="2">
        <v>-87515.88</v>
      </c>
      <c r="F1399" s="2" t="s">
        <v>69</v>
      </c>
    </row>
    <row r="1400">
      <c r="A1400" s="2" t="s">
        <v>9993</v>
      </c>
      <c r="B1400" s="2" t="s">
        <v>9994</v>
      </c>
      <c r="C1400" s="2">
        <v>-8051</v>
      </c>
      <c r="D1400" s="2" t="s">
        <v>69</v>
      </c>
      <c r="E1400" s="2">
        <v>-72692.31</v>
      </c>
      <c r="F1400" s="2" t="s">
        <v>69</v>
      </c>
    </row>
    <row r="1401">
      <c r="A1401" s="2" t="s">
        <v>9995</v>
      </c>
      <c r="B1401" s="2" t="s">
        <v>9996</v>
      </c>
      <c r="C1401" s="2">
        <v>-500</v>
      </c>
      <c r="D1401" s="2" t="s">
        <v>69</v>
      </c>
      <c r="E1401" s="2">
        <v>-24534.34</v>
      </c>
      <c r="F1401" s="2" t="s">
        <v>69</v>
      </c>
    </row>
    <row r="1402">
      <c r="A1402" s="2" t="s">
        <v>9997</v>
      </c>
      <c r="B1402" s="2" t="s">
        <v>9998</v>
      </c>
      <c r="C1402" s="2">
        <v>2300</v>
      </c>
      <c r="D1402" s="2" t="s">
        <v>69</v>
      </c>
      <c r="E1402" s="2">
        <v>32035.69</v>
      </c>
      <c r="F1402" s="2" t="s">
        <v>69</v>
      </c>
    </row>
    <row r="1403">
      <c r="A1403" s="2" t="s">
        <v>9999</v>
      </c>
      <c r="B1403" s="2" t="s">
        <v>10000</v>
      </c>
      <c r="C1403" s="2">
        <v>34300</v>
      </c>
      <c r="D1403" s="2" t="s">
        <v>69</v>
      </c>
      <c r="E1403" s="2">
        <v>266157.97</v>
      </c>
      <c r="F1403" s="2" t="s">
        <v>69</v>
      </c>
    </row>
    <row r="1404">
      <c r="A1404" s="2" t="s">
        <v>10001</v>
      </c>
      <c r="B1404" s="2" t="s">
        <v>10002</v>
      </c>
      <c r="C1404" s="2">
        <v>1700</v>
      </c>
      <c r="D1404" s="2" t="s">
        <v>69</v>
      </c>
      <c r="E1404" s="2">
        <v>66971.31</v>
      </c>
      <c r="F1404" s="2" t="s">
        <v>69</v>
      </c>
    </row>
    <row r="1405">
      <c r="A1405" s="2" t="s">
        <v>10003</v>
      </c>
      <c r="B1405" s="2" t="s">
        <v>10004</v>
      </c>
      <c r="C1405" s="2">
        <v>15554</v>
      </c>
      <c r="D1405" s="2" t="s">
        <v>69</v>
      </c>
      <c r="E1405" s="2">
        <v>42658.32</v>
      </c>
      <c r="F1405" s="2" t="s">
        <v>69</v>
      </c>
    </row>
    <row r="1406">
      <c r="A1406" s="2" t="s">
        <v>10005</v>
      </c>
      <c r="B1406" s="2" t="s">
        <v>10006</v>
      </c>
      <c r="C1406" s="2">
        <v>-2785</v>
      </c>
      <c r="D1406" s="2" t="s">
        <v>69</v>
      </c>
      <c r="E1406" s="2">
        <v>-90846.7</v>
      </c>
      <c r="F1406" s="2" t="s">
        <v>69</v>
      </c>
    </row>
    <row r="1407">
      <c r="A1407" s="2" t="s">
        <v>10007</v>
      </c>
      <c r="B1407" s="2" t="s">
        <v>10008</v>
      </c>
      <c r="C1407" s="2">
        <v>-14926</v>
      </c>
      <c r="D1407" s="2" t="s">
        <v>69</v>
      </c>
      <c r="E1407" s="2">
        <v>-181706.53</v>
      </c>
      <c r="F1407" s="2" t="s">
        <v>69</v>
      </c>
    </row>
    <row r="1408">
      <c r="A1408" s="2" t="s">
        <v>10009</v>
      </c>
      <c r="B1408" s="2" t="s">
        <v>10010</v>
      </c>
      <c r="C1408" s="2">
        <v>1600</v>
      </c>
      <c r="D1408" s="2" t="s">
        <v>69</v>
      </c>
      <c r="E1408" s="2">
        <v>87366.89</v>
      </c>
      <c r="F1408" s="2" t="s">
        <v>69</v>
      </c>
    </row>
    <row r="1409">
      <c r="A1409" s="2" t="s">
        <v>10011</v>
      </c>
      <c r="B1409" s="2" t="s">
        <v>10012</v>
      </c>
      <c r="C1409" s="2">
        <v>11194</v>
      </c>
      <c r="D1409" s="2" t="s">
        <v>69</v>
      </c>
      <c r="E1409" s="2">
        <v>59614.19</v>
      </c>
      <c r="F1409" s="2" t="s">
        <v>69</v>
      </c>
    </row>
    <row r="1410">
      <c r="A1410" s="2" t="s">
        <v>10013</v>
      </c>
      <c r="B1410" s="2" t="s">
        <v>10014</v>
      </c>
      <c r="C1410" s="2">
        <v>16344</v>
      </c>
      <c r="D1410" s="2" t="s">
        <v>69</v>
      </c>
      <c r="E1410" s="2">
        <v>106850.53</v>
      </c>
      <c r="F1410" s="2" t="s">
        <v>69</v>
      </c>
    </row>
    <row r="1411">
      <c r="A1411" s="2" t="s">
        <v>10015</v>
      </c>
      <c r="B1411" s="2" t="s">
        <v>10016</v>
      </c>
      <c r="C1411" s="2">
        <v>854</v>
      </c>
      <c r="D1411" s="2" t="s">
        <v>69</v>
      </c>
      <c r="E1411" s="2">
        <v>22135.68</v>
      </c>
      <c r="F1411" s="2" t="s">
        <v>69</v>
      </c>
    </row>
    <row r="1412">
      <c r="A1412" s="2" t="s">
        <v>10017</v>
      </c>
      <c r="B1412" s="2" t="s">
        <v>10018</v>
      </c>
      <c r="C1412" s="2">
        <v>891</v>
      </c>
      <c r="D1412" s="2" t="s">
        <v>69</v>
      </c>
      <c r="E1412" s="2">
        <v>19521.81</v>
      </c>
      <c r="F1412" s="2" t="s">
        <v>69</v>
      </c>
    </row>
    <row r="1413">
      <c r="A1413" s="2" t="s">
        <v>10019</v>
      </c>
      <c r="B1413" s="2" t="s">
        <v>10020</v>
      </c>
      <c r="C1413" s="2">
        <v>1193</v>
      </c>
      <c r="D1413" s="2" t="s">
        <v>69</v>
      </c>
      <c r="E1413" s="2">
        <v>18563.08</v>
      </c>
      <c r="F1413" s="2" t="s">
        <v>69</v>
      </c>
    </row>
    <row r="1414">
      <c r="A1414" s="2" t="s">
        <v>10021</v>
      </c>
      <c r="B1414" s="2" t="s">
        <v>10022</v>
      </c>
      <c r="C1414" s="2">
        <v>-2947</v>
      </c>
      <c r="D1414" s="2" t="s">
        <v>69</v>
      </c>
      <c r="E1414" s="2">
        <v>-87072.54</v>
      </c>
      <c r="F1414" s="2" t="s">
        <v>69</v>
      </c>
    </row>
    <row r="1415">
      <c r="A1415" s="2" t="s">
        <v>10023</v>
      </c>
      <c r="B1415" s="2" t="s">
        <v>10024</v>
      </c>
      <c r="C1415" s="2">
        <v>908</v>
      </c>
      <c r="D1415" s="2" t="s">
        <v>69</v>
      </c>
      <c r="E1415" s="2">
        <v>26395.56</v>
      </c>
      <c r="F1415" s="2" t="s">
        <v>69</v>
      </c>
    </row>
    <row r="1416">
      <c r="A1416" s="2" t="s">
        <v>10025</v>
      </c>
      <c r="B1416" s="2" t="s">
        <v>10026</v>
      </c>
      <c r="C1416" s="2">
        <v>-2352</v>
      </c>
      <c r="D1416" s="2" t="s">
        <v>69</v>
      </c>
      <c r="E1416" s="2">
        <v>-75781.44</v>
      </c>
      <c r="F1416" s="2" t="s">
        <v>69</v>
      </c>
    </row>
    <row r="1417">
      <c r="A1417" s="2" t="s">
        <v>10027</v>
      </c>
      <c r="B1417" s="2" t="s">
        <v>10028</v>
      </c>
      <c r="C1417" s="2">
        <v>8527</v>
      </c>
      <c r="D1417" s="2" t="s">
        <v>69</v>
      </c>
      <c r="E1417" s="2">
        <v>107525.47</v>
      </c>
      <c r="F1417" s="2" t="s">
        <v>69</v>
      </c>
    </row>
    <row r="1418">
      <c r="A1418" s="2" t="s">
        <v>10029</v>
      </c>
      <c r="B1418" s="2" t="s">
        <v>10030</v>
      </c>
      <c r="C1418" s="2">
        <v>300</v>
      </c>
      <c r="D1418" s="2" t="s">
        <v>69</v>
      </c>
      <c r="E1418" s="2">
        <v>13580.82</v>
      </c>
      <c r="F1418" s="2" t="s">
        <v>69</v>
      </c>
    </row>
    <row r="1419">
      <c r="A1419" s="2" t="s">
        <v>10031</v>
      </c>
      <c r="B1419" s="2" t="s">
        <v>10032</v>
      </c>
      <c r="C1419" s="2">
        <v>3724</v>
      </c>
      <c r="D1419" s="2" t="s">
        <v>69</v>
      </c>
      <c r="E1419" s="2">
        <v>52143.22</v>
      </c>
      <c r="F1419" s="2" t="s">
        <v>69</v>
      </c>
    </row>
    <row r="1420">
      <c r="A1420" s="2" t="s">
        <v>10033</v>
      </c>
      <c r="B1420" s="2" t="s">
        <v>10034</v>
      </c>
      <c r="C1420" s="2">
        <v>8865</v>
      </c>
      <c r="D1420" s="2" t="s">
        <v>69</v>
      </c>
      <c r="E1420" s="2">
        <v>7960.95</v>
      </c>
      <c r="F1420" s="2" t="s">
        <v>69</v>
      </c>
    </row>
    <row r="1421">
      <c r="A1421" s="2" t="s">
        <v>10035</v>
      </c>
      <c r="B1421" s="2" t="s">
        <v>10036</v>
      </c>
      <c r="C1421" s="2">
        <v>1400</v>
      </c>
      <c r="D1421" s="2" t="s">
        <v>69</v>
      </c>
      <c r="E1421" s="2">
        <v>7833.01</v>
      </c>
      <c r="F1421" s="2" t="s">
        <v>69</v>
      </c>
    </row>
    <row r="1422">
      <c r="A1422" s="2" t="s">
        <v>10037</v>
      </c>
      <c r="B1422" s="2" t="s">
        <v>10038</v>
      </c>
      <c r="C1422" s="2">
        <v>-4555</v>
      </c>
      <c r="D1422" s="2" t="s">
        <v>69</v>
      </c>
      <c r="E1422" s="2">
        <v>-21411</v>
      </c>
      <c r="F1422" s="2" t="s">
        <v>69</v>
      </c>
    </row>
    <row r="1423">
      <c r="A1423" s="2" t="s">
        <v>10039</v>
      </c>
      <c r="B1423" s="2" t="s">
        <v>10040</v>
      </c>
      <c r="C1423" s="2">
        <v>-5719</v>
      </c>
      <c r="D1423" s="2" t="s">
        <v>69</v>
      </c>
      <c r="E1423" s="2">
        <v>-286693.47</v>
      </c>
      <c r="F1423" s="2" t="s">
        <v>69</v>
      </c>
    </row>
    <row r="1424">
      <c r="A1424" s="2" t="s">
        <v>10041</v>
      </c>
      <c r="B1424" s="2" t="s">
        <v>10042</v>
      </c>
      <c r="C1424" s="2">
        <v>-11685</v>
      </c>
      <c r="D1424" s="2" t="s">
        <v>69</v>
      </c>
      <c r="E1424" s="2">
        <v>-29381.44</v>
      </c>
      <c r="F1424" s="2" t="s">
        <v>69</v>
      </c>
    </row>
    <row r="1425">
      <c r="A1425" s="2" t="s">
        <v>10043</v>
      </c>
      <c r="B1425" s="2" t="s">
        <v>10044</v>
      </c>
      <c r="C1425" s="2">
        <v>-3155</v>
      </c>
      <c r="D1425" s="2" t="s">
        <v>69</v>
      </c>
      <c r="E1425" s="2">
        <v>-31116.65</v>
      </c>
      <c r="F1425" s="2" t="s">
        <v>69</v>
      </c>
    </row>
    <row r="1426">
      <c r="A1426" s="2" t="s">
        <v>10045</v>
      </c>
      <c r="B1426" s="2" t="s">
        <v>10046</v>
      </c>
      <c r="C1426" s="2">
        <v>-770</v>
      </c>
      <c r="D1426" s="2" t="s">
        <v>69</v>
      </c>
      <c r="E1426" s="2">
        <v>-9580.21</v>
      </c>
      <c r="F1426" s="2" t="s">
        <v>69</v>
      </c>
    </row>
    <row r="1427">
      <c r="A1427" s="2" t="s">
        <v>10047</v>
      </c>
      <c r="B1427" s="2" t="s">
        <v>10048</v>
      </c>
      <c r="C1427" s="2">
        <v>15700</v>
      </c>
      <c r="D1427" s="2" t="s">
        <v>69</v>
      </c>
      <c r="E1427" s="2">
        <v>127952.63</v>
      </c>
      <c r="F1427" s="2" t="s">
        <v>69</v>
      </c>
    </row>
    <row r="1428">
      <c r="A1428" s="2" t="s">
        <v>10049</v>
      </c>
      <c r="B1428" s="2" t="s">
        <v>10050</v>
      </c>
      <c r="C1428" s="2">
        <v>1732</v>
      </c>
      <c r="D1428" s="2" t="s">
        <v>69</v>
      </c>
      <c r="E1428" s="2">
        <v>61684.92</v>
      </c>
      <c r="F1428" s="2" t="s">
        <v>69</v>
      </c>
    </row>
    <row r="1429">
      <c r="A1429" s="2" t="s">
        <v>10051</v>
      </c>
      <c r="B1429" s="2" t="s">
        <v>10052</v>
      </c>
      <c r="C1429" s="2">
        <v>3600</v>
      </c>
      <c r="D1429" s="2" t="s">
        <v>69</v>
      </c>
      <c r="E1429" s="2">
        <v>117001.24</v>
      </c>
      <c r="F1429" s="2" t="s">
        <v>69</v>
      </c>
    </row>
    <row r="1430">
      <c r="A1430" s="2" t="s">
        <v>10053</v>
      </c>
      <c r="B1430" s="2" t="s">
        <v>10054</v>
      </c>
      <c r="C1430" s="2">
        <v>-14600</v>
      </c>
      <c r="D1430" s="2" t="s">
        <v>69</v>
      </c>
      <c r="E1430" s="2">
        <v>-17339.22</v>
      </c>
      <c r="F1430" s="2" t="s">
        <v>69</v>
      </c>
    </row>
    <row r="1431">
      <c r="A1431" s="2" t="s">
        <v>10055</v>
      </c>
      <c r="B1431" s="2" t="s">
        <v>10056</v>
      </c>
      <c r="C1431" s="2">
        <v>6454</v>
      </c>
      <c r="D1431" s="2" t="s">
        <v>69</v>
      </c>
      <c r="E1431" s="2">
        <v>68283.32</v>
      </c>
      <c r="F1431" s="2" t="s">
        <v>69</v>
      </c>
    </row>
    <row r="1432">
      <c r="A1432" s="2" t="s">
        <v>10057</v>
      </c>
      <c r="B1432" s="2" t="s">
        <v>10058</v>
      </c>
      <c r="C1432" s="2">
        <v>1535</v>
      </c>
      <c r="D1432" s="2" t="s">
        <v>69</v>
      </c>
      <c r="E1432" s="2">
        <v>56395.9</v>
      </c>
      <c r="F1432" s="2" t="s">
        <v>69</v>
      </c>
    </row>
    <row r="1433">
      <c r="A1433" s="2" t="s">
        <v>10059</v>
      </c>
      <c r="B1433" s="2" t="s">
        <v>10060</v>
      </c>
      <c r="C1433" s="2">
        <v>-2916</v>
      </c>
      <c r="D1433" s="2" t="s">
        <v>69</v>
      </c>
      <c r="E1433" s="2">
        <v>-20207.88</v>
      </c>
      <c r="F1433" s="2" t="s">
        <v>69</v>
      </c>
    </row>
    <row r="1434">
      <c r="A1434" s="2" t="s">
        <v>10061</v>
      </c>
      <c r="B1434" s="2" t="s">
        <v>10062</v>
      </c>
      <c r="C1434" s="2">
        <v>84116</v>
      </c>
      <c r="D1434" s="2" t="s">
        <v>69</v>
      </c>
      <c r="E1434" s="2">
        <v>107026.25</v>
      </c>
      <c r="F1434" s="2" t="s">
        <v>69</v>
      </c>
    </row>
    <row r="1435">
      <c r="A1435" s="2" t="s">
        <v>10063</v>
      </c>
      <c r="B1435" s="2" t="s">
        <v>10064</v>
      </c>
      <c r="C1435" s="2">
        <v>-754</v>
      </c>
      <c r="D1435" s="2" t="s">
        <v>69</v>
      </c>
      <c r="E1435" s="2">
        <v>-25673.7</v>
      </c>
      <c r="F1435" s="2" t="s">
        <v>69</v>
      </c>
    </row>
    <row r="1436">
      <c r="A1436" s="2" t="s">
        <v>10065</v>
      </c>
      <c r="B1436" s="2" t="s">
        <v>10066</v>
      </c>
      <c r="C1436" s="2">
        <v>-877</v>
      </c>
      <c r="D1436" s="2" t="s">
        <v>69</v>
      </c>
      <c r="E1436" s="2">
        <v>-31151.04</v>
      </c>
      <c r="F1436" s="2" t="s">
        <v>69</v>
      </c>
    </row>
    <row r="1437">
      <c r="A1437" s="2" t="s">
        <v>10067</v>
      </c>
      <c r="B1437" s="2" t="s">
        <v>10068</v>
      </c>
      <c r="C1437" s="2">
        <v>3959</v>
      </c>
      <c r="D1437" s="2" t="s">
        <v>69</v>
      </c>
      <c r="E1437" s="2">
        <v>8191.33</v>
      </c>
      <c r="F1437" s="2" t="s">
        <v>69</v>
      </c>
    </row>
    <row r="1438">
      <c r="A1438" s="2" t="s">
        <v>10069</v>
      </c>
      <c r="B1438" s="2" t="s">
        <v>10070</v>
      </c>
      <c r="C1438" s="2">
        <v>-38858</v>
      </c>
      <c r="D1438" s="2" t="s">
        <v>69</v>
      </c>
      <c r="E1438" s="2">
        <v>-382109.19</v>
      </c>
      <c r="F1438" s="2" t="s">
        <v>69</v>
      </c>
    </row>
    <row r="1439">
      <c r="A1439" s="2" t="s">
        <v>10071</v>
      </c>
      <c r="B1439" s="2" t="s">
        <v>10072</v>
      </c>
      <c r="C1439" s="2">
        <v>1500</v>
      </c>
      <c r="D1439" s="2" t="s">
        <v>69</v>
      </c>
      <c r="E1439" s="2">
        <v>18662.68</v>
      </c>
      <c r="F1439" s="2" t="s">
        <v>69</v>
      </c>
    </row>
    <row r="1440">
      <c r="A1440" s="2" t="s">
        <v>10073</v>
      </c>
      <c r="B1440" s="2" t="s">
        <v>10074</v>
      </c>
      <c r="C1440" s="2">
        <v>789</v>
      </c>
      <c r="D1440" s="2" t="s">
        <v>69</v>
      </c>
      <c r="E1440" s="2">
        <v>62434.67</v>
      </c>
      <c r="F1440" s="2" t="s">
        <v>69</v>
      </c>
    </row>
    <row r="1441">
      <c r="A1441" s="2" t="s">
        <v>10075</v>
      </c>
      <c r="B1441" s="2" t="s">
        <v>10076</v>
      </c>
      <c r="C1441" s="2">
        <v>-46152</v>
      </c>
      <c r="D1441" s="2" t="s">
        <v>69</v>
      </c>
      <c r="E1441" s="2">
        <v>-142930.63</v>
      </c>
      <c r="F1441" s="2" t="s">
        <v>69</v>
      </c>
    </row>
    <row r="1442">
      <c r="A1442" s="2" t="s">
        <v>10077</v>
      </c>
      <c r="B1442" s="2" t="s">
        <v>10078</v>
      </c>
      <c r="C1442" s="2">
        <v>23349</v>
      </c>
      <c r="D1442" s="2" t="s">
        <v>69</v>
      </c>
      <c r="E1442" s="2">
        <v>163689.66</v>
      </c>
      <c r="F1442" s="2" t="s">
        <v>69</v>
      </c>
    </row>
    <row r="1443">
      <c r="A1443" s="2" t="s">
        <v>10079</v>
      </c>
      <c r="B1443" s="2" t="s">
        <v>10080</v>
      </c>
      <c r="C1443" s="2">
        <v>1100</v>
      </c>
      <c r="D1443" s="2" t="s">
        <v>69</v>
      </c>
      <c r="E1443" s="2">
        <v>8537.61</v>
      </c>
      <c r="F1443" s="2" t="s">
        <v>69</v>
      </c>
    </row>
    <row r="1444">
      <c r="A1444" s="2" t="s">
        <v>10081</v>
      </c>
      <c r="B1444" s="2" t="s">
        <v>10082</v>
      </c>
      <c r="C1444" s="2">
        <v>3800</v>
      </c>
      <c r="D1444" s="2" t="s">
        <v>69</v>
      </c>
      <c r="E1444" s="2">
        <v>29372.46</v>
      </c>
      <c r="F1444" s="2" t="s">
        <v>69</v>
      </c>
    </row>
    <row r="1445">
      <c r="A1445" s="2" t="s">
        <v>10083</v>
      </c>
      <c r="B1445" s="2" t="s">
        <v>10084</v>
      </c>
      <c r="C1445" s="2">
        <v>-24693</v>
      </c>
      <c r="D1445" s="2" t="s">
        <v>69</v>
      </c>
      <c r="E1445" s="2">
        <v>-102489.79</v>
      </c>
      <c r="F1445" s="2" t="s">
        <v>69</v>
      </c>
    </row>
    <row r="1446">
      <c r="A1446" s="2" t="s">
        <v>10085</v>
      </c>
      <c r="B1446" s="2" t="s">
        <v>10086</v>
      </c>
      <c r="C1446" s="2">
        <v>1000</v>
      </c>
      <c r="D1446" s="2" t="s">
        <v>69</v>
      </c>
      <c r="E1446" s="2">
        <v>24973.89</v>
      </c>
      <c r="F1446" s="2" t="s">
        <v>69</v>
      </c>
    </row>
    <row r="1447">
      <c r="A1447" s="2" t="s">
        <v>10087</v>
      </c>
      <c r="B1447" s="2" t="s">
        <v>10088</v>
      </c>
      <c r="C1447" s="2">
        <v>1700</v>
      </c>
      <c r="D1447" s="2" t="s">
        <v>69</v>
      </c>
      <c r="E1447" s="2">
        <v>39197.45</v>
      </c>
      <c r="F1447" s="2" t="s">
        <v>69</v>
      </c>
    </row>
    <row r="1448">
      <c r="A1448" s="2" t="s">
        <v>10089</v>
      </c>
      <c r="B1448" s="2" t="s">
        <v>10090</v>
      </c>
      <c r="C1448" s="2">
        <v>2600</v>
      </c>
      <c r="D1448" s="2" t="s">
        <v>69</v>
      </c>
      <c r="E1448" s="2">
        <v>117589.73</v>
      </c>
      <c r="F1448" s="2" t="s">
        <v>69</v>
      </c>
    </row>
    <row r="1449">
      <c r="A1449" s="2" t="s">
        <v>10091</v>
      </c>
      <c r="B1449" s="2" t="s">
        <v>10092</v>
      </c>
      <c r="C1449" s="2">
        <v>2400</v>
      </c>
      <c r="D1449" s="2" t="s">
        <v>69</v>
      </c>
      <c r="E1449" s="2">
        <v>45655.56</v>
      </c>
      <c r="F1449" s="2" t="s">
        <v>69</v>
      </c>
    </row>
    <row r="1450">
      <c r="A1450" s="2" t="s">
        <v>10093</v>
      </c>
      <c r="B1450" s="2" t="s">
        <v>10094</v>
      </c>
      <c r="C1450" s="2">
        <v>680</v>
      </c>
      <c r="D1450" s="2" t="s">
        <v>69</v>
      </c>
      <c r="E1450" s="2">
        <v>50224.98</v>
      </c>
      <c r="F1450" s="2" t="s">
        <v>69</v>
      </c>
    </row>
    <row r="1451">
      <c r="A1451" s="2" t="s">
        <v>10095</v>
      </c>
      <c r="B1451" s="2" t="s">
        <v>10096</v>
      </c>
      <c r="C1451" s="2">
        <v>3376</v>
      </c>
      <c r="D1451" s="2" t="s">
        <v>69</v>
      </c>
      <c r="E1451" s="2">
        <v>128288</v>
      </c>
      <c r="F1451" s="2" t="s">
        <v>69</v>
      </c>
    </row>
    <row r="1452">
      <c r="A1452" s="2" t="s">
        <v>10097</v>
      </c>
      <c r="B1452" s="2" t="s">
        <v>10098</v>
      </c>
      <c r="C1452" s="2">
        <v>1674</v>
      </c>
      <c r="D1452" s="2" t="s">
        <v>69</v>
      </c>
      <c r="E1452" s="2">
        <v>15706.34</v>
      </c>
      <c r="F1452" s="2" t="s">
        <v>69</v>
      </c>
    </row>
    <row r="1453">
      <c r="A1453" s="2" t="s">
        <v>10099</v>
      </c>
      <c r="B1453" s="2" t="s">
        <v>10100</v>
      </c>
      <c r="C1453" s="2">
        <v>-8479</v>
      </c>
      <c r="D1453" s="2" t="s">
        <v>69</v>
      </c>
      <c r="E1453" s="2">
        <v>-90819.29</v>
      </c>
      <c r="F1453" s="2" t="s">
        <v>69</v>
      </c>
    </row>
    <row r="1454">
      <c r="A1454" s="2" t="s">
        <v>10101</v>
      </c>
      <c r="B1454" s="2" t="s">
        <v>10102</v>
      </c>
      <c r="C1454" s="2">
        <v>-6721</v>
      </c>
      <c r="D1454" s="2" t="s">
        <v>69</v>
      </c>
      <c r="E1454" s="2">
        <v>-39721.11</v>
      </c>
      <c r="F1454" s="2" t="s">
        <v>69</v>
      </c>
    </row>
    <row r="1455">
      <c r="A1455" s="2" t="s">
        <v>10103</v>
      </c>
      <c r="B1455" s="2" t="s">
        <v>10104</v>
      </c>
      <c r="C1455" s="2">
        <v>-49543</v>
      </c>
      <c r="D1455" s="2" t="s">
        <v>69</v>
      </c>
      <c r="E1455" s="2">
        <v>-121673.21</v>
      </c>
      <c r="F1455" s="2" t="s">
        <v>69</v>
      </c>
    </row>
    <row r="1456">
      <c r="A1456" s="2" t="s">
        <v>10105</v>
      </c>
      <c r="B1456" s="2" t="s">
        <v>10106</v>
      </c>
      <c r="C1456" s="2">
        <v>-3246</v>
      </c>
      <c r="D1456" s="2" t="s">
        <v>69</v>
      </c>
      <c r="E1456" s="2">
        <v>-32654.76</v>
      </c>
      <c r="F1456" s="2" t="s">
        <v>69</v>
      </c>
    </row>
    <row r="1457">
      <c r="A1457" s="2" t="s">
        <v>10107</v>
      </c>
      <c r="B1457" s="2" t="s">
        <v>10108</v>
      </c>
      <c r="C1457" s="2">
        <v>1482</v>
      </c>
      <c r="D1457" s="2" t="s">
        <v>69</v>
      </c>
      <c r="E1457" s="2">
        <v>30168.09</v>
      </c>
      <c r="F1457" s="2" t="s">
        <v>69</v>
      </c>
    </row>
    <row r="1458">
      <c r="A1458" s="2" t="s">
        <v>10109</v>
      </c>
      <c r="B1458" s="2" t="s">
        <v>10110</v>
      </c>
      <c r="C1458" s="2">
        <v>-327</v>
      </c>
      <c r="D1458" s="2" t="s">
        <v>69</v>
      </c>
      <c r="E1458" s="2">
        <v>-27994.45</v>
      </c>
      <c r="F1458" s="2" t="s">
        <v>69</v>
      </c>
    </row>
    <row r="1459">
      <c r="A1459" s="2" t="s">
        <v>10111</v>
      </c>
      <c r="B1459" s="2" t="s">
        <v>10112</v>
      </c>
      <c r="C1459" s="2">
        <v>4248</v>
      </c>
      <c r="D1459" s="2" t="s">
        <v>69</v>
      </c>
      <c r="E1459" s="2">
        <v>15930.57</v>
      </c>
      <c r="F1459" s="2" t="s">
        <v>69</v>
      </c>
    </row>
    <row r="1460">
      <c r="A1460" s="2" t="s">
        <v>10113</v>
      </c>
      <c r="B1460" s="2" t="s">
        <v>10114</v>
      </c>
      <c r="C1460" s="2">
        <v>-2178</v>
      </c>
      <c r="D1460" s="2" t="s">
        <v>69</v>
      </c>
      <c r="E1460" s="2">
        <v>-40728.6</v>
      </c>
      <c r="F1460" s="2" t="s">
        <v>69</v>
      </c>
    </row>
    <row r="1461">
      <c r="A1461" s="2" t="s">
        <v>10115</v>
      </c>
      <c r="B1461" s="2" t="s">
        <v>10116</v>
      </c>
      <c r="C1461" s="2">
        <v>-454</v>
      </c>
      <c r="D1461" s="2" t="s">
        <v>69</v>
      </c>
      <c r="E1461" s="2">
        <v>-32733.4</v>
      </c>
      <c r="F1461" s="2" t="s">
        <v>69</v>
      </c>
    </row>
    <row r="1462">
      <c r="A1462" s="2" t="s">
        <v>10117</v>
      </c>
      <c r="B1462" s="2" t="s">
        <v>10118</v>
      </c>
      <c r="C1462" s="2">
        <v>5034</v>
      </c>
      <c r="D1462" s="2" t="s">
        <v>69</v>
      </c>
      <c r="E1462" s="2">
        <v>22630.13</v>
      </c>
      <c r="F1462" s="2" t="s">
        <v>69</v>
      </c>
    </row>
    <row r="1463">
      <c r="A1463" s="2" t="s">
        <v>10119</v>
      </c>
      <c r="B1463" s="2" t="s">
        <v>10120</v>
      </c>
      <c r="C1463" s="2">
        <v>1160</v>
      </c>
      <c r="D1463" s="2" t="s">
        <v>69</v>
      </c>
      <c r="E1463" s="2">
        <v>44138</v>
      </c>
      <c r="F1463" s="2" t="s">
        <v>69</v>
      </c>
    </row>
    <row r="1464">
      <c r="A1464" s="2" t="s">
        <v>10121</v>
      </c>
      <c r="B1464" s="2" t="s">
        <v>10122</v>
      </c>
      <c r="C1464" s="2">
        <v>-2232</v>
      </c>
      <c r="D1464" s="2" t="s">
        <v>69</v>
      </c>
      <c r="E1464" s="2">
        <v>-39394.8</v>
      </c>
      <c r="F1464" s="2" t="s">
        <v>69</v>
      </c>
    </row>
    <row r="1465">
      <c r="A1465" s="2" t="s">
        <v>10123</v>
      </c>
      <c r="B1465" s="2" t="s">
        <v>10124</v>
      </c>
      <c r="C1465" s="2">
        <v>4900</v>
      </c>
      <c r="D1465" s="2" t="s">
        <v>69</v>
      </c>
      <c r="E1465" s="2">
        <v>63638.93</v>
      </c>
      <c r="F1465" s="2" t="s">
        <v>69</v>
      </c>
    </row>
    <row r="1466">
      <c r="A1466" s="2" t="s">
        <v>10125</v>
      </c>
      <c r="B1466" s="2" t="s">
        <v>10126</v>
      </c>
      <c r="C1466" s="2">
        <v>14900</v>
      </c>
      <c r="D1466" s="2" t="s">
        <v>69</v>
      </c>
      <c r="E1466" s="2">
        <v>102999.76</v>
      </c>
      <c r="F1466" s="2" t="s">
        <v>69</v>
      </c>
    </row>
    <row r="1467">
      <c r="A1467" s="2" t="s">
        <v>10127</v>
      </c>
      <c r="B1467" s="2" t="s">
        <v>10128</v>
      </c>
      <c r="C1467" s="2">
        <v>-6107</v>
      </c>
      <c r="D1467" s="2" t="s">
        <v>69</v>
      </c>
      <c r="E1467" s="2">
        <v>-37008.42</v>
      </c>
      <c r="F1467" s="2" t="s">
        <v>69</v>
      </c>
    </row>
    <row r="1468">
      <c r="A1468" s="2" t="s">
        <v>10129</v>
      </c>
      <c r="B1468" s="2" t="s">
        <v>10130</v>
      </c>
      <c r="C1468" s="2">
        <v>29200</v>
      </c>
      <c r="D1468" s="2" t="s">
        <v>69</v>
      </c>
      <c r="E1468" s="2">
        <v>109773.25</v>
      </c>
      <c r="F1468" s="2" t="s">
        <v>69</v>
      </c>
    </row>
    <row r="1469">
      <c r="A1469" s="2" t="s">
        <v>10131</v>
      </c>
      <c r="B1469" s="2" t="s">
        <v>10132</v>
      </c>
      <c r="C1469" s="2">
        <v>-7914</v>
      </c>
      <c r="D1469" s="2" t="s">
        <v>69</v>
      </c>
      <c r="E1469" s="2">
        <v>-155984.94</v>
      </c>
      <c r="F1469" s="2" t="s">
        <v>69</v>
      </c>
    </row>
    <row r="1470">
      <c r="A1470" s="2" t="s">
        <v>10133</v>
      </c>
      <c r="B1470" s="2" t="s">
        <v>10134</v>
      </c>
      <c r="C1470" s="2">
        <v>1539</v>
      </c>
      <c r="D1470" s="2" t="s">
        <v>69</v>
      </c>
      <c r="E1470" s="2">
        <v>14561.32</v>
      </c>
      <c r="F1470" s="2" t="s">
        <v>69</v>
      </c>
    </row>
    <row r="1471">
      <c r="A1471" s="2" t="s">
        <v>10135</v>
      </c>
      <c r="B1471" s="2" t="s">
        <v>10136</v>
      </c>
      <c r="C1471" s="2">
        <v>18470</v>
      </c>
      <c r="D1471" s="2" t="s">
        <v>69</v>
      </c>
      <c r="E1471" s="2">
        <v>64561.15</v>
      </c>
      <c r="F1471" s="2" t="s">
        <v>69</v>
      </c>
    </row>
    <row r="1472">
      <c r="A1472" s="2" t="s">
        <v>10137</v>
      </c>
      <c r="B1472" s="2" t="s">
        <v>10138</v>
      </c>
      <c r="C1472" s="2">
        <v>3600</v>
      </c>
      <c r="D1472" s="2" t="s">
        <v>69</v>
      </c>
      <c r="E1472" s="2">
        <v>78466.77</v>
      </c>
      <c r="F1472" s="2" t="s">
        <v>69</v>
      </c>
    </row>
    <row r="1473">
      <c r="A1473" s="2" t="s">
        <v>10139</v>
      </c>
      <c r="B1473" s="2" t="s">
        <v>10140</v>
      </c>
      <c r="C1473" s="2">
        <v>-11529</v>
      </c>
      <c r="D1473" s="2" t="s">
        <v>69</v>
      </c>
      <c r="E1473" s="2">
        <v>-63874.45</v>
      </c>
      <c r="F1473" s="2" t="s">
        <v>69</v>
      </c>
    </row>
    <row r="1474">
      <c r="A1474" s="2" t="s">
        <v>10141</v>
      </c>
      <c r="B1474" s="2" t="s">
        <v>10142</v>
      </c>
      <c r="C1474" s="2">
        <v>444</v>
      </c>
      <c r="D1474" s="2" t="s">
        <v>69</v>
      </c>
      <c r="E1474" s="2">
        <v>104568.27</v>
      </c>
      <c r="F1474" s="2" t="s">
        <v>69</v>
      </c>
    </row>
    <row r="1475">
      <c r="A1475" s="2" t="s">
        <v>10143</v>
      </c>
      <c r="B1475" s="2" t="s">
        <v>10144</v>
      </c>
      <c r="C1475" s="2">
        <v>79700</v>
      </c>
      <c r="D1475" s="2" t="s">
        <v>69</v>
      </c>
      <c r="E1475" s="2">
        <v>184452.7</v>
      </c>
      <c r="F1475" s="2" t="s">
        <v>69</v>
      </c>
    </row>
    <row r="1476">
      <c r="A1476" s="2" t="s">
        <v>10145</v>
      </c>
      <c r="B1476" s="2" t="s">
        <v>10146</v>
      </c>
      <c r="C1476" s="2">
        <v>-4448</v>
      </c>
      <c r="D1476" s="2" t="s">
        <v>69</v>
      </c>
      <c r="E1476" s="2">
        <v>-45384.61</v>
      </c>
      <c r="F1476" s="2" t="s">
        <v>69</v>
      </c>
    </row>
    <row r="1477">
      <c r="A1477" s="2" t="s">
        <v>10147</v>
      </c>
      <c r="B1477" s="2" t="s">
        <v>10148</v>
      </c>
      <c r="C1477" s="2">
        <v>3475</v>
      </c>
      <c r="D1477" s="2" t="s">
        <v>69</v>
      </c>
      <c r="E1477" s="2">
        <v>23769</v>
      </c>
      <c r="F1477" s="2" t="s">
        <v>69</v>
      </c>
    </row>
    <row r="1478">
      <c r="A1478" s="2" t="s">
        <v>10149</v>
      </c>
      <c r="B1478" s="2" t="s">
        <v>10150</v>
      </c>
      <c r="C1478" s="2">
        <v>-3500</v>
      </c>
      <c r="D1478" s="2" t="s">
        <v>69</v>
      </c>
      <c r="E1478" s="2">
        <v>-100065</v>
      </c>
      <c r="F1478" s="2" t="s">
        <v>69</v>
      </c>
    </row>
    <row r="1479">
      <c r="A1479" s="2" t="s">
        <v>10151</v>
      </c>
      <c r="B1479" s="2" t="s">
        <v>10152</v>
      </c>
      <c r="C1479" s="2">
        <v>-2269</v>
      </c>
      <c r="D1479" s="2" t="s">
        <v>69</v>
      </c>
      <c r="E1479" s="2">
        <v>-131238.96</v>
      </c>
      <c r="F1479" s="2" t="s">
        <v>69</v>
      </c>
    </row>
    <row r="1480">
      <c r="A1480" s="2" t="s">
        <v>10153</v>
      </c>
      <c r="B1480" s="2" t="s">
        <v>10154</v>
      </c>
      <c r="C1480" s="2">
        <v>-5464</v>
      </c>
      <c r="D1480" s="2" t="s">
        <v>69</v>
      </c>
      <c r="E1480" s="2">
        <v>-44490.95</v>
      </c>
      <c r="F1480" s="2" t="s">
        <v>69</v>
      </c>
    </row>
    <row r="1481">
      <c r="A1481" s="2" t="s">
        <v>10155</v>
      </c>
      <c r="B1481" s="2" t="s">
        <v>10156</v>
      </c>
      <c r="C1481" s="2">
        <v>6290</v>
      </c>
      <c r="D1481" s="2" t="s">
        <v>69</v>
      </c>
      <c r="E1481" s="2">
        <v>45701.55</v>
      </c>
      <c r="F1481" s="2" t="s">
        <v>69</v>
      </c>
    </row>
    <row r="1482">
      <c r="A1482" s="2" t="s">
        <v>10157</v>
      </c>
      <c r="B1482" s="2" t="s">
        <v>10158</v>
      </c>
      <c r="C1482" s="2">
        <v>4005</v>
      </c>
      <c r="D1482" s="2" t="s">
        <v>69</v>
      </c>
      <c r="E1482" s="2">
        <v>25432.58</v>
      </c>
      <c r="F1482" s="2" t="s">
        <v>69</v>
      </c>
    </row>
    <row r="1483">
      <c r="A1483" s="2" t="s">
        <v>10159</v>
      </c>
      <c r="B1483" s="2" t="s">
        <v>10160</v>
      </c>
      <c r="C1483" s="2">
        <v>-1288</v>
      </c>
      <c r="D1483" s="2" t="s">
        <v>69</v>
      </c>
      <c r="E1483" s="2">
        <v>-18147.92</v>
      </c>
      <c r="F1483" s="2" t="s">
        <v>69</v>
      </c>
    </row>
    <row r="1484">
      <c r="A1484" s="2" t="s">
        <v>10161</v>
      </c>
      <c r="B1484" s="2" t="s">
        <v>10162</v>
      </c>
      <c r="C1484" s="2">
        <v>4042</v>
      </c>
      <c r="D1484" s="2" t="s">
        <v>69</v>
      </c>
      <c r="E1484" s="2">
        <v>69320.3</v>
      </c>
      <c r="F1484" s="2" t="s">
        <v>69</v>
      </c>
    </row>
    <row r="1485">
      <c r="A1485" s="2" t="s">
        <v>10163</v>
      </c>
      <c r="B1485" s="2" t="s">
        <v>10164</v>
      </c>
      <c r="C1485" s="2">
        <v>-5382</v>
      </c>
      <c r="D1485" s="2" t="s">
        <v>69</v>
      </c>
      <c r="E1485" s="2">
        <v>-181484.74</v>
      </c>
      <c r="F1485" s="2" t="s">
        <v>69</v>
      </c>
    </row>
    <row r="1486">
      <c r="A1486" s="2" t="s">
        <v>10165</v>
      </c>
      <c r="B1486" s="2" t="s">
        <v>10166</v>
      </c>
      <c r="C1486" s="2">
        <v>-3175</v>
      </c>
      <c r="D1486" s="2" t="s">
        <v>69</v>
      </c>
      <c r="E1486" s="2">
        <v>-231648</v>
      </c>
      <c r="F1486" s="2" t="s">
        <v>69</v>
      </c>
    </row>
    <row r="1487">
      <c r="A1487" s="2" t="s">
        <v>10167</v>
      </c>
      <c r="B1487" s="2" t="s">
        <v>10168</v>
      </c>
      <c r="C1487" s="2">
        <v>14186</v>
      </c>
      <c r="D1487" s="2" t="s">
        <v>69</v>
      </c>
      <c r="E1487" s="2">
        <v>42912.24</v>
      </c>
      <c r="F1487" s="2" t="s">
        <v>69</v>
      </c>
    </row>
    <row r="1488">
      <c r="A1488" s="2" t="s">
        <v>10169</v>
      </c>
      <c r="B1488" s="2" t="s">
        <v>10170</v>
      </c>
      <c r="C1488" s="2">
        <v>-9431</v>
      </c>
      <c r="D1488" s="2" t="s">
        <v>69</v>
      </c>
      <c r="E1488" s="2">
        <v>-290097.56</v>
      </c>
      <c r="F1488" s="2" t="s">
        <v>69</v>
      </c>
    </row>
    <row r="1489">
      <c r="A1489" s="2" t="s">
        <v>10171</v>
      </c>
      <c r="B1489" s="2" t="s">
        <v>10172</v>
      </c>
      <c r="C1489" s="2">
        <v>3821</v>
      </c>
      <c r="D1489" s="2" t="s">
        <v>69</v>
      </c>
      <c r="E1489" s="2">
        <v>79400.38</v>
      </c>
      <c r="F1489" s="2" t="s">
        <v>69</v>
      </c>
    </row>
    <row r="1490">
      <c r="A1490" s="2" t="s">
        <v>10173</v>
      </c>
      <c r="B1490" s="2" t="s">
        <v>10174</v>
      </c>
      <c r="C1490" s="2">
        <v>-3181</v>
      </c>
      <c r="D1490" s="2" t="s">
        <v>69</v>
      </c>
      <c r="E1490" s="2">
        <v>-121291.53</v>
      </c>
      <c r="F1490" s="2" t="s">
        <v>69</v>
      </c>
    </row>
    <row r="1491">
      <c r="A1491" s="2" t="s">
        <v>10175</v>
      </c>
      <c r="B1491" s="2" t="s">
        <v>10176</v>
      </c>
      <c r="C1491" s="2">
        <v>-2153</v>
      </c>
      <c r="D1491" s="2" t="s">
        <v>69</v>
      </c>
      <c r="E1491" s="2">
        <v>-70123.21</v>
      </c>
      <c r="F1491" s="2" t="s">
        <v>69</v>
      </c>
    </row>
    <row r="1492">
      <c r="A1492" s="2" t="s">
        <v>10177</v>
      </c>
      <c r="B1492" s="2" t="s">
        <v>10178</v>
      </c>
      <c r="C1492" s="2">
        <v>-71007</v>
      </c>
      <c r="D1492" s="2" t="s">
        <v>69</v>
      </c>
      <c r="E1492" s="2">
        <v>-164111.91</v>
      </c>
      <c r="F1492" s="2" t="s">
        <v>69</v>
      </c>
    </row>
    <row r="1493">
      <c r="A1493" s="2" t="s">
        <v>10179</v>
      </c>
      <c r="B1493" s="2" t="s">
        <v>10180</v>
      </c>
      <c r="C1493" s="2">
        <v>-43780</v>
      </c>
      <c r="D1493" s="2" t="s">
        <v>69</v>
      </c>
      <c r="E1493" s="2">
        <v>-105164.31</v>
      </c>
      <c r="F1493" s="2" t="s">
        <v>69</v>
      </c>
    </row>
    <row r="1494">
      <c r="A1494" s="2" t="s">
        <v>10181</v>
      </c>
      <c r="B1494" s="2" t="s">
        <v>10182</v>
      </c>
      <c r="C1494" s="2">
        <v>2671</v>
      </c>
      <c r="D1494" s="2" t="s">
        <v>69</v>
      </c>
      <c r="E1494" s="2">
        <v>46801.75</v>
      </c>
      <c r="F1494" s="2" t="s">
        <v>69</v>
      </c>
    </row>
    <row r="1495">
      <c r="A1495" s="2" t="s">
        <v>10183</v>
      </c>
      <c r="B1495" s="2" t="s">
        <v>10184</v>
      </c>
      <c r="C1495" s="2">
        <v>14800</v>
      </c>
      <c r="D1495" s="2" t="s">
        <v>69</v>
      </c>
      <c r="E1495" s="2">
        <v>247121.44</v>
      </c>
      <c r="F1495" s="2" t="s">
        <v>69</v>
      </c>
    </row>
    <row r="1496">
      <c r="A1496" s="2" t="s">
        <v>10185</v>
      </c>
      <c r="B1496" s="2" t="s">
        <v>10186</v>
      </c>
      <c r="C1496" s="2">
        <v>-1425</v>
      </c>
      <c r="D1496" s="2" t="s">
        <v>69</v>
      </c>
      <c r="E1496" s="2">
        <v>-54606</v>
      </c>
      <c r="F1496" s="2" t="s">
        <v>69</v>
      </c>
    </row>
    <row r="1497">
      <c r="A1497" s="2" t="s">
        <v>10187</v>
      </c>
      <c r="B1497" s="2" t="s">
        <v>10188</v>
      </c>
      <c r="C1497" s="2">
        <v>814</v>
      </c>
      <c r="D1497" s="2" t="s">
        <v>69</v>
      </c>
      <c r="E1497" s="2">
        <v>34769.69</v>
      </c>
      <c r="F1497" s="2" t="s">
        <v>69</v>
      </c>
    </row>
    <row r="1498">
      <c r="A1498" s="2" t="s">
        <v>10189</v>
      </c>
      <c r="B1498" s="2" t="s">
        <v>10190</v>
      </c>
      <c r="C1498" s="2">
        <v>-9431</v>
      </c>
      <c r="D1498" s="2" t="s">
        <v>69</v>
      </c>
      <c r="E1498" s="2">
        <v>-247563.75</v>
      </c>
      <c r="F1498" s="2" t="s">
        <v>69</v>
      </c>
    </row>
    <row r="1499">
      <c r="A1499" s="2" t="s">
        <v>10191</v>
      </c>
      <c r="B1499" s="2" t="s">
        <v>10192</v>
      </c>
      <c r="C1499" s="2">
        <v>-68619</v>
      </c>
      <c r="D1499" s="2" t="s">
        <v>69</v>
      </c>
      <c r="E1499" s="2">
        <v>-64338.78</v>
      </c>
      <c r="F1499" s="2" t="s">
        <v>69</v>
      </c>
    </row>
    <row r="1500">
      <c r="A1500" s="2" t="s">
        <v>10193</v>
      </c>
      <c r="B1500" s="2" t="s">
        <v>10194</v>
      </c>
      <c r="C1500" s="2">
        <v>166</v>
      </c>
      <c r="D1500" s="2" t="s">
        <v>69</v>
      </c>
      <c r="E1500" s="2">
        <v>26272.82</v>
      </c>
      <c r="F1500" s="2" t="s">
        <v>69</v>
      </c>
    </row>
    <row r="1501">
      <c r="A1501" s="2" t="s">
        <v>10195</v>
      </c>
      <c r="B1501" s="2" t="s">
        <v>10196</v>
      </c>
      <c r="C1501" s="2">
        <v>-7375</v>
      </c>
      <c r="D1501" s="2" t="s">
        <v>69</v>
      </c>
      <c r="E1501" s="2">
        <v>-217390.17</v>
      </c>
      <c r="F1501" s="2" t="s">
        <v>69</v>
      </c>
    </row>
    <row r="1502">
      <c r="A1502" s="2" t="s">
        <v>10197</v>
      </c>
      <c r="B1502" s="2" t="s">
        <v>10198</v>
      </c>
      <c r="C1502" s="2">
        <v>333</v>
      </c>
      <c r="D1502" s="2" t="s">
        <v>69</v>
      </c>
      <c r="E1502" s="2">
        <v>263584.81</v>
      </c>
      <c r="F1502" s="2" t="s">
        <v>69</v>
      </c>
    </row>
    <row r="1503">
      <c r="A1503" s="2" t="s">
        <v>10199</v>
      </c>
      <c r="B1503" s="2" t="s">
        <v>10200</v>
      </c>
      <c r="C1503" s="2">
        <v>-37194</v>
      </c>
      <c r="D1503" s="2" t="s">
        <v>69</v>
      </c>
      <c r="E1503" s="2">
        <v>-72917.52</v>
      </c>
      <c r="F1503" s="2" t="s">
        <v>69</v>
      </c>
    </row>
    <row r="1504">
      <c r="A1504" s="2" t="s">
        <v>10201</v>
      </c>
      <c r="B1504" s="2" t="s">
        <v>10202</v>
      </c>
      <c r="C1504" s="2">
        <v>11900</v>
      </c>
      <c r="D1504" s="2" t="s">
        <v>69</v>
      </c>
      <c r="E1504" s="2">
        <v>131375.47</v>
      </c>
      <c r="F1504" s="2" t="s">
        <v>69</v>
      </c>
    </row>
    <row r="1505">
      <c r="A1505" s="2" t="s">
        <v>10203</v>
      </c>
      <c r="B1505" s="2" t="s">
        <v>10204</v>
      </c>
      <c r="C1505" s="2">
        <v>12700</v>
      </c>
      <c r="D1505" s="2" t="s">
        <v>69</v>
      </c>
      <c r="E1505" s="2">
        <v>245683.5</v>
      </c>
      <c r="F1505" s="2" t="s">
        <v>69</v>
      </c>
    </row>
    <row r="1506">
      <c r="A1506" s="2" t="s">
        <v>10205</v>
      </c>
      <c r="B1506" s="2" t="s">
        <v>10206</v>
      </c>
      <c r="C1506" s="2">
        <v>-1711</v>
      </c>
      <c r="D1506" s="2" t="s">
        <v>69</v>
      </c>
      <c r="E1506" s="2">
        <v>-42928.99</v>
      </c>
      <c r="F1506" s="2" t="s">
        <v>69</v>
      </c>
    </row>
    <row r="1507">
      <c r="A1507" s="2" t="s">
        <v>10207</v>
      </c>
      <c r="B1507" s="2" t="s">
        <v>10208</v>
      </c>
      <c r="C1507" s="2">
        <v>21785</v>
      </c>
      <c r="D1507" s="2" t="s">
        <v>69</v>
      </c>
      <c r="E1507" s="2">
        <v>43018.5</v>
      </c>
      <c r="F1507" s="2" t="s">
        <v>69</v>
      </c>
    </row>
    <row r="1508">
      <c r="A1508" s="2" t="s">
        <v>10209</v>
      </c>
      <c r="B1508" s="2" t="s">
        <v>10210</v>
      </c>
      <c r="C1508" s="2">
        <v>8914</v>
      </c>
      <c r="D1508" s="2" t="s">
        <v>69</v>
      </c>
      <c r="E1508" s="2">
        <v>97608.3</v>
      </c>
      <c r="F1508" s="2" t="s">
        <v>69</v>
      </c>
    </row>
    <row r="1509">
      <c r="A1509" s="2" t="s">
        <v>10211</v>
      </c>
      <c r="B1509" s="2" t="s">
        <v>10212</v>
      </c>
      <c r="C1509" s="2">
        <v>-3300</v>
      </c>
      <c r="D1509" s="2" t="s">
        <v>69</v>
      </c>
      <c r="E1509" s="2">
        <v>-71965.21</v>
      </c>
      <c r="F1509" s="2" t="s">
        <v>69</v>
      </c>
    </row>
    <row r="1510">
      <c r="A1510" s="2" t="s">
        <v>10213</v>
      </c>
      <c r="B1510" s="2" t="s">
        <v>10214</v>
      </c>
      <c r="C1510" s="2">
        <v>-14702</v>
      </c>
      <c r="D1510" s="2" t="s">
        <v>69</v>
      </c>
      <c r="E1510" s="2">
        <v>-366506.99</v>
      </c>
      <c r="F1510" s="2" t="s">
        <v>69</v>
      </c>
    </row>
    <row r="1511">
      <c r="A1511" s="2" t="s">
        <v>10215</v>
      </c>
      <c r="B1511" s="2" t="s">
        <v>10216</v>
      </c>
      <c r="C1511" s="2">
        <v>-2820</v>
      </c>
      <c r="D1511" s="2" t="s">
        <v>69</v>
      </c>
      <c r="E1511" s="2">
        <v>-137616</v>
      </c>
      <c r="F1511" s="2" t="s">
        <v>69</v>
      </c>
    </row>
    <row r="1512">
      <c r="A1512" s="2" t="s">
        <v>10217</v>
      </c>
      <c r="B1512" s="2" t="s">
        <v>10218</v>
      </c>
      <c r="C1512" s="2">
        <v>2576</v>
      </c>
      <c r="D1512" s="2" t="s">
        <v>69</v>
      </c>
      <c r="E1512" s="2">
        <v>31762.08</v>
      </c>
      <c r="F1512" s="2" t="s">
        <v>69</v>
      </c>
    </row>
    <row r="1513">
      <c r="A1513" s="2" t="s">
        <v>10219</v>
      </c>
      <c r="B1513" s="2" t="s">
        <v>10220</v>
      </c>
      <c r="C1513" s="2">
        <v>-7337</v>
      </c>
      <c r="D1513" s="2" t="s">
        <v>69</v>
      </c>
      <c r="E1513" s="2">
        <v>-233756.82</v>
      </c>
      <c r="F1513" s="2" t="s">
        <v>69</v>
      </c>
    </row>
    <row r="1514">
      <c r="A1514" s="2" t="s">
        <v>10221</v>
      </c>
      <c r="B1514" s="2" t="s">
        <v>10222</v>
      </c>
      <c r="C1514" s="2">
        <v>-1245</v>
      </c>
      <c r="D1514" s="2" t="s">
        <v>69</v>
      </c>
      <c r="E1514" s="2">
        <v>-55128.6</v>
      </c>
      <c r="F1514" s="2" t="s">
        <v>69</v>
      </c>
    </row>
    <row r="1515">
      <c r="A1515" s="2" t="s">
        <v>10223</v>
      </c>
      <c r="B1515" s="2" t="s">
        <v>10224</v>
      </c>
      <c r="C1515" s="2">
        <v>438</v>
      </c>
      <c r="D1515" s="2" t="s">
        <v>69</v>
      </c>
      <c r="E1515" s="2">
        <v>26024.25</v>
      </c>
      <c r="F1515" s="2" t="s">
        <v>69</v>
      </c>
    </row>
    <row r="1516">
      <c r="A1516" s="2" t="s">
        <v>10225</v>
      </c>
      <c r="B1516" s="2" t="s">
        <v>10226</v>
      </c>
      <c r="C1516" s="2">
        <v>-19714</v>
      </c>
      <c r="D1516" s="2" t="s">
        <v>69</v>
      </c>
      <c r="E1516" s="2">
        <v>-167959.89</v>
      </c>
      <c r="F1516" s="2" t="s">
        <v>69</v>
      </c>
    </row>
    <row r="1517">
      <c r="A1517" s="2" t="s">
        <v>10227</v>
      </c>
      <c r="B1517" s="2" t="s">
        <v>10228</v>
      </c>
      <c r="C1517" s="2">
        <v>7601</v>
      </c>
      <c r="D1517" s="2" t="s">
        <v>69</v>
      </c>
      <c r="E1517" s="2">
        <v>38155.97</v>
      </c>
      <c r="F1517" s="2" t="s">
        <v>69</v>
      </c>
    </row>
    <row r="1518">
      <c r="A1518" s="2" t="s">
        <v>10229</v>
      </c>
      <c r="B1518" s="2" t="s">
        <v>10230</v>
      </c>
      <c r="C1518" s="2">
        <v>176</v>
      </c>
      <c r="D1518" s="2" t="s">
        <v>69</v>
      </c>
      <c r="E1518" s="2">
        <v>28036.8</v>
      </c>
      <c r="F1518" s="2" t="s">
        <v>69</v>
      </c>
    </row>
    <row r="1519">
      <c r="A1519" s="2" t="s">
        <v>10231</v>
      </c>
      <c r="B1519" s="2" t="s">
        <v>10232</v>
      </c>
      <c r="C1519" s="2">
        <v>2379</v>
      </c>
      <c r="D1519" s="2" t="s">
        <v>69</v>
      </c>
      <c r="E1519" s="2">
        <v>67243.69</v>
      </c>
      <c r="F1519" s="2" t="s">
        <v>69</v>
      </c>
    </row>
    <row r="1520">
      <c r="A1520" s="2" t="s">
        <v>10233</v>
      </c>
      <c r="B1520" s="2" t="s">
        <v>10234</v>
      </c>
      <c r="C1520" s="2">
        <v>312</v>
      </c>
      <c r="D1520" s="2" t="s">
        <v>69</v>
      </c>
      <c r="E1520" s="2">
        <v>19746.72</v>
      </c>
      <c r="F1520" s="2" t="s">
        <v>69</v>
      </c>
    </row>
    <row r="1521">
      <c r="A1521" s="2" t="s">
        <v>10235</v>
      </c>
      <c r="B1521" s="2" t="s">
        <v>10236</v>
      </c>
      <c r="C1521" s="2">
        <v>600</v>
      </c>
      <c r="D1521" s="2" t="s">
        <v>69</v>
      </c>
      <c r="E1521" s="2">
        <v>8078.2</v>
      </c>
      <c r="F1521" s="2" t="s">
        <v>69</v>
      </c>
    </row>
    <row r="1522">
      <c r="A1522" s="2" t="s">
        <v>10237</v>
      </c>
      <c r="B1522" s="2" t="s">
        <v>10238</v>
      </c>
      <c r="C1522" s="2">
        <v>-806</v>
      </c>
      <c r="D1522" s="2" t="s">
        <v>69</v>
      </c>
      <c r="E1522" s="2">
        <v>-57007.93</v>
      </c>
      <c r="F1522" s="2" t="s">
        <v>69</v>
      </c>
    </row>
    <row r="1523">
      <c r="A1523" s="2" t="s">
        <v>10239</v>
      </c>
      <c r="B1523" s="2" t="s">
        <v>10240</v>
      </c>
      <c r="C1523" s="2">
        <v>4400</v>
      </c>
      <c r="D1523" s="2" t="s">
        <v>69</v>
      </c>
      <c r="E1523" s="2">
        <v>113645.93</v>
      </c>
      <c r="F1523" s="2" t="s">
        <v>69</v>
      </c>
    </row>
    <row r="1524">
      <c r="A1524" s="2" t="s">
        <v>10241</v>
      </c>
      <c r="B1524" s="2" t="s">
        <v>10242</v>
      </c>
      <c r="C1524" s="2">
        <v>20100</v>
      </c>
      <c r="D1524" s="2" t="s">
        <v>69</v>
      </c>
      <c r="E1524" s="2">
        <v>82939.65</v>
      </c>
      <c r="F1524" s="2" t="s">
        <v>69</v>
      </c>
    </row>
    <row r="1525">
      <c r="A1525" s="2" t="s">
        <v>10243</v>
      </c>
      <c r="B1525" s="2" t="s">
        <v>10244</v>
      </c>
      <c r="C1525" s="2">
        <v>-23354</v>
      </c>
      <c r="D1525" s="2" t="s">
        <v>69</v>
      </c>
      <c r="E1525" s="2">
        <v>-86131.86</v>
      </c>
      <c r="F1525" s="2" t="s">
        <v>69</v>
      </c>
    </row>
    <row r="1526">
      <c r="A1526" s="2" t="s">
        <v>10245</v>
      </c>
      <c r="B1526" s="2" t="s">
        <v>10246</v>
      </c>
      <c r="C1526" s="2">
        <v>1726</v>
      </c>
      <c r="D1526" s="2" t="s">
        <v>69</v>
      </c>
      <c r="E1526" s="2">
        <v>26079.86</v>
      </c>
      <c r="F1526" s="2" t="s">
        <v>69</v>
      </c>
    </row>
    <row r="1527">
      <c r="A1527" s="2" t="s">
        <v>10247</v>
      </c>
      <c r="B1527" s="2" t="s">
        <v>10248</v>
      </c>
      <c r="C1527" s="2">
        <v>-1375</v>
      </c>
      <c r="D1527" s="2" t="s">
        <v>69</v>
      </c>
      <c r="E1527" s="2">
        <v>-17176.74</v>
      </c>
      <c r="F1527" s="2" t="s">
        <v>69</v>
      </c>
    </row>
    <row r="1528">
      <c r="A1528" s="2" t="s">
        <v>10249</v>
      </c>
      <c r="B1528" s="2" t="s">
        <v>10250</v>
      </c>
      <c r="C1528" s="2">
        <v>-2918</v>
      </c>
      <c r="D1528" s="2" t="s">
        <v>69</v>
      </c>
      <c r="E1528" s="2">
        <v>-9191.7</v>
      </c>
      <c r="F1528" s="2" t="s">
        <v>69</v>
      </c>
    </row>
    <row r="1529">
      <c r="A1529" s="2" t="s">
        <v>10251</v>
      </c>
      <c r="B1529" s="2" t="s">
        <v>10252</v>
      </c>
      <c r="C1529" s="2">
        <v>-3032</v>
      </c>
      <c r="D1529" s="2" t="s">
        <v>69</v>
      </c>
      <c r="E1529" s="2">
        <v>-22285.2</v>
      </c>
      <c r="F1529" s="2" t="s">
        <v>69</v>
      </c>
    </row>
    <row r="1530">
      <c r="A1530" s="2" t="s">
        <v>10253</v>
      </c>
      <c r="B1530" s="2" t="s">
        <v>10254</v>
      </c>
      <c r="C1530" s="2">
        <v>3527</v>
      </c>
      <c r="D1530" s="2" t="s">
        <v>69</v>
      </c>
      <c r="E1530" s="2">
        <v>49483.81</v>
      </c>
      <c r="F1530" s="2" t="s">
        <v>69</v>
      </c>
    </row>
    <row r="1531">
      <c r="A1531" s="2" t="s">
        <v>10255</v>
      </c>
      <c r="B1531" s="2" t="s">
        <v>10256</v>
      </c>
      <c r="C1531" s="2">
        <v>-5133</v>
      </c>
      <c r="D1531" s="2" t="s">
        <v>69</v>
      </c>
      <c r="E1531" s="2">
        <v>-20941.45</v>
      </c>
      <c r="F1531" s="2" t="s">
        <v>69</v>
      </c>
    </row>
    <row r="1532">
      <c r="A1532" s="2" t="s">
        <v>10257</v>
      </c>
      <c r="B1532" s="2" t="s">
        <v>10258</v>
      </c>
      <c r="C1532" s="2">
        <v>-11300</v>
      </c>
      <c r="D1532" s="2" t="s">
        <v>69</v>
      </c>
      <c r="E1532" s="2">
        <v>-80206.9</v>
      </c>
      <c r="F1532" s="2" t="s">
        <v>69</v>
      </c>
    </row>
    <row r="1533">
      <c r="A1533" s="2" t="s">
        <v>10259</v>
      </c>
      <c r="B1533" s="2" t="s">
        <v>10260</v>
      </c>
      <c r="C1533" s="2">
        <v>6299</v>
      </c>
      <c r="D1533" s="2" t="s">
        <v>69</v>
      </c>
      <c r="E1533" s="2">
        <v>147396.6</v>
      </c>
      <c r="F1533" s="2" t="s">
        <v>69</v>
      </c>
    </row>
    <row r="1534">
      <c r="A1534" s="2" t="s">
        <v>10261</v>
      </c>
      <c r="B1534" s="2" t="s">
        <v>10262</v>
      </c>
      <c r="C1534" s="2">
        <v>2897</v>
      </c>
      <c r="D1534" s="2" t="s">
        <v>69</v>
      </c>
      <c r="E1534" s="2">
        <v>45482.9</v>
      </c>
      <c r="F1534" s="2" t="s">
        <v>69</v>
      </c>
    </row>
    <row r="1535">
      <c r="A1535" s="2" t="s">
        <v>10263</v>
      </c>
      <c r="B1535" s="2" t="s">
        <v>10264</v>
      </c>
      <c r="C1535" s="2">
        <v>1089</v>
      </c>
      <c r="D1535" s="2" t="s">
        <v>69</v>
      </c>
      <c r="E1535" s="2">
        <v>37205.13</v>
      </c>
      <c r="F1535" s="2" t="s">
        <v>69</v>
      </c>
    </row>
    <row r="1536">
      <c r="A1536" s="2" t="s">
        <v>10265</v>
      </c>
      <c r="B1536" s="2" t="s">
        <v>10266</v>
      </c>
      <c r="C1536" s="2">
        <v>4560</v>
      </c>
      <c r="D1536" s="2" t="s">
        <v>69</v>
      </c>
      <c r="E1536" s="2">
        <v>87365.66</v>
      </c>
      <c r="F1536" s="2" t="s">
        <v>69</v>
      </c>
    </row>
    <row r="1537">
      <c r="A1537" s="2" t="s">
        <v>10267</v>
      </c>
      <c r="B1537" s="2" t="s">
        <v>10268</v>
      </c>
      <c r="C1537" s="2">
        <v>-3211</v>
      </c>
      <c r="D1537" s="2" t="s">
        <v>69</v>
      </c>
      <c r="E1537" s="2">
        <v>-207912.46</v>
      </c>
      <c r="F1537" s="2" t="s">
        <v>69</v>
      </c>
    </row>
    <row r="1538">
      <c r="A1538" s="2" t="s">
        <v>10269</v>
      </c>
      <c r="B1538" s="2" t="s">
        <v>10270</v>
      </c>
      <c r="C1538" s="2">
        <v>-2935</v>
      </c>
      <c r="D1538" s="2" t="s">
        <v>69</v>
      </c>
      <c r="E1538" s="2">
        <v>-48495.95</v>
      </c>
      <c r="F1538" s="2" t="s">
        <v>69</v>
      </c>
    </row>
    <row r="1539">
      <c r="A1539" s="2" t="s">
        <v>10271</v>
      </c>
      <c r="B1539" s="2" t="s">
        <v>10272</v>
      </c>
      <c r="C1539" s="2">
        <v>-5599</v>
      </c>
      <c r="D1539" s="2" t="s">
        <v>69</v>
      </c>
      <c r="E1539" s="2">
        <v>-160299.37</v>
      </c>
      <c r="F1539" s="2" t="s">
        <v>69</v>
      </c>
    </row>
    <row r="1540">
      <c r="A1540" s="2" t="s">
        <v>10273</v>
      </c>
      <c r="B1540" s="2" t="s">
        <v>10274</v>
      </c>
      <c r="C1540" s="2">
        <v>-3251</v>
      </c>
      <c r="D1540" s="2" t="s">
        <v>69</v>
      </c>
      <c r="E1540" s="2">
        <v>-13574.91</v>
      </c>
      <c r="F1540" s="2" t="s">
        <v>69</v>
      </c>
    </row>
    <row r="1541">
      <c r="A1541" s="2" t="s">
        <v>10275</v>
      </c>
      <c r="B1541" s="2" t="s">
        <v>10276</v>
      </c>
      <c r="C1541" s="2">
        <v>1446</v>
      </c>
      <c r="D1541" s="2" t="s">
        <v>69</v>
      </c>
      <c r="E1541" s="2">
        <v>126611.76</v>
      </c>
      <c r="F1541" s="2" t="s">
        <v>69</v>
      </c>
    </row>
    <row r="1542">
      <c r="A1542" s="2" t="s">
        <v>10277</v>
      </c>
      <c r="B1542" s="2" t="s">
        <v>10278</v>
      </c>
      <c r="C1542" s="2">
        <v>706</v>
      </c>
      <c r="D1542" s="2" t="s">
        <v>69</v>
      </c>
      <c r="E1542" s="2">
        <v>14833.06</v>
      </c>
      <c r="F1542" s="2" t="s">
        <v>69</v>
      </c>
    </row>
    <row r="1543">
      <c r="A1543" s="2" t="s">
        <v>10279</v>
      </c>
      <c r="B1543" s="2" t="s">
        <v>10280</v>
      </c>
      <c r="C1543" s="2">
        <v>1181</v>
      </c>
      <c r="D1543" s="2" t="s">
        <v>69</v>
      </c>
      <c r="E1543" s="2">
        <v>23454.66</v>
      </c>
      <c r="F1543" s="2" t="s">
        <v>69</v>
      </c>
    </row>
    <row r="1544">
      <c r="A1544" s="2" t="s">
        <v>10281</v>
      </c>
      <c r="B1544" s="2" t="s">
        <v>10282</v>
      </c>
      <c r="C1544" s="2">
        <v>407</v>
      </c>
      <c r="D1544" s="2" t="s">
        <v>69</v>
      </c>
      <c r="E1544" s="2">
        <v>25779.38</v>
      </c>
      <c r="F1544" s="2" t="s">
        <v>69</v>
      </c>
    </row>
    <row r="1545">
      <c r="A1545" s="2" t="s">
        <v>10283</v>
      </c>
      <c r="B1545" s="2" t="s">
        <v>10284</v>
      </c>
      <c r="C1545" s="2">
        <v>858</v>
      </c>
      <c r="D1545" s="2" t="s">
        <v>69</v>
      </c>
      <c r="E1545" s="2">
        <v>44289.96</v>
      </c>
      <c r="F1545" s="2" t="s">
        <v>69</v>
      </c>
    </row>
    <row r="1546">
      <c r="A1546" s="2" t="s">
        <v>10285</v>
      </c>
      <c r="B1546" s="2" t="s">
        <v>10286</v>
      </c>
      <c r="C1546" s="2">
        <v>700</v>
      </c>
      <c r="D1546" s="2" t="s">
        <v>69</v>
      </c>
      <c r="E1546" s="2">
        <v>3367.74</v>
      </c>
      <c r="F1546" s="2" t="s">
        <v>69</v>
      </c>
    </row>
    <row r="1547">
      <c r="A1547" s="2" t="s">
        <v>10287</v>
      </c>
      <c r="B1547" s="2" t="s">
        <v>10288</v>
      </c>
      <c r="C1547" s="2">
        <v>-5400</v>
      </c>
      <c r="D1547" s="2" t="s">
        <v>69</v>
      </c>
      <c r="E1547" s="2">
        <v>-150566.84</v>
      </c>
      <c r="F1547" s="2" t="s">
        <v>69</v>
      </c>
    </row>
    <row r="1548">
      <c r="A1548" s="2" t="s">
        <v>10289</v>
      </c>
      <c r="B1548" s="2" t="s">
        <v>10290</v>
      </c>
      <c r="C1548" s="2">
        <v>2900</v>
      </c>
      <c r="D1548" s="2" t="s">
        <v>69</v>
      </c>
      <c r="E1548" s="2">
        <v>59538.21</v>
      </c>
      <c r="F1548" s="2" t="s">
        <v>69</v>
      </c>
    </row>
    <row r="1549">
      <c r="A1549" s="2" t="s">
        <v>10291</v>
      </c>
      <c r="B1549" s="2" t="s">
        <v>10292</v>
      </c>
      <c r="C1549" s="2">
        <v>2500</v>
      </c>
      <c r="D1549" s="2" t="s">
        <v>69</v>
      </c>
      <c r="E1549" s="2">
        <v>18397.98</v>
      </c>
      <c r="F1549" s="2" t="s">
        <v>69</v>
      </c>
    </row>
    <row r="1550">
      <c r="A1550" s="2" t="s">
        <v>10293</v>
      </c>
      <c r="B1550" s="2" t="s">
        <v>10294</v>
      </c>
      <c r="C1550" s="2">
        <v>-52</v>
      </c>
      <c r="D1550" s="2" t="s">
        <v>69</v>
      </c>
      <c r="E1550" s="2">
        <v>-40271.23</v>
      </c>
      <c r="F1550" s="2" t="s">
        <v>69</v>
      </c>
    </row>
    <row r="1551">
      <c r="A1551" s="2" t="s">
        <v>10295</v>
      </c>
      <c r="B1551" s="2" t="s">
        <v>10296</v>
      </c>
      <c r="C1551" s="2">
        <v>800</v>
      </c>
      <c r="D1551" s="2" t="s">
        <v>69</v>
      </c>
      <c r="E1551" s="2">
        <v>16959.61</v>
      </c>
      <c r="F1551" s="2" t="s">
        <v>69</v>
      </c>
    </row>
    <row r="1552">
      <c r="A1552" s="2" t="s">
        <v>10297</v>
      </c>
      <c r="B1552" s="2" t="s">
        <v>10298</v>
      </c>
      <c r="C1552" s="2">
        <v>5800</v>
      </c>
      <c r="D1552" s="2" t="s">
        <v>69</v>
      </c>
      <c r="E1552" s="2">
        <v>91425.73</v>
      </c>
      <c r="F1552" s="2" t="s">
        <v>69</v>
      </c>
    </row>
    <row r="1553">
      <c r="A1553" s="2" t="s">
        <v>10299</v>
      </c>
      <c r="B1553" s="2" t="s">
        <v>10300</v>
      </c>
      <c r="C1553" s="2">
        <v>5800</v>
      </c>
      <c r="D1553" s="2" t="s">
        <v>69</v>
      </c>
      <c r="E1553" s="2">
        <v>52415.59</v>
      </c>
      <c r="F1553" s="2" t="s">
        <v>69</v>
      </c>
    </row>
    <row r="1554">
      <c r="A1554" s="2" t="s">
        <v>10301</v>
      </c>
      <c r="B1554" s="2" t="s">
        <v>10302</v>
      </c>
      <c r="C1554" s="2">
        <v>7500</v>
      </c>
      <c r="D1554" s="2" t="s">
        <v>69</v>
      </c>
      <c r="E1554" s="2">
        <v>81087.22</v>
      </c>
      <c r="F1554" s="2" t="s">
        <v>69</v>
      </c>
    </row>
    <row r="1555">
      <c r="A1555" s="2" t="s">
        <v>10303</v>
      </c>
      <c r="B1555" s="2" t="s">
        <v>10304</v>
      </c>
      <c r="C1555" s="2">
        <v>-22135</v>
      </c>
      <c r="D1555" s="2" t="s">
        <v>69</v>
      </c>
      <c r="E1555" s="2">
        <v>-143175.51</v>
      </c>
      <c r="F1555" s="2" t="s">
        <v>69</v>
      </c>
    </row>
    <row r="1556">
      <c r="A1556" s="2" t="s">
        <v>10305</v>
      </c>
      <c r="B1556" s="2" t="s">
        <v>10306</v>
      </c>
      <c r="C1556" s="2">
        <v>-1700</v>
      </c>
      <c r="D1556" s="2" t="s">
        <v>69</v>
      </c>
      <c r="E1556" s="2">
        <v>-8513.34</v>
      </c>
      <c r="F1556" s="2" t="s">
        <v>69</v>
      </c>
    </row>
    <row r="1557">
      <c r="A1557" s="2" t="s">
        <v>10307</v>
      </c>
      <c r="B1557" s="2" t="s">
        <v>10308</v>
      </c>
      <c r="C1557" s="2">
        <v>31300</v>
      </c>
      <c r="D1557" s="2" t="s">
        <v>69</v>
      </c>
      <c r="E1557" s="2">
        <v>200741.25</v>
      </c>
      <c r="F1557" s="2" t="s">
        <v>69</v>
      </c>
    </row>
    <row r="1558">
      <c r="A1558" s="2" t="s">
        <v>10309</v>
      </c>
      <c r="B1558" s="2" t="s">
        <v>10310</v>
      </c>
      <c r="C1558" s="2">
        <v>10140</v>
      </c>
      <c r="D1558" s="2" t="s">
        <v>69</v>
      </c>
      <c r="E1558" s="2">
        <v>24733.35</v>
      </c>
      <c r="F1558" s="2" t="s">
        <v>69</v>
      </c>
    </row>
    <row r="1559">
      <c r="A1559" s="2" t="s">
        <v>10311</v>
      </c>
      <c r="B1559" s="2" t="s">
        <v>10312</v>
      </c>
      <c r="C1559" s="2">
        <v>3830</v>
      </c>
      <c r="D1559" s="2" t="s">
        <v>69</v>
      </c>
      <c r="E1559" s="2">
        <v>55726.5</v>
      </c>
      <c r="F1559" s="2" t="s">
        <v>69</v>
      </c>
    </row>
    <row r="1560">
      <c r="A1560" s="2" t="s">
        <v>10313</v>
      </c>
      <c r="B1560" s="2" t="s">
        <v>10314</v>
      </c>
      <c r="C1560" s="2">
        <v>0</v>
      </c>
      <c r="D1560" s="2" t="s">
        <v>69</v>
      </c>
      <c r="E1560" s="2">
        <v>0</v>
      </c>
      <c r="F1560" s="2" t="s">
        <v>69</v>
      </c>
    </row>
    <row r="1561">
      <c r="A1561" s="2" t="s">
        <v>10315</v>
      </c>
      <c r="B1561" s="2" t="s">
        <v>10316</v>
      </c>
      <c r="C1561" s="2">
        <v>-5670</v>
      </c>
      <c r="D1561" s="2" t="s">
        <v>69</v>
      </c>
      <c r="E1561" s="2">
        <v>-34983.9</v>
      </c>
      <c r="F1561" s="2" t="s">
        <v>69</v>
      </c>
    </row>
    <row r="1562">
      <c r="A1562" s="2" t="s">
        <v>10317</v>
      </c>
      <c r="B1562" s="2" t="s">
        <v>10318</v>
      </c>
      <c r="C1562" s="2">
        <v>558</v>
      </c>
      <c r="D1562" s="2" t="s">
        <v>69</v>
      </c>
      <c r="E1562" s="2">
        <v>179643.79</v>
      </c>
      <c r="F1562" s="2" t="s">
        <v>69</v>
      </c>
    </row>
    <row r="1563">
      <c r="A1563" s="2" t="s">
        <v>10319</v>
      </c>
      <c r="B1563" s="2" t="s">
        <v>10320</v>
      </c>
      <c r="C1563" s="2">
        <v>800</v>
      </c>
      <c r="D1563" s="2" t="s">
        <v>69</v>
      </c>
      <c r="E1563" s="2">
        <v>19988.12</v>
      </c>
      <c r="F1563" s="2" t="s">
        <v>69</v>
      </c>
    </row>
    <row r="1564">
      <c r="A1564" s="2" t="s">
        <v>10321</v>
      </c>
      <c r="B1564" s="2" t="s">
        <v>10322</v>
      </c>
      <c r="C1564" s="2">
        <v>3682</v>
      </c>
      <c r="D1564" s="2" t="s">
        <v>69</v>
      </c>
      <c r="E1564" s="2">
        <v>27234.92</v>
      </c>
      <c r="F1564" s="2" t="s">
        <v>69</v>
      </c>
    </row>
    <row r="1565">
      <c r="A1565" s="2" t="s">
        <v>10323</v>
      </c>
      <c r="B1565" s="2" t="s">
        <v>10324</v>
      </c>
      <c r="C1565" s="2">
        <v>6384</v>
      </c>
      <c r="D1565" s="2" t="s">
        <v>69</v>
      </c>
      <c r="E1565" s="2">
        <v>39162.93</v>
      </c>
      <c r="F1565" s="2" t="s">
        <v>69</v>
      </c>
    </row>
    <row r="1566">
      <c r="A1566" s="2" t="s">
        <v>10325</v>
      </c>
      <c r="B1566" s="2" t="s">
        <v>10326</v>
      </c>
      <c r="C1566" s="2">
        <v>700</v>
      </c>
      <c r="D1566" s="2" t="s">
        <v>69</v>
      </c>
      <c r="E1566" s="2">
        <v>39876.1</v>
      </c>
      <c r="F1566" s="2" t="s">
        <v>69</v>
      </c>
    </row>
    <row r="1567">
      <c r="A1567" s="2" t="s">
        <v>10327</v>
      </c>
      <c r="B1567" s="2" t="s">
        <v>10328</v>
      </c>
      <c r="C1567" s="2">
        <v>3518</v>
      </c>
      <c r="D1567" s="2" t="s">
        <v>69</v>
      </c>
      <c r="E1567" s="2">
        <v>82039.76</v>
      </c>
      <c r="F1567" s="2" t="s">
        <v>69</v>
      </c>
    </row>
    <row r="1568">
      <c r="A1568" s="2" t="s">
        <v>10329</v>
      </c>
      <c r="B1568" s="2" t="s">
        <v>10330</v>
      </c>
      <c r="C1568" s="2">
        <v>-3898</v>
      </c>
      <c r="D1568" s="2" t="s">
        <v>69</v>
      </c>
      <c r="E1568" s="2">
        <v>-7487.03</v>
      </c>
      <c r="F1568" s="2" t="s">
        <v>69</v>
      </c>
    </row>
    <row r="1569">
      <c r="A1569" s="2" t="s">
        <v>10331</v>
      </c>
      <c r="B1569" s="2" t="s">
        <v>10332</v>
      </c>
      <c r="C1569" s="2">
        <v>-6142</v>
      </c>
      <c r="D1569" s="2" t="s">
        <v>69</v>
      </c>
      <c r="E1569" s="2">
        <v>-65842.24</v>
      </c>
      <c r="F1569" s="2" t="s">
        <v>69</v>
      </c>
    </row>
    <row r="1570">
      <c r="A1570" s="2" t="s">
        <v>10333</v>
      </c>
      <c r="B1570" s="2" t="s">
        <v>10334</v>
      </c>
      <c r="C1570" s="2">
        <v>-8165</v>
      </c>
      <c r="D1570" s="2" t="s">
        <v>69</v>
      </c>
      <c r="E1570" s="2">
        <v>-111860.5</v>
      </c>
      <c r="F1570" s="2" t="s">
        <v>69</v>
      </c>
    </row>
    <row r="1571">
      <c r="A1571" s="2" t="s">
        <v>10335</v>
      </c>
      <c r="B1571" s="2" t="s">
        <v>10336</v>
      </c>
      <c r="C1571" s="2">
        <v>450</v>
      </c>
      <c r="D1571" s="2" t="s">
        <v>69</v>
      </c>
      <c r="E1571" s="2">
        <v>74065.5</v>
      </c>
      <c r="F1571" s="2" t="s">
        <v>69</v>
      </c>
    </row>
    <row r="1572">
      <c r="A1572" s="2" t="s">
        <v>10337</v>
      </c>
      <c r="B1572" s="2" t="s">
        <v>10338</v>
      </c>
      <c r="C1572" s="2">
        <v>3719</v>
      </c>
      <c r="D1572" s="2" t="s">
        <v>69</v>
      </c>
      <c r="E1572" s="2">
        <v>62017.21</v>
      </c>
      <c r="F1572" s="2" t="s">
        <v>69</v>
      </c>
    </row>
    <row r="1573">
      <c r="A1573" s="2" t="s">
        <v>10339</v>
      </c>
      <c r="B1573" s="2" t="s">
        <v>10340</v>
      </c>
      <c r="C1573" s="2">
        <v>25322</v>
      </c>
      <c r="D1573" s="2" t="s">
        <v>69</v>
      </c>
      <c r="E1573" s="2">
        <v>178149.24</v>
      </c>
      <c r="F1573" s="2" t="s">
        <v>69</v>
      </c>
    </row>
    <row r="1574">
      <c r="A1574" s="2" t="s">
        <v>10341</v>
      </c>
      <c r="B1574" s="2" t="s">
        <v>10342</v>
      </c>
      <c r="C1574" s="2">
        <v>-2837</v>
      </c>
      <c r="D1574" s="2" t="s">
        <v>69</v>
      </c>
      <c r="E1574" s="2">
        <v>-152488.75</v>
      </c>
      <c r="F1574" s="2" t="s">
        <v>69</v>
      </c>
    </row>
    <row r="1575">
      <c r="A1575" s="2" t="s">
        <v>10343</v>
      </c>
      <c r="B1575" s="2" t="s">
        <v>10344</v>
      </c>
      <c r="C1575" s="2">
        <v>1400</v>
      </c>
      <c r="D1575" s="2" t="s">
        <v>69</v>
      </c>
      <c r="E1575" s="2">
        <v>20196.47</v>
      </c>
      <c r="F1575" s="2" t="s">
        <v>69</v>
      </c>
    </row>
    <row r="1576">
      <c r="A1576" s="2" t="s">
        <v>10345</v>
      </c>
      <c r="B1576" s="2" t="s">
        <v>10346</v>
      </c>
      <c r="C1576" s="2">
        <v>1561</v>
      </c>
      <c r="D1576" s="2" t="s">
        <v>69</v>
      </c>
      <c r="E1576" s="2">
        <v>92364.37</v>
      </c>
      <c r="F1576" s="2" t="s">
        <v>69</v>
      </c>
    </row>
    <row r="1577">
      <c r="A1577" s="2" t="s">
        <v>10347</v>
      </c>
      <c r="B1577" s="2" t="s">
        <v>10348</v>
      </c>
      <c r="C1577" s="2">
        <v>1648</v>
      </c>
      <c r="D1577" s="2" t="s">
        <v>69</v>
      </c>
      <c r="E1577" s="2">
        <v>25033.12</v>
      </c>
      <c r="F1577" s="2" t="s">
        <v>69</v>
      </c>
    </row>
    <row r="1578">
      <c r="A1578" s="2" t="s">
        <v>10349</v>
      </c>
      <c r="B1578" s="2" t="s">
        <v>10350</v>
      </c>
      <c r="C1578" s="2">
        <v>-9005</v>
      </c>
      <c r="D1578" s="2" t="s">
        <v>69</v>
      </c>
      <c r="E1578" s="2">
        <v>-155966.6</v>
      </c>
      <c r="F1578" s="2" t="s">
        <v>69</v>
      </c>
    </row>
    <row r="1579">
      <c r="A1579" s="2" t="s">
        <v>10351</v>
      </c>
      <c r="B1579" s="2" t="s">
        <v>10352</v>
      </c>
      <c r="C1579" s="2">
        <v>886</v>
      </c>
      <c r="D1579" s="2" t="s">
        <v>69</v>
      </c>
      <c r="E1579" s="2">
        <v>66698.08</v>
      </c>
      <c r="F1579" s="2" t="s">
        <v>69</v>
      </c>
    </row>
    <row r="1580">
      <c r="A1580" s="2" t="s">
        <v>10353</v>
      </c>
      <c r="B1580" s="2" t="s">
        <v>10354</v>
      </c>
      <c r="C1580" s="2">
        <v>2587</v>
      </c>
      <c r="D1580" s="2" t="s">
        <v>69</v>
      </c>
      <c r="E1580" s="2">
        <v>121821.83</v>
      </c>
      <c r="F1580" s="2" t="s">
        <v>69</v>
      </c>
    </row>
    <row r="1581">
      <c r="A1581" s="2" t="s">
        <v>10355</v>
      </c>
      <c r="B1581" s="2" t="s">
        <v>10356</v>
      </c>
      <c r="C1581" s="2">
        <v>-671</v>
      </c>
      <c r="D1581" s="2" t="s">
        <v>69</v>
      </c>
      <c r="E1581" s="2">
        <v>-18607.42</v>
      </c>
      <c r="F1581" s="2" t="s">
        <v>69</v>
      </c>
    </row>
    <row r="1582">
      <c r="A1582" s="2" t="s">
        <v>10357</v>
      </c>
      <c r="B1582" s="2" t="s">
        <v>10358</v>
      </c>
      <c r="C1582" s="2">
        <v>-4812</v>
      </c>
      <c r="D1582" s="2" t="s">
        <v>69</v>
      </c>
      <c r="E1582" s="2">
        <v>-65683.8</v>
      </c>
      <c r="F1582" s="2" t="s">
        <v>69</v>
      </c>
    </row>
    <row r="1583">
      <c r="A1583" s="2" t="s">
        <v>10359</v>
      </c>
      <c r="B1583" s="2" t="s">
        <v>10360</v>
      </c>
      <c r="C1583" s="2">
        <v>-7034</v>
      </c>
      <c r="D1583" s="2" t="s">
        <v>69</v>
      </c>
      <c r="E1583" s="2">
        <v>-107721.01</v>
      </c>
      <c r="F1583" s="2" t="s">
        <v>69</v>
      </c>
    </row>
    <row r="1584">
      <c r="A1584" s="2" t="s">
        <v>10361</v>
      </c>
      <c r="B1584" s="2" t="s">
        <v>10362</v>
      </c>
      <c r="C1584" s="2">
        <v>-4047</v>
      </c>
      <c r="D1584" s="2" t="s">
        <v>69</v>
      </c>
      <c r="E1584" s="2">
        <v>-61838.16</v>
      </c>
      <c r="F1584" s="2" t="s">
        <v>69</v>
      </c>
    </row>
    <row r="1585">
      <c r="A1585" s="2" t="s">
        <v>10363</v>
      </c>
      <c r="B1585" s="2" t="s">
        <v>10364</v>
      </c>
      <c r="C1585" s="2">
        <v>-3173</v>
      </c>
      <c r="D1585" s="2" t="s">
        <v>69</v>
      </c>
      <c r="E1585" s="2">
        <v>-210052.6</v>
      </c>
      <c r="F1585" s="2" t="s">
        <v>69</v>
      </c>
    </row>
    <row r="1586">
      <c r="A1586" s="2" t="s">
        <v>10365</v>
      </c>
      <c r="B1586" s="2" t="s">
        <v>10366</v>
      </c>
      <c r="C1586" s="2">
        <v>4582</v>
      </c>
      <c r="D1586" s="2" t="s">
        <v>69</v>
      </c>
      <c r="E1586" s="2">
        <v>85439.88</v>
      </c>
      <c r="F1586" s="2" t="s">
        <v>69</v>
      </c>
    </row>
    <row r="1587">
      <c r="A1587" s="2" t="s">
        <v>10367</v>
      </c>
      <c r="B1587" s="2" t="s">
        <v>10368</v>
      </c>
      <c r="C1587" s="2">
        <v>-32235</v>
      </c>
      <c r="D1587" s="2" t="s">
        <v>69</v>
      </c>
      <c r="E1587" s="2">
        <v>-64797.56</v>
      </c>
      <c r="F1587" s="2" t="s">
        <v>69</v>
      </c>
    </row>
    <row r="1588">
      <c r="A1588" s="2" t="s">
        <v>10369</v>
      </c>
      <c r="B1588" s="2" t="s">
        <v>10370</v>
      </c>
      <c r="C1588" s="2">
        <v>-1198</v>
      </c>
      <c r="D1588" s="2" t="s">
        <v>69</v>
      </c>
      <c r="E1588" s="2">
        <v>-29191.15</v>
      </c>
      <c r="F1588" s="2" t="s">
        <v>69</v>
      </c>
    </row>
    <row r="1589">
      <c r="A1589" s="2" t="s">
        <v>10371</v>
      </c>
      <c r="B1589" s="2" t="s">
        <v>10372</v>
      </c>
      <c r="C1589" s="2">
        <v>12920</v>
      </c>
      <c r="D1589" s="2" t="s">
        <v>69</v>
      </c>
      <c r="E1589" s="2">
        <v>73048.89</v>
      </c>
      <c r="F1589" s="2" t="s">
        <v>69</v>
      </c>
    </row>
    <row r="1590">
      <c r="A1590" s="2" t="s">
        <v>10373</v>
      </c>
      <c r="B1590" s="2" t="s">
        <v>10374</v>
      </c>
      <c r="C1590" s="2">
        <v>-4092</v>
      </c>
      <c r="D1590" s="2" t="s">
        <v>69</v>
      </c>
      <c r="E1590" s="2">
        <v>-153777.36</v>
      </c>
      <c r="F1590" s="2" t="s">
        <v>69</v>
      </c>
    </row>
    <row r="1591">
      <c r="A1591" s="2" t="s">
        <v>10375</v>
      </c>
      <c r="B1591" s="2" t="s">
        <v>10376</v>
      </c>
      <c r="C1591" s="2">
        <v>5518</v>
      </c>
      <c r="D1591" s="2" t="s">
        <v>69</v>
      </c>
      <c r="E1591" s="2">
        <v>49496.46</v>
      </c>
      <c r="F1591" s="2" t="s">
        <v>69</v>
      </c>
    </row>
    <row r="1592">
      <c r="A1592" s="2" t="s">
        <v>10377</v>
      </c>
      <c r="B1592" s="2" t="s">
        <v>10378</v>
      </c>
      <c r="C1592" s="2">
        <v>-869</v>
      </c>
      <c r="D1592" s="2" t="s">
        <v>69</v>
      </c>
      <c r="E1592" s="2">
        <v>-30487.58</v>
      </c>
      <c r="F1592" s="2" t="s">
        <v>69</v>
      </c>
    </row>
    <row r="1593">
      <c r="A1593" s="2" t="s">
        <v>10379</v>
      </c>
      <c r="B1593" s="2" t="s">
        <v>10380</v>
      </c>
      <c r="C1593" s="2">
        <v>742</v>
      </c>
      <c r="D1593" s="2" t="s">
        <v>69</v>
      </c>
      <c r="E1593" s="2">
        <v>64282.32</v>
      </c>
      <c r="F1593" s="2" t="s">
        <v>69</v>
      </c>
    </row>
    <row r="1594">
      <c r="A1594" s="2" t="s">
        <v>10381</v>
      </c>
      <c r="B1594" s="2" t="s">
        <v>10382</v>
      </c>
      <c r="C1594" s="2">
        <v>22900</v>
      </c>
      <c r="D1594" s="2" t="s">
        <v>69</v>
      </c>
      <c r="E1594" s="2">
        <v>209519.96</v>
      </c>
      <c r="F1594" s="2" t="s">
        <v>69</v>
      </c>
    </row>
    <row r="1595">
      <c r="A1595" s="2" t="s">
        <v>10383</v>
      </c>
      <c r="B1595" s="2" t="s">
        <v>10384</v>
      </c>
      <c r="C1595" s="2">
        <v>-4427</v>
      </c>
      <c r="D1595" s="2" t="s">
        <v>69</v>
      </c>
      <c r="E1595" s="2">
        <v>-135560.42</v>
      </c>
      <c r="F1595" s="2" t="s">
        <v>69</v>
      </c>
    </row>
    <row r="1596">
      <c r="A1596" s="2" t="s">
        <v>10385</v>
      </c>
      <c r="B1596" s="2" t="s">
        <v>10386</v>
      </c>
      <c r="C1596" s="2">
        <v>700</v>
      </c>
      <c r="D1596" s="2" t="s">
        <v>69</v>
      </c>
      <c r="E1596" s="2">
        <v>21220.61</v>
      </c>
      <c r="F1596" s="2" t="s">
        <v>69</v>
      </c>
    </row>
    <row r="1597">
      <c r="A1597" s="2" t="s">
        <v>10387</v>
      </c>
      <c r="B1597" s="2" t="s">
        <v>10388</v>
      </c>
      <c r="C1597" s="2">
        <v>9900</v>
      </c>
      <c r="D1597" s="2" t="s">
        <v>69</v>
      </c>
      <c r="E1597" s="2">
        <v>205028.6</v>
      </c>
      <c r="F1597" s="2" t="s">
        <v>69</v>
      </c>
    </row>
    <row r="1598">
      <c r="A1598" s="2" t="s">
        <v>10389</v>
      </c>
      <c r="B1598" s="2" t="s">
        <v>10390</v>
      </c>
      <c r="C1598" s="2">
        <v>-43737</v>
      </c>
      <c r="D1598" s="2" t="s">
        <v>69</v>
      </c>
      <c r="E1598" s="2">
        <v>-361690.14</v>
      </c>
      <c r="F1598" s="2" t="s">
        <v>69</v>
      </c>
    </row>
    <row r="1599">
      <c r="A1599" s="2" t="s">
        <v>10391</v>
      </c>
      <c r="B1599" s="2" t="s">
        <v>10392</v>
      </c>
      <c r="C1599" s="2">
        <v>3700</v>
      </c>
      <c r="D1599" s="2" t="s">
        <v>69</v>
      </c>
      <c r="E1599" s="2">
        <v>19127.97</v>
      </c>
      <c r="F1599" s="2" t="s">
        <v>69</v>
      </c>
    </row>
    <row r="1600">
      <c r="A1600" s="2" t="s">
        <v>10393</v>
      </c>
      <c r="B1600" s="2" t="s">
        <v>10394</v>
      </c>
      <c r="C1600" s="2">
        <v>-917</v>
      </c>
      <c r="D1600" s="2" t="s">
        <v>69</v>
      </c>
      <c r="E1600" s="2">
        <v>-22026.34</v>
      </c>
      <c r="F1600" s="2" t="s">
        <v>69</v>
      </c>
    </row>
    <row r="1601">
      <c r="A1601" s="2" t="s">
        <v>10395</v>
      </c>
      <c r="B1601" s="2" t="s">
        <v>10396</v>
      </c>
      <c r="C1601" s="2">
        <v>-2637</v>
      </c>
      <c r="D1601" s="2" t="s">
        <v>69</v>
      </c>
      <c r="E1601" s="2">
        <v>-178023.87</v>
      </c>
      <c r="F1601" s="2" t="s">
        <v>69</v>
      </c>
    </row>
    <row r="1602">
      <c r="A1602" s="2" t="s">
        <v>10397</v>
      </c>
      <c r="B1602" s="2" t="s">
        <v>10398</v>
      </c>
      <c r="C1602" s="2">
        <v>-1683</v>
      </c>
      <c r="D1602" s="2" t="s">
        <v>69</v>
      </c>
      <c r="E1602" s="2">
        <v>-59123.79</v>
      </c>
      <c r="F1602" s="2" t="s">
        <v>69</v>
      </c>
    </row>
    <row r="1603">
      <c r="A1603" s="2" t="s">
        <v>10399</v>
      </c>
      <c r="B1603" s="2" t="s">
        <v>10400</v>
      </c>
      <c r="C1603" s="2">
        <v>-227</v>
      </c>
      <c r="D1603" s="2" t="s">
        <v>69</v>
      </c>
      <c r="E1603" s="2">
        <v>-21154.13</v>
      </c>
      <c r="F1603" s="2" t="s">
        <v>69</v>
      </c>
    </row>
    <row r="1604">
      <c r="A1604" s="2" t="s">
        <v>10401</v>
      </c>
      <c r="B1604" s="2" t="s">
        <v>10402</v>
      </c>
      <c r="C1604" s="2">
        <v>7900</v>
      </c>
      <c r="D1604" s="2" t="s">
        <v>69</v>
      </c>
      <c r="E1604" s="2">
        <v>64865.64</v>
      </c>
      <c r="F1604" s="2" t="s">
        <v>69</v>
      </c>
    </row>
    <row r="1605">
      <c r="A1605" s="2" t="s">
        <v>10403</v>
      </c>
      <c r="B1605" s="2" t="s">
        <v>10404</v>
      </c>
      <c r="C1605" s="2">
        <v>-11157</v>
      </c>
      <c r="D1605" s="2" t="s">
        <v>69</v>
      </c>
      <c r="E1605" s="2">
        <v>-450377.95</v>
      </c>
      <c r="F1605" s="2" t="s">
        <v>69</v>
      </c>
    </row>
    <row r="1606">
      <c r="A1606" s="2" t="s">
        <v>10405</v>
      </c>
      <c r="B1606" s="2" t="s">
        <v>10406</v>
      </c>
      <c r="C1606" s="2">
        <v>3600</v>
      </c>
      <c r="D1606" s="2" t="s">
        <v>69</v>
      </c>
      <c r="E1606" s="2">
        <v>41644.05</v>
      </c>
      <c r="F1606" s="2" t="s">
        <v>69</v>
      </c>
    </row>
    <row r="1607">
      <c r="A1607" s="2" t="s">
        <v>10407</v>
      </c>
      <c r="B1607" s="2" t="s">
        <v>10408</v>
      </c>
      <c r="C1607" s="2">
        <v>6400</v>
      </c>
      <c r="D1607" s="2" t="s">
        <v>69</v>
      </c>
      <c r="E1607" s="2">
        <v>74833.23</v>
      </c>
      <c r="F1607" s="2" t="s">
        <v>69</v>
      </c>
    </row>
    <row r="1608">
      <c r="A1608" s="2" t="s">
        <v>10409</v>
      </c>
      <c r="B1608" s="2" t="s">
        <v>10410</v>
      </c>
      <c r="C1608" s="2">
        <v>2809</v>
      </c>
      <c r="D1608" s="2" t="s">
        <v>69</v>
      </c>
      <c r="E1608" s="2">
        <v>2260.2</v>
      </c>
      <c r="F1608" s="2" t="s">
        <v>69</v>
      </c>
    </row>
    <row r="1609">
      <c r="A1609" s="2" t="s">
        <v>10411</v>
      </c>
      <c r="B1609" s="2" t="s">
        <v>10412</v>
      </c>
      <c r="C1609" s="2">
        <v>-4783</v>
      </c>
      <c r="D1609" s="2" t="s">
        <v>69</v>
      </c>
      <c r="E1609" s="2">
        <v>-68070.86</v>
      </c>
      <c r="F1609" s="2" t="s">
        <v>69</v>
      </c>
    </row>
    <row r="1610">
      <c r="A1610" s="2" t="s">
        <v>10413</v>
      </c>
      <c r="B1610" s="2" t="s">
        <v>10414</v>
      </c>
      <c r="C1610" s="2">
        <v>2513</v>
      </c>
      <c r="D1610" s="2" t="s">
        <v>69</v>
      </c>
      <c r="E1610" s="2">
        <v>160354.53</v>
      </c>
      <c r="F1610" s="2" t="s">
        <v>69</v>
      </c>
    </row>
    <row r="1611">
      <c r="A1611" s="2" t="s">
        <v>10415</v>
      </c>
      <c r="B1611" s="2" t="s">
        <v>10416</v>
      </c>
      <c r="C1611" s="2">
        <v>-3242</v>
      </c>
      <c r="D1611" s="2" t="s">
        <v>69</v>
      </c>
      <c r="E1611" s="2">
        <v>-152323.57</v>
      </c>
      <c r="F1611" s="2" t="s">
        <v>69</v>
      </c>
    </row>
    <row r="1612">
      <c r="A1612" s="2" t="s">
        <v>10417</v>
      </c>
      <c r="B1612" s="2" t="s">
        <v>10418</v>
      </c>
      <c r="C1612" s="2">
        <v>5900</v>
      </c>
      <c r="D1612" s="2" t="s">
        <v>69</v>
      </c>
      <c r="E1612" s="2">
        <v>57258.72</v>
      </c>
      <c r="F1612" s="2" t="s">
        <v>69</v>
      </c>
    </row>
    <row r="1613">
      <c r="A1613" s="2" t="s">
        <v>10419</v>
      </c>
      <c r="B1613" s="2" t="s">
        <v>10420</v>
      </c>
      <c r="C1613" s="2">
        <v>8243</v>
      </c>
      <c r="D1613" s="2" t="s">
        <v>69</v>
      </c>
      <c r="E1613" s="2">
        <v>81722.33</v>
      </c>
      <c r="F1613" s="2" t="s">
        <v>69</v>
      </c>
    </row>
    <row r="1614">
      <c r="A1614" s="2" t="s">
        <v>10421</v>
      </c>
      <c r="B1614" s="2" t="s">
        <v>10422</v>
      </c>
      <c r="C1614" s="2">
        <v>8600</v>
      </c>
      <c r="D1614" s="2" t="s">
        <v>69</v>
      </c>
      <c r="E1614" s="2">
        <v>177308.24</v>
      </c>
      <c r="F1614" s="2" t="s">
        <v>69</v>
      </c>
    </row>
    <row r="1615">
      <c r="A1615" s="2" t="s">
        <v>10423</v>
      </c>
      <c r="B1615" s="2" t="s">
        <v>10424</v>
      </c>
      <c r="C1615" s="2">
        <v>-3205</v>
      </c>
      <c r="D1615" s="2" t="s">
        <v>69</v>
      </c>
      <c r="E1615" s="2">
        <v>-64741</v>
      </c>
      <c r="F1615" s="2" t="s">
        <v>69</v>
      </c>
    </row>
    <row r="1616">
      <c r="A1616" s="2" t="s">
        <v>10425</v>
      </c>
      <c r="B1616" s="2" t="s">
        <v>10426</v>
      </c>
      <c r="C1616" s="2">
        <v>-3500</v>
      </c>
      <c r="D1616" s="2" t="s">
        <v>69</v>
      </c>
      <c r="E1616" s="2">
        <v>-40770.83</v>
      </c>
      <c r="F1616" s="2" t="s">
        <v>69</v>
      </c>
    </row>
    <row r="1617">
      <c r="A1617" s="2" t="s">
        <v>10427</v>
      </c>
      <c r="B1617" s="2" t="s">
        <v>10428</v>
      </c>
      <c r="C1617" s="2">
        <v>-6097</v>
      </c>
      <c r="D1617" s="2" t="s">
        <v>69</v>
      </c>
      <c r="E1617" s="2">
        <v>-26029.43</v>
      </c>
      <c r="F1617" s="2" t="s">
        <v>69</v>
      </c>
    </row>
    <row r="1618">
      <c r="A1618" s="2" t="s">
        <v>10429</v>
      </c>
      <c r="B1618" s="2" t="s">
        <v>10430</v>
      </c>
      <c r="C1618" s="2">
        <v>1761</v>
      </c>
      <c r="D1618" s="2" t="s">
        <v>69</v>
      </c>
      <c r="E1618" s="2">
        <v>30870.33</v>
      </c>
      <c r="F1618" s="2" t="s">
        <v>69</v>
      </c>
    </row>
    <row r="1619">
      <c r="A1619" s="2" t="s">
        <v>10431</v>
      </c>
      <c r="B1619" s="2" t="s">
        <v>10432</v>
      </c>
      <c r="C1619" s="2">
        <v>4900</v>
      </c>
      <c r="D1619" s="2" t="s">
        <v>69</v>
      </c>
      <c r="E1619" s="2">
        <v>57200.11</v>
      </c>
      <c r="F1619" s="2" t="s">
        <v>69</v>
      </c>
    </row>
    <row r="1620">
      <c r="A1620" s="2" t="s">
        <v>10433</v>
      </c>
      <c r="B1620" s="2" t="s">
        <v>10434</v>
      </c>
      <c r="C1620" s="2">
        <v>831</v>
      </c>
      <c r="D1620" s="2" t="s">
        <v>69</v>
      </c>
      <c r="E1620" s="2">
        <v>43344.96</v>
      </c>
      <c r="F1620" s="2" t="s">
        <v>69</v>
      </c>
    </row>
    <row r="1621">
      <c r="A1621" s="2" t="s">
        <v>10435</v>
      </c>
      <c r="B1621" s="2" t="s">
        <v>10436</v>
      </c>
      <c r="C1621" s="2">
        <v>-11439</v>
      </c>
      <c r="D1621" s="2" t="s">
        <v>69</v>
      </c>
      <c r="E1621" s="2">
        <v>-67305.15</v>
      </c>
      <c r="F1621" s="2" t="s">
        <v>69</v>
      </c>
    </row>
    <row r="1622">
      <c r="A1622" s="2" t="s">
        <v>10437</v>
      </c>
      <c r="B1622" s="2" t="s">
        <v>10438</v>
      </c>
      <c r="C1622" s="2">
        <v>-11632</v>
      </c>
      <c r="D1622" s="2" t="s">
        <v>69</v>
      </c>
      <c r="E1622" s="2">
        <v>-84401.88</v>
      </c>
      <c r="F1622" s="2" t="s">
        <v>69</v>
      </c>
    </row>
    <row r="1623">
      <c r="A1623" s="2" t="s">
        <v>10439</v>
      </c>
      <c r="B1623" s="2" t="s">
        <v>10440</v>
      </c>
      <c r="C1623" s="2">
        <v>-2673</v>
      </c>
      <c r="D1623" s="2" t="s">
        <v>69</v>
      </c>
      <c r="E1623" s="2">
        <v>-24215.33</v>
      </c>
      <c r="F1623" s="2" t="s">
        <v>69</v>
      </c>
    </row>
    <row r="1624">
      <c r="A1624" s="2" t="s">
        <v>10441</v>
      </c>
      <c r="B1624" s="2" t="s">
        <v>10442</v>
      </c>
      <c r="C1624" s="2">
        <v>2600</v>
      </c>
      <c r="D1624" s="2" t="s">
        <v>69</v>
      </c>
      <c r="E1624" s="2">
        <v>51879.43</v>
      </c>
      <c r="F1624" s="2" t="s">
        <v>69</v>
      </c>
    </row>
    <row r="1625">
      <c r="A1625" s="2" t="s">
        <v>10443</v>
      </c>
      <c r="B1625" s="2" t="s">
        <v>10444</v>
      </c>
      <c r="C1625" s="2">
        <v>1508</v>
      </c>
      <c r="D1625" s="2" t="s">
        <v>69</v>
      </c>
      <c r="E1625" s="2">
        <v>19690.68</v>
      </c>
      <c r="F1625" s="2" t="s">
        <v>69</v>
      </c>
    </row>
    <row r="1626">
      <c r="A1626" s="2" t="s">
        <v>10445</v>
      </c>
      <c r="B1626" s="2" t="s">
        <v>10446</v>
      </c>
      <c r="C1626" s="2">
        <v>-37069</v>
      </c>
      <c r="D1626" s="2" t="s">
        <v>69</v>
      </c>
      <c r="E1626" s="2">
        <v>-472033.49</v>
      </c>
      <c r="F1626" s="2" t="s">
        <v>69</v>
      </c>
    </row>
    <row r="1627">
      <c r="A1627" s="2" t="s">
        <v>10447</v>
      </c>
      <c r="B1627" s="2" t="s">
        <v>10448</v>
      </c>
      <c r="C1627" s="2">
        <v>-900</v>
      </c>
      <c r="D1627" s="2" t="s">
        <v>69</v>
      </c>
      <c r="E1627" s="2">
        <v>-79965.84</v>
      </c>
      <c r="F1627" s="2" t="s">
        <v>69</v>
      </c>
    </row>
    <row r="1628">
      <c r="A1628" s="2" t="s">
        <v>10449</v>
      </c>
      <c r="B1628" s="2" t="s">
        <v>10450</v>
      </c>
      <c r="C1628" s="2">
        <v>-1707</v>
      </c>
      <c r="D1628" s="2" t="s">
        <v>69</v>
      </c>
      <c r="E1628" s="2">
        <v>-19596.36</v>
      </c>
      <c r="F1628" s="2" t="s">
        <v>69</v>
      </c>
    </row>
    <row r="1629">
      <c r="A1629" s="2" t="s">
        <v>10451</v>
      </c>
      <c r="B1629" s="2" t="s">
        <v>10452</v>
      </c>
      <c r="C1629" s="2">
        <v>-3903</v>
      </c>
      <c r="D1629" s="2" t="s">
        <v>69</v>
      </c>
      <c r="E1629" s="2">
        <v>-117558.36</v>
      </c>
      <c r="F1629" s="2" t="s">
        <v>69</v>
      </c>
    </row>
    <row r="1630">
      <c r="A1630" s="2" t="s">
        <v>10453</v>
      </c>
      <c r="B1630" s="2" t="s">
        <v>10454</v>
      </c>
      <c r="C1630" s="2">
        <v>9281</v>
      </c>
      <c r="D1630" s="2" t="s">
        <v>69</v>
      </c>
      <c r="E1630" s="2">
        <v>53941.08</v>
      </c>
      <c r="F1630" s="2" t="s">
        <v>69</v>
      </c>
    </row>
    <row r="1631">
      <c r="A1631" s="2" t="s">
        <v>10455</v>
      </c>
      <c r="B1631" s="2" t="s">
        <v>10456</v>
      </c>
      <c r="C1631" s="2">
        <v>-778</v>
      </c>
      <c r="D1631" s="2" t="s">
        <v>69</v>
      </c>
      <c r="E1631" s="2">
        <v>-57253.1</v>
      </c>
      <c r="F1631" s="2" t="s">
        <v>69</v>
      </c>
    </row>
    <row r="1632">
      <c r="A1632" s="2" t="s">
        <v>10457</v>
      </c>
      <c r="B1632" s="2" t="s">
        <v>10458</v>
      </c>
      <c r="C1632" s="2">
        <v>-8337</v>
      </c>
      <c r="D1632" s="2" t="s">
        <v>69</v>
      </c>
      <c r="E1632" s="2">
        <v>-160820.73</v>
      </c>
      <c r="F1632" s="2" t="s">
        <v>69</v>
      </c>
    </row>
    <row r="1633">
      <c r="A1633" s="2" t="s">
        <v>10459</v>
      </c>
      <c r="B1633" s="2" t="s">
        <v>10460</v>
      </c>
      <c r="C1633" s="2">
        <v>9900</v>
      </c>
      <c r="D1633" s="2" t="s">
        <v>69</v>
      </c>
      <c r="E1633" s="2">
        <v>140778</v>
      </c>
      <c r="F1633" s="2" t="s">
        <v>69</v>
      </c>
    </row>
    <row r="1634">
      <c r="A1634" s="2" t="s">
        <v>10461</v>
      </c>
      <c r="B1634" s="2" t="s">
        <v>10462</v>
      </c>
      <c r="C1634" s="2">
        <v>-20052</v>
      </c>
      <c r="D1634" s="2" t="s">
        <v>69</v>
      </c>
      <c r="E1634" s="2">
        <v>-30435.23</v>
      </c>
      <c r="F1634" s="2" t="s">
        <v>69</v>
      </c>
    </row>
    <row r="1635">
      <c r="A1635" s="2" t="s">
        <v>10463</v>
      </c>
      <c r="B1635" s="2" t="s">
        <v>10464</v>
      </c>
      <c r="C1635" s="2">
        <v>-4067</v>
      </c>
      <c r="D1635" s="2" t="s">
        <v>69</v>
      </c>
      <c r="E1635" s="2">
        <v>-46585.13</v>
      </c>
      <c r="F1635" s="2" t="s">
        <v>69</v>
      </c>
    </row>
    <row r="1636">
      <c r="A1636" s="2" t="s">
        <v>10465</v>
      </c>
      <c r="B1636" s="2" t="s">
        <v>10466</v>
      </c>
      <c r="C1636" s="2">
        <v>3006</v>
      </c>
      <c r="D1636" s="2" t="s">
        <v>69</v>
      </c>
      <c r="E1636" s="2">
        <v>20500.92</v>
      </c>
      <c r="F1636" s="2" t="s">
        <v>69</v>
      </c>
    </row>
    <row r="1637">
      <c r="A1637" s="2" t="s">
        <v>10467</v>
      </c>
      <c r="B1637" s="2" t="s">
        <v>10468</v>
      </c>
      <c r="C1637" s="2">
        <v>13400</v>
      </c>
      <c r="D1637" s="2" t="s">
        <v>69</v>
      </c>
      <c r="E1637" s="2">
        <v>51878.44</v>
      </c>
      <c r="F1637" s="2" t="s">
        <v>69</v>
      </c>
    </row>
    <row r="1638">
      <c r="A1638" s="2" t="s">
        <v>10469</v>
      </c>
      <c r="B1638" s="2" t="s">
        <v>10470</v>
      </c>
      <c r="C1638" s="2">
        <v>2800</v>
      </c>
      <c r="D1638" s="2" t="s">
        <v>69</v>
      </c>
      <c r="E1638" s="2">
        <v>19649.7</v>
      </c>
      <c r="F1638" s="2" t="s">
        <v>69</v>
      </c>
    </row>
    <row r="1639">
      <c r="A1639" s="2" t="s">
        <v>10471</v>
      </c>
      <c r="B1639" s="2" t="s">
        <v>10472</v>
      </c>
      <c r="C1639" s="2">
        <v>5164</v>
      </c>
      <c r="D1639" s="2" t="s">
        <v>69</v>
      </c>
      <c r="E1639" s="2">
        <v>59850.76</v>
      </c>
      <c r="F1639" s="2" t="s">
        <v>69</v>
      </c>
    </row>
    <row r="1640">
      <c r="A1640" s="2" t="s">
        <v>10473</v>
      </c>
      <c r="B1640" s="2" t="s">
        <v>10474</v>
      </c>
      <c r="C1640" s="2">
        <v>-1565</v>
      </c>
      <c r="D1640" s="2" t="s">
        <v>69</v>
      </c>
      <c r="E1640" s="2">
        <v>-82804.15</v>
      </c>
      <c r="F1640" s="2" t="s">
        <v>69</v>
      </c>
    </row>
    <row r="1641">
      <c r="A1641" s="2" t="s">
        <v>10475</v>
      </c>
      <c r="B1641" s="2" t="s">
        <v>10476</v>
      </c>
      <c r="C1641" s="2">
        <v>-2161</v>
      </c>
      <c r="D1641" s="2" t="s">
        <v>69</v>
      </c>
      <c r="E1641" s="2">
        <v>-34100.58</v>
      </c>
      <c r="F1641" s="2" t="s">
        <v>69</v>
      </c>
    </row>
    <row r="1642">
      <c r="A1642" s="2" t="s">
        <v>10477</v>
      </c>
      <c r="B1642" s="2" t="s">
        <v>10478</v>
      </c>
      <c r="C1642" s="2">
        <v>28500</v>
      </c>
      <c r="D1642" s="2" t="s">
        <v>69</v>
      </c>
      <c r="E1642" s="2">
        <v>477927.66</v>
      </c>
      <c r="F1642" s="2" t="s">
        <v>69</v>
      </c>
    </row>
    <row r="1643">
      <c r="A1643" s="2" t="s">
        <v>10479</v>
      </c>
      <c r="B1643" s="2" t="s">
        <v>10480</v>
      </c>
      <c r="C1643" s="2">
        <v>4495</v>
      </c>
      <c r="D1643" s="2" t="s">
        <v>69</v>
      </c>
      <c r="E1643" s="2">
        <v>35476.51</v>
      </c>
      <c r="F1643" s="2" t="s">
        <v>69</v>
      </c>
    </row>
    <row r="1644">
      <c r="A1644" s="2" t="s">
        <v>10481</v>
      </c>
      <c r="B1644" s="2" t="s">
        <v>10482</v>
      </c>
      <c r="C1644" s="2">
        <v>-2573</v>
      </c>
      <c r="D1644" s="2" t="s">
        <v>69</v>
      </c>
      <c r="E1644" s="2">
        <v>-47317.47</v>
      </c>
      <c r="F1644" s="2" t="s">
        <v>69</v>
      </c>
    </row>
    <row r="1645">
      <c r="A1645" s="2" t="s">
        <v>10483</v>
      </c>
      <c r="B1645" s="2" t="s">
        <v>10484</v>
      </c>
      <c r="C1645" s="2">
        <v>247</v>
      </c>
      <c r="D1645" s="2" t="s">
        <v>69</v>
      </c>
      <c r="E1645" s="2">
        <v>14926.21</v>
      </c>
      <c r="F1645" s="2" t="s">
        <v>69</v>
      </c>
    </row>
    <row r="1646">
      <c r="A1646" s="2" t="s">
        <v>10485</v>
      </c>
      <c r="B1646" s="2" t="s">
        <v>10486</v>
      </c>
      <c r="C1646" s="2">
        <v>-2781</v>
      </c>
      <c r="D1646" s="2" t="s">
        <v>69</v>
      </c>
      <c r="E1646" s="2">
        <v>-34832.03</v>
      </c>
      <c r="F1646" s="2" t="s">
        <v>69</v>
      </c>
    </row>
    <row r="1647">
      <c r="A1647" s="2" t="s">
        <v>10487</v>
      </c>
      <c r="B1647" s="2" t="s">
        <v>10488</v>
      </c>
      <c r="C1647" s="2">
        <v>-900</v>
      </c>
      <c r="D1647" s="2" t="s">
        <v>69</v>
      </c>
      <c r="E1647" s="2">
        <v>-2754.41</v>
      </c>
      <c r="F1647" s="2" t="s">
        <v>69</v>
      </c>
    </row>
    <row r="1648">
      <c r="A1648" s="2" t="s">
        <v>10489</v>
      </c>
      <c r="B1648" s="2" t="s">
        <v>10490</v>
      </c>
      <c r="C1648" s="2">
        <v>7902</v>
      </c>
      <c r="D1648" s="2" t="s">
        <v>69</v>
      </c>
      <c r="E1648" s="2">
        <v>53275.38</v>
      </c>
      <c r="F1648" s="2" t="s">
        <v>69</v>
      </c>
    </row>
    <row r="1649">
      <c r="A1649" s="2" t="s">
        <v>10491</v>
      </c>
      <c r="B1649" s="2" t="s">
        <v>10492</v>
      </c>
      <c r="C1649" s="2">
        <v>-2938</v>
      </c>
      <c r="D1649" s="2" t="s">
        <v>69</v>
      </c>
      <c r="E1649" s="2">
        <v>-36989.42</v>
      </c>
      <c r="F1649" s="2" t="s">
        <v>69</v>
      </c>
    </row>
    <row r="1650">
      <c r="A1650" s="2" t="s">
        <v>10493</v>
      </c>
      <c r="B1650" s="2" t="s">
        <v>10494</v>
      </c>
      <c r="C1650" s="2">
        <v>-1279</v>
      </c>
      <c r="D1650" s="2" t="s">
        <v>69</v>
      </c>
      <c r="E1650" s="2">
        <v>-27044.46</v>
      </c>
      <c r="F1650" s="2" t="s">
        <v>69</v>
      </c>
    </row>
    <row r="1651">
      <c r="A1651" s="2" t="s">
        <v>10495</v>
      </c>
      <c r="B1651" s="2" t="s">
        <v>10496</v>
      </c>
      <c r="C1651" s="2">
        <v>730</v>
      </c>
      <c r="D1651" s="2" t="s">
        <v>69</v>
      </c>
      <c r="E1651" s="2">
        <v>20878</v>
      </c>
      <c r="F1651" s="2" t="s">
        <v>69</v>
      </c>
    </row>
    <row r="1652">
      <c r="A1652" s="2" t="s">
        <v>10497</v>
      </c>
      <c r="B1652" s="2" t="s">
        <v>10498</v>
      </c>
      <c r="C1652" s="2">
        <v>-822</v>
      </c>
      <c r="D1652" s="2" t="s">
        <v>69</v>
      </c>
      <c r="E1652" s="2">
        <v>-65842.2</v>
      </c>
      <c r="F1652" s="2" t="s">
        <v>69</v>
      </c>
    </row>
    <row r="1653">
      <c r="A1653" s="2" t="s">
        <v>10499</v>
      </c>
      <c r="B1653" s="2" t="s">
        <v>10500</v>
      </c>
      <c r="C1653" s="2">
        <v>-11793</v>
      </c>
      <c r="D1653" s="2" t="s">
        <v>69</v>
      </c>
      <c r="E1653" s="2">
        <v>-90570.24</v>
      </c>
      <c r="F1653" s="2" t="s">
        <v>69</v>
      </c>
    </row>
    <row r="1654">
      <c r="A1654" s="2" t="s">
        <v>10501</v>
      </c>
      <c r="B1654" s="2" t="s">
        <v>10502</v>
      </c>
      <c r="C1654" s="2">
        <v>3557</v>
      </c>
      <c r="D1654" s="2" t="s">
        <v>69</v>
      </c>
      <c r="E1654" s="2">
        <v>25112.42</v>
      </c>
      <c r="F1654" s="2" t="s">
        <v>69</v>
      </c>
    </row>
    <row r="1655">
      <c r="A1655" s="2" t="s">
        <v>10503</v>
      </c>
      <c r="B1655" s="2" t="s">
        <v>10504</v>
      </c>
      <c r="C1655" s="2">
        <v>1310</v>
      </c>
      <c r="D1655" s="2" t="s">
        <v>69</v>
      </c>
      <c r="E1655" s="2">
        <v>65906.1</v>
      </c>
      <c r="F1655" s="2" t="s">
        <v>69</v>
      </c>
    </row>
    <row r="1656">
      <c r="A1656" s="2" t="s">
        <v>10505</v>
      </c>
      <c r="B1656" s="2" t="s">
        <v>10506</v>
      </c>
      <c r="C1656" s="2">
        <v>-1463</v>
      </c>
      <c r="D1656" s="2" t="s">
        <v>69</v>
      </c>
      <c r="E1656" s="2">
        <v>-21242.76</v>
      </c>
      <c r="F1656" s="2" t="s">
        <v>69</v>
      </c>
    </row>
    <row r="1657">
      <c r="A1657" s="2" t="s">
        <v>10507</v>
      </c>
      <c r="B1657" s="2" t="s">
        <v>10508</v>
      </c>
      <c r="C1657" s="2">
        <v>-1237</v>
      </c>
      <c r="D1657" s="2" t="s">
        <v>69</v>
      </c>
      <c r="E1657" s="2">
        <v>-59833.69</v>
      </c>
      <c r="F1657" s="2" t="s">
        <v>69</v>
      </c>
    </row>
    <row r="1658">
      <c r="A1658" s="2" t="s">
        <v>10509</v>
      </c>
      <c r="B1658" s="2" t="s">
        <v>10510</v>
      </c>
      <c r="C1658" s="2">
        <v>-1905</v>
      </c>
      <c r="D1658" s="2" t="s">
        <v>69</v>
      </c>
      <c r="E1658" s="2">
        <v>-78638.4</v>
      </c>
      <c r="F1658" s="2" t="s">
        <v>69</v>
      </c>
    </row>
    <row r="1659">
      <c r="A1659" s="2" t="s">
        <v>10511</v>
      </c>
      <c r="B1659" s="2" t="s">
        <v>10512</v>
      </c>
      <c r="C1659" s="2">
        <v>-4224</v>
      </c>
      <c r="D1659" s="2" t="s">
        <v>69</v>
      </c>
      <c r="E1659" s="2">
        <v>-173690.88</v>
      </c>
      <c r="F1659" s="2" t="s">
        <v>69</v>
      </c>
    </row>
    <row r="1660">
      <c r="A1660" s="2" t="s">
        <v>10513</v>
      </c>
      <c r="B1660" s="2" t="s">
        <v>10514</v>
      </c>
      <c r="C1660" s="2">
        <v>-1426</v>
      </c>
      <c r="D1660" s="2" t="s">
        <v>69</v>
      </c>
      <c r="E1660" s="2">
        <v>-152524.96</v>
      </c>
      <c r="F1660" s="2" t="s">
        <v>69</v>
      </c>
    </row>
    <row r="1661">
      <c r="A1661" s="2" t="s">
        <v>10515</v>
      </c>
      <c r="B1661" s="2" t="s">
        <v>10516</v>
      </c>
      <c r="C1661" s="2">
        <v>-4495</v>
      </c>
      <c r="D1661" s="2" t="s">
        <v>69</v>
      </c>
      <c r="E1661" s="2">
        <v>-62615.35</v>
      </c>
      <c r="F1661" s="2" t="s">
        <v>69</v>
      </c>
    </row>
    <row r="1662">
      <c r="A1662" s="2" t="s">
        <v>10517</v>
      </c>
      <c r="B1662" s="2" t="s">
        <v>10518</v>
      </c>
      <c r="C1662" s="2">
        <v>5269</v>
      </c>
      <c r="D1662" s="2" t="s">
        <v>69</v>
      </c>
      <c r="E1662" s="2">
        <v>93261.3</v>
      </c>
      <c r="F1662" s="2" t="s">
        <v>69</v>
      </c>
    </row>
    <row r="1663">
      <c r="A1663" s="2" t="s">
        <v>10519</v>
      </c>
      <c r="B1663" s="2" t="s">
        <v>10520</v>
      </c>
      <c r="C1663" s="2">
        <v>-2346</v>
      </c>
      <c r="D1663" s="2" t="s">
        <v>69</v>
      </c>
      <c r="E1663" s="2">
        <v>-74203.98</v>
      </c>
      <c r="F1663" s="2" t="s">
        <v>69</v>
      </c>
    </row>
    <row r="1664">
      <c r="A1664" s="2" t="s">
        <v>10521</v>
      </c>
      <c r="B1664" s="2" t="s">
        <v>10522</v>
      </c>
      <c r="C1664" s="2">
        <v>-2385</v>
      </c>
      <c r="D1664" s="2" t="s">
        <v>69</v>
      </c>
      <c r="E1664" s="2">
        <v>-26742.85</v>
      </c>
      <c r="F1664" s="2" t="s">
        <v>69</v>
      </c>
    </row>
    <row r="1665">
      <c r="A1665" s="2" t="s">
        <v>10523</v>
      </c>
      <c r="B1665" s="2" t="s">
        <v>10524</v>
      </c>
      <c r="C1665" s="2">
        <v>1500</v>
      </c>
      <c r="D1665" s="2" t="s">
        <v>69</v>
      </c>
      <c r="E1665" s="2">
        <v>12495</v>
      </c>
      <c r="F1665" s="2" t="s">
        <v>69</v>
      </c>
    </row>
    <row r="1666">
      <c r="A1666" s="2" t="s">
        <v>10525</v>
      </c>
      <c r="B1666" s="2" t="s">
        <v>10526</v>
      </c>
      <c r="C1666" s="2">
        <v>-26543</v>
      </c>
      <c r="D1666" s="2" t="s">
        <v>69</v>
      </c>
      <c r="E1666" s="2">
        <v>-93437.77</v>
      </c>
      <c r="F1666" s="2" t="s">
        <v>69</v>
      </c>
    </row>
    <row r="1667">
      <c r="A1667" s="2" t="s">
        <v>7009</v>
      </c>
      <c r="B1667" s="2" t="s">
        <v>10527</v>
      </c>
      <c r="C1667" s="2">
        <v>-4889</v>
      </c>
      <c r="D1667" s="2" t="s">
        <v>69</v>
      </c>
      <c r="E1667" s="2">
        <v>-56223.5</v>
      </c>
      <c r="F1667" s="2" t="s">
        <v>69</v>
      </c>
    </row>
    <row r="1668">
      <c r="A1668" s="2" t="s">
        <v>10528</v>
      </c>
      <c r="B1668" s="2" t="s">
        <v>10529</v>
      </c>
      <c r="C1668" s="2">
        <v>-8186</v>
      </c>
      <c r="D1668" s="2" t="s">
        <v>69</v>
      </c>
      <c r="E1668" s="2">
        <v>-141945.24</v>
      </c>
      <c r="F1668" s="2" t="s">
        <v>69</v>
      </c>
    </row>
    <row r="1669">
      <c r="A1669" s="2" t="s">
        <v>10530</v>
      </c>
      <c r="B1669" s="2" t="s">
        <v>10531</v>
      </c>
      <c r="C1669" s="2">
        <v>-3241</v>
      </c>
      <c r="D1669" s="2" t="s">
        <v>69</v>
      </c>
      <c r="E1669" s="2">
        <v>-47351.01</v>
      </c>
      <c r="F1669" s="2" t="s">
        <v>69</v>
      </c>
    </row>
    <row r="1670">
      <c r="A1670" s="2" t="s">
        <v>10532</v>
      </c>
      <c r="B1670" s="2" t="s">
        <v>10533</v>
      </c>
      <c r="C1670" s="2">
        <v>1949</v>
      </c>
      <c r="D1670" s="2" t="s">
        <v>69</v>
      </c>
      <c r="E1670" s="2">
        <v>37381.82</v>
      </c>
      <c r="F1670" s="2" t="s">
        <v>69</v>
      </c>
    </row>
    <row r="1671">
      <c r="A1671" s="2" t="s">
        <v>10534</v>
      </c>
      <c r="B1671" s="2" t="s">
        <v>10535</v>
      </c>
      <c r="C1671" s="2">
        <v>2190</v>
      </c>
      <c r="D1671" s="2" t="s">
        <v>69</v>
      </c>
      <c r="E1671" s="2">
        <v>165345</v>
      </c>
      <c r="F1671" s="2" t="s">
        <v>69</v>
      </c>
    </row>
    <row r="1672">
      <c r="A1672" s="2" t="s">
        <v>10536</v>
      </c>
      <c r="B1672" s="2" t="s">
        <v>10537</v>
      </c>
      <c r="C1672" s="2">
        <v>1025</v>
      </c>
      <c r="D1672" s="2" t="s">
        <v>69</v>
      </c>
      <c r="E1672" s="2">
        <v>91450.5</v>
      </c>
      <c r="F1672" s="2" t="s">
        <v>69</v>
      </c>
    </row>
    <row r="1673">
      <c r="A1673" s="2" t="s">
        <v>10538</v>
      </c>
      <c r="B1673" s="2" t="s">
        <v>10539</v>
      </c>
      <c r="C1673" s="2">
        <v>3400</v>
      </c>
      <c r="D1673" s="2" t="s">
        <v>69</v>
      </c>
      <c r="E1673" s="2">
        <v>35851.84</v>
      </c>
      <c r="F1673" s="2" t="s">
        <v>69</v>
      </c>
    </row>
    <row r="1674">
      <c r="A1674" s="2" t="s">
        <v>10540</v>
      </c>
      <c r="B1674" s="2" t="s">
        <v>10541</v>
      </c>
      <c r="C1674" s="2">
        <v>6300</v>
      </c>
      <c r="D1674" s="2" t="s">
        <v>69</v>
      </c>
      <c r="E1674" s="2">
        <v>88550.3</v>
      </c>
      <c r="F1674" s="2" t="s">
        <v>69</v>
      </c>
    </row>
    <row r="1675">
      <c r="A1675" s="2" t="s">
        <v>10542</v>
      </c>
      <c r="B1675" s="2" t="s">
        <v>10543</v>
      </c>
      <c r="C1675" s="2">
        <v>2233</v>
      </c>
      <c r="D1675" s="2" t="s">
        <v>69</v>
      </c>
      <c r="E1675" s="2">
        <v>215694.92</v>
      </c>
      <c r="F1675" s="2" t="s">
        <v>69</v>
      </c>
    </row>
    <row r="1676">
      <c r="A1676" s="2" t="s">
        <v>10544</v>
      </c>
      <c r="B1676" s="2" t="s">
        <v>10545</v>
      </c>
      <c r="C1676" s="2">
        <v>748</v>
      </c>
      <c r="D1676" s="2" t="s">
        <v>69</v>
      </c>
      <c r="E1676" s="2">
        <v>87695.52</v>
      </c>
      <c r="F1676" s="2" t="s">
        <v>69</v>
      </c>
    </row>
    <row r="1677">
      <c r="A1677" s="2" t="s">
        <v>10546</v>
      </c>
      <c r="B1677" s="2" t="s">
        <v>10547</v>
      </c>
      <c r="C1677" s="2">
        <v>-398</v>
      </c>
      <c r="D1677" s="2" t="s">
        <v>69</v>
      </c>
      <c r="E1677" s="2">
        <v>-10075.02</v>
      </c>
      <c r="F1677" s="2" t="s">
        <v>69</v>
      </c>
    </row>
    <row r="1678">
      <c r="A1678" s="2" t="s">
        <v>10548</v>
      </c>
      <c r="B1678" s="2" t="s">
        <v>10549</v>
      </c>
      <c r="C1678" s="2">
        <v>1129</v>
      </c>
      <c r="D1678" s="2" t="s">
        <v>69</v>
      </c>
      <c r="E1678" s="2">
        <v>75699.45</v>
      </c>
      <c r="F1678" s="2" t="s">
        <v>69</v>
      </c>
    </row>
    <row r="1679">
      <c r="A1679" s="2" t="s">
        <v>10550</v>
      </c>
      <c r="B1679" s="2" t="s">
        <v>10551</v>
      </c>
      <c r="C1679" s="2">
        <v>626</v>
      </c>
      <c r="D1679" s="2" t="s">
        <v>69</v>
      </c>
      <c r="E1679" s="2">
        <v>11546.07</v>
      </c>
      <c r="F1679" s="2" t="s">
        <v>69</v>
      </c>
    </row>
    <row r="1680">
      <c r="A1680" s="2" t="s">
        <v>10552</v>
      </c>
      <c r="B1680" s="2" t="s">
        <v>10553</v>
      </c>
      <c r="C1680" s="2">
        <v>524</v>
      </c>
      <c r="D1680" s="2" t="s">
        <v>69</v>
      </c>
      <c r="E1680" s="2">
        <v>86481.68</v>
      </c>
      <c r="F1680" s="2" t="s">
        <v>69</v>
      </c>
    </row>
    <row r="1681">
      <c r="A1681" s="2" t="s">
        <v>10554</v>
      </c>
      <c r="B1681" s="2" t="s">
        <v>10555</v>
      </c>
      <c r="C1681" s="2">
        <v>1563</v>
      </c>
      <c r="D1681" s="2" t="s">
        <v>69</v>
      </c>
      <c r="E1681" s="2">
        <v>81291.63</v>
      </c>
      <c r="F1681" s="2" t="s">
        <v>69</v>
      </c>
    </row>
    <row r="1682">
      <c r="A1682" s="2" t="s">
        <v>10556</v>
      </c>
      <c r="B1682" s="2" t="s">
        <v>10557</v>
      </c>
      <c r="C1682" s="2">
        <v>4069</v>
      </c>
      <c r="D1682" s="2" t="s">
        <v>69</v>
      </c>
      <c r="E1682" s="2">
        <v>36126.31</v>
      </c>
      <c r="F1682" s="2" t="s">
        <v>69</v>
      </c>
    </row>
    <row r="1683">
      <c r="A1683" s="2" t="s">
        <v>10558</v>
      </c>
      <c r="B1683" s="2" t="s">
        <v>10559</v>
      </c>
      <c r="C1683" s="2">
        <v>3308</v>
      </c>
      <c r="D1683" s="2" t="s">
        <v>69</v>
      </c>
      <c r="E1683" s="2">
        <v>89216.76</v>
      </c>
      <c r="F1683" s="2" t="s">
        <v>69</v>
      </c>
    </row>
    <row r="1684">
      <c r="A1684" s="2" t="s">
        <v>10560</v>
      </c>
      <c r="B1684" s="2" t="s">
        <v>10561</v>
      </c>
      <c r="C1684" s="2">
        <v>-6088</v>
      </c>
      <c r="D1684" s="2" t="s">
        <v>69</v>
      </c>
      <c r="E1684" s="2">
        <v>-55278.13</v>
      </c>
      <c r="F1684" s="2" t="s">
        <v>69</v>
      </c>
    </row>
    <row r="1685">
      <c r="A1685" s="2" t="s">
        <v>10562</v>
      </c>
      <c r="B1685" s="2" t="s">
        <v>10563</v>
      </c>
      <c r="C1685" s="2">
        <v>-2694</v>
      </c>
      <c r="D1685" s="2" t="s">
        <v>69</v>
      </c>
      <c r="E1685" s="2">
        <v>-115141.56</v>
      </c>
      <c r="F1685" s="2" t="s">
        <v>69</v>
      </c>
    </row>
    <row r="1686">
      <c r="A1686" s="2" t="s">
        <v>10564</v>
      </c>
      <c r="B1686" s="2" t="s">
        <v>10565</v>
      </c>
      <c r="C1686" s="2">
        <v>-23550</v>
      </c>
      <c r="D1686" s="2" t="s">
        <v>69</v>
      </c>
      <c r="E1686" s="2">
        <v>-211008</v>
      </c>
      <c r="F1686" s="2" t="s">
        <v>69</v>
      </c>
    </row>
    <row r="1687">
      <c r="A1687" s="2" t="s">
        <v>10566</v>
      </c>
      <c r="B1687" s="2" t="s">
        <v>10567</v>
      </c>
      <c r="C1687" s="2">
        <v>-3929</v>
      </c>
      <c r="D1687" s="2" t="s">
        <v>69</v>
      </c>
      <c r="E1687" s="2">
        <v>-54573.81</v>
      </c>
      <c r="F1687" s="2" t="s">
        <v>69</v>
      </c>
    </row>
    <row r="1688">
      <c r="A1688" s="2" t="s">
        <v>10568</v>
      </c>
      <c r="B1688" s="2" t="s">
        <v>10569</v>
      </c>
      <c r="C1688" s="2">
        <v>-31477</v>
      </c>
      <c r="D1688" s="2" t="s">
        <v>69</v>
      </c>
      <c r="E1688" s="2">
        <v>-158898.27</v>
      </c>
      <c r="F1688" s="2" t="s">
        <v>69</v>
      </c>
    </row>
    <row r="1689">
      <c r="A1689" s="2" t="s">
        <v>10570</v>
      </c>
      <c r="B1689" s="2" t="s">
        <v>10571</v>
      </c>
      <c r="C1689" s="2">
        <v>1288</v>
      </c>
      <c r="D1689" s="2" t="s">
        <v>69</v>
      </c>
      <c r="E1689" s="2">
        <v>54611.2</v>
      </c>
      <c r="F1689" s="2" t="s">
        <v>69</v>
      </c>
    </row>
    <row r="1690">
      <c r="A1690" s="2" t="s">
        <v>10572</v>
      </c>
      <c r="B1690" s="2" t="s">
        <v>10573</v>
      </c>
      <c r="C1690" s="2">
        <v>-44280</v>
      </c>
      <c r="D1690" s="2" t="s">
        <v>69</v>
      </c>
      <c r="E1690" s="2">
        <v>-534902.4</v>
      </c>
      <c r="F1690" s="2" t="s">
        <v>69</v>
      </c>
    </row>
    <row r="1691">
      <c r="A1691" s="2" t="s">
        <v>10574</v>
      </c>
      <c r="B1691" s="2" t="s">
        <v>10575</v>
      </c>
      <c r="C1691" s="2">
        <v>1560</v>
      </c>
      <c r="D1691" s="2" t="s">
        <v>69</v>
      </c>
      <c r="E1691" s="2">
        <v>82945.2</v>
      </c>
      <c r="F1691" s="2" t="s">
        <v>69</v>
      </c>
    </row>
    <row r="1692">
      <c r="A1692" s="2" t="s">
        <v>10576</v>
      </c>
      <c r="B1692" s="2" t="s">
        <v>10577</v>
      </c>
      <c r="C1692" s="2">
        <v>-2831</v>
      </c>
      <c r="D1692" s="2" t="s">
        <v>69</v>
      </c>
      <c r="E1692" s="2">
        <v>-42719.79</v>
      </c>
      <c r="F1692" s="2" t="s">
        <v>69</v>
      </c>
    </row>
    <row r="1693">
      <c r="A1693" s="2" t="s">
        <v>10578</v>
      </c>
      <c r="B1693" s="2" t="s">
        <v>10579</v>
      </c>
      <c r="C1693" s="2">
        <v>-3575</v>
      </c>
      <c r="D1693" s="2" t="s">
        <v>69</v>
      </c>
      <c r="E1693" s="2">
        <v>-89575.02</v>
      </c>
      <c r="F1693" s="2" t="s">
        <v>69</v>
      </c>
    </row>
    <row r="1694">
      <c r="A1694" s="2" t="s">
        <v>10580</v>
      </c>
      <c r="B1694" s="2" t="s">
        <v>10581</v>
      </c>
      <c r="C1694" s="2">
        <v>-6526</v>
      </c>
      <c r="D1694" s="2" t="s">
        <v>69</v>
      </c>
      <c r="E1694" s="2">
        <v>-13574.08</v>
      </c>
      <c r="F1694" s="2" t="s">
        <v>69</v>
      </c>
    </row>
    <row r="1695">
      <c r="A1695" s="2" t="s">
        <v>10582</v>
      </c>
      <c r="B1695" s="2" t="s">
        <v>10583</v>
      </c>
      <c r="C1695" s="2">
        <v>-3511</v>
      </c>
      <c r="D1695" s="2" t="s">
        <v>69</v>
      </c>
      <c r="E1695" s="2">
        <v>-5103.55</v>
      </c>
      <c r="F1695" s="2" t="s">
        <v>69</v>
      </c>
    </row>
    <row r="1696">
      <c r="A1696" s="2" t="s">
        <v>10584</v>
      </c>
      <c r="B1696" s="2" t="s">
        <v>10585</v>
      </c>
      <c r="C1696" s="2">
        <v>1103</v>
      </c>
      <c r="D1696" s="2" t="s">
        <v>69</v>
      </c>
      <c r="E1696" s="2">
        <v>89640.81</v>
      </c>
      <c r="F1696" s="2" t="s">
        <v>69</v>
      </c>
    </row>
    <row r="1697">
      <c r="A1697" s="2" t="s">
        <v>10586</v>
      </c>
      <c r="B1697" s="2" t="s">
        <v>10587</v>
      </c>
      <c r="C1697" s="2">
        <v>2344</v>
      </c>
      <c r="D1697" s="2" t="s">
        <v>69</v>
      </c>
      <c r="E1697" s="2">
        <v>77352</v>
      </c>
      <c r="F1697" s="2" t="s">
        <v>69</v>
      </c>
    </row>
    <row r="1698">
      <c r="A1698" s="2" t="s">
        <v>10588</v>
      </c>
      <c r="B1698" s="2" t="s">
        <v>10589</v>
      </c>
      <c r="C1698" s="2">
        <v>-3307</v>
      </c>
      <c r="D1698" s="2" t="s">
        <v>69</v>
      </c>
      <c r="E1698" s="2">
        <v>-54863.13</v>
      </c>
      <c r="F1698" s="2" t="s">
        <v>69</v>
      </c>
    </row>
    <row r="1699">
      <c r="A1699" s="2" t="s">
        <v>10590</v>
      </c>
      <c r="B1699" s="2" t="s">
        <v>10591</v>
      </c>
      <c r="C1699" s="2">
        <v>-2201</v>
      </c>
      <c r="D1699" s="2" t="s">
        <v>69</v>
      </c>
      <c r="E1699" s="2">
        <v>-50887.12</v>
      </c>
      <c r="F1699" s="2" t="s">
        <v>69</v>
      </c>
    </row>
    <row r="1700">
      <c r="A1700" s="2" t="s">
        <v>10592</v>
      </c>
      <c r="B1700" s="2" t="s">
        <v>10593</v>
      </c>
      <c r="C1700" s="2">
        <v>648</v>
      </c>
      <c r="D1700" s="2" t="s">
        <v>69</v>
      </c>
      <c r="E1700" s="2">
        <v>39074.4</v>
      </c>
      <c r="F1700" s="2" t="s">
        <v>69</v>
      </c>
    </row>
    <row r="1701">
      <c r="A1701" s="2" t="s">
        <v>10594</v>
      </c>
      <c r="B1701" s="2" t="s">
        <v>10595</v>
      </c>
      <c r="C1701" s="2">
        <v>13596</v>
      </c>
      <c r="D1701" s="2" t="s">
        <v>69</v>
      </c>
      <c r="E1701" s="2">
        <v>21243.38</v>
      </c>
      <c r="F1701" s="2" t="s">
        <v>69</v>
      </c>
    </row>
    <row r="1702">
      <c r="A1702" s="2" t="s">
        <v>10596</v>
      </c>
      <c r="B1702" s="2" t="s">
        <v>10597</v>
      </c>
      <c r="C1702" s="2">
        <v>14059</v>
      </c>
      <c r="D1702" s="2" t="s">
        <v>69</v>
      </c>
      <c r="E1702" s="2">
        <v>89134.06</v>
      </c>
      <c r="F1702" s="2" t="s">
        <v>69</v>
      </c>
    </row>
    <row r="1703">
      <c r="A1703" s="2" t="s">
        <v>10598</v>
      </c>
      <c r="B1703" s="2" t="s">
        <v>10599</v>
      </c>
      <c r="C1703" s="2">
        <v>2824</v>
      </c>
      <c r="D1703" s="2" t="s">
        <v>69</v>
      </c>
      <c r="E1703" s="2">
        <v>53543.04</v>
      </c>
      <c r="F1703" s="2" t="s">
        <v>69</v>
      </c>
    </row>
    <row r="1704">
      <c r="A1704" s="2" t="s">
        <v>10600</v>
      </c>
      <c r="B1704" s="2" t="s">
        <v>10601</v>
      </c>
      <c r="C1704" s="2">
        <v>-5503</v>
      </c>
      <c r="D1704" s="2" t="s">
        <v>69</v>
      </c>
      <c r="E1704" s="2">
        <v>-207819.11</v>
      </c>
      <c r="F1704" s="2" t="s">
        <v>69</v>
      </c>
    </row>
    <row r="1705">
      <c r="A1705" s="2" t="s">
        <v>10602</v>
      </c>
      <c r="B1705" s="2" t="s">
        <v>10603</v>
      </c>
      <c r="C1705" s="2">
        <v>3300</v>
      </c>
      <c r="D1705" s="2" t="s">
        <v>69</v>
      </c>
      <c r="E1705" s="2">
        <v>24881.98</v>
      </c>
      <c r="F1705" s="2" t="s">
        <v>69</v>
      </c>
    </row>
    <row r="1706">
      <c r="A1706" s="2" t="s">
        <v>10604</v>
      </c>
      <c r="B1706" s="2" t="s">
        <v>10605</v>
      </c>
      <c r="C1706" s="2">
        <v>-625</v>
      </c>
      <c r="D1706" s="2" t="s">
        <v>69</v>
      </c>
      <c r="E1706" s="2">
        <v>-43631.12</v>
      </c>
      <c r="F1706" s="2" t="s">
        <v>69</v>
      </c>
    </row>
    <row r="1707">
      <c r="A1707" s="2" t="s">
        <v>10606</v>
      </c>
      <c r="B1707" s="2" t="s">
        <v>10607</v>
      </c>
      <c r="C1707" s="2">
        <v>4229</v>
      </c>
      <c r="D1707" s="2" t="s">
        <v>69</v>
      </c>
      <c r="E1707" s="2">
        <v>34677.8</v>
      </c>
      <c r="F1707" s="2" t="s">
        <v>69</v>
      </c>
    </row>
    <row r="1708">
      <c r="A1708" s="2" t="s">
        <v>10608</v>
      </c>
      <c r="B1708" s="2" t="s">
        <v>10609</v>
      </c>
      <c r="C1708" s="2">
        <v>-967</v>
      </c>
      <c r="D1708" s="2" t="s">
        <v>69</v>
      </c>
      <c r="E1708" s="2">
        <v>-56383.65</v>
      </c>
      <c r="F1708" s="2" t="s">
        <v>69</v>
      </c>
    </row>
    <row r="1709">
      <c r="A1709" s="2" t="s">
        <v>10610</v>
      </c>
      <c r="B1709" s="2" t="s">
        <v>10611</v>
      </c>
      <c r="C1709" s="2">
        <v>-3561</v>
      </c>
      <c r="D1709" s="2" t="s">
        <v>69</v>
      </c>
      <c r="E1709" s="2">
        <v>-44212.3</v>
      </c>
      <c r="F1709" s="2" t="s">
        <v>69</v>
      </c>
    </row>
    <row r="1710">
      <c r="A1710" s="2" t="s">
        <v>10612</v>
      </c>
      <c r="B1710" s="2" t="s">
        <v>10613</v>
      </c>
      <c r="C1710" s="2">
        <v>-11780</v>
      </c>
      <c r="D1710" s="2" t="s">
        <v>69</v>
      </c>
      <c r="E1710" s="2">
        <v>-171399</v>
      </c>
      <c r="F1710" s="2" t="s">
        <v>69</v>
      </c>
    </row>
    <row r="1711">
      <c r="A1711" s="2" t="s">
        <v>10614</v>
      </c>
      <c r="B1711" s="2" t="s">
        <v>10615</v>
      </c>
      <c r="C1711" s="2">
        <v>-2166</v>
      </c>
      <c r="D1711" s="2" t="s">
        <v>69</v>
      </c>
      <c r="E1711" s="2">
        <v>-83239.38</v>
      </c>
      <c r="F1711" s="2" t="s">
        <v>69</v>
      </c>
    </row>
    <row r="1712">
      <c r="A1712" s="2" t="s">
        <v>10616</v>
      </c>
      <c r="B1712" s="2" t="s">
        <v>10617</v>
      </c>
      <c r="C1712" s="2">
        <v>5983</v>
      </c>
      <c r="D1712" s="2" t="s">
        <v>69</v>
      </c>
      <c r="E1712" s="2">
        <v>62046.24</v>
      </c>
      <c r="F1712" s="2" t="s">
        <v>69</v>
      </c>
    </row>
    <row r="1713">
      <c r="A1713" s="2" t="s">
        <v>10618</v>
      </c>
      <c r="B1713" s="2" t="s">
        <v>10619</v>
      </c>
      <c r="C1713" s="2">
        <v>1735</v>
      </c>
      <c r="D1713" s="2" t="s">
        <v>69</v>
      </c>
      <c r="E1713" s="2">
        <v>47597.22</v>
      </c>
      <c r="F1713" s="2" t="s">
        <v>69</v>
      </c>
    </row>
    <row r="1714">
      <c r="A1714" s="2" t="s">
        <v>10620</v>
      </c>
      <c r="B1714" s="2" t="s">
        <v>10621</v>
      </c>
      <c r="C1714" s="2">
        <v>-2145</v>
      </c>
      <c r="D1714" s="2" t="s">
        <v>69</v>
      </c>
      <c r="E1714" s="2">
        <v>-26919.75</v>
      </c>
      <c r="F1714" s="2" t="s">
        <v>69</v>
      </c>
    </row>
    <row r="1715">
      <c r="A1715" s="2" t="s">
        <v>10622</v>
      </c>
      <c r="B1715" s="2" t="s">
        <v>10623</v>
      </c>
      <c r="C1715" s="2">
        <v>-416</v>
      </c>
      <c r="D1715" s="2" t="s">
        <v>69</v>
      </c>
      <c r="E1715" s="2">
        <v>-16413.53</v>
      </c>
      <c r="F1715" s="2" t="s">
        <v>69</v>
      </c>
    </row>
    <row r="1716">
      <c r="A1716" s="2" t="s">
        <v>10624</v>
      </c>
      <c r="B1716" s="2" t="s">
        <v>10625</v>
      </c>
      <c r="C1716" s="2">
        <v>56592</v>
      </c>
      <c r="D1716" s="2" t="s">
        <v>69</v>
      </c>
      <c r="E1716" s="2">
        <v>122761.21</v>
      </c>
      <c r="F1716" s="2" t="s">
        <v>69</v>
      </c>
    </row>
    <row r="1717">
      <c r="A1717" s="2" t="s">
        <v>10626</v>
      </c>
      <c r="B1717" s="2" t="s">
        <v>10627</v>
      </c>
      <c r="C1717" s="2">
        <v>-1794</v>
      </c>
      <c r="D1717" s="2" t="s">
        <v>69</v>
      </c>
      <c r="E1717" s="2">
        <v>-288816.06</v>
      </c>
      <c r="F1717" s="2" t="s">
        <v>69</v>
      </c>
    </row>
    <row r="1718">
      <c r="A1718" s="2" t="s">
        <v>10628</v>
      </c>
      <c r="B1718" s="2" t="s">
        <v>10629</v>
      </c>
      <c r="C1718" s="2">
        <v>2506</v>
      </c>
      <c r="D1718" s="2" t="s">
        <v>69</v>
      </c>
      <c r="E1718" s="2">
        <v>206494.4</v>
      </c>
      <c r="F1718" s="2" t="s">
        <v>69</v>
      </c>
    </row>
    <row r="1719">
      <c r="A1719" s="2" t="s">
        <v>10630</v>
      </c>
      <c r="B1719" s="2" t="s">
        <v>10631</v>
      </c>
      <c r="C1719" s="2">
        <v>192</v>
      </c>
      <c r="D1719" s="2" t="s">
        <v>69</v>
      </c>
      <c r="E1719" s="2">
        <v>33461.76</v>
      </c>
      <c r="F1719" s="2" t="s">
        <v>69</v>
      </c>
    </row>
    <row r="1720">
      <c r="A1720" s="2" t="s">
        <v>10632</v>
      </c>
      <c r="B1720" s="2" t="s">
        <v>10633</v>
      </c>
      <c r="C1720" s="2">
        <v>-15828</v>
      </c>
      <c r="D1720" s="2" t="s">
        <v>69</v>
      </c>
      <c r="E1720" s="2">
        <v>-31033.99</v>
      </c>
      <c r="F1720" s="2" t="s">
        <v>69</v>
      </c>
    </row>
    <row r="1721">
      <c r="A1721" s="2" t="s">
        <v>10634</v>
      </c>
      <c r="B1721" s="2" t="s">
        <v>10635</v>
      </c>
      <c r="C1721" s="2">
        <v>2420</v>
      </c>
      <c r="D1721" s="2" t="s">
        <v>69</v>
      </c>
      <c r="E1721" s="2">
        <v>68365</v>
      </c>
      <c r="F1721" s="2" t="s">
        <v>69</v>
      </c>
    </row>
    <row r="1722">
      <c r="A1722" s="2" t="s">
        <v>10636</v>
      </c>
      <c r="B1722" s="2" t="s">
        <v>10637</v>
      </c>
      <c r="C1722" s="2">
        <v>-4008</v>
      </c>
      <c r="D1722" s="2" t="s">
        <v>69</v>
      </c>
      <c r="E1722" s="2">
        <v>-72905.52</v>
      </c>
      <c r="F1722" s="2" t="s">
        <v>69</v>
      </c>
    </row>
    <row r="1723">
      <c r="A1723" s="2" t="s">
        <v>10638</v>
      </c>
      <c r="B1723" s="2" t="s">
        <v>10639</v>
      </c>
      <c r="C1723" s="2">
        <v>1554</v>
      </c>
      <c r="D1723" s="2" t="s">
        <v>69</v>
      </c>
      <c r="E1723" s="2">
        <v>77746.62</v>
      </c>
      <c r="F1723" s="2" t="s">
        <v>69</v>
      </c>
    </row>
    <row r="1724">
      <c r="A1724" s="2" t="s">
        <v>10640</v>
      </c>
      <c r="B1724" s="2" t="s">
        <v>10641</v>
      </c>
      <c r="C1724" s="2">
        <v>11156</v>
      </c>
      <c r="D1724" s="2" t="s">
        <v>69</v>
      </c>
      <c r="E1724" s="2">
        <v>54999.08</v>
      </c>
      <c r="F1724" s="2" t="s">
        <v>69</v>
      </c>
    </row>
    <row r="1725">
      <c r="A1725" s="2" t="s">
        <v>10642</v>
      </c>
      <c r="B1725" s="2" t="s">
        <v>10643</v>
      </c>
      <c r="C1725" s="2">
        <v>3943</v>
      </c>
      <c r="D1725" s="2" t="s">
        <v>69</v>
      </c>
      <c r="E1725" s="2">
        <v>34712.87</v>
      </c>
      <c r="F1725" s="2" t="s">
        <v>69</v>
      </c>
    </row>
    <row r="1726">
      <c r="A1726" s="2" t="s">
        <v>10644</v>
      </c>
      <c r="B1726" s="2" t="s">
        <v>10645</v>
      </c>
      <c r="C1726" s="2">
        <v>1678</v>
      </c>
      <c r="D1726" s="2" t="s">
        <v>69</v>
      </c>
      <c r="E1726" s="2">
        <v>67321.36</v>
      </c>
      <c r="F1726" s="2" t="s">
        <v>69</v>
      </c>
    </row>
    <row r="1727">
      <c r="A1727" s="2" t="s">
        <v>10646</v>
      </c>
      <c r="B1727" s="2" t="s">
        <v>10647</v>
      </c>
      <c r="C1727" s="2">
        <v>2737</v>
      </c>
      <c r="D1727" s="2" t="s">
        <v>69</v>
      </c>
      <c r="E1727" s="2">
        <v>67549.16</v>
      </c>
      <c r="F1727" s="2" t="s">
        <v>69</v>
      </c>
    </row>
    <row r="1728">
      <c r="A1728" s="2" t="s">
        <v>10648</v>
      </c>
      <c r="B1728" s="2" t="s">
        <v>10649</v>
      </c>
      <c r="C1728" s="2">
        <v>-3756</v>
      </c>
      <c r="D1728" s="2" t="s">
        <v>69</v>
      </c>
      <c r="E1728" s="2">
        <v>-236628</v>
      </c>
      <c r="F1728" s="2" t="s">
        <v>69</v>
      </c>
    </row>
    <row r="1729">
      <c r="A1729" s="2" t="s">
        <v>10650</v>
      </c>
      <c r="B1729" s="2" t="s">
        <v>10651</v>
      </c>
      <c r="C1729" s="2">
        <v>-46032</v>
      </c>
      <c r="D1729" s="2" t="s">
        <v>69</v>
      </c>
      <c r="E1729" s="2">
        <v>-64887.09</v>
      </c>
      <c r="F1729" s="2" t="s">
        <v>69</v>
      </c>
    </row>
    <row r="1730">
      <c r="A1730" s="2" t="s">
        <v>10652</v>
      </c>
      <c r="B1730" s="2" t="s">
        <v>10653</v>
      </c>
      <c r="C1730" s="2">
        <v>-30197</v>
      </c>
      <c r="D1730" s="2" t="s">
        <v>69</v>
      </c>
      <c r="E1730" s="2">
        <v>-39670.6</v>
      </c>
      <c r="F1730" s="2" t="s">
        <v>69</v>
      </c>
    </row>
    <row r="1731">
      <c r="A1731" s="2" t="s">
        <v>10654</v>
      </c>
      <c r="B1731" s="2" t="s">
        <v>10655</v>
      </c>
      <c r="C1731" s="2">
        <v>-3528</v>
      </c>
      <c r="D1731" s="2" t="s">
        <v>69</v>
      </c>
      <c r="E1731" s="2">
        <v>-81249.84</v>
      </c>
      <c r="F1731" s="2" t="s">
        <v>69</v>
      </c>
    </row>
    <row r="1732">
      <c r="A1732" s="2" t="s">
        <v>10656</v>
      </c>
      <c r="B1732" s="2" t="s">
        <v>10657</v>
      </c>
      <c r="C1732" s="2">
        <v>50034</v>
      </c>
      <c r="D1732" s="2" t="s">
        <v>69</v>
      </c>
      <c r="E1732" s="2">
        <v>65779.82</v>
      </c>
      <c r="F1732" s="2" t="s">
        <v>69</v>
      </c>
    </row>
    <row r="1733">
      <c r="A1733" s="2" t="s">
        <v>10658</v>
      </c>
      <c r="B1733" s="2" t="s">
        <v>10659</v>
      </c>
      <c r="C1733" s="2">
        <v>2853</v>
      </c>
      <c r="D1733" s="2" t="s">
        <v>69</v>
      </c>
      <c r="E1733" s="2">
        <v>53434.7</v>
      </c>
      <c r="F1733" s="2" t="s">
        <v>69</v>
      </c>
    </row>
    <row r="1734">
      <c r="A1734" s="2" t="s">
        <v>10660</v>
      </c>
      <c r="B1734" s="2" t="s">
        <v>10661</v>
      </c>
      <c r="C1734" s="2">
        <v>-1450</v>
      </c>
      <c r="D1734" s="2" t="s">
        <v>69</v>
      </c>
      <c r="E1734" s="2">
        <v>-36772</v>
      </c>
      <c r="F1734" s="2" t="s">
        <v>69</v>
      </c>
    </row>
    <row r="1735">
      <c r="A1735" s="2" t="s">
        <v>10662</v>
      </c>
      <c r="B1735" s="2" t="s">
        <v>10663</v>
      </c>
      <c r="C1735" s="2">
        <v>-177300</v>
      </c>
      <c r="D1735" s="2" t="s">
        <v>69</v>
      </c>
      <c r="E1735" s="2">
        <v>-216760.52</v>
      </c>
      <c r="F1735" s="2" t="s">
        <v>69</v>
      </c>
    </row>
    <row r="1736">
      <c r="A1736" s="2" t="s">
        <v>10664</v>
      </c>
      <c r="B1736" s="2" t="s">
        <v>10665</v>
      </c>
      <c r="C1736" s="2">
        <v>-3728</v>
      </c>
      <c r="D1736" s="2" t="s">
        <v>69</v>
      </c>
      <c r="E1736" s="2">
        <v>-165411.36</v>
      </c>
      <c r="F1736" s="2" t="s">
        <v>69</v>
      </c>
    </row>
    <row r="1737">
      <c r="A1737" s="2" t="s">
        <v>10666</v>
      </c>
      <c r="B1737" s="2" t="s">
        <v>10667</v>
      </c>
      <c r="C1737" s="2">
        <v>-2847</v>
      </c>
      <c r="D1737" s="2" t="s">
        <v>69</v>
      </c>
      <c r="E1737" s="2">
        <v>-94801.14</v>
      </c>
      <c r="F1737" s="2" t="s">
        <v>69</v>
      </c>
    </row>
    <row r="1738">
      <c r="A1738" s="2" t="s">
        <v>10668</v>
      </c>
      <c r="B1738" s="2" t="s">
        <v>10669</v>
      </c>
      <c r="C1738" s="2">
        <v>1921</v>
      </c>
      <c r="D1738" s="2" t="s">
        <v>69</v>
      </c>
      <c r="E1738" s="2">
        <v>80489.9</v>
      </c>
      <c r="F1738" s="2" t="s">
        <v>69</v>
      </c>
    </row>
    <row r="1739">
      <c r="A1739" s="2" t="s">
        <v>10670</v>
      </c>
      <c r="B1739" s="2" t="s">
        <v>10671</v>
      </c>
      <c r="C1739" s="2">
        <v>4679</v>
      </c>
      <c r="D1739" s="2" t="s">
        <v>69</v>
      </c>
      <c r="E1739" s="2">
        <v>15159.96</v>
      </c>
      <c r="F1739" s="2" t="s">
        <v>69</v>
      </c>
    </row>
    <row r="1740">
      <c r="A1740" s="2" t="s">
        <v>10672</v>
      </c>
      <c r="B1740" s="2" t="s">
        <v>10673</v>
      </c>
      <c r="C1740" s="2">
        <v>-2829</v>
      </c>
      <c r="D1740" s="2" t="s">
        <v>69</v>
      </c>
      <c r="E1740" s="2">
        <v>-57966.21</v>
      </c>
      <c r="F1740" s="2" t="s">
        <v>69</v>
      </c>
    </row>
    <row r="1741">
      <c r="A1741" s="2" t="s">
        <v>10674</v>
      </c>
      <c r="B1741" s="2" t="s">
        <v>10675</v>
      </c>
      <c r="C1741" s="2">
        <v>1284</v>
      </c>
      <c r="D1741" s="2" t="s">
        <v>69</v>
      </c>
      <c r="E1741" s="2">
        <v>77759.04</v>
      </c>
      <c r="F1741" s="2" t="s">
        <v>69</v>
      </c>
    </row>
    <row r="1742">
      <c r="A1742" s="2" t="s">
        <v>10676</v>
      </c>
      <c r="B1742" s="2" t="s">
        <v>10677</v>
      </c>
      <c r="C1742" s="2">
        <v>2014</v>
      </c>
      <c r="D1742" s="2" t="s">
        <v>69</v>
      </c>
      <c r="E1742" s="2">
        <v>77236.9</v>
      </c>
      <c r="F1742" s="2" t="s">
        <v>69</v>
      </c>
    </row>
    <row r="1743">
      <c r="A1743" s="2" t="s">
        <v>10678</v>
      </c>
      <c r="B1743" s="2" t="s">
        <v>10679</v>
      </c>
      <c r="C1743" s="2">
        <v>6782</v>
      </c>
      <c r="D1743" s="2" t="s">
        <v>69</v>
      </c>
      <c r="E1743" s="2">
        <v>66799.25</v>
      </c>
      <c r="F1743" s="2" t="s">
        <v>69</v>
      </c>
    </row>
    <row r="1744">
      <c r="A1744" s="2" t="s">
        <v>10680</v>
      </c>
      <c r="B1744" s="2" t="s">
        <v>10681</v>
      </c>
      <c r="C1744" s="2">
        <v>-1073</v>
      </c>
      <c r="D1744" s="2" t="s">
        <v>69</v>
      </c>
      <c r="E1744" s="2">
        <v>-72803.05</v>
      </c>
      <c r="F1744" s="2" t="s">
        <v>69</v>
      </c>
    </row>
    <row r="1745">
      <c r="A1745" s="2" t="s">
        <v>10682</v>
      </c>
      <c r="B1745" s="2" t="s">
        <v>10683</v>
      </c>
      <c r="C1745" s="2">
        <v>-1399</v>
      </c>
      <c r="D1745" s="2" t="s">
        <v>69</v>
      </c>
      <c r="E1745" s="2">
        <v>-34975</v>
      </c>
      <c r="F1745" s="2" t="s">
        <v>69</v>
      </c>
    </row>
    <row r="1746">
      <c r="A1746" s="2" t="s">
        <v>10684</v>
      </c>
      <c r="B1746" s="2" t="s">
        <v>10685</v>
      </c>
      <c r="C1746" s="2">
        <v>-2146</v>
      </c>
      <c r="D1746" s="2" t="s">
        <v>69</v>
      </c>
      <c r="E1746" s="2">
        <v>-95432.62</v>
      </c>
      <c r="F1746" s="2" t="s">
        <v>69</v>
      </c>
    </row>
    <row r="1747">
      <c r="A1747" s="2" t="s">
        <v>10686</v>
      </c>
      <c r="B1747" s="2" t="s">
        <v>10687</v>
      </c>
      <c r="C1747" s="2">
        <v>-720</v>
      </c>
      <c r="D1747" s="2" t="s">
        <v>69</v>
      </c>
      <c r="E1747" s="2">
        <v>-19036.8</v>
      </c>
      <c r="F1747" s="2" t="s">
        <v>69</v>
      </c>
    </row>
    <row r="1748">
      <c r="A1748" s="2" t="s">
        <v>10688</v>
      </c>
      <c r="B1748" s="2" t="s">
        <v>10689</v>
      </c>
      <c r="C1748" s="2">
        <v>-14177</v>
      </c>
      <c r="D1748" s="2" t="s">
        <v>69</v>
      </c>
      <c r="E1748" s="2">
        <v>-162610.19</v>
      </c>
      <c r="F1748" s="2" t="s">
        <v>69</v>
      </c>
    </row>
    <row r="1749">
      <c r="A1749" s="2" t="s">
        <v>10690</v>
      </c>
      <c r="B1749" s="2" t="s">
        <v>10691</v>
      </c>
      <c r="C1749" s="2">
        <v>618</v>
      </c>
      <c r="D1749" s="2" t="s">
        <v>69</v>
      </c>
      <c r="E1749" s="2">
        <v>10891.96</v>
      </c>
      <c r="F1749" s="2" t="s">
        <v>69</v>
      </c>
    </row>
    <row r="1750">
      <c r="A1750" s="2" t="s">
        <v>10692</v>
      </c>
      <c r="B1750" s="2" t="s">
        <v>10693</v>
      </c>
      <c r="C1750" s="2">
        <v>5197</v>
      </c>
      <c r="D1750" s="2" t="s">
        <v>69</v>
      </c>
      <c r="E1750" s="2">
        <v>132575.47</v>
      </c>
      <c r="F1750" s="2" t="s">
        <v>69</v>
      </c>
    </row>
    <row r="1751">
      <c r="A1751" s="2" t="s">
        <v>10694</v>
      </c>
      <c r="B1751" s="2" t="s">
        <v>10695</v>
      </c>
      <c r="C1751" s="2">
        <v>-1635</v>
      </c>
      <c r="D1751" s="2" t="s">
        <v>69</v>
      </c>
      <c r="E1751" s="2">
        <v>-61655.85</v>
      </c>
      <c r="F1751" s="2" t="s">
        <v>69</v>
      </c>
    </row>
    <row r="1752">
      <c r="A1752" s="2" t="s">
        <v>10696</v>
      </c>
      <c r="B1752" s="2" t="s">
        <v>10697</v>
      </c>
      <c r="C1752" s="2">
        <v>-2895</v>
      </c>
      <c r="D1752" s="2" t="s">
        <v>69</v>
      </c>
      <c r="E1752" s="2">
        <v>-40902.68</v>
      </c>
      <c r="F1752" s="2" t="s">
        <v>69</v>
      </c>
    </row>
    <row r="1753">
      <c r="A1753" s="2" t="s">
        <v>10698</v>
      </c>
      <c r="B1753" s="2" t="s">
        <v>10699</v>
      </c>
      <c r="C1753" s="2">
        <v>1900</v>
      </c>
      <c r="D1753" s="2" t="s">
        <v>69</v>
      </c>
      <c r="E1753" s="2">
        <v>14643.36</v>
      </c>
      <c r="F1753" s="2" t="s">
        <v>69</v>
      </c>
    </row>
    <row r="1754">
      <c r="A1754" s="2" t="s">
        <v>10700</v>
      </c>
      <c r="B1754" s="2" t="s">
        <v>10701</v>
      </c>
      <c r="C1754" s="2">
        <v>63300</v>
      </c>
      <c r="D1754" s="2" t="s">
        <v>69</v>
      </c>
      <c r="E1754" s="2">
        <v>341142.62</v>
      </c>
      <c r="F1754" s="2" t="s">
        <v>69</v>
      </c>
    </row>
    <row r="1755">
      <c r="A1755" s="2" t="s">
        <v>10702</v>
      </c>
      <c r="B1755" s="2" t="s">
        <v>10703</v>
      </c>
      <c r="C1755" s="2">
        <v>14000</v>
      </c>
      <c r="D1755" s="2" t="s">
        <v>69</v>
      </c>
      <c r="E1755" s="2">
        <v>274746.03</v>
      </c>
      <c r="F1755" s="2" t="s">
        <v>69</v>
      </c>
    </row>
    <row r="1756">
      <c r="A1756" s="2" t="s">
        <v>10704</v>
      </c>
      <c r="B1756" s="2" t="s">
        <v>10705</v>
      </c>
      <c r="C1756" s="2">
        <v>10800</v>
      </c>
      <c r="D1756" s="2" t="s">
        <v>69</v>
      </c>
      <c r="E1756" s="2">
        <v>90823.47</v>
      </c>
      <c r="F1756" s="2" t="s">
        <v>69</v>
      </c>
    </row>
    <row r="1757">
      <c r="A1757" s="2" t="s">
        <v>10706</v>
      </c>
      <c r="B1757" s="2" t="s">
        <v>10707</v>
      </c>
      <c r="C1757" s="2">
        <v>1000</v>
      </c>
      <c r="D1757" s="2" t="s">
        <v>69</v>
      </c>
      <c r="E1757" s="2">
        <v>61984.14</v>
      </c>
      <c r="F1757" s="2" t="s">
        <v>69</v>
      </c>
    </row>
    <row r="1758">
      <c r="A1758" s="2" t="s">
        <v>10708</v>
      </c>
      <c r="B1758" s="2" t="s">
        <v>10709</v>
      </c>
      <c r="C1758" s="2">
        <v>1800</v>
      </c>
      <c r="D1758" s="2" t="s">
        <v>69</v>
      </c>
      <c r="E1758" s="2">
        <v>25009.57</v>
      </c>
      <c r="F1758" s="2" t="s">
        <v>69</v>
      </c>
    </row>
    <row r="1759">
      <c r="A1759" s="2" t="s">
        <v>10710</v>
      </c>
      <c r="B1759" s="2" t="s">
        <v>10711</v>
      </c>
      <c r="C1759" s="2">
        <v>-1547</v>
      </c>
      <c r="D1759" s="2" t="s">
        <v>69</v>
      </c>
      <c r="E1759" s="2">
        <v>-34575.45</v>
      </c>
      <c r="F1759" s="2" t="s">
        <v>69</v>
      </c>
    </row>
    <row r="1760">
      <c r="A1760" s="2" t="s">
        <v>10712</v>
      </c>
      <c r="B1760" s="2" t="s">
        <v>10713</v>
      </c>
      <c r="C1760" s="2">
        <v>-772</v>
      </c>
      <c r="D1760" s="2" t="s">
        <v>69</v>
      </c>
      <c r="E1760" s="2">
        <v>-21314.92</v>
      </c>
      <c r="F1760" s="2" t="s">
        <v>69</v>
      </c>
    </row>
    <row r="1761">
      <c r="A1761" s="2" t="s">
        <v>10714</v>
      </c>
      <c r="B1761" s="2" t="s">
        <v>10715</v>
      </c>
      <c r="C1761" s="2">
        <v>4420</v>
      </c>
      <c r="D1761" s="2" t="s">
        <v>69</v>
      </c>
      <c r="E1761" s="2">
        <v>56576</v>
      </c>
      <c r="F1761" s="2" t="s">
        <v>69</v>
      </c>
    </row>
    <row r="1762">
      <c r="A1762" s="2" t="s">
        <v>10716</v>
      </c>
      <c r="B1762" s="2" t="s">
        <v>10717</v>
      </c>
      <c r="C1762" s="2">
        <v>37746</v>
      </c>
      <c r="D1762" s="2" t="s">
        <v>69</v>
      </c>
      <c r="E1762" s="2">
        <v>206906.77</v>
      </c>
      <c r="F1762" s="2" t="s">
        <v>69</v>
      </c>
    </row>
    <row r="1763">
      <c r="A1763" s="2" t="s">
        <v>10718</v>
      </c>
      <c r="B1763" s="2" t="s">
        <v>10719</v>
      </c>
      <c r="C1763" s="2">
        <v>19700</v>
      </c>
      <c r="D1763" s="2" t="s">
        <v>69</v>
      </c>
      <c r="E1763" s="2">
        <v>166295.66</v>
      </c>
      <c r="F1763" s="2" t="s">
        <v>69</v>
      </c>
    </row>
    <row r="1764">
      <c r="A1764" s="2" t="s">
        <v>10720</v>
      </c>
      <c r="B1764" s="2" t="s">
        <v>10721</v>
      </c>
      <c r="C1764" s="2">
        <v>-5200</v>
      </c>
      <c r="D1764" s="2" t="s">
        <v>69</v>
      </c>
      <c r="E1764" s="2">
        <v>-117348.58</v>
      </c>
      <c r="F1764" s="2" t="s">
        <v>69</v>
      </c>
    </row>
    <row r="1765">
      <c r="A1765" s="2" t="s">
        <v>10722</v>
      </c>
      <c r="B1765" s="2" t="s">
        <v>10723</v>
      </c>
      <c r="C1765" s="2">
        <v>8300</v>
      </c>
      <c r="D1765" s="2" t="s">
        <v>69</v>
      </c>
      <c r="E1765" s="2">
        <v>134526.24</v>
      </c>
      <c r="F1765" s="2" t="s">
        <v>69</v>
      </c>
    </row>
    <row r="1766">
      <c r="A1766" s="2" t="s">
        <v>10724</v>
      </c>
      <c r="B1766" s="2" t="s">
        <v>10725</v>
      </c>
      <c r="C1766" s="2">
        <v>-3559</v>
      </c>
      <c r="D1766" s="2" t="s">
        <v>69</v>
      </c>
      <c r="E1766" s="2">
        <v>-143498.88</v>
      </c>
      <c r="F1766" s="2" t="s">
        <v>69</v>
      </c>
    </row>
    <row r="1767">
      <c r="A1767" s="2" t="s">
        <v>10726</v>
      </c>
      <c r="B1767" s="2" t="s">
        <v>10727</v>
      </c>
      <c r="C1767" s="2">
        <v>2600</v>
      </c>
      <c r="D1767" s="2" t="s">
        <v>69</v>
      </c>
      <c r="E1767" s="2">
        <v>53730.6</v>
      </c>
      <c r="F1767" s="2" t="s">
        <v>69</v>
      </c>
    </row>
    <row r="1768">
      <c r="A1768" s="2" t="s">
        <v>10728</v>
      </c>
      <c r="B1768" s="2" t="s">
        <v>10729</v>
      </c>
      <c r="C1768" s="2">
        <v>144</v>
      </c>
      <c r="D1768" s="2" t="s">
        <v>69</v>
      </c>
      <c r="E1768" s="2">
        <v>18887.11</v>
      </c>
      <c r="F1768" s="2" t="s">
        <v>69</v>
      </c>
    </row>
    <row r="1769">
      <c r="A1769" s="2" t="s">
        <v>10730</v>
      </c>
      <c r="B1769" s="2" t="s">
        <v>10731</v>
      </c>
      <c r="C1769" s="2">
        <v>4300</v>
      </c>
      <c r="D1769" s="2" t="s">
        <v>69</v>
      </c>
      <c r="E1769" s="2">
        <v>115713.85</v>
      </c>
      <c r="F1769" s="2" t="s">
        <v>69</v>
      </c>
    </row>
    <row r="1770">
      <c r="A1770" s="2" t="s">
        <v>10732</v>
      </c>
      <c r="B1770" s="2" t="s">
        <v>10733</v>
      </c>
      <c r="C1770" s="2">
        <v>15800</v>
      </c>
      <c r="D1770" s="2" t="s">
        <v>69</v>
      </c>
      <c r="E1770" s="2">
        <v>87347.18</v>
      </c>
      <c r="F1770" s="2" t="s">
        <v>69</v>
      </c>
    </row>
    <row r="1771">
      <c r="A1771" s="2" t="s">
        <v>10734</v>
      </c>
      <c r="B1771" s="2" t="s">
        <v>10735</v>
      </c>
      <c r="C1771" s="2">
        <v>9200</v>
      </c>
      <c r="D1771" s="2" t="s">
        <v>69</v>
      </c>
      <c r="E1771" s="2">
        <v>51676.54</v>
      </c>
      <c r="F1771" s="2" t="s">
        <v>69</v>
      </c>
    </row>
    <row r="1772">
      <c r="A1772" s="2" t="s">
        <v>10736</v>
      </c>
      <c r="B1772" s="2" t="s">
        <v>10737</v>
      </c>
      <c r="C1772" s="2">
        <v>4000</v>
      </c>
      <c r="D1772" s="2" t="s">
        <v>69</v>
      </c>
      <c r="E1772" s="2">
        <v>24676.83</v>
      </c>
      <c r="F1772" s="2" t="s">
        <v>69</v>
      </c>
    </row>
    <row r="1773">
      <c r="A1773" s="2" t="s">
        <v>10738</v>
      </c>
      <c r="B1773" s="2" t="s">
        <v>10739</v>
      </c>
      <c r="C1773" s="2">
        <v>9842</v>
      </c>
      <c r="D1773" s="2" t="s">
        <v>69</v>
      </c>
      <c r="E1773" s="2">
        <v>68495.95</v>
      </c>
      <c r="F1773" s="2" t="s">
        <v>69</v>
      </c>
    </row>
    <row r="1774">
      <c r="A1774" s="2" t="s">
        <v>10740</v>
      </c>
      <c r="B1774" s="2" t="s">
        <v>10741</v>
      </c>
      <c r="C1774" s="2">
        <v>4660</v>
      </c>
      <c r="D1774" s="2" t="s">
        <v>69</v>
      </c>
      <c r="E1774" s="2">
        <v>358260.8</v>
      </c>
      <c r="F1774" s="2" t="s">
        <v>69</v>
      </c>
    </row>
    <row r="1775">
      <c r="A1775" s="2" t="s">
        <v>10742</v>
      </c>
      <c r="B1775" s="2" t="s">
        <v>10743</v>
      </c>
      <c r="C1775" s="2">
        <v>1300</v>
      </c>
      <c r="D1775" s="2" t="s">
        <v>69</v>
      </c>
      <c r="E1775" s="2">
        <v>37879.39</v>
      </c>
      <c r="F1775" s="2" t="s">
        <v>69</v>
      </c>
    </row>
    <row r="1776">
      <c r="A1776" s="2" t="s">
        <v>10744</v>
      </c>
      <c r="B1776" s="2" t="s">
        <v>10745</v>
      </c>
      <c r="C1776" s="2">
        <v>1100</v>
      </c>
      <c r="D1776" s="2" t="s">
        <v>69</v>
      </c>
      <c r="E1776" s="2">
        <v>11595.26</v>
      </c>
      <c r="F1776" s="2" t="s">
        <v>69</v>
      </c>
    </row>
    <row r="1777">
      <c r="A1777" s="2" t="s">
        <v>10746</v>
      </c>
      <c r="B1777" s="2" t="s">
        <v>10747</v>
      </c>
      <c r="C1777" s="2">
        <v>7900</v>
      </c>
      <c r="D1777" s="2" t="s">
        <v>69</v>
      </c>
      <c r="E1777" s="2">
        <v>23026.89</v>
      </c>
      <c r="F1777" s="2" t="s">
        <v>69</v>
      </c>
    </row>
    <row r="1778">
      <c r="A1778" s="2" t="s">
        <v>10748</v>
      </c>
      <c r="B1778" s="2" t="s">
        <v>10749</v>
      </c>
      <c r="C1778" s="2">
        <v>1084</v>
      </c>
      <c r="D1778" s="2" t="s">
        <v>69</v>
      </c>
      <c r="E1778" s="2">
        <v>72714.72</v>
      </c>
      <c r="F1778" s="2" t="s">
        <v>69</v>
      </c>
    </row>
    <row r="1779">
      <c r="A1779" s="2" t="s">
        <v>10750</v>
      </c>
      <c r="B1779" s="2" t="s">
        <v>10751</v>
      </c>
      <c r="C1779" s="2">
        <v>3414</v>
      </c>
      <c r="D1779" s="2" t="s">
        <v>69</v>
      </c>
      <c r="E1779" s="2">
        <v>36085.98</v>
      </c>
      <c r="F1779" s="2" t="s">
        <v>69</v>
      </c>
    </row>
    <row r="1780">
      <c r="A1780" s="2" t="s">
        <v>10752</v>
      </c>
      <c r="B1780" s="2" t="s">
        <v>10753</v>
      </c>
      <c r="C1780" s="2">
        <v>813</v>
      </c>
      <c r="D1780" s="2" t="s">
        <v>69</v>
      </c>
      <c r="E1780" s="2">
        <v>133746.25</v>
      </c>
      <c r="F1780" s="2" t="s">
        <v>69</v>
      </c>
    </row>
    <row r="1781">
      <c r="A1781" s="2" t="s">
        <v>10754</v>
      </c>
      <c r="B1781" s="2" t="s">
        <v>10755</v>
      </c>
      <c r="C1781" s="2">
        <v>28375</v>
      </c>
      <c r="D1781" s="2" t="s">
        <v>69</v>
      </c>
      <c r="E1781" s="2">
        <v>213947.5</v>
      </c>
      <c r="F1781" s="2" t="s">
        <v>69</v>
      </c>
    </row>
    <row r="1783" hidden="1">
      <c r="A1783" s="0" t="s">
        <v>398</v>
      </c>
      <c r="B1783" s="0">
        <v>-9.09933952E-05</v>
      </c>
    </row>
    <row r="1784">
      <c r="A1784" s="8" t="s">
        <v>399</v>
      </c>
      <c r="B1784" s="8">
        <v>44008</v>
      </c>
      <c r="C1784" s="9">
        <f>HYPERLINK(CHAR(35)&amp;CELL("address",INDEX(Holdings!AM1:AM2253,SMALL(IF(COUNTIF(Holdings!A1:A2253,A1783),MATCH(B1783,Holdings!Y1:Y2253,0),""),ROWS($A$1:A1)))),"TRS:BlackRock Global Long/Short Equity Fund - US Large Cap - GS")</f>
      </c>
    </row>
    <row r="1785">
      <c r="A1785" s="1" t="s">
        <v>5034</v>
      </c>
      <c r="B1785" s="1" t="s">
        <v>5035</v>
      </c>
      <c r="C1785" s="1" t="s">
        <v>5042</v>
      </c>
      <c r="D1785" s="1" t="s">
        <v>5050</v>
      </c>
      <c r="E1785" s="1" t="s">
        <v>7227</v>
      </c>
      <c r="F1785" s="1" t="s">
        <v>7227</v>
      </c>
      <c r="G1785" s="1" t="s">
        <v>5056</v>
      </c>
      <c r="H1785" s="1" t="s">
        <v>5057</v>
      </c>
      <c r="I1785" s="1" t="s">
        <v>5058</v>
      </c>
      <c r="J1785" s="1" t="s">
        <v>5059</v>
      </c>
      <c r="K1785" s="1" t="s">
        <v>5060</v>
      </c>
      <c r="L1785" s="1" t="s">
        <v>407</v>
      </c>
      <c r="M1785" s="1" t="s">
        <v>21</v>
      </c>
      <c r="N1785" s="1" t="s">
        <v>5042</v>
      </c>
    </row>
    <row r="1786">
      <c r="A1786" s="10" t="s">
        <v>2808</v>
      </c>
      <c r="B1786" s="2" t="s">
        <v>10756</v>
      </c>
      <c r="C1786" s="2">
        <v>2793912.67</v>
      </c>
      <c r="D1786" s="10" t="s">
        <v>184</v>
      </c>
      <c r="E1786" s="2" t="s">
        <v>7229</v>
      </c>
      <c r="F1786" s="2" t="s">
        <v>7229</v>
      </c>
      <c r="G1786" s="11">
        <v>44984</v>
      </c>
      <c r="H1786" s="2">
        <v>0</v>
      </c>
      <c r="I1786" s="10" t="s">
        <v>69</v>
      </c>
      <c r="J1786" s="2">
        <v>0</v>
      </c>
      <c r="K1786" s="10" t="s">
        <v>69</v>
      </c>
      <c r="L1786" s="2">
        <v>838652</v>
      </c>
      <c r="M1786" s="10" t="s">
        <v>69</v>
      </c>
      <c r="N1786" s="2">
        <v>2793912.67</v>
      </c>
    </row>
    <row r="1789">
      <c r="A1789" s="12" t="s">
        <v>5065</v>
      </c>
    </row>
    <row r="1790">
      <c r="A1790" s="1" t="s">
        <v>5066</v>
      </c>
      <c r="B1790" s="1" t="s">
        <v>5067</v>
      </c>
      <c r="C1790" s="1" t="s">
        <v>5068</v>
      </c>
    </row>
    <row r="1791">
      <c r="A1791" s="2" t="s">
        <v>10757</v>
      </c>
      <c r="B1791" s="2" t="s">
        <v>10758</v>
      </c>
      <c r="C1791" s="2"/>
    </row>
    <row r="1793">
      <c r="A1793" s="1" t="s">
        <v>10</v>
      </c>
      <c r="B1793" s="1" t="s">
        <v>5070</v>
      </c>
      <c r="C1793" s="1" t="s">
        <v>407</v>
      </c>
      <c r="D1793" s="1" t="s">
        <v>21</v>
      </c>
      <c r="E1793" s="1" t="s">
        <v>23</v>
      </c>
      <c r="F1793" s="1" t="s">
        <v>5071</v>
      </c>
    </row>
    <row r="1794">
      <c r="A1794" s="2" t="s">
        <v>7232</v>
      </c>
      <c r="B1794" s="2" t="s">
        <v>7233</v>
      </c>
      <c r="C1794" s="2">
        <v>3519</v>
      </c>
      <c r="D1794" s="2" t="s">
        <v>69</v>
      </c>
      <c r="E1794" s="2">
        <v>67529.61</v>
      </c>
      <c r="F1794" s="2" t="s">
        <v>69</v>
      </c>
    </row>
    <row r="1795">
      <c r="A1795" s="2" t="s">
        <v>7234</v>
      </c>
      <c r="B1795" s="2" t="s">
        <v>7235</v>
      </c>
      <c r="C1795" s="2">
        <v>807</v>
      </c>
      <c r="D1795" s="2" t="s">
        <v>69</v>
      </c>
      <c r="E1795" s="2">
        <v>19166.25</v>
      </c>
      <c r="F1795" s="2" t="s">
        <v>69</v>
      </c>
    </row>
    <row r="1796">
      <c r="A1796" s="2" t="s">
        <v>10759</v>
      </c>
      <c r="B1796" s="2" t="s">
        <v>10760</v>
      </c>
      <c r="C1796" s="2">
        <v>-6600</v>
      </c>
      <c r="D1796" s="2" t="s">
        <v>69</v>
      </c>
      <c r="E1796" s="2">
        <v>-88008.79</v>
      </c>
      <c r="F1796" s="2" t="s">
        <v>69</v>
      </c>
    </row>
    <row r="1797">
      <c r="A1797" s="2" t="s">
        <v>7240</v>
      </c>
      <c r="B1797" s="2" t="s">
        <v>7241</v>
      </c>
      <c r="C1797" s="2">
        <v>3372</v>
      </c>
      <c r="D1797" s="2" t="s">
        <v>69</v>
      </c>
      <c r="E1797" s="2">
        <v>57189.12</v>
      </c>
      <c r="F1797" s="2" t="s">
        <v>69</v>
      </c>
    </row>
    <row r="1798">
      <c r="A1798" s="2" t="s">
        <v>7244</v>
      </c>
      <c r="B1798" s="2" t="s">
        <v>7245</v>
      </c>
      <c r="C1798" s="2">
        <v>-9523</v>
      </c>
      <c r="D1798" s="2" t="s">
        <v>69</v>
      </c>
      <c r="E1798" s="2">
        <v>-268164.82</v>
      </c>
      <c r="F1798" s="2" t="s">
        <v>69</v>
      </c>
    </row>
    <row r="1799">
      <c r="A1799" s="2" t="s">
        <v>7246</v>
      </c>
      <c r="B1799" s="2" t="s">
        <v>7247</v>
      </c>
      <c r="C1799" s="2">
        <v>-1307</v>
      </c>
      <c r="D1799" s="2" t="s">
        <v>69</v>
      </c>
      <c r="E1799" s="2">
        <v>-21289.67</v>
      </c>
      <c r="F1799" s="2" t="s">
        <v>69</v>
      </c>
    </row>
    <row r="1800">
      <c r="A1800" s="2" t="s">
        <v>10761</v>
      </c>
      <c r="B1800" s="2" t="s">
        <v>10762</v>
      </c>
      <c r="C1800" s="2">
        <v>780</v>
      </c>
      <c r="D1800" s="2" t="s">
        <v>69</v>
      </c>
      <c r="E1800" s="2">
        <v>24889.8</v>
      </c>
      <c r="F1800" s="2" t="s">
        <v>69</v>
      </c>
    </row>
    <row r="1801">
      <c r="A1801" s="2" t="s">
        <v>10763</v>
      </c>
      <c r="B1801" s="2" t="s">
        <v>10764</v>
      </c>
      <c r="C1801" s="2">
        <v>3776</v>
      </c>
      <c r="D1801" s="2" t="s">
        <v>69</v>
      </c>
      <c r="E1801" s="2">
        <v>85599.6</v>
      </c>
      <c r="F1801" s="2" t="s">
        <v>69</v>
      </c>
    </row>
    <row r="1802">
      <c r="A1802" s="2" t="s">
        <v>7250</v>
      </c>
      <c r="B1802" s="2" t="s">
        <v>7251</v>
      </c>
      <c r="C1802" s="2">
        <v>-1178</v>
      </c>
      <c r="D1802" s="2" t="s">
        <v>69</v>
      </c>
      <c r="E1802" s="2">
        <v>-40629.22</v>
      </c>
      <c r="F1802" s="2" t="s">
        <v>69</v>
      </c>
    </row>
    <row r="1803">
      <c r="A1803" s="2" t="s">
        <v>7252</v>
      </c>
      <c r="B1803" s="2" t="s">
        <v>7253</v>
      </c>
      <c r="C1803" s="2">
        <v>-2888</v>
      </c>
      <c r="D1803" s="2" t="s">
        <v>69</v>
      </c>
      <c r="E1803" s="2">
        <v>-69340.88</v>
      </c>
      <c r="F1803" s="2" t="s">
        <v>69</v>
      </c>
    </row>
    <row r="1804">
      <c r="A1804" s="2" t="s">
        <v>7254</v>
      </c>
      <c r="B1804" s="2" t="s">
        <v>7255</v>
      </c>
      <c r="C1804" s="2">
        <v>5365</v>
      </c>
      <c r="D1804" s="2" t="s">
        <v>69</v>
      </c>
      <c r="E1804" s="2">
        <v>66472.35</v>
      </c>
      <c r="F1804" s="2" t="s">
        <v>69</v>
      </c>
    </row>
    <row r="1805">
      <c r="A1805" s="2" t="s">
        <v>7256</v>
      </c>
      <c r="B1805" s="2" t="s">
        <v>7257</v>
      </c>
      <c r="C1805" s="2">
        <v>6056</v>
      </c>
      <c r="D1805" s="2" t="s">
        <v>69</v>
      </c>
      <c r="E1805" s="2">
        <v>66070.96</v>
      </c>
      <c r="F1805" s="2" t="s">
        <v>69</v>
      </c>
    </row>
    <row r="1806">
      <c r="A1806" s="2" t="s">
        <v>7260</v>
      </c>
      <c r="B1806" s="2" t="s">
        <v>7261</v>
      </c>
      <c r="C1806" s="2">
        <v>-4064</v>
      </c>
      <c r="D1806" s="2" t="s">
        <v>69</v>
      </c>
      <c r="E1806" s="2">
        <v>-75945.4</v>
      </c>
      <c r="F1806" s="2" t="s">
        <v>69</v>
      </c>
    </row>
    <row r="1807">
      <c r="A1807" s="2" t="s">
        <v>7262</v>
      </c>
      <c r="B1807" s="2" t="s">
        <v>7263</v>
      </c>
      <c r="C1807" s="2">
        <v>617</v>
      </c>
      <c r="D1807" s="2" t="s">
        <v>69</v>
      </c>
      <c r="E1807" s="2">
        <v>61153.79</v>
      </c>
      <c r="F1807" s="2" t="s">
        <v>69</v>
      </c>
    </row>
    <row r="1808">
      <c r="A1808" s="2" t="s">
        <v>10765</v>
      </c>
      <c r="B1808" s="2" t="s">
        <v>10766</v>
      </c>
      <c r="C1808" s="2">
        <v>3119</v>
      </c>
      <c r="D1808" s="2" t="s">
        <v>69</v>
      </c>
      <c r="E1808" s="2">
        <v>23080.6</v>
      </c>
      <c r="F1808" s="2" t="s">
        <v>69</v>
      </c>
    </row>
    <row r="1809">
      <c r="A1809" s="2" t="s">
        <v>7266</v>
      </c>
      <c r="B1809" s="2" t="s">
        <v>7267</v>
      </c>
      <c r="C1809" s="2">
        <v>-4722</v>
      </c>
      <c r="D1809" s="2" t="s">
        <v>69</v>
      </c>
      <c r="E1809" s="2">
        <v>-129382.8</v>
      </c>
      <c r="F1809" s="2" t="s">
        <v>69</v>
      </c>
    </row>
    <row r="1810">
      <c r="A1810" s="2" t="s">
        <v>7268</v>
      </c>
      <c r="B1810" s="2" t="s">
        <v>7269</v>
      </c>
      <c r="C1810" s="2">
        <v>-7868</v>
      </c>
      <c r="D1810" s="2" t="s">
        <v>69</v>
      </c>
      <c r="E1810" s="2">
        <v>-215583.2</v>
      </c>
      <c r="F1810" s="2" t="s">
        <v>69</v>
      </c>
    </row>
    <row r="1811">
      <c r="A1811" s="2" t="s">
        <v>7270</v>
      </c>
      <c r="B1811" s="2" t="s">
        <v>7271</v>
      </c>
      <c r="C1811" s="2">
        <v>-5290</v>
      </c>
      <c r="D1811" s="2" t="s">
        <v>69</v>
      </c>
      <c r="E1811" s="2">
        <v>-37933.3</v>
      </c>
      <c r="F1811" s="2" t="s">
        <v>69</v>
      </c>
    </row>
    <row r="1812">
      <c r="A1812" s="2" t="s">
        <v>10767</v>
      </c>
      <c r="B1812" s="2" t="s">
        <v>10768</v>
      </c>
      <c r="C1812" s="2">
        <v>-6100</v>
      </c>
      <c r="D1812" s="2" t="s">
        <v>69</v>
      </c>
      <c r="E1812" s="2">
        <v>-84319.6</v>
      </c>
      <c r="F1812" s="2" t="s">
        <v>69</v>
      </c>
    </row>
    <row r="1813">
      <c r="A1813" s="2" t="s">
        <v>7272</v>
      </c>
      <c r="B1813" s="2" t="s">
        <v>7273</v>
      </c>
      <c r="C1813" s="2">
        <v>1361</v>
      </c>
      <c r="D1813" s="2" t="s">
        <v>69</v>
      </c>
      <c r="E1813" s="2">
        <v>110268.22</v>
      </c>
      <c r="F1813" s="2" t="s">
        <v>69</v>
      </c>
    </row>
    <row r="1814">
      <c r="A1814" s="2" t="s">
        <v>7274</v>
      </c>
      <c r="B1814" s="2" t="s">
        <v>7275</v>
      </c>
      <c r="C1814" s="2">
        <v>8600</v>
      </c>
      <c r="D1814" s="2" t="s">
        <v>69</v>
      </c>
      <c r="E1814" s="2">
        <v>107991.53</v>
      </c>
      <c r="F1814" s="2" t="s">
        <v>69</v>
      </c>
    </row>
    <row r="1815">
      <c r="A1815" s="2" t="s">
        <v>7276</v>
      </c>
      <c r="B1815" s="2" t="s">
        <v>7277</v>
      </c>
      <c r="C1815" s="2">
        <v>-9222</v>
      </c>
      <c r="D1815" s="2" t="s">
        <v>69</v>
      </c>
      <c r="E1815" s="2">
        <v>-16244.28</v>
      </c>
      <c r="F1815" s="2" t="s">
        <v>69</v>
      </c>
    </row>
    <row r="1816">
      <c r="A1816" s="2" t="s">
        <v>7278</v>
      </c>
      <c r="B1816" s="2" t="s">
        <v>7279</v>
      </c>
      <c r="C1816" s="2">
        <v>-3881</v>
      </c>
      <c r="D1816" s="2" t="s">
        <v>69</v>
      </c>
      <c r="E1816" s="2">
        <v>-32234.42</v>
      </c>
      <c r="F1816" s="2" t="s">
        <v>69</v>
      </c>
    </row>
    <row r="1817">
      <c r="A1817" s="2" t="s">
        <v>10769</v>
      </c>
      <c r="B1817" s="2" t="s">
        <v>5099</v>
      </c>
      <c r="C1817" s="2">
        <v>-3191</v>
      </c>
      <c r="D1817" s="2" t="s">
        <v>69</v>
      </c>
      <c r="E1817" s="2">
        <v>-47801.18</v>
      </c>
      <c r="F1817" s="2" t="s">
        <v>69</v>
      </c>
    </row>
    <row r="1818">
      <c r="A1818" s="2" t="s">
        <v>7282</v>
      </c>
      <c r="B1818" s="2" t="s">
        <v>7283</v>
      </c>
      <c r="C1818" s="2">
        <v>-2430</v>
      </c>
      <c r="D1818" s="2" t="s">
        <v>69</v>
      </c>
      <c r="E1818" s="2">
        <v>-68077.63</v>
      </c>
      <c r="F1818" s="2" t="s">
        <v>69</v>
      </c>
    </row>
    <row r="1819">
      <c r="A1819" s="2" t="s">
        <v>10770</v>
      </c>
      <c r="B1819" s="2" t="s">
        <v>10771</v>
      </c>
      <c r="C1819" s="2">
        <v>-11688</v>
      </c>
      <c r="D1819" s="2" t="s">
        <v>69</v>
      </c>
      <c r="E1819" s="2">
        <v>-66972.24</v>
      </c>
      <c r="F1819" s="2" t="s">
        <v>69</v>
      </c>
    </row>
    <row r="1820">
      <c r="A1820" s="2" t="s">
        <v>10772</v>
      </c>
      <c r="B1820" s="2" t="s">
        <v>10773</v>
      </c>
      <c r="C1820" s="2">
        <v>-103</v>
      </c>
      <c r="D1820" s="2" t="s">
        <v>69</v>
      </c>
      <c r="E1820" s="2">
        <v>-316030.58</v>
      </c>
      <c r="F1820" s="2" t="s">
        <v>69</v>
      </c>
    </row>
    <row r="1821">
      <c r="A1821" s="2" t="s">
        <v>10774</v>
      </c>
      <c r="B1821" s="2" t="s">
        <v>10775</v>
      </c>
      <c r="C1821" s="2">
        <v>1070</v>
      </c>
      <c r="D1821" s="2" t="s">
        <v>69</v>
      </c>
      <c r="E1821" s="2">
        <v>43377.8</v>
      </c>
      <c r="F1821" s="2" t="s">
        <v>69</v>
      </c>
    </row>
    <row r="1822">
      <c r="A1822" s="2" t="s">
        <v>7290</v>
      </c>
      <c r="B1822" s="2" t="s">
        <v>7291</v>
      </c>
      <c r="C1822" s="2">
        <v>13951</v>
      </c>
      <c r="D1822" s="2" t="s">
        <v>69</v>
      </c>
      <c r="E1822" s="2">
        <v>153246.01</v>
      </c>
      <c r="F1822" s="2" t="s">
        <v>69</v>
      </c>
    </row>
    <row r="1823">
      <c r="A1823" s="2" t="s">
        <v>7292</v>
      </c>
      <c r="B1823" s="2" t="s">
        <v>7293</v>
      </c>
      <c r="C1823" s="2">
        <v>-7221</v>
      </c>
      <c r="D1823" s="2" t="s">
        <v>69</v>
      </c>
      <c r="E1823" s="2">
        <v>-110464.31</v>
      </c>
      <c r="F1823" s="2" t="s">
        <v>69</v>
      </c>
    </row>
    <row r="1824">
      <c r="A1824" s="2" t="s">
        <v>7294</v>
      </c>
      <c r="B1824" s="2" t="s">
        <v>7295</v>
      </c>
      <c r="C1824" s="2">
        <v>-661</v>
      </c>
      <c r="D1824" s="2" t="s">
        <v>69</v>
      </c>
      <c r="E1824" s="2">
        <v>-64062.9</v>
      </c>
      <c r="F1824" s="2" t="s">
        <v>69</v>
      </c>
    </row>
    <row r="1825">
      <c r="A1825" s="2" t="s">
        <v>7296</v>
      </c>
      <c r="B1825" s="2" t="s">
        <v>7297</v>
      </c>
      <c r="C1825" s="2">
        <v>-1472</v>
      </c>
      <c r="D1825" s="2" t="s">
        <v>69</v>
      </c>
      <c r="E1825" s="2">
        <v>-23625.6</v>
      </c>
      <c r="F1825" s="2" t="s">
        <v>69</v>
      </c>
    </row>
    <row r="1826">
      <c r="A1826" s="2" t="s">
        <v>10776</v>
      </c>
      <c r="B1826" s="2" t="s">
        <v>10777</v>
      </c>
      <c r="C1826" s="2">
        <v>-1100</v>
      </c>
      <c r="D1826" s="2" t="s">
        <v>69</v>
      </c>
      <c r="E1826" s="2">
        <v>-31504.17</v>
      </c>
      <c r="F1826" s="2" t="s">
        <v>69</v>
      </c>
    </row>
    <row r="1827">
      <c r="A1827" s="2" t="s">
        <v>7298</v>
      </c>
      <c r="B1827" s="2" t="s">
        <v>7299</v>
      </c>
      <c r="C1827" s="2">
        <v>846</v>
      </c>
      <c r="D1827" s="2" t="s">
        <v>69</v>
      </c>
      <c r="E1827" s="2">
        <v>50979.96</v>
      </c>
      <c r="F1827" s="2" t="s">
        <v>69</v>
      </c>
    </row>
    <row r="1828">
      <c r="A1828" s="2" t="s">
        <v>10778</v>
      </c>
      <c r="B1828" s="2" t="s">
        <v>10779</v>
      </c>
      <c r="C1828" s="2">
        <v>-1906</v>
      </c>
      <c r="D1828" s="2" t="s">
        <v>69</v>
      </c>
      <c r="E1828" s="2">
        <v>-37902.05</v>
      </c>
      <c r="F1828" s="2" t="s">
        <v>69</v>
      </c>
    </row>
    <row r="1829">
      <c r="A1829" s="2" t="s">
        <v>7312</v>
      </c>
      <c r="B1829" s="2" t="s">
        <v>7313</v>
      </c>
      <c r="C1829" s="2">
        <v>-38430</v>
      </c>
      <c r="D1829" s="2" t="s">
        <v>69</v>
      </c>
      <c r="E1829" s="2">
        <v>-152233.56</v>
      </c>
      <c r="F1829" s="2" t="s">
        <v>69</v>
      </c>
    </row>
    <row r="1830">
      <c r="A1830" s="2" t="s">
        <v>10780</v>
      </c>
      <c r="B1830" s="2" t="s">
        <v>10781</v>
      </c>
      <c r="C1830" s="2">
        <v>-5798</v>
      </c>
      <c r="D1830" s="2" t="s">
        <v>69</v>
      </c>
      <c r="E1830" s="2">
        <v>-33435.07</v>
      </c>
      <c r="F1830" s="2" t="s">
        <v>69</v>
      </c>
    </row>
    <row r="1831">
      <c r="A1831" s="2" t="s">
        <v>7316</v>
      </c>
      <c r="B1831" s="2" t="s">
        <v>7317</v>
      </c>
      <c r="C1831" s="2">
        <v>772</v>
      </c>
      <c r="D1831" s="2" t="s">
        <v>69</v>
      </c>
      <c r="E1831" s="2">
        <v>50264.92</v>
      </c>
      <c r="F1831" s="2" t="s">
        <v>69</v>
      </c>
    </row>
    <row r="1832">
      <c r="A1832" s="2" t="s">
        <v>7318</v>
      </c>
      <c r="B1832" s="2" t="s">
        <v>7319</v>
      </c>
      <c r="C1832" s="2">
        <v>3800</v>
      </c>
      <c r="D1832" s="2" t="s">
        <v>69</v>
      </c>
      <c r="E1832" s="2">
        <v>46943.2</v>
      </c>
      <c r="F1832" s="2" t="s">
        <v>69</v>
      </c>
    </row>
    <row r="1833">
      <c r="A1833" s="2" t="s">
        <v>10782</v>
      </c>
      <c r="B1833" s="2" t="s">
        <v>10783</v>
      </c>
      <c r="C1833" s="2">
        <v>-2700</v>
      </c>
      <c r="D1833" s="2" t="s">
        <v>69</v>
      </c>
      <c r="E1833" s="2">
        <v>-18532.32</v>
      </c>
      <c r="F1833" s="2" t="s">
        <v>69</v>
      </c>
    </row>
    <row r="1834">
      <c r="A1834" s="2" t="s">
        <v>10784</v>
      </c>
      <c r="B1834" s="2" t="s">
        <v>10785</v>
      </c>
      <c r="C1834" s="2">
        <v>-53100</v>
      </c>
      <c r="D1834" s="2" t="s">
        <v>69</v>
      </c>
      <c r="E1834" s="2">
        <v>-117007.82</v>
      </c>
      <c r="F1834" s="2" t="s">
        <v>69</v>
      </c>
    </row>
    <row r="1835">
      <c r="A1835" s="2" t="s">
        <v>7324</v>
      </c>
      <c r="B1835" s="2" t="s">
        <v>7325</v>
      </c>
      <c r="C1835" s="2">
        <v>-3172</v>
      </c>
      <c r="D1835" s="2" t="s">
        <v>69</v>
      </c>
      <c r="E1835" s="2">
        <v>-64201.28</v>
      </c>
      <c r="F1835" s="2" t="s">
        <v>69</v>
      </c>
    </row>
    <row r="1836">
      <c r="A1836" s="2" t="s">
        <v>7326</v>
      </c>
      <c r="B1836" s="2" t="s">
        <v>7327</v>
      </c>
      <c r="C1836" s="2">
        <v>-2890</v>
      </c>
      <c r="D1836" s="2" t="s">
        <v>69</v>
      </c>
      <c r="E1836" s="2">
        <v>-43846.53</v>
      </c>
      <c r="F1836" s="2" t="s">
        <v>69</v>
      </c>
    </row>
    <row r="1837">
      <c r="A1837" s="2" t="s">
        <v>7328</v>
      </c>
      <c r="B1837" s="2" t="s">
        <v>7329</v>
      </c>
      <c r="C1837" s="2">
        <v>7600</v>
      </c>
      <c r="D1837" s="2" t="s">
        <v>69</v>
      </c>
      <c r="E1837" s="2">
        <v>40300.93</v>
      </c>
      <c r="F1837" s="2" t="s">
        <v>69</v>
      </c>
    </row>
    <row r="1838">
      <c r="A1838" s="2" t="s">
        <v>10786</v>
      </c>
      <c r="B1838" s="2" t="s">
        <v>10787</v>
      </c>
      <c r="C1838" s="2">
        <v>3700</v>
      </c>
      <c r="D1838" s="2" t="s">
        <v>69</v>
      </c>
      <c r="E1838" s="2">
        <v>49600.68</v>
      </c>
      <c r="F1838" s="2" t="s">
        <v>69</v>
      </c>
    </row>
    <row r="1839">
      <c r="A1839" s="2" t="s">
        <v>10788</v>
      </c>
      <c r="B1839" s="2" t="s">
        <v>10789</v>
      </c>
      <c r="C1839" s="2">
        <v>1959</v>
      </c>
      <c r="D1839" s="2" t="s">
        <v>69</v>
      </c>
      <c r="E1839" s="2">
        <v>62356.71</v>
      </c>
      <c r="F1839" s="2" t="s">
        <v>69</v>
      </c>
    </row>
    <row r="1840">
      <c r="A1840" s="2" t="s">
        <v>7332</v>
      </c>
      <c r="B1840" s="2" t="s">
        <v>7333</v>
      </c>
      <c r="C1840" s="2">
        <v>16590</v>
      </c>
      <c r="D1840" s="2" t="s">
        <v>69</v>
      </c>
      <c r="E1840" s="2">
        <v>139922.99</v>
      </c>
      <c r="F1840" s="2" t="s">
        <v>69</v>
      </c>
    </row>
    <row r="1841">
      <c r="A1841" s="2" t="s">
        <v>10790</v>
      </c>
      <c r="B1841" s="2" t="s">
        <v>10791</v>
      </c>
      <c r="C1841" s="2">
        <v>-453</v>
      </c>
      <c r="D1841" s="2" t="s">
        <v>69</v>
      </c>
      <c r="E1841" s="2">
        <v>-44593.32</v>
      </c>
      <c r="F1841" s="2" t="s">
        <v>69</v>
      </c>
    </row>
    <row r="1842">
      <c r="A1842" s="2" t="s">
        <v>7336</v>
      </c>
      <c r="B1842" s="2" t="s">
        <v>7337</v>
      </c>
      <c r="C1842" s="2">
        <v>21863</v>
      </c>
      <c r="D1842" s="2" t="s">
        <v>69</v>
      </c>
      <c r="E1842" s="2">
        <v>159266.37</v>
      </c>
      <c r="F1842" s="2" t="s">
        <v>69</v>
      </c>
    </row>
    <row r="1843">
      <c r="A1843" s="2" t="s">
        <v>10792</v>
      </c>
      <c r="B1843" s="2" t="s">
        <v>10793</v>
      </c>
      <c r="C1843" s="2">
        <v>1780</v>
      </c>
      <c r="D1843" s="2" t="s">
        <v>69</v>
      </c>
      <c r="E1843" s="2">
        <v>79619.4</v>
      </c>
      <c r="F1843" s="2" t="s">
        <v>69</v>
      </c>
    </row>
    <row r="1844">
      <c r="A1844" s="2" t="s">
        <v>10794</v>
      </c>
      <c r="B1844" s="2" t="s">
        <v>10795</v>
      </c>
      <c r="C1844" s="2">
        <v>20622</v>
      </c>
      <c r="D1844" s="2" t="s">
        <v>69</v>
      </c>
      <c r="E1844" s="2">
        <v>168069.3</v>
      </c>
      <c r="F1844" s="2" t="s">
        <v>69</v>
      </c>
    </row>
    <row r="1845">
      <c r="A1845" s="2" t="s">
        <v>10796</v>
      </c>
      <c r="B1845" s="2" t="s">
        <v>10797</v>
      </c>
      <c r="C1845" s="2">
        <v>3217</v>
      </c>
      <c r="D1845" s="2" t="s">
        <v>69</v>
      </c>
      <c r="E1845" s="2">
        <v>24159.67</v>
      </c>
      <c r="F1845" s="2" t="s">
        <v>69</v>
      </c>
    </row>
    <row r="1846">
      <c r="A1846" s="2" t="s">
        <v>7344</v>
      </c>
      <c r="B1846" s="2" t="s">
        <v>7345</v>
      </c>
      <c r="C1846" s="2">
        <v>3386</v>
      </c>
      <c r="D1846" s="2" t="s">
        <v>69</v>
      </c>
      <c r="E1846" s="2">
        <v>194898.16</v>
      </c>
      <c r="F1846" s="2" t="s">
        <v>69</v>
      </c>
    </row>
    <row r="1847">
      <c r="A1847" s="2" t="s">
        <v>7346</v>
      </c>
      <c r="B1847" s="2" t="s">
        <v>7347</v>
      </c>
      <c r="C1847" s="2">
        <v>3934</v>
      </c>
      <c r="D1847" s="2" t="s">
        <v>69</v>
      </c>
      <c r="E1847" s="2">
        <v>125937.74</v>
      </c>
      <c r="F1847" s="2" t="s">
        <v>69</v>
      </c>
    </row>
    <row r="1848">
      <c r="A1848" s="2" t="s">
        <v>7352</v>
      </c>
      <c r="B1848" s="2" t="s">
        <v>7353</v>
      </c>
      <c r="C1848" s="2">
        <v>9357</v>
      </c>
      <c r="D1848" s="2" t="s">
        <v>69</v>
      </c>
      <c r="E1848" s="2">
        <v>60820.5</v>
      </c>
      <c r="F1848" s="2" t="s">
        <v>69</v>
      </c>
    </row>
    <row r="1849">
      <c r="A1849" s="2" t="s">
        <v>7354</v>
      </c>
      <c r="B1849" s="2" t="s">
        <v>7355</v>
      </c>
      <c r="C1849" s="2">
        <v>11109</v>
      </c>
      <c r="D1849" s="2" t="s">
        <v>69</v>
      </c>
      <c r="E1849" s="2">
        <v>87054.04</v>
      </c>
      <c r="F1849" s="2" t="s">
        <v>69</v>
      </c>
    </row>
    <row r="1850">
      <c r="A1850" s="2" t="s">
        <v>7356</v>
      </c>
      <c r="B1850" s="2" t="s">
        <v>7357</v>
      </c>
      <c r="C1850" s="2">
        <v>-2864</v>
      </c>
      <c r="D1850" s="2" t="s">
        <v>69</v>
      </c>
      <c r="E1850" s="2">
        <v>-36934.38</v>
      </c>
      <c r="F1850" s="2" t="s">
        <v>69</v>
      </c>
    </row>
    <row r="1851">
      <c r="A1851" s="2" t="s">
        <v>10798</v>
      </c>
      <c r="B1851" s="2" t="s">
        <v>10799</v>
      </c>
      <c r="C1851" s="2">
        <v>-4413</v>
      </c>
      <c r="D1851" s="2" t="s">
        <v>69</v>
      </c>
      <c r="E1851" s="2">
        <v>-53115.57</v>
      </c>
      <c r="F1851" s="2" t="s">
        <v>69</v>
      </c>
    </row>
    <row r="1852">
      <c r="A1852" s="2" t="s">
        <v>10800</v>
      </c>
      <c r="B1852" s="2" t="s">
        <v>10801</v>
      </c>
      <c r="C1852" s="2">
        <v>-10800</v>
      </c>
      <c r="D1852" s="2" t="s">
        <v>69</v>
      </c>
      <c r="E1852" s="2">
        <v>-165612.16</v>
      </c>
      <c r="F1852" s="2" t="s">
        <v>69</v>
      </c>
    </row>
    <row r="1853">
      <c r="A1853" s="2" t="s">
        <v>10802</v>
      </c>
      <c r="B1853" s="2" t="s">
        <v>10803</v>
      </c>
      <c r="C1853" s="2">
        <v>-8128</v>
      </c>
      <c r="D1853" s="2" t="s">
        <v>69</v>
      </c>
      <c r="E1853" s="2">
        <v>-97779.84</v>
      </c>
      <c r="F1853" s="2" t="s">
        <v>69</v>
      </c>
    </row>
    <row r="1854">
      <c r="A1854" s="2" t="s">
        <v>7358</v>
      </c>
      <c r="B1854" s="2" t="s">
        <v>7359</v>
      </c>
      <c r="C1854" s="2">
        <v>4435</v>
      </c>
      <c r="D1854" s="2" t="s">
        <v>69</v>
      </c>
      <c r="E1854" s="2">
        <v>19367.01</v>
      </c>
      <c r="F1854" s="2" t="s">
        <v>69</v>
      </c>
    </row>
    <row r="1855">
      <c r="A1855" s="2" t="s">
        <v>7360</v>
      </c>
      <c r="B1855" s="2" t="s">
        <v>7361</v>
      </c>
      <c r="C1855" s="2">
        <v>121</v>
      </c>
      <c r="D1855" s="2" t="s">
        <v>69</v>
      </c>
      <c r="E1855" s="2">
        <v>24892.78</v>
      </c>
      <c r="F1855" s="2" t="s">
        <v>69</v>
      </c>
    </row>
    <row r="1856">
      <c r="A1856" s="2" t="s">
        <v>7362</v>
      </c>
      <c r="B1856" s="2" t="s">
        <v>7363</v>
      </c>
      <c r="C1856" s="2">
        <v>1979</v>
      </c>
      <c r="D1856" s="2" t="s">
        <v>69</v>
      </c>
      <c r="E1856" s="2">
        <v>65287.21</v>
      </c>
      <c r="F1856" s="2" t="s">
        <v>69</v>
      </c>
    </row>
    <row r="1857">
      <c r="A1857" s="2" t="s">
        <v>7364</v>
      </c>
      <c r="B1857" s="2" t="s">
        <v>7365</v>
      </c>
      <c r="C1857" s="2">
        <v>1578</v>
      </c>
      <c r="D1857" s="2" t="s">
        <v>69</v>
      </c>
      <c r="E1857" s="2">
        <v>113612.56</v>
      </c>
      <c r="F1857" s="2" t="s">
        <v>69</v>
      </c>
    </row>
    <row r="1858">
      <c r="A1858" s="2" t="s">
        <v>10804</v>
      </c>
      <c r="B1858" s="2" t="s">
        <v>10805</v>
      </c>
      <c r="C1858" s="2">
        <v>-1451</v>
      </c>
      <c r="D1858" s="2" t="s">
        <v>69</v>
      </c>
      <c r="E1858" s="2">
        <v>-31851.41</v>
      </c>
      <c r="F1858" s="2" t="s">
        <v>69</v>
      </c>
    </row>
    <row r="1859">
      <c r="A1859" s="2" t="s">
        <v>7368</v>
      </c>
      <c r="B1859" s="2" t="s">
        <v>7369</v>
      </c>
      <c r="C1859" s="2">
        <v>12547</v>
      </c>
      <c r="D1859" s="2" t="s">
        <v>69</v>
      </c>
      <c r="E1859" s="2">
        <v>77520.17</v>
      </c>
      <c r="F1859" s="2" t="s">
        <v>69</v>
      </c>
    </row>
    <row r="1860">
      <c r="A1860" s="2" t="s">
        <v>7370</v>
      </c>
      <c r="B1860" s="2" t="s">
        <v>7371</v>
      </c>
      <c r="C1860" s="2">
        <v>1006</v>
      </c>
      <c r="D1860" s="2" t="s">
        <v>69</v>
      </c>
      <c r="E1860" s="2">
        <v>28077.46</v>
      </c>
      <c r="F1860" s="2" t="s">
        <v>69</v>
      </c>
    </row>
    <row r="1861">
      <c r="A1861" s="2" t="s">
        <v>7372</v>
      </c>
      <c r="B1861" s="2" t="s">
        <v>7373</v>
      </c>
      <c r="C1861" s="2">
        <v>-6606</v>
      </c>
      <c r="D1861" s="2" t="s">
        <v>69</v>
      </c>
      <c r="E1861" s="2">
        <v>-34865.05</v>
      </c>
      <c r="F1861" s="2" t="s">
        <v>69</v>
      </c>
    </row>
    <row r="1862">
      <c r="A1862" s="2" t="s">
        <v>7376</v>
      </c>
      <c r="B1862" s="2" t="s">
        <v>7377</v>
      </c>
      <c r="C1862" s="2">
        <v>-282</v>
      </c>
      <c r="D1862" s="2" t="s">
        <v>69</v>
      </c>
      <c r="E1862" s="2">
        <v>-29039.98</v>
      </c>
      <c r="F1862" s="2" t="s">
        <v>69</v>
      </c>
    </row>
    <row r="1863">
      <c r="A1863" s="2" t="s">
        <v>7378</v>
      </c>
      <c r="B1863" s="2" t="s">
        <v>7379</v>
      </c>
      <c r="C1863" s="2">
        <v>10717</v>
      </c>
      <c r="D1863" s="2" t="s">
        <v>69</v>
      </c>
      <c r="E1863" s="2">
        <v>114671.9</v>
      </c>
      <c r="F1863" s="2" t="s">
        <v>69</v>
      </c>
    </row>
    <row r="1864">
      <c r="A1864" s="2" t="s">
        <v>7380</v>
      </c>
      <c r="B1864" s="2" t="s">
        <v>7381</v>
      </c>
      <c r="C1864" s="2">
        <v>1000</v>
      </c>
      <c r="D1864" s="2" t="s">
        <v>69</v>
      </c>
      <c r="E1864" s="2">
        <v>20531.29</v>
      </c>
      <c r="F1864" s="2" t="s">
        <v>69</v>
      </c>
    </row>
    <row r="1865">
      <c r="A1865" s="2" t="s">
        <v>7382</v>
      </c>
      <c r="B1865" s="2" t="s">
        <v>7383</v>
      </c>
      <c r="C1865" s="2">
        <v>-1856</v>
      </c>
      <c r="D1865" s="2" t="s">
        <v>69</v>
      </c>
      <c r="E1865" s="2">
        <v>-31923.2</v>
      </c>
      <c r="F1865" s="2" t="s">
        <v>69</v>
      </c>
    </row>
    <row r="1866">
      <c r="A1866" s="2" t="s">
        <v>10806</v>
      </c>
      <c r="B1866" s="2" t="s">
        <v>10807</v>
      </c>
      <c r="C1866" s="2">
        <v>-1828</v>
      </c>
      <c r="D1866" s="2" t="s">
        <v>69</v>
      </c>
      <c r="E1866" s="2">
        <v>-57257.09</v>
      </c>
      <c r="F1866" s="2" t="s">
        <v>69</v>
      </c>
    </row>
    <row r="1867">
      <c r="A1867" s="2" t="s">
        <v>10808</v>
      </c>
      <c r="B1867" s="2" t="s">
        <v>10809</v>
      </c>
      <c r="C1867" s="2">
        <v>-9196</v>
      </c>
      <c r="D1867" s="2" t="s">
        <v>69</v>
      </c>
      <c r="E1867" s="2">
        <v>-45244.32</v>
      </c>
      <c r="F1867" s="2" t="s">
        <v>69</v>
      </c>
    </row>
    <row r="1868">
      <c r="A1868" s="2" t="s">
        <v>7386</v>
      </c>
      <c r="B1868" s="2" t="s">
        <v>7387</v>
      </c>
      <c r="C1868" s="2">
        <v>4718</v>
      </c>
      <c r="D1868" s="2" t="s">
        <v>69</v>
      </c>
      <c r="E1868" s="2">
        <v>112524.3</v>
      </c>
      <c r="F1868" s="2" t="s">
        <v>69</v>
      </c>
    </row>
    <row r="1869">
      <c r="A1869" s="2" t="s">
        <v>10810</v>
      </c>
      <c r="B1869" s="2" t="s">
        <v>10811</v>
      </c>
      <c r="C1869" s="2">
        <v>268</v>
      </c>
      <c r="D1869" s="2" t="s">
        <v>69</v>
      </c>
      <c r="E1869" s="2">
        <v>49354.88</v>
      </c>
      <c r="F1869" s="2" t="s">
        <v>69</v>
      </c>
    </row>
    <row r="1870">
      <c r="A1870" s="2" t="s">
        <v>7388</v>
      </c>
      <c r="B1870" s="2" t="s">
        <v>7389</v>
      </c>
      <c r="C1870" s="2">
        <v>3263</v>
      </c>
      <c r="D1870" s="2" t="s">
        <v>69</v>
      </c>
      <c r="E1870" s="2">
        <v>58929.78</v>
      </c>
      <c r="F1870" s="2" t="s">
        <v>69</v>
      </c>
    </row>
    <row r="1871">
      <c r="A1871" s="2" t="s">
        <v>7390</v>
      </c>
      <c r="B1871" s="2" t="s">
        <v>7391</v>
      </c>
      <c r="C1871" s="2">
        <v>-6662</v>
      </c>
      <c r="D1871" s="2" t="s">
        <v>69</v>
      </c>
      <c r="E1871" s="2">
        <v>-188667.84</v>
      </c>
      <c r="F1871" s="2" t="s">
        <v>69</v>
      </c>
    </row>
    <row r="1872">
      <c r="A1872" s="2" t="s">
        <v>7392</v>
      </c>
      <c r="B1872" s="2" t="s">
        <v>7393</v>
      </c>
      <c r="C1872" s="2">
        <v>2569</v>
      </c>
      <c r="D1872" s="2" t="s">
        <v>69</v>
      </c>
      <c r="E1872" s="2">
        <v>90660.01</v>
      </c>
      <c r="F1872" s="2" t="s">
        <v>69</v>
      </c>
    </row>
    <row r="1873">
      <c r="A1873" s="2" t="s">
        <v>10812</v>
      </c>
      <c r="B1873" s="2" t="s">
        <v>10813</v>
      </c>
      <c r="C1873" s="2">
        <v>-1712</v>
      </c>
      <c r="D1873" s="2" t="s">
        <v>69</v>
      </c>
      <c r="E1873" s="2">
        <v>-35986.24</v>
      </c>
      <c r="F1873" s="2" t="s">
        <v>69</v>
      </c>
    </row>
    <row r="1874">
      <c r="A1874" s="2" t="s">
        <v>7396</v>
      </c>
      <c r="B1874" s="2" t="s">
        <v>7397</v>
      </c>
      <c r="C1874" s="2">
        <v>5570</v>
      </c>
      <c r="D1874" s="2" t="s">
        <v>69</v>
      </c>
      <c r="E1874" s="2">
        <v>134459.8</v>
      </c>
      <c r="F1874" s="2" t="s">
        <v>69</v>
      </c>
    </row>
    <row r="1875">
      <c r="A1875" s="2" t="s">
        <v>7402</v>
      </c>
      <c r="B1875" s="2" t="s">
        <v>7403</v>
      </c>
      <c r="C1875" s="2">
        <v>-4171</v>
      </c>
      <c r="D1875" s="2" t="s">
        <v>69</v>
      </c>
      <c r="E1875" s="2">
        <v>-52429.47</v>
      </c>
      <c r="F1875" s="2" t="s">
        <v>69</v>
      </c>
    </row>
    <row r="1876">
      <c r="A1876" s="2" t="s">
        <v>5198</v>
      </c>
      <c r="B1876" s="2" t="s">
        <v>10814</v>
      </c>
      <c r="C1876" s="2">
        <v>1039</v>
      </c>
      <c r="D1876" s="2" t="s">
        <v>69</v>
      </c>
      <c r="E1876" s="2">
        <v>31783.01</v>
      </c>
      <c r="F1876" s="2" t="s">
        <v>69</v>
      </c>
    </row>
    <row r="1877">
      <c r="A1877" s="2" t="s">
        <v>7404</v>
      </c>
      <c r="B1877" s="2" t="s">
        <v>7405</v>
      </c>
      <c r="C1877" s="2">
        <v>-7265</v>
      </c>
      <c r="D1877" s="2" t="s">
        <v>69</v>
      </c>
      <c r="E1877" s="2">
        <v>-184748.95</v>
      </c>
      <c r="F1877" s="2" t="s">
        <v>69</v>
      </c>
    </row>
    <row r="1878">
      <c r="A1878" s="2" t="s">
        <v>7406</v>
      </c>
      <c r="B1878" s="2" t="s">
        <v>7407</v>
      </c>
      <c r="C1878" s="2">
        <v>-1086</v>
      </c>
      <c r="D1878" s="2" t="s">
        <v>69</v>
      </c>
      <c r="E1878" s="2">
        <v>-69145.62</v>
      </c>
      <c r="F1878" s="2" t="s">
        <v>69</v>
      </c>
    </row>
    <row r="1879">
      <c r="A1879" s="2" t="s">
        <v>7408</v>
      </c>
      <c r="B1879" s="2" t="s">
        <v>7409</v>
      </c>
      <c r="C1879" s="2">
        <v>-3476</v>
      </c>
      <c r="D1879" s="2" t="s">
        <v>69</v>
      </c>
      <c r="E1879" s="2">
        <v>-58486.03</v>
      </c>
      <c r="F1879" s="2" t="s">
        <v>69</v>
      </c>
    </row>
    <row r="1880">
      <c r="A1880" s="2" t="s">
        <v>7412</v>
      </c>
      <c r="B1880" s="2" t="s">
        <v>7413</v>
      </c>
      <c r="C1880" s="2">
        <v>11465</v>
      </c>
      <c r="D1880" s="2" t="s">
        <v>69</v>
      </c>
      <c r="E1880" s="2">
        <v>64393.71</v>
      </c>
      <c r="F1880" s="2" t="s">
        <v>69</v>
      </c>
    </row>
    <row r="1881">
      <c r="A1881" s="2" t="s">
        <v>10815</v>
      </c>
      <c r="B1881" s="2" t="s">
        <v>10816</v>
      </c>
      <c r="C1881" s="2">
        <v>1692</v>
      </c>
      <c r="D1881" s="2" t="s">
        <v>69</v>
      </c>
      <c r="E1881" s="2">
        <v>22210.64</v>
      </c>
      <c r="F1881" s="2" t="s">
        <v>69</v>
      </c>
    </row>
    <row r="1882">
      <c r="A1882" s="2" t="s">
        <v>10817</v>
      </c>
      <c r="B1882" s="2" t="s">
        <v>10818</v>
      </c>
      <c r="C1882" s="2">
        <v>-11100</v>
      </c>
      <c r="D1882" s="2" t="s">
        <v>69</v>
      </c>
      <c r="E1882" s="2">
        <v>-85894.32</v>
      </c>
      <c r="F1882" s="2" t="s">
        <v>69</v>
      </c>
    </row>
    <row r="1883">
      <c r="A1883" s="2" t="s">
        <v>10819</v>
      </c>
      <c r="B1883" s="2" t="s">
        <v>10820</v>
      </c>
      <c r="C1883" s="2">
        <v>-11892</v>
      </c>
      <c r="D1883" s="2" t="s">
        <v>69</v>
      </c>
      <c r="E1883" s="2">
        <v>-80568.3</v>
      </c>
      <c r="F1883" s="2" t="s">
        <v>69</v>
      </c>
    </row>
    <row r="1884">
      <c r="A1884" s="2" t="s">
        <v>7422</v>
      </c>
      <c r="B1884" s="2" t="s">
        <v>7423</v>
      </c>
      <c r="C1884" s="2">
        <v>5932</v>
      </c>
      <c r="D1884" s="2" t="s">
        <v>69</v>
      </c>
      <c r="E1884" s="2">
        <v>21000.78</v>
      </c>
      <c r="F1884" s="2" t="s">
        <v>69</v>
      </c>
    </row>
    <row r="1885">
      <c r="A1885" s="2" t="s">
        <v>7424</v>
      </c>
      <c r="B1885" s="2" t="s">
        <v>7425</v>
      </c>
      <c r="C1885" s="2">
        <v>1300</v>
      </c>
      <c r="D1885" s="2" t="s">
        <v>69</v>
      </c>
      <c r="E1885" s="2">
        <v>26462.12</v>
      </c>
      <c r="F1885" s="2" t="s">
        <v>69</v>
      </c>
    </row>
    <row r="1886">
      <c r="A1886" s="2" t="s">
        <v>7426</v>
      </c>
      <c r="B1886" s="2" t="s">
        <v>7427</v>
      </c>
      <c r="C1886" s="2">
        <v>5332</v>
      </c>
      <c r="D1886" s="2" t="s">
        <v>69</v>
      </c>
      <c r="E1886" s="2">
        <v>98333.76</v>
      </c>
      <c r="F1886" s="2" t="s">
        <v>69</v>
      </c>
    </row>
    <row r="1887">
      <c r="A1887" s="2" t="s">
        <v>7428</v>
      </c>
      <c r="B1887" s="2" t="s">
        <v>7429</v>
      </c>
      <c r="C1887" s="2">
        <v>-658</v>
      </c>
      <c r="D1887" s="2" t="s">
        <v>69</v>
      </c>
      <c r="E1887" s="2">
        <v>-34545</v>
      </c>
      <c r="F1887" s="2" t="s">
        <v>69</v>
      </c>
    </row>
    <row r="1888">
      <c r="A1888" s="2" t="s">
        <v>7430</v>
      </c>
      <c r="B1888" s="2" t="s">
        <v>7431</v>
      </c>
      <c r="C1888" s="2">
        <v>15100</v>
      </c>
      <c r="D1888" s="2" t="s">
        <v>69</v>
      </c>
      <c r="E1888" s="2">
        <v>91739.48</v>
      </c>
      <c r="F1888" s="2" t="s">
        <v>69</v>
      </c>
    </row>
    <row r="1889">
      <c r="A1889" s="2" t="s">
        <v>10821</v>
      </c>
      <c r="B1889" s="2" t="s">
        <v>10822</v>
      </c>
      <c r="C1889" s="2">
        <v>1100</v>
      </c>
      <c r="D1889" s="2" t="s">
        <v>69</v>
      </c>
      <c r="E1889" s="2">
        <v>23240.35</v>
      </c>
      <c r="F1889" s="2" t="s">
        <v>69</v>
      </c>
    </row>
    <row r="1890">
      <c r="A1890" s="2" t="s">
        <v>10823</v>
      </c>
      <c r="B1890" s="2" t="s">
        <v>10824</v>
      </c>
      <c r="C1890" s="2">
        <v>23000</v>
      </c>
      <c r="D1890" s="2" t="s">
        <v>69</v>
      </c>
      <c r="E1890" s="2">
        <v>194300.52</v>
      </c>
      <c r="F1890" s="2" t="s">
        <v>69</v>
      </c>
    </row>
    <row r="1891">
      <c r="A1891" s="2" t="s">
        <v>10825</v>
      </c>
      <c r="B1891" s="2" t="s">
        <v>10826</v>
      </c>
      <c r="C1891" s="2">
        <v>-8964</v>
      </c>
      <c r="D1891" s="2" t="s">
        <v>69</v>
      </c>
      <c r="E1891" s="2">
        <v>-29661.6</v>
      </c>
      <c r="F1891" s="2" t="s">
        <v>69</v>
      </c>
    </row>
    <row r="1892">
      <c r="A1892" s="2" t="s">
        <v>10827</v>
      </c>
      <c r="B1892" s="2" t="s">
        <v>10828</v>
      </c>
      <c r="C1892" s="2">
        <v>1121</v>
      </c>
      <c r="D1892" s="2" t="s">
        <v>69</v>
      </c>
      <c r="E1892" s="2">
        <v>38416.67</v>
      </c>
      <c r="F1892" s="2" t="s">
        <v>69</v>
      </c>
    </row>
    <row r="1893">
      <c r="A1893" s="2" t="s">
        <v>10829</v>
      </c>
      <c r="B1893" s="2" t="s">
        <v>10830</v>
      </c>
      <c r="C1893" s="2">
        <v>3580</v>
      </c>
      <c r="D1893" s="2" t="s">
        <v>69</v>
      </c>
      <c r="E1893" s="2">
        <v>32971.8</v>
      </c>
      <c r="F1893" s="2" t="s">
        <v>69</v>
      </c>
    </row>
    <row r="1894">
      <c r="A1894" s="2" t="s">
        <v>10831</v>
      </c>
      <c r="B1894" s="2" t="s">
        <v>10832</v>
      </c>
      <c r="C1894" s="2">
        <v>2398</v>
      </c>
      <c r="D1894" s="2" t="s">
        <v>69</v>
      </c>
      <c r="E1894" s="2">
        <v>49015.12</v>
      </c>
      <c r="F1894" s="2" t="s">
        <v>69</v>
      </c>
    </row>
    <row r="1895">
      <c r="A1895" s="2" t="s">
        <v>7438</v>
      </c>
      <c r="B1895" s="2" t="s">
        <v>7439</v>
      </c>
      <c r="C1895" s="2">
        <v>102</v>
      </c>
      <c r="D1895" s="2" t="s">
        <v>69</v>
      </c>
      <c r="E1895" s="2">
        <v>11205.72</v>
      </c>
      <c r="F1895" s="2" t="s">
        <v>69</v>
      </c>
    </row>
    <row r="1896">
      <c r="A1896" s="2" t="s">
        <v>7440</v>
      </c>
      <c r="B1896" s="2" t="s">
        <v>7441</v>
      </c>
      <c r="C1896" s="2">
        <v>-1154</v>
      </c>
      <c r="D1896" s="2" t="s">
        <v>69</v>
      </c>
      <c r="E1896" s="2">
        <v>-60458.06</v>
      </c>
      <c r="F1896" s="2" t="s">
        <v>69</v>
      </c>
    </row>
    <row r="1897">
      <c r="A1897" s="2" t="s">
        <v>7444</v>
      </c>
      <c r="B1897" s="2" t="s">
        <v>7445</v>
      </c>
      <c r="C1897" s="2">
        <v>394</v>
      </c>
      <c r="D1897" s="2" t="s">
        <v>69</v>
      </c>
      <c r="E1897" s="2">
        <v>42189.52</v>
      </c>
      <c r="F1897" s="2" t="s">
        <v>69</v>
      </c>
    </row>
    <row r="1898">
      <c r="A1898" s="2" t="s">
        <v>10833</v>
      </c>
      <c r="B1898" s="2" t="s">
        <v>10834</v>
      </c>
      <c r="C1898" s="2">
        <v>-5800</v>
      </c>
      <c r="D1898" s="2" t="s">
        <v>69</v>
      </c>
      <c r="E1898" s="2">
        <v>-239541.8</v>
      </c>
      <c r="F1898" s="2" t="s">
        <v>69</v>
      </c>
    </row>
    <row r="1899">
      <c r="A1899" s="2" t="s">
        <v>7446</v>
      </c>
      <c r="B1899" s="2" t="s">
        <v>7447</v>
      </c>
      <c r="C1899" s="2">
        <v>-2625</v>
      </c>
      <c r="D1899" s="2" t="s">
        <v>69</v>
      </c>
      <c r="E1899" s="2">
        <v>-25778.37</v>
      </c>
      <c r="F1899" s="2" t="s">
        <v>69</v>
      </c>
    </row>
    <row r="1900">
      <c r="A1900" s="2" t="s">
        <v>7448</v>
      </c>
      <c r="B1900" s="2" t="s">
        <v>7449</v>
      </c>
      <c r="C1900" s="2">
        <v>16059</v>
      </c>
      <c r="D1900" s="2" t="s">
        <v>69</v>
      </c>
      <c r="E1900" s="2">
        <v>136168.37</v>
      </c>
      <c r="F1900" s="2" t="s">
        <v>69</v>
      </c>
    </row>
    <row r="1901">
      <c r="A1901" s="2" t="s">
        <v>7452</v>
      </c>
      <c r="B1901" s="2" t="s">
        <v>7453</v>
      </c>
      <c r="C1901" s="2">
        <v>9247</v>
      </c>
      <c r="D1901" s="2" t="s">
        <v>69</v>
      </c>
      <c r="E1901" s="2">
        <v>143791.83</v>
      </c>
      <c r="F1901" s="2" t="s">
        <v>69</v>
      </c>
    </row>
    <row r="1902">
      <c r="A1902" s="2" t="s">
        <v>7454</v>
      </c>
      <c r="B1902" s="2" t="s">
        <v>7455</v>
      </c>
      <c r="C1902" s="2">
        <v>23621</v>
      </c>
      <c r="D1902" s="2" t="s">
        <v>69</v>
      </c>
      <c r="E1902" s="2">
        <v>113617.01</v>
      </c>
      <c r="F1902" s="2" t="s">
        <v>69</v>
      </c>
    </row>
    <row r="1903">
      <c r="A1903" s="2" t="s">
        <v>7456</v>
      </c>
      <c r="B1903" s="2" t="s">
        <v>7457</v>
      </c>
      <c r="C1903" s="2">
        <v>28700</v>
      </c>
      <c r="D1903" s="2" t="s">
        <v>69</v>
      </c>
      <c r="E1903" s="2">
        <v>273674.73</v>
      </c>
      <c r="F1903" s="2" t="s">
        <v>69</v>
      </c>
    </row>
    <row r="1904">
      <c r="A1904" s="2" t="s">
        <v>7458</v>
      </c>
      <c r="B1904" s="2" t="s">
        <v>7459</v>
      </c>
      <c r="C1904" s="2">
        <v>18500</v>
      </c>
      <c r="D1904" s="2" t="s">
        <v>69</v>
      </c>
      <c r="E1904" s="2">
        <v>287049.2</v>
      </c>
      <c r="F1904" s="2" t="s">
        <v>69</v>
      </c>
    </row>
    <row r="1905">
      <c r="A1905" s="2" t="s">
        <v>7460</v>
      </c>
      <c r="B1905" s="2" t="s">
        <v>7461</v>
      </c>
      <c r="C1905" s="2">
        <v>-3338</v>
      </c>
      <c r="D1905" s="2" t="s">
        <v>69</v>
      </c>
      <c r="E1905" s="2">
        <v>-124407.26</v>
      </c>
      <c r="F1905" s="2" t="s">
        <v>69</v>
      </c>
    </row>
    <row r="1906">
      <c r="A1906" s="2" t="s">
        <v>7464</v>
      </c>
      <c r="B1906" s="2" t="s">
        <v>7465</v>
      </c>
      <c r="C1906" s="2">
        <v>3406</v>
      </c>
      <c r="D1906" s="2" t="s">
        <v>69</v>
      </c>
      <c r="E1906" s="2">
        <v>114271.3</v>
      </c>
      <c r="F1906" s="2" t="s">
        <v>69</v>
      </c>
    </row>
    <row r="1907">
      <c r="A1907" s="2" t="s">
        <v>7466</v>
      </c>
      <c r="B1907" s="2" t="s">
        <v>7467</v>
      </c>
      <c r="C1907" s="2">
        <v>1012</v>
      </c>
      <c r="D1907" s="2" t="s">
        <v>69</v>
      </c>
      <c r="E1907" s="2">
        <v>151342.9</v>
      </c>
      <c r="F1907" s="2" t="s">
        <v>69</v>
      </c>
    </row>
    <row r="1908">
      <c r="A1908" s="2" t="s">
        <v>10835</v>
      </c>
      <c r="B1908" s="2" t="s">
        <v>10836</v>
      </c>
      <c r="C1908" s="2">
        <v>-600</v>
      </c>
      <c r="D1908" s="2" t="s">
        <v>69</v>
      </c>
      <c r="E1908" s="2">
        <v>-18792.14</v>
      </c>
      <c r="F1908" s="2" t="s">
        <v>69</v>
      </c>
    </row>
    <row r="1909">
      <c r="A1909" s="2" t="s">
        <v>10837</v>
      </c>
      <c r="B1909" s="2" t="s">
        <v>10838</v>
      </c>
      <c r="C1909" s="2">
        <v>-1002</v>
      </c>
      <c r="D1909" s="2" t="s">
        <v>69</v>
      </c>
      <c r="E1909" s="2">
        <v>-35430.72</v>
      </c>
      <c r="F1909" s="2" t="s">
        <v>69</v>
      </c>
    </row>
    <row r="1910">
      <c r="A1910" s="2" t="s">
        <v>10839</v>
      </c>
      <c r="B1910" s="2" t="s">
        <v>10840</v>
      </c>
      <c r="C1910" s="2">
        <v>-1400</v>
      </c>
      <c r="D1910" s="2" t="s">
        <v>69</v>
      </c>
      <c r="E1910" s="2">
        <v>-80736.71</v>
      </c>
      <c r="F1910" s="2" t="s">
        <v>69</v>
      </c>
    </row>
    <row r="1911">
      <c r="A1911" s="2" t="s">
        <v>7468</v>
      </c>
      <c r="B1911" s="2" t="s">
        <v>7469</v>
      </c>
      <c r="C1911" s="2">
        <v>1914</v>
      </c>
      <c r="D1911" s="2" t="s">
        <v>69</v>
      </c>
      <c r="E1911" s="2">
        <v>22784.57</v>
      </c>
      <c r="F1911" s="2" t="s">
        <v>69</v>
      </c>
    </row>
    <row r="1912">
      <c r="A1912" s="2" t="s">
        <v>7470</v>
      </c>
      <c r="B1912" s="2" t="s">
        <v>7471</v>
      </c>
      <c r="C1912" s="2">
        <v>-10445</v>
      </c>
      <c r="D1912" s="2" t="s">
        <v>69</v>
      </c>
      <c r="E1912" s="2">
        <v>-51587.59</v>
      </c>
      <c r="F1912" s="2" t="s">
        <v>69</v>
      </c>
    </row>
    <row r="1913">
      <c r="A1913" s="2" t="s">
        <v>7472</v>
      </c>
      <c r="B1913" s="2" t="s">
        <v>7473</v>
      </c>
      <c r="C1913" s="2">
        <v>21182</v>
      </c>
      <c r="D1913" s="2" t="s">
        <v>69</v>
      </c>
      <c r="E1913" s="2">
        <v>203559.02</v>
      </c>
      <c r="F1913" s="2" t="s">
        <v>69</v>
      </c>
    </row>
    <row r="1914">
      <c r="A1914" s="2" t="s">
        <v>7474</v>
      </c>
      <c r="B1914" s="2" t="s">
        <v>7475</v>
      </c>
      <c r="C1914" s="2">
        <v>-2750</v>
      </c>
      <c r="D1914" s="2" t="s">
        <v>69</v>
      </c>
      <c r="E1914" s="2">
        <v>-211970</v>
      </c>
      <c r="F1914" s="2" t="s">
        <v>69</v>
      </c>
    </row>
    <row r="1915">
      <c r="A1915" s="2" t="s">
        <v>7476</v>
      </c>
      <c r="B1915" s="2" t="s">
        <v>7477</v>
      </c>
      <c r="C1915" s="2">
        <v>-12082</v>
      </c>
      <c r="D1915" s="2" t="s">
        <v>69</v>
      </c>
      <c r="E1915" s="2">
        <v>-16438.92</v>
      </c>
      <c r="F1915" s="2" t="s">
        <v>69</v>
      </c>
    </row>
    <row r="1916">
      <c r="A1916" s="2" t="s">
        <v>7478</v>
      </c>
      <c r="B1916" s="2" t="s">
        <v>7479</v>
      </c>
      <c r="C1916" s="2">
        <v>-941</v>
      </c>
      <c r="D1916" s="2" t="s">
        <v>69</v>
      </c>
      <c r="E1916" s="2">
        <v>-26818.5</v>
      </c>
      <c r="F1916" s="2" t="s">
        <v>69</v>
      </c>
    </row>
    <row r="1917">
      <c r="A1917" s="2" t="s">
        <v>7480</v>
      </c>
      <c r="B1917" s="2" t="s">
        <v>7481</v>
      </c>
      <c r="C1917" s="2">
        <v>21633</v>
      </c>
      <c r="D1917" s="2" t="s">
        <v>69</v>
      </c>
      <c r="E1917" s="2">
        <v>27468.17</v>
      </c>
      <c r="F1917" s="2" t="s">
        <v>69</v>
      </c>
    </row>
    <row r="1918">
      <c r="A1918" s="2" t="s">
        <v>10841</v>
      </c>
      <c r="B1918" s="2" t="s">
        <v>10842</v>
      </c>
      <c r="C1918" s="2">
        <v>5197</v>
      </c>
      <c r="D1918" s="2" t="s">
        <v>69</v>
      </c>
      <c r="E1918" s="2">
        <v>32631.76</v>
      </c>
      <c r="F1918" s="2" t="s">
        <v>69</v>
      </c>
    </row>
    <row r="1919">
      <c r="A1919" s="2" t="s">
        <v>10843</v>
      </c>
      <c r="B1919" s="2" t="s">
        <v>10844</v>
      </c>
      <c r="C1919" s="2">
        <v>946</v>
      </c>
      <c r="D1919" s="2" t="s">
        <v>69</v>
      </c>
      <c r="E1919" s="2">
        <v>49665</v>
      </c>
      <c r="F1919" s="2" t="s">
        <v>69</v>
      </c>
    </row>
    <row r="1920">
      <c r="A1920" s="2" t="s">
        <v>7484</v>
      </c>
      <c r="B1920" s="2" t="s">
        <v>7485</v>
      </c>
      <c r="C1920" s="2">
        <v>500</v>
      </c>
      <c r="D1920" s="2" t="s">
        <v>69</v>
      </c>
      <c r="E1920" s="2">
        <v>44666.59</v>
      </c>
      <c r="F1920" s="2" t="s">
        <v>69</v>
      </c>
    </row>
    <row r="1921">
      <c r="A1921" s="2" t="s">
        <v>10845</v>
      </c>
      <c r="B1921" s="2" t="s">
        <v>10846</v>
      </c>
      <c r="C1921" s="2">
        <v>-2300</v>
      </c>
      <c r="D1921" s="2" t="s">
        <v>69</v>
      </c>
      <c r="E1921" s="2">
        <v>-51970.79</v>
      </c>
      <c r="F1921" s="2" t="s">
        <v>69</v>
      </c>
    </row>
    <row r="1922">
      <c r="A1922" s="2" t="s">
        <v>7488</v>
      </c>
      <c r="B1922" s="2" t="s">
        <v>7489</v>
      </c>
      <c r="C1922" s="2">
        <v>5696</v>
      </c>
      <c r="D1922" s="2" t="s">
        <v>69</v>
      </c>
      <c r="E1922" s="2">
        <v>18089.57</v>
      </c>
      <c r="F1922" s="2" t="s">
        <v>69</v>
      </c>
    </row>
    <row r="1923">
      <c r="A1923" s="2" t="s">
        <v>7490</v>
      </c>
      <c r="B1923" s="2" t="s">
        <v>7491</v>
      </c>
      <c r="C1923" s="2">
        <v>-6942</v>
      </c>
      <c r="D1923" s="2" t="s">
        <v>69</v>
      </c>
      <c r="E1923" s="2">
        <v>-52649.04</v>
      </c>
      <c r="F1923" s="2" t="s">
        <v>69</v>
      </c>
    </row>
    <row r="1924">
      <c r="A1924" s="2" t="s">
        <v>7494</v>
      </c>
      <c r="B1924" s="2" t="s">
        <v>7495</v>
      </c>
      <c r="C1924" s="2">
        <v>2646</v>
      </c>
      <c r="D1924" s="2" t="s">
        <v>69</v>
      </c>
      <c r="E1924" s="2">
        <v>163231.74</v>
      </c>
      <c r="F1924" s="2" t="s">
        <v>69</v>
      </c>
    </row>
    <row r="1925">
      <c r="A1925" s="2" t="s">
        <v>10847</v>
      </c>
      <c r="B1925" s="2" t="s">
        <v>10848</v>
      </c>
      <c r="C1925" s="2">
        <v>-3100</v>
      </c>
      <c r="D1925" s="2" t="s">
        <v>69</v>
      </c>
      <c r="E1925" s="2">
        <v>-29395.33</v>
      </c>
      <c r="F1925" s="2" t="s">
        <v>69</v>
      </c>
    </row>
    <row r="1926">
      <c r="A1926" s="2" t="s">
        <v>7498</v>
      </c>
      <c r="B1926" s="2" t="s">
        <v>7499</v>
      </c>
      <c r="C1926" s="2">
        <v>-2800</v>
      </c>
      <c r="D1926" s="2" t="s">
        <v>69</v>
      </c>
      <c r="E1926" s="2">
        <v>-79943.2</v>
      </c>
      <c r="F1926" s="2" t="s">
        <v>69</v>
      </c>
    </row>
    <row r="1927">
      <c r="A1927" s="2" t="s">
        <v>10849</v>
      </c>
      <c r="B1927" s="2" t="s">
        <v>10850</v>
      </c>
      <c r="C1927" s="2">
        <v>1815</v>
      </c>
      <c r="D1927" s="2" t="s">
        <v>69</v>
      </c>
      <c r="E1927" s="2">
        <v>199791.73</v>
      </c>
      <c r="F1927" s="2" t="s">
        <v>69</v>
      </c>
    </row>
    <row r="1928">
      <c r="A1928" s="2" t="s">
        <v>10851</v>
      </c>
      <c r="B1928" s="2" t="s">
        <v>10852</v>
      </c>
      <c r="C1928" s="2">
        <v>-1663</v>
      </c>
      <c r="D1928" s="2" t="s">
        <v>69</v>
      </c>
      <c r="E1928" s="2">
        <v>-170041.75</v>
      </c>
      <c r="F1928" s="2" t="s">
        <v>69</v>
      </c>
    </row>
    <row r="1929">
      <c r="A1929" s="2" t="s">
        <v>7500</v>
      </c>
      <c r="B1929" s="2" t="s">
        <v>7501</v>
      </c>
      <c r="C1929" s="2">
        <v>7169</v>
      </c>
      <c r="D1929" s="2" t="s">
        <v>69</v>
      </c>
      <c r="E1929" s="2">
        <v>192868.38</v>
      </c>
      <c r="F1929" s="2" t="s">
        <v>69</v>
      </c>
    </row>
    <row r="1930">
      <c r="A1930" s="2" t="s">
        <v>7504</v>
      </c>
      <c r="B1930" s="2" t="s">
        <v>7505</v>
      </c>
      <c r="C1930" s="2">
        <v>8818</v>
      </c>
      <c r="D1930" s="2" t="s">
        <v>69</v>
      </c>
      <c r="E1930" s="2">
        <v>124686.52</v>
      </c>
      <c r="F1930" s="2" t="s">
        <v>69</v>
      </c>
    </row>
    <row r="1931">
      <c r="A1931" s="2" t="s">
        <v>7506</v>
      </c>
      <c r="B1931" s="2" t="s">
        <v>5261</v>
      </c>
      <c r="C1931" s="2">
        <v>1439</v>
      </c>
      <c r="D1931" s="2" t="s">
        <v>69</v>
      </c>
      <c r="E1931" s="2">
        <v>42781.47</v>
      </c>
      <c r="F1931" s="2" t="s">
        <v>69</v>
      </c>
    </row>
    <row r="1932">
      <c r="A1932" s="2" t="s">
        <v>7513</v>
      </c>
      <c r="B1932" s="2" t="s">
        <v>7514</v>
      </c>
      <c r="C1932" s="2">
        <v>-8341</v>
      </c>
      <c r="D1932" s="2" t="s">
        <v>69</v>
      </c>
      <c r="E1932" s="2">
        <v>-143766.61</v>
      </c>
      <c r="F1932" s="2" t="s">
        <v>69</v>
      </c>
    </row>
    <row r="1933">
      <c r="A1933" s="2" t="s">
        <v>7517</v>
      </c>
      <c r="B1933" s="2" t="s">
        <v>7518</v>
      </c>
      <c r="C1933" s="2">
        <v>3000</v>
      </c>
      <c r="D1933" s="2" t="s">
        <v>69</v>
      </c>
      <c r="E1933" s="2">
        <v>19671.84</v>
      </c>
      <c r="F1933" s="2" t="s">
        <v>69</v>
      </c>
    </row>
    <row r="1934">
      <c r="A1934" s="2" t="s">
        <v>10853</v>
      </c>
      <c r="B1934" s="2" t="s">
        <v>10854</v>
      </c>
      <c r="C1934" s="2">
        <v>3792</v>
      </c>
      <c r="D1934" s="2" t="s">
        <v>69</v>
      </c>
      <c r="E1934" s="2">
        <v>92297.28</v>
      </c>
      <c r="F1934" s="2" t="s">
        <v>69</v>
      </c>
    </row>
    <row r="1935">
      <c r="A1935" s="2" t="s">
        <v>7519</v>
      </c>
      <c r="B1935" s="2" t="s">
        <v>7520</v>
      </c>
      <c r="C1935" s="2">
        <v>-2688</v>
      </c>
      <c r="D1935" s="2" t="s">
        <v>69</v>
      </c>
      <c r="E1935" s="2">
        <v>-64162.56</v>
      </c>
      <c r="F1935" s="2" t="s">
        <v>69</v>
      </c>
    </row>
    <row r="1936">
      <c r="A1936" s="2" t="s">
        <v>7523</v>
      </c>
      <c r="B1936" s="2" t="s">
        <v>7524</v>
      </c>
      <c r="C1936" s="2">
        <v>9100</v>
      </c>
      <c r="D1936" s="2" t="s">
        <v>69</v>
      </c>
      <c r="E1936" s="2">
        <v>71126.24</v>
      </c>
      <c r="F1936" s="2" t="s">
        <v>69</v>
      </c>
    </row>
    <row r="1937">
      <c r="A1937" s="2" t="s">
        <v>10855</v>
      </c>
      <c r="B1937" s="2" t="s">
        <v>10856</v>
      </c>
      <c r="C1937" s="2">
        <v>1725</v>
      </c>
      <c r="D1937" s="2" t="s">
        <v>69</v>
      </c>
      <c r="E1937" s="2">
        <v>74382</v>
      </c>
      <c r="F1937" s="2" t="s">
        <v>69</v>
      </c>
    </row>
    <row r="1938">
      <c r="A1938" s="2" t="s">
        <v>7525</v>
      </c>
      <c r="B1938" s="2" t="s">
        <v>7526</v>
      </c>
      <c r="C1938" s="2">
        <v>126</v>
      </c>
      <c r="D1938" s="2" t="s">
        <v>69</v>
      </c>
      <c r="E1938" s="2">
        <v>79610.58</v>
      </c>
      <c r="F1938" s="2" t="s">
        <v>69</v>
      </c>
    </row>
    <row r="1939">
      <c r="A1939" s="2" t="s">
        <v>10857</v>
      </c>
      <c r="B1939" s="2" t="s">
        <v>10858</v>
      </c>
      <c r="C1939" s="2">
        <v>3411</v>
      </c>
      <c r="D1939" s="2" t="s">
        <v>69</v>
      </c>
      <c r="E1939" s="2">
        <v>47271.07</v>
      </c>
      <c r="F1939" s="2" t="s">
        <v>69</v>
      </c>
    </row>
    <row r="1940">
      <c r="A1940" s="2" t="s">
        <v>7527</v>
      </c>
      <c r="B1940" s="2" t="s">
        <v>7528</v>
      </c>
      <c r="C1940" s="2">
        <v>2848</v>
      </c>
      <c r="D1940" s="2" t="s">
        <v>69</v>
      </c>
      <c r="E1940" s="2">
        <v>42250.94</v>
      </c>
      <c r="F1940" s="2" t="s">
        <v>69</v>
      </c>
    </row>
    <row r="1941">
      <c r="A1941" s="2" t="s">
        <v>10859</v>
      </c>
      <c r="B1941" s="2" t="s">
        <v>10860</v>
      </c>
      <c r="C1941" s="2">
        <v>-16851</v>
      </c>
      <c r="D1941" s="2" t="s">
        <v>69</v>
      </c>
      <c r="E1941" s="2">
        <v>-64042.48</v>
      </c>
      <c r="F1941" s="2" t="s">
        <v>69</v>
      </c>
    </row>
    <row r="1942">
      <c r="A1942" s="2" t="s">
        <v>7531</v>
      </c>
      <c r="B1942" s="2" t="s">
        <v>7532</v>
      </c>
      <c r="C1942" s="2">
        <v>-1734</v>
      </c>
      <c r="D1942" s="2" t="s">
        <v>69</v>
      </c>
      <c r="E1942" s="2">
        <v>-89891.46</v>
      </c>
      <c r="F1942" s="2" t="s">
        <v>69</v>
      </c>
    </row>
    <row r="1943">
      <c r="A1943" s="2" t="s">
        <v>7533</v>
      </c>
      <c r="B1943" s="2" t="s">
        <v>7534</v>
      </c>
      <c r="C1943" s="2">
        <v>38000</v>
      </c>
      <c r="D1943" s="2" t="s">
        <v>69</v>
      </c>
      <c r="E1943" s="2">
        <v>70081.08</v>
      </c>
      <c r="F1943" s="2" t="s">
        <v>69</v>
      </c>
    </row>
    <row r="1944">
      <c r="A1944" s="2" t="s">
        <v>7537</v>
      </c>
      <c r="B1944" s="2" t="s">
        <v>7538</v>
      </c>
      <c r="C1944" s="2">
        <v>4611</v>
      </c>
      <c r="D1944" s="2" t="s">
        <v>69</v>
      </c>
      <c r="E1944" s="2">
        <v>35918.87</v>
      </c>
      <c r="F1944" s="2" t="s">
        <v>69</v>
      </c>
    </row>
    <row r="1945">
      <c r="A1945" s="2" t="s">
        <v>7539</v>
      </c>
      <c r="B1945" s="2" t="s">
        <v>7540</v>
      </c>
      <c r="C1945" s="2">
        <v>1600</v>
      </c>
      <c r="D1945" s="2" t="s">
        <v>69</v>
      </c>
      <c r="E1945" s="2">
        <v>18683.98</v>
      </c>
      <c r="F1945" s="2" t="s">
        <v>69</v>
      </c>
    </row>
    <row r="1946">
      <c r="A1946" s="2" t="s">
        <v>7541</v>
      </c>
      <c r="B1946" s="2" t="s">
        <v>7542</v>
      </c>
      <c r="C1946" s="2">
        <v>-3851</v>
      </c>
      <c r="D1946" s="2" t="s">
        <v>69</v>
      </c>
      <c r="E1946" s="2">
        <v>-143411.24</v>
      </c>
      <c r="F1946" s="2" t="s">
        <v>69</v>
      </c>
    </row>
    <row r="1947">
      <c r="A1947" s="2" t="s">
        <v>7543</v>
      </c>
      <c r="B1947" s="2" t="s">
        <v>7544</v>
      </c>
      <c r="C1947" s="2">
        <v>-564</v>
      </c>
      <c r="D1947" s="2" t="s">
        <v>69</v>
      </c>
      <c r="E1947" s="2">
        <v>-49695.1</v>
      </c>
      <c r="F1947" s="2" t="s">
        <v>69</v>
      </c>
    </row>
    <row r="1948">
      <c r="A1948" s="2" t="s">
        <v>7545</v>
      </c>
      <c r="B1948" s="2" t="s">
        <v>7546</v>
      </c>
      <c r="C1948" s="2">
        <v>-530</v>
      </c>
      <c r="D1948" s="2" t="s">
        <v>69</v>
      </c>
      <c r="E1948" s="2">
        <v>-16456.5</v>
      </c>
      <c r="F1948" s="2" t="s">
        <v>69</v>
      </c>
    </row>
    <row r="1949">
      <c r="A1949" s="2" t="s">
        <v>10861</v>
      </c>
      <c r="B1949" s="2" t="s">
        <v>10862</v>
      </c>
      <c r="C1949" s="2">
        <v>-5265</v>
      </c>
      <c r="D1949" s="2" t="s">
        <v>69</v>
      </c>
      <c r="E1949" s="2">
        <v>-63610.7</v>
      </c>
      <c r="F1949" s="2" t="s">
        <v>69</v>
      </c>
    </row>
    <row r="1950">
      <c r="A1950" s="2" t="s">
        <v>10863</v>
      </c>
      <c r="B1950" s="2" t="s">
        <v>10864</v>
      </c>
      <c r="C1950" s="2">
        <v>-4010</v>
      </c>
      <c r="D1950" s="2" t="s">
        <v>69</v>
      </c>
      <c r="E1950" s="2">
        <v>-23097.46</v>
      </c>
      <c r="F1950" s="2" t="s">
        <v>69</v>
      </c>
    </row>
    <row r="1951">
      <c r="A1951" s="2" t="s">
        <v>10865</v>
      </c>
      <c r="B1951" s="2" t="s">
        <v>10866</v>
      </c>
      <c r="C1951" s="2">
        <v>592</v>
      </c>
      <c r="D1951" s="2" t="s">
        <v>69</v>
      </c>
      <c r="E1951" s="2">
        <v>25479.68</v>
      </c>
      <c r="F1951" s="2" t="s">
        <v>69</v>
      </c>
    </row>
    <row r="1952">
      <c r="A1952" s="2" t="s">
        <v>10867</v>
      </c>
      <c r="B1952" s="2" t="s">
        <v>10868</v>
      </c>
      <c r="C1952" s="2">
        <v>-2879</v>
      </c>
      <c r="D1952" s="2" t="s">
        <v>69</v>
      </c>
      <c r="E1952" s="2">
        <v>-86427.58</v>
      </c>
      <c r="F1952" s="2" t="s">
        <v>69</v>
      </c>
    </row>
    <row r="1953">
      <c r="A1953" s="2" t="s">
        <v>10869</v>
      </c>
      <c r="B1953" s="2" t="s">
        <v>10870</v>
      </c>
      <c r="C1953" s="2">
        <v>-3600</v>
      </c>
      <c r="D1953" s="2" t="s">
        <v>69</v>
      </c>
      <c r="E1953" s="2">
        <v>-78329.1</v>
      </c>
      <c r="F1953" s="2" t="s">
        <v>69</v>
      </c>
    </row>
    <row r="1954">
      <c r="A1954" s="2" t="s">
        <v>7549</v>
      </c>
      <c r="B1954" s="2" t="s">
        <v>7550</v>
      </c>
      <c r="C1954" s="2">
        <v>-9795</v>
      </c>
      <c r="D1954" s="2" t="s">
        <v>69</v>
      </c>
      <c r="E1954" s="2">
        <v>-6374.81</v>
      </c>
      <c r="F1954" s="2" t="s">
        <v>69</v>
      </c>
    </row>
    <row r="1955">
      <c r="A1955" s="2" t="s">
        <v>7551</v>
      </c>
      <c r="B1955" s="2" t="s">
        <v>7552</v>
      </c>
      <c r="C1955" s="2">
        <v>-1814</v>
      </c>
      <c r="D1955" s="2" t="s">
        <v>69</v>
      </c>
      <c r="E1955" s="2">
        <v>-42375.04</v>
      </c>
      <c r="F1955" s="2" t="s">
        <v>69</v>
      </c>
    </row>
    <row r="1956">
      <c r="A1956" s="2" t="s">
        <v>7553</v>
      </c>
      <c r="B1956" s="2" t="s">
        <v>7554</v>
      </c>
      <c r="C1956" s="2">
        <v>12346</v>
      </c>
      <c r="D1956" s="2" t="s">
        <v>69</v>
      </c>
      <c r="E1956" s="2">
        <v>262634.31</v>
      </c>
      <c r="F1956" s="2" t="s">
        <v>69</v>
      </c>
    </row>
    <row r="1957">
      <c r="A1957" s="2" t="s">
        <v>7555</v>
      </c>
      <c r="B1957" s="2" t="s">
        <v>5293</v>
      </c>
      <c r="C1957" s="2">
        <v>-1618</v>
      </c>
      <c r="D1957" s="2" t="s">
        <v>69</v>
      </c>
      <c r="E1957" s="2">
        <v>-59218.8</v>
      </c>
      <c r="F1957" s="2" t="s">
        <v>69</v>
      </c>
    </row>
    <row r="1958">
      <c r="A1958" s="2" t="s">
        <v>7556</v>
      </c>
      <c r="B1958" s="2" t="s">
        <v>7557</v>
      </c>
      <c r="C1958" s="2">
        <v>1403</v>
      </c>
      <c r="D1958" s="2" t="s">
        <v>69</v>
      </c>
      <c r="E1958" s="2">
        <v>102012.13</v>
      </c>
      <c r="F1958" s="2" t="s">
        <v>69</v>
      </c>
    </row>
    <row r="1959">
      <c r="A1959" s="2" t="s">
        <v>7558</v>
      </c>
      <c r="B1959" s="2" t="s">
        <v>7559</v>
      </c>
      <c r="C1959" s="2">
        <v>458</v>
      </c>
      <c r="D1959" s="2" t="s">
        <v>69</v>
      </c>
      <c r="E1959" s="2">
        <v>14752.18</v>
      </c>
      <c r="F1959" s="2" t="s">
        <v>69</v>
      </c>
    </row>
    <row r="1960">
      <c r="A1960" s="2" t="s">
        <v>7560</v>
      </c>
      <c r="B1960" s="2" t="s">
        <v>7561</v>
      </c>
      <c r="C1960" s="2">
        <v>3831</v>
      </c>
      <c r="D1960" s="2" t="s">
        <v>69</v>
      </c>
      <c r="E1960" s="2">
        <v>88304.55</v>
      </c>
      <c r="F1960" s="2" t="s">
        <v>69</v>
      </c>
    </row>
    <row r="1961">
      <c r="A1961" s="2" t="s">
        <v>7568</v>
      </c>
      <c r="B1961" s="2" t="s">
        <v>7569</v>
      </c>
      <c r="C1961" s="2">
        <v>7905</v>
      </c>
      <c r="D1961" s="2" t="s">
        <v>69</v>
      </c>
      <c r="E1961" s="2">
        <v>39980.75</v>
      </c>
      <c r="F1961" s="2" t="s">
        <v>69</v>
      </c>
    </row>
    <row r="1962">
      <c r="A1962" s="2" t="s">
        <v>10871</v>
      </c>
      <c r="B1962" s="2" t="s">
        <v>10872</v>
      </c>
      <c r="C1962" s="2">
        <v>-5111</v>
      </c>
      <c r="D1962" s="2" t="s">
        <v>69</v>
      </c>
      <c r="E1962" s="2">
        <v>-27071.26</v>
      </c>
      <c r="F1962" s="2" t="s">
        <v>69</v>
      </c>
    </row>
    <row r="1963">
      <c r="A1963" s="2" t="s">
        <v>7570</v>
      </c>
      <c r="B1963" s="2" t="s">
        <v>7571</v>
      </c>
      <c r="C1963" s="2">
        <v>-127</v>
      </c>
      <c r="D1963" s="2" t="s">
        <v>69</v>
      </c>
      <c r="E1963" s="2">
        <v>-30001.17</v>
      </c>
      <c r="F1963" s="2" t="s">
        <v>69</v>
      </c>
    </row>
    <row r="1964">
      <c r="A1964" s="2" t="s">
        <v>7574</v>
      </c>
      <c r="B1964" s="2" t="s">
        <v>7575</v>
      </c>
      <c r="C1964" s="2">
        <v>1226</v>
      </c>
      <c r="D1964" s="2" t="s">
        <v>69</v>
      </c>
      <c r="E1964" s="2">
        <v>72370.78</v>
      </c>
      <c r="F1964" s="2" t="s">
        <v>69</v>
      </c>
    </row>
    <row r="1965">
      <c r="A1965" s="2" t="s">
        <v>7582</v>
      </c>
      <c r="B1965" s="2" t="s">
        <v>7583</v>
      </c>
      <c r="C1965" s="2">
        <v>43494</v>
      </c>
      <c r="D1965" s="2" t="s">
        <v>69</v>
      </c>
      <c r="E1965" s="2">
        <v>224586.4</v>
      </c>
      <c r="F1965" s="2" t="s">
        <v>69</v>
      </c>
    </row>
    <row r="1966">
      <c r="A1966" s="2" t="s">
        <v>10873</v>
      </c>
      <c r="B1966" s="2" t="s">
        <v>10874</v>
      </c>
      <c r="C1966" s="2">
        <v>-40443</v>
      </c>
      <c r="D1966" s="2" t="s">
        <v>69</v>
      </c>
      <c r="E1966" s="2">
        <v>-49344.25</v>
      </c>
      <c r="F1966" s="2" t="s">
        <v>69</v>
      </c>
    </row>
    <row r="1967">
      <c r="A1967" s="2" t="s">
        <v>7586</v>
      </c>
      <c r="B1967" s="2" t="s">
        <v>7587</v>
      </c>
      <c r="C1967" s="2">
        <v>-21692</v>
      </c>
      <c r="D1967" s="2" t="s">
        <v>69</v>
      </c>
      <c r="E1967" s="2">
        <v>-34437.7</v>
      </c>
      <c r="F1967" s="2" t="s">
        <v>69</v>
      </c>
    </row>
    <row r="1968">
      <c r="A1968" s="2" t="s">
        <v>7588</v>
      </c>
      <c r="B1968" s="2" t="s">
        <v>7589</v>
      </c>
      <c r="C1968" s="2">
        <v>1598</v>
      </c>
      <c r="D1968" s="2" t="s">
        <v>69</v>
      </c>
      <c r="E1968" s="2">
        <v>61538.98</v>
      </c>
      <c r="F1968" s="2" t="s">
        <v>69</v>
      </c>
    </row>
    <row r="1969">
      <c r="A1969" s="2" t="s">
        <v>7590</v>
      </c>
      <c r="B1969" s="2" t="s">
        <v>7591</v>
      </c>
      <c r="C1969" s="2">
        <v>1517</v>
      </c>
      <c r="D1969" s="2" t="s">
        <v>69</v>
      </c>
      <c r="E1969" s="2">
        <v>10573.49</v>
      </c>
      <c r="F1969" s="2" t="s">
        <v>69</v>
      </c>
    </row>
    <row r="1970">
      <c r="A1970" s="2" t="s">
        <v>5302</v>
      </c>
      <c r="B1970" s="2" t="s">
        <v>7592</v>
      </c>
      <c r="C1970" s="2">
        <v>-2757</v>
      </c>
      <c r="D1970" s="2" t="s">
        <v>69</v>
      </c>
      <c r="E1970" s="2">
        <v>-60350.73</v>
      </c>
      <c r="F1970" s="2" t="s">
        <v>69</v>
      </c>
    </row>
    <row r="1971">
      <c r="A1971" s="2" t="s">
        <v>10875</v>
      </c>
      <c r="B1971" s="2" t="s">
        <v>10876</v>
      </c>
      <c r="C1971" s="2">
        <v>553</v>
      </c>
      <c r="D1971" s="2" t="s">
        <v>69</v>
      </c>
      <c r="E1971" s="2">
        <v>45102.68</v>
      </c>
      <c r="F1971" s="2" t="s">
        <v>69</v>
      </c>
    </row>
    <row r="1972">
      <c r="A1972" s="2" t="s">
        <v>7595</v>
      </c>
      <c r="B1972" s="2" t="s">
        <v>7596</v>
      </c>
      <c r="C1972" s="2">
        <v>1430</v>
      </c>
      <c r="D1972" s="2" t="s">
        <v>69</v>
      </c>
      <c r="E1972" s="2">
        <v>97497.4</v>
      </c>
      <c r="F1972" s="2" t="s">
        <v>69</v>
      </c>
    </row>
    <row r="1973">
      <c r="A1973" s="2" t="s">
        <v>7597</v>
      </c>
      <c r="B1973" s="2" t="s">
        <v>7598</v>
      </c>
      <c r="C1973" s="2">
        <v>-846</v>
      </c>
      <c r="D1973" s="2" t="s">
        <v>69</v>
      </c>
      <c r="E1973" s="2">
        <v>-27884.16</v>
      </c>
      <c r="F1973" s="2" t="s">
        <v>69</v>
      </c>
    </row>
    <row r="1974">
      <c r="A1974" s="2" t="s">
        <v>10877</v>
      </c>
      <c r="B1974" s="2" t="s">
        <v>10878</v>
      </c>
      <c r="C1974" s="2">
        <v>-8100</v>
      </c>
      <c r="D1974" s="2" t="s">
        <v>69</v>
      </c>
      <c r="E1974" s="2">
        <v>-240040.65</v>
      </c>
      <c r="F1974" s="2" t="s">
        <v>69</v>
      </c>
    </row>
    <row r="1975">
      <c r="A1975" s="2" t="s">
        <v>10879</v>
      </c>
      <c r="B1975" s="2" t="s">
        <v>10880</v>
      </c>
      <c r="C1975" s="2">
        <v>2000</v>
      </c>
      <c r="D1975" s="2" t="s">
        <v>69</v>
      </c>
      <c r="E1975" s="2">
        <v>18669.93</v>
      </c>
      <c r="F1975" s="2" t="s">
        <v>69</v>
      </c>
    </row>
    <row r="1976">
      <c r="A1976" s="2" t="s">
        <v>5310</v>
      </c>
      <c r="B1976" s="2" t="s">
        <v>10881</v>
      </c>
      <c r="C1976" s="2">
        <v>-1569</v>
      </c>
      <c r="D1976" s="2" t="s">
        <v>69</v>
      </c>
      <c r="E1976" s="2">
        <v>-35490.78</v>
      </c>
      <c r="F1976" s="2" t="s">
        <v>69</v>
      </c>
    </row>
    <row r="1977">
      <c r="A1977" s="2" t="s">
        <v>7605</v>
      </c>
      <c r="B1977" s="2" t="s">
        <v>7606</v>
      </c>
      <c r="C1977" s="2">
        <v>4505</v>
      </c>
      <c r="D1977" s="2" t="s">
        <v>69</v>
      </c>
      <c r="E1977" s="2">
        <v>89244.05</v>
      </c>
      <c r="F1977" s="2" t="s">
        <v>69</v>
      </c>
    </row>
    <row r="1978">
      <c r="A1978" s="2" t="s">
        <v>7611</v>
      </c>
      <c r="B1978" s="2" t="s">
        <v>7612</v>
      </c>
      <c r="C1978" s="2">
        <v>3259</v>
      </c>
      <c r="D1978" s="2" t="s">
        <v>69</v>
      </c>
      <c r="E1978" s="2">
        <v>59900.42</v>
      </c>
      <c r="F1978" s="2" t="s">
        <v>69</v>
      </c>
    </row>
    <row r="1979">
      <c r="A1979" s="2" t="s">
        <v>10882</v>
      </c>
      <c r="B1979" s="2" t="s">
        <v>10883</v>
      </c>
      <c r="C1979" s="2">
        <v>-600</v>
      </c>
      <c r="D1979" s="2" t="s">
        <v>69</v>
      </c>
      <c r="E1979" s="2">
        <v>-34001.16</v>
      </c>
      <c r="F1979" s="2" t="s">
        <v>69</v>
      </c>
    </row>
    <row r="1980">
      <c r="A1980" s="2" t="s">
        <v>10884</v>
      </c>
      <c r="B1980" s="2" t="s">
        <v>10885</v>
      </c>
      <c r="C1980" s="2">
        <v>3868</v>
      </c>
      <c r="D1980" s="2" t="s">
        <v>69</v>
      </c>
      <c r="E1980" s="2">
        <v>160080.24</v>
      </c>
      <c r="F1980" s="2" t="s">
        <v>69</v>
      </c>
    </row>
    <row r="1981">
      <c r="A1981" s="2" t="s">
        <v>10886</v>
      </c>
      <c r="B1981" s="2" t="s">
        <v>10887</v>
      </c>
      <c r="C1981" s="2">
        <v>-938</v>
      </c>
      <c r="D1981" s="2" t="s">
        <v>69</v>
      </c>
      <c r="E1981" s="2">
        <v>-20636</v>
      </c>
      <c r="F1981" s="2" t="s">
        <v>69</v>
      </c>
    </row>
    <row r="1982">
      <c r="A1982" s="2" t="s">
        <v>10888</v>
      </c>
      <c r="B1982" s="2" t="s">
        <v>10889</v>
      </c>
      <c r="C1982" s="2">
        <v>3728</v>
      </c>
      <c r="D1982" s="2" t="s">
        <v>69</v>
      </c>
      <c r="E1982" s="2">
        <v>26245.12</v>
      </c>
      <c r="F1982" s="2" t="s">
        <v>69</v>
      </c>
    </row>
    <row r="1983">
      <c r="A1983" s="2" t="s">
        <v>7619</v>
      </c>
      <c r="B1983" s="2" t="s">
        <v>7620</v>
      </c>
      <c r="C1983" s="2">
        <v>-12450</v>
      </c>
      <c r="D1983" s="2" t="s">
        <v>69</v>
      </c>
      <c r="E1983" s="2">
        <v>-61559.53</v>
      </c>
      <c r="F1983" s="2" t="s">
        <v>69</v>
      </c>
    </row>
    <row r="1984">
      <c r="A1984" s="2" t="s">
        <v>7623</v>
      </c>
      <c r="B1984" s="2" t="s">
        <v>7624</v>
      </c>
      <c r="C1984" s="2">
        <v>11903</v>
      </c>
      <c r="D1984" s="2" t="s">
        <v>69</v>
      </c>
      <c r="E1984" s="2">
        <v>73679.57</v>
      </c>
      <c r="F1984" s="2" t="s">
        <v>69</v>
      </c>
    </row>
    <row r="1985">
      <c r="A1985" s="2" t="s">
        <v>7625</v>
      </c>
      <c r="B1985" s="2" t="s">
        <v>7626</v>
      </c>
      <c r="C1985" s="2">
        <v>-981</v>
      </c>
      <c r="D1985" s="2" t="s">
        <v>69</v>
      </c>
      <c r="E1985" s="2">
        <v>-30991.49</v>
      </c>
      <c r="F1985" s="2" t="s">
        <v>69</v>
      </c>
    </row>
    <row r="1986">
      <c r="A1986" s="2" t="s">
        <v>7627</v>
      </c>
      <c r="B1986" s="2" t="s">
        <v>7628</v>
      </c>
      <c r="C1986" s="2">
        <v>4323</v>
      </c>
      <c r="D1986" s="2" t="s">
        <v>69</v>
      </c>
      <c r="E1986" s="2">
        <v>192967.98</v>
      </c>
      <c r="F1986" s="2" t="s">
        <v>69</v>
      </c>
    </row>
    <row r="1987">
      <c r="A1987" s="2" t="s">
        <v>7629</v>
      </c>
      <c r="B1987" s="2" t="s">
        <v>7630</v>
      </c>
      <c r="C1987" s="2">
        <v>-2416</v>
      </c>
      <c r="D1987" s="2" t="s">
        <v>69</v>
      </c>
      <c r="E1987" s="2">
        <v>-49642.71</v>
      </c>
      <c r="F1987" s="2" t="s">
        <v>69</v>
      </c>
    </row>
    <row r="1988">
      <c r="A1988" s="2" t="s">
        <v>10890</v>
      </c>
      <c r="B1988" s="2" t="s">
        <v>10891</v>
      </c>
      <c r="C1988" s="2">
        <v>22</v>
      </c>
      <c r="D1988" s="2" t="s">
        <v>69</v>
      </c>
      <c r="E1988" s="2">
        <v>146467.07</v>
      </c>
      <c r="F1988" s="2" t="s">
        <v>69</v>
      </c>
    </row>
    <row r="1989">
      <c r="A1989" s="2" t="s">
        <v>7633</v>
      </c>
      <c r="B1989" s="2" t="s">
        <v>7634</v>
      </c>
      <c r="C1989" s="2">
        <v>24200</v>
      </c>
      <c r="D1989" s="2" t="s">
        <v>69</v>
      </c>
      <c r="E1989" s="2">
        <v>286401.9</v>
      </c>
      <c r="F1989" s="2" t="s">
        <v>69</v>
      </c>
    </row>
    <row r="1990">
      <c r="A1990" s="2" t="s">
        <v>7635</v>
      </c>
      <c r="B1990" s="2" t="s">
        <v>7636</v>
      </c>
      <c r="C1990" s="2">
        <v>21900</v>
      </c>
      <c r="D1990" s="2" t="s">
        <v>69</v>
      </c>
      <c r="E1990" s="2">
        <v>102306.95</v>
      </c>
      <c r="F1990" s="2" t="s">
        <v>69</v>
      </c>
    </row>
    <row r="1991">
      <c r="A1991" s="2" t="s">
        <v>10892</v>
      </c>
      <c r="B1991" s="2" t="s">
        <v>10893</v>
      </c>
      <c r="C1991" s="2">
        <v>-1500</v>
      </c>
      <c r="D1991" s="2" t="s">
        <v>69</v>
      </c>
      <c r="E1991" s="2">
        <v>-26333.92</v>
      </c>
      <c r="F1991" s="2" t="s">
        <v>69</v>
      </c>
    </row>
    <row r="1992">
      <c r="A1992" s="2" t="s">
        <v>7643</v>
      </c>
      <c r="B1992" s="2" t="s">
        <v>7644</v>
      </c>
      <c r="C1992" s="2">
        <v>-13708</v>
      </c>
      <c r="D1992" s="2" t="s">
        <v>69</v>
      </c>
      <c r="E1992" s="2">
        <v>-86798.59</v>
      </c>
      <c r="F1992" s="2" t="s">
        <v>69</v>
      </c>
    </row>
    <row r="1993">
      <c r="A1993" s="2" t="s">
        <v>10894</v>
      </c>
      <c r="B1993" s="2" t="s">
        <v>10895</v>
      </c>
      <c r="C1993" s="2">
        <v>9164</v>
      </c>
      <c r="D1993" s="2" t="s">
        <v>69</v>
      </c>
      <c r="E1993" s="2">
        <v>156154.56</v>
      </c>
      <c r="F1993" s="2" t="s">
        <v>69</v>
      </c>
    </row>
    <row r="1994">
      <c r="A1994" s="2" t="s">
        <v>7651</v>
      </c>
      <c r="B1994" s="2" t="s">
        <v>7652</v>
      </c>
      <c r="C1994" s="2">
        <v>-1134</v>
      </c>
      <c r="D1994" s="2" t="s">
        <v>69</v>
      </c>
      <c r="E1994" s="2">
        <v>-43680.67</v>
      </c>
      <c r="F1994" s="2" t="s">
        <v>69</v>
      </c>
    </row>
    <row r="1995">
      <c r="A1995" s="2" t="s">
        <v>7655</v>
      </c>
      <c r="B1995" s="2" t="s">
        <v>7656</v>
      </c>
      <c r="C1995" s="2">
        <v>-34959</v>
      </c>
      <c r="D1995" s="2" t="s">
        <v>69</v>
      </c>
      <c r="E1995" s="2">
        <v>-108198.11</v>
      </c>
      <c r="F1995" s="2" t="s">
        <v>69</v>
      </c>
    </row>
    <row r="1996">
      <c r="A1996" s="2" t="s">
        <v>7661</v>
      </c>
      <c r="B1996" s="2" t="s">
        <v>7662</v>
      </c>
      <c r="C1996" s="2">
        <v>3837</v>
      </c>
      <c r="D1996" s="2" t="s">
        <v>69</v>
      </c>
      <c r="E1996" s="2">
        <v>89977.65</v>
      </c>
      <c r="F1996" s="2" t="s">
        <v>69</v>
      </c>
    </row>
    <row r="1997">
      <c r="A1997" s="2" t="s">
        <v>7663</v>
      </c>
      <c r="B1997" s="2" t="s">
        <v>7664</v>
      </c>
      <c r="C1997" s="2">
        <v>9164</v>
      </c>
      <c r="D1997" s="2" t="s">
        <v>69</v>
      </c>
      <c r="E1997" s="2">
        <v>123351.84</v>
      </c>
      <c r="F1997" s="2" t="s">
        <v>69</v>
      </c>
    </row>
    <row r="1998">
      <c r="A1998" s="2" t="s">
        <v>10896</v>
      </c>
      <c r="B1998" s="2" t="s">
        <v>10897</v>
      </c>
      <c r="C1998" s="2">
        <v>1043</v>
      </c>
      <c r="D1998" s="2" t="s">
        <v>69</v>
      </c>
      <c r="E1998" s="2">
        <v>19613.92</v>
      </c>
      <c r="F1998" s="2" t="s">
        <v>69</v>
      </c>
    </row>
    <row r="1999">
      <c r="A1999" s="2" t="s">
        <v>7669</v>
      </c>
      <c r="B1999" s="2" t="s">
        <v>7670</v>
      </c>
      <c r="C1999" s="2">
        <v>1073</v>
      </c>
      <c r="D1999" s="2" t="s">
        <v>69</v>
      </c>
      <c r="E1999" s="2">
        <v>241425</v>
      </c>
      <c r="F1999" s="2" t="s">
        <v>69</v>
      </c>
    </row>
    <row r="2000">
      <c r="A2000" s="2" t="s">
        <v>10898</v>
      </c>
      <c r="B2000" s="2" t="s">
        <v>10899</v>
      </c>
      <c r="C2000" s="2">
        <v>-3491</v>
      </c>
      <c r="D2000" s="2" t="s">
        <v>69</v>
      </c>
      <c r="E2000" s="2">
        <v>-43154.52</v>
      </c>
      <c r="F2000" s="2" t="s">
        <v>69</v>
      </c>
    </row>
    <row r="2001">
      <c r="A2001" s="2" t="s">
        <v>7673</v>
      </c>
      <c r="B2001" s="2" t="s">
        <v>7674</v>
      </c>
      <c r="C2001" s="2">
        <v>3272</v>
      </c>
      <c r="D2001" s="2" t="s">
        <v>69</v>
      </c>
      <c r="E2001" s="2">
        <v>152835.12</v>
      </c>
      <c r="F2001" s="2" t="s">
        <v>69</v>
      </c>
    </row>
    <row r="2002">
      <c r="A2002" s="2" t="s">
        <v>7675</v>
      </c>
      <c r="B2002" s="2" t="s">
        <v>7676</v>
      </c>
      <c r="C2002" s="2">
        <v>9306</v>
      </c>
      <c r="D2002" s="2" t="s">
        <v>69</v>
      </c>
      <c r="E2002" s="2">
        <v>10228.95</v>
      </c>
      <c r="F2002" s="2" t="s">
        <v>69</v>
      </c>
    </row>
    <row r="2003">
      <c r="A2003" s="2" t="s">
        <v>10900</v>
      </c>
      <c r="B2003" s="2" t="s">
        <v>10901</v>
      </c>
      <c r="C2003" s="2">
        <v>2598</v>
      </c>
      <c r="D2003" s="2" t="s">
        <v>69</v>
      </c>
      <c r="E2003" s="2">
        <v>56792.28</v>
      </c>
      <c r="F2003" s="2" t="s">
        <v>69</v>
      </c>
    </row>
    <row r="2004">
      <c r="A2004" s="2" t="s">
        <v>7677</v>
      </c>
      <c r="B2004" s="2" t="s">
        <v>7678</v>
      </c>
      <c r="C2004" s="2">
        <v>4522</v>
      </c>
      <c r="D2004" s="2" t="s">
        <v>69</v>
      </c>
      <c r="E2004" s="2">
        <v>366805.74</v>
      </c>
      <c r="F2004" s="2" t="s">
        <v>69</v>
      </c>
    </row>
    <row r="2005">
      <c r="A2005" s="2" t="s">
        <v>7679</v>
      </c>
      <c r="B2005" s="2" t="s">
        <v>7680</v>
      </c>
      <c r="C2005" s="2">
        <v>1612</v>
      </c>
      <c r="D2005" s="2" t="s">
        <v>69</v>
      </c>
      <c r="E2005" s="2">
        <v>89079.12</v>
      </c>
      <c r="F2005" s="2" t="s">
        <v>69</v>
      </c>
    </row>
    <row r="2006">
      <c r="A2006" s="2" t="s">
        <v>7681</v>
      </c>
      <c r="B2006" s="2" t="s">
        <v>7682</v>
      </c>
      <c r="C2006" s="2">
        <v>978</v>
      </c>
      <c r="D2006" s="2" t="s">
        <v>69</v>
      </c>
      <c r="E2006" s="2">
        <v>59403.72</v>
      </c>
      <c r="F2006" s="2" t="s">
        <v>69</v>
      </c>
    </row>
    <row r="2007">
      <c r="A2007" s="2" t="s">
        <v>10902</v>
      </c>
      <c r="B2007" s="2" t="s">
        <v>10903</v>
      </c>
      <c r="C2007" s="2">
        <v>1933</v>
      </c>
      <c r="D2007" s="2" t="s">
        <v>69</v>
      </c>
      <c r="E2007" s="2">
        <v>94879.46</v>
      </c>
      <c r="F2007" s="2" t="s">
        <v>69</v>
      </c>
    </row>
    <row r="2008">
      <c r="A2008" s="2" t="s">
        <v>10904</v>
      </c>
      <c r="B2008" s="2" t="s">
        <v>10905</v>
      </c>
      <c r="C2008" s="2">
        <v>8608</v>
      </c>
      <c r="D2008" s="2" t="s">
        <v>69</v>
      </c>
      <c r="E2008" s="2">
        <v>66023.36</v>
      </c>
      <c r="F2008" s="2" t="s">
        <v>69</v>
      </c>
    </row>
    <row r="2009">
      <c r="A2009" s="2" t="s">
        <v>7683</v>
      </c>
      <c r="B2009" s="2" t="s">
        <v>7684</v>
      </c>
      <c r="C2009" s="2">
        <v>-2208</v>
      </c>
      <c r="D2009" s="2" t="s">
        <v>69</v>
      </c>
      <c r="E2009" s="2">
        <v>-26606.4</v>
      </c>
      <c r="F2009" s="2" t="s">
        <v>69</v>
      </c>
    </row>
    <row r="2010">
      <c r="A2010" s="2" t="s">
        <v>10906</v>
      </c>
      <c r="B2010" s="2" t="s">
        <v>10907</v>
      </c>
      <c r="C2010" s="2">
        <v>1862</v>
      </c>
      <c r="D2010" s="2" t="s">
        <v>69</v>
      </c>
      <c r="E2010" s="2">
        <v>26198.34</v>
      </c>
      <c r="F2010" s="2" t="s">
        <v>69</v>
      </c>
    </row>
    <row r="2011">
      <c r="A2011" s="2" t="s">
        <v>7685</v>
      </c>
      <c r="B2011" s="2" t="s">
        <v>7686</v>
      </c>
      <c r="C2011" s="2">
        <v>4011</v>
      </c>
      <c r="D2011" s="2" t="s">
        <v>69</v>
      </c>
      <c r="E2011" s="2">
        <v>49214.97</v>
      </c>
      <c r="F2011" s="2" t="s">
        <v>69</v>
      </c>
    </row>
    <row r="2012">
      <c r="A2012" s="2" t="s">
        <v>10908</v>
      </c>
      <c r="B2012" s="2" t="s">
        <v>10909</v>
      </c>
      <c r="C2012" s="2">
        <v>335</v>
      </c>
      <c r="D2012" s="2" t="s">
        <v>69</v>
      </c>
      <c r="E2012" s="2">
        <v>18049.8</v>
      </c>
      <c r="F2012" s="2" t="s">
        <v>69</v>
      </c>
    </row>
    <row r="2013">
      <c r="A2013" s="2" t="s">
        <v>7689</v>
      </c>
      <c r="B2013" s="2" t="s">
        <v>7690</v>
      </c>
      <c r="C2013" s="2">
        <v>-1269</v>
      </c>
      <c r="D2013" s="2" t="s">
        <v>69</v>
      </c>
      <c r="E2013" s="2">
        <v>-26966.25</v>
      </c>
      <c r="F2013" s="2" t="s">
        <v>69</v>
      </c>
    </row>
    <row r="2014">
      <c r="A2014" s="2" t="s">
        <v>10910</v>
      </c>
      <c r="B2014" s="2" t="s">
        <v>10911</v>
      </c>
      <c r="C2014" s="2">
        <v>-1524</v>
      </c>
      <c r="D2014" s="2" t="s">
        <v>69</v>
      </c>
      <c r="E2014" s="2">
        <v>-76073.93</v>
      </c>
      <c r="F2014" s="2" t="s">
        <v>69</v>
      </c>
    </row>
    <row r="2015">
      <c r="A2015" s="2" t="s">
        <v>7693</v>
      </c>
      <c r="B2015" s="2" t="s">
        <v>7694</v>
      </c>
      <c r="C2015" s="2">
        <v>-18618</v>
      </c>
      <c r="D2015" s="2" t="s">
        <v>69</v>
      </c>
      <c r="E2015" s="2">
        <v>-136206.94</v>
      </c>
      <c r="F2015" s="2" t="s">
        <v>69</v>
      </c>
    </row>
    <row r="2016">
      <c r="A2016" s="2" t="s">
        <v>10912</v>
      </c>
      <c r="B2016" s="2" t="s">
        <v>10913</v>
      </c>
      <c r="C2016" s="2">
        <v>-1673</v>
      </c>
      <c r="D2016" s="2" t="s">
        <v>69</v>
      </c>
      <c r="E2016" s="2">
        <v>-23321.62</v>
      </c>
      <c r="F2016" s="2" t="s">
        <v>69</v>
      </c>
    </row>
    <row r="2017">
      <c r="A2017" s="2" t="s">
        <v>10914</v>
      </c>
      <c r="B2017" s="2" t="s">
        <v>10915</v>
      </c>
      <c r="C2017" s="2">
        <v>-1402</v>
      </c>
      <c r="D2017" s="2" t="s">
        <v>69</v>
      </c>
      <c r="E2017" s="2">
        <v>-51622.41</v>
      </c>
      <c r="F2017" s="2" t="s">
        <v>69</v>
      </c>
    </row>
    <row r="2018">
      <c r="A2018" s="2" t="s">
        <v>7697</v>
      </c>
      <c r="B2018" s="2" t="s">
        <v>7698</v>
      </c>
      <c r="C2018" s="2">
        <v>-3050</v>
      </c>
      <c r="D2018" s="2" t="s">
        <v>69</v>
      </c>
      <c r="E2018" s="2">
        <v>-53253</v>
      </c>
      <c r="F2018" s="2" t="s">
        <v>69</v>
      </c>
    </row>
    <row r="2019">
      <c r="A2019" s="2" t="s">
        <v>7699</v>
      </c>
      <c r="B2019" s="2" t="s">
        <v>7700</v>
      </c>
      <c r="C2019" s="2">
        <v>-2911</v>
      </c>
      <c r="D2019" s="2" t="s">
        <v>69</v>
      </c>
      <c r="E2019" s="2">
        <v>-14109.07</v>
      </c>
      <c r="F2019" s="2" t="s">
        <v>69</v>
      </c>
    </row>
    <row r="2020">
      <c r="A2020" s="2" t="s">
        <v>7701</v>
      </c>
      <c r="B2020" s="2" t="s">
        <v>7702</v>
      </c>
      <c r="C2020" s="2">
        <v>-4290</v>
      </c>
      <c r="D2020" s="2" t="s">
        <v>69</v>
      </c>
      <c r="E2020" s="2">
        <v>-93847.51</v>
      </c>
      <c r="F2020" s="2" t="s">
        <v>69</v>
      </c>
    </row>
    <row r="2021">
      <c r="A2021" s="2" t="s">
        <v>7703</v>
      </c>
      <c r="B2021" s="2" t="s">
        <v>7704</v>
      </c>
      <c r="C2021" s="2">
        <v>-2076</v>
      </c>
      <c r="D2021" s="2" t="s">
        <v>69</v>
      </c>
      <c r="E2021" s="2">
        <v>-12859.99</v>
      </c>
      <c r="F2021" s="2" t="s">
        <v>69</v>
      </c>
    </row>
    <row r="2022">
      <c r="A2022" s="2" t="s">
        <v>7709</v>
      </c>
      <c r="B2022" s="2" t="s">
        <v>7710</v>
      </c>
      <c r="C2022" s="2">
        <v>-176</v>
      </c>
      <c r="D2022" s="2" t="s">
        <v>69</v>
      </c>
      <c r="E2022" s="2">
        <v>-21951.19</v>
      </c>
      <c r="F2022" s="2" t="s">
        <v>69</v>
      </c>
    </row>
    <row r="2023">
      <c r="A2023" s="2" t="s">
        <v>10916</v>
      </c>
      <c r="B2023" s="2" t="s">
        <v>10917</v>
      </c>
      <c r="C2023" s="2">
        <v>-54</v>
      </c>
      <c r="D2023" s="2" t="s">
        <v>69</v>
      </c>
      <c r="E2023" s="2">
        <v>-25191.54</v>
      </c>
      <c r="F2023" s="2" t="s">
        <v>69</v>
      </c>
    </row>
    <row r="2024">
      <c r="A2024" s="2" t="s">
        <v>7711</v>
      </c>
      <c r="B2024" s="2" t="s">
        <v>7712</v>
      </c>
      <c r="C2024" s="2">
        <v>-619</v>
      </c>
      <c r="D2024" s="2" t="s">
        <v>69</v>
      </c>
      <c r="E2024" s="2">
        <v>-10046.37</v>
      </c>
      <c r="F2024" s="2" t="s">
        <v>69</v>
      </c>
    </row>
    <row r="2025">
      <c r="A2025" s="2" t="s">
        <v>7713</v>
      </c>
      <c r="B2025" s="2" t="s">
        <v>7714</v>
      </c>
      <c r="C2025" s="2">
        <v>2759</v>
      </c>
      <c r="D2025" s="2" t="s">
        <v>69</v>
      </c>
      <c r="E2025" s="2">
        <v>44530.26</v>
      </c>
      <c r="F2025" s="2" t="s">
        <v>69</v>
      </c>
    </row>
    <row r="2026">
      <c r="A2026" s="2" t="s">
        <v>10918</v>
      </c>
      <c r="B2026" s="2" t="s">
        <v>10919</v>
      </c>
      <c r="C2026" s="2">
        <v>7439</v>
      </c>
      <c r="D2026" s="2" t="s">
        <v>69</v>
      </c>
      <c r="E2026" s="2">
        <v>51906.07</v>
      </c>
      <c r="F2026" s="2" t="s">
        <v>69</v>
      </c>
    </row>
    <row r="2027">
      <c r="A2027" s="2" t="s">
        <v>10920</v>
      </c>
      <c r="B2027" s="2" t="s">
        <v>10921</v>
      </c>
      <c r="C2027" s="2">
        <v>-2111</v>
      </c>
      <c r="D2027" s="2" t="s">
        <v>69</v>
      </c>
      <c r="E2027" s="2">
        <v>-191893.41</v>
      </c>
      <c r="F2027" s="2" t="s">
        <v>69</v>
      </c>
    </row>
    <row r="2028">
      <c r="A2028" s="2" t="s">
        <v>7717</v>
      </c>
      <c r="B2028" s="2" t="s">
        <v>7718</v>
      </c>
      <c r="C2028" s="2">
        <v>10297</v>
      </c>
      <c r="D2028" s="2" t="s">
        <v>69</v>
      </c>
      <c r="E2028" s="2">
        <v>114914.52</v>
      </c>
      <c r="F2028" s="2" t="s">
        <v>69</v>
      </c>
    </row>
    <row r="2029">
      <c r="A2029" s="2" t="s">
        <v>7719</v>
      </c>
      <c r="B2029" s="2" t="s">
        <v>7720</v>
      </c>
      <c r="C2029" s="2">
        <v>3475</v>
      </c>
      <c r="D2029" s="2" t="s">
        <v>69</v>
      </c>
      <c r="E2029" s="2">
        <v>28056.7</v>
      </c>
      <c r="F2029" s="2" t="s">
        <v>69</v>
      </c>
    </row>
    <row r="2030">
      <c r="A2030" s="2" t="s">
        <v>7721</v>
      </c>
      <c r="B2030" s="2" t="s">
        <v>7722</v>
      </c>
      <c r="C2030" s="2">
        <v>-15902</v>
      </c>
      <c r="D2030" s="2" t="s">
        <v>69</v>
      </c>
      <c r="E2030" s="2">
        <v>-49656.47</v>
      </c>
      <c r="F2030" s="2" t="s">
        <v>69</v>
      </c>
    </row>
    <row r="2031">
      <c r="A2031" s="2" t="s">
        <v>7725</v>
      </c>
      <c r="B2031" s="2" t="s">
        <v>7726</v>
      </c>
      <c r="C2031" s="2">
        <v>16429</v>
      </c>
      <c r="D2031" s="2" t="s">
        <v>69</v>
      </c>
      <c r="E2031" s="2">
        <v>56606.91</v>
      </c>
      <c r="F2031" s="2" t="s">
        <v>69</v>
      </c>
    </row>
    <row r="2032">
      <c r="A2032" s="2" t="s">
        <v>7729</v>
      </c>
      <c r="B2032" s="2" t="s">
        <v>7730</v>
      </c>
      <c r="C2032" s="2">
        <v>2075</v>
      </c>
      <c r="D2032" s="2" t="s">
        <v>69</v>
      </c>
      <c r="E2032" s="2">
        <v>42931.75</v>
      </c>
      <c r="F2032" s="2" t="s">
        <v>69</v>
      </c>
    </row>
    <row r="2033">
      <c r="A2033" s="2" t="s">
        <v>10922</v>
      </c>
      <c r="B2033" s="2" t="s">
        <v>10923</v>
      </c>
      <c r="C2033" s="2">
        <v>1874</v>
      </c>
      <c r="D2033" s="2" t="s">
        <v>69</v>
      </c>
      <c r="E2033" s="2">
        <v>48180.54</v>
      </c>
      <c r="F2033" s="2" t="s">
        <v>69</v>
      </c>
    </row>
    <row r="2034">
      <c r="A2034" s="2" t="s">
        <v>7735</v>
      </c>
      <c r="B2034" s="2" t="s">
        <v>7736</v>
      </c>
      <c r="C2034" s="2">
        <v>-2220</v>
      </c>
      <c r="D2034" s="2" t="s">
        <v>69</v>
      </c>
      <c r="E2034" s="2">
        <v>-28460.4</v>
      </c>
      <c r="F2034" s="2" t="s">
        <v>69</v>
      </c>
    </row>
    <row r="2035">
      <c r="A2035" s="2" t="s">
        <v>7737</v>
      </c>
      <c r="B2035" s="2" t="s">
        <v>7738</v>
      </c>
      <c r="C2035" s="2">
        <v>-972</v>
      </c>
      <c r="D2035" s="2" t="s">
        <v>69</v>
      </c>
      <c r="E2035" s="2">
        <v>-49688.64</v>
      </c>
      <c r="F2035" s="2" t="s">
        <v>69</v>
      </c>
    </row>
    <row r="2036">
      <c r="A2036" s="2" t="s">
        <v>10924</v>
      </c>
      <c r="B2036" s="2" t="s">
        <v>10925</v>
      </c>
      <c r="C2036" s="2">
        <v>1130</v>
      </c>
      <c r="D2036" s="2" t="s">
        <v>69</v>
      </c>
      <c r="E2036" s="2">
        <v>26306.4</v>
      </c>
      <c r="F2036" s="2" t="s">
        <v>69</v>
      </c>
    </row>
    <row r="2037">
      <c r="A2037" s="2" t="s">
        <v>10926</v>
      </c>
      <c r="B2037" s="2" t="s">
        <v>10927</v>
      </c>
      <c r="C2037" s="2">
        <v>6445</v>
      </c>
      <c r="D2037" s="2" t="s">
        <v>69</v>
      </c>
      <c r="E2037" s="2">
        <v>59324.4</v>
      </c>
      <c r="F2037" s="2" t="s">
        <v>69</v>
      </c>
    </row>
    <row r="2038">
      <c r="A2038" s="2" t="s">
        <v>10928</v>
      </c>
      <c r="B2038" s="2" t="s">
        <v>10929</v>
      </c>
      <c r="C2038" s="2">
        <v>6300</v>
      </c>
      <c r="D2038" s="2" t="s">
        <v>69</v>
      </c>
      <c r="E2038" s="2">
        <v>29161.78</v>
      </c>
      <c r="F2038" s="2" t="s">
        <v>69</v>
      </c>
    </row>
    <row r="2039">
      <c r="A2039" s="2" t="s">
        <v>10930</v>
      </c>
      <c r="B2039" s="2" t="s">
        <v>10931</v>
      </c>
      <c r="C2039" s="2">
        <v>1700</v>
      </c>
      <c r="D2039" s="2" t="s">
        <v>69</v>
      </c>
      <c r="E2039" s="2">
        <v>32468.73</v>
      </c>
      <c r="F2039" s="2" t="s">
        <v>69</v>
      </c>
    </row>
    <row r="2040">
      <c r="A2040" s="2" t="s">
        <v>7741</v>
      </c>
      <c r="B2040" s="2" t="s">
        <v>7742</v>
      </c>
      <c r="C2040" s="2">
        <v>-1647</v>
      </c>
      <c r="D2040" s="2" t="s">
        <v>69</v>
      </c>
      <c r="E2040" s="2">
        <v>-5945.67</v>
      </c>
      <c r="F2040" s="2" t="s">
        <v>69</v>
      </c>
    </row>
    <row r="2041">
      <c r="A2041" s="2" t="s">
        <v>7743</v>
      </c>
      <c r="B2041" s="2" t="s">
        <v>7744</v>
      </c>
      <c r="C2041" s="2">
        <v>-694</v>
      </c>
      <c r="D2041" s="2" t="s">
        <v>69</v>
      </c>
      <c r="E2041" s="2">
        <v>-26712.06</v>
      </c>
      <c r="F2041" s="2" t="s">
        <v>69</v>
      </c>
    </row>
    <row r="2042">
      <c r="A2042" s="2" t="s">
        <v>7747</v>
      </c>
      <c r="B2042" s="2" t="s">
        <v>7748</v>
      </c>
      <c r="C2042" s="2">
        <v>3256</v>
      </c>
      <c r="D2042" s="2" t="s">
        <v>69</v>
      </c>
      <c r="E2042" s="2">
        <v>128025.92</v>
      </c>
      <c r="F2042" s="2" t="s">
        <v>69</v>
      </c>
    </row>
    <row r="2043">
      <c r="A2043" s="2" t="s">
        <v>7751</v>
      </c>
      <c r="B2043" s="2" t="s">
        <v>7752</v>
      </c>
      <c r="C2043" s="2">
        <v>-4791</v>
      </c>
      <c r="D2043" s="2" t="s">
        <v>69</v>
      </c>
      <c r="E2043" s="2">
        <v>-228626.52</v>
      </c>
      <c r="F2043" s="2" t="s">
        <v>69</v>
      </c>
    </row>
    <row r="2044">
      <c r="A2044" s="2" t="s">
        <v>7753</v>
      </c>
      <c r="B2044" s="2" t="s">
        <v>7754</v>
      </c>
      <c r="C2044" s="2">
        <v>-2812</v>
      </c>
      <c r="D2044" s="2" t="s">
        <v>69</v>
      </c>
      <c r="E2044" s="2">
        <v>-81871.38</v>
      </c>
      <c r="F2044" s="2" t="s">
        <v>69</v>
      </c>
    </row>
    <row r="2045">
      <c r="A2045" s="2" t="s">
        <v>7755</v>
      </c>
      <c r="B2045" s="2" t="s">
        <v>7756</v>
      </c>
      <c r="C2045" s="2">
        <v>-1290</v>
      </c>
      <c r="D2045" s="2" t="s">
        <v>69</v>
      </c>
      <c r="E2045" s="2">
        <v>-363825.22</v>
      </c>
      <c r="F2045" s="2" t="s">
        <v>69</v>
      </c>
    </row>
    <row r="2046">
      <c r="A2046" s="2" t="s">
        <v>7759</v>
      </c>
      <c r="B2046" s="2" t="s">
        <v>7760</v>
      </c>
      <c r="C2046" s="2">
        <v>1686</v>
      </c>
      <c r="D2046" s="2" t="s">
        <v>69</v>
      </c>
      <c r="E2046" s="2">
        <v>13591.72</v>
      </c>
      <c r="F2046" s="2" t="s">
        <v>69</v>
      </c>
    </row>
    <row r="2047">
      <c r="A2047" s="2" t="s">
        <v>7763</v>
      </c>
      <c r="B2047" s="2" t="s">
        <v>7764</v>
      </c>
      <c r="C2047" s="2">
        <v>26200</v>
      </c>
      <c r="D2047" s="2" t="s">
        <v>69</v>
      </c>
      <c r="E2047" s="2">
        <v>191274.85</v>
      </c>
      <c r="F2047" s="2" t="s">
        <v>69</v>
      </c>
    </row>
    <row r="2048">
      <c r="A2048" s="2" t="s">
        <v>7765</v>
      </c>
      <c r="B2048" s="2" t="s">
        <v>7766</v>
      </c>
      <c r="C2048" s="2">
        <v>-548</v>
      </c>
      <c r="D2048" s="2" t="s">
        <v>69</v>
      </c>
      <c r="E2048" s="2">
        <v>-111194.79</v>
      </c>
      <c r="F2048" s="2" t="s">
        <v>69</v>
      </c>
    </row>
    <row r="2049">
      <c r="A2049" s="2" t="s">
        <v>10932</v>
      </c>
      <c r="B2049" s="2" t="s">
        <v>10933</v>
      </c>
      <c r="C2049" s="2">
        <v>-2662</v>
      </c>
      <c r="D2049" s="2" t="s">
        <v>69</v>
      </c>
      <c r="E2049" s="2">
        <v>-48605.15</v>
      </c>
      <c r="F2049" s="2" t="s">
        <v>69</v>
      </c>
    </row>
    <row r="2050">
      <c r="A2050" s="2" t="s">
        <v>10934</v>
      </c>
      <c r="B2050" s="2" t="s">
        <v>10935</v>
      </c>
      <c r="C2050" s="2">
        <v>763</v>
      </c>
      <c r="D2050" s="2" t="s">
        <v>69</v>
      </c>
      <c r="E2050" s="2">
        <v>49396.35</v>
      </c>
      <c r="F2050" s="2" t="s">
        <v>69</v>
      </c>
    </row>
    <row r="2051">
      <c r="A2051" s="2" t="s">
        <v>10936</v>
      </c>
      <c r="B2051" s="2" t="s">
        <v>10937</v>
      </c>
      <c r="C2051" s="2">
        <v>46158</v>
      </c>
      <c r="D2051" s="2" t="s">
        <v>69</v>
      </c>
      <c r="E2051" s="2">
        <v>105483.53</v>
      </c>
      <c r="F2051" s="2" t="s">
        <v>69</v>
      </c>
    </row>
    <row r="2052">
      <c r="A2052" s="2" t="s">
        <v>10938</v>
      </c>
      <c r="B2052" s="2" t="s">
        <v>10939</v>
      </c>
      <c r="C2052" s="2">
        <v>101</v>
      </c>
      <c r="D2052" s="2" t="s">
        <v>69</v>
      </c>
      <c r="E2052" s="2">
        <v>193198.86</v>
      </c>
      <c r="F2052" s="2" t="s">
        <v>69</v>
      </c>
    </row>
    <row r="2053">
      <c r="A2053" s="2" t="s">
        <v>7771</v>
      </c>
      <c r="B2053" s="2" t="s">
        <v>7772</v>
      </c>
      <c r="C2053" s="2">
        <v>-690</v>
      </c>
      <c r="D2053" s="2" t="s">
        <v>69</v>
      </c>
      <c r="E2053" s="2">
        <v>-23384.1</v>
      </c>
      <c r="F2053" s="2" t="s">
        <v>69</v>
      </c>
    </row>
    <row r="2054">
      <c r="A2054" s="2" t="s">
        <v>7773</v>
      </c>
      <c r="B2054" s="2" t="s">
        <v>7774</v>
      </c>
      <c r="C2054" s="2">
        <v>437</v>
      </c>
      <c r="D2054" s="2" t="s">
        <v>69</v>
      </c>
      <c r="E2054" s="2">
        <v>53549.98</v>
      </c>
      <c r="F2054" s="2" t="s">
        <v>69</v>
      </c>
    </row>
    <row r="2055">
      <c r="A2055" s="2" t="s">
        <v>7775</v>
      </c>
      <c r="B2055" s="2" t="s">
        <v>7776</v>
      </c>
      <c r="C2055" s="2">
        <v>-1521</v>
      </c>
      <c r="D2055" s="2" t="s">
        <v>69</v>
      </c>
      <c r="E2055" s="2">
        <v>-27043.38</v>
      </c>
      <c r="F2055" s="2" t="s">
        <v>69</v>
      </c>
    </row>
    <row r="2056">
      <c r="A2056" s="2" t="s">
        <v>7777</v>
      </c>
      <c r="B2056" s="2" t="s">
        <v>7778</v>
      </c>
      <c r="C2056" s="2">
        <v>-24815</v>
      </c>
      <c r="D2056" s="2" t="s">
        <v>69</v>
      </c>
      <c r="E2056" s="2">
        <v>-34962.96</v>
      </c>
      <c r="F2056" s="2" t="s">
        <v>69</v>
      </c>
    </row>
    <row r="2057">
      <c r="A2057" s="2" t="s">
        <v>10940</v>
      </c>
      <c r="B2057" s="2" t="s">
        <v>10941</v>
      </c>
      <c r="C2057" s="2">
        <v>-13479</v>
      </c>
      <c r="D2057" s="2" t="s">
        <v>69</v>
      </c>
      <c r="E2057" s="2">
        <v>-24309.41</v>
      </c>
      <c r="F2057" s="2" t="s">
        <v>69</v>
      </c>
    </row>
    <row r="2058">
      <c r="A2058" s="2" t="s">
        <v>7781</v>
      </c>
      <c r="B2058" s="2" t="s">
        <v>7782</v>
      </c>
      <c r="C2058" s="2">
        <v>7372</v>
      </c>
      <c r="D2058" s="2" t="s">
        <v>69</v>
      </c>
      <c r="E2058" s="2">
        <v>49539.84</v>
      </c>
      <c r="F2058" s="2" t="s">
        <v>69</v>
      </c>
    </row>
    <row r="2059">
      <c r="A2059" s="2" t="s">
        <v>10942</v>
      </c>
      <c r="B2059" s="2" t="s">
        <v>10943</v>
      </c>
      <c r="C2059" s="2">
        <v>342</v>
      </c>
      <c r="D2059" s="2" t="s">
        <v>69</v>
      </c>
      <c r="E2059" s="2">
        <v>19836</v>
      </c>
      <c r="F2059" s="2" t="s">
        <v>69</v>
      </c>
    </row>
    <row r="2060">
      <c r="A2060" s="2" t="s">
        <v>10944</v>
      </c>
      <c r="B2060" s="2" t="s">
        <v>10945</v>
      </c>
      <c r="C2060" s="2">
        <v>-175</v>
      </c>
      <c r="D2060" s="2" t="s">
        <v>69</v>
      </c>
      <c r="E2060" s="2">
        <v>-5731.25</v>
      </c>
      <c r="F2060" s="2" t="s">
        <v>69</v>
      </c>
    </row>
    <row r="2061">
      <c r="A2061" s="2" t="s">
        <v>7783</v>
      </c>
      <c r="B2061" s="2" t="s">
        <v>7784</v>
      </c>
      <c r="C2061" s="2">
        <v>3491</v>
      </c>
      <c r="D2061" s="2" t="s">
        <v>69</v>
      </c>
      <c r="E2061" s="2">
        <v>30965.17</v>
      </c>
      <c r="F2061" s="2" t="s">
        <v>69</v>
      </c>
    </row>
    <row r="2062">
      <c r="A2062" s="2" t="s">
        <v>7785</v>
      </c>
      <c r="B2062" s="2" t="s">
        <v>7786</v>
      </c>
      <c r="C2062" s="2">
        <v>-2258</v>
      </c>
      <c r="D2062" s="2" t="s">
        <v>69</v>
      </c>
      <c r="E2062" s="2">
        <v>-27497.96</v>
      </c>
      <c r="F2062" s="2" t="s">
        <v>69</v>
      </c>
    </row>
    <row r="2063">
      <c r="A2063" s="2" t="s">
        <v>7789</v>
      </c>
      <c r="B2063" s="2" t="s">
        <v>7790</v>
      </c>
      <c r="C2063" s="2">
        <v>26001</v>
      </c>
      <c r="D2063" s="2" t="s">
        <v>69</v>
      </c>
      <c r="E2063" s="2">
        <v>411510.49</v>
      </c>
      <c r="F2063" s="2" t="s">
        <v>69</v>
      </c>
    </row>
    <row r="2064">
      <c r="A2064" s="2" t="s">
        <v>7791</v>
      </c>
      <c r="B2064" s="2" t="s">
        <v>7792</v>
      </c>
      <c r="C2064" s="2">
        <v>-1862</v>
      </c>
      <c r="D2064" s="2" t="s">
        <v>69</v>
      </c>
      <c r="E2064" s="2">
        <v>-12975.61</v>
      </c>
      <c r="F2064" s="2" t="s">
        <v>69</v>
      </c>
    </row>
    <row r="2065">
      <c r="A2065" s="2" t="s">
        <v>7793</v>
      </c>
      <c r="B2065" s="2" t="s">
        <v>7794</v>
      </c>
      <c r="C2065" s="2">
        <v>-1818</v>
      </c>
      <c r="D2065" s="2" t="s">
        <v>69</v>
      </c>
      <c r="E2065" s="2">
        <v>-57357.9</v>
      </c>
      <c r="F2065" s="2" t="s">
        <v>69</v>
      </c>
    </row>
    <row r="2066">
      <c r="A2066" s="2" t="s">
        <v>10946</v>
      </c>
      <c r="B2066" s="2" t="s">
        <v>10947</v>
      </c>
      <c r="C2066" s="2">
        <v>3000</v>
      </c>
      <c r="D2066" s="2" t="s">
        <v>69</v>
      </c>
      <c r="E2066" s="2">
        <v>57740.14</v>
      </c>
      <c r="F2066" s="2" t="s">
        <v>69</v>
      </c>
    </row>
    <row r="2067">
      <c r="A2067" s="2" t="s">
        <v>10948</v>
      </c>
      <c r="B2067" s="2" t="s">
        <v>10949</v>
      </c>
      <c r="C2067" s="2">
        <v>-15207</v>
      </c>
      <c r="D2067" s="2" t="s">
        <v>69</v>
      </c>
      <c r="E2067" s="2">
        <v>-182331.93</v>
      </c>
      <c r="F2067" s="2" t="s">
        <v>69</v>
      </c>
    </row>
    <row r="2068">
      <c r="A2068" s="2" t="s">
        <v>7797</v>
      </c>
      <c r="B2068" s="2" t="s">
        <v>7798</v>
      </c>
      <c r="C2068" s="2">
        <v>1343</v>
      </c>
      <c r="D2068" s="2" t="s">
        <v>69</v>
      </c>
      <c r="E2068" s="2">
        <v>19903.26</v>
      </c>
      <c r="F2068" s="2" t="s">
        <v>69</v>
      </c>
    </row>
    <row r="2069">
      <c r="A2069" s="2" t="s">
        <v>10950</v>
      </c>
      <c r="B2069" s="2" t="s">
        <v>10951</v>
      </c>
      <c r="C2069" s="2">
        <v>1305</v>
      </c>
      <c r="D2069" s="2" t="s">
        <v>69</v>
      </c>
      <c r="E2069" s="2">
        <v>54810</v>
      </c>
      <c r="F2069" s="2" t="s">
        <v>69</v>
      </c>
    </row>
    <row r="2070">
      <c r="A2070" s="2" t="s">
        <v>10952</v>
      </c>
      <c r="B2070" s="2" t="s">
        <v>10953</v>
      </c>
      <c r="C2070" s="2">
        <v>-5553</v>
      </c>
      <c r="D2070" s="2" t="s">
        <v>69</v>
      </c>
      <c r="E2070" s="2">
        <v>-127163.7</v>
      </c>
      <c r="F2070" s="2" t="s">
        <v>69</v>
      </c>
    </row>
    <row r="2071">
      <c r="A2071" s="2" t="s">
        <v>7801</v>
      </c>
      <c r="B2071" s="2" t="s">
        <v>7802</v>
      </c>
      <c r="C2071" s="2">
        <v>4225</v>
      </c>
      <c r="D2071" s="2" t="s">
        <v>69</v>
      </c>
      <c r="E2071" s="2">
        <v>69628</v>
      </c>
      <c r="F2071" s="2" t="s">
        <v>69</v>
      </c>
    </row>
    <row r="2072">
      <c r="A2072" s="2" t="s">
        <v>7803</v>
      </c>
      <c r="B2072" s="2" t="s">
        <v>7804</v>
      </c>
      <c r="C2072" s="2">
        <v>2059</v>
      </c>
      <c r="D2072" s="2" t="s">
        <v>69</v>
      </c>
      <c r="E2072" s="2">
        <v>44924.76</v>
      </c>
      <c r="F2072" s="2" t="s">
        <v>69</v>
      </c>
    </row>
    <row r="2073">
      <c r="A2073" s="2" t="s">
        <v>10954</v>
      </c>
      <c r="B2073" s="2" t="s">
        <v>10955</v>
      </c>
      <c r="C2073" s="2">
        <v>1237</v>
      </c>
      <c r="D2073" s="2" t="s">
        <v>69</v>
      </c>
      <c r="E2073" s="2">
        <v>149627.52</v>
      </c>
      <c r="F2073" s="2" t="s">
        <v>69</v>
      </c>
    </row>
    <row r="2074">
      <c r="A2074" s="2" t="s">
        <v>10956</v>
      </c>
      <c r="B2074" s="2" t="s">
        <v>10957</v>
      </c>
      <c r="C2074" s="2">
        <v>4013</v>
      </c>
      <c r="D2074" s="2" t="s">
        <v>69</v>
      </c>
      <c r="E2074" s="2">
        <v>88968.21</v>
      </c>
      <c r="F2074" s="2" t="s">
        <v>69</v>
      </c>
    </row>
    <row r="2075">
      <c r="A2075" s="2" t="s">
        <v>7807</v>
      </c>
      <c r="B2075" s="2" t="s">
        <v>7808</v>
      </c>
      <c r="C2075" s="2">
        <v>1922</v>
      </c>
      <c r="D2075" s="2" t="s">
        <v>69</v>
      </c>
      <c r="E2075" s="2">
        <v>28868.44</v>
      </c>
      <c r="F2075" s="2" t="s">
        <v>69</v>
      </c>
    </row>
    <row r="2076">
      <c r="A2076" s="2" t="s">
        <v>7809</v>
      </c>
      <c r="B2076" s="2" t="s">
        <v>7810</v>
      </c>
      <c r="C2076" s="2">
        <v>-14631</v>
      </c>
      <c r="D2076" s="2" t="s">
        <v>69</v>
      </c>
      <c r="E2076" s="2">
        <v>-133841.27</v>
      </c>
      <c r="F2076" s="2" t="s">
        <v>69</v>
      </c>
    </row>
    <row r="2077">
      <c r="A2077" s="2" t="s">
        <v>10958</v>
      </c>
      <c r="B2077" s="2" t="s">
        <v>10959</v>
      </c>
      <c r="C2077" s="2">
        <v>-688</v>
      </c>
      <c r="D2077" s="2" t="s">
        <v>69</v>
      </c>
      <c r="E2077" s="2">
        <v>-53801.6</v>
      </c>
      <c r="F2077" s="2" t="s">
        <v>69</v>
      </c>
    </row>
    <row r="2078">
      <c r="A2078" s="2" t="s">
        <v>7811</v>
      </c>
      <c r="B2078" s="2" t="s">
        <v>7812</v>
      </c>
      <c r="C2078" s="2">
        <v>-448</v>
      </c>
      <c r="D2078" s="2" t="s">
        <v>69</v>
      </c>
      <c r="E2078" s="2">
        <v>-35889.28</v>
      </c>
      <c r="F2078" s="2" t="s">
        <v>69</v>
      </c>
    </row>
    <row r="2079">
      <c r="A2079" s="2" t="s">
        <v>7815</v>
      </c>
      <c r="B2079" s="2" t="s">
        <v>7816</v>
      </c>
      <c r="C2079" s="2">
        <v>-4358</v>
      </c>
      <c r="D2079" s="2" t="s">
        <v>69</v>
      </c>
      <c r="E2079" s="2">
        <v>-202124.04</v>
      </c>
      <c r="F2079" s="2" t="s">
        <v>69</v>
      </c>
    </row>
    <row r="2080">
      <c r="A2080" s="2" t="s">
        <v>10960</v>
      </c>
      <c r="B2080" s="2" t="s">
        <v>10961</v>
      </c>
      <c r="C2080" s="2">
        <v>689</v>
      </c>
      <c r="D2080" s="2" t="s">
        <v>69</v>
      </c>
      <c r="E2080" s="2">
        <v>104321.49</v>
      </c>
      <c r="F2080" s="2" t="s">
        <v>69</v>
      </c>
    </row>
    <row r="2081">
      <c r="A2081" s="2" t="s">
        <v>7817</v>
      </c>
      <c r="B2081" s="2" t="s">
        <v>7818</v>
      </c>
      <c r="C2081" s="2">
        <v>-1143</v>
      </c>
      <c r="D2081" s="2" t="s">
        <v>69</v>
      </c>
      <c r="E2081" s="2">
        <v>-45845.73</v>
      </c>
      <c r="F2081" s="2" t="s">
        <v>69</v>
      </c>
    </row>
    <row r="2082">
      <c r="A2082" s="2" t="s">
        <v>10962</v>
      </c>
      <c r="B2082" s="2" t="s">
        <v>10963</v>
      </c>
      <c r="C2082" s="2">
        <v>-2477</v>
      </c>
      <c r="D2082" s="2" t="s">
        <v>69</v>
      </c>
      <c r="E2082" s="2">
        <v>-78817.36</v>
      </c>
      <c r="F2082" s="2" t="s">
        <v>69</v>
      </c>
    </row>
    <row r="2083">
      <c r="A2083" s="2" t="s">
        <v>5438</v>
      </c>
      <c r="B2083" s="2" t="s">
        <v>10964</v>
      </c>
      <c r="C2083" s="2">
        <v>-7300</v>
      </c>
      <c r="D2083" s="2" t="s">
        <v>69</v>
      </c>
      <c r="E2083" s="2">
        <v>-203816</v>
      </c>
      <c r="F2083" s="2" t="s">
        <v>69</v>
      </c>
    </row>
    <row r="2084">
      <c r="A2084" s="2" t="s">
        <v>7825</v>
      </c>
      <c r="B2084" s="2" t="s">
        <v>7826</v>
      </c>
      <c r="C2084" s="2">
        <v>-1865</v>
      </c>
      <c r="D2084" s="2" t="s">
        <v>69</v>
      </c>
      <c r="E2084" s="2">
        <v>-20999.9</v>
      </c>
      <c r="F2084" s="2" t="s">
        <v>69</v>
      </c>
    </row>
    <row r="2085">
      <c r="A2085" s="2" t="s">
        <v>10965</v>
      </c>
      <c r="B2085" s="2" t="s">
        <v>10966</v>
      </c>
      <c r="C2085" s="2">
        <v>-8399</v>
      </c>
      <c r="D2085" s="2" t="s">
        <v>69</v>
      </c>
      <c r="E2085" s="2">
        <v>-47865.48</v>
      </c>
      <c r="F2085" s="2" t="s">
        <v>69</v>
      </c>
    </row>
    <row r="2086">
      <c r="A2086" s="2" t="s">
        <v>10967</v>
      </c>
      <c r="B2086" s="2" t="s">
        <v>10968</v>
      </c>
      <c r="C2086" s="2">
        <v>-10200</v>
      </c>
      <c r="D2086" s="2" t="s">
        <v>69</v>
      </c>
      <c r="E2086" s="2">
        <v>-241191.99</v>
      </c>
      <c r="F2086" s="2" t="s">
        <v>69</v>
      </c>
    </row>
    <row r="2087">
      <c r="A2087" s="2" t="s">
        <v>7831</v>
      </c>
      <c r="B2087" s="2" t="s">
        <v>7832</v>
      </c>
      <c r="C2087" s="2">
        <v>2106</v>
      </c>
      <c r="D2087" s="2" t="s">
        <v>69</v>
      </c>
      <c r="E2087" s="2">
        <v>38034.36</v>
      </c>
      <c r="F2087" s="2" t="s">
        <v>69</v>
      </c>
    </row>
    <row r="2088">
      <c r="A2088" s="2" t="s">
        <v>10969</v>
      </c>
      <c r="B2088" s="2" t="s">
        <v>10970</v>
      </c>
      <c r="C2088" s="2">
        <v>-33568</v>
      </c>
      <c r="D2088" s="2" t="s">
        <v>69</v>
      </c>
      <c r="E2088" s="2">
        <v>-85928.01</v>
      </c>
      <c r="F2088" s="2" t="s">
        <v>69</v>
      </c>
    </row>
    <row r="2089">
      <c r="A2089" s="2" t="s">
        <v>10971</v>
      </c>
      <c r="B2089" s="2" t="s">
        <v>10972</v>
      </c>
      <c r="C2089" s="2">
        <v>4681</v>
      </c>
      <c r="D2089" s="2" t="s">
        <v>69</v>
      </c>
      <c r="E2089" s="2">
        <v>29223.67</v>
      </c>
      <c r="F2089" s="2" t="s">
        <v>69</v>
      </c>
    </row>
    <row r="2090">
      <c r="A2090" s="2" t="s">
        <v>7835</v>
      </c>
      <c r="B2090" s="2" t="s">
        <v>7836</v>
      </c>
      <c r="C2090" s="2">
        <v>-2285</v>
      </c>
      <c r="D2090" s="2" t="s">
        <v>69</v>
      </c>
      <c r="E2090" s="2">
        <v>-8414.07</v>
      </c>
      <c r="F2090" s="2" t="s">
        <v>69</v>
      </c>
    </row>
    <row r="2091">
      <c r="A2091" s="2" t="s">
        <v>7837</v>
      </c>
      <c r="B2091" s="2" t="s">
        <v>7838</v>
      </c>
      <c r="C2091" s="2">
        <v>-1107</v>
      </c>
      <c r="D2091" s="2" t="s">
        <v>69</v>
      </c>
      <c r="E2091" s="2">
        <v>-105240.08</v>
      </c>
      <c r="F2091" s="2" t="s">
        <v>69</v>
      </c>
    </row>
    <row r="2092">
      <c r="A2092" s="2" t="s">
        <v>10973</v>
      </c>
      <c r="B2092" s="2" t="s">
        <v>7844</v>
      </c>
      <c r="C2092" s="2">
        <v>2036</v>
      </c>
      <c r="D2092" s="2" t="s">
        <v>69</v>
      </c>
      <c r="E2092" s="2">
        <v>61914.76</v>
      </c>
      <c r="F2092" s="2" t="s">
        <v>69</v>
      </c>
    </row>
    <row r="2093">
      <c r="A2093" s="2" t="s">
        <v>10974</v>
      </c>
      <c r="B2093" s="2" t="s">
        <v>10975</v>
      </c>
      <c r="C2093" s="2">
        <v>1105</v>
      </c>
      <c r="D2093" s="2" t="s">
        <v>69</v>
      </c>
      <c r="E2093" s="2">
        <v>36398.7</v>
      </c>
      <c r="F2093" s="2" t="s">
        <v>69</v>
      </c>
    </row>
    <row r="2094">
      <c r="A2094" s="2" t="s">
        <v>10976</v>
      </c>
      <c r="B2094" s="2" t="s">
        <v>10977</v>
      </c>
      <c r="C2094" s="2">
        <v>65367</v>
      </c>
      <c r="D2094" s="2" t="s">
        <v>69</v>
      </c>
      <c r="E2094" s="2">
        <v>112102.71</v>
      </c>
      <c r="F2094" s="2" t="s">
        <v>69</v>
      </c>
    </row>
    <row r="2095">
      <c r="A2095" s="2" t="s">
        <v>7845</v>
      </c>
      <c r="B2095" s="2" t="s">
        <v>7846</v>
      </c>
      <c r="C2095" s="2">
        <v>35709</v>
      </c>
      <c r="D2095" s="2" t="s">
        <v>69</v>
      </c>
      <c r="E2095" s="2">
        <v>44997.13</v>
      </c>
      <c r="F2095" s="2" t="s">
        <v>69</v>
      </c>
    </row>
    <row r="2096">
      <c r="A2096" s="2" t="s">
        <v>7849</v>
      </c>
      <c r="B2096" s="2" t="s">
        <v>7850</v>
      </c>
      <c r="C2096" s="2">
        <v>-989</v>
      </c>
      <c r="D2096" s="2" t="s">
        <v>69</v>
      </c>
      <c r="E2096" s="2">
        <v>-73868.41</v>
      </c>
      <c r="F2096" s="2" t="s">
        <v>69</v>
      </c>
    </row>
    <row r="2097">
      <c r="A2097" s="2" t="s">
        <v>10978</v>
      </c>
      <c r="B2097" s="2" t="s">
        <v>10979</v>
      </c>
      <c r="C2097" s="2">
        <v>-2727</v>
      </c>
      <c r="D2097" s="2" t="s">
        <v>69</v>
      </c>
      <c r="E2097" s="2">
        <v>-85491.45</v>
      </c>
      <c r="F2097" s="2" t="s">
        <v>69</v>
      </c>
    </row>
    <row r="2098">
      <c r="A2098" s="2" t="s">
        <v>7855</v>
      </c>
      <c r="B2098" s="2" t="s">
        <v>7856</v>
      </c>
      <c r="C2098" s="2">
        <v>949</v>
      </c>
      <c r="D2098" s="2" t="s">
        <v>69</v>
      </c>
      <c r="E2098" s="2">
        <v>98770.03</v>
      </c>
      <c r="F2098" s="2" t="s">
        <v>69</v>
      </c>
    </row>
    <row r="2099">
      <c r="A2099" s="2" t="s">
        <v>10980</v>
      </c>
      <c r="B2099" s="2" t="s">
        <v>10981</v>
      </c>
      <c r="C2099" s="2">
        <v>-3387</v>
      </c>
      <c r="D2099" s="2" t="s">
        <v>69</v>
      </c>
      <c r="E2099" s="2">
        <v>-489997.29</v>
      </c>
      <c r="F2099" s="2" t="s">
        <v>69</v>
      </c>
    </row>
    <row r="2100">
      <c r="A2100" s="2" t="s">
        <v>7863</v>
      </c>
      <c r="B2100" s="2" t="s">
        <v>7864</v>
      </c>
      <c r="C2100" s="2">
        <v>-982</v>
      </c>
      <c r="D2100" s="2" t="s">
        <v>69</v>
      </c>
      <c r="E2100" s="2">
        <v>-35077.04</v>
      </c>
      <c r="F2100" s="2" t="s">
        <v>69</v>
      </c>
    </row>
    <row r="2101">
      <c r="A2101" s="2" t="s">
        <v>10982</v>
      </c>
      <c r="B2101" s="2" t="s">
        <v>10983</v>
      </c>
      <c r="C2101" s="2">
        <v>-2422</v>
      </c>
      <c r="D2101" s="2" t="s">
        <v>69</v>
      </c>
      <c r="E2101" s="2">
        <v>-18189.22</v>
      </c>
      <c r="F2101" s="2" t="s">
        <v>69</v>
      </c>
    </row>
    <row r="2102">
      <c r="A2102" s="2" t="s">
        <v>7871</v>
      </c>
      <c r="B2102" s="2" t="s">
        <v>7872</v>
      </c>
      <c r="C2102" s="2">
        <v>2384</v>
      </c>
      <c r="D2102" s="2" t="s">
        <v>69</v>
      </c>
      <c r="E2102" s="2">
        <v>53139.36</v>
      </c>
      <c r="F2102" s="2" t="s">
        <v>69</v>
      </c>
    </row>
    <row r="2103">
      <c r="A2103" s="2" t="s">
        <v>10984</v>
      </c>
      <c r="B2103" s="2" t="s">
        <v>10985</v>
      </c>
      <c r="C2103" s="2">
        <v>2805</v>
      </c>
      <c r="D2103" s="2" t="s">
        <v>69</v>
      </c>
      <c r="E2103" s="2">
        <v>39494.4</v>
      </c>
      <c r="F2103" s="2" t="s">
        <v>69</v>
      </c>
    </row>
    <row r="2104">
      <c r="A2104" s="2" t="s">
        <v>7873</v>
      </c>
      <c r="B2104" s="2" t="s">
        <v>7874</v>
      </c>
      <c r="C2104" s="2">
        <v>4626</v>
      </c>
      <c r="D2104" s="2" t="s">
        <v>69</v>
      </c>
      <c r="E2104" s="2">
        <v>197761.5</v>
      </c>
      <c r="F2104" s="2" t="s">
        <v>69</v>
      </c>
    </row>
    <row r="2105">
      <c r="A2105" s="2" t="s">
        <v>10986</v>
      </c>
      <c r="B2105" s="2" t="s">
        <v>10987</v>
      </c>
      <c r="C2105" s="2">
        <v>129</v>
      </c>
      <c r="D2105" s="2" t="s">
        <v>69</v>
      </c>
      <c r="E2105" s="2">
        <v>53737.53</v>
      </c>
      <c r="F2105" s="2" t="s">
        <v>69</v>
      </c>
    </row>
    <row r="2106">
      <c r="A2106" s="2" t="s">
        <v>10988</v>
      </c>
      <c r="B2106" s="2" t="s">
        <v>10989</v>
      </c>
      <c r="C2106" s="2">
        <v>-190</v>
      </c>
      <c r="D2106" s="2" t="s">
        <v>69</v>
      </c>
      <c r="E2106" s="2">
        <v>-16697.2</v>
      </c>
      <c r="F2106" s="2" t="s">
        <v>69</v>
      </c>
    </row>
    <row r="2107">
      <c r="A2107" s="2" t="s">
        <v>10990</v>
      </c>
      <c r="B2107" s="2" t="s">
        <v>10991</v>
      </c>
      <c r="C2107" s="2">
        <v>-1208</v>
      </c>
      <c r="D2107" s="2" t="s">
        <v>69</v>
      </c>
      <c r="E2107" s="2">
        <v>-35708.48</v>
      </c>
      <c r="F2107" s="2" t="s">
        <v>69</v>
      </c>
    </row>
    <row r="2108">
      <c r="A2108" s="2" t="s">
        <v>7879</v>
      </c>
      <c r="B2108" s="2" t="s">
        <v>7880</v>
      </c>
      <c r="C2108" s="2">
        <v>2300</v>
      </c>
      <c r="D2108" s="2" t="s">
        <v>69</v>
      </c>
      <c r="E2108" s="2">
        <v>37441.99</v>
      </c>
      <c r="F2108" s="2" t="s">
        <v>69</v>
      </c>
    </row>
    <row r="2109">
      <c r="A2109" s="2" t="s">
        <v>10992</v>
      </c>
      <c r="B2109" s="2" t="s">
        <v>10993</v>
      </c>
      <c r="C2109" s="2">
        <v>-3000</v>
      </c>
      <c r="D2109" s="2" t="s">
        <v>69</v>
      </c>
      <c r="E2109" s="2">
        <v>-65681.39</v>
      </c>
      <c r="F2109" s="2" t="s">
        <v>69</v>
      </c>
    </row>
    <row r="2110">
      <c r="A2110" s="2" t="s">
        <v>7881</v>
      </c>
      <c r="B2110" s="2" t="s">
        <v>7882</v>
      </c>
      <c r="C2110" s="2">
        <v>-3522</v>
      </c>
      <c r="D2110" s="2" t="s">
        <v>69</v>
      </c>
      <c r="E2110" s="2">
        <v>-264326.1</v>
      </c>
      <c r="F2110" s="2" t="s">
        <v>69</v>
      </c>
    </row>
    <row r="2111">
      <c r="A2111" s="2" t="s">
        <v>10994</v>
      </c>
      <c r="B2111" s="2" t="s">
        <v>10995</v>
      </c>
      <c r="C2111" s="2">
        <v>-4396</v>
      </c>
      <c r="D2111" s="2" t="s">
        <v>69</v>
      </c>
      <c r="E2111" s="2">
        <v>-19184.33</v>
      </c>
      <c r="F2111" s="2" t="s">
        <v>69</v>
      </c>
    </row>
    <row r="2112">
      <c r="A2112" s="2" t="s">
        <v>10996</v>
      </c>
      <c r="B2112" s="2" t="s">
        <v>10997</v>
      </c>
      <c r="C2112" s="2">
        <v>-5000</v>
      </c>
      <c r="D2112" s="2" t="s">
        <v>69</v>
      </c>
      <c r="E2112" s="2">
        <v>-76646.6</v>
      </c>
      <c r="F2112" s="2" t="s">
        <v>69</v>
      </c>
    </row>
    <row r="2113">
      <c r="A2113" s="2" t="s">
        <v>10998</v>
      </c>
      <c r="B2113" s="2" t="s">
        <v>10999</v>
      </c>
      <c r="C2113" s="2">
        <v>-3100</v>
      </c>
      <c r="D2113" s="2" t="s">
        <v>69</v>
      </c>
      <c r="E2113" s="2">
        <v>-28544.85</v>
      </c>
      <c r="F2113" s="2" t="s">
        <v>69</v>
      </c>
    </row>
    <row r="2114">
      <c r="A2114" s="2" t="s">
        <v>11000</v>
      </c>
      <c r="B2114" s="2" t="s">
        <v>11001</v>
      </c>
      <c r="C2114" s="2">
        <v>-9500</v>
      </c>
      <c r="D2114" s="2" t="s">
        <v>69</v>
      </c>
      <c r="E2114" s="2">
        <v>-72642.58</v>
      </c>
      <c r="F2114" s="2" t="s">
        <v>69</v>
      </c>
    </row>
    <row r="2115">
      <c r="A2115" s="2" t="s">
        <v>11002</v>
      </c>
      <c r="B2115" s="2" t="s">
        <v>11003</v>
      </c>
      <c r="C2115" s="2">
        <v>-5000</v>
      </c>
      <c r="D2115" s="2" t="s">
        <v>69</v>
      </c>
      <c r="E2115" s="2">
        <v>-97689.7</v>
      </c>
      <c r="F2115" s="2" t="s">
        <v>69</v>
      </c>
    </row>
    <row r="2116">
      <c r="A2116" s="2" t="s">
        <v>7883</v>
      </c>
      <c r="B2116" s="2" t="s">
        <v>7884</v>
      </c>
      <c r="C2116" s="2">
        <v>1337</v>
      </c>
      <c r="D2116" s="2" t="s">
        <v>69</v>
      </c>
      <c r="E2116" s="2">
        <v>22408.12</v>
      </c>
      <c r="F2116" s="2" t="s">
        <v>69</v>
      </c>
    </row>
    <row r="2117">
      <c r="A2117" s="2" t="s">
        <v>11004</v>
      </c>
      <c r="B2117" s="2" t="s">
        <v>11005</v>
      </c>
      <c r="C2117" s="2">
        <v>6617</v>
      </c>
      <c r="D2117" s="2" t="s">
        <v>69</v>
      </c>
      <c r="E2117" s="2">
        <v>118115.33</v>
      </c>
      <c r="F2117" s="2" t="s">
        <v>69</v>
      </c>
    </row>
    <row r="2118">
      <c r="A2118" s="2" t="s">
        <v>7887</v>
      </c>
      <c r="B2118" s="2" t="s">
        <v>7888</v>
      </c>
      <c r="C2118" s="2">
        <v>-3018</v>
      </c>
      <c r="D2118" s="2" t="s">
        <v>69</v>
      </c>
      <c r="E2118" s="2">
        <v>-234231.59</v>
      </c>
      <c r="F2118" s="2" t="s">
        <v>69</v>
      </c>
    </row>
    <row r="2119">
      <c r="A2119" s="2" t="s">
        <v>7889</v>
      </c>
      <c r="B2119" s="2" t="s">
        <v>7890</v>
      </c>
      <c r="C2119" s="2">
        <v>3524</v>
      </c>
      <c r="D2119" s="2" t="s">
        <v>69</v>
      </c>
      <c r="E2119" s="2">
        <v>65989.67</v>
      </c>
      <c r="F2119" s="2" t="s">
        <v>69</v>
      </c>
    </row>
    <row r="2120">
      <c r="A2120" s="2" t="s">
        <v>11006</v>
      </c>
      <c r="B2120" s="2" t="s">
        <v>11007</v>
      </c>
      <c r="C2120" s="2">
        <v>3724</v>
      </c>
      <c r="D2120" s="2" t="s">
        <v>69</v>
      </c>
      <c r="E2120" s="2">
        <v>172235</v>
      </c>
      <c r="F2120" s="2" t="s">
        <v>69</v>
      </c>
    </row>
    <row r="2121">
      <c r="A2121" s="2" t="s">
        <v>7895</v>
      </c>
      <c r="B2121" s="2" t="s">
        <v>7896</v>
      </c>
      <c r="C2121" s="2">
        <v>-1194</v>
      </c>
      <c r="D2121" s="2" t="s">
        <v>69</v>
      </c>
      <c r="E2121" s="2">
        <v>-17050.32</v>
      </c>
      <c r="F2121" s="2" t="s">
        <v>69</v>
      </c>
    </row>
    <row r="2122">
      <c r="A2122" s="2" t="s">
        <v>7899</v>
      </c>
      <c r="B2122" s="2" t="s">
        <v>7900</v>
      </c>
      <c r="C2122" s="2">
        <v>3936</v>
      </c>
      <c r="D2122" s="2" t="s">
        <v>69</v>
      </c>
      <c r="E2122" s="2">
        <v>297561.6</v>
      </c>
      <c r="F2122" s="2" t="s">
        <v>69</v>
      </c>
    </row>
    <row r="2123">
      <c r="A2123" s="2" t="s">
        <v>7901</v>
      </c>
      <c r="B2123" s="2" t="s">
        <v>7902</v>
      </c>
      <c r="C2123" s="2">
        <v>7853</v>
      </c>
      <c r="D2123" s="2" t="s">
        <v>69</v>
      </c>
      <c r="E2123" s="2">
        <v>149049.94</v>
      </c>
      <c r="F2123" s="2" t="s">
        <v>69</v>
      </c>
    </row>
    <row r="2124">
      <c r="A2124" s="2" t="s">
        <v>11008</v>
      </c>
      <c r="B2124" s="2" t="s">
        <v>11009</v>
      </c>
      <c r="C2124" s="2">
        <v>-37000</v>
      </c>
      <c r="D2124" s="2" t="s">
        <v>69</v>
      </c>
      <c r="E2124" s="2">
        <v>-130585.8</v>
      </c>
      <c r="F2124" s="2" t="s">
        <v>69</v>
      </c>
    </row>
    <row r="2125">
      <c r="A2125" s="2" t="s">
        <v>7903</v>
      </c>
      <c r="B2125" s="2" t="s">
        <v>7904</v>
      </c>
      <c r="C2125" s="2">
        <v>-1105</v>
      </c>
      <c r="D2125" s="2" t="s">
        <v>69</v>
      </c>
      <c r="E2125" s="2">
        <v>-74686.95</v>
      </c>
      <c r="F2125" s="2" t="s">
        <v>69</v>
      </c>
    </row>
    <row r="2126">
      <c r="A2126" s="2" t="s">
        <v>7905</v>
      </c>
      <c r="B2126" s="2" t="s">
        <v>7906</v>
      </c>
      <c r="C2126" s="2">
        <v>37464</v>
      </c>
      <c r="D2126" s="2" t="s">
        <v>69</v>
      </c>
      <c r="E2126" s="2">
        <v>247457.1</v>
      </c>
      <c r="F2126" s="2" t="s">
        <v>69</v>
      </c>
    </row>
    <row r="2127">
      <c r="A2127" s="2" t="s">
        <v>11010</v>
      </c>
      <c r="B2127" s="2" t="s">
        <v>11011</v>
      </c>
      <c r="C2127" s="2">
        <v>-7700</v>
      </c>
      <c r="D2127" s="2" t="s">
        <v>69</v>
      </c>
      <c r="E2127" s="2">
        <v>-128373.13</v>
      </c>
      <c r="F2127" s="2" t="s">
        <v>69</v>
      </c>
    </row>
    <row r="2128">
      <c r="A2128" s="2" t="s">
        <v>7911</v>
      </c>
      <c r="B2128" s="2" t="s">
        <v>7912</v>
      </c>
      <c r="C2128" s="2">
        <v>-526</v>
      </c>
      <c r="D2128" s="2" t="s">
        <v>69</v>
      </c>
      <c r="E2128" s="2">
        <v>-28104.18</v>
      </c>
      <c r="F2128" s="2" t="s">
        <v>69</v>
      </c>
    </row>
    <row r="2129">
      <c r="A2129" s="2" t="s">
        <v>7913</v>
      </c>
      <c r="B2129" s="2" t="s">
        <v>7914</v>
      </c>
      <c r="C2129" s="2">
        <v>-37446</v>
      </c>
      <c r="D2129" s="2" t="s">
        <v>69</v>
      </c>
      <c r="E2129" s="2">
        <v>-45179.48</v>
      </c>
      <c r="F2129" s="2" t="s">
        <v>69</v>
      </c>
    </row>
    <row r="2130">
      <c r="A2130" s="2" t="s">
        <v>7915</v>
      </c>
      <c r="B2130" s="2" t="s">
        <v>7916</v>
      </c>
      <c r="C2130" s="2">
        <v>-267</v>
      </c>
      <c r="D2130" s="2" t="s">
        <v>69</v>
      </c>
      <c r="E2130" s="2">
        <v>-6391.98</v>
      </c>
      <c r="F2130" s="2" t="s">
        <v>69</v>
      </c>
    </row>
    <row r="2131">
      <c r="A2131" s="2" t="s">
        <v>11012</v>
      </c>
      <c r="B2131" s="2" t="s">
        <v>9528</v>
      </c>
      <c r="C2131" s="2">
        <v>6606</v>
      </c>
      <c r="D2131" s="2" t="s">
        <v>69</v>
      </c>
      <c r="E2131" s="2">
        <v>132318.18</v>
      </c>
      <c r="F2131" s="2" t="s">
        <v>69</v>
      </c>
    </row>
    <row r="2132">
      <c r="A2132" s="2" t="s">
        <v>7917</v>
      </c>
      <c r="B2132" s="2" t="s">
        <v>7918</v>
      </c>
      <c r="C2132" s="2">
        <v>-4923</v>
      </c>
      <c r="D2132" s="2" t="s">
        <v>69</v>
      </c>
      <c r="E2132" s="2">
        <v>-21562.74</v>
      </c>
      <c r="F2132" s="2" t="s">
        <v>69</v>
      </c>
    </row>
    <row r="2133">
      <c r="A2133" s="2" t="s">
        <v>11013</v>
      </c>
      <c r="B2133" s="2" t="s">
        <v>11014</v>
      </c>
      <c r="C2133" s="2">
        <v>-5624</v>
      </c>
      <c r="D2133" s="2" t="s">
        <v>69</v>
      </c>
      <c r="E2133" s="2">
        <v>-46566.72</v>
      </c>
      <c r="F2133" s="2" t="s">
        <v>69</v>
      </c>
    </row>
    <row r="2134">
      <c r="A2134" s="2" t="s">
        <v>7921</v>
      </c>
      <c r="B2134" s="2" t="s">
        <v>7922</v>
      </c>
      <c r="C2134" s="2">
        <v>1300</v>
      </c>
      <c r="D2134" s="2" t="s">
        <v>69</v>
      </c>
      <c r="E2134" s="2">
        <v>18716.69</v>
      </c>
      <c r="F2134" s="2" t="s">
        <v>69</v>
      </c>
    </row>
    <row r="2135">
      <c r="A2135" s="2" t="s">
        <v>7923</v>
      </c>
      <c r="B2135" s="2" t="s">
        <v>7924</v>
      </c>
      <c r="C2135" s="2">
        <v>2524</v>
      </c>
      <c r="D2135" s="2" t="s">
        <v>69</v>
      </c>
      <c r="E2135" s="2">
        <v>35487.44</v>
      </c>
      <c r="F2135" s="2" t="s">
        <v>69</v>
      </c>
    </row>
    <row r="2136">
      <c r="A2136" s="2" t="s">
        <v>7925</v>
      </c>
      <c r="B2136" s="2" t="s">
        <v>7926</v>
      </c>
      <c r="C2136" s="2">
        <v>-2439</v>
      </c>
      <c r="D2136" s="2" t="s">
        <v>69</v>
      </c>
      <c r="E2136" s="2">
        <v>-25853.4</v>
      </c>
      <c r="F2136" s="2" t="s">
        <v>69</v>
      </c>
    </row>
    <row r="2137">
      <c r="A2137" s="2" t="s">
        <v>7927</v>
      </c>
      <c r="B2137" s="2" t="s">
        <v>7928</v>
      </c>
      <c r="C2137" s="2">
        <v>-75</v>
      </c>
      <c r="D2137" s="2" t="s">
        <v>69</v>
      </c>
      <c r="E2137" s="2">
        <v>-17660.25</v>
      </c>
      <c r="F2137" s="2" t="s">
        <v>69</v>
      </c>
    </row>
    <row r="2138">
      <c r="A2138" s="2" t="s">
        <v>7931</v>
      </c>
      <c r="B2138" s="2" t="s">
        <v>7932</v>
      </c>
      <c r="C2138" s="2">
        <v>3518</v>
      </c>
      <c r="D2138" s="2" t="s">
        <v>69</v>
      </c>
      <c r="E2138" s="2">
        <v>20691.72</v>
      </c>
      <c r="F2138" s="2" t="s">
        <v>69</v>
      </c>
    </row>
    <row r="2139">
      <c r="A2139" s="2" t="s">
        <v>11015</v>
      </c>
      <c r="B2139" s="2" t="s">
        <v>11016</v>
      </c>
      <c r="C2139" s="2">
        <v>3225</v>
      </c>
      <c r="D2139" s="2" t="s">
        <v>69</v>
      </c>
      <c r="E2139" s="2">
        <v>53535</v>
      </c>
      <c r="F2139" s="2" t="s">
        <v>69</v>
      </c>
    </row>
    <row r="2140">
      <c r="A2140" s="2" t="s">
        <v>11017</v>
      </c>
      <c r="B2140" s="2" t="s">
        <v>11018</v>
      </c>
      <c r="C2140" s="2">
        <v>-1542</v>
      </c>
      <c r="D2140" s="2" t="s">
        <v>69</v>
      </c>
      <c r="E2140" s="2">
        <v>-39768.18</v>
      </c>
      <c r="F2140" s="2" t="s">
        <v>69</v>
      </c>
    </row>
    <row r="2141">
      <c r="A2141" s="2" t="s">
        <v>7943</v>
      </c>
      <c r="B2141" s="2" t="s">
        <v>7944</v>
      </c>
      <c r="C2141" s="2">
        <v>-399</v>
      </c>
      <c r="D2141" s="2" t="s">
        <v>69</v>
      </c>
      <c r="E2141" s="2">
        <v>-21897.06</v>
      </c>
      <c r="F2141" s="2" t="s">
        <v>69</v>
      </c>
    </row>
    <row r="2142">
      <c r="A2142" s="2" t="s">
        <v>11019</v>
      </c>
      <c r="B2142" s="2" t="s">
        <v>11020</v>
      </c>
      <c r="C2142" s="2">
        <v>13150</v>
      </c>
      <c r="D2142" s="2" t="s">
        <v>69</v>
      </c>
      <c r="E2142" s="2">
        <v>30376.5</v>
      </c>
      <c r="F2142" s="2" t="s">
        <v>69</v>
      </c>
    </row>
    <row r="2143">
      <c r="A2143" s="2" t="s">
        <v>7949</v>
      </c>
      <c r="B2143" s="2" t="s">
        <v>7950</v>
      </c>
      <c r="C2143" s="2">
        <v>-880</v>
      </c>
      <c r="D2143" s="2" t="s">
        <v>69</v>
      </c>
      <c r="E2143" s="2">
        <v>-58782.71</v>
      </c>
      <c r="F2143" s="2" t="s">
        <v>69</v>
      </c>
    </row>
    <row r="2144">
      <c r="A2144" s="2" t="s">
        <v>7953</v>
      </c>
      <c r="B2144" s="2" t="s">
        <v>7954</v>
      </c>
      <c r="C2144" s="2">
        <v>-3592</v>
      </c>
      <c r="D2144" s="2" t="s">
        <v>69</v>
      </c>
      <c r="E2144" s="2">
        <v>-50844.76</v>
      </c>
      <c r="F2144" s="2" t="s">
        <v>69</v>
      </c>
    </row>
    <row r="2145">
      <c r="A2145" s="2" t="s">
        <v>11021</v>
      </c>
      <c r="B2145" s="2" t="s">
        <v>11022</v>
      </c>
      <c r="C2145" s="2">
        <v>-1542</v>
      </c>
      <c r="D2145" s="2" t="s">
        <v>69</v>
      </c>
      <c r="E2145" s="2">
        <v>-112396.38</v>
      </c>
      <c r="F2145" s="2" t="s">
        <v>69</v>
      </c>
    </row>
    <row r="2146">
      <c r="A2146" s="2" t="s">
        <v>11023</v>
      </c>
      <c r="B2146" s="2" t="s">
        <v>11024</v>
      </c>
      <c r="C2146" s="2">
        <v>1355</v>
      </c>
      <c r="D2146" s="2" t="s">
        <v>69</v>
      </c>
      <c r="E2146" s="2">
        <v>36693.4</v>
      </c>
      <c r="F2146" s="2" t="s">
        <v>69</v>
      </c>
    </row>
    <row r="2147">
      <c r="A2147" s="2" t="s">
        <v>7957</v>
      </c>
      <c r="B2147" s="2" t="s">
        <v>7958</v>
      </c>
      <c r="C2147" s="2">
        <v>-620</v>
      </c>
      <c r="D2147" s="2" t="s">
        <v>69</v>
      </c>
      <c r="E2147" s="2">
        <v>-83096.38</v>
      </c>
      <c r="F2147" s="2" t="s">
        <v>69</v>
      </c>
    </row>
    <row r="2148">
      <c r="A2148" s="2" t="s">
        <v>11025</v>
      </c>
      <c r="B2148" s="2" t="s">
        <v>11026</v>
      </c>
      <c r="C2148" s="2">
        <v>-66</v>
      </c>
      <c r="D2148" s="2" t="s">
        <v>69</v>
      </c>
      <c r="E2148" s="2">
        <v>-195966.09</v>
      </c>
      <c r="F2148" s="2" t="s">
        <v>69</v>
      </c>
    </row>
    <row r="2149">
      <c r="A2149" s="2" t="s">
        <v>7963</v>
      </c>
      <c r="B2149" s="2" t="s">
        <v>7964</v>
      </c>
      <c r="C2149" s="2">
        <v>2324</v>
      </c>
      <c r="D2149" s="2" t="s">
        <v>69</v>
      </c>
      <c r="E2149" s="2">
        <v>25587.24</v>
      </c>
      <c r="F2149" s="2" t="s">
        <v>69</v>
      </c>
    </row>
    <row r="2150">
      <c r="A2150" s="2" t="s">
        <v>11027</v>
      </c>
      <c r="B2150" s="2" t="s">
        <v>11028</v>
      </c>
      <c r="C2150" s="2">
        <v>-566</v>
      </c>
      <c r="D2150" s="2" t="s">
        <v>69</v>
      </c>
      <c r="E2150" s="2">
        <v>-35369.34</v>
      </c>
      <c r="F2150" s="2" t="s">
        <v>69</v>
      </c>
    </row>
    <row r="2151">
      <c r="A2151" s="2" t="s">
        <v>7969</v>
      </c>
      <c r="B2151" s="2" t="s">
        <v>7970</v>
      </c>
      <c r="C2151" s="2">
        <v>-1304</v>
      </c>
      <c r="D2151" s="2" t="s">
        <v>69</v>
      </c>
      <c r="E2151" s="2">
        <v>-55667.76</v>
      </c>
      <c r="F2151" s="2" t="s">
        <v>69</v>
      </c>
    </row>
    <row r="2152">
      <c r="A2152" s="2" t="s">
        <v>7977</v>
      </c>
      <c r="B2152" s="2" t="s">
        <v>7978</v>
      </c>
      <c r="C2152" s="2">
        <v>15014</v>
      </c>
      <c r="D2152" s="2" t="s">
        <v>69</v>
      </c>
      <c r="E2152" s="2">
        <v>50479.92</v>
      </c>
      <c r="F2152" s="2" t="s">
        <v>69</v>
      </c>
    </row>
    <row r="2153">
      <c r="A2153" s="2" t="s">
        <v>7979</v>
      </c>
      <c r="B2153" s="2" t="s">
        <v>7980</v>
      </c>
      <c r="C2153" s="2">
        <v>10200</v>
      </c>
      <c r="D2153" s="2" t="s">
        <v>69</v>
      </c>
      <c r="E2153" s="2">
        <v>280476.61</v>
      </c>
      <c r="F2153" s="2" t="s">
        <v>69</v>
      </c>
    </row>
    <row r="2154">
      <c r="A2154" s="2" t="s">
        <v>7981</v>
      </c>
      <c r="B2154" s="2" t="s">
        <v>7982</v>
      </c>
      <c r="C2154" s="2">
        <v>10743</v>
      </c>
      <c r="D2154" s="2" t="s">
        <v>69</v>
      </c>
      <c r="E2154" s="2">
        <v>27072.36</v>
      </c>
      <c r="F2154" s="2" t="s">
        <v>69</v>
      </c>
    </row>
    <row r="2155">
      <c r="A2155" s="2" t="s">
        <v>7983</v>
      </c>
      <c r="B2155" s="2" t="s">
        <v>7984</v>
      </c>
      <c r="C2155" s="2">
        <v>2400</v>
      </c>
      <c r="D2155" s="2" t="s">
        <v>69</v>
      </c>
      <c r="E2155" s="2">
        <v>32279.38</v>
      </c>
      <c r="F2155" s="2" t="s">
        <v>69</v>
      </c>
    </row>
    <row r="2156">
      <c r="A2156" s="2" t="s">
        <v>7985</v>
      </c>
      <c r="B2156" s="2" t="s">
        <v>7986</v>
      </c>
      <c r="C2156" s="2">
        <v>-339</v>
      </c>
      <c r="D2156" s="2" t="s">
        <v>69</v>
      </c>
      <c r="E2156" s="2">
        <v>-25055.49</v>
      </c>
      <c r="F2156" s="2" t="s">
        <v>69</v>
      </c>
    </row>
    <row r="2157">
      <c r="A2157" s="2" t="s">
        <v>7987</v>
      </c>
      <c r="B2157" s="2" t="s">
        <v>7988</v>
      </c>
      <c r="C2157" s="2">
        <v>4993</v>
      </c>
      <c r="D2157" s="2" t="s">
        <v>69</v>
      </c>
      <c r="E2157" s="2">
        <v>74595.42</v>
      </c>
      <c r="F2157" s="2" t="s">
        <v>69</v>
      </c>
    </row>
    <row r="2158">
      <c r="A2158" s="2" t="s">
        <v>7989</v>
      </c>
      <c r="B2158" s="2" t="s">
        <v>7990</v>
      </c>
      <c r="C2158" s="2">
        <v>-1313</v>
      </c>
      <c r="D2158" s="2" t="s">
        <v>69</v>
      </c>
      <c r="E2158" s="2">
        <v>-8232.51</v>
      </c>
      <c r="F2158" s="2" t="s">
        <v>69</v>
      </c>
    </row>
    <row r="2159">
      <c r="A2159" s="2" t="s">
        <v>11029</v>
      </c>
      <c r="B2159" s="2" t="s">
        <v>11030</v>
      </c>
      <c r="C2159" s="2">
        <v>-2607</v>
      </c>
      <c r="D2159" s="2" t="s">
        <v>69</v>
      </c>
      <c r="E2159" s="2">
        <v>-47786.31</v>
      </c>
      <c r="F2159" s="2" t="s">
        <v>69</v>
      </c>
    </row>
    <row r="2160">
      <c r="A2160" s="2" t="s">
        <v>7995</v>
      </c>
      <c r="B2160" s="2" t="s">
        <v>7996</v>
      </c>
      <c r="C2160" s="2">
        <v>-22</v>
      </c>
      <c r="D2160" s="2" t="s">
        <v>69</v>
      </c>
      <c r="E2160" s="2">
        <v>-18855.03</v>
      </c>
      <c r="F2160" s="2" t="s">
        <v>69</v>
      </c>
    </row>
    <row r="2161">
      <c r="A2161" s="2" t="s">
        <v>11031</v>
      </c>
      <c r="B2161" s="2" t="s">
        <v>11032</v>
      </c>
      <c r="C2161" s="2">
        <v>-7200</v>
      </c>
      <c r="D2161" s="2" t="s">
        <v>69</v>
      </c>
      <c r="E2161" s="2">
        <v>-21877.03</v>
      </c>
      <c r="F2161" s="2" t="s">
        <v>69</v>
      </c>
    </row>
    <row r="2162">
      <c r="A2162" s="2" t="s">
        <v>7997</v>
      </c>
      <c r="B2162" s="2" t="s">
        <v>7998</v>
      </c>
      <c r="C2162" s="2">
        <v>3239</v>
      </c>
      <c r="D2162" s="2" t="s">
        <v>69</v>
      </c>
      <c r="E2162" s="2">
        <v>115889.76</v>
      </c>
      <c r="F2162" s="2" t="s">
        <v>69</v>
      </c>
    </row>
    <row r="2163">
      <c r="A2163" s="2" t="s">
        <v>11033</v>
      </c>
      <c r="B2163" s="2" t="s">
        <v>11034</v>
      </c>
      <c r="C2163" s="2">
        <v>5163</v>
      </c>
      <c r="D2163" s="2" t="s">
        <v>69</v>
      </c>
      <c r="E2163" s="2">
        <v>65363.58</v>
      </c>
      <c r="F2163" s="2" t="s">
        <v>69</v>
      </c>
    </row>
    <row r="2164">
      <c r="A2164" s="2" t="s">
        <v>8001</v>
      </c>
      <c r="B2164" s="2" t="s">
        <v>8002</v>
      </c>
      <c r="C2164" s="2">
        <v>-2390</v>
      </c>
      <c r="D2164" s="2" t="s">
        <v>69</v>
      </c>
      <c r="E2164" s="2">
        <v>-68688.6</v>
      </c>
      <c r="F2164" s="2" t="s">
        <v>69</v>
      </c>
    </row>
    <row r="2165">
      <c r="A2165" s="2" t="s">
        <v>11035</v>
      </c>
      <c r="B2165" s="2" t="s">
        <v>11036</v>
      </c>
      <c r="C2165" s="2">
        <v>-521</v>
      </c>
      <c r="D2165" s="2" t="s">
        <v>69</v>
      </c>
      <c r="E2165" s="2">
        <v>-20016.82</v>
      </c>
      <c r="F2165" s="2" t="s">
        <v>69</v>
      </c>
    </row>
    <row r="2166">
      <c r="A2166" s="2" t="s">
        <v>11037</v>
      </c>
      <c r="B2166" s="2" t="s">
        <v>11038</v>
      </c>
      <c r="C2166" s="2">
        <v>630</v>
      </c>
      <c r="D2166" s="2" t="s">
        <v>69</v>
      </c>
      <c r="E2166" s="2">
        <v>7648.2</v>
      </c>
      <c r="F2166" s="2" t="s">
        <v>69</v>
      </c>
    </row>
    <row r="2167">
      <c r="A2167" s="2" t="s">
        <v>8005</v>
      </c>
      <c r="B2167" s="2" t="s">
        <v>8006</v>
      </c>
      <c r="C2167" s="2">
        <v>136</v>
      </c>
      <c r="D2167" s="2" t="s">
        <v>69</v>
      </c>
      <c r="E2167" s="2">
        <v>16481.84</v>
      </c>
      <c r="F2167" s="2" t="s">
        <v>69</v>
      </c>
    </row>
    <row r="2168">
      <c r="A2168" s="2" t="s">
        <v>8007</v>
      </c>
      <c r="B2168" s="2" t="s">
        <v>8008</v>
      </c>
      <c r="C2168" s="2">
        <v>6165</v>
      </c>
      <c r="D2168" s="2" t="s">
        <v>69</v>
      </c>
      <c r="E2168" s="2">
        <v>206897.4</v>
      </c>
      <c r="F2168" s="2" t="s">
        <v>69</v>
      </c>
    </row>
    <row r="2169">
      <c r="A2169" s="2" t="s">
        <v>8009</v>
      </c>
      <c r="B2169" s="2" t="s">
        <v>8010</v>
      </c>
      <c r="C2169" s="2">
        <v>-5458</v>
      </c>
      <c r="D2169" s="2" t="s">
        <v>69</v>
      </c>
      <c r="E2169" s="2">
        <v>-57507.96</v>
      </c>
      <c r="F2169" s="2" t="s">
        <v>69</v>
      </c>
    </row>
    <row r="2170">
      <c r="A2170" s="2" t="s">
        <v>11039</v>
      </c>
      <c r="B2170" s="2" t="s">
        <v>11040</v>
      </c>
      <c r="C2170" s="2">
        <v>24674</v>
      </c>
      <c r="D2170" s="2" t="s">
        <v>69</v>
      </c>
      <c r="E2170" s="2">
        <v>56192.09</v>
      </c>
      <c r="F2170" s="2" t="s">
        <v>69</v>
      </c>
    </row>
    <row r="2171">
      <c r="A2171" s="2" t="s">
        <v>8011</v>
      </c>
      <c r="B2171" s="2" t="s">
        <v>8012</v>
      </c>
      <c r="C2171" s="2">
        <v>336</v>
      </c>
      <c r="D2171" s="2" t="s">
        <v>69</v>
      </c>
      <c r="E2171" s="2">
        <v>17703.84</v>
      </c>
      <c r="F2171" s="2" t="s">
        <v>69</v>
      </c>
    </row>
    <row r="2172">
      <c r="A2172" s="2" t="s">
        <v>11041</v>
      </c>
      <c r="B2172" s="2" t="s">
        <v>11042</v>
      </c>
      <c r="C2172" s="2">
        <v>-1500</v>
      </c>
      <c r="D2172" s="2" t="s">
        <v>69</v>
      </c>
      <c r="E2172" s="2">
        <v>-22534.42</v>
      </c>
      <c r="F2172" s="2" t="s">
        <v>69</v>
      </c>
    </row>
    <row r="2173">
      <c r="A2173" s="2" t="s">
        <v>11043</v>
      </c>
      <c r="B2173" s="2" t="s">
        <v>11044</v>
      </c>
      <c r="C2173" s="2">
        <v>-3051</v>
      </c>
      <c r="D2173" s="2" t="s">
        <v>69</v>
      </c>
      <c r="E2173" s="2">
        <v>-232233.4</v>
      </c>
      <c r="F2173" s="2" t="s">
        <v>69</v>
      </c>
    </row>
    <row r="2174">
      <c r="A2174" s="2" t="s">
        <v>11045</v>
      </c>
      <c r="B2174" s="2" t="s">
        <v>11046</v>
      </c>
      <c r="C2174" s="2">
        <v>10888</v>
      </c>
      <c r="D2174" s="2" t="s">
        <v>69</v>
      </c>
      <c r="E2174" s="2">
        <v>20338.28</v>
      </c>
      <c r="F2174" s="2" t="s">
        <v>69</v>
      </c>
    </row>
    <row r="2175">
      <c r="A2175" s="2" t="s">
        <v>11047</v>
      </c>
      <c r="B2175" s="2" t="s">
        <v>11048</v>
      </c>
      <c r="C2175" s="2">
        <v>12215</v>
      </c>
      <c r="D2175" s="2" t="s">
        <v>69</v>
      </c>
      <c r="E2175" s="2">
        <v>62232.88</v>
      </c>
      <c r="F2175" s="2" t="s">
        <v>69</v>
      </c>
    </row>
    <row r="2176">
      <c r="A2176" s="2" t="s">
        <v>8017</v>
      </c>
      <c r="B2176" s="2" t="s">
        <v>8018</v>
      </c>
      <c r="C2176" s="2">
        <v>-5644</v>
      </c>
      <c r="D2176" s="2" t="s">
        <v>69</v>
      </c>
      <c r="E2176" s="2">
        <v>-43910.32</v>
      </c>
      <c r="F2176" s="2" t="s">
        <v>69</v>
      </c>
    </row>
    <row r="2177">
      <c r="A2177" s="2" t="s">
        <v>11049</v>
      </c>
      <c r="B2177" s="2" t="s">
        <v>11050</v>
      </c>
      <c r="C2177" s="2">
        <v>2219</v>
      </c>
      <c r="D2177" s="2" t="s">
        <v>69</v>
      </c>
      <c r="E2177" s="2">
        <v>19704.72</v>
      </c>
      <c r="F2177" s="2" t="s">
        <v>69</v>
      </c>
    </row>
    <row r="2178">
      <c r="A2178" s="2" t="s">
        <v>8021</v>
      </c>
      <c r="B2178" s="2" t="s">
        <v>8022</v>
      </c>
      <c r="C2178" s="2">
        <v>2119</v>
      </c>
      <c r="D2178" s="2" t="s">
        <v>69</v>
      </c>
      <c r="E2178" s="2">
        <v>23203.05</v>
      </c>
      <c r="F2178" s="2" t="s">
        <v>69</v>
      </c>
    </row>
    <row r="2179">
      <c r="A2179" s="2" t="s">
        <v>8025</v>
      </c>
      <c r="B2179" s="2" t="s">
        <v>8026</v>
      </c>
      <c r="C2179" s="2">
        <v>-3278</v>
      </c>
      <c r="D2179" s="2" t="s">
        <v>69</v>
      </c>
      <c r="E2179" s="2">
        <v>-178487.1</v>
      </c>
      <c r="F2179" s="2" t="s">
        <v>69</v>
      </c>
    </row>
    <row r="2180">
      <c r="A2180" s="2" t="s">
        <v>8027</v>
      </c>
      <c r="B2180" s="2" t="s">
        <v>8028</v>
      </c>
      <c r="C2180" s="2">
        <v>831</v>
      </c>
      <c r="D2180" s="2" t="s">
        <v>69</v>
      </c>
      <c r="E2180" s="2">
        <v>20095.57</v>
      </c>
      <c r="F2180" s="2" t="s">
        <v>69</v>
      </c>
    </row>
    <row r="2181">
      <c r="A2181" s="2" t="s">
        <v>8029</v>
      </c>
      <c r="B2181" s="2" t="s">
        <v>8030</v>
      </c>
      <c r="C2181" s="2">
        <v>3442</v>
      </c>
      <c r="D2181" s="2" t="s">
        <v>69</v>
      </c>
      <c r="E2181" s="2">
        <v>160995.06</v>
      </c>
      <c r="F2181" s="2" t="s">
        <v>69</v>
      </c>
    </row>
    <row r="2182">
      <c r="A2182" s="2" t="s">
        <v>11051</v>
      </c>
      <c r="B2182" s="2" t="s">
        <v>11052</v>
      </c>
      <c r="C2182" s="2">
        <v>-5400</v>
      </c>
      <c r="D2182" s="2" t="s">
        <v>69</v>
      </c>
      <c r="E2182" s="2">
        <v>-29784.39</v>
      </c>
      <c r="F2182" s="2" t="s">
        <v>69</v>
      </c>
    </row>
    <row r="2183">
      <c r="A2183" s="2" t="s">
        <v>11053</v>
      </c>
      <c r="B2183" s="2" t="s">
        <v>11054</v>
      </c>
      <c r="C2183" s="2">
        <v>-8700</v>
      </c>
      <c r="D2183" s="2" t="s">
        <v>69</v>
      </c>
      <c r="E2183" s="2">
        <v>-247891.13</v>
      </c>
      <c r="F2183" s="2" t="s">
        <v>69</v>
      </c>
    </row>
    <row r="2184">
      <c r="A2184" s="2" t="s">
        <v>11055</v>
      </c>
      <c r="B2184" s="2" t="s">
        <v>11056</v>
      </c>
      <c r="C2184" s="2">
        <v>-203</v>
      </c>
      <c r="D2184" s="2" t="s">
        <v>69</v>
      </c>
      <c r="E2184" s="2">
        <v>-63248.71</v>
      </c>
      <c r="F2184" s="2" t="s">
        <v>69</v>
      </c>
    </row>
    <row r="2185">
      <c r="A2185" s="2" t="s">
        <v>11057</v>
      </c>
      <c r="B2185" s="2" t="s">
        <v>11058</v>
      </c>
      <c r="C2185" s="2">
        <v>4828</v>
      </c>
      <c r="D2185" s="2" t="s">
        <v>69</v>
      </c>
      <c r="E2185" s="2">
        <v>51413.6</v>
      </c>
      <c r="F2185" s="2" t="s">
        <v>69</v>
      </c>
    </row>
    <row r="2186">
      <c r="A2186" s="2" t="s">
        <v>8031</v>
      </c>
      <c r="B2186" s="2" t="s">
        <v>8032</v>
      </c>
      <c r="C2186" s="2">
        <v>5383</v>
      </c>
      <c r="D2186" s="2" t="s">
        <v>69</v>
      </c>
      <c r="E2186" s="2">
        <v>23860.29</v>
      </c>
      <c r="F2186" s="2" t="s">
        <v>69</v>
      </c>
    </row>
    <row r="2187">
      <c r="A2187" s="2" t="s">
        <v>8037</v>
      </c>
      <c r="B2187" s="2" t="s">
        <v>8038</v>
      </c>
      <c r="C2187" s="2">
        <v>2524</v>
      </c>
      <c r="D2187" s="2" t="s">
        <v>69</v>
      </c>
      <c r="E2187" s="2">
        <v>61207</v>
      </c>
      <c r="F2187" s="2" t="s">
        <v>69</v>
      </c>
    </row>
    <row r="2188">
      <c r="A2188" s="2" t="s">
        <v>11059</v>
      </c>
      <c r="B2188" s="2" t="s">
        <v>11060</v>
      </c>
      <c r="C2188" s="2">
        <v>7083</v>
      </c>
      <c r="D2188" s="2" t="s">
        <v>69</v>
      </c>
      <c r="E2188" s="2">
        <v>66151.08</v>
      </c>
      <c r="F2188" s="2" t="s">
        <v>69</v>
      </c>
    </row>
    <row r="2189">
      <c r="A2189" s="2" t="s">
        <v>8039</v>
      </c>
      <c r="B2189" s="2" t="s">
        <v>8040</v>
      </c>
      <c r="C2189" s="2">
        <v>-1340</v>
      </c>
      <c r="D2189" s="2" t="s">
        <v>69</v>
      </c>
      <c r="E2189" s="2">
        <v>-10577.85</v>
      </c>
      <c r="F2189" s="2" t="s">
        <v>69</v>
      </c>
    </row>
    <row r="2190">
      <c r="A2190" s="2" t="s">
        <v>8041</v>
      </c>
      <c r="B2190" s="2" t="s">
        <v>8042</v>
      </c>
      <c r="C2190" s="2">
        <v>3773</v>
      </c>
      <c r="D2190" s="2" t="s">
        <v>69</v>
      </c>
      <c r="E2190" s="2">
        <v>84251.09</v>
      </c>
      <c r="F2190" s="2" t="s">
        <v>69</v>
      </c>
    </row>
    <row r="2191">
      <c r="A2191" s="2" t="s">
        <v>11061</v>
      </c>
      <c r="B2191" s="2" t="s">
        <v>11062</v>
      </c>
      <c r="C2191" s="2">
        <v>-376</v>
      </c>
      <c r="D2191" s="2" t="s">
        <v>69</v>
      </c>
      <c r="E2191" s="2">
        <v>-18266.08</v>
      </c>
      <c r="F2191" s="2" t="s">
        <v>69</v>
      </c>
    </row>
    <row r="2192">
      <c r="A2192" s="2" t="s">
        <v>11063</v>
      </c>
      <c r="B2192" s="2" t="s">
        <v>11064</v>
      </c>
      <c r="C2192" s="2">
        <v>19750</v>
      </c>
      <c r="D2192" s="2" t="s">
        <v>69</v>
      </c>
      <c r="E2192" s="2">
        <v>47467.86</v>
      </c>
      <c r="F2192" s="2" t="s">
        <v>69</v>
      </c>
    </row>
    <row r="2193">
      <c r="A2193" s="2" t="s">
        <v>8045</v>
      </c>
      <c r="B2193" s="2" t="s">
        <v>8046</v>
      </c>
      <c r="C2193" s="2">
        <v>19500</v>
      </c>
      <c r="D2193" s="2" t="s">
        <v>69</v>
      </c>
      <c r="E2193" s="2">
        <v>181418.15</v>
      </c>
      <c r="F2193" s="2" t="s">
        <v>69</v>
      </c>
    </row>
    <row r="2194">
      <c r="A2194" s="2" t="s">
        <v>5614</v>
      </c>
      <c r="B2194" s="2" t="s">
        <v>8051</v>
      </c>
      <c r="C2194" s="2">
        <v>-2859</v>
      </c>
      <c r="D2194" s="2" t="s">
        <v>69</v>
      </c>
      <c r="E2194" s="2">
        <v>-72046.8</v>
      </c>
      <c r="F2194" s="2" t="s">
        <v>69</v>
      </c>
    </row>
    <row r="2195">
      <c r="A2195" s="2" t="s">
        <v>8052</v>
      </c>
      <c r="B2195" s="2" t="s">
        <v>8053</v>
      </c>
      <c r="C2195" s="2">
        <v>2799</v>
      </c>
      <c r="D2195" s="2" t="s">
        <v>69</v>
      </c>
      <c r="E2195" s="2">
        <v>106949.79</v>
      </c>
      <c r="F2195" s="2" t="s">
        <v>69</v>
      </c>
    </row>
    <row r="2196">
      <c r="A2196" s="2" t="s">
        <v>8056</v>
      </c>
      <c r="B2196" s="2" t="s">
        <v>8057</v>
      </c>
      <c r="C2196" s="2">
        <v>2345</v>
      </c>
      <c r="D2196" s="2" t="s">
        <v>69</v>
      </c>
      <c r="E2196" s="2">
        <v>243059.25</v>
      </c>
      <c r="F2196" s="2" t="s">
        <v>69</v>
      </c>
    </row>
    <row r="2197">
      <c r="A2197" s="2" t="s">
        <v>11065</v>
      </c>
      <c r="B2197" s="2" t="s">
        <v>11066</v>
      </c>
      <c r="C2197" s="2">
        <v>-12100</v>
      </c>
      <c r="D2197" s="2" t="s">
        <v>69</v>
      </c>
      <c r="E2197" s="2">
        <v>-57954.62</v>
      </c>
      <c r="F2197" s="2" t="s">
        <v>69</v>
      </c>
    </row>
    <row r="2198">
      <c r="A2198" s="2" t="s">
        <v>11067</v>
      </c>
      <c r="B2198" s="2" t="s">
        <v>11068</v>
      </c>
      <c r="C2198" s="2">
        <v>-7749</v>
      </c>
      <c r="D2198" s="2" t="s">
        <v>69</v>
      </c>
      <c r="E2198" s="2">
        <v>-94305.33</v>
      </c>
      <c r="F2198" s="2" t="s">
        <v>69</v>
      </c>
    </row>
    <row r="2199">
      <c r="A2199" s="2" t="s">
        <v>8058</v>
      </c>
      <c r="B2199" s="2" t="s">
        <v>8059</v>
      </c>
      <c r="C2199" s="2">
        <v>-9876</v>
      </c>
      <c r="D2199" s="2" t="s">
        <v>69</v>
      </c>
      <c r="E2199" s="2">
        <v>-205272.66</v>
      </c>
      <c r="F2199" s="2" t="s">
        <v>69</v>
      </c>
    </row>
    <row r="2200">
      <c r="A2200" s="2" t="s">
        <v>8060</v>
      </c>
      <c r="B2200" s="2" t="s">
        <v>8061</v>
      </c>
      <c r="C2200" s="2">
        <v>-6402</v>
      </c>
      <c r="D2200" s="2" t="s">
        <v>69</v>
      </c>
      <c r="E2200" s="2">
        <v>-73779.36</v>
      </c>
      <c r="F2200" s="2" t="s">
        <v>69</v>
      </c>
    </row>
    <row r="2201">
      <c r="A2201" s="2" t="s">
        <v>8062</v>
      </c>
      <c r="B2201" s="2" t="s">
        <v>8063</v>
      </c>
      <c r="C2201" s="2">
        <v>-18900</v>
      </c>
      <c r="D2201" s="2" t="s">
        <v>69</v>
      </c>
      <c r="E2201" s="2">
        <v>-75026.03</v>
      </c>
      <c r="F2201" s="2" t="s">
        <v>69</v>
      </c>
    </row>
    <row r="2202">
      <c r="A2202" s="2" t="s">
        <v>11069</v>
      </c>
      <c r="B2202" s="2" t="s">
        <v>11070</v>
      </c>
      <c r="C2202" s="2">
        <v>-1800</v>
      </c>
      <c r="D2202" s="2" t="s">
        <v>69</v>
      </c>
      <c r="E2202" s="2">
        <v>-34855.56</v>
      </c>
      <c r="F2202" s="2" t="s">
        <v>69</v>
      </c>
    </row>
    <row r="2203">
      <c r="A2203" s="2" t="s">
        <v>11071</v>
      </c>
      <c r="B2203" s="2" t="s">
        <v>11072</v>
      </c>
      <c r="C2203" s="2">
        <v>-11581</v>
      </c>
      <c r="D2203" s="2" t="s">
        <v>69</v>
      </c>
      <c r="E2203" s="2">
        <v>-20498.37</v>
      </c>
      <c r="F2203" s="2" t="s">
        <v>69</v>
      </c>
    </row>
    <row r="2204">
      <c r="A2204" s="2" t="s">
        <v>8064</v>
      </c>
      <c r="B2204" s="2" t="s">
        <v>8065</v>
      </c>
      <c r="C2204" s="2">
        <v>-717</v>
      </c>
      <c r="D2204" s="2" t="s">
        <v>69</v>
      </c>
      <c r="E2204" s="2">
        <v>-35932</v>
      </c>
      <c r="F2204" s="2" t="s">
        <v>69</v>
      </c>
    </row>
    <row r="2205">
      <c r="A2205" s="2" t="s">
        <v>11073</v>
      </c>
      <c r="B2205" s="2" t="s">
        <v>11074</v>
      </c>
      <c r="C2205" s="2">
        <v>-2848</v>
      </c>
      <c r="D2205" s="2" t="s">
        <v>69</v>
      </c>
      <c r="E2205" s="2">
        <v>-40028.63</v>
      </c>
      <c r="F2205" s="2" t="s">
        <v>69</v>
      </c>
    </row>
    <row r="2206">
      <c r="A2206" s="2" t="s">
        <v>8066</v>
      </c>
      <c r="B2206" s="2" t="s">
        <v>8067</v>
      </c>
      <c r="C2206" s="2">
        <v>-1028</v>
      </c>
      <c r="D2206" s="2" t="s">
        <v>69</v>
      </c>
      <c r="E2206" s="2">
        <v>-176179.83</v>
      </c>
      <c r="F2206" s="2" t="s">
        <v>69</v>
      </c>
    </row>
    <row r="2207">
      <c r="A2207" s="2" t="s">
        <v>8068</v>
      </c>
      <c r="B2207" s="2" t="s">
        <v>8069</v>
      </c>
      <c r="C2207" s="2">
        <v>67200</v>
      </c>
      <c r="D2207" s="2" t="s">
        <v>69</v>
      </c>
      <c r="E2207" s="2">
        <v>221676.07</v>
      </c>
      <c r="F2207" s="2" t="s">
        <v>69</v>
      </c>
    </row>
    <row r="2208">
      <c r="A2208" s="2" t="s">
        <v>11075</v>
      </c>
      <c r="B2208" s="2" t="s">
        <v>11076</v>
      </c>
      <c r="C2208" s="2">
        <v>-12500</v>
      </c>
      <c r="D2208" s="2" t="s">
        <v>69</v>
      </c>
      <c r="E2208" s="2">
        <v>-114382.31</v>
      </c>
      <c r="F2208" s="2" t="s">
        <v>69</v>
      </c>
    </row>
    <row r="2209">
      <c r="A2209" s="2" t="s">
        <v>11077</v>
      </c>
      <c r="B2209" s="2" t="s">
        <v>11078</v>
      </c>
      <c r="C2209" s="2">
        <v>-4100</v>
      </c>
      <c r="D2209" s="2" t="s">
        <v>69</v>
      </c>
      <c r="E2209" s="2">
        <v>-135404.79</v>
      </c>
      <c r="F2209" s="2" t="s">
        <v>69</v>
      </c>
    </row>
    <row r="2210">
      <c r="A2210" s="2" t="s">
        <v>8070</v>
      </c>
      <c r="B2210" s="2" t="s">
        <v>8071</v>
      </c>
      <c r="C2210" s="2">
        <v>300</v>
      </c>
      <c r="D2210" s="2" t="s">
        <v>69</v>
      </c>
      <c r="E2210" s="2">
        <v>10142.88</v>
      </c>
      <c r="F2210" s="2" t="s">
        <v>69</v>
      </c>
    </row>
    <row r="2211">
      <c r="A2211" s="2" t="s">
        <v>8072</v>
      </c>
      <c r="B2211" s="2" t="s">
        <v>8073</v>
      </c>
      <c r="C2211" s="2">
        <v>1600</v>
      </c>
      <c r="D2211" s="2" t="s">
        <v>69</v>
      </c>
      <c r="E2211" s="2">
        <v>48022.73</v>
      </c>
      <c r="F2211" s="2" t="s">
        <v>69</v>
      </c>
    </row>
    <row r="2212">
      <c r="A2212" s="2" t="s">
        <v>8074</v>
      </c>
      <c r="B2212" s="2" t="s">
        <v>8075</v>
      </c>
      <c r="C2212" s="2">
        <v>7304</v>
      </c>
      <c r="D2212" s="2" t="s">
        <v>69</v>
      </c>
      <c r="E2212" s="2">
        <v>64864.5</v>
      </c>
      <c r="F2212" s="2" t="s">
        <v>69</v>
      </c>
    </row>
    <row r="2213">
      <c r="A2213" s="2" t="s">
        <v>8076</v>
      </c>
      <c r="B2213" s="2" t="s">
        <v>8077</v>
      </c>
      <c r="C2213" s="2">
        <v>17300</v>
      </c>
      <c r="D2213" s="2" t="s">
        <v>69</v>
      </c>
      <c r="E2213" s="2">
        <v>236056.31</v>
      </c>
      <c r="F2213" s="2" t="s">
        <v>69</v>
      </c>
    </row>
    <row r="2214">
      <c r="A2214" s="2" t="s">
        <v>8078</v>
      </c>
      <c r="B2214" s="2" t="s">
        <v>8079</v>
      </c>
      <c r="C2214" s="2">
        <v>7700</v>
      </c>
      <c r="D2214" s="2" t="s">
        <v>69</v>
      </c>
      <c r="E2214" s="2">
        <v>170112.32</v>
      </c>
      <c r="F2214" s="2" t="s">
        <v>69</v>
      </c>
    </row>
    <row r="2215">
      <c r="A2215" s="2" t="s">
        <v>11079</v>
      </c>
      <c r="B2215" s="2" t="s">
        <v>11080</v>
      </c>
      <c r="C2215" s="2">
        <v>-5000</v>
      </c>
      <c r="D2215" s="2" t="s">
        <v>69</v>
      </c>
      <c r="E2215" s="2">
        <v>-108649.98</v>
      </c>
      <c r="F2215" s="2" t="s">
        <v>69</v>
      </c>
    </row>
    <row r="2216">
      <c r="A2216" s="2" t="s">
        <v>11081</v>
      </c>
      <c r="B2216" s="2" t="s">
        <v>11082</v>
      </c>
      <c r="C2216" s="2">
        <v>-16</v>
      </c>
      <c r="D2216" s="2" t="s">
        <v>69</v>
      </c>
      <c r="E2216" s="2">
        <v>-88515.44</v>
      </c>
      <c r="F2216" s="2" t="s">
        <v>69</v>
      </c>
    </row>
    <row r="2217">
      <c r="A2217" s="2" t="s">
        <v>11083</v>
      </c>
      <c r="B2217" s="2" t="s">
        <v>11084</v>
      </c>
      <c r="C2217" s="2">
        <v>-41</v>
      </c>
      <c r="D2217" s="2" t="s">
        <v>69</v>
      </c>
      <c r="E2217" s="2">
        <v>-34262.46</v>
      </c>
      <c r="F2217" s="2" t="s">
        <v>69</v>
      </c>
    </row>
    <row r="2218">
      <c r="A2218" s="2" t="s">
        <v>11085</v>
      </c>
      <c r="B2218" s="2" t="s">
        <v>11086</v>
      </c>
      <c r="C2218" s="2">
        <v>-1700</v>
      </c>
      <c r="D2218" s="2" t="s">
        <v>69</v>
      </c>
      <c r="E2218" s="2">
        <v>-104728.46</v>
      </c>
      <c r="F2218" s="2" t="s">
        <v>69</v>
      </c>
    </row>
    <row r="2219">
      <c r="A2219" s="2" t="s">
        <v>11087</v>
      </c>
      <c r="B2219" s="2" t="s">
        <v>11088</v>
      </c>
      <c r="C2219" s="2">
        <v>-53248</v>
      </c>
      <c r="D2219" s="2" t="s">
        <v>69</v>
      </c>
      <c r="E2219" s="2">
        <v>-172559.28</v>
      </c>
      <c r="F2219" s="2" t="s">
        <v>69</v>
      </c>
    </row>
    <row r="2220">
      <c r="A2220" s="2" t="s">
        <v>8082</v>
      </c>
      <c r="B2220" s="2" t="s">
        <v>8083</v>
      </c>
      <c r="C2220" s="2">
        <v>-10314</v>
      </c>
      <c r="D2220" s="2" t="s">
        <v>69</v>
      </c>
      <c r="E2220" s="2">
        <v>-76601.34</v>
      </c>
      <c r="F2220" s="2" t="s">
        <v>69</v>
      </c>
    </row>
    <row r="2221">
      <c r="A2221" s="2" t="s">
        <v>8084</v>
      </c>
      <c r="B2221" s="2" t="s">
        <v>8085</v>
      </c>
      <c r="C2221" s="2">
        <v>-576</v>
      </c>
      <c r="D2221" s="2" t="s">
        <v>69</v>
      </c>
      <c r="E2221" s="2">
        <v>-7321.18</v>
      </c>
      <c r="F2221" s="2" t="s">
        <v>69</v>
      </c>
    </row>
    <row r="2222">
      <c r="A2222" s="2" t="s">
        <v>8086</v>
      </c>
      <c r="B2222" s="2" t="s">
        <v>8087</v>
      </c>
      <c r="C2222" s="2">
        <v>-7077</v>
      </c>
      <c r="D2222" s="2" t="s">
        <v>69</v>
      </c>
      <c r="E2222" s="2">
        <v>-145715.43</v>
      </c>
      <c r="F2222" s="2" t="s">
        <v>69</v>
      </c>
    </row>
    <row r="2223">
      <c r="A2223" s="2" t="s">
        <v>11089</v>
      </c>
      <c r="B2223" s="2" t="s">
        <v>11090</v>
      </c>
      <c r="C2223" s="2">
        <v>-4178</v>
      </c>
      <c r="D2223" s="2" t="s">
        <v>69</v>
      </c>
      <c r="E2223" s="2">
        <v>-61165.92</v>
      </c>
      <c r="F2223" s="2" t="s">
        <v>69</v>
      </c>
    </row>
    <row r="2224">
      <c r="A2224" s="2" t="s">
        <v>8088</v>
      </c>
      <c r="B2224" s="2" t="s">
        <v>8089</v>
      </c>
      <c r="C2224" s="2">
        <v>7200</v>
      </c>
      <c r="D2224" s="2" t="s">
        <v>69</v>
      </c>
      <c r="E2224" s="2">
        <v>70352.15</v>
      </c>
      <c r="F2224" s="2" t="s">
        <v>69</v>
      </c>
    </row>
    <row r="2225">
      <c r="A2225" s="2" t="s">
        <v>8090</v>
      </c>
      <c r="B2225" s="2" t="s">
        <v>8091</v>
      </c>
      <c r="C2225" s="2">
        <v>-31178</v>
      </c>
      <c r="D2225" s="2" t="s">
        <v>69</v>
      </c>
      <c r="E2225" s="2">
        <v>-26231.48</v>
      </c>
      <c r="F2225" s="2" t="s">
        <v>69</v>
      </c>
    </row>
    <row r="2226">
      <c r="A2226" s="2" t="s">
        <v>8092</v>
      </c>
      <c r="B2226" s="2" t="s">
        <v>8093</v>
      </c>
      <c r="C2226" s="2">
        <v>-1090</v>
      </c>
      <c r="D2226" s="2" t="s">
        <v>69</v>
      </c>
      <c r="E2226" s="2">
        <v>-19700.91</v>
      </c>
      <c r="F2226" s="2" t="s">
        <v>69</v>
      </c>
    </row>
    <row r="2227">
      <c r="A2227" s="2" t="s">
        <v>8096</v>
      </c>
      <c r="B2227" s="2" t="s">
        <v>8097</v>
      </c>
      <c r="C2227" s="2">
        <v>1060</v>
      </c>
      <c r="D2227" s="2" t="s">
        <v>69</v>
      </c>
      <c r="E2227" s="2">
        <v>157685.6</v>
      </c>
      <c r="F2227" s="2" t="s">
        <v>69</v>
      </c>
    </row>
    <row r="2228">
      <c r="A2228" s="2" t="s">
        <v>8098</v>
      </c>
      <c r="B2228" s="2" t="s">
        <v>8099</v>
      </c>
      <c r="C2228" s="2">
        <v>4121</v>
      </c>
      <c r="D2228" s="2" t="s">
        <v>69</v>
      </c>
      <c r="E2228" s="2">
        <v>24231.48</v>
      </c>
      <c r="F2228" s="2" t="s">
        <v>69</v>
      </c>
    </row>
    <row r="2229">
      <c r="A2229" s="2" t="s">
        <v>11091</v>
      </c>
      <c r="B2229" s="2" t="s">
        <v>11092</v>
      </c>
      <c r="C2229" s="2">
        <v>-31796</v>
      </c>
      <c r="D2229" s="2" t="s">
        <v>69</v>
      </c>
      <c r="E2229" s="2">
        <v>-167424.46</v>
      </c>
      <c r="F2229" s="2" t="s">
        <v>69</v>
      </c>
    </row>
    <row r="2230">
      <c r="A2230" s="2" t="s">
        <v>8100</v>
      </c>
      <c r="B2230" s="2" t="s">
        <v>8101</v>
      </c>
      <c r="C2230" s="2">
        <v>-80</v>
      </c>
      <c r="D2230" s="2" t="s">
        <v>69</v>
      </c>
      <c r="E2230" s="2">
        <v>-3642.54</v>
      </c>
      <c r="F2230" s="2" t="s">
        <v>69</v>
      </c>
    </row>
    <row r="2231">
      <c r="A2231" s="2" t="s">
        <v>11093</v>
      </c>
      <c r="B2231" s="2" t="s">
        <v>11094</v>
      </c>
      <c r="C2231" s="2">
        <v>-1288</v>
      </c>
      <c r="D2231" s="2" t="s">
        <v>69</v>
      </c>
      <c r="E2231" s="2">
        <v>-30074.8</v>
      </c>
      <c r="F2231" s="2" t="s">
        <v>69</v>
      </c>
    </row>
    <row r="2232">
      <c r="A2232" s="2" t="s">
        <v>11095</v>
      </c>
      <c r="B2232" s="2" t="s">
        <v>11096</v>
      </c>
      <c r="C2232" s="2">
        <v>-3550</v>
      </c>
      <c r="D2232" s="2" t="s">
        <v>69</v>
      </c>
      <c r="E2232" s="2">
        <v>-63183.89</v>
      </c>
      <c r="F2232" s="2" t="s">
        <v>69</v>
      </c>
    </row>
    <row r="2233">
      <c r="A2233" s="2" t="s">
        <v>11097</v>
      </c>
      <c r="B2233" s="2" t="s">
        <v>11098</v>
      </c>
      <c r="C2233" s="2">
        <v>-1145</v>
      </c>
      <c r="D2233" s="2" t="s">
        <v>69</v>
      </c>
      <c r="E2233" s="2">
        <v>-32254.65</v>
      </c>
      <c r="F2233" s="2" t="s">
        <v>69</v>
      </c>
    </row>
    <row r="2234">
      <c r="A2234" s="2" t="s">
        <v>8102</v>
      </c>
      <c r="B2234" s="2" t="s">
        <v>8103</v>
      </c>
      <c r="C2234" s="2">
        <v>8700</v>
      </c>
      <c r="D2234" s="2" t="s">
        <v>69</v>
      </c>
      <c r="E2234" s="2">
        <v>107097.74</v>
      </c>
      <c r="F2234" s="2" t="s">
        <v>69</v>
      </c>
    </row>
    <row r="2235">
      <c r="A2235" s="2" t="s">
        <v>11099</v>
      </c>
      <c r="B2235" s="2" t="s">
        <v>11100</v>
      </c>
      <c r="C2235" s="2">
        <v>-7200</v>
      </c>
      <c r="D2235" s="2" t="s">
        <v>69</v>
      </c>
      <c r="E2235" s="2">
        <v>-173950.31</v>
      </c>
      <c r="F2235" s="2" t="s">
        <v>69</v>
      </c>
    </row>
    <row r="2236">
      <c r="A2236" s="2" t="s">
        <v>8106</v>
      </c>
      <c r="B2236" s="2" t="s">
        <v>8107</v>
      </c>
      <c r="C2236" s="2">
        <v>-428</v>
      </c>
      <c r="D2236" s="2" t="s">
        <v>69</v>
      </c>
      <c r="E2236" s="2">
        <v>-20296.32</v>
      </c>
      <c r="F2236" s="2" t="s">
        <v>69</v>
      </c>
    </row>
    <row r="2237">
      <c r="A2237" s="2" t="s">
        <v>11101</v>
      </c>
      <c r="B2237" s="2" t="s">
        <v>11102</v>
      </c>
      <c r="C2237" s="2">
        <v>11102</v>
      </c>
      <c r="D2237" s="2" t="s">
        <v>69</v>
      </c>
      <c r="E2237" s="2">
        <v>159888.74</v>
      </c>
      <c r="F2237" s="2" t="s">
        <v>69</v>
      </c>
    </row>
    <row r="2238">
      <c r="A2238" s="2" t="s">
        <v>11103</v>
      </c>
      <c r="B2238" s="2" t="s">
        <v>11104</v>
      </c>
      <c r="C2238" s="2">
        <v>26422</v>
      </c>
      <c r="D2238" s="2" t="s">
        <v>69</v>
      </c>
      <c r="E2238" s="2">
        <v>194204.74</v>
      </c>
      <c r="F2238" s="2" t="s">
        <v>69</v>
      </c>
    </row>
    <row r="2239">
      <c r="A2239" s="2" t="s">
        <v>8120</v>
      </c>
      <c r="B2239" s="2" t="s">
        <v>8121</v>
      </c>
      <c r="C2239" s="2">
        <v>5113</v>
      </c>
      <c r="D2239" s="2" t="s">
        <v>69</v>
      </c>
      <c r="E2239" s="2">
        <v>160573.03</v>
      </c>
      <c r="F2239" s="2" t="s">
        <v>69</v>
      </c>
    </row>
    <row r="2240">
      <c r="A2240" s="2" t="s">
        <v>8122</v>
      </c>
      <c r="B2240" s="2" t="s">
        <v>8123</v>
      </c>
      <c r="C2240" s="2">
        <v>581</v>
      </c>
      <c r="D2240" s="2" t="s">
        <v>69</v>
      </c>
      <c r="E2240" s="2">
        <v>99073.12</v>
      </c>
      <c r="F2240" s="2" t="s">
        <v>69</v>
      </c>
    </row>
    <row r="2241">
      <c r="A2241" s="2" t="s">
        <v>11105</v>
      </c>
      <c r="B2241" s="2" t="s">
        <v>11106</v>
      </c>
      <c r="C2241" s="2">
        <v>-3800</v>
      </c>
      <c r="D2241" s="2" t="s">
        <v>69</v>
      </c>
      <c r="E2241" s="2">
        <v>-136149.97</v>
      </c>
      <c r="F2241" s="2" t="s">
        <v>69</v>
      </c>
    </row>
    <row r="2242">
      <c r="A2242" s="2" t="s">
        <v>11107</v>
      </c>
      <c r="B2242" s="2" t="s">
        <v>11108</v>
      </c>
      <c r="C2242" s="2">
        <v>-1364</v>
      </c>
      <c r="D2242" s="2" t="s">
        <v>69</v>
      </c>
      <c r="E2242" s="2">
        <v>-40210.72</v>
      </c>
      <c r="F2242" s="2" t="s">
        <v>69</v>
      </c>
    </row>
    <row r="2243">
      <c r="A2243" s="2" t="s">
        <v>8130</v>
      </c>
      <c r="B2243" s="2" t="s">
        <v>8131</v>
      </c>
      <c r="C2243" s="2">
        <v>1053</v>
      </c>
      <c r="D2243" s="2" t="s">
        <v>69</v>
      </c>
      <c r="E2243" s="2">
        <v>46742.67</v>
      </c>
      <c r="F2243" s="2" t="s">
        <v>69</v>
      </c>
    </row>
    <row r="2244">
      <c r="A2244" s="2" t="s">
        <v>11109</v>
      </c>
      <c r="B2244" s="2" t="s">
        <v>11110</v>
      </c>
      <c r="C2244" s="2">
        <v>5866</v>
      </c>
      <c r="D2244" s="2" t="s">
        <v>69</v>
      </c>
      <c r="E2244" s="2">
        <v>36121.5</v>
      </c>
      <c r="F2244" s="2" t="s">
        <v>69</v>
      </c>
    </row>
    <row r="2245">
      <c r="A2245" s="2" t="s">
        <v>8136</v>
      </c>
      <c r="B2245" s="2" t="s">
        <v>8137</v>
      </c>
      <c r="C2245" s="2">
        <v>3757</v>
      </c>
      <c r="D2245" s="2" t="s">
        <v>69</v>
      </c>
      <c r="E2245" s="2">
        <v>81431.79</v>
      </c>
      <c r="F2245" s="2" t="s">
        <v>69</v>
      </c>
    </row>
    <row r="2246">
      <c r="A2246" s="2" t="s">
        <v>11111</v>
      </c>
      <c r="B2246" s="2" t="s">
        <v>11112</v>
      </c>
      <c r="C2246" s="2">
        <v>7380</v>
      </c>
      <c r="D2246" s="2" t="s">
        <v>69</v>
      </c>
      <c r="E2246" s="2">
        <v>22951.8</v>
      </c>
      <c r="F2246" s="2" t="s">
        <v>69</v>
      </c>
    </row>
    <row r="2247">
      <c r="A2247" s="2" t="s">
        <v>11113</v>
      </c>
      <c r="B2247" s="2" t="s">
        <v>11114</v>
      </c>
      <c r="C2247" s="2">
        <v>-1108</v>
      </c>
      <c r="D2247" s="2" t="s">
        <v>69</v>
      </c>
      <c r="E2247" s="2">
        <v>-28597.48</v>
      </c>
      <c r="F2247" s="2" t="s">
        <v>69</v>
      </c>
    </row>
    <row r="2248">
      <c r="A2248" s="2" t="s">
        <v>11115</v>
      </c>
      <c r="B2248" s="2" t="s">
        <v>11116</v>
      </c>
      <c r="C2248" s="2">
        <v>-21000</v>
      </c>
      <c r="D2248" s="2" t="s">
        <v>69</v>
      </c>
      <c r="E2248" s="2">
        <v>-214718.22</v>
      </c>
      <c r="F2248" s="2" t="s">
        <v>69</v>
      </c>
    </row>
    <row r="2249">
      <c r="A2249" s="2" t="s">
        <v>8138</v>
      </c>
      <c r="B2249" s="2" t="s">
        <v>8139</v>
      </c>
      <c r="C2249" s="2">
        <v>-469</v>
      </c>
      <c r="D2249" s="2" t="s">
        <v>69</v>
      </c>
      <c r="E2249" s="2">
        <v>-23394.14</v>
      </c>
      <c r="F2249" s="2" t="s">
        <v>69</v>
      </c>
    </row>
    <row r="2250">
      <c r="A2250" s="2" t="s">
        <v>8140</v>
      </c>
      <c r="B2250" s="2" t="s">
        <v>8141</v>
      </c>
      <c r="C2250" s="2">
        <v>1699</v>
      </c>
      <c r="D2250" s="2" t="s">
        <v>69</v>
      </c>
      <c r="E2250" s="2">
        <v>101990.97</v>
      </c>
      <c r="F2250" s="2" t="s">
        <v>69</v>
      </c>
    </row>
    <row r="2251">
      <c r="A2251" s="2" t="s">
        <v>11117</v>
      </c>
      <c r="B2251" s="2" t="s">
        <v>11118</v>
      </c>
      <c r="C2251" s="2">
        <v>-22249</v>
      </c>
      <c r="D2251" s="2" t="s">
        <v>69</v>
      </c>
      <c r="E2251" s="2">
        <v>-37675.15</v>
      </c>
      <c r="F2251" s="2" t="s">
        <v>69</v>
      </c>
    </row>
    <row r="2252">
      <c r="A2252" s="2" t="s">
        <v>8148</v>
      </c>
      <c r="B2252" s="2" t="s">
        <v>8149</v>
      </c>
      <c r="C2252" s="2">
        <v>-89</v>
      </c>
      <c r="D2252" s="2" t="s">
        <v>69</v>
      </c>
      <c r="E2252" s="2">
        <v>-44414.66</v>
      </c>
      <c r="F2252" s="2" t="s">
        <v>69</v>
      </c>
    </row>
    <row r="2253">
      <c r="A2253" s="2" t="s">
        <v>11119</v>
      </c>
      <c r="B2253" s="2" t="s">
        <v>11120</v>
      </c>
      <c r="C2253" s="2">
        <v>-484</v>
      </c>
      <c r="D2253" s="2" t="s">
        <v>69</v>
      </c>
      <c r="E2253" s="2">
        <v>-30530.72</v>
      </c>
      <c r="F2253" s="2" t="s">
        <v>69</v>
      </c>
    </row>
    <row r="2254">
      <c r="A2254" s="2" t="s">
        <v>8150</v>
      </c>
      <c r="B2254" s="2" t="s">
        <v>8151</v>
      </c>
      <c r="C2254" s="2">
        <v>19500</v>
      </c>
      <c r="D2254" s="2" t="s">
        <v>69</v>
      </c>
      <c r="E2254" s="2">
        <v>239915.23</v>
      </c>
      <c r="F2254" s="2" t="s">
        <v>69</v>
      </c>
    </row>
    <row r="2255">
      <c r="A2255" s="2" t="s">
        <v>8152</v>
      </c>
      <c r="B2255" s="2" t="s">
        <v>8153</v>
      </c>
      <c r="C2255" s="2">
        <v>948</v>
      </c>
      <c r="D2255" s="2" t="s">
        <v>69</v>
      </c>
      <c r="E2255" s="2">
        <v>35038.08</v>
      </c>
      <c r="F2255" s="2" t="s">
        <v>69</v>
      </c>
    </row>
    <row r="2256">
      <c r="A2256" s="2" t="s">
        <v>11121</v>
      </c>
      <c r="B2256" s="2" t="s">
        <v>11122</v>
      </c>
      <c r="C2256" s="2">
        <v>3942</v>
      </c>
      <c r="D2256" s="2" t="s">
        <v>69</v>
      </c>
      <c r="E2256" s="2">
        <v>120191.58</v>
      </c>
      <c r="F2256" s="2" t="s">
        <v>69</v>
      </c>
    </row>
    <row r="2257">
      <c r="A2257" s="2" t="s">
        <v>8154</v>
      </c>
      <c r="B2257" s="2" t="s">
        <v>8155</v>
      </c>
      <c r="C2257" s="2">
        <v>22400</v>
      </c>
      <c r="D2257" s="2" t="s">
        <v>69</v>
      </c>
      <c r="E2257" s="2">
        <v>338997.29</v>
      </c>
      <c r="F2257" s="2" t="s">
        <v>69</v>
      </c>
    </row>
    <row r="2258">
      <c r="A2258" s="2" t="s">
        <v>11123</v>
      </c>
      <c r="B2258" s="2" t="s">
        <v>11124</v>
      </c>
      <c r="C2258" s="2">
        <v>-1000</v>
      </c>
      <c r="D2258" s="2" t="s">
        <v>69</v>
      </c>
      <c r="E2258" s="2">
        <v>-27658.06</v>
      </c>
      <c r="F2258" s="2" t="s">
        <v>69</v>
      </c>
    </row>
    <row r="2259">
      <c r="A2259" s="2" t="s">
        <v>8158</v>
      </c>
      <c r="B2259" s="2" t="s">
        <v>8159</v>
      </c>
      <c r="C2259" s="2">
        <v>51963</v>
      </c>
      <c r="D2259" s="2" t="s">
        <v>69</v>
      </c>
      <c r="E2259" s="2">
        <v>139786.55</v>
      </c>
      <c r="F2259" s="2" t="s">
        <v>69</v>
      </c>
    </row>
    <row r="2260">
      <c r="A2260" s="2" t="s">
        <v>8164</v>
      </c>
      <c r="B2260" s="2" t="s">
        <v>8165</v>
      </c>
      <c r="C2260" s="2">
        <v>6201</v>
      </c>
      <c r="D2260" s="2" t="s">
        <v>69</v>
      </c>
      <c r="E2260" s="2">
        <v>96760.46</v>
      </c>
      <c r="F2260" s="2" t="s">
        <v>69</v>
      </c>
    </row>
    <row r="2261">
      <c r="A2261" s="2" t="s">
        <v>8168</v>
      </c>
      <c r="B2261" s="2" t="s">
        <v>8169</v>
      </c>
      <c r="C2261" s="2">
        <v>-1157</v>
      </c>
      <c r="D2261" s="2" t="s">
        <v>69</v>
      </c>
      <c r="E2261" s="2">
        <v>-38331.41</v>
      </c>
      <c r="F2261" s="2" t="s">
        <v>69</v>
      </c>
    </row>
    <row r="2262">
      <c r="A2262" s="2" t="s">
        <v>11125</v>
      </c>
      <c r="B2262" s="2" t="s">
        <v>11126</v>
      </c>
      <c r="C2262" s="2">
        <v>4037</v>
      </c>
      <c r="D2262" s="2" t="s">
        <v>69</v>
      </c>
      <c r="E2262" s="2">
        <v>94981.84</v>
      </c>
      <c r="F2262" s="2" t="s">
        <v>69</v>
      </c>
    </row>
    <row r="2263">
      <c r="A2263" s="2" t="s">
        <v>8170</v>
      </c>
      <c r="B2263" s="2" t="s">
        <v>8171</v>
      </c>
      <c r="C2263" s="2">
        <v>-11125</v>
      </c>
      <c r="D2263" s="2" t="s">
        <v>69</v>
      </c>
      <c r="E2263" s="2">
        <v>-43620.57</v>
      </c>
      <c r="F2263" s="2" t="s">
        <v>69</v>
      </c>
    </row>
    <row r="2264">
      <c r="A2264" s="2" t="s">
        <v>8172</v>
      </c>
      <c r="B2264" s="2" t="s">
        <v>8173</v>
      </c>
      <c r="C2264" s="2">
        <v>4700</v>
      </c>
      <c r="D2264" s="2" t="s">
        <v>69</v>
      </c>
      <c r="E2264" s="2">
        <v>90079.56</v>
      </c>
      <c r="F2264" s="2" t="s">
        <v>69</v>
      </c>
    </row>
    <row r="2265">
      <c r="A2265" s="2" t="s">
        <v>11127</v>
      </c>
      <c r="B2265" s="2" t="s">
        <v>11128</v>
      </c>
      <c r="C2265" s="2">
        <v>-605</v>
      </c>
      <c r="D2265" s="2" t="s">
        <v>69</v>
      </c>
      <c r="E2265" s="2">
        <v>-17085.2</v>
      </c>
      <c r="F2265" s="2" t="s">
        <v>69</v>
      </c>
    </row>
    <row r="2266">
      <c r="A2266" s="2" t="s">
        <v>8174</v>
      </c>
      <c r="B2266" s="2" t="s">
        <v>8175</v>
      </c>
      <c r="C2266" s="2">
        <v>4933</v>
      </c>
      <c r="D2266" s="2" t="s">
        <v>69</v>
      </c>
      <c r="E2266" s="2">
        <v>115109.99</v>
      </c>
      <c r="F2266" s="2" t="s">
        <v>69</v>
      </c>
    </row>
    <row r="2267">
      <c r="A2267" s="2" t="s">
        <v>11129</v>
      </c>
      <c r="B2267" s="2" t="s">
        <v>11130</v>
      </c>
      <c r="C2267" s="2">
        <v>-491</v>
      </c>
      <c r="D2267" s="2" t="s">
        <v>69</v>
      </c>
      <c r="E2267" s="2">
        <v>-30854.44</v>
      </c>
      <c r="F2267" s="2" t="s">
        <v>69</v>
      </c>
    </row>
    <row r="2268">
      <c r="A2268" s="2" t="s">
        <v>11131</v>
      </c>
      <c r="B2268" s="2" t="s">
        <v>11132</v>
      </c>
      <c r="C2268" s="2">
        <v>-3800</v>
      </c>
      <c r="D2268" s="2" t="s">
        <v>69</v>
      </c>
      <c r="E2268" s="2">
        <v>-98196.07</v>
      </c>
      <c r="F2268" s="2" t="s">
        <v>69</v>
      </c>
    </row>
    <row r="2269">
      <c r="A2269" s="2" t="s">
        <v>8178</v>
      </c>
      <c r="B2269" s="2" t="s">
        <v>8179</v>
      </c>
      <c r="C2269" s="2">
        <v>15301</v>
      </c>
      <c r="D2269" s="2" t="s">
        <v>69</v>
      </c>
      <c r="E2269" s="2">
        <v>78094.83</v>
      </c>
      <c r="F2269" s="2" t="s">
        <v>69</v>
      </c>
    </row>
    <row r="2270">
      <c r="A2270" s="2" t="s">
        <v>11133</v>
      </c>
      <c r="B2270" s="2" t="s">
        <v>11134</v>
      </c>
      <c r="C2270" s="2">
        <v>2473</v>
      </c>
      <c r="D2270" s="2" t="s">
        <v>69</v>
      </c>
      <c r="E2270" s="2">
        <v>80619.8</v>
      </c>
      <c r="F2270" s="2" t="s">
        <v>69</v>
      </c>
    </row>
    <row r="2271">
      <c r="A2271" s="2" t="s">
        <v>11135</v>
      </c>
      <c r="B2271" s="2" t="s">
        <v>11136</v>
      </c>
      <c r="C2271" s="2">
        <v>6700</v>
      </c>
      <c r="D2271" s="2" t="s">
        <v>69</v>
      </c>
      <c r="E2271" s="2">
        <v>264890.37</v>
      </c>
      <c r="F2271" s="2" t="s">
        <v>69</v>
      </c>
    </row>
    <row r="2272">
      <c r="A2272" s="2" t="s">
        <v>8182</v>
      </c>
      <c r="B2272" s="2" t="s">
        <v>8183</v>
      </c>
      <c r="C2272" s="2">
        <v>12800</v>
      </c>
      <c r="D2272" s="2" t="s">
        <v>69</v>
      </c>
      <c r="E2272" s="2">
        <v>80516.27</v>
      </c>
      <c r="F2272" s="2" t="s">
        <v>69</v>
      </c>
    </row>
    <row r="2273">
      <c r="A2273" s="2" t="s">
        <v>8184</v>
      </c>
      <c r="B2273" s="2" t="s">
        <v>8185</v>
      </c>
      <c r="C2273" s="2">
        <v>-2121</v>
      </c>
      <c r="D2273" s="2" t="s">
        <v>69</v>
      </c>
      <c r="E2273" s="2">
        <v>-129402.21</v>
      </c>
      <c r="F2273" s="2" t="s">
        <v>69</v>
      </c>
    </row>
    <row r="2274">
      <c r="A2274" s="2" t="s">
        <v>11137</v>
      </c>
      <c r="B2274" s="2" t="s">
        <v>11138</v>
      </c>
      <c r="C2274" s="2">
        <v>1409</v>
      </c>
      <c r="D2274" s="2" t="s">
        <v>69</v>
      </c>
      <c r="E2274" s="2">
        <v>71830.82</v>
      </c>
      <c r="F2274" s="2" t="s">
        <v>69</v>
      </c>
    </row>
    <row r="2275">
      <c r="A2275" s="2" t="s">
        <v>11139</v>
      </c>
      <c r="B2275" s="2" t="s">
        <v>11140</v>
      </c>
      <c r="C2275" s="2">
        <v>-2500</v>
      </c>
      <c r="D2275" s="2" t="s">
        <v>69</v>
      </c>
      <c r="E2275" s="2">
        <v>-145010.45</v>
      </c>
      <c r="F2275" s="2" t="s">
        <v>69</v>
      </c>
    </row>
    <row r="2276">
      <c r="A2276" s="2" t="s">
        <v>8186</v>
      </c>
      <c r="B2276" s="2" t="s">
        <v>8187</v>
      </c>
      <c r="C2276" s="2">
        <v>-4526</v>
      </c>
      <c r="D2276" s="2" t="s">
        <v>69</v>
      </c>
      <c r="E2276" s="2">
        <v>-121794.66</v>
      </c>
      <c r="F2276" s="2" t="s">
        <v>69</v>
      </c>
    </row>
    <row r="2277">
      <c r="A2277" s="2" t="s">
        <v>8188</v>
      </c>
      <c r="B2277" s="2" t="s">
        <v>8189</v>
      </c>
      <c r="C2277" s="2">
        <v>-757</v>
      </c>
      <c r="D2277" s="2" t="s">
        <v>69</v>
      </c>
      <c r="E2277" s="2">
        <v>-80242</v>
      </c>
      <c r="F2277" s="2" t="s">
        <v>69</v>
      </c>
    </row>
    <row r="2278">
      <c r="A2278" s="2" t="s">
        <v>8190</v>
      </c>
      <c r="B2278" s="2" t="s">
        <v>8191</v>
      </c>
      <c r="C2278" s="2">
        <v>2397</v>
      </c>
      <c r="D2278" s="2" t="s">
        <v>69</v>
      </c>
      <c r="E2278" s="2">
        <v>50958.98</v>
      </c>
      <c r="F2278" s="2" t="s">
        <v>69</v>
      </c>
    </row>
    <row r="2279">
      <c r="A2279" s="2" t="s">
        <v>8192</v>
      </c>
      <c r="B2279" s="2" t="s">
        <v>8193</v>
      </c>
      <c r="C2279" s="2">
        <v>-6318</v>
      </c>
      <c r="D2279" s="2" t="s">
        <v>69</v>
      </c>
      <c r="E2279" s="2">
        <v>-199332.9</v>
      </c>
      <c r="F2279" s="2" t="s">
        <v>69</v>
      </c>
    </row>
    <row r="2280">
      <c r="A2280" s="2" t="s">
        <v>8194</v>
      </c>
      <c r="B2280" s="2" t="s">
        <v>8195</v>
      </c>
      <c r="C2280" s="2">
        <v>-20449</v>
      </c>
      <c r="D2280" s="2" t="s">
        <v>69</v>
      </c>
      <c r="E2280" s="2">
        <v>-39358.61</v>
      </c>
      <c r="F2280" s="2" t="s">
        <v>69</v>
      </c>
    </row>
    <row r="2281">
      <c r="A2281" s="2" t="s">
        <v>8196</v>
      </c>
      <c r="B2281" s="2" t="s">
        <v>8197</v>
      </c>
      <c r="C2281" s="2">
        <v>27300</v>
      </c>
      <c r="D2281" s="2" t="s">
        <v>69</v>
      </c>
      <c r="E2281" s="2">
        <v>237298.74</v>
      </c>
      <c r="F2281" s="2" t="s">
        <v>69</v>
      </c>
    </row>
    <row r="2282">
      <c r="A2282" s="2" t="s">
        <v>8200</v>
      </c>
      <c r="B2282" s="2" t="s">
        <v>8201</v>
      </c>
      <c r="C2282" s="2">
        <v>494</v>
      </c>
      <c r="D2282" s="2" t="s">
        <v>69</v>
      </c>
      <c r="E2282" s="2">
        <v>52709.8</v>
      </c>
      <c r="F2282" s="2" t="s">
        <v>69</v>
      </c>
    </row>
    <row r="2283">
      <c r="A2283" s="2" t="s">
        <v>11141</v>
      </c>
      <c r="B2283" s="2" t="s">
        <v>11142</v>
      </c>
      <c r="C2283" s="2">
        <v>-5200</v>
      </c>
      <c r="D2283" s="2" t="s">
        <v>69</v>
      </c>
      <c r="E2283" s="2">
        <v>-90552.16</v>
      </c>
      <c r="F2283" s="2" t="s">
        <v>69</v>
      </c>
    </row>
    <row r="2284">
      <c r="A2284" s="2" t="s">
        <v>11143</v>
      </c>
      <c r="B2284" s="2" t="s">
        <v>11144</v>
      </c>
      <c r="C2284" s="2">
        <v>-2600</v>
      </c>
      <c r="D2284" s="2" t="s">
        <v>69</v>
      </c>
      <c r="E2284" s="2">
        <v>-77974.49</v>
      </c>
      <c r="F2284" s="2" t="s">
        <v>69</v>
      </c>
    </row>
    <row r="2285">
      <c r="A2285" s="2" t="s">
        <v>11145</v>
      </c>
      <c r="B2285" s="2" t="s">
        <v>11146</v>
      </c>
      <c r="C2285" s="2">
        <v>-1609</v>
      </c>
      <c r="D2285" s="2" t="s">
        <v>69</v>
      </c>
      <c r="E2285" s="2">
        <v>-19678.07</v>
      </c>
      <c r="F2285" s="2" t="s">
        <v>69</v>
      </c>
    </row>
    <row r="2286">
      <c r="A2286" s="2" t="s">
        <v>5724</v>
      </c>
      <c r="B2286" s="2" t="s">
        <v>5725</v>
      </c>
      <c r="C2286" s="2">
        <v>1406</v>
      </c>
      <c r="D2286" s="2" t="s">
        <v>69</v>
      </c>
      <c r="E2286" s="2">
        <v>90180.84</v>
      </c>
      <c r="F2286" s="2" t="s">
        <v>69</v>
      </c>
    </row>
    <row r="2287">
      <c r="A2287" s="2" t="s">
        <v>11147</v>
      </c>
      <c r="B2287" s="2" t="s">
        <v>11148</v>
      </c>
      <c r="C2287" s="2">
        <v>1180</v>
      </c>
      <c r="D2287" s="2" t="s">
        <v>69</v>
      </c>
      <c r="E2287" s="2">
        <v>25299.2</v>
      </c>
      <c r="F2287" s="2" t="s">
        <v>69</v>
      </c>
    </row>
    <row r="2288">
      <c r="A2288" s="2" t="s">
        <v>11149</v>
      </c>
      <c r="B2288" s="2" t="s">
        <v>11150</v>
      </c>
      <c r="C2288" s="2">
        <v>5400</v>
      </c>
      <c r="D2288" s="2" t="s">
        <v>69</v>
      </c>
      <c r="E2288" s="2">
        <v>212955.43</v>
      </c>
      <c r="F2288" s="2" t="s">
        <v>69</v>
      </c>
    </row>
    <row r="2289">
      <c r="A2289" s="2" t="s">
        <v>8208</v>
      </c>
      <c r="B2289" s="2" t="s">
        <v>8209</v>
      </c>
      <c r="C2289" s="2">
        <v>237</v>
      </c>
      <c r="D2289" s="2" t="s">
        <v>69</v>
      </c>
      <c r="E2289" s="2">
        <v>108708.96</v>
      </c>
      <c r="F2289" s="2" t="s">
        <v>69</v>
      </c>
    </row>
    <row r="2290">
      <c r="A2290" s="2" t="s">
        <v>8212</v>
      </c>
      <c r="B2290" s="2" t="s">
        <v>8213</v>
      </c>
      <c r="C2290" s="2">
        <v>-18143</v>
      </c>
      <c r="D2290" s="2" t="s">
        <v>69</v>
      </c>
      <c r="E2290" s="2">
        <v>-41769.61</v>
      </c>
      <c r="F2290" s="2" t="s">
        <v>69</v>
      </c>
    </row>
    <row r="2291">
      <c r="A2291" s="2" t="s">
        <v>8214</v>
      </c>
      <c r="B2291" s="2" t="s">
        <v>8215</v>
      </c>
      <c r="C2291" s="2">
        <v>10657</v>
      </c>
      <c r="D2291" s="2" t="s">
        <v>69</v>
      </c>
      <c r="E2291" s="2">
        <v>96823.07</v>
      </c>
      <c r="F2291" s="2" t="s">
        <v>69</v>
      </c>
    </row>
    <row r="2292">
      <c r="A2292" s="2" t="s">
        <v>11151</v>
      </c>
      <c r="B2292" s="2" t="s">
        <v>11152</v>
      </c>
      <c r="C2292" s="2">
        <v>-28666</v>
      </c>
      <c r="D2292" s="2" t="s">
        <v>69</v>
      </c>
      <c r="E2292" s="2">
        <v>-211501.72</v>
      </c>
      <c r="F2292" s="2" t="s">
        <v>69</v>
      </c>
    </row>
    <row r="2293">
      <c r="A2293" s="2" t="s">
        <v>11153</v>
      </c>
      <c r="B2293" s="2" t="s">
        <v>11154</v>
      </c>
      <c r="C2293" s="2">
        <v>-2685</v>
      </c>
      <c r="D2293" s="2" t="s">
        <v>69</v>
      </c>
      <c r="E2293" s="2">
        <v>-35092.95</v>
      </c>
      <c r="F2293" s="2" t="s">
        <v>69</v>
      </c>
    </row>
    <row r="2294">
      <c r="A2294" s="2" t="s">
        <v>11155</v>
      </c>
      <c r="B2294" s="2" t="s">
        <v>11156</v>
      </c>
      <c r="C2294" s="2">
        <v>-1626</v>
      </c>
      <c r="D2294" s="2" t="s">
        <v>69</v>
      </c>
      <c r="E2294" s="2">
        <v>-20042.22</v>
      </c>
      <c r="F2294" s="2" t="s">
        <v>69</v>
      </c>
    </row>
    <row r="2295">
      <c r="A2295" s="2" t="s">
        <v>11157</v>
      </c>
      <c r="B2295" s="2" t="s">
        <v>11158</v>
      </c>
      <c r="C2295" s="2">
        <v>-16895</v>
      </c>
      <c r="D2295" s="2" t="s">
        <v>69</v>
      </c>
      <c r="E2295" s="2">
        <v>-34312.38</v>
      </c>
      <c r="F2295" s="2" t="s">
        <v>69</v>
      </c>
    </row>
    <row r="2296">
      <c r="A2296" s="2" t="s">
        <v>11159</v>
      </c>
      <c r="B2296" s="2" t="s">
        <v>11160</v>
      </c>
      <c r="C2296" s="2">
        <v>-5698</v>
      </c>
      <c r="D2296" s="2" t="s">
        <v>69</v>
      </c>
      <c r="E2296" s="2">
        <v>-60332.77</v>
      </c>
      <c r="F2296" s="2" t="s">
        <v>69</v>
      </c>
    </row>
    <row r="2297">
      <c r="A2297" s="2" t="s">
        <v>11161</v>
      </c>
      <c r="B2297" s="2" t="s">
        <v>11162</v>
      </c>
      <c r="C2297" s="2">
        <v>2186</v>
      </c>
      <c r="D2297" s="2" t="s">
        <v>69</v>
      </c>
      <c r="E2297" s="2">
        <v>138876.58</v>
      </c>
      <c r="F2297" s="2" t="s">
        <v>69</v>
      </c>
    </row>
    <row r="2298">
      <c r="A2298" s="2" t="s">
        <v>8226</v>
      </c>
      <c r="B2298" s="2" t="s">
        <v>8227</v>
      </c>
      <c r="C2298" s="2">
        <v>5530</v>
      </c>
      <c r="D2298" s="2" t="s">
        <v>69</v>
      </c>
      <c r="E2298" s="2">
        <v>72993.55</v>
      </c>
      <c r="F2298" s="2" t="s">
        <v>69</v>
      </c>
    </row>
    <row r="2299">
      <c r="A2299" s="2" t="s">
        <v>8228</v>
      </c>
      <c r="B2299" s="2" t="s">
        <v>8229</v>
      </c>
      <c r="C2299" s="2">
        <v>-22501</v>
      </c>
      <c r="D2299" s="2" t="s">
        <v>69</v>
      </c>
      <c r="E2299" s="2">
        <v>-40636.36</v>
      </c>
      <c r="F2299" s="2" t="s">
        <v>69</v>
      </c>
    </row>
    <row r="2300">
      <c r="A2300" s="2" t="s">
        <v>8230</v>
      </c>
      <c r="B2300" s="2" t="s">
        <v>8231</v>
      </c>
      <c r="C2300" s="2">
        <v>234</v>
      </c>
      <c r="D2300" s="2" t="s">
        <v>69</v>
      </c>
      <c r="E2300" s="2">
        <v>214941.28</v>
      </c>
      <c r="F2300" s="2" t="s">
        <v>69</v>
      </c>
    </row>
    <row r="2301">
      <c r="A2301" s="2" t="s">
        <v>8232</v>
      </c>
      <c r="B2301" s="2" t="s">
        <v>8233</v>
      </c>
      <c r="C2301" s="2">
        <v>-5254</v>
      </c>
      <c r="D2301" s="2" t="s">
        <v>69</v>
      </c>
      <c r="E2301" s="2">
        <v>-43923.44</v>
      </c>
      <c r="F2301" s="2" t="s">
        <v>69</v>
      </c>
    </row>
    <row r="2302">
      <c r="A2302" s="2" t="s">
        <v>8234</v>
      </c>
      <c r="B2302" s="2" t="s">
        <v>8235</v>
      </c>
      <c r="C2302" s="2">
        <v>3100</v>
      </c>
      <c r="D2302" s="2" t="s">
        <v>69</v>
      </c>
      <c r="E2302" s="2">
        <v>68334.1</v>
      </c>
      <c r="F2302" s="2" t="s">
        <v>69</v>
      </c>
    </row>
    <row r="2303">
      <c r="A2303" s="2" t="s">
        <v>8236</v>
      </c>
      <c r="B2303" s="2" t="s">
        <v>8237</v>
      </c>
      <c r="C2303" s="2">
        <v>4952</v>
      </c>
      <c r="D2303" s="2" t="s">
        <v>69</v>
      </c>
      <c r="E2303" s="2">
        <v>60742.92</v>
      </c>
      <c r="F2303" s="2" t="s">
        <v>69</v>
      </c>
    </row>
    <row r="2304">
      <c r="A2304" s="2" t="s">
        <v>8238</v>
      </c>
      <c r="B2304" s="2" t="s">
        <v>8239</v>
      </c>
      <c r="C2304" s="2">
        <v>-5568</v>
      </c>
      <c r="D2304" s="2" t="s">
        <v>69</v>
      </c>
      <c r="E2304" s="2">
        <v>-368880</v>
      </c>
      <c r="F2304" s="2" t="s">
        <v>69</v>
      </c>
    </row>
    <row r="2305">
      <c r="A2305" s="2" t="s">
        <v>8246</v>
      </c>
      <c r="B2305" s="2" t="s">
        <v>8247</v>
      </c>
      <c r="C2305" s="2">
        <v>5342</v>
      </c>
      <c r="D2305" s="2" t="s">
        <v>69</v>
      </c>
      <c r="E2305" s="2">
        <v>20148.35</v>
      </c>
      <c r="F2305" s="2" t="s">
        <v>69</v>
      </c>
    </row>
    <row r="2306">
      <c r="A2306" s="2" t="s">
        <v>8248</v>
      </c>
      <c r="B2306" s="2" t="s">
        <v>8249</v>
      </c>
      <c r="C2306" s="2">
        <v>19331</v>
      </c>
      <c r="D2306" s="2" t="s">
        <v>69</v>
      </c>
      <c r="E2306" s="2">
        <v>67397.43</v>
      </c>
      <c r="F2306" s="2" t="s">
        <v>69</v>
      </c>
    </row>
    <row r="2307">
      <c r="A2307" s="2" t="s">
        <v>8252</v>
      </c>
      <c r="B2307" s="2" t="s">
        <v>8253</v>
      </c>
      <c r="C2307" s="2">
        <v>-4229</v>
      </c>
      <c r="D2307" s="2" t="s">
        <v>69</v>
      </c>
      <c r="E2307" s="2">
        <v>-72146.74</v>
      </c>
      <c r="F2307" s="2" t="s">
        <v>69</v>
      </c>
    </row>
    <row r="2308">
      <c r="A2308" s="2" t="s">
        <v>5742</v>
      </c>
      <c r="B2308" s="2" t="s">
        <v>8254</v>
      </c>
      <c r="C2308" s="2">
        <v>2718</v>
      </c>
      <c r="D2308" s="2" t="s">
        <v>69</v>
      </c>
      <c r="E2308" s="2">
        <v>158704.02</v>
      </c>
      <c r="F2308" s="2" t="s">
        <v>69</v>
      </c>
    </row>
    <row r="2309">
      <c r="A2309" s="2" t="s">
        <v>11163</v>
      </c>
      <c r="B2309" s="2" t="s">
        <v>11164</v>
      </c>
      <c r="C2309" s="2">
        <v>-3900</v>
      </c>
      <c r="D2309" s="2" t="s">
        <v>69</v>
      </c>
      <c r="E2309" s="2">
        <v>-81879.83</v>
      </c>
      <c r="F2309" s="2" t="s">
        <v>69</v>
      </c>
    </row>
    <row r="2310">
      <c r="A2310" s="2" t="s">
        <v>11165</v>
      </c>
      <c r="B2310" s="2" t="s">
        <v>11166</v>
      </c>
      <c r="C2310" s="2">
        <v>445</v>
      </c>
      <c r="D2310" s="2" t="s">
        <v>69</v>
      </c>
      <c r="E2310" s="2">
        <v>16647.45</v>
      </c>
      <c r="F2310" s="2" t="s">
        <v>69</v>
      </c>
    </row>
    <row r="2311">
      <c r="A2311" s="2" t="s">
        <v>11167</v>
      </c>
      <c r="B2311" s="2" t="s">
        <v>11168</v>
      </c>
      <c r="C2311" s="2">
        <v>-817</v>
      </c>
      <c r="D2311" s="2" t="s">
        <v>69</v>
      </c>
      <c r="E2311" s="2">
        <v>-118154.54</v>
      </c>
      <c r="F2311" s="2" t="s">
        <v>69</v>
      </c>
    </row>
    <row r="2312">
      <c r="A2312" s="2" t="s">
        <v>8261</v>
      </c>
      <c r="B2312" s="2" t="s">
        <v>8262</v>
      </c>
      <c r="C2312" s="2">
        <v>-2331</v>
      </c>
      <c r="D2312" s="2" t="s">
        <v>69</v>
      </c>
      <c r="E2312" s="2">
        <v>-126410.13</v>
      </c>
      <c r="F2312" s="2" t="s">
        <v>69</v>
      </c>
    </row>
    <row r="2313">
      <c r="A2313" s="2" t="s">
        <v>8263</v>
      </c>
      <c r="B2313" s="2" t="s">
        <v>8264</v>
      </c>
      <c r="C2313" s="2">
        <v>2440</v>
      </c>
      <c r="D2313" s="2" t="s">
        <v>69</v>
      </c>
      <c r="E2313" s="2">
        <v>75005.6</v>
      </c>
      <c r="F2313" s="2" t="s">
        <v>69</v>
      </c>
    </row>
    <row r="2314">
      <c r="A2314" s="2" t="s">
        <v>8265</v>
      </c>
      <c r="B2314" s="2" t="s">
        <v>8266</v>
      </c>
      <c r="C2314" s="2">
        <v>24596</v>
      </c>
      <c r="D2314" s="2" t="s">
        <v>69</v>
      </c>
      <c r="E2314" s="2">
        <v>309684.05</v>
      </c>
      <c r="F2314" s="2" t="s">
        <v>69</v>
      </c>
    </row>
    <row r="2315">
      <c r="A2315" s="2" t="s">
        <v>8267</v>
      </c>
      <c r="B2315" s="2" t="s">
        <v>8268</v>
      </c>
      <c r="C2315" s="2">
        <v>-942</v>
      </c>
      <c r="D2315" s="2" t="s">
        <v>69</v>
      </c>
      <c r="E2315" s="2">
        <v>-18340.74</v>
      </c>
      <c r="F2315" s="2" t="s">
        <v>69</v>
      </c>
    </row>
    <row r="2316">
      <c r="A2316" s="2" t="s">
        <v>8269</v>
      </c>
      <c r="B2316" s="2" t="s">
        <v>8270</v>
      </c>
      <c r="C2316" s="2">
        <v>12100</v>
      </c>
      <c r="D2316" s="2" t="s">
        <v>69</v>
      </c>
      <c r="E2316" s="2">
        <v>125842.34</v>
      </c>
      <c r="F2316" s="2" t="s">
        <v>69</v>
      </c>
    </row>
    <row r="2317">
      <c r="A2317" s="2" t="s">
        <v>8271</v>
      </c>
      <c r="B2317" s="2" t="s">
        <v>8272</v>
      </c>
      <c r="C2317" s="2">
        <v>-44792</v>
      </c>
      <c r="D2317" s="2" t="s">
        <v>69</v>
      </c>
      <c r="E2317" s="2">
        <v>-96567.96</v>
      </c>
      <c r="F2317" s="2" t="s">
        <v>69</v>
      </c>
    </row>
    <row r="2318">
      <c r="A2318" s="2" t="s">
        <v>8275</v>
      </c>
      <c r="B2318" s="2" t="s">
        <v>8276</v>
      </c>
      <c r="C2318" s="2">
        <v>1352</v>
      </c>
      <c r="D2318" s="2" t="s">
        <v>69</v>
      </c>
      <c r="E2318" s="2">
        <v>66048.35</v>
      </c>
      <c r="F2318" s="2" t="s">
        <v>69</v>
      </c>
    </row>
    <row r="2319">
      <c r="A2319" s="2" t="s">
        <v>11169</v>
      </c>
      <c r="B2319" s="2" t="s">
        <v>11170</v>
      </c>
      <c r="C2319" s="2">
        <v>1119</v>
      </c>
      <c r="D2319" s="2" t="s">
        <v>69</v>
      </c>
      <c r="E2319" s="2">
        <v>27829.02</v>
      </c>
      <c r="F2319" s="2" t="s">
        <v>69</v>
      </c>
    </row>
    <row r="2320">
      <c r="A2320" s="2" t="s">
        <v>8277</v>
      </c>
      <c r="B2320" s="2" t="s">
        <v>8278</v>
      </c>
      <c r="C2320" s="2">
        <v>-710</v>
      </c>
      <c r="D2320" s="2" t="s">
        <v>69</v>
      </c>
      <c r="E2320" s="2">
        <v>-13305.4</v>
      </c>
      <c r="F2320" s="2" t="s">
        <v>69</v>
      </c>
    </row>
    <row r="2321">
      <c r="A2321" s="2" t="s">
        <v>11171</v>
      </c>
      <c r="B2321" s="2" t="s">
        <v>11172</v>
      </c>
      <c r="C2321" s="2">
        <v>4191</v>
      </c>
      <c r="D2321" s="2" t="s">
        <v>69</v>
      </c>
      <c r="E2321" s="2">
        <v>75300.48</v>
      </c>
      <c r="F2321" s="2" t="s">
        <v>69</v>
      </c>
    </row>
    <row r="2322">
      <c r="A2322" s="2" t="s">
        <v>11173</v>
      </c>
      <c r="B2322" s="2" t="s">
        <v>11174</v>
      </c>
      <c r="C2322" s="2">
        <v>-10600</v>
      </c>
      <c r="D2322" s="2" t="s">
        <v>69</v>
      </c>
      <c r="E2322" s="2">
        <v>-71307.2</v>
      </c>
      <c r="F2322" s="2" t="s">
        <v>69</v>
      </c>
    </row>
    <row r="2323">
      <c r="A2323" s="2" t="s">
        <v>8283</v>
      </c>
      <c r="B2323" s="2" t="s">
        <v>8284</v>
      </c>
      <c r="C2323" s="2">
        <v>1843</v>
      </c>
      <c r="D2323" s="2" t="s">
        <v>69</v>
      </c>
      <c r="E2323" s="2">
        <v>140620.9</v>
      </c>
      <c r="F2323" s="2" t="s">
        <v>69</v>
      </c>
    </row>
    <row r="2324">
      <c r="A2324" s="2" t="s">
        <v>8289</v>
      </c>
      <c r="B2324" s="2" t="s">
        <v>7203</v>
      </c>
      <c r="C2324" s="2">
        <v>2099</v>
      </c>
      <c r="D2324" s="2" t="s">
        <v>69</v>
      </c>
      <c r="E2324" s="2">
        <v>57344.68</v>
      </c>
      <c r="F2324" s="2" t="s">
        <v>69</v>
      </c>
    </row>
    <row r="2325">
      <c r="A2325" s="2" t="s">
        <v>8290</v>
      </c>
      <c r="B2325" s="2" t="s">
        <v>8291</v>
      </c>
      <c r="C2325" s="2">
        <v>-1550</v>
      </c>
      <c r="D2325" s="2" t="s">
        <v>69</v>
      </c>
      <c r="E2325" s="2">
        <v>-22769.5</v>
      </c>
      <c r="F2325" s="2" t="s">
        <v>69</v>
      </c>
    </row>
    <row r="2326">
      <c r="A2326" s="2" t="s">
        <v>8292</v>
      </c>
      <c r="B2326" s="2" t="s">
        <v>8293</v>
      </c>
      <c r="C2326" s="2">
        <v>-8831</v>
      </c>
      <c r="D2326" s="2" t="s">
        <v>69</v>
      </c>
      <c r="E2326" s="2">
        <v>-30995.8</v>
      </c>
      <c r="F2326" s="2" t="s">
        <v>69</v>
      </c>
    </row>
    <row r="2327">
      <c r="A2327" s="2" t="s">
        <v>8296</v>
      </c>
      <c r="B2327" s="2" t="s">
        <v>8297</v>
      </c>
      <c r="C2327" s="2">
        <v>301</v>
      </c>
      <c r="D2327" s="2" t="s">
        <v>69</v>
      </c>
      <c r="E2327" s="2">
        <v>19525.87</v>
      </c>
      <c r="F2327" s="2" t="s">
        <v>69</v>
      </c>
    </row>
    <row r="2328">
      <c r="A2328" s="2" t="s">
        <v>8298</v>
      </c>
      <c r="B2328" s="2" t="s">
        <v>8299</v>
      </c>
      <c r="C2328" s="2">
        <v>-2900</v>
      </c>
      <c r="D2328" s="2" t="s">
        <v>69</v>
      </c>
      <c r="E2328" s="2">
        <v>-16508.6</v>
      </c>
      <c r="F2328" s="2" t="s">
        <v>69</v>
      </c>
    </row>
    <row r="2329">
      <c r="A2329" s="2" t="s">
        <v>11175</v>
      </c>
      <c r="B2329" s="2" t="s">
        <v>11176</v>
      </c>
      <c r="C2329" s="2">
        <v>-5467</v>
      </c>
      <c r="D2329" s="2" t="s">
        <v>69</v>
      </c>
      <c r="E2329" s="2">
        <v>-61061.91</v>
      </c>
      <c r="F2329" s="2" t="s">
        <v>69</v>
      </c>
    </row>
    <row r="2330">
      <c r="A2330" s="2" t="s">
        <v>8304</v>
      </c>
      <c r="B2330" s="2" t="s">
        <v>8305</v>
      </c>
      <c r="C2330" s="2">
        <v>6517</v>
      </c>
      <c r="D2330" s="2" t="s">
        <v>69</v>
      </c>
      <c r="E2330" s="2">
        <v>547128.21</v>
      </c>
      <c r="F2330" s="2" t="s">
        <v>69</v>
      </c>
    </row>
    <row r="2331">
      <c r="A2331" s="2" t="s">
        <v>8306</v>
      </c>
      <c r="B2331" s="2" t="s">
        <v>8307</v>
      </c>
      <c r="C2331" s="2">
        <v>18688</v>
      </c>
      <c r="D2331" s="2" t="s">
        <v>69</v>
      </c>
      <c r="E2331" s="2">
        <v>34835.28</v>
      </c>
      <c r="F2331" s="2" t="s">
        <v>69</v>
      </c>
    </row>
    <row r="2332">
      <c r="A2332" s="2" t="s">
        <v>8310</v>
      </c>
      <c r="B2332" s="2" t="s">
        <v>8311</v>
      </c>
      <c r="C2332" s="2">
        <v>12014</v>
      </c>
      <c r="D2332" s="2" t="s">
        <v>69</v>
      </c>
      <c r="E2332" s="2">
        <v>95845.11</v>
      </c>
      <c r="F2332" s="2" t="s">
        <v>69</v>
      </c>
    </row>
    <row r="2333">
      <c r="A2333" s="2" t="s">
        <v>11177</v>
      </c>
      <c r="B2333" s="2" t="s">
        <v>11178</v>
      </c>
      <c r="C2333" s="2">
        <v>557</v>
      </c>
      <c r="D2333" s="2" t="s">
        <v>69</v>
      </c>
      <c r="E2333" s="2">
        <v>28741.2</v>
      </c>
      <c r="F2333" s="2" t="s">
        <v>69</v>
      </c>
    </row>
    <row r="2334">
      <c r="A2334" s="2" t="s">
        <v>11179</v>
      </c>
      <c r="B2334" s="2" t="s">
        <v>11180</v>
      </c>
      <c r="C2334" s="2">
        <v>5081</v>
      </c>
      <c r="D2334" s="2" t="s">
        <v>69</v>
      </c>
      <c r="E2334" s="2">
        <v>25150.95</v>
      </c>
      <c r="F2334" s="2" t="s">
        <v>69</v>
      </c>
    </row>
    <row r="2335">
      <c r="A2335" s="2" t="s">
        <v>11181</v>
      </c>
      <c r="B2335" s="2" t="s">
        <v>11182</v>
      </c>
      <c r="C2335" s="2">
        <v>-480</v>
      </c>
      <c r="D2335" s="2" t="s">
        <v>69</v>
      </c>
      <c r="E2335" s="2">
        <v>-18705.6</v>
      </c>
      <c r="F2335" s="2" t="s">
        <v>69</v>
      </c>
    </row>
    <row r="2336">
      <c r="A2336" s="2" t="s">
        <v>8316</v>
      </c>
      <c r="B2336" s="2" t="s">
        <v>8317</v>
      </c>
      <c r="C2336" s="2">
        <v>-7336</v>
      </c>
      <c r="D2336" s="2" t="s">
        <v>69</v>
      </c>
      <c r="E2336" s="2">
        <v>-185894.24</v>
      </c>
      <c r="F2336" s="2" t="s">
        <v>69</v>
      </c>
    </row>
    <row r="2337">
      <c r="A2337" s="2" t="s">
        <v>11183</v>
      </c>
      <c r="B2337" s="2" t="s">
        <v>11184</v>
      </c>
      <c r="C2337" s="2">
        <v>-2096</v>
      </c>
      <c r="D2337" s="2" t="s">
        <v>69</v>
      </c>
      <c r="E2337" s="2">
        <v>-41731.36</v>
      </c>
      <c r="F2337" s="2" t="s">
        <v>69</v>
      </c>
    </row>
    <row r="2338">
      <c r="A2338" s="2" t="s">
        <v>8320</v>
      </c>
      <c r="B2338" s="2" t="s">
        <v>8321</v>
      </c>
      <c r="C2338" s="2">
        <v>1132</v>
      </c>
      <c r="D2338" s="2" t="s">
        <v>69</v>
      </c>
      <c r="E2338" s="2">
        <v>51841.7</v>
      </c>
      <c r="F2338" s="2" t="s">
        <v>69</v>
      </c>
    </row>
    <row r="2339">
      <c r="A2339" s="2" t="s">
        <v>11185</v>
      </c>
      <c r="B2339" s="2" t="s">
        <v>11186</v>
      </c>
      <c r="C2339" s="2">
        <v>-1200</v>
      </c>
      <c r="D2339" s="2" t="s">
        <v>69</v>
      </c>
      <c r="E2339" s="2">
        <v>-19334.54</v>
      </c>
      <c r="F2339" s="2" t="s">
        <v>69</v>
      </c>
    </row>
    <row r="2340">
      <c r="A2340" s="2" t="s">
        <v>11187</v>
      </c>
      <c r="B2340" s="2" t="s">
        <v>11188</v>
      </c>
      <c r="C2340" s="2">
        <v>3556</v>
      </c>
      <c r="D2340" s="2" t="s">
        <v>69</v>
      </c>
      <c r="E2340" s="2">
        <v>87815.42</v>
      </c>
      <c r="F2340" s="2" t="s">
        <v>69</v>
      </c>
    </row>
    <row r="2341">
      <c r="A2341" s="2" t="s">
        <v>11189</v>
      </c>
      <c r="B2341" s="2" t="s">
        <v>11190</v>
      </c>
      <c r="C2341" s="2">
        <v>-34473</v>
      </c>
      <c r="D2341" s="2" t="s">
        <v>69</v>
      </c>
      <c r="E2341" s="2">
        <v>-168221.03</v>
      </c>
      <c r="F2341" s="2" t="s">
        <v>69</v>
      </c>
    </row>
    <row r="2342">
      <c r="A2342" s="2" t="s">
        <v>8322</v>
      </c>
      <c r="B2342" s="2" t="s">
        <v>8323</v>
      </c>
      <c r="C2342" s="2">
        <v>1848</v>
      </c>
      <c r="D2342" s="2" t="s">
        <v>69</v>
      </c>
      <c r="E2342" s="2">
        <v>129969.84</v>
      </c>
      <c r="F2342" s="2" t="s">
        <v>69</v>
      </c>
    </row>
    <row r="2343">
      <c r="A2343" s="2" t="s">
        <v>11191</v>
      </c>
      <c r="B2343" s="2" t="s">
        <v>11192</v>
      </c>
      <c r="C2343" s="2">
        <v>-12800</v>
      </c>
      <c r="D2343" s="2" t="s">
        <v>69</v>
      </c>
      <c r="E2343" s="2">
        <v>-562176.4</v>
      </c>
      <c r="F2343" s="2" t="s">
        <v>69</v>
      </c>
    </row>
    <row r="2344">
      <c r="A2344" s="2" t="s">
        <v>11193</v>
      </c>
      <c r="B2344" s="2" t="s">
        <v>11194</v>
      </c>
      <c r="C2344" s="2">
        <v>-3911</v>
      </c>
      <c r="D2344" s="2" t="s">
        <v>69</v>
      </c>
      <c r="E2344" s="2">
        <v>-21901.6</v>
      </c>
      <c r="F2344" s="2" t="s">
        <v>69</v>
      </c>
    </row>
    <row r="2345">
      <c r="A2345" s="2" t="s">
        <v>8324</v>
      </c>
      <c r="B2345" s="2" t="s">
        <v>8325</v>
      </c>
      <c r="C2345" s="2">
        <v>-38508</v>
      </c>
      <c r="D2345" s="2" t="s">
        <v>69</v>
      </c>
      <c r="E2345" s="2">
        <v>-115939.7</v>
      </c>
      <c r="F2345" s="2" t="s">
        <v>69</v>
      </c>
    </row>
    <row r="2346">
      <c r="A2346" s="2" t="s">
        <v>8326</v>
      </c>
      <c r="B2346" s="2" t="s">
        <v>8327</v>
      </c>
      <c r="C2346" s="2">
        <v>4332</v>
      </c>
      <c r="D2346" s="2" t="s">
        <v>69</v>
      </c>
      <c r="E2346" s="2">
        <v>51316.5</v>
      </c>
      <c r="F2346" s="2" t="s">
        <v>69</v>
      </c>
    </row>
    <row r="2347">
      <c r="A2347" s="2" t="s">
        <v>11195</v>
      </c>
      <c r="B2347" s="2" t="s">
        <v>11196</v>
      </c>
      <c r="C2347" s="2">
        <v>-739</v>
      </c>
      <c r="D2347" s="2" t="s">
        <v>69</v>
      </c>
      <c r="E2347" s="2">
        <v>-46372.25</v>
      </c>
      <c r="F2347" s="2" t="s">
        <v>69</v>
      </c>
    </row>
    <row r="2348">
      <c r="A2348" s="2" t="s">
        <v>8328</v>
      </c>
      <c r="B2348" s="2" t="s">
        <v>8329</v>
      </c>
      <c r="C2348" s="2">
        <v>-2680</v>
      </c>
      <c r="D2348" s="2" t="s">
        <v>69</v>
      </c>
      <c r="E2348" s="2">
        <v>-21466.83</v>
      </c>
      <c r="F2348" s="2" t="s">
        <v>69</v>
      </c>
    </row>
    <row r="2349">
      <c r="A2349" s="2" t="s">
        <v>8330</v>
      </c>
      <c r="B2349" s="2" t="s">
        <v>8331</v>
      </c>
      <c r="C2349" s="2">
        <v>7223</v>
      </c>
      <c r="D2349" s="2" t="s">
        <v>69</v>
      </c>
      <c r="E2349" s="2">
        <v>31582.49</v>
      </c>
      <c r="F2349" s="2" t="s">
        <v>69</v>
      </c>
    </row>
    <row r="2350">
      <c r="A2350" s="2" t="s">
        <v>11197</v>
      </c>
      <c r="B2350" s="2" t="s">
        <v>11198</v>
      </c>
      <c r="C2350" s="2">
        <v>4706</v>
      </c>
      <c r="D2350" s="2" t="s">
        <v>69</v>
      </c>
      <c r="E2350" s="2">
        <v>106110.71</v>
      </c>
      <c r="F2350" s="2" t="s">
        <v>69</v>
      </c>
    </row>
    <row r="2351">
      <c r="A2351" s="2" t="s">
        <v>8332</v>
      </c>
      <c r="B2351" s="2" t="s">
        <v>8333</v>
      </c>
      <c r="C2351" s="2">
        <v>24</v>
      </c>
      <c r="D2351" s="2" t="s">
        <v>69</v>
      </c>
      <c r="E2351" s="2">
        <v>8470.56</v>
      </c>
      <c r="F2351" s="2" t="s">
        <v>69</v>
      </c>
    </row>
    <row r="2352">
      <c r="A2352" s="2" t="s">
        <v>8334</v>
      </c>
      <c r="B2352" s="2" t="s">
        <v>8335</v>
      </c>
      <c r="C2352" s="2">
        <v>-11040</v>
      </c>
      <c r="D2352" s="2" t="s">
        <v>69</v>
      </c>
      <c r="E2352" s="2">
        <v>-54261.78</v>
      </c>
      <c r="F2352" s="2" t="s">
        <v>69</v>
      </c>
    </row>
    <row r="2353">
      <c r="A2353" s="2" t="s">
        <v>11199</v>
      </c>
      <c r="B2353" s="2" t="s">
        <v>11200</v>
      </c>
      <c r="C2353" s="2">
        <v>-4600</v>
      </c>
      <c r="D2353" s="2" t="s">
        <v>69</v>
      </c>
      <c r="E2353" s="2">
        <v>-110276.78</v>
      </c>
      <c r="F2353" s="2" t="s">
        <v>69</v>
      </c>
    </row>
    <row r="2354">
      <c r="A2354" s="2" t="s">
        <v>11201</v>
      </c>
      <c r="B2354" s="2" t="s">
        <v>11202</v>
      </c>
      <c r="C2354" s="2">
        <v>-2971</v>
      </c>
      <c r="D2354" s="2" t="s">
        <v>69</v>
      </c>
      <c r="E2354" s="2">
        <v>-27452.04</v>
      </c>
      <c r="F2354" s="2" t="s">
        <v>69</v>
      </c>
    </row>
    <row r="2355">
      <c r="A2355" s="2" t="s">
        <v>8336</v>
      </c>
      <c r="B2355" s="2" t="s">
        <v>8337</v>
      </c>
      <c r="C2355" s="2">
        <v>-4638</v>
      </c>
      <c r="D2355" s="2" t="s">
        <v>69</v>
      </c>
      <c r="E2355" s="2">
        <v>-183280.74</v>
      </c>
      <c r="F2355" s="2" t="s">
        <v>69</v>
      </c>
    </row>
    <row r="2356">
      <c r="A2356" s="2" t="s">
        <v>8342</v>
      </c>
      <c r="B2356" s="2" t="s">
        <v>8343</v>
      </c>
      <c r="C2356" s="2">
        <v>4465</v>
      </c>
      <c r="D2356" s="2" t="s">
        <v>69</v>
      </c>
      <c r="E2356" s="2">
        <v>99748.1</v>
      </c>
      <c r="F2356" s="2" t="s">
        <v>69</v>
      </c>
    </row>
    <row r="2357">
      <c r="A2357" s="2" t="s">
        <v>8344</v>
      </c>
      <c r="B2357" s="2" t="s">
        <v>8345</v>
      </c>
      <c r="C2357" s="2">
        <v>1597</v>
      </c>
      <c r="D2357" s="2" t="s">
        <v>69</v>
      </c>
      <c r="E2357" s="2">
        <v>62410.76</v>
      </c>
      <c r="F2357" s="2" t="s">
        <v>69</v>
      </c>
    </row>
    <row r="2358">
      <c r="A2358" s="2" t="s">
        <v>11203</v>
      </c>
      <c r="B2358" s="2" t="s">
        <v>11204</v>
      </c>
      <c r="C2358" s="2">
        <v>973</v>
      </c>
      <c r="D2358" s="2" t="s">
        <v>69</v>
      </c>
      <c r="E2358" s="2">
        <v>64830.99</v>
      </c>
      <c r="F2358" s="2" t="s">
        <v>69</v>
      </c>
    </row>
    <row r="2359">
      <c r="A2359" s="2" t="s">
        <v>11205</v>
      </c>
      <c r="B2359" s="2" t="s">
        <v>11206</v>
      </c>
      <c r="C2359" s="2">
        <v>2633</v>
      </c>
      <c r="D2359" s="2" t="s">
        <v>69</v>
      </c>
      <c r="E2359" s="2">
        <v>70906.69</v>
      </c>
      <c r="F2359" s="2" t="s">
        <v>69</v>
      </c>
    </row>
    <row r="2360">
      <c r="A2360" s="2" t="s">
        <v>11207</v>
      </c>
      <c r="B2360" s="2" t="s">
        <v>11208</v>
      </c>
      <c r="C2360" s="2">
        <v>3728</v>
      </c>
      <c r="D2360" s="2" t="s">
        <v>69</v>
      </c>
      <c r="E2360" s="2">
        <v>84886.56</v>
      </c>
      <c r="F2360" s="2" t="s">
        <v>69</v>
      </c>
    </row>
    <row r="2361">
      <c r="A2361" s="2" t="s">
        <v>11209</v>
      </c>
      <c r="B2361" s="2" t="s">
        <v>11210</v>
      </c>
      <c r="C2361" s="2">
        <v>-12900</v>
      </c>
      <c r="D2361" s="2" t="s">
        <v>69</v>
      </c>
      <c r="E2361" s="2">
        <v>-20109.92</v>
      </c>
      <c r="F2361" s="2" t="s">
        <v>69</v>
      </c>
    </row>
    <row r="2362">
      <c r="A2362" s="2" t="s">
        <v>11211</v>
      </c>
      <c r="B2362" s="2" t="s">
        <v>11212</v>
      </c>
      <c r="C2362" s="2">
        <v>-496</v>
      </c>
      <c r="D2362" s="2" t="s">
        <v>69</v>
      </c>
      <c r="E2362" s="2">
        <v>-24303.08</v>
      </c>
      <c r="F2362" s="2" t="s">
        <v>69</v>
      </c>
    </row>
    <row r="2363">
      <c r="A2363" s="2" t="s">
        <v>11213</v>
      </c>
      <c r="B2363" s="2" t="s">
        <v>11214</v>
      </c>
      <c r="C2363" s="2">
        <v>11668</v>
      </c>
      <c r="D2363" s="2" t="s">
        <v>69</v>
      </c>
      <c r="E2363" s="2">
        <v>19758.36</v>
      </c>
      <c r="F2363" s="2" t="s">
        <v>69</v>
      </c>
    </row>
    <row r="2364">
      <c r="A2364" s="2" t="s">
        <v>8352</v>
      </c>
      <c r="B2364" s="2" t="s">
        <v>8353</v>
      </c>
      <c r="C2364" s="2">
        <v>1758</v>
      </c>
      <c r="D2364" s="2" t="s">
        <v>69</v>
      </c>
      <c r="E2364" s="2">
        <v>52007.8</v>
      </c>
      <c r="F2364" s="2" t="s">
        <v>69</v>
      </c>
    </row>
    <row r="2365">
      <c r="A2365" s="2" t="s">
        <v>8354</v>
      </c>
      <c r="B2365" s="2" t="s">
        <v>8355</v>
      </c>
      <c r="C2365" s="2">
        <v>16492</v>
      </c>
      <c r="D2365" s="2" t="s">
        <v>69</v>
      </c>
      <c r="E2365" s="2">
        <v>106633.14</v>
      </c>
      <c r="F2365" s="2" t="s">
        <v>69</v>
      </c>
    </row>
    <row r="2366">
      <c r="A2366" s="2" t="s">
        <v>11215</v>
      </c>
      <c r="B2366" s="2" t="s">
        <v>11216</v>
      </c>
      <c r="C2366" s="2">
        <v>-47899</v>
      </c>
      <c r="D2366" s="2" t="s">
        <v>69</v>
      </c>
      <c r="E2366" s="2">
        <v>-432890.88</v>
      </c>
      <c r="F2366" s="2" t="s">
        <v>69</v>
      </c>
    </row>
    <row r="2367">
      <c r="A2367" s="2" t="s">
        <v>11217</v>
      </c>
      <c r="B2367" s="2" t="s">
        <v>11218</v>
      </c>
      <c r="C2367" s="2">
        <v>-44203</v>
      </c>
      <c r="D2367" s="2" t="s">
        <v>69</v>
      </c>
      <c r="E2367" s="2">
        <v>-3062.06</v>
      </c>
      <c r="F2367" s="2" t="s">
        <v>69</v>
      </c>
    </row>
    <row r="2368">
      <c r="A2368" s="2" t="s">
        <v>11219</v>
      </c>
      <c r="B2368" s="2" t="s">
        <v>11220</v>
      </c>
      <c r="C2368" s="2">
        <v>2309</v>
      </c>
      <c r="D2368" s="2" t="s">
        <v>69</v>
      </c>
      <c r="E2368" s="2">
        <v>44679.15</v>
      </c>
      <c r="F2368" s="2" t="s">
        <v>69</v>
      </c>
    </row>
    <row r="2369">
      <c r="A2369" s="2" t="s">
        <v>11221</v>
      </c>
      <c r="B2369" s="2" t="s">
        <v>11222</v>
      </c>
      <c r="C2369" s="2">
        <v>3500</v>
      </c>
      <c r="D2369" s="2" t="s">
        <v>69</v>
      </c>
      <c r="E2369" s="2">
        <v>16603.1</v>
      </c>
      <c r="F2369" s="2" t="s">
        <v>69</v>
      </c>
    </row>
    <row r="2370">
      <c r="A2370" s="2" t="s">
        <v>8358</v>
      </c>
      <c r="B2370" s="2" t="s">
        <v>8359</v>
      </c>
      <c r="C2370" s="2">
        <v>-4234</v>
      </c>
      <c r="D2370" s="2" t="s">
        <v>69</v>
      </c>
      <c r="E2370" s="2">
        <v>-53748.18</v>
      </c>
      <c r="F2370" s="2" t="s">
        <v>69</v>
      </c>
    </row>
    <row r="2371">
      <c r="A2371" s="2" t="s">
        <v>8360</v>
      </c>
      <c r="B2371" s="2" t="s">
        <v>8361</v>
      </c>
      <c r="C2371" s="2">
        <v>-2808</v>
      </c>
      <c r="D2371" s="2" t="s">
        <v>69</v>
      </c>
      <c r="E2371" s="2">
        <v>-32320.08</v>
      </c>
      <c r="F2371" s="2" t="s">
        <v>69</v>
      </c>
    </row>
    <row r="2372">
      <c r="A2372" s="2" t="s">
        <v>11223</v>
      </c>
      <c r="B2372" s="2" t="s">
        <v>11224</v>
      </c>
      <c r="C2372" s="2">
        <v>-2752</v>
      </c>
      <c r="D2372" s="2" t="s">
        <v>69</v>
      </c>
      <c r="E2372" s="2">
        <v>-73175.68</v>
      </c>
      <c r="F2372" s="2" t="s">
        <v>69</v>
      </c>
    </row>
    <row r="2373">
      <c r="A2373" s="2" t="s">
        <v>8364</v>
      </c>
      <c r="B2373" s="2" t="s">
        <v>8365</v>
      </c>
      <c r="C2373" s="2">
        <v>2605</v>
      </c>
      <c r="D2373" s="2" t="s">
        <v>69</v>
      </c>
      <c r="E2373" s="2">
        <v>47984.1</v>
      </c>
      <c r="F2373" s="2" t="s">
        <v>69</v>
      </c>
    </row>
    <row r="2374">
      <c r="A2374" s="2" t="s">
        <v>8366</v>
      </c>
      <c r="B2374" s="2" t="s">
        <v>8367</v>
      </c>
      <c r="C2374" s="2">
        <v>-554</v>
      </c>
      <c r="D2374" s="2" t="s">
        <v>69</v>
      </c>
      <c r="E2374" s="2">
        <v>-211628</v>
      </c>
      <c r="F2374" s="2" t="s">
        <v>69</v>
      </c>
    </row>
    <row r="2375">
      <c r="A2375" s="2" t="s">
        <v>11225</v>
      </c>
      <c r="B2375" s="2" t="s">
        <v>11226</v>
      </c>
      <c r="C2375" s="2">
        <v>-5242</v>
      </c>
      <c r="D2375" s="2" t="s">
        <v>69</v>
      </c>
      <c r="E2375" s="2">
        <v>-49903.84</v>
      </c>
      <c r="F2375" s="2" t="s">
        <v>69</v>
      </c>
    </row>
    <row r="2376">
      <c r="A2376" s="2" t="s">
        <v>8368</v>
      </c>
      <c r="B2376" s="2" t="s">
        <v>8369</v>
      </c>
      <c r="C2376" s="2">
        <v>9815</v>
      </c>
      <c r="D2376" s="2" t="s">
        <v>69</v>
      </c>
      <c r="E2376" s="2">
        <v>170584.7</v>
      </c>
      <c r="F2376" s="2" t="s">
        <v>69</v>
      </c>
    </row>
    <row r="2377">
      <c r="A2377" s="2" t="s">
        <v>11227</v>
      </c>
      <c r="B2377" s="2" t="s">
        <v>11228</v>
      </c>
      <c r="C2377" s="2">
        <v>-1789</v>
      </c>
      <c r="D2377" s="2" t="s">
        <v>69</v>
      </c>
      <c r="E2377" s="2">
        <v>-58359.05</v>
      </c>
      <c r="F2377" s="2" t="s">
        <v>69</v>
      </c>
    </row>
    <row r="2378">
      <c r="A2378" s="2" t="s">
        <v>8370</v>
      </c>
      <c r="B2378" s="2" t="s">
        <v>8371</v>
      </c>
      <c r="C2378" s="2">
        <v>-3488</v>
      </c>
      <c r="D2378" s="2" t="s">
        <v>69</v>
      </c>
      <c r="E2378" s="2">
        <v>-123893.76</v>
      </c>
      <c r="F2378" s="2" t="s">
        <v>69</v>
      </c>
    </row>
    <row r="2379">
      <c r="A2379" s="2" t="s">
        <v>8372</v>
      </c>
      <c r="B2379" s="2" t="s">
        <v>8373</v>
      </c>
      <c r="C2379" s="2">
        <v>3564</v>
      </c>
      <c r="D2379" s="2" t="s">
        <v>69</v>
      </c>
      <c r="E2379" s="2">
        <v>49040.64</v>
      </c>
      <c r="F2379" s="2" t="s">
        <v>69</v>
      </c>
    </row>
    <row r="2380">
      <c r="A2380" s="2" t="s">
        <v>8374</v>
      </c>
      <c r="B2380" s="2" t="s">
        <v>8375</v>
      </c>
      <c r="C2380" s="2">
        <v>7770</v>
      </c>
      <c r="D2380" s="2" t="s">
        <v>69</v>
      </c>
      <c r="E2380" s="2">
        <v>136674.3</v>
      </c>
      <c r="F2380" s="2" t="s">
        <v>69</v>
      </c>
    </row>
    <row r="2381">
      <c r="A2381" s="2" t="s">
        <v>8376</v>
      </c>
      <c r="B2381" s="2" t="s">
        <v>8377</v>
      </c>
      <c r="C2381" s="2">
        <v>14841</v>
      </c>
      <c r="D2381" s="2" t="s">
        <v>69</v>
      </c>
      <c r="E2381" s="2">
        <v>134756.28</v>
      </c>
      <c r="F2381" s="2" t="s">
        <v>69</v>
      </c>
    </row>
    <row r="2382">
      <c r="A2382" s="2" t="s">
        <v>11229</v>
      </c>
      <c r="B2382" s="2" t="s">
        <v>11230</v>
      </c>
      <c r="C2382" s="2">
        <v>-13230</v>
      </c>
      <c r="D2382" s="2" t="s">
        <v>69</v>
      </c>
      <c r="E2382" s="2">
        <v>-326349.57</v>
      </c>
      <c r="F2382" s="2" t="s">
        <v>69</v>
      </c>
    </row>
    <row r="2383">
      <c r="A2383" s="2" t="s">
        <v>8378</v>
      </c>
      <c r="B2383" s="2" t="s">
        <v>8379</v>
      </c>
      <c r="C2383" s="2">
        <v>-1998</v>
      </c>
      <c r="D2383" s="2" t="s">
        <v>69</v>
      </c>
      <c r="E2383" s="2">
        <v>-67532.4</v>
      </c>
      <c r="F2383" s="2" t="s">
        <v>69</v>
      </c>
    </row>
    <row r="2384">
      <c r="A2384" s="2" t="s">
        <v>11231</v>
      </c>
      <c r="B2384" s="2" t="s">
        <v>11232</v>
      </c>
      <c r="C2384" s="2">
        <v>2221</v>
      </c>
      <c r="D2384" s="2" t="s">
        <v>69</v>
      </c>
      <c r="E2384" s="2">
        <v>17934.58</v>
      </c>
      <c r="F2384" s="2" t="s">
        <v>69</v>
      </c>
    </row>
    <row r="2385">
      <c r="A2385" s="2" t="s">
        <v>8382</v>
      </c>
      <c r="B2385" s="2" t="s">
        <v>8383</v>
      </c>
      <c r="C2385" s="2">
        <v>2720</v>
      </c>
      <c r="D2385" s="2" t="s">
        <v>69</v>
      </c>
      <c r="E2385" s="2">
        <v>72624</v>
      </c>
      <c r="F2385" s="2" t="s">
        <v>69</v>
      </c>
    </row>
    <row r="2386">
      <c r="A2386" s="2" t="s">
        <v>11233</v>
      </c>
      <c r="B2386" s="2" t="s">
        <v>11234</v>
      </c>
      <c r="C2386" s="2">
        <v>1487</v>
      </c>
      <c r="D2386" s="2" t="s">
        <v>69</v>
      </c>
      <c r="E2386" s="2">
        <v>65442.87</v>
      </c>
      <c r="F2386" s="2" t="s">
        <v>69</v>
      </c>
    </row>
    <row r="2387">
      <c r="A2387" s="2" t="s">
        <v>8384</v>
      </c>
      <c r="B2387" s="2" t="s">
        <v>8385</v>
      </c>
      <c r="C2387" s="2">
        <v>-4249</v>
      </c>
      <c r="D2387" s="2" t="s">
        <v>69</v>
      </c>
      <c r="E2387" s="2">
        <v>-305248.16</v>
      </c>
      <c r="F2387" s="2" t="s">
        <v>69</v>
      </c>
    </row>
    <row r="2388">
      <c r="A2388" s="2" t="s">
        <v>11235</v>
      </c>
      <c r="B2388" s="2" t="s">
        <v>11236</v>
      </c>
      <c r="C2388" s="2">
        <v>1347</v>
      </c>
      <c r="D2388" s="2" t="s">
        <v>69</v>
      </c>
      <c r="E2388" s="2">
        <v>124826.49</v>
      </c>
      <c r="F2388" s="2" t="s">
        <v>69</v>
      </c>
    </row>
    <row r="2389">
      <c r="A2389" s="2" t="s">
        <v>8390</v>
      </c>
      <c r="B2389" s="2" t="s">
        <v>8391</v>
      </c>
      <c r="C2389" s="2">
        <v>-847</v>
      </c>
      <c r="D2389" s="2" t="s">
        <v>69</v>
      </c>
      <c r="E2389" s="2">
        <v>-21945.77</v>
      </c>
      <c r="F2389" s="2" t="s">
        <v>69</v>
      </c>
    </row>
    <row r="2390">
      <c r="A2390" s="2" t="s">
        <v>11237</v>
      </c>
      <c r="B2390" s="2" t="s">
        <v>11238</v>
      </c>
      <c r="C2390" s="2">
        <v>2248</v>
      </c>
      <c r="D2390" s="2" t="s">
        <v>69</v>
      </c>
      <c r="E2390" s="2">
        <v>23918.72</v>
      </c>
      <c r="F2390" s="2" t="s">
        <v>69</v>
      </c>
    </row>
    <row r="2391">
      <c r="A2391" s="2" t="s">
        <v>8394</v>
      </c>
      <c r="B2391" s="2" t="s">
        <v>8395</v>
      </c>
      <c r="C2391" s="2">
        <v>-1124</v>
      </c>
      <c r="D2391" s="2" t="s">
        <v>69</v>
      </c>
      <c r="E2391" s="2">
        <v>-47657.6</v>
      </c>
      <c r="F2391" s="2" t="s">
        <v>69</v>
      </c>
    </row>
    <row r="2392">
      <c r="A2392" s="2" t="s">
        <v>8396</v>
      </c>
      <c r="B2392" s="2" t="s">
        <v>8397</v>
      </c>
      <c r="C2392" s="2">
        <v>627</v>
      </c>
      <c r="D2392" s="2" t="s">
        <v>69</v>
      </c>
      <c r="E2392" s="2">
        <v>20916.47</v>
      </c>
      <c r="F2392" s="2" t="s">
        <v>69</v>
      </c>
    </row>
    <row r="2393">
      <c r="A2393" s="2" t="s">
        <v>8398</v>
      </c>
      <c r="B2393" s="2" t="s">
        <v>8399</v>
      </c>
      <c r="C2393" s="2">
        <v>-9064</v>
      </c>
      <c r="D2393" s="2" t="s">
        <v>69</v>
      </c>
      <c r="E2393" s="2">
        <v>-201945.92</v>
      </c>
      <c r="F2393" s="2" t="s">
        <v>69</v>
      </c>
    </row>
    <row r="2394">
      <c r="A2394" s="2" t="s">
        <v>8402</v>
      </c>
      <c r="B2394" s="2" t="s">
        <v>8403</v>
      </c>
      <c r="C2394" s="2">
        <v>-2060</v>
      </c>
      <c r="D2394" s="2" t="s">
        <v>69</v>
      </c>
      <c r="E2394" s="2">
        <v>-254753.41</v>
      </c>
      <c r="F2394" s="2" t="s">
        <v>69</v>
      </c>
    </row>
    <row r="2395">
      <c r="A2395" s="2" t="s">
        <v>8404</v>
      </c>
      <c r="B2395" s="2" t="s">
        <v>8405</v>
      </c>
      <c r="C2395" s="2">
        <v>6055</v>
      </c>
      <c r="D2395" s="2" t="s">
        <v>69</v>
      </c>
      <c r="E2395" s="2">
        <v>75626.95</v>
      </c>
      <c r="F2395" s="2" t="s">
        <v>69</v>
      </c>
    </row>
    <row r="2396">
      <c r="A2396" s="2" t="s">
        <v>8406</v>
      </c>
      <c r="B2396" s="2" t="s">
        <v>8407</v>
      </c>
      <c r="C2396" s="2">
        <v>11124</v>
      </c>
      <c r="D2396" s="2" t="s">
        <v>69</v>
      </c>
      <c r="E2396" s="2">
        <v>89993.16</v>
      </c>
      <c r="F2396" s="2" t="s">
        <v>69</v>
      </c>
    </row>
    <row r="2397">
      <c r="A2397" s="2" t="s">
        <v>11239</v>
      </c>
      <c r="B2397" s="2" t="s">
        <v>11240</v>
      </c>
      <c r="C2397" s="2">
        <v>-10015</v>
      </c>
      <c r="D2397" s="2" t="s">
        <v>69</v>
      </c>
      <c r="E2397" s="2">
        <v>-95117.55</v>
      </c>
      <c r="F2397" s="2" t="s">
        <v>69</v>
      </c>
    </row>
    <row r="2398">
      <c r="A2398" s="2" t="s">
        <v>11241</v>
      </c>
      <c r="B2398" s="2" t="s">
        <v>11242</v>
      </c>
      <c r="C2398" s="2">
        <v>-166</v>
      </c>
      <c r="D2398" s="2" t="s">
        <v>69</v>
      </c>
      <c r="E2398" s="2">
        <v>-222537.17</v>
      </c>
      <c r="F2398" s="2" t="s">
        <v>69</v>
      </c>
    </row>
    <row r="2399">
      <c r="A2399" s="2" t="s">
        <v>8408</v>
      </c>
      <c r="B2399" s="2" t="s">
        <v>8409</v>
      </c>
      <c r="C2399" s="2">
        <v>-454</v>
      </c>
      <c r="D2399" s="2" t="s">
        <v>69</v>
      </c>
      <c r="E2399" s="2">
        <v>-5988.26</v>
      </c>
      <c r="F2399" s="2" t="s">
        <v>69</v>
      </c>
    </row>
    <row r="2400">
      <c r="A2400" s="2" t="s">
        <v>8410</v>
      </c>
      <c r="B2400" s="2" t="s">
        <v>8411</v>
      </c>
      <c r="C2400" s="2">
        <v>-3091</v>
      </c>
      <c r="D2400" s="2" t="s">
        <v>69</v>
      </c>
      <c r="E2400" s="2">
        <v>-20594.61</v>
      </c>
      <c r="F2400" s="2" t="s">
        <v>69</v>
      </c>
    </row>
    <row r="2401">
      <c r="A2401" s="2" t="s">
        <v>8418</v>
      </c>
      <c r="B2401" s="2" t="s">
        <v>8419</v>
      </c>
      <c r="C2401" s="2">
        <v>-1104</v>
      </c>
      <c r="D2401" s="2" t="s">
        <v>69</v>
      </c>
      <c r="E2401" s="2">
        <v>-56966.4</v>
      </c>
      <c r="F2401" s="2" t="s">
        <v>69</v>
      </c>
    </row>
    <row r="2402">
      <c r="A2402" s="2" t="s">
        <v>11243</v>
      </c>
      <c r="B2402" s="2" t="s">
        <v>11244</v>
      </c>
      <c r="C2402" s="2">
        <v>-6164</v>
      </c>
      <c r="D2402" s="2" t="s">
        <v>69</v>
      </c>
      <c r="E2402" s="2">
        <v>-24409.44</v>
      </c>
      <c r="F2402" s="2" t="s">
        <v>69</v>
      </c>
    </row>
    <row r="2403">
      <c r="A2403" s="2" t="s">
        <v>11245</v>
      </c>
      <c r="B2403" s="2" t="s">
        <v>11246</v>
      </c>
      <c r="C2403" s="2">
        <v>7379</v>
      </c>
      <c r="D2403" s="2" t="s">
        <v>69</v>
      </c>
      <c r="E2403" s="2">
        <v>165215.81</v>
      </c>
      <c r="F2403" s="2" t="s">
        <v>69</v>
      </c>
    </row>
    <row r="2404">
      <c r="A2404" s="2" t="s">
        <v>11247</v>
      </c>
      <c r="B2404" s="2" t="s">
        <v>11248</v>
      </c>
      <c r="C2404" s="2">
        <v>1993</v>
      </c>
      <c r="D2404" s="2" t="s">
        <v>69</v>
      </c>
      <c r="E2404" s="2">
        <v>101662.93</v>
      </c>
      <c r="F2404" s="2" t="s">
        <v>69</v>
      </c>
    </row>
    <row r="2405">
      <c r="A2405" s="2" t="s">
        <v>8420</v>
      </c>
      <c r="B2405" s="2" t="s">
        <v>8421</v>
      </c>
      <c r="C2405" s="2">
        <v>400</v>
      </c>
      <c r="D2405" s="2" t="s">
        <v>69</v>
      </c>
      <c r="E2405" s="2">
        <v>30173.87</v>
      </c>
      <c r="F2405" s="2" t="s">
        <v>69</v>
      </c>
    </row>
    <row r="2406">
      <c r="A2406" s="2" t="s">
        <v>11249</v>
      </c>
      <c r="B2406" s="2" t="s">
        <v>11250</v>
      </c>
      <c r="C2406" s="2">
        <v>1947</v>
      </c>
      <c r="D2406" s="2" t="s">
        <v>69</v>
      </c>
      <c r="E2406" s="2">
        <v>40400.25</v>
      </c>
      <c r="F2406" s="2" t="s">
        <v>69</v>
      </c>
    </row>
    <row r="2407">
      <c r="A2407" s="2" t="s">
        <v>8422</v>
      </c>
      <c r="B2407" s="2" t="s">
        <v>8423</v>
      </c>
      <c r="C2407" s="2">
        <v>1886</v>
      </c>
      <c r="D2407" s="2" t="s">
        <v>69</v>
      </c>
      <c r="E2407" s="2">
        <v>95808.8</v>
      </c>
      <c r="F2407" s="2" t="s">
        <v>69</v>
      </c>
    </row>
    <row r="2408">
      <c r="A2408" s="2" t="s">
        <v>8424</v>
      </c>
      <c r="B2408" s="2" t="s">
        <v>8425</v>
      </c>
      <c r="C2408" s="2">
        <v>16736</v>
      </c>
      <c r="D2408" s="2" t="s">
        <v>69</v>
      </c>
      <c r="E2408" s="2">
        <v>44847.36</v>
      </c>
      <c r="F2408" s="2" t="s">
        <v>69</v>
      </c>
    </row>
    <row r="2409">
      <c r="A2409" s="2" t="s">
        <v>11251</v>
      </c>
      <c r="B2409" s="2" t="s">
        <v>11252</v>
      </c>
      <c r="C2409" s="2">
        <v>10665</v>
      </c>
      <c r="D2409" s="2" t="s">
        <v>69</v>
      </c>
      <c r="E2409" s="2">
        <v>202322.24</v>
      </c>
      <c r="F2409" s="2" t="s">
        <v>69</v>
      </c>
    </row>
    <row r="2410">
      <c r="A2410" s="2" t="s">
        <v>8426</v>
      </c>
      <c r="B2410" s="2" t="s">
        <v>8427</v>
      </c>
      <c r="C2410" s="2">
        <v>-2010</v>
      </c>
      <c r="D2410" s="2" t="s">
        <v>69</v>
      </c>
      <c r="E2410" s="2">
        <v>-17051.4</v>
      </c>
      <c r="F2410" s="2" t="s">
        <v>69</v>
      </c>
    </row>
    <row r="2411">
      <c r="A2411" s="2" t="s">
        <v>8428</v>
      </c>
      <c r="B2411" s="2" t="s">
        <v>8429</v>
      </c>
      <c r="C2411" s="2">
        <v>-1026</v>
      </c>
      <c r="D2411" s="2" t="s">
        <v>69</v>
      </c>
      <c r="E2411" s="2">
        <v>-29251.26</v>
      </c>
      <c r="F2411" s="2" t="s">
        <v>69</v>
      </c>
    </row>
    <row r="2412">
      <c r="A2412" s="2" t="s">
        <v>8430</v>
      </c>
      <c r="B2412" s="2" t="s">
        <v>8431</v>
      </c>
      <c r="C2412" s="2">
        <v>4040</v>
      </c>
      <c r="D2412" s="2" t="s">
        <v>69</v>
      </c>
      <c r="E2412" s="2">
        <v>304656.4</v>
      </c>
      <c r="F2412" s="2" t="s">
        <v>69</v>
      </c>
    </row>
    <row r="2413">
      <c r="A2413" s="2" t="s">
        <v>8432</v>
      </c>
      <c r="B2413" s="2" t="s">
        <v>8433</v>
      </c>
      <c r="C2413" s="2">
        <v>3822</v>
      </c>
      <c r="D2413" s="2" t="s">
        <v>69</v>
      </c>
      <c r="E2413" s="2">
        <v>147949.62</v>
      </c>
      <c r="F2413" s="2" t="s">
        <v>69</v>
      </c>
    </row>
    <row r="2414">
      <c r="A2414" s="2" t="s">
        <v>11253</v>
      </c>
      <c r="B2414" s="2" t="s">
        <v>11254</v>
      </c>
      <c r="C2414" s="2">
        <v>15</v>
      </c>
      <c r="D2414" s="2" t="s">
        <v>69</v>
      </c>
      <c r="E2414" s="2">
        <v>42080.62</v>
      </c>
      <c r="F2414" s="2" t="s">
        <v>69</v>
      </c>
    </row>
    <row r="2415">
      <c r="A2415" s="2" t="s">
        <v>11255</v>
      </c>
      <c r="B2415" s="2" t="s">
        <v>11256</v>
      </c>
      <c r="C2415" s="2">
        <v>-3615</v>
      </c>
      <c r="D2415" s="2" t="s">
        <v>69</v>
      </c>
      <c r="E2415" s="2">
        <v>-33902.52</v>
      </c>
      <c r="F2415" s="2" t="s">
        <v>69</v>
      </c>
    </row>
    <row r="2416">
      <c r="A2416" s="2" t="s">
        <v>11257</v>
      </c>
      <c r="B2416" s="2" t="s">
        <v>11258</v>
      </c>
      <c r="C2416" s="2">
        <v>224</v>
      </c>
      <c r="D2416" s="2" t="s">
        <v>69</v>
      </c>
      <c r="E2416" s="2">
        <v>28528.64</v>
      </c>
      <c r="F2416" s="2" t="s">
        <v>69</v>
      </c>
    </row>
    <row r="2417">
      <c r="A2417" s="2" t="s">
        <v>8434</v>
      </c>
      <c r="B2417" s="2" t="s">
        <v>8435</v>
      </c>
      <c r="C2417" s="2">
        <v>11989</v>
      </c>
      <c r="D2417" s="2" t="s">
        <v>69</v>
      </c>
      <c r="E2417" s="2">
        <v>44909.59</v>
      </c>
      <c r="F2417" s="2" t="s">
        <v>69</v>
      </c>
    </row>
    <row r="2418">
      <c r="A2418" s="2" t="s">
        <v>11259</v>
      </c>
      <c r="B2418" s="2" t="s">
        <v>11260</v>
      </c>
      <c r="C2418" s="2">
        <v>-18000</v>
      </c>
      <c r="D2418" s="2" t="s">
        <v>69</v>
      </c>
      <c r="E2418" s="2">
        <v>-301379.09</v>
      </c>
      <c r="F2418" s="2" t="s">
        <v>69</v>
      </c>
    </row>
    <row r="2419">
      <c r="A2419" s="2" t="s">
        <v>11261</v>
      </c>
      <c r="B2419" s="2" t="s">
        <v>11262</v>
      </c>
      <c r="C2419" s="2">
        <v>-1100</v>
      </c>
      <c r="D2419" s="2" t="s">
        <v>69</v>
      </c>
      <c r="E2419" s="2">
        <v>-25662.67</v>
      </c>
      <c r="F2419" s="2" t="s">
        <v>69</v>
      </c>
    </row>
    <row r="2420">
      <c r="A2420" s="2" t="s">
        <v>11263</v>
      </c>
      <c r="B2420" s="2" t="s">
        <v>11264</v>
      </c>
      <c r="C2420" s="2">
        <v>-8100</v>
      </c>
      <c r="D2420" s="2" t="s">
        <v>69</v>
      </c>
      <c r="E2420" s="2">
        <v>-140607.45</v>
      </c>
      <c r="F2420" s="2" t="s">
        <v>69</v>
      </c>
    </row>
    <row r="2421">
      <c r="A2421" s="2" t="s">
        <v>8438</v>
      </c>
      <c r="B2421" s="2" t="s">
        <v>8439</v>
      </c>
      <c r="C2421" s="2">
        <v>2000</v>
      </c>
      <c r="D2421" s="2" t="s">
        <v>69</v>
      </c>
      <c r="E2421" s="2">
        <v>70401.77</v>
      </c>
      <c r="F2421" s="2" t="s">
        <v>69</v>
      </c>
    </row>
    <row r="2422">
      <c r="A2422" s="2" t="s">
        <v>11265</v>
      </c>
      <c r="B2422" s="2" t="s">
        <v>11266</v>
      </c>
      <c r="C2422" s="2">
        <v>-5200</v>
      </c>
      <c r="D2422" s="2" t="s">
        <v>69</v>
      </c>
      <c r="E2422" s="2">
        <v>-139025.73</v>
      </c>
      <c r="F2422" s="2" t="s">
        <v>69</v>
      </c>
    </row>
    <row r="2423">
      <c r="A2423" s="2" t="s">
        <v>8440</v>
      </c>
      <c r="B2423" s="2" t="s">
        <v>8441</v>
      </c>
      <c r="C2423" s="2">
        <v>5000</v>
      </c>
      <c r="D2423" s="2" t="s">
        <v>69</v>
      </c>
      <c r="E2423" s="2">
        <v>89875.9</v>
      </c>
      <c r="F2423" s="2" t="s">
        <v>69</v>
      </c>
    </row>
    <row r="2424">
      <c r="A2424" s="2" t="s">
        <v>11267</v>
      </c>
      <c r="B2424" s="2" t="s">
        <v>11268</v>
      </c>
      <c r="C2424" s="2">
        <v>-15900</v>
      </c>
      <c r="D2424" s="2" t="s">
        <v>69</v>
      </c>
      <c r="E2424" s="2">
        <v>-46748.49</v>
      </c>
      <c r="F2424" s="2" t="s">
        <v>69</v>
      </c>
    </row>
    <row r="2425">
      <c r="A2425" s="2" t="s">
        <v>11269</v>
      </c>
      <c r="B2425" s="2" t="s">
        <v>11270</v>
      </c>
      <c r="C2425" s="2">
        <v>-5300</v>
      </c>
      <c r="D2425" s="2" t="s">
        <v>69</v>
      </c>
      <c r="E2425" s="2">
        <v>-147021.06</v>
      </c>
      <c r="F2425" s="2" t="s">
        <v>69</v>
      </c>
    </row>
    <row r="2426">
      <c r="A2426" s="2" t="s">
        <v>11271</v>
      </c>
      <c r="B2426" s="2" t="s">
        <v>11272</v>
      </c>
      <c r="C2426" s="2">
        <v>-16400</v>
      </c>
      <c r="D2426" s="2" t="s">
        <v>69</v>
      </c>
      <c r="E2426" s="2">
        <v>-233937.44</v>
      </c>
      <c r="F2426" s="2" t="s">
        <v>69</v>
      </c>
    </row>
    <row r="2427">
      <c r="A2427" s="2" t="s">
        <v>8444</v>
      </c>
      <c r="B2427" s="2" t="s">
        <v>8445</v>
      </c>
      <c r="C2427" s="2">
        <v>3100</v>
      </c>
      <c r="D2427" s="2" t="s">
        <v>69</v>
      </c>
      <c r="E2427" s="2">
        <v>51324.12</v>
      </c>
      <c r="F2427" s="2" t="s">
        <v>69</v>
      </c>
    </row>
    <row r="2428">
      <c r="A2428" s="2" t="s">
        <v>11273</v>
      </c>
      <c r="B2428" s="2" t="s">
        <v>11274</v>
      </c>
      <c r="C2428" s="2">
        <v>-16900</v>
      </c>
      <c r="D2428" s="2" t="s">
        <v>69</v>
      </c>
      <c r="E2428" s="2">
        <v>-317242.57</v>
      </c>
      <c r="F2428" s="2" t="s">
        <v>69</v>
      </c>
    </row>
    <row r="2429">
      <c r="A2429" s="2" t="s">
        <v>8448</v>
      </c>
      <c r="B2429" s="2" t="s">
        <v>8449</v>
      </c>
      <c r="C2429" s="2">
        <v>42</v>
      </c>
      <c r="D2429" s="2" t="s">
        <v>69</v>
      </c>
      <c r="E2429" s="2">
        <v>42242</v>
      </c>
      <c r="F2429" s="2" t="s">
        <v>69</v>
      </c>
    </row>
    <row r="2430">
      <c r="A2430" s="2" t="s">
        <v>11275</v>
      </c>
      <c r="B2430" s="2" t="s">
        <v>11276</v>
      </c>
      <c r="C2430" s="2">
        <v>-8900</v>
      </c>
      <c r="D2430" s="2" t="s">
        <v>69</v>
      </c>
      <c r="E2430" s="2">
        <v>-261797.79</v>
      </c>
      <c r="F2430" s="2" t="s">
        <v>69</v>
      </c>
    </row>
    <row r="2431">
      <c r="A2431" s="2" t="s">
        <v>8450</v>
      </c>
      <c r="B2431" s="2" t="s">
        <v>8451</v>
      </c>
      <c r="C2431" s="2">
        <v>6700</v>
      </c>
      <c r="D2431" s="2" t="s">
        <v>69</v>
      </c>
      <c r="E2431" s="2">
        <v>84851.02</v>
      </c>
      <c r="F2431" s="2" t="s">
        <v>69</v>
      </c>
    </row>
    <row r="2432">
      <c r="A2432" s="2" t="s">
        <v>11277</v>
      </c>
      <c r="B2432" s="2" t="s">
        <v>11278</v>
      </c>
      <c r="C2432" s="2">
        <v>-9699</v>
      </c>
      <c r="D2432" s="2" t="s">
        <v>69</v>
      </c>
      <c r="E2432" s="2">
        <v>-113381.31</v>
      </c>
      <c r="F2432" s="2" t="s">
        <v>69</v>
      </c>
    </row>
    <row r="2433">
      <c r="A2433" s="2" t="s">
        <v>11279</v>
      </c>
      <c r="B2433" s="2" t="s">
        <v>11280</v>
      </c>
      <c r="C2433" s="2">
        <v>5900</v>
      </c>
      <c r="D2433" s="2" t="s">
        <v>69</v>
      </c>
      <c r="E2433" s="2">
        <v>60305.75</v>
      </c>
      <c r="F2433" s="2" t="s">
        <v>69</v>
      </c>
    </row>
    <row r="2434">
      <c r="A2434" s="2" t="s">
        <v>11281</v>
      </c>
      <c r="B2434" s="2" t="s">
        <v>11282</v>
      </c>
      <c r="C2434" s="2">
        <v>6300</v>
      </c>
      <c r="D2434" s="2" t="s">
        <v>69</v>
      </c>
      <c r="E2434" s="2">
        <v>58821.89</v>
      </c>
      <c r="F2434" s="2" t="s">
        <v>69</v>
      </c>
    </row>
    <row r="2435">
      <c r="A2435" s="2" t="s">
        <v>11283</v>
      </c>
      <c r="B2435" s="2" t="s">
        <v>11284</v>
      </c>
      <c r="C2435" s="2">
        <v>-12400</v>
      </c>
      <c r="D2435" s="2" t="s">
        <v>69</v>
      </c>
      <c r="E2435" s="2">
        <v>-58946.2</v>
      </c>
      <c r="F2435" s="2" t="s">
        <v>69</v>
      </c>
    </row>
    <row r="2436">
      <c r="A2436" s="2" t="s">
        <v>8458</v>
      </c>
      <c r="B2436" s="2" t="s">
        <v>8459</v>
      </c>
      <c r="C2436" s="2">
        <v>3600</v>
      </c>
      <c r="D2436" s="2" t="s">
        <v>69</v>
      </c>
      <c r="E2436" s="2">
        <v>47633.26</v>
      </c>
      <c r="F2436" s="2" t="s">
        <v>69</v>
      </c>
    </row>
    <row r="2437">
      <c r="A2437" s="2" t="s">
        <v>8462</v>
      </c>
      <c r="B2437" s="2" t="s">
        <v>8463</v>
      </c>
      <c r="C2437" s="2">
        <v>400</v>
      </c>
      <c r="D2437" s="2" t="s">
        <v>69</v>
      </c>
      <c r="E2437" s="2">
        <v>19999.7</v>
      </c>
      <c r="F2437" s="2" t="s">
        <v>69</v>
      </c>
    </row>
    <row r="2438">
      <c r="A2438" s="2" t="s">
        <v>8464</v>
      </c>
      <c r="B2438" s="2" t="s">
        <v>8465</v>
      </c>
      <c r="C2438" s="2">
        <v>3118</v>
      </c>
      <c r="D2438" s="2" t="s">
        <v>69</v>
      </c>
      <c r="E2438" s="2">
        <v>35326.94</v>
      </c>
      <c r="F2438" s="2" t="s">
        <v>69</v>
      </c>
    </row>
    <row r="2439">
      <c r="A2439" s="2" t="s">
        <v>8466</v>
      </c>
      <c r="B2439" s="2" t="s">
        <v>8467</v>
      </c>
      <c r="C2439" s="2">
        <v>3700</v>
      </c>
      <c r="D2439" s="2" t="s">
        <v>69</v>
      </c>
      <c r="E2439" s="2">
        <v>37846.17</v>
      </c>
      <c r="F2439" s="2" t="s">
        <v>69</v>
      </c>
    </row>
    <row r="2440">
      <c r="A2440" s="2" t="s">
        <v>8468</v>
      </c>
      <c r="B2440" s="2" t="s">
        <v>8469</v>
      </c>
      <c r="C2440" s="2">
        <v>-11794</v>
      </c>
      <c r="D2440" s="2" t="s">
        <v>69</v>
      </c>
      <c r="E2440" s="2">
        <v>-6613.77</v>
      </c>
      <c r="F2440" s="2" t="s">
        <v>69</v>
      </c>
    </row>
    <row r="2441">
      <c r="A2441" s="2" t="s">
        <v>11285</v>
      </c>
      <c r="B2441" s="2" t="s">
        <v>11286</v>
      </c>
      <c r="C2441" s="2">
        <v>-5600</v>
      </c>
      <c r="D2441" s="2" t="s">
        <v>69</v>
      </c>
      <c r="E2441" s="2">
        <v>-92146.38</v>
      </c>
      <c r="F2441" s="2" t="s">
        <v>69</v>
      </c>
    </row>
    <row r="2442">
      <c r="A2442" s="2" t="s">
        <v>11287</v>
      </c>
      <c r="B2442" s="2" t="s">
        <v>11288</v>
      </c>
      <c r="C2442" s="2">
        <v>1377</v>
      </c>
      <c r="D2442" s="2" t="s">
        <v>69</v>
      </c>
      <c r="E2442" s="2">
        <v>98607.44</v>
      </c>
      <c r="F2442" s="2" t="s">
        <v>69</v>
      </c>
    </row>
    <row r="2443">
      <c r="A2443" s="2" t="s">
        <v>62</v>
      </c>
      <c r="B2443" s="2" t="s">
        <v>8472</v>
      </c>
      <c r="C2443" s="2">
        <v>7538</v>
      </c>
      <c r="D2443" s="2" t="s">
        <v>69</v>
      </c>
      <c r="E2443" s="2">
        <v>43192.74</v>
      </c>
      <c r="F2443" s="2" t="s">
        <v>69</v>
      </c>
    </row>
    <row r="2444">
      <c r="A2444" s="2" t="s">
        <v>11289</v>
      </c>
      <c r="B2444" s="2" t="s">
        <v>11290</v>
      </c>
      <c r="C2444" s="2">
        <v>-1662</v>
      </c>
      <c r="D2444" s="2" t="s">
        <v>69</v>
      </c>
      <c r="E2444" s="2">
        <v>-46934.88</v>
      </c>
      <c r="F2444" s="2" t="s">
        <v>69</v>
      </c>
    </row>
    <row r="2445">
      <c r="A2445" s="2" t="s">
        <v>8475</v>
      </c>
      <c r="B2445" s="2" t="s">
        <v>8476</v>
      </c>
      <c r="C2445" s="2">
        <v>-4400</v>
      </c>
      <c r="D2445" s="2" t="s">
        <v>69</v>
      </c>
      <c r="E2445" s="2">
        <v>-23980</v>
      </c>
      <c r="F2445" s="2" t="s">
        <v>69</v>
      </c>
    </row>
    <row r="2446">
      <c r="A2446" s="2" t="s">
        <v>11291</v>
      </c>
      <c r="B2446" s="2" t="s">
        <v>5906</v>
      </c>
      <c r="C2446" s="2">
        <v>-5217</v>
      </c>
      <c r="D2446" s="2" t="s">
        <v>69</v>
      </c>
      <c r="E2446" s="2">
        <v>-44814.03</v>
      </c>
      <c r="F2446" s="2" t="s">
        <v>69</v>
      </c>
    </row>
    <row r="2447">
      <c r="A2447" s="2" t="s">
        <v>8477</v>
      </c>
      <c r="B2447" s="2" t="s">
        <v>8478</v>
      </c>
      <c r="C2447" s="2">
        <v>-40242</v>
      </c>
      <c r="D2447" s="2" t="s">
        <v>69</v>
      </c>
      <c r="E2447" s="2">
        <v>-297947.31</v>
      </c>
      <c r="F2447" s="2" t="s">
        <v>69</v>
      </c>
    </row>
    <row r="2448">
      <c r="A2448" s="2" t="s">
        <v>11292</v>
      </c>
      <c r="B2448" s="2" t="s">
        <v>11293</v>
      </c>
      <c r="C2448" s="2">
        <v>557</v>
      </c>
      <c r="D2448" s="2" t="s">
        <v>69</v>
      </c>
      <c r="E2448" s="2">
        <v>40380.83</v>
      </c>
      <c r="F2448" s="2" t="s">
        <v>69</v>
      </c>
    </row>
    <row r="2449">
      <c r="A2449" s="2" t="s">
        <v>11294</v>
      </c>
      <c r="B2449" s="2" t="s">
        <v>11295</v>
      </c>
      <c r="C2449" s="2">
        <v>5800</v>
      </c>
      <c r="D2449" s="2" t="s">
        <v>69</v>
      </c>
      <c r="E2449" s="2">
        <v>46752.66</v>
      </c>
      <c r="F2449" s="2" t="s">
        <v>69</v>
      </c>
    </row>
    <row r="2450">
      <c r="A2450" s="2" t="s">
        <v>11296</v>
      </c>
      <c r="B2450" s="2" t="s">
        <v>11297</v>
      </c>
      <c r="C2450" s="2">
        <v>-13263</v>
      </c>
      <c r="D2450" s="2" t="s">
        <v>69</v>
      </c>
      <c r="E2450" s="2">
        <v>-77323.29</v>
      </c>
      <c r="F2450" s="2" t="s">
        <v>69</v>
      </c>
    </row>
    <row r="2451">
      <c r="A2451" s="2" t="s">
        <v>8483</v>
      </c>
      <c r="B2451" s="2" t="s">
        <v>8484</v>
      </c>
      <c r="C2451" s="2">
        <v>2006</v>
      </c>
      <c r="D2451" s="2" t="s">
        <v>69</v>
      </c>
      <c r="E2451" s="2">
        <v>195464.64</v>
      </c>
      <c r="F2451" s="2" t="s">
        <v>69</v>
      </c>
    </row>
    <row r="2452">
      <c r="A2452" s="2" t="s">
        <v>11298</v>
      </c>
      <c r="B2452" s="2" t="s">
        <v>11299</v>
      </c>
      <c r="C2452" s="2">
        <v>-4600</v>
      </c>
      <c r="D2452" s="2" t="s">
        <v>69</v>
      </c>
      <c r="E2452" s="2">
        <v>-104835.23</v>
      </c>
      <c r="F2452" s="2" t="s">
        <v>69</v>
      </c>
    </row>
    <row r="2453">
      <c r="A2453" s="2" t="s">
        <v>11300</v>
      </c>
      <c r="B2453" s="2" t="s">
        <v>11301</v>
      </c>
      <c r="C2453" s="2">
        <v>-1770</v>
      </c>
      <c r="D2453" s="2" t="s">
        <v>69</v>
      </c>
      <c r="E2453" s="2">
        <v>-42904.8</v>
      </c>
      <c r="F2453" s="2" t="s">
        <v>69</v>
      </c>
    </row>
    <row r="2454">
      <c r="A2454" s="2" t="s">
        <v>8485</v>
      </c>
      <c r="B2454" s="2" t="s">
        <v>8486</v>
      </c>
      <c r="C2454" s="2">
        <v>2643</v>
      </c>
      <c r="D2454" s="2" t="s">
        <v>69</v>
      </c>
      <c r="E2454" s="2">
        <v>98953.92</v>
      </c>
      <c r="F2454" s="2" t="s">
        <v>69</v>
      </c>
    </row>
    <row r="2455">
      <c r="A2455" s="2" t="s">
        <v>11302</v>
      </c>
      <c r="B2455" s="2" t="s">
        <v>11303</v>
      </c>
      <c r="C2455" s="2">
        <v>5756</v>
      </c>
      <c r="D2455" s="2" t="s">
        <v>69</v>
      </c>
      <c r="E2455" s="2">
        <v>20894.28</v>
      </c>
      <c r="F2455" s="2" t="s">
        <v>69</v>
      </c>
    </row>
    <row r="2456">
      <c r="A2456" s="2" t="s">
        <v>8487</v>
      </c>
      <c r="B2456" s="2" t="s">
        <v>8488</v>
      </c>
      <c r="C2456" s="2">
        <v>7483</v>
      </c>
      <c r="D2456" s="2" t="s">
        <v>69</v>
      </c>
      <c r="E2456" s="2">
        <v>184501.28</v>
      </c>
      <c r="F2456" s="2" t="s">
        <v>69</v>
      </c>
    </row>
    <row r="2457">
      <c r="A2457" s="2" t="s">
        <v>8491</v>
      </c>
      <c r="B2457" s="2" t="s">
        <v>8492</v>
      </c>
      <c r="C2457" s="2">
        <v>-496</v>
      </c>
      <c r="D2457" s="2" t="s">
        <v>69</v>
      </c>
      <c r="E2457" s="2">
        <v>-370164.16</v>
      </c>
      <c r="F2457" s="2" t="s">
        <v>69</v>
      </c>
    </row>
    <row r="2458">
      <c r="A2458" s="2" t="s">
        <v>8493</v>
      </c>
      <c r="B2458" s="2" t="s">
        <v>8494</v>
      </c>
      <c r="C2458" s="2">
        <v>-2100</v>
      </c>
      <c r="D2458" s="2" t="s">
        <v>69</v>
      </c>
      <c r="E2458" s="2">
        <v>-62433</v>
      </c>
      <c r="F2458" s="2" t="s">
        <v>69</v>
      </c>
    </row>
    <row r="2459">
      <c r="A2459" s="2" t="s">
        <v>8495</v>
      </c>
      <c r="B2459" s="2" t="s">
        <v>8496</v>
      </c>
      <c r="C2459" s="2">
        <v>157</v>
      </c>
      <c r="D2459" s="2" t="s">
        <v>69</v>
      </c>
      <c r="E2459" s="2">
        <v>12486.1</v>
      </c>
      <c r="F2459" s="2" t="s">
        <v>69</v>
      </c>
    </row>
    <row r="2460">
      <c r="A2460" s="2" t="s">
        <v>11304</v>
      </c>
      <c r="B2460" s="2" t="s">
        <v>11305</v>
      </c>
      <c r="C2460" s="2">
        <v>-8984</v>
      </c>
      <c r="D2460" s="2" t="s">
        <v>69</v>
      </c>
      <c r="E2460" s="2">
        <v>-22496.65</v>
      </c>
      <c r="F2460" s="2" t="s">
        <v>69</v>
      </c>
    </row>
    <row r="2461">
      <c r="A2461" s="2" t="s">
        <v>8497</v>
      </c>
      <c r="B2461" s="2" t="s">
        <v>8498</v>
      </c>
      <c r="C2461" s="2">
        <v>-1019</v>
      </c>
      <c r="D2461" s="2" t="s">
        <v>69</v>
      </c>
      <c r="E2461" s="2">
        <v>-27676.04</v>
      </c>
      <c r="F2461" s="2" t="s">
        <v>69</v>
      </c>
    </row>
    <row r="2462">
      <c r="A2462" s="2" t="s">
        <v>8499</v>
      </c>
      <c r="B2462" s="2" t="s">
        <v>8500</v>
      </c>
      <c r="C2462" s="2">
        <v>-959</v>
      </c>
      <c r="D2462" s="2" t="s">
        <v>69</v>
      </c>
      <c r="E2462" s="2">
        <v>-44401.7</v>
      </c>
      <c r="F2462" s="2" t="s">
        <v>69</v>
      </c>
    </row>
    <row r="2463">
      <c r="A2463" s="2" t="s">
        <v>11306</v>
      </c>
      <c r="B2463" s="2" t="s">
        <v>11307</v>
      </c>
      <c r="C2463" s="2">
        <v>4555</v>
      </c>
      <c r="D2463" s="2" t="s">
        <v>69</v>
      </c>
      <c r="E2463" s="2">
        <v>64891.45</v>
      </c>
      <c r="F2463" s="2" t="s">
        <v>69</v>
      </c>
    </row>
    <row r="2464">
      <c r="A2464" s="2" t="s">
        <v>8501</v>
      </c>
      <c r="B2464" s="2" t="s">
        <v>8502</v>
      </c>
      <c r="C2464" s="2">
        <v>3200</v>
      </c>
      <c r="D2464" s="2" t="s">
        <v>69</v>
      </c>
      <c r="E2464" s="2">
        <v>116874.55</v>
      </c>
      <c r="F2464" s="2" t="s">
        <v>69</v>
      </c>
    </row>
    <row r="2465">
      <c r="A2465" s="2" t="s">
        <v>11308</v>
      </c>
      <c r="B2465" s="2" t="s">
        <v>11309</v>
      </c>
      <c r="C2465" s="2">
        <v>889</v>
      </c>
      <c r="D2465" s="2" t="s">
        <v>69</v>
      </c>
      <c r="E2465" s="2">
        <v>48841.41</v>
      </c>
      <c r="F2465" s="2" t="s">
        <v>69</v>
      </c>
    </row>
    <row r="2466">
      <c r="A2466" s="2" t="s">
        <v>8505</v>
      </c>
      <c r="B2466" s="2" t="s">
        <v>8506</v>
      </c>
      <c r="C2466" s="2">
        <v>1818</v>
      </c>
      <c r="D2466" s="2" t="s">
        <v>69</v>
      </c>
      <c r="E2466" s="2">
        <v>21776.17</v>
      </c>
      <c r="F2466" s="2" t="s">
        <v>69</v>
      </c>
    </row>
    <row r="2467">
      <c r="A2467" s="2" t="s">
        <v>11310</v>
      </c>
      <c r="B2467" s="2" t="s">
        <v>11311</v>
      </c>
      <c r="C2467" s="2">
        <v>1768</v>
      </c>
      <c r="D2467" s="2" t="s">
        <v>69</v>
      </c>
      <c r="E2467" s="2">
        <v>64867.92</v>
      </c>
      <c r="F2467" s="2" t="s">
        <v>69</v>
      </c>
    </row>
    <row r="2468">
      <c r="A2468" s="2" t="s">
        <v>11312</v>
      </c>
      <c r="B2468" s="2" t="s">
        <v>11313</v>
      </c>
      <c r="C2468" s="2">
        <v>-4443</v>
      </c>
      <c r="D2468" s="2" t="s">
        <v>69</v>
      </c>
      <c r="E2468" s="2">
        <v>-109253.37</v>
      </c>
      <c r="F2468" s="2" t="s">
        <v>69</v>
      </c>
    </row>
    <row r="2469">
      <c r="A2469" s="2" t="s">
        <v>8511</v>
      </c>
      <c r="B2469" s="2" t="s">
        <v>8512</v>
      </c>
      <c r="C2469" s="2">
        <v>1831</v>
      </c>
      <c r="D2469" s="2" t="s">
        <v>69</v>
      </c>
      <c r="E2469" s="2">
        <v>19079.02</v>
      </c>
      <c r="F2469" s="2" t="s">
        <v>69</v>
      </c>
    </row>
    <row r="2470">
      <c r="A2470" s="2" t="s">
        <v>11314</v>
      </c>
      <c r="B2470" s="2" t="s">
        <v>11315</v>
      </c>
      <c r="C2470" s="2">
        <v>-13358</v>
      </c>
      <c r="D2470" s="2" t="s">
        <v>69</v>
      </c>
      <c r="E2470" s="2">
        <v>-192221.62</v>
      </c>
      <c r="F2470" s="2" t="s">
        <v>69</v>
      </c>
    </row>
    <row r="2471">
      <c r="A2471" s="2" t="s">
        <v>11316</v>
      </c>
      <c r="B2471" s="2" t="s">
        <v>11317</v>
      </c>
      <c r="C2471" s="2">
        <v>-84</v>
      </c>
      <c r="D2471" s="2" t="s">
        <v>69</v>
      </c>
      <c r="E2471" s="2">
        <v>-71024.57</v>
      </c>
      <c r="F2471" s="2" t="s">
        <v>69</v>
      </c>
    </row>
    <row r="2472">
      <c r="A2472" s="2" t="s">
        <v>8515</v>
      </c>
      <c r="B2472" s="2" t="s">
        <v>8516</v>
      </c>
      <c r="C2472" s="2">
        <v>2300</v>
      </c>
      <c r="D2472" s="2" t="s">
        <v>69</v>
      </c>
      <c r="E2472" s="2">
        <v>51690.68</v>
      </c>
      <c r="F2472" s="2" t="s">
        <v>69</v>
      </c>
    </row>
    <row r="2473">
      <c r="A2473" s="2" t="s">
        <v>11318</v>
      </c>
      <c r="B2473" s="2" t="s">
        <v>11319</v>
      </c>
      <c r="C2473" s="2">
        <v>-18</v>
      </c>
      <c r="D2473" s="2" t="s">
        <v>69</v>
      </c>
      <c r="E2473" s="2">
        <v>-23206.39</v>
      </c>
      <c r="F2473" s="2" t="s">
        <v>69</v>
      </c>
    </row>
    <row r="2474">
      <c r="A2474" s="2" t="s">
        <v>8519</v>
      </c>
      <c r="B2474" s="2" t="s">
        <v>8520</v>
      </c>
      <c r="C2474" s="2">
        <v>2668</v>
      </c>
      <c r="D2474" s="2" t="s">
        <v>69</v>
      </c>
      <c r="E2474" s="2">
        <v>121757.78</v>
      </c>
      <c r="F2474" s="2" t="s">
        <v>69</v>
      </c>
    </row>
    <row r="2475">
      <c r="A2475" s="2" t="s">
        <v>11320</v>
      </c>
      <c r="B2475" s="2" t="s">
        <v>11321</v>
      </c>
      <c r="C2475" s="2">
        <v>-4000</v>
      </c>
      <c r="D2475" s="2" t="s">
        <v>69</v>
      </c>
      <c r="E2475" s="2">
        <v>-75249.84</v>
      </c>
      <c r="F2475" s="2" t="s">
        <v>69</v>
      </c>
    </row>
    <row r="2476">
      <c r="A2476" s="2" t="s">
        <v>8523</v>
      </c>
      <c r="B2476" s="2" t="s">
        <v>8524</v>
      </c>
      <c r="C2476" s="2">
        <v>3900</v>
      </c>
      <c r="D2476" s="2" t="s">
        <v>69</v>
      </c>
      <c r="E2476" s="2">
        <v>58831.73</v>
      </c>
      <c r="F2476" s="2" t="s">
        <v>69</v>
      </c>
    </row>
    <row r="2477">
      <c r="A2477" s="2" t="s">
        <v>11322</v>
      </c>
      <c r="B2477" s="2" t="s">
        <v>11323</v>
      </c>
      <c r="C2477" s="2">
        <v>-4651</v>
      </c>
      <c r="D2477" s="2" t="s">
        <v>69</v>
      </c>
      <c r="E2477" s="2">
        <v>-33347.67</v>
      </c>
      <c r="F2477" s="2" t="s">
        <v>69</v>
      </c>
    </row>
    <row r="2478">
      <c r="A2478" s="2" t="s">
        <v>8539</v>
      </c>
      <c r="B2478" s="2" t="s">
        <v>8540</v>
      </c>
      <c r="C2478" s="2">
        <v>51323</v>
      </c>
      <c r="D2478" s="2" t="s">
        <v>69</v>
      </c>
      <c r="E2478" s="2">
        <v>172430.68</v>
      </c>
      <c r="F2478" s="2" t="s">
        <v>69</v>
      </c>
    </row>
    <row r="2479">
      <c r="A2479" s="2" t="s">
        <v>8541</v>
      </c>
      <c r="B2479" s="2" t="s">
        <v>8542</v>
      </c>
      <c r="C2479" s="2">
        <v>5258</v>
      </c>
      <c r="D2479" s="2" t="s">
        <v>69</v>
      </c>
      <c r="E2479" s="2">
        <v>109954.82</v>
      </c>
      <c r="F2479" s="2" t="s">
        <v>69</v>
      </c>
    </row>
    <row r="2480">
      <c r="A2480" s="2" t="s">
        <v>8543</v>
      </c>
      <c r="B2480" s="2" t="s">
        <v>8544</v>
      </c>
      <c r="C2480" s="2">
        <v>-7550</v>
      </c>
      <c r="D2480" s="2" t="s">
        <v>69</v>
      </c>
      <c r="E2480" s="2">
        <v>-55166.89</v>
      </c>
      <c r="F2480" s="2" t="s">
        <v>69</v>
      </c>
    </row>
    <row r="2481">
      <c r="A2481" s="2" t="s">
        <v>8547</v>
      </c>
      <c r="B2481" s="2" t="s">
        <v>8548</v>
      </c>
      <c r="C2481" s="2">
        <v>-10624</v>
      </c>
      <c r="D2481" s="2" t="s">
        <v>69</v>
      </c>
      <c r="E2481" s="2">
        <v>-141830.4</v>
      </c>
      <c r="F2481" s="2" t="s">
        <v>69</v>
      </c>
    </row>
    <row r="2482">
      <c r="A2482" s="2" t="s">
        <v>8551</v>
      </c>
      <c r="B2482" s="2" t="s">
        <v>8552</v>
      </c>
      <c r="C2482" s="2">
        <v>-5934</v>
      </c>
      <c r="D2482" s="2" t="s">
        <v>69</v>
      </c>
      <c r="E2482" s="2">
        <v>-115572.21</v>
      </c>
      <c r="F2482" s="2" t="s">
        <v>69</v>
      </c>
    </row>
    <row r="2483">
      <c r="A2483" s="2" t="s">
        <v>8555</v>
      </c>
      <c r="B2483" s="2" t="s">
        <v>8556</v>
      </c>
      <c r="C2483" s="2">
        <v>5100</v>
      </c>
      <c r="D2483" s="2" t="s">
        <v>69</v>
      </c>
      <c r="E2483" s="2">
        <v>20049.65</v>
      </c>
      <c r="F2483" s="2" t="s">
        <v>69</v>
      </c>
    </row>
    <row r="2484">
      <c r="A2484" s="2" t="s">
        <v>8557</v>
      </c>
      <c r="B2484" s="2" t="s">
        <v>8558</v>
      </c>
      <c r="C2484" s="2">
        <v>3885</v>
      </c>
      <c r="D2484" s="2" t="s">
        <v>69</v>
      </c>
      <c r="E2484" s="2">
        <v>34615.35</v>
      </c>
      <c r="F2484" s="2" t="s">
        <v>69</v>
      </c>
    </row>
    <row r="2485">
      <c r="A2485" s="2" t="s">
        <v>11324</v>
      </c>
      <c r="B2485" s="2" t="s">
        <v>11325</v>
      </c>
      <c r="C2485" s="2">
        <v>-2024</v>
      </c>
      <c r="D2485" s="2" t="s">
        <v>69</v>
      </c>
      <c r="E2485" s="2">
        <v>-34367.52</v>
      </c>
      <c r="F2485" s="2" t="s">
        <v>69</v>
      </c>
    </row>
    <row r="2486">
      <c r="A2486" s="2" t="s">
        <v>8559</v>
      </c>
      <c r="B2486" s="2" t="s">
        <v>8560</v>
      </c>
      <c r="C2486" s="2">
        <v>-8009</v>
      </c>
      <c r="D2486" s="2" t="s">
        <v>69</v>
      </c>
      <c r="E2486" s="2">
        <v>-18342.75</v>
      </c>
      <c r="F2486" s="2" t="s">
        <v>69</v>
      </c>
    </row>
    <row r="2487">
      <c r="A2487" s="2" t="s">
        <v>8561</v>
      </c>
      <c r="B2487" s="2" t="s">
        <v>8562</v>
      </c>
      <c r="C2487" s="2">
        <v>2168</v>
      </c>
      <c r="D2487" s="2" t="s">
        <v>69</v>
      </c>
      <c r="E2487" s="2">
        <v>73473.52</v>
      </c>
      <c r="F2487" s="2" t="s">
        <v>69</v>
      </c>
    </row>
    <row r="2488">
      <c r="A2488" s="2" t="s">
        <v>11326</v>
      </c>
      <c r="B2488" s="2" t="s">
        <v>11327</v>
      </c>
      <c r="C2488" s="2">
        <v>1797</v>
      </c>
      <c r="D2488" s="2" t="s">
        <v>69</v>
      </c>
      <c r="E2488" s="2">
        <v>125422.61</v>
      </c>
      <c r="F2488" s="2" t="s">
        <v>69</v>
      </c>
    </row>
    <row r="2489">
      <c r="A2489" s="2" t="s">
        <v>8563</v>
      </c>
      <c r="B2489" s="2" t="s">
        <v>8564</v>
      </c>
      <c r="C2489" s="2">
        <v>3267</v>
      </c>
      <c r="D2489" s="2" t="s">
        <v>69</v>
      </c>
      <c r="E2489" s="2">
        <v>32040.35</v>
      </c>
      <c r="F2489" s="2" t="s">
        <v>69</v>
      </c>
    </row>
    <row r="2490">
      <c r="A2490" s="2" t="s">
        <v>11328</v>
      </c>
      <c r="B2490" s="2" t="s">
        <v>11329</v>
      </c>
      <c r="C2490" s="2">
        <v>1834</v>
      </c>
      <c r="D2490" s="2" t="s">
        <v>69</v>
      </c>
      <c r="E2490" s="2">
        <v>61017.18</v>
      </c>
      <c r="F2490" s="2" t="s">
        <v>69</v>
      </c>
    </row>
    <row r="2491">
      <c r="A2491" s="2" t="s">
        <v>8565</v>
      </c>
      <c r="B2491" s="2" t="s">
        <v>8566</v>
      </c>
      <c r="C2491" s="2">
        <v>-1611</v>
      </c>
      <c r="D2491" s="2" t="s">
        <v>69</v>
      </c>
      <c r="E2491" s="2">
        <v>-91166.49</v>
      </c>
      <c r="F2491" s="2" t="s">
        <v>69</v>
      </c>
    </row>
    <row r="2492">
      <c r="A2492" s="2" t="s">
        <v>8567</v>
      </c>
      <c r="B2492" s="2" t="s">
        <v>8568</v>
      </c>
      <c r="C2492" s="2">
        <v>49809</v>
      </c>
      <c r="D2492" s="2" t="s">
        <v>69</v>
      </c>
      <c r="E2492" s="2">
        <v>99927.65</v>
      </c>
      <c r="F2492" s="2" t="s">
        <v>69</v>
      </c>
    </row>
    <row r="2493">
      <c r="A2493" s="2" t="s">
        <v>11330</v>
      </c>
      <c r="B2493" s="2" t="s">
        <v>11331</v>
      </c>
      <c r="C2493" s="2">
        <v>-11064</v>
      </c>
      <c r="D2493" s="2" t="s">
        <v>69</v>
      </c>
      <c r="E2493" s="2">
        <v>-54744.5</v>
      </c>
      <c r="F2493" s="2" t="s">
        <v>69</v>
      </c>
    </row>
    <row r="2494">
      <c r="A2494" s="2" t="s">
        <v>8569</v>
      </c>
      <c r="B2494" s="2" t="s">
        <v>8570</v>
      </c>
      <c r="C2494" s="2">
        <v>-1190</v>
      </c>
      <c r="D2494" s="2" t="s">
        <v>69</v>
      </c>
      <c r="E2494" s="2">
        <v>-21613.77</v>
      </c>
      <c r="F2494" s="2" t="s">
        <v>69</v>
      </c>
    </row>
    <row r="2495">
      <c r="A2495" s="2" t="s">
        <v>11332</v>
      </c>
      <c r="B2495" s="2" t="s">
        <v>11333</v>
      </c>
      <c r="C2495" s="2">
        <v>376</v>
      </c>
      <c r="D2495" s="2" t="s">
        <v>69</v>
      </c>
      <c r="E2495" s="2">
        <v>28936.96</v>
      </c>
      <c r="F2495" s="2" t="s">
        <v>69</v>
      </c>
    </row>
    <row r="2496">
      <c r="A2496" s="2" t="s">
        <v>11334</v>
      </c>
      <c r="B2496" s="2" t="s">
        <v>11335</v>
      </c>
      <c r="C2496" s="2">
        <v>13392</v>
      </c>
      <c r="D2496" s="2" t="s">
        <v>69</v>
      </c>
      <c r="E2496" s="2">
        <v>79494.2</v>
      </c>
      <c r="F2496" s="2" t="s">
        <v>69</v>
      </c>
    </row>
    <row r="2497">
      <c r="A2497" s="2" t="s">
        <v>8571</v>
      </c>
      <c r="B2497" s="2" t="s">
        <v>8572</v>
      </c>
      <c r="C2497" s="2">
        <v>-641</v>
      </c>
      <c r="D2497" s="2" t="s">
        <v>69</v>
      </c>
      <c r="E2497" s="2">
        <v>-20218.4</v>
      </c>
      <c r="F2497" s="2" t="s">
        <v>69</v>
      </c>
    </row>
    <row r="2498">
      <c r="A2498" s="2" t="s">
        <v>8577</v>
      </c>
      <c r="B2498" s="2" t="s">
        <v>8578</v>
      </c>
      <c r="C2498" s="2">
        <v>1300</v>
      </c>
      <c r="D2498" s="2" t="s">
        <v>69</v>
      </c>
      <c r="E2498" s="2">
        <v>20159.86</v>
      </c>
      <c r="F2498" s="2" t="s">
        <v>69</v>
      </c>
    </row>
    <row r="2499">
      <c r="A2499" s="2" t="s">
        <v>8579</v>
      </c>
      <c r="B2499" s="2" t="s">
        <v>8580</v>
      </c>
      <c r="C2499" s="2">
        <v>33400</v>
      </c>
      <c r="D2499" s="2" t="s">
        <v>69</v>
      </c>
      <c r="E2499" s="2">
        <v>106935.28</v>
      </c>
      <c r="F2499" s="2" t="s">
        <v>69</v>
      </c>
    </row>
    <row r="2500">
      <c r="A2500" s="2" t="s">
        <v>8581</v>
      </c>
      <c r="B2500" s="2" t="s">
        <v>8582</v>
      </c>
      <c r="C2500" s="2">
        <v>-1300</v>
      </c>
      <c r="D2500" s="2" t="s">
        <v>69</v>
      </c>
      <c r="E2500" s="2">
        <v>-10414.19</v>
      </c>
      <c r="F2500" s="2" t="s">
        <v>69</v>
      </c>
    </row>
    <row r="2501">
      <c r="A2501" s="2" t="s">
        <v>11336</v>
      </c>
      <c r="B2501" s="2" t="s">
        <v>11337</v>
      </c>
      <c r="C2501" s="2">
        <v>-5400</v>
      </c>
      <c r="D2501" s="2" t="s">
        <v>69</v>
      </c>
      <c r="E2501" s="2">
        <v>-183049.09</v>
      </c>
      <c r="F2501" s="2" t="s">
        <v>69</v>
      </c>
    </row>
    <row r="2502">
      <c r="A2502" s="2" t="s">
        <v>8583</v>
      </c>
      <c r="B2502" s="2" t="s">
        <v>8584</v>
      </c>
      <c r="C2502" s="2">
        <v>-66</v>
      </c>
      <c r="D2502" s="2" t="s">
        <v>69</v>
      </c>
      <c r="E2502" s="2">
        <v>-94121.08</v>
      </c>
      <c r="F2502" s="2" t="s">
        <v>69</v>
      </c>
    </row>
    <row r="2503">
      <c r="A2503" s="2" t="s">
        <v>11338</v>
      </c>
      <c r="B2503" s="2" t="s">
        <v>11339</v>
      </c>
      <c r="C2503" s="2">
        <v>-9200</v>
      </c>
      <c r="D2503" s="2" t="s">
        <v>69</v>
      </c>
      <c r="E2503" s="2">
        <v>-49050.79</v>
      </c>
      <c r="F2503" s="2" t="s">
        <v>69</v>
      </c>
    </row>
    <row r="2504">
      <c r="A2504" s="2" t="s">
        <v>11340</v>
      </c>
      <c r="B2504" s="2" t="s">
        <v>11341</v>
      </c>
      <c r="C2504" s="2">
        <v>41811</v>
      </c>
      <c r="D2504" s="2" t="s">
        <v>69</v>
      </c>
      <c r="E2504" s="2">
        <v>75049.22</v>
      </c>
      <c r="F2504" s="2" t="s">
        <v>69</v>
      </c>
    </row>
    <row r="2505">
      <c r="A2505" s="2" t="s">
        <v>8585</v>
      </c>
      <c r="B2505" s="2" t="s">
        <v>8586</v>
      </c>
      <c r="C2505" s="2">
        <v>-1618</v>
      </c>
      <c r="D2505" s="2" t="s">
        <v>69</v>
      </c>
      <c r="E2505" s="2">
        <v>-26308.68</v>
      </c>
      <c r="F2505" s="2" t="s">
        <v>69</v>
      </c>
    </row>
    <row r="2506">
      <c r="A2506" s="2" t="s">
        <v>8587</v>
      </c>
      <c r="B2506" s="2" t="s">
        <v>8588</v>
      </c>
      <c r="C2506" s="2">
        <v>3456</v>
      </c>
      <c r="D2506" s="2" t="s">
        <v>69</v>
      </c>
      <c r="E2506" s="2">
        <v>57542.4</v>
      </c>
      <c r="F2506" s="2" t="s">
        <v>69</v>
      </c>
    </row>
    <row r="2507">
      <c r="A2507" s="2" t="s">
        <v>11342</v>
      </c>
      <c r="B2507" s="2" t="s">
        <v>11343</v>
      </c>
      <c r="C2507" s="2">
        <v>15100</v>
      </c>
      <c r="D2507" s="2" t="s">
        <v>69</v>
      </c>
      <c r="E2507" s="2">
        <v>118432.03</v>
      </c>
      <c r="F2507" s="2" t="s">
        <v>69</v>
      </c>
    </row>
    <row r="2508">
      <c r="A2508" s="2" t="s">
        <v>11344</v>
      </c>
      <c r="B2508" s="2" t="s">
        <v>11345</v>
      </c>
      <c r="C2508" s="2">
        <v>-10400</v>
      </c>
      <c r="D2508" s="2" t="s">
        <v>69</v>
      </c>
      <c r="E2508" s="2">
        <v>-37136.85</v>
      </c>
      <c r="F2508" s="2" t="s">
        <v>69</v>
      </c>
    </row>
    <row r="2509">
      <c r="A2509" s="2" t="s">
        <v>8595</v>
      </c>
      <c r="B2509" s="2" t="s">
        <v>8596</v>
      </c>
      <c r="C2509" s="2">
        <v>-1460</v>
      </c>
      <c r="D2509" s="2" t="s">
        <v>69</v>
      </c>
      <c r="E2509" s="2">
        <v>-37726.4</v>
      </c>
      <c r="F2509" s="2" t="s">
        <v>69</v>
      </c>
    </row>
    <row r="2510">
      <c r="A2510" s="2" t="s">
        <v>8597</v>
      </c>
      <c r="B2510" s="2" t="s">
        <v>8598</v>
      </c>
      <c r="C2510" s="2">
        <v>9800</v>
      </c>
      <c r="D2510" s="2" t="s">
        <v>69</v>
      </c>
      <c r="E2510" s="2">
        <v>267881.02</v>
      </c>
      <c r="F2510" s="2" t="s">
        <v>69</v>
      </c>
    </row>
    <row r="2511">
      <c r="A2511" s="2" t="s">
        <v>8599</v>
      </c>
      <c r="B2511" s="2" t="s">
        <v>8600</v>
      </c>
      <c r="C2511" s="2">
        <v>441</v>
      </c>
      <c r="D2511" s="2" t="s">
        <v>69</v>
      </c>
      <c r="E2511" s="2">
        <v>3973.5</v>
      </c>
      <c r="F2511" s="2" t="s">
        <v>69</v>
      </c>
    </row>
    <row r="2512">
      <c r="A2512" s="2" t="s">
        <v>8603</v>
      </c>
      <c r="B2512" s="2" t="s">
        <v>8604</v>
      </c>
      <c r="C2512" s="2">
        <v>19658</v>
      </c>
      <c r="D2512" s="2" t="s">
        <v>69</v>
      </c>
      <c r="E2512" s="2">
        <v>411048.78</v>
      </c>
      <c r="F2512" s="2" t="s">
        <v>69</v>
      </c>
    </row>
    <row r="2513">
      <c r="A2513" s="2" t="s">
        <v>8605</v>
      </c>
      <c r="B2513" s="2" t="s">
        <v>8606</v>
      </c>
      <c r="C2513" s="2">
        <v>121000</v>
      </c>
      <c r="D2513" s="2" t="s">
        <v>69</v>
      </c>
      <c r="E2513" s="2">
        <v>276371.94</v>
      </c>
      <c r="F2513" s="2" t="s">
        <v>69</v>
      </c>
    </row>
    <row r="2514">
      <c r="A2514" s="2" t="s">
        <v>11346</v>
      </c>
      <c r="B2514" s="2" t="s">
        <v>11347</v>
      </c>
      <c r="C2514" s="2">
        <v>4683</v>
      </c>
      <c r="D2514" s="2" t="s">
        <v>69</v>
      </c>
      <c r="E2514" s="2">
        <v>131077.17</v>
      </c>
      <c r="F2514" s="2" t="s">
        <v>69</v>
      </c>
    </row>
    <row r="2515">
      <c r="A2515" s="2" t="s">
        <v>8607</v>
      </c>
      <c r="B2515" s="2" t="s">
        <v>8608</v>
      </c>
      <c r="C2515" s="2">
        <v>1103</v>
      </c>
      <c r="D2515" s="2" t="s">
        <v>69</v>
      </c>
      <c r="E2515" s="2">
        <v>110719.14</v>
      </c>
      <c r="F2515" s="2" t="s">
        <v>69</v>
      </c>
    </row>
    <row r="2516">
      <c r="A2516" s="2" t="s">
        <v>8609</v>
      </c>
      <c r="B2516" s="2" t="s">
        <v>8610</v>
      </c>
      <c r="C2516" s="2">
        <v>1600</v>
      </c>
      <c r="D2516" s="2" t="s">
        <v>69</v>
      </c>
      <c r="E2516" s="2">
        <v>25417.71</v>
      </c>
      <c r="F2516" s="2" t="s">
        <v>69</v>
      </c>
    </row>
    <row r="2517">
      <c r="A2517" s="2" t="s">
        <v>11348</v>
      </c>
      <c r="B2517" s="2" t="s">
        <v>11349</v>
      </c>
      <c r="C2517" s="2">
        <v>-36424</v>
      </c>
      <c r="D2517" s="2" t="s">
        <v>69</v>
      </c>
      <c r="E2517" s="2">
        <v>-234517.34</v>
      </c>
      <c r="F2517" s="2" t="s">
        <v>69</v>
      </c>
    </row>
    <row r="2518">
      <c r="A2518" s="2" t="s">
        <v>11350</v>
      </c>
      <c r="B2518" s="2" t="s">
        <v>11351</v>
      </c>
      <c r="C2518" s="2">
        <v>-5797</v>
      </c>
      <c r="D2518" s="2" t="s">
        <v>69</v>
      </c>
      <c r="E2518" s="2">
        <v>-33622.6</v>
      </c>
      <c r="F2518" s="2" t="s">
        <v>69</v>
      </c>
    </row>
    <row r="2519">
      <c r="A2519" s="2" t="s">
        <v>11352</v>
      </c>
      <c r="B2519" s="2" t="s">
        <v>11353</v>
      </c>
      <c r="C2519" s="2">
        <v>4145</v>
      </c>
      <c r="D2519" s="2" t="s">
        <v>69</v>
      </c>
      <c r="E2519" s="2">
        <v>41367.1</v>
      </c>
      <c r="F2519" s="2" t="s">
        <v>69</v>
      </c>
    </row>
    <row r="2520">
      <c r="A2520" s="2" t="s">
        <v>11354</v>
      </c>
      <c r="B2520" s="2" t="s">
        <v>11355</v>
      </c>
      <c r="C2520" s="2">
        <v>-3900</v>
      </c>
      <c r="D2520" s="2" t="s">
        <v>69</v>
      </c>
      <c r="E2520" s="2">
        <v>-42340.74</v>
      </c>
      <c r="F2520" s="2" t="s">
        <v>69</v>
      </c>
    </row>
    <row r="2521">
      <c r="A2521" s="2" t="s">
        <v>8613</v>
      </c>
      <c r="B2521" s="2" t="s">
        <v>8614</v>
      </c>
      <c r="C2521" s="2">
        <v>2631</v>
      </c>
      <c r="D2521" s="2" t="s">
        <v>69</v>
      </c>
      <c r="E2521" s="2">
        <v>103845.57</v>
      </c>
      <c r="F2521" s="2" t="s">
        <v>69</v>
      </c>
    </row>
    <row r="2522">
      <c r="A2522" s="2" t="s">
        <v>8615</v>
      </c>
      <c r="B2522" s="2" t="s">
        <v>8616</v>
      </c>
      <c r="C2522" s="2">
        <v>-849</v>
      </c>
      <c r="D2522" s="2" t="s">
        <v>69</v>
      </c>
      <c r="E2522" s="2">
        <v>-18762.9</v>
      </c>
      <c r="F2522" s="2" t="s">
        <v>69</v>
      </c>
    </row>
    <row r="2523">
      <c r="A2523" s="2" t="s">
        <v>8617</v>
      </c>
      <c r="B2523" s="2" t="s">
        <v>8618</v>
      </c>
      <c r="C2523" s="2">
        <v>13900</v>
      </c>
      <c r="D2523" s="2" t="s">
        <v>69</v>
      </c>
      <c r="E2523" s="2">
        <v>86565.64</v>
      </c>
      <c r="F2523" s="2" t="s">
        <v>69</v>
      </c>
    </row>
    <row r="2524">
      <c r="A2524" s="2" t="s">
        <v>8623</v>
      </c>
      <c r="B2524" s="2" t="s">
        <v>8624</v>
      </c>
      <c r="C2524" s="2">
        <v>-36131</v>
      </c>
      <c r="D2524" s="2" t="s">
        <v>69</v>
      </c>
      <c r="E2524" s="2">
        <v>-60431.06</v>
      </c>
      <c r="F2524" s="2" t="s">
        <v>69</v>
      </c>
    </row>
    <row r="2525">
      <c r="A2525" s="2" t="s">
        <v>8627</v>
      </c>
      <c r="B2525" s="2" t="s">
        <v>8628</v>
      </c>
      <c r="C2525" s="2">
        <v>-5088</v>
      </c>
      <c r="D2525" s="2" t="s">
        <v>69</v>
      </c>
      <c r="E2525" s="2">
        <v>-149536.32</v>
      </c>
      <c r="F2525" s="2" t="s">
        <v>69</v>
      </c>
    </row>
    <row r="2526">
      <c r="A2526" s="2" t="s">
        <v>8629</v>
      </c>
      <c r="B2526" s="2" t="s">
        <v>8630</v>
      </c>
      <c r="C2526" s="2">
        <v>-1522</v>
      </c>
      <c r="D2526" s="2" t="s">
        <v>69</v>
      </c>
      <c r="E2526" s="2">
        <v>-38795.78</v>
      </c>
      <c r="F2526" s="2" t="s">
        <v>69</v>
      </c>
    </row>
    <row r="2527">
      <c r="A2527" s="2" t="s">
        <v>8631</v>
      </c>
      <c r="B2527" s="2" t="s">
        <v>8632</v>
      </c>
      <c r="C2527" s="2">
        <v>1096</v>
      </c>
      <c r="D2527" s="2" t="s">
        <v>69</v>
      </c>
      <c r="E2527" s="2">
        <v>26994.48</v>
      </c>
      <c r="F2527" s="2" t="s">
        <v>69</v>
      </c>
    </row>
    <row r="2528">
      <c r="A2528" s="2" t="s">
        <v>11356</v>
      </c>
      <c r="B2528" s="2" t="s">
        <v>11357</v>
      </c>
      <c r="C2528" s="2">
        <v>439</v>
      </c>
      <c r="D2528" s="2" t="s">
        <v>69</v>
      </c>
      <c r="E2528" s="2">
        <v>24702.53</v>
      </c>
      <c r="F2528" s="2" t="s">
        <v>69</v>
      </c>
    </row>
    <row r="2529">
      <c r="A2529" s="2" t="s">
        <v>8633</v>
      </c>
      <c r="B2529" s="2" t="s">
        <v>8634</v>
      </c>
      <c r="C2529" s="2">
        <v>4548</v>
      </c>
      <c r="D2529" s="2" t="s">
        <v>69</v>
      </c>
      <c r="E2529" s="2">
        <v>89095.32</v>
      </c>
      <c r="F2529" s="2" t="s">
        <v>69</v>
      </c>
    </row>
    <row r="2530">
      <c r="A2530" s="2" t="s">
        <v>8635</v>
      </c>
      <c r="B2530" s="2" t="s">
        <v>8636</v>
      </c>
      <c r="C2530" s="2">
        <v>-851</v>
      </c>
      <c r="D2530" s="2" t="s">
        <v>69</v>
      </c>
      <c r="E2530" s="2">
        <v>-28908.47</v>
      </c>
      <c r="F2530" s="2" t="s">
        <v>69</v>
      </c>
    </row>
    <row r="2531">
      <c r="A2531" s="2" t="s">
        <v>8637</v>
      </c>
      <c r="B2531" s="2" t="s">
        <v>8638</v>
      </c>
      <c r="C2531" s="2">
        <v>-8858</v>
      </c>
      <c r="D2531" s="2" t="s">
        <v>69</v>
      </c>
      <c r="E2531" s="2">
        <v>-23296.54</v>
      </c>
      <c r="F2531" s="2" t="s">
        <v>69</v>
      </c>
    </row>
    <row r="2532">
      <c r="A2532" s="2" t="s">
        <v>8639</v>
      </c>
      <c r="B2532" s="2" t="s">
        <v>8640</v>
      </c>
      <c r="C2532" s="2">
        <v>3800</v>
      </c>
      <c r="D2532" s="2" t="s">
        <v>69</v>
      </c>
      <c r="E2532" s="2">
        <v>63984.5</v>
      </c>
      <c r="F2532" s="2" t="s">
        <v>69</v>
      </c>
    </row>
    <row r="2533">
      <c r="A2533" s="2" t="s">
        <v>11358</v>
      </c>
      <c r="B2533" s="2" t="s">
        <v>11359</v>
      </c>
      <c r="C2533" s="2">
        <v>-5800</v>
      </c>
      <c r="D2533" s="2" t="s">
        <v>69</v>
      </c>
      <c r="E2533" s="2">
        <v>-155734.68</v>
      </c>
      <c r="F2533" s="2" t="s">
        <v>69</v>
      </c>
    </row>
    <row r="2534">
      <c r="A2534" s="2" t="s">
        <v>8643</v>
      </c>
      <c r="B2534" s="2" t="s">
        <v>8644</v>
      </c>
      <c r="C2534" s="2">
        <v>9900</v>
      </c>
      <c r="D2534" s="2" t="s">
        <v>69</v>
      </c>
      <c r="E2534" s="2">
        <v>168722.99</v>
      </c>
      <c r="F2534" s="2" t="s">
        <v>69</v>
      </c>
    </row>
    <row r="2535">
      <c r="A2535" s="2" t="s">
        <v>8645</v>
      </c>
      <c r="B2535" s="2" t="s">
        <v>5992</v>
      </c>
      <c r="C2535" s="2">
        <v>200</v>
      </c>
      <c r="D2535" s="2" t="s">
        <v>69</v>
      </c>
      <c r="E2535" s="2">
        <v>32856</v>
      </c>
      <c r="F2535" s="2" t="s">
        <v>69</v>
      </c>
    </row>
    <row r="2536">
      <c r="A2536" s="2" t="s">
        <v>11360</v>
      </c>
      <c r="B2536" s="2" t="s">
        <v>11361</v>
      </c>
      <c r="C2536" s="2">
        <v>1801</v>
      </c>
      <c r="D2536" s="2" t="s">
        <v>69</v>
      </c>
      <c r="E2536" s="2">
        <v>8180.88</v>
      </c>
      <c r="F2536" s="2" t="s">
        <v>69</v>
      </c>
    </row>
    <row r="2537">
      <c r="A2537" s="2" t="s">
        <v>8646</v>
      </c>
      <c r="B2537" s="2" t="s">
        <v>8647</v>
      </c>
      <c r="C2537" s="2">
        <v>-1612</v>
      </c>
      <c r="D2537" s="2" t="s">
        <v>69</v>
      </c>
      <c r="E2537" s="2">
        <v>-57338.84</v>
      </c>
      <c r="F2537" s="2" t="s">
        <v>69</v>
      </c>
    </row>
    <row r="2538">
      <c r="A2538" s="2" t="s">
        <v>8648</v>
      </c>
      <c r="B2538" s="2" t="s">
        <v>8649</v>
      </c>
      <c r="C2538" s="2">
        <v>924</v>
      </c>
      <c r="D2538" s="2" t="s">
        <v>69</v>
      </c>
      <c r="E2538" s="2">
        <v>32934.33</v>
      </c>
      <c r="F2538" s="2" t="s">
        <v>69</v>
      </c>
    </row>
    <row r="2539">
      <c r="A2539" s="2" t="s">
        <v>8650</v>
      </c>
      <c r="B2539" s="2" t="s">
        <v>8651</v>
      </c>
      <c r="C2539" s="2">
        <v>-3445</v>
      </c>
      <c r="D2539" s="2" t="s">
        <v>69</v>
      </c>
      <c r="E2539" s="2">
        <v>-68107.65</v>
      </c>
      <c r="F2539" s="2" t="s">
        <v>69</v>
      </c>
    </row>
    <row r="2540">
      <c r="A2540" s="2" t="s">
        <v>11362</v>
      </c>
      <c r="B2540" s="2" t="s">
        <v>11363</v>
      </c>
      <c r="C2540" s="2">
        <v>24938</v>
      </c>
      <c r="D2540" s="2" t="s">
        <v>69</v>
      </c>
      <c r="E2540" s="2">
        <v>92313.95</v>
      </c>
      <c r="F2540" s="2" t="s">
        <v>69</v>
      </c>
    </row>
    <row r="2541">
      <c r="A2541" s="2" t="s">
        <v>8654</v>
      </c>
      <c r="B2541" s="2" t="s">
        <v>8655</v>
      </c>
      <c r="C2541" s="2">
        <v>7887</v>
      </c>
      <c r="D2541" s="2" t="s">
        <v>69</v>
      </c>
      <c r="E2541" s="2">
        <v>70036.56</v>
      </c>
      <c r="F2541" s="2" t="s">
        <v>69</v>
      </c>
    </row>
    <row r="2542">
      <c r="A2542" s="2" t="s">
        <v>8658</v>
      </c>
      <c r="B2542" s="2" t="s">
        <v>8659</v>
      </c>
      <c r="C2542" s="2">
        <v>801</v>
      </c>
      <c r="D2542" s="2" t="s">
        <v>69</v>
      </c>
      <c r="E2542" s="2">
        <v>56710.8</v>
      </c>
      <c r="F2542" s="2" t="s">
        <v>69</v>
      </c>
    </row>
    <row r="2543">
      <c r="A2543" s="2" t="s">
        <v>8660</v>
      </c>
      <c r="B2543" s="2" t="s">
        <v>8661</v>
      </c>
      <c r="C2543" s="2">
        <v>-16686</v>
      </c>
      <c r="D2543" s="2" t="s">
        <v>69</v>
      </c>
      <c r="E2543" s="2">
        <v>-119876.2</v>
      </c>
      <c r="F2543" s="2" t="s">
        <v>69</v>
      </c>
    </row>
    <row r="2544">
      <c r="A2544" s="2" t="s">
        <v>8666</v>
      </c>
      <c r="B2544" s="2" t="s">
        <v>8667</v>
      </c>
      <c r="C2544" s="2">
        <v>7000</v>
      </c>
      <c r="D2544" s="2" t="s">
        <v>69</v>
      </c>
      <c r="E2544" s="2">
        <v>107978.97</v>
      </c>
      <c r="F2544" s="2" t="s">
        <v>69</v>
      </c>
    </row>
    <row r="2545">
      <c r="A2545" s="2" t="s">
        <v>8668</v>
      </c>
      <c r="B2545" s="2" t="s">
        <v>8669</v>
      </c>
      <c r="C2545" s="2">
        <v>-4328</v>
      </c>
      <c r="D2545" s="2" t="s">
        <v>69</v>
      </c>
      <c r="E2545" s="2">
        <v>-128905.27</v>
      </c>
      <c r="F2545" s="2" t="s">
        <v>69</v>
      </c>
    </row>
    <row r="2546">
      <c r="A2546" s="2" t="s">
        <v>8670</v>
      </c>
      <c r="B2546" s="2" t="s">
        <v>8671</v>
      </c>
      <c r="C2546" s="2">
        <v>3364</v>
      </c>
      <c r="D2546" s="2" t="s">
        <v>69</v>
      </c>
      <c r="E2546" s="2">
        <v>132621.18</v>
      </c>
      <c r="F2546" s="2" t="s">
        <v>69</v>
      </c>
    </row>
    <row r="2547">
      <c r="A2547" s="2" t="s">
        <v>8672</v>
      </c>
      <c r="B2547" s="2" t="s">
        <v>8673</v>
      </c>
      <c r="C2547" s="2">
        <v>-4025</v>
      </c>
      <c r="D2547" s="2" t="s">
        <v>69</v>
      </c>
      <c r="E2547" s="2">
        <v>-58350.53</v>
      </c>
      <c r="F2547" s="2" t="s">
        <v>69</v>
      </c>
    </row>
    <row r="2548">
      <c r="A2548" s="2" t="s">
        <v>8674</v>
      </c>
      <c r="B2548" s="2" t="s">
        <v>8675</v>
      </c>
      <c r="C2548" s="2">
        <v>9186</v>
      </c>
      <c r="D2548" s="2" t="s">
        <v>69</v>
      </c>
      <c r="E2548" s="2">
        <v>192446.7</v>
      </c>
      <c r="F2548" s="2" t="s">
        <v>69</v>
      </c>
    </row>
    <row r="2549">
      <c r="A2549" s="2" t="s">
        <v>8676</v>
      </c>
      <c r="B2549" s="2" t="s">
        <v>8677</v>
      </c>
      <c r="C2549" s="2">
        <v>-5883</v>
      </c>
      <c r="D2549" s="2" t="s">
        <v>69</v>
      </c>
      <c r="E2549" s="2">
        <v>-113541.9</v>
      </c>
      <c r="F2549" s="2" t="s">
        <v>69</v>
      </c>
    </row>
    <row r="2550">
      <c r="A2550" s="2" t="s">
        <v>11364</v>
      </c>
      <c r="B2550" s="2" t="s">
        <v>11365</v>
      </c>
      <c r="C2550" s="2">
        <v>-1900</v>
      </c>
      <c r="D2550" s="2" t="s">
        <v>69</v>
      </c>
      <c r="E2550" s="2">
        <v>-25017.59</v>
      </c>
      <c r="F2550" s="2" t="s">
        <v>69</v>
      </c>
    </row>
    <row r="2551">
      <c r="A2551" s="2" t="s">
        <v>11366</v>
      </c>
      <c r="B2551" s="2" t="s">
        <v>11367</v>
      </c>
      <c r="C2551" s="2">
        <v>17000</v>
      </c>
      <c r="D2551" s="2" t="s">
        <v>69</v>
      </c>
      <c r="E2551" s="2">
        <v>328789.6</v>
      </c>
      <c r="F2551" s="2" t="s">
        <v>69</v>
      </c>
    </row>
    <row r="2552">
      <c r="A2552" s="2" t="s">
        <v>11368</v>
      </c>
      <c r="B2552" s="2" t="s">
        <v>11369</v>
      </c>
      <c r="C2552" s="2">
        <v>4300</v>
      </c>
      <c r="D2552" s="2" t="s">
        <v>69</v>
      </c>
      <c r="E2552" s="2">
        <v>104366.42</v>
      </c>
      <c r="F2552" s="2" t="s">
        <v>69</v>
      </c>
    </row>
    <row r="2553">
      <c r="A2553" s="2" t="s">
        <v>11370</v>
      </c>
      <c r="B2553" s="2" t="s">
        <v>11371</v>
      </c>
      <c r="C2553" s="2">
        <v>9800</v>
      </c>
      <c r="D2553" s="2" t="s">
        <v>69</v>
      </c>
      <c r="E2553" s="2">
        <v>32425.22</v>
      </c>
      <c r="F2553" s="2" t="s">
        <v>69</v>
      </c>
    </row>
    <row r="2554">
      <c r="A2554" s="2" t="s">
        <v>8684</v>
      </c>
      <c r="B2554" s="2" t="s">
        <v>8685</v>
      </c>
      <c r="C2554" s="2">
        <v>3896</v>
      </c>
      <c r="D2554" s="2" t="s">
        <v>69</v>
      </c>
      <c r="E2554" s="2">
        <v>111717.8</v>
      </c>
      <c r="F2554" s="2" t="s">
        <v>69</v>
      </c>
    </row>
    <row r="2555">
      <c r="A2555" s="2" t="s">
        <v>8686</v>
      </c>
      <c r="B2555" s="2" t="s">
        <v>8687</v>
      </c>
      <c r="C2555" s="2">
        <v>-1733</v>
      </c>
      <c r="D2555" s="2" t="s">
        <v>69</v>
      </c>
      <c r="E2555" s="2">
        <v>-42181.22</v>
      </c>
      <c r="F2555" s="2" t="s">
        <v>69</v>
      </c>
    </row>
    <row r="2556">
      <c r="A2556" s="2" t="s">
        <v>8688</v>
      </c>
      <c r="B2556" s="2" t="s">
        <v>8689</v>
      </c>
      <c r="C2556" s="2">
        <v>-11781</v>
      </c>
      <c r="D2556" s="2" t="s">
        <v>69</v>
      </c>
      <c r="E2556" s="2">
        <v>-20553.5</v>
      </c>
      <c r="F2556" s="2" t="s">
        <v>69</v>
      </c>
    </row>
    <row r="2557">
      <c r="A2557" s="2" t="s">
        <v>11372</v>
      </c>
      <c r="B2557" s="2" t="s">
        <v>11373</v>
      </c>
      <c r="C2557" s="2">
        <v>-3300</v>
      </c>
      <c r="D2557" s="2" t="s">
        <v>69</v>
      </c>
      <c r="E2557" s="2">
        <v>-106972.3</v>
      </c>
      <c r="F2557" s="2" t="s">
        <v>69</v>
      </c>
    </row>
    <row r="2558">
      <c r="A2558" s="2" t="s">
        <v>8692</v>
      </c>
      <c r="B2558" s="2" t="s">
        <v>8693</v>
      </c>
      <c r="C2558" s="2">
        <v>21800</v>
      </c>
      <c r="D2558" s="2" t="s">
        <v>69</v>
      </c>
      <c r="E2558" s="2">
        <v>83426.61</v>
      </c>
      <c r="F2558" s="2" t="s">
        <v>69</v>
      </c>
    </row>
    <row r="2559">
      <c r="A2559" s="2" t="s">
        <v>11374</v>
      </c>
      <c r="B2559" s="2" t="s">
        <v>11375</v>
      </c>
      <c r="C2559" s="2">
        <v>-3000</v>
      </c>
      <c r="D2559" s="2" t="s">
        <v>69</v>
      </c>
      <c r="E2559" s="2">
        <v>-89168.94</v>
      </c>
      <c r="F2559" s="2" t="s">
        <v>69</v>
      </c>
    </row>
    <row r="2560">
      <c r="A2560" s="2" t="s">
        <v>8694</v>
      </c>
      <c r="B2560" s="2" t="s">
        <v>8695</v>
      </c>
      <c r="C2560" s="2">
        <v>56800</v>
      </c>
      <c r="D2560" s="2" t="s">
        <v>69</v>
      </c>
      <c r="E2560" s="2">
        <v>224306.35</v>
      </c>
      <c r="F2560" s="2" t="s">
        <v>69</v>
      </c>
    </row>
    <row r="2561">
      <c r="A2561" s="2" t="s">
        <v>11376</v>
      </c>
      <c r="B2561" s="2" t="s">
        <v>11377</v>
      </c>
      <c r="C2561" s="2">
        <v>-15400</v>
      </c>
      <c r="D2561" s="2" t="s">
        <v>69</v>
      </c>
      <c r="E2561" s="2">
        <v>-103792.85</v>
      </c>
      <c r="F2561" s="2" t="s">
        <v>69</v>
      </c>
    </row>
    <row r="2562">
      <c r="A2562" s="2" t="s">
        <v>11378</v>
      </c>
      <c r="B2562" s="2" t="s">
        <v>11379</v>
      </c>
      <c r="C2562" s="2">
        <v>-7600</v>
      </c>
      <c r="D2562" s="2" t="s">
        <v>69</v>
      </c>
      <c r="E2562" s="2">
        <v>-136141.79</v>
      </c>
      <c r="F2562" s="2" t="s">
        <v>69</v>
      </c>
    </row>
    <row r="2563">
      <c r="A2563" s="2" t="s">
        <v>8696</v>
      </c>
      <c r="B2563" s="2" t="s">
        <v>8697</v>
      </c>
      <c r="C2563" s="2">
        <v>50517</v>
      </c>
      <c r="D2563" s="2" t="s">
        <v>69</v>
      </c>
      <c r="E2563" s="2">
        <v>707624.6</v>
      </c>
      <c r="F2563" s="2" t="s">
        <v>69</v>
      </c>
    </row>
    <row r="2564">
      <c r="A2564" s="2" t="s">
        <v>8698</v>
      </c>
      <c r="B2564" s="2" t="s">
        <v>8699</v>
      </c>
      <c r="C2564" s="2">
        <v>-3972</v>
      </c>
      <c r="D2564" s="2" t="s">
        <v>69</v>
      </c>
      <c r="E2564" s="2">
        <v>-61049.64</v>
      </c>
      <c r="F2564" s="2" t="s">
        <v>69</v>
      </c>
    </row>
    <row r="2565">
      <c r="A2565" s="2" t="s">
        <v>8700</v>
      </c>
      <c r="B2565" s="2" t="s">
        <v>8701</v>
      </c>
      <c r="C2565" s="2">
        <v>1327</v>
      </c>
      <c r="D2565" s="2" t="s">
        <v>69</v>
      </c>
      <c r="E2565" s="2">
        <v>19891.73</v>
      </c>
      <c r="F2565" s="2" t="s">
        <v>69</v>
      </c>
    </row>
    <row r="2566">
      <c r="A2566" s="2" t="s">
        <v>8706</v>
      </c>
      <c r="B2566" s="2" t="s">
        <v>8707</v>
      </c>
      <c r="C2566" s="2">
        <v>4969</v>
      </c>
      <c r="D2566" s="2" t="s">
        <v>69</v>
      </c>
      <c r="E2566" s="2">
        <v>56547.22</v>
      </c>
      <c r="F2566" s="2" t="s">
        <v>69</v>
      </c>
    </row>
    <row r="2567">
      <c r="A2567" s="2" t="s">
        <v>8708</v>
      </c>
      <c r="B2567" s="2" t="s">
        <v>6020</v>
      </c>
      <c r="C2567" s="2">
        <v>831</v>
      </c>
      <c r="D2567" s="2" t="s">
        <v>69</v>
      </c>
      <c r="E2567" s="2">
        <v>29949.24</v>
      </c>
      <c r="F2567" s="2" t="s">
        <v>69</v>
      </c>
    </row>
    <row r="2568">
      <c r="A2568" s="2" t="s">
        <v>11380</v>
      </c>
      <c r="B2568" s="2" t="s">
        <v>11381</v>
      </c>
      <c r="C2568" s="2">
        <v>-15100</v>
      </c>
      <c r="D2568" s="2" t="s">
        <v>69</v>
      </c>
      <c r="E2568" s="2">
        <v>-128862.83</v>
      </c>
      <c r="F2568" s="2" t="s">
        <v>69</v>
      </c>
    </row>
    <row r="2569">
      <c r="A2569" s="2" t="s">
        <v>11382</v>
      </c>
      <c r="B2569" s="2" t="s">
        <v>11383</v>
      </c>
      <c r="C2569" s="2">
        <v>-11300</v>
      </c>
      <c r="D2569" s="2" t="s">
        <v>69</v>
      </c>
      <c r="E2569" s="2">
        <v>-514409.26</v>
      </c>
      <c r="F2569" s="2" t="s">
        <v>69</v>
      </c>
    </row>
    <row r="2570">
      <c r="A2570" s="2" t="s">
        <v>8709</v>
      </c>
      <c r="B2570" s="2" t="s">
        <v>8710</v>
      </c>
      <c r="C2570" s="2">
        <v>5916</v>
      </c>
      <c r="D2570" s="2" t="s">
        <v>69</v>
      </c>
      <c r="E2570" s="2">
        <v>25297.04</v>
      </c>
      <c r="F2570" s="2" t="s">
        <v>69</v>
      </c>
    </row>
    <row r="2571">
      <c r="A2571" s="2" t="s">
        <v>8711</v>
      </c>
      <c r="B2571" s="2" t="s">
        <v>8712</v>
      </c>
      <c r="C2571" s="2">
        <v>-960</v>
      </c>
      <c r="D2571" s="2" t="s">
        <v>69</v>
      </c>
      <c r="E2571" s="2">
        <v>-57004.8</v>
      </c>
      <c r="F2571" s="2" t="s">
        <v>69</v>
      </c>
    </row>
    <row r="2572">
      <c r="A2572" s="2" t="s">
        <v>11384</v>
      </c>
      <c r="B2572" s="2" t="s">
        <v>11385</v>
      </c>
      <c r="C2572" s="2">
        <v>7000</v>
      </c>
      <c r="D2572" s="2" t="s">
        <v>69</v>
      </c>
      <c r="E2572" s="2">
        <v>220464.28</v>
      </c>
      <c r="F2572" s="2" t="s">
        <v>69</v>
      </c>
    </row>
    <row r="2573">
      <c r="A2573" s="2" t="s">
        <v>11386</v>
      </c>
      <c r="B2573" s="2" t="s">
        <v>11387</v>
      </c>
      <c r="C2573" s="2">
        <v>782</v>
      </c>
      <c r="D2573" s="2" t="s">
        <v>69</v>
      </c>
      <c r="E2573" s="2">
        <v>42353.12</v>
      </c>
      <c r="F2573" s="2" t="s">
        <v>69</v>
      </c>
    </row>
    <row r="2574">
      <c r="A2574" s="2" t="s">
        <v>8713</v>
      </c>
      <c r="B2574" s="2" t="s">
        <v>8714</v>
      </c>
      <c r="C2574" s="2">
        <v>49253</v>
      </c>
      <c r="D2574" s="2" t="s">
        <v>69</v>
      </c>
      <c r="E2574" s="2">
        <v>324784.46</v>
      </c>
      <c r="F2574" s="2" t="s">
        <v>69</v>
      </c>
    </row>
    <row r="2575">
      <c r="A2575" s="2" t="s">
        <v>8715</v>
      </c>
      <c r="B2575" s="2" t="s">
        <v>8716</v>
      </c>
      <c r="C2575" s="2">
        <v>1081</v>
      </c>
      <c r="D2575" s="2" t="s">
        <v>69</v>
      </c>
      <c r="E2575" s="2">
        <v>134508.83</v>
      </c>
      <c r="F2575" s="2" t="s">
        <v>69</v>
      </c>
    </row>
    <row r="2576">
      <c r="A2576" s="2" t="s">
        <v>8717</v>
      </c>
      <c r="B2576" s="2" t="s">
        <v>8718</v>
      </c>
      <c r="C2576" s="2">
        <v>-569</v>
      </c>
      <c r="D2576" s="2" t="s">
        <v>69</v>
      </c>
      <c r="E2576" s="2">
        <v>-36335.91</v>
      </c>
      <c r="F2576" s="2" t="s">
        <v>69</v>
      </c>
    </row>
    <row r="2577">
      <c r="A2577" s="2" t="s">
        <v>8719</v>
      </c>
      <c r="B2577" s="2" t="s">
        <v>8720</v>
      </c>
      <c r="C2577" s="2">
        <v>1637</v>
      </c>
      <c r="D2577" s="2" t="s">
        <v>69</v>
      </c>
      <c r="E2577" s="2">
        <v>276047.31</v>
      </c>
      <c r="F2577" s="2" t="s">
        <v>69</v>
      </c>
    </row>
    <row r="2578">
      <c r="A2578" s="2" t="s">
        <v>11388</v>
      </c>
      <c r="B2578" s="2" t="s">
        <v>11389</v>
      </c>
      <c r="C2578" s="2">
        <v>13366</v>
      </c>
      <c r="D2578" s="2" t="s">
        <v>69</v>
      </c>
      <c r="E2578" s="2">
        <v>32648.01</v>
      </c>
      <c r="F2578" s="2" t="s">
        <v>69</v>
      </c>
    </row>
    <row r="2579">
      <c r="A2579" s="2" t="s">
        <v>11390</v>
      </c>
      <c r="B2579" s="2" t="s">
        <v>11391</v>
      </c>
      <c r="C2579" s="2">
        <v>1788</v>
      </c>
      <c r="D2579" s="2" t="s">
        <v>69</v>
      </c>
      <c r="E2579" s="2">
        <v>43949.04</v>
      </c>
      <c r="F2579" s="2" t="s">
        <v>69</v>
      </c>
    </row>
    <row r="2580">
      <c r="A2580" s="2" t="s">
        <v>8721</v>
      </c>
      <c r="B2580" s="2" t="s">
        <v>8722</v>
      </c>
      <c r="C2580" s="2">
        <v>20269</v>
      </c>
      <c r="D2580" s="2" t="s">
        <v>69</v>
      </c>
      <c r="E2580" s="2">
        <v>259717.51</v>
      </c>
      <c r="F2580" s="2" t="s">
        <v>69</v>
      </c>
    </row>
    <row r="2581">
      <c r="A2581" s="2" t="s">
        <v>8723</v>
      </c>
      <c r="B2581" s="2" t="s">
        <v>8724</v>
      </c>
      <c r="C2581" s="2">
        <v>-1247</v>
      </c>
      <c r="D2581" s="2" t="s">
        <v>69</v>
      </c>
      <c r="E2581" s="2">
        <v>-34622.14</v>
      </c>
      <c r="F2581" s="2" t="s">
        <v>69</v>
      </c>
    </row>
    <row r="2582">
      <c r="A2582" s="2" t="s">
        <v>8725</v>
      </c>
      <c r="B2582" s="2" t="s">
        <v>8726</v>
      </c>
      <c r="C2582" s="2">
        <v>898</v>
      </c>
      <c r="D2582" s="2" t="s">
        <v>69</v>
      </c>
      <c r="E2582" s="2">
        <v>33517</v>
      </c>
      <c r="F2582" s="2" t="s">
        <v>69</v>
      </c>
    </row>
    <row r="2583">
      <c r="A2583" s="2" t="s">
        <v>8727</v>
      </c>
      <c r="B2583" s="2" t="s">
        <v>8728</v>
      </c>
      <c r="C2583" s="2">
        <v>-8379</v>
      </c>
      <c r="D2583" s="2" t="s">
        <v>69</v>
      </c>
      <c r="E2583" s="2">
        <v>-140850.99</v>
      </c>
      <c r="F2583" s="2" t="s">
        <v>69</v>
      </c>
    </row>
    <row r="2584">
      <c r="A2584" s="2" t="s">
        <v>11392</v>
      </c>
      <c r="B2584" s="2" t="s">
        <v>11393</v>
      </c>
      <c r="C2584" s="2">
        <v>900</v>
      </c>
      <c r="D2584" s="2" t="s">
        <v>69</v>
      </c>
      <c r="E2584" s="2">
        <v>16009.63</v>
      </c>
      <c r="F2584" s="2" t="s">
        <v>69</v>
      </c>
    </row>
    <row r="2585">
      <c r="A2585" s="2" t="s">
        <v>8731</v>
      </c>
      <c r="B2585" s="2" t="s">
        <v>8732</v>
      </c>
      <c r="C2585" s="2">
        <v>357</v>
      </c>
      <c r="D2585" s="2" t="s">
        <v>69</v>
      </c>
      <c r="E2585" s="2">
        <v>125857.1</v>
      </c>
      <c r="F2585" s="2" t="s">
        <v>69</v>
      </c>
    </row>
    <row r="2586">
      <c r="A2586" s="2" t="s">
        <v>11394</v>
      </c>
      <c r="B2586" s="2" t="s">
        <v>11395</v>
      </c>
      <c r="C2586" s="2">
        <v>36000</v>
      </c>
      <c r="D2586" s="2" t="s">
        <v>69</v>
      </c>
      <c r="E2586" s="2">
        <v>120101.6</v>
      </c>
      <c r="F2586" s="2" t="s">
        <v>69</v>
      </c>
    </row>
    <row r="2587">
      <c r="A2587" s="2" t="s">
        <v>11396</v>
      </c>
      <c r="B2587" s="2" t="s">
        <v>11397</v>
      </c>
      <c r="C2587" s="2">
        <v>653</v>
      </c>
      <c r="D2587" s="2" t="s">
        <v>69</v>
      </c>
      <c r="E2587" s="2">
        <v>25205.8</v>
      </c>
      <c r="F2587" s="2" t="s">
        <v>69</v>
      </c>
    </row>
    <row r="2588">
      <c r="A2588" s="2" t="s">
        <v>11398</v>
      </c>
      <c r="B2588" s="2" t="s">
        <v>11399</v>
      </c>
      <c r="C2588" s="2">
        <v>-21900</v>
      </c>
      <c r="D2588" s="2" t="s">
        <v>69</v>
      </c>
      <c r="E2588" s="2">
        <v>-559764.25</v>
      </c>
      <c r="F2588" s="2" t="s">
        <v>69</v>
      </c>
    </row>
    <row r="2589">
      <c r="A2589" s="2" t="s">
        <v>8735</v>
      </c>
      <c r="B2589" s="2" t="s">
        <v>8736</v>
      </c>
      <c r="C2589" s="2">
        <v>2141</v>
      </c>
      <c r="D2589" s="2" t="s">
        <v>69</v>
      </c>
      <c r="E2589" s="2">
        <v>157449.14</v>
      </c>
      <c r="F2589" s="2" t="s">
        <v>69</v>
      </c>
    </row>
    <row r="2590">
      <c r="A2590" s="2" t="s">
        <v>11400</v>
      </c>
      <c r="B2590" s="2" t="s">
        <v>11401</v>
      </c>
      <c r="C2590" s="2">
        <v>31</v>
      </c>
      <c r="D2590" s="2" t="s">
        <v>69</v>
      </c>
      <c r="E2590" s="2">
        <v>19542.61</v>
      </c>
      <c r="F2590" s="2" t="s">
        <v>69</v>
      </c>
    </row>
    <row r="2591">
      <c r="A2591" s="2" t="s">
        <v>11402</v>
      </c>
      <c r="B2591" s="2" t="s">
        <v>11403</v>
      </c>
      <c r="C2591" s="2">
        <v>-13900</v>
      </c>
      <c r="D2591" s="2" t="s">
        <v>69</v>
      </c>
      <c r="E2591" s="2">
        <v>-61454.71</v>
      </c>
      <c r="F2591" s="2" t="s">
        <v>69</v>
      </c>
    </row>
    <row r="2592">
      <c r="A2592" s="2" t="s">
        <v>8739</v>
      </c>
      <c r="B2592" s="2" t="s">
        <v>8740</v>
      </c>
      <c r="C2592" s="2">
        <v>8700</v>
      </c>
      <c r="D2592" s="2" t="s">
        <v>69</v>
      </c>
      <c r="E2592" s="2">
        <v>36426.53</v>
      </c>
      <c r="F2592" s="2" t="s">
        <v>69</v>
      </c>
    </row>
    <row r="2593">
      <c r="A2593" s="2" t="s">
        <v>11404</v>
      </c>
      <c r="B2593" s="2" t="s">
        <v>11405</v>
      </c>
      <c r="C2593" s="2">
        <v>-1749</v>
      </c>
      <c r="D2593" s="2" t="s">
        <v>69</v>
      </c>
      <c r="E2593" s="2">
        <v>-43550.1</v>
      </c>
      <c r="F2593" s="2" t="s">
        <v>69</v>
      </c>
    </row>
    <row r="2594">
      <c r="A2594" s="2" t="s">
        <v>8743</v>
      </c>
      <c r="B2594" s="2" t="s">
        <v>8744</v>
      </c>
      <c r="C2594" s="2">
        <v>1183</v>
      </c>
      <c r="D2594" s="2" t="s">
        <v>69</v>
      </c>
      <c r="E2594" s="2">
        <v>108575.74</v>
      </c>
      <c r="F2594" s="2" t="s">
        <v>69</v>
      </c>
    </row>
    <row r="2595">
      <c r="A2595" s="2" t="s">
        <v>11406</v>
      </c>
      <c r="B2595" s="2" t="s">
        <v>11407</v>
      </c>
      <c r="C2595" s="2">
        <v>-10400</v>
      </c>
      <c r="D2595" s="2" t="s">
        <v>69</v>
      </c>
      <c r="E2595" s="2">
        <v>-152230.33</v>
      </c>
      <c r="F2595" s="2" t="s">
        <v>69</v>
      </c>
    </row>
    <row r="2596">
      <c r="A2596" s="2" t="s">
        <v>11408</v>
      </c>
      <c r="B2596" s="2" t="s">
        <v>11409</v>
      </c>
      <c r="C2596" s="2">
        <v>-6776</v>
      </c>
      <c r="D2596" s="2" t="s">
        <v>69</v>
      </c>
      <c r="E2596" s="2">
        <v>-208296.74</v>
      </c>
      <c r="F2596" s="2" t="s">
        <v>69</v>
      </c>
    </row>
    <row r="2597">
      <c r="A2597" s="2" t="s">
        <v>11410</v>
      </c>
      <c r="B2597" s="2" t="s">
        <v>11411</v>
      </c>
      <c r="C2597" s="2">
        <v>5033</v>
      </c>
      <c r="D2597" s="2" t="s">
        <v>69</v>
      </c>
      <c r="E2597" s="2">
        <v>47708.75</v>
      </c>
      <c r="F2597" s="2" t="s">
        <v>69</v>
      </c>
    </row>
    <row r="2598">
      <c r="A2598" s="2" t="s">
        <v>8747</v>
      </c>
      <c r="B2598" s="2" t="s">
        <v>8748</v>
      </c>
      <c r="C2598" s="2">
        <v>-12653</v>
      </c>
      <c r="D2598" s="2" t="s">
        <v>69</v>
      </c>
      <c r="E2598" s="2">
        <v>-83619.34</v>
      </c>
      <c r="F2598" s="2" t="s">
        <v>69</v>
      </c>
    </row>
    <row r="2599">
      <c r="A2599" s="2" t="s">
        <v>8749</v>
      </c>
      <c r="B2599" s="2" t="s">
        <v>8750</v>
      </c>
      <c r="C2599" s="2">
        <v>22164</v>
      </c>
      <c r="D2599" s="2" t="s">
        <v>69</v>
      </c>
      <c r="E2599" s="2">
        <v>210075.65</v>
      </c>
      <c r="F2599" s="2" t="s">
        <v>69</v>
      </c>
    </row>
    <row r="2600">
      <c r="A2600" s="2" t="s">
        <v>8751</v>
      </c>
      <c r="B2600" s="2" t="s">
        <v>8752</v>
      </c>
      <c r="C2600" s="2">
        <v>21952</v>
      </c>
      <c r="D2600" s="2" t="s">
        <v>69</v>
      </c>
      <c r="E2600" s="2">
        <v>66595.2</v>
      </c>
      <c r="F2600" s="2" t="s">
        <v>69</v>
      </c>
    </row>
    <row r="2601">
      <c r="A2601" s="2" t="s">
        <v>11412</v>
      </c>
      <c r="B2601" s="2" t="s">
        <v>11413</v>
      </c>
      <c r="C2601" s="2">
        <v>-597</v>
      </c>
      <c r="D2601" s="2" t="s">
        <v>69</v>
      </c>
      <c r="E2601" s="2">
        <v>-20548.74</v>
      </c>
      <c r="F2601" s="2" t="s">
        <v>69</v>
      </c>
    </row>
    <row r="2602">
      <c r="A2602" s="2" t="s">
        <v>8753</v>
      </c>
      <c r="B2602" s="2" t="s">
        <v>8754</v>
      </c>
      <c r="C2602" s="2">
        <v>-4110</v>
      </c>
      <c r="D2602" s="2" t="s">
        <v>69</v>
      </c>
      <c r="E2602" s="2">
        <v>-27551.08</v>
      </c>
      <c r="F2602" s="2" t="s">
        <v>69</v>
      </c>
    </row>
    <row r="2603">
      <c r="A2603" s="2" t="s">
        <v>8755</v>
      </c>
      <c r="B2603" s="2" t="s">
        <v>8756</v>
      </c>
      <c r="C2603" s="2">
        <v>-8948</v>
      </c>
      <c r="D2603" s="2" t="s">
        <v>69</v>
      </c>
      <c r="E2603" s="2">
        <v>-44382.44</v>
      </c>
      <c r="F2603" s="2" t="s">
        <v>69</v>
      </c>
    </row>
    <row r="2604">
      <c r="A2604" s="2" t="s">
        <v>11414</v>
      </c>
      <c r="B2604" s="2" t="s">
        <v>11415</v>
      </c>
      <c r="C2604" s="2">
        <v>-2770</v>
      </c>
      <c r="D2604" s="2" t="s">
        <v>69</v>
      </c>
      <c r="E2604" s="2">
        <v>-31855</v>
      </c>
      <c r="F2604" s="2" t="s">
        <v>69</v>
      </c>
    </row>
    <row r="2605">
      <c r="A2605" s="2" t="s">
        <v>8757</v>
      </c>
      <c r="B2605" s="2" t="s">
        <v>8758</v>
      </c>
      <c r="C2605" s="2">
        <v>301</v>
      </c>
      <c r="D2605" s="2" t="s">
        <v>69</v>
      </c>
      <c r="E2605" s="2">
        <v>26579.51</v>
      </c>
      <c r="F2605" s="2" t="s">
        <v>69</v>
      </c>
    </row>
    <row r="2606">
      <c r="A2606" s="2" t="s">
        <v>11416</v>
      </c>
      <c r="B2606" s="2" t="s">
        <v>11417</v>
      </c>
      <c r="C2606" s="2">
        <v>6080</v>
      </c>
      <c r="D2606" s="2" t="s">
        <v>69</v>
      </c>
      <c r="E2606" s="2">
        <v>24073.48</v>
      </c>
      <c r="F2606" s="2" t="s">
        <v>69</v>
      </c>
    </row>
    <row r="2607">
      <c r="A2607" s="2" t="s">
        <v>8759</v>
      </c>
      <c r="B2607" s="2" t="s">
        <v>8760</v>
      </c>
      <c r="C2607" s="2">
        <v>587</v>
      </c>
      <c r="D2607" s="2" t="s">
        <v>69</v>
      </c>
      <c r="E2607" s="2">
        <v>24009.51</v>
      </c>
      <c r="F2607" s="2" t="s">
        <v>69</v>
      </c>
    </row>
    <row r="2608">
      <c r="A2608" s="2" t="s">
        <v>11418</v>
      </c>
      <c r="B2608" s="2" t="s">
        <v>11419</v>
      </c>
      <c r="C2608" s="2">
        <v>13929</v>
      </c>
      <c r="D2608" s="2" t="s">
        <v>69</v>
      </c>
      <c r="E2608" s="2">
        <v>87740.02</v>
      </c>
      <c r="F2608" s="2" t="s">
        <v>69</v>
      </c>
    </row>
    <row r="2609">
      <c r="A2609" s="2" t="s">
        <v>8761</v>
      </c>
      <c r="B2609" s="2" t="s">
        <v>8762</v>
      </c>
      <c r="C2609" s="2">
        <v>17563</v>
      </c>
      <c r="D2609" s="2" t="s">
        <v>69</v>
      </c>
      <c r="E2609" s="2">
        <v>176859.41</v>
      </c>
      <c r="F2609" s="2" t="s">
        <v>69</v>
      </c>
    </row>
    <row r="2610">
      <c r="A2610" s="2" t="s">
        <v>8765</v>
      </c>
      <c r="B2610" s="2" t="s">
        <v>8766</v>
      </c>
      <c r="C2610" s="2">
        <v>23390</v>
      </c>
      <c r="D2610" s="2" t="s">
        <v>69</v>
      </c>
      <c r="E2610" s="2">
        <v>343599.1</v>
      </c>
      <c r="F2610" s="2" t="s">
        <v>69</v>
      </c>
    </row>
    <row r="2611">
      <c r="A2611" s="2" t="s">
        <v>8767</v>
      </c>
      <c r="B2611" s="2" t="s">
        <v>8768</v>
      </c>
      <c r="C2611" s="2">
        <v>2358</v>
      </c>
      <c r="D2611" s="2" t="s">
        <v>69</v>
      </c>
      <c r="E2611" s="2">
        <v>71470.98</v>
      </c>
      <c r="F2611" s="2" t="s">
        <v>69</v>
      </c>
    </row>
    <row r="2612">
      <c r="A2612" s="2" t="s">
        <v>8769</v>
      </c>
      <c r="B2612" s="2" t="s">
        <v>8770</v>
      </c>
      <c r="C2612" s="2">
        <v>878</v>
      </c>
      <c r="D2612" s="2" t="s">
        <v>69</v>
      </c>
      <c r="E2612" s="2">
        <v>27024.22</v>
      </c>
      <c r="F2612" s="2" t="s">
        <v>69</v>
      </c>
    </row>
    <row r="2613">
      <c r="A2613" s="2" t="s">
        <v>11420</v>
      </c>
      <c r="B2613" s="2" t="s">
        <v>11421</v>
      </c>
      <c r="C2613" s="2">
        <v>-14</v>
      </c>
      <c r="D2613" s="2" t="s">
        <v>69</v>
      </c>
      <c r="E2613" s="2">
        <v>-19502.3</v>
      </c>
      <c r="F2613" s="2" t="s">
        <v>69</v>
      </c>
    </row>
    <row r="2614">
      <c r="A2614" s="2" t="s">
        <v>8773</v>
      </c>
      <c r="B2614" s="2" t="s">
        <v>8774</v>
      </c>
      <c r="C2614" s="2">
        <v>62</v>
      </c>
      <c r="D2614" s="2" t="s">
        <v>69</v>
      </c>
      <c r="E2614" s="2">
        <v>41909.45</v>
      </c>
      <c r="F2614" s="2" t="s">
        <v>69</v>
      </c>
    </row>
    <row r="2615">
      <c r="A2615" s="2" t="s">
        <v>11422</v>
      </c>
      <c r="B2615" s="2" t="s">
        <v>11423</v>
      </c>
      <c r="C2615" s="2">
        <v>-3400</v>
      </c>
      <c r="D2615" s="2" t="s">
        <v>69</v>
      </c>
      <c r="E2615" s="2">
        <v>-81413.44</v>
      </c>
      <c r="F2615" s="2" t="s">
        <v>69</v>
      </c>
    </row>
    <row r="2616">
      <c r="A2616" s="2" t="s">
        <v>11424</v>
      </c>
      <c r="B2616" s="2" t="s">
        <v>11425</v>
      </c>
      <c r="C2616" s="2">
        <v>-7100</v>
      </c>
      <c r="D2616" s="2" t="s">
        <v>69</v>
      </c>
      <c r="E2616" s="2">
        <v>-49023.05</v>
      </c>
      <c r="F2616" s="2" t="s">
        <v>69</v>
      </c>
    </row>
    <row r="2617">
      <c r="A2617" s="2" t="s">
        <v>11426</v>
      </c>
      <c r="B2617" s="2" t="s">
        <v>11427</v>
      </c>
      <c r="C2617" s="2">
        <v>-37434</v>
      </c>
      <c r="D2617" s="2" t="s">
        <v>69</v>
      </c>
      <c r="E2617" s="2">
        <v>-96569.13</v>
      </c>
      <c r="F2617" s="2" t="s">
        <v>69</v>
      </c>
    </row>
    <row r="2618">
      <c r="A2618" s="2" t="s">
        <v>8779</v>
      </c>
      <c r="B2618" s="2" t="s">
        <v>8780</v>
      </c>
      <c r="C2618" s="2">
        <v>2601</v>
      </c>
      <c r="D2618" s="2" t="s">
        <v>69</v>
      </c>
      <c r="E2618" s="2">
        <v>135043.92</v>
      </c>
      <c r="F2618" s="2" t="s">
        <v>69</v>
      </c>
    </row>
    <row r="2619">
      <c r="A2619" s="2" t="s">
        <v>8781</v>
      </c>
      <c r="B2619" s="2" t="s">
        <v>8782</v>
      </c>
      <c r="C2619" s="2">
        <v>39841</v>
      </c>
      <c r="D2619" s="2" t="s">
        <v>69</v>
      </c>
      <c r="E2619" s="2">
        <v>90263.54</v>
      </c>
      <c r="F2619" s="2" t="s">
        <v>69</v>
      </c>
    </row>
    <row r="2620">
      <c r="A2620" s="2" t="s">
        <v>11428</v>
      </c>
      <c r="B2620" s="2" t="s">
        <v>11429</v>
      </c>
      <c r="C2620" s="2">
        <v>5079</v>
      </c>
      <c r="D2620" s="2" t="s">
        <v>69</v>
      </c>
      <c r="E2620" s="2">
        <v>35738.78</v>
      </c>
      <c r="F2620" s="2" t="s">
        <v>69</v>
      </c>
    </row>
    <row r="2621">
      <c r="A2621" s="2" t="s">
        <v>8785</v>
      </c>
      <c r="B2621" s="2" t="s">
        <v>8786</v>
      </c>
      <c r="C2621" s="2">
        <v>-1344</v>
      </c>
      <c r="D2621" s="2" t="s">
        <v>69</v>
      </c>
      <c r="E2621" s="2">
        <v>-19057.92</v>
      </c>
      <c r="F2621" s="2" t="s">
        <v>69</v>
      </c>
    </row>
    <row r="2622">
      <c r="A2622" s="2" t="s">
        <v>8787</v>
      </c>
      <c r="B2622" s="2" t="s">
        <v>8788</v>
      </c>
      <c r="C2622" s="2">
        <v>1276</v>
      </c>
      <c r="D2622" s="2" t="s">
        <v>69</v>
      </c>
      <c r="E2622" s="2">
        <v>123185.04</v>
      </c>
      <c r="F2622" s="2" t="s">
        <v>69</v>
      </c>
    </row>
    <row r="2623">
      <c r="A2623" s="2" t="s">
        <v>8789</v>
      </c>
      <c r="B2623" s="2" t="s">
        <v>8790</v>
      </c>
      <c r="C2623" s="2">
        <v>3134</v>
      </c>
      <c r="D2623" s="2" t="s">
        <v>69</v>
      </c>
      <c r="E2623" s="2">
        <v>170144.86</v>
      </c>
      <c r="F2623" s="2" t="s">
        <v>69</v>
      </c>
    </row>
    <row r="2624">
      <c r="A2624" s="2" t="s">
        <v>8793</v>
      </c>
      <c r="B2624" s="2" t="s">
        <v>8794</v>
      </c>
      <c r="C2624" s="2">
        <v>731</v>
      </c>
      <c r="D2624" s="2" t="s">
        <v>69</v>
      </c>
      <c r="E2624" s="2">
        <v>52383.46</v>
      </c>
      <c r="F2624" s="2" t="s">
        <v>69</v>
      </c>
    </row>
    <row r="2625">
      <c r="A2625" s="2" t="s">
        <v>8795</v>
      </c>
      <c r="B2625" s="2" t="s">
        <v>8796</v>
      </c>
      <c r="C2625" s="2">
        <v>-385</v>
      </c>
      <c r="D2625" s="2" t="s">
        <v>69</v>
      </c>
      <c r="E2625" s="2">
        <v>-18984.35</v>
      </c>
      <c r="F2625" s="2" t="s">
        <v>69</v>
      </c>
    </row>
    <row r="2626">
      <c r="A2626" s="2" t="s">
        <v>8797</v>
      </c>
      <c r="B2626" s="2" t="s">
        <v>8798</v>
      </c>
      <c r="C2626" s="2">
        <v>-1992</v>
      </c>
      <c r="D2626" s="2" t="s">
        <v>69</v>
      </c>
      <c r="E2626" s="2">
        <v>-34999.44</v>
      </c>
      <c r="F2626" s="2" t="s">
        <v>69</v>
      </c>
    </row>
    <row r="2627">
      <c r="A2627" s="2" t="s">
        <v>8799</v>
      </c>
      <c r="B2627" s="2" t="s">
        <v>8800</v>
      </c>
      <c r="C2627" s="2">
        <v>-1024</v>
      </c>
      <c r="D2627" s="2" t="s">
        <v>69</v>
      </c>
      <c r="E2627" s="2">
        <v>-76247.04</v>
      </c>
      <c r="F2627" s="2" t="s">
        <v>69</v>
      </c>
    </row>
    <row r="2628">
      <c r="A2628" s="2" t="s">
        <v>8801</v>
      </c>
      <c r="B2628" s="2" t="s">
        <v>8802</v>
      </c>
      <c r="C2628" s="2">
        <v>-6326</v>
      </c>
      <c r="D2628" s="2" t="s">
        <v>69</v>
      </c>
      <c r="E2628" s="2">
        <v>-322942.3</v>
      </c>
      <c r="F2628" s="2" t="s">
        <v>69</v>
      </c>
    </row>
    <row r="2629">
      <c r="A2629" s="2" t="s">
        <v>11430</v>
      </c>
      <c r="B2629" s="2" t="s">
        <v>11431</v>
      </c>
      <c r="C2629" s="2">
        <v>331</v>
      </c>
      <c r="D2629" s="2" t="s">
        <v>69</v>
      </c>
      <c r="E2629" s="2">
        <v>27115.52</v>
      </c>
      <c r="F2629" s="2" t="s">
        <v>69</v>
      </c>
    </row>
    <row r="2630">
      <c r="A2630" s="2" t="s">
        <v>8809</v>
      </c>
      <c r="B2630" s="2" t="s">
        <v>8810</v>
      </c>
      <c r="C2630" s="2">
        <v>-5461</v>
      </c>
      <c r="D2630" s="2" t="s">
        <v>69</v>
      </c>
      <c r="E2630" s="2">
        <v>-50459.64</v>
      </c>
      <c r="F2630" s="2" t="s">
        <v>69</v>
      </c>
    </row>
    <row r="2631">
      <c r="A2631" s="2" t="s">
        <v>8811</v>
      </c>
      <c r="B2631" s="2" t="s">
        <v>8812</v>
      </c>
      <c r="C2631" s="2">
        <v>-1611</v>
      </c>
      <c r="D2631" s="2" t="s">
        <v>69</v>
      </c>
      <c r="E2631" s="2">
        <v>-9502</v>
      </c>
      <c r="F2631" s="2" t="s">
        <v>69</v>
      </c>
    </row>
    <row r="2632">
      <c r="A2632" s="2" t="s">
        <v>8813</v>
      </c>
      <c r="B2632" s="2" t="s">
        <v>8814</v>
      </c>
      <c r="C2632" s="2">
        <v>-2249</v>
      </c>
      <c r="D2632" s="2" t="s">
        <v>69</v>
      </c>
      <c r="E2632" s="2">
        <v>-31816.14</v>
      </c>
      <c r="F2632" s="2" t="s">
        <v>69</v>
      </c>
    </row>
    <row r="2633">
      <c r="A2633" s="2" t="s">
        <v>8815</v>
      </c>
      <c r="B2633" s="2" t="s">
        <v>8816</v>
      </c>
      <c r="C2633" s="2">
        <v>-11651</v>
      </c>
      <c r="D2633" s="2" t="s">
        <v>69</v>
      </c>
      <c r="E2633" s="2">
        <v>-337762.49</v>
      </c>
      <c r="F2633" s="2" t="s">
        <v>69</v>
      </c>
    </row>
    <row r="2634">
      <c r="A2634" s="2" t="s">
        <v>8817</v>
      </c>
      <c r="B2634" s="2" t="s">
        <v>8818</v>
      </c>
      <c r="C2634" s="2">
        <v>1700</v>
      </c>
      <c r="D2634" s="2" t="s">
        <v>69</v>
      </c>
      <c r="E2634" s="2">
        <v>58108.71</v>
      </c>
      <c r="F2634" s="2" t="s">
        <v>69</v>
      </c>
    </row>
    <row r="2635">
      <c r="A2635" s="2" t="s">
        <v>8819</v>
      </c>
      <c r="B2635" s="2" t="s">
        <v>8820</v>
      </c>
      <c r="C2635" s="2">
        <v>6473</v>
      </c>
      <c r="D2635" s="2" t="s">
        <v>69</v>
      </c>
      <c r="E2635" s="2">
        <v>188871.18</v>
      </c>
      <c r="F2635" s="2" t="s">
        <v>69</v>
      </c>
    </row>
    <row r="2636">
      <c r="A2636" s="2" t="s">
        <v>11432</v>
      </c>
      <c r="B2636" s="2" t="s">
        <v>11433</v>
      </c>
      <c r="C2636" s="2">
        <v>-13</v>
      </c>
      <c r="D2636" s="2" t="s">
        <v>69</v>
      </c>
      <c r="E2636" s="2">
        <v>-24717.72</v>
      </c>
      <c r="F2636" s="2" t="s">
        <v>69</v>
      </c>
    </row>
    <row r="2637">
      <c r="A2637" s="2" t="s">
        <v>8823</v>
      </c>
      <c r="B2637" s="2" t="s">
        <v>8824</v>
      </c>
      <c r="C2637" s="2">
        <v>1716</v>
      </c>
      <c r="D2637" s="2" t="s">
        <v>69</v>
      </c>
      <c r="E2637" s="2">
        <v>16840.09</v>
      </c>
      <c r="F2637" s="2" t="s">
        <v>69</v>
      </c>
    </row>
    <row r="2638">
      <c r="A2638" s="2" t="s">
        <v>8825</v>
      </c>
      <c r="B2638" s="2" t="s">
        <v>8826</v>
      </c>
      <c r="C2638" s="2">
        <v>-8617</v>
      </c>
      <c r="D2638" s="2" t="s">
        <v>69</v>
      </c>
      <c r="E2638" s="2">
        <v>-135789.42</v>
      </c>
      <c r="F2638" s="2" t="s">
        <v>69</v>
      </c>
    </row>
    <row r="2639">
      <c r="A2639" s="2" t="s">
        <v>11434</v>
      </c>
      <c r="B2639" s="2" t="s">
        <v>11435</v>
      </c>
      <c r="C2639" s="2">
        <v>2099</v>
      </c>
      <c r="D2639" s="2" t="s">
        <v>69</v>
      </c>
      <c r="E2639" s="2">
        <v>51965.23</v>
      </c>
      <c r="F2639" s="2" t="s">
        <v>69</v>
      </c>
    </row>
    <row r="2640">
      <c r="A2640" s="2" t="s">
        <v>8827</v>
      </c>
      <c r="B2640" s="2" t="s">
        <v>8828</v>
      </c>
      <c r="C2640" s="2">
        <v>2093</v>
      </c>
      <c r="D2640" s="2" t="s">
        <v>69</v>
      </c>
      <c r="E2640" s="2">
        <v>83636.28</v>
      </c>
      <c r="F2640" s="2" t="s">
        <v>69</v>
      </c>
    </row>
    <row r="2641">
      <c r="A2641" s="2" t="s">
        <v>11436</v>
      </c>
      <c r="B2641" s="2" t="s">
        <v>11437</v>
      </c>
      <c r="C2641" s="2">
        <v>-795</v>
      </c>
      <c r="D2641" s="2" t="s">
        <v>69</v>
      </c>
      <c r="E2641" s="2">
        <v>-105417.53</v>
      </c>
      <c r="F2641" s="2" t="s">
        <v>69</v>
      </c>
    </row>
    <row r="2642">
      <c r="A2642" s="2" t="s">
        <v>8829</v>
      </c>
      <c r="B2642" s="2" t="s">
        <v>8830</v>
      </c>
      <c r="C2642" s="2">
        <v>19099</v>
      </c>
      <c r="D2642" s="2" t="s">
        <v>69</v>
      </c>
      <c r="E2642" s="2">
        <v>39197.93</v>
      </c>
      <c r="F2642" s="2" t="s">
        <v>69</v>
      </c>
    </row>
    <row r="2643">
      <c r="A2643" s="2" t="s">
        <v>11438</v>
      </c>
      <c r="B2643" s="2" t="s">
        <v>11439</v>
      </c>
      <c r="C2643" s="2">
        <v>-431</v>
      </c>
      <c r="D2643" s="2" t="s">
        <v>69</v>
      </c>
      <c r="E2643" s="2">
        <v>-110276.45</v>
      </c>
      <c r="F2643" s="2" t="s">
        <v>69</v>
      </c>
    </row>
    <row r="2644">
      <c r="A2644" s="2" t="s">
        <v>8833</v>
      </c>
      <c r="B2644" s="2" t="s">
        <v>8834</v>
      </c>
      <c r="C2644" s="2">
        <v>2948</v>
      </c>
      <c r="D2644" s="2" t="s">
        <v>69</v>
      </c>
      <c r="E2644" s="2">
        <v>48789.4</v>
      </c>
      <c r="F2644" s="2" t="s">
        <v>69</v>
      </c>
    </row>
    <row r="2645">
      <c r="A2645" s="2" t="s">
        <v>8835</v>
      </c>
      <c r="B2645" s="2" t="s">
        <v>8836</v>
      </c>
      <c r="C2645" s="2">
        <v>13385</v>
      </c>
      <c r="D2645" s="2" t="s">
        <v>69</v>
      </c>
      <c r="E2645" s="2">
        <v>89510.94</v>
      </c>
      <c r="F2645" s="2" t="s">
        <v>69</v>
      </c>
    </row>
    <row r="2646">
      <c r="A2646" s="2" t="s">
        <v>11440</v>
      </c>
      <c r="B2646" s="2" t="s">
        <v>11441</v>
      </c>
      <c r="C2646" s="2">
        <v>2787</v>
      </c>
      <c r="D2646" s="2" t="s">
        <v>69</v>
      </c>
      <c r="E2646" s="2">
        <v>16021.87</v>
      </c>
      <c r="F2646" s="2" t="s">
        <v>69</v>
      </c>
    </row>
    <row r="2647">
      <c r="A2647" s="2" t="s">
        <v>8837</v>
      </c>
      <c r="B2647" s="2" t="s">
        <v>8838</v>
      </c>
      <c r="C2647" s="2">
        <v>-4985</v>
      </c>
      <c r="D2647" s="2" t="s">
        <v>69</v>
      </c>
      <c r="E2647" s="2">
        <v>-41353.47</v>
      </c>
      <c r="F2647" s="2" t="s">
        <v>69</v>
      </c>
    </row>
    <row r="2648">
      <c r="A2648" s="2" t="s">
        <v>8841</v>
      </c>
      <c r="B2648" s="2" t="s">
        <v>8842</v>
      </c>
      <c r="C2648" s="2">
        <v>4853</v>
      </c>
      <c r="D2648" s="2" t="s">
        <v>69</v>
      </c>
      <c r="E2648" s="2">
        <v>93446.36</v>
      </c>
      <c r="F2648" s="2" t="s">
        <v>69</v>
      </c>
    </row>
    <row r="2649">
      <c r="A2649" s="2" t="s">
        <v>11442</v>
      </c>
      <c r="B2649" s="2" t="s">
        <v>11443</v>
      </c>
      <c r="C2649" s="2">
        <v>-908</v>
      </c>
      <c r="D2649" s="2" t="s">
        <v>69</v>
      </c>
      <c r="E2649" s="2">
        <v>-20434.54</v>
      </c>
      <c r="F2649" s="2" t="s">
        <v>69</v>
      </c>
    </row>
    <row r="2650">
      <c r="A2650" s="2" t="s">
        <v>11444</v>
      </c>
      <c r="B2650" s="2" t="s">
        <v>11445</v>
      </c>
      <c r="C2650" s="2">
        <v>600</v>
      </c>
      <c r="D2650" s="2" t="s">
        <v>69</v>
      </c>
      <c r="E2650" s="2">
        <v>16719.86</v>
      </c>
      <c r="F2650" s="2" t="s">
        <v>69</v>
      </c>
    </row>
    <row r="2651">
      <c r="A2651" s="2" t="s">
        <v>8847</v>
      </c>
      <c r="B2651" s="2" t="s">
        <v>8848</v>
      </c>
      <c r="C2651" s="2">
        <v>1077</v>
      </c>
      <c r="D2651" s="2" t="s">
        <v>69</v>
      </c>
      <c r="E2651" s="2">
        <v>65653.92</v>
      </c>
      <c r="F2651" s="2" t="s">
        <v>69</v>
      </c>
    </row>
    <row r="2652">
      <c r="A2652" s="2" t="s">
        <v>11446</v>
      </c>
      <c r="B2652" s="2" t="s">
        <v>11447</v>
      </c>
      <c r="C2652" s="2">
        <v>-9300</v>
      </c>
      <c r="D2652" s="2" t="s">
        <v>69</v>
      </c>
      <c r="E2652" s="2">
        <v>-55291.65</v>
      </c>
      <c r="F2652" s="2" t="s">
        <v>69</v>
      </c>
    </row>
    <row r="2653">
      <c r="A2653" s="2" t="s">
        <v>11448</v>
      </c>
      <c r="B2653" s="2" t="s">
        <v>11449</v>
      </c>
      <c r="C2653" s="2">
        <v>-2526</v>
      </c>
      <c r="D2653" s="2" t="s">
        <v>69</v>
      </c>
      <c r="E2653" s="2">
        <v>-137979.67</v>
      </c>
      <c r="F2653" s="2" t="s">
        <v>69</v>
      </c>
    </row>
    <row r="2654">
      <c r="A2654" s="2" t="s">
        <v>8851</v>
      </c>
      <c r="B2654" s="2" t="s">
        <v>8852</v>
      </c>
      <c r="C2654" s="2">
        <v>-1268</v>
      </c>
      <c r="D2654" s="2" t="s">
        <v>69</v>
      </c>
      <c r="E2654" s="2">
        <v>-163611.61</v>
      </c>
      <c r="F2654" s="2" t="s">
        <v>69</v>
      </c>
    </row>
    <row r="2655">
      <c r="A2655" s="2" t="s">
        <v>8853</v>
      </c>
      <c r="B2655" s="2" t="s">
        <v>8854</v>
      </c>
      <c r="C2655" s="2">
        <v>63574</v>
      </c>
      <c r="D2655" s="2" t="s">
        <v>69</v>
      </c>
      <c r="E2655" s="2">
        <v>356193.7</v>
      </c>
      <c r="F2655" s="2" t="s">
        <v>69</v>
      </c>
    </row>
    <row r="2656">
      <c r="A2656" s="2" t="s">
        <v>8855</v>
      </c>
      <c r="B2656" s="2" t="s">
        <v>8856</v>
      </c>
      <c r="C2656" s="2">
        <v>-3735</v>
      </c>
      <c r="D2656" s="2" t="s">
        <v>69</v>
      </c>
      <c r="E2656" s="2">
        <v>-111776.05</v>
      </c>
      <c r="F2656" s="2" t="s">
        <v>69</v>
      </c>
    </row>
    <row r="2657">
      <c r="A2657" s="2" t="s">
        <v>11450</v>
      </c>
      <c r="B2657" s="2" t="s">
        <v>11451</v>
      </c>
      <c r="C2657" s="2">
        <v>-5700</v>
      </c>
      <c r="D2657" s="2" t="s">
        <v>69</v>
      </c>
      <c r="E2657" s="2">
        <v>-316645.81</v>
      </c>
      <c r="F2657" s="2" t="s">
        <v>69</v>
      </c>
    </row>
    <row r="2658">
      <c r="A2658" s="2" t="s">
        <v>8857</v>
      </c>
      <c r="B2658" s="2" t="s">
        <v>8858</v>
      </c>
      <c r="C2658" s="2">
        <v>4800</v>
      </c>
      <c r="D2658" s="2" t="s">
        <v>69</v>
      </c>
      <c r="E2658" s="2">
        <v>35638.99</v>
      </c>
      <c r="F2658" s="2" t="s">
        <v>69</v>
      </c>
    </row>
    <row r="2659">
      <c r="A2659" s="2" t="s">
        <v>8859</v>
      </c>
      <c r="B2659" s="2" t="s">
        <v>8860</v>
      </c>
      <c r="C2659" s="2">
        <v>6200</v>
      </c>
      <c r="D2659" s="2" t="s">
        <v>69</v>
      </c>
      <c r="E2659" s="2">
        <v>35969.5</v>
      </c>
      <c r="F2659" s="2" t="s">
        <v>69</v>
      </c>
    </row>
    <row r="2660">
      <c r="A2660" s="2" t="s">
        <v>8861</v>
      </c>
      <c r="B2660" s="2" t="s">
        <v>8862</v>
      </c>
      <c r="C2660" s="2">
        <v>-984</v>
      </c>
      <c r="D2660" s="2" t="s">
        <v>69</v>
      </c>
      <c r="E2660" s="2">
        <v>-68702.88</v>
      </c>
      <c r="F2660" s="2" t="s">
        <v>69</v>
      </c>
    </row>
    <row r="2661">
      <c r="A2661" s="2" t="s">
        <v>8863</v>
      </c>
      <c r="B2661" s="2" t="s">
        <v>8864</v>
      </c>
      <c r="C2661" s="2">
        <v>3541</v>
      </c>
      <c r="D2661" s="2" t="s">
        <v>69</v>
      </c>
      <c r="E2661" s="2">
        <v>186681.52</v>
      </c>
      <c r="F2661" s="2" t="s">
        <v>69</v>
      </c>
    </row>
    <row r="2662">
      <c r="A2662" s="2" t="s">
        <v>8865</v>
      </c>
      <c r="B2662" s="2" t="s">
        <v>8866</v>
      </c>
      <c r="C2662" s="2">
        <v>3400</v>
      </c>
      <c r="D2662" s="2" t="s">
        <v>69</v>
      </c>
      <c r="E2662" s="2">
        <v>116151.4</v>
      </c>
      <c r="F2662" s="2" t="s">
        <v>69</v>
      </c>
    </row>
    <row r="2663">
      <c r="A2663" s="2" t="s">
        <v>11452</v>
      </c>
      <c r="B2663" s="2" t="s">
        <v>11453</v>
      </c>
      <c r="C2663" s="2">
        <v>17142</v>
      </c>
      <c r="D2663" s="2" t="s">
        <v>69</v>
      </c>
      <c r="E2663" s="2">
        <v>51260.29</v>
      </c>
      <c r="F2663" s="2" t="s">
        <v>69</v>
      </c>
    </row>
    <row r="2664">
      <c r="A2664" s="2" t="s">
        <v>11454</v>
      </c>
      <c r="B2664" s="2" t="s">
        <v>11455</v>
      </c>
      <c r="C2664" s="2">
        <v>-34500</v>
      </c>
      <c r="D2664" s="2" t="s">
        <v>69</v>
      </c>
      <c r="E2664" s="2">
        <v>-184824.63</v>
      </c>
      <c r="F2664" s="2" t="s">
        <v>69</v>
      </c>
    </row>
    <row r="2665">
      <c r="A2665" s="2" t="s">
        <v>8867</v>
      </c>
      <c r="B2665" s="2" t="s">
        <v>8868</v>
      </c>
      <c r="C2665" s="2">
        <v>5500</v>
      </c>
      <c r="D2665" s="2" t="s">
        <v>69</v>
      </c>
      <c r="E2665" s="2">
        <v>160998.62</v>
      </c>
      <c r="F2665" s="2" t="s">
        <v>69</v>
      </c>
    </row>
    <row r="2666">
      <c r="A2666" s="2" t="s">
        <v>11456</v>
      </c>
      <c r="B2666" s="2" t="s">
        <v>11457</v>
      </c>
      <c r="C2666" s="2">
        <v>5766</v>
      </c>
      <c r="D2666" s="2" t="s">
        <v>69</v>
      </c>
      <c r="E2666" s="2">
        <v>68638.04</v>
      </c>
      <c r="F2666" s="2" t="s">
        <v>69</v>
      </c>
    </row>
    <row r="2667">
      <c r="A2667" s="2" t="s">
        <v>11458</v>
      </c>
      <c r="B2667" s="2" t="s">
        <v>11459</v>
      </c>
      <c r="C2667" s="2">
        <v>13700</v>
      </c>
      <c r="D2667" s="2" t="s">
        <v>69</v>
      </c>
      <c r="E2667" s="2">
        <v>26587.06</v>
      </c>
      <c r="F2667" s="2" t="s">
        <v>69</v>
      </c>
    </row>
    <row r="2668">
      <c r="A2668" s="2" t="s">
        <v>8869</v>
      </c>
      <c r="B2668" s="2" t="s">
        <v>8870</v>
      </c>
      <c r="C2668" s="2">
        <v>1779</v>
      </c>
      <c r="D2668" s="2" t="s">
        <v>69</v>
      </c>
      <c r="E2668" s="2">
        <v>225986.37</v>
      </c>
      <c r="F2668" s="2" t="s">
        <v>69</v>
      </c>
    </row>
    <row r="2669">
      <c r="A2669" s="2" t="s">
        <v>8875</v>
      </c>
      <c r="B2669" s="2" t="s">
        <v>8876</v>
      </c>
      <c r="C2669" s="2">
        <v>16000</v>
      </c>
      <c r="D2669" s="2" t="s">
        <v>69</v>
      </c>
      <c r="E2669" s="2">
        <v>167589.93</v>
      </c>
      <c r="F2669" s="2" t="s">
        <v>69</v>
      </c>
    </row>
    <row r="2670">
      <c r="A2670" s="2" t="s">
        <v>11460</v>
      </c>
      <c r="B2670" s="2" t="s">
        <v>11461</v>
      </c>
      <c r="C2670" s="2">
        <v>16400</v>
      </c>
      <c r="D2670" s="2" t="s">
        <v>69</v>
      </c>
      <c r="E2670" s="2">
        <v>272260.3</v>
      </c>
      <c r="F2670" s="2" t="s">
        <v>69</v>
      </c>
    </row>
    <row r="2671">
      <c r="A2671" s="2" t="s">
        <v>8877</v>
      </c>
      <c r="B2671" s="2" t="s">
        <v>8878</v>
      </c>
      <c r="C2671" s="2">
        <v>2121</v>
      </c>
      <c r="D2671" s="2" t="s">
        <v>69</v>
      </c>
      <c r="E2671" s="2">
        <v>127896.3</v>
      </c>
      <c r="F2671" s="2" t="s">
        <v>69</v>
      </c>
    </row>
    <row r="2672">
      <c r="A2672" s="2" t="s">
        <v>8879</v>
      </c>
      <c r="B2672" s="2" t="s">
        <v>8880</v>
      </c>
      <c r="C2672" s="2">
        <v>-1394</v>
      </c>
      <c r="D2672" s="2" t="s">
        <v>69</v>
      </c>
      <c r="E2672" s="2">
        <v>-14206.47</v>
      </c>
      <c r="F2672" s="2" t="s">
        <v>69</v>
      </c>
    </row>
    <row r="2673">
      <c r="A2673" s="2" t="s">
        <v>11462</v>
      </c>
      <c r="B2673" s="2" t="s">
        <v>11463</v>
      </c>
      <c r="C2673" s="2">
        <v>-1400</v>
      </c>
      <c r="D2673" s="2" t="s">
        <v>69</v>
      </c>
      <c r="E2673" s="2">
        <v>-44847.53</v>
      </c>
      <c r="F2673" s="2" t="s">
        <v>69</v>
      </c>
    </row>
    <row r="2674">
      <c r="A2674" s="2" t="s">
        <v>11464</v>
      </c>
      <c r="B2674" s="2" t="s">
        <v>11465</v>
      </c>
      <c r="C2674" s="2">
        <v>-2600</v>
      </c>
      <c r="D2674" s="2" t="s">
        <v>69</v>
      </c>
      <c r="E2674" s="2">
        <v>-33729.03</v>
      </c>
      <c r="F2674" s="2" t="s">
        <v>69</v>
      </c>
    </row>
    <row r="2675">
      <c r="A2675" s="2" t="s">
        <v>8881</v>
      </c>
      <c r="B2675" s="2" t="s">
        <v>8882</v>
      </c>
      <c r="C2675" s="2">
        <v>-1000</v>
      </c>
      <c r="D2675" s="2" t="s">
        <v>69</v>
      </c>
      <c r="E2675" s="2">
        <v>-7070.2</v>
      </c>
      <c r="F2675" s="2" t="s">
        <v>69</v>
      </c>
    </row>
    <row r="2676">
      <c r="A2676" s="2" t="s">
        <v>11466</v>
      </c>
      <c r="B2676" s="2" t="s">
        <v>11467</v>
      </c>
      <c r="C2676" s="2">
        <v>2800</v>
      </c>
      <c r="D2676" s="2" t="s">
        <v>69</v>
      </c>
      <c r="E2676" s="2">
        <v>18399.04</v>
      </c>
      <c r="F2676" s="2" t="s">
        <v>69</v>
      </c>
    </row>
    <row r="2677">
      <c r="A2677" s="2" t="s">
        <v>8885</v>
      </c>
      <c r="B2677" s="2" t="s">
        <v>8886</v>
      </c>
      <c r="C2677" s="2">
        <v>-7800</v>
      </c>
      <c r="D2677" s="2" t="s">
        <v>69</v>
      </c>
      <c r="E2677" s="2">
        <v>-91728.55</v>
      </c>
      <c r="F2677" s="2" t="s">
        <v>69</v>
      </c>
    </row>
    <row r="2678">
      <c r="A2678" s="2" t="s">
        <v>11468</v>
      </c>
      <c r="B2678" s="2" t="s">
        <v>11469</v>
      </c>
      <c r="C2678" s="2">
        <v>-91</v>
      </c>
      <c r="D2678" s="2" t="s">
        <v>69</v>
      </c>
      <c r="E2678" s="2">
        <v>-213916.95</v>
      </c>
      <c r="F2678" s="2" t="s">
        <v>69</v>
      </c>
    </row>
    <row r="2679">
      <c r="A2679" s="2" t="s">
        <v>11470</v>
      </c>
      <c r="B2679" s="2" t="s">
        <v>11471</v>
      </c>
      <c r="C2679" s="2">
        <v>-4500</v>
      </c>
      <c r="D2679" s="2" t="s">
        <v>69</v>
      </c>
      <c r="E2679" s="2">
        <v>-77343.68</v>
      </c>
      <c r="F2679" s="2" t="s">
        <v>69</v>
      </c>
    </row>
    <row r="2680">
      <c r="A2680" s="2" t="s">
        <v>11472</v>
      </c>
      <c r="B2680" s="2" t="s">
        <v>11473</v>
      </c>
      <c r="C2680" s="2">
        <v>-14900</v>
      </c>
      <c r="D2680" s="2" t="s">
        <v>69</v>
      </c>
      <c r="E2680" s="2">
        <v>-70124.5</v>
      </c>
      <c r="F2680" s="2" t="s">
        <v>69</v>
      </c>
    </row>
    <row r="2681">
      <c r="A2681" s="2" t="s">
        <v>11474</v>
      </c>
      <c r="B2681" s="2" t="s">
        <v>11475</v>
      </c>
      <c r="C2681" s="2">
        <v>-14900</v>
      </c>
      <c r="D2681" s="2" t="s">
        <v>69</v>
      </c>
      <c r="E2681" s="2">
        <v>-182924.19</v>
      </c>
      <c r="F2681" s="2" t="s">
        <v>69</v>
      </c>
    </row>
    <row r="2682">
      <c r="A2682" s="2" t="s">
        <v>8887</v>
      </c>
      <c r="B2682" s="2" t="s">
        <v>8888</v>
      </c>
      <c r="C2682" s="2">
        <v>2099</v>
      </c>
      <c r="D2682" s="2" t="s">
        <v>69</v>
      </c>
      <c r="E2682" s="2">
        <v>47452.93</v>
      </c>
      <c r="F2682" s="2" t="s">
        <v>69</v>
      </c>
    </row>
    <row r="2683">
      <c r="A2683" s="2" t="s">
        <v>6133</v>
      </c>
      <c r="B2683" s="2" t="s">
        <v>11476</v>
      </c>
      <c r="C2683" s="2">
        <v>-8540</v>
      </c>
      <c r="D2683" s="2" t="s">
        <v>69</v>
      </c>
      <c r="E2683" s="2">
        <v>-289933</v>
      </c>
      <c r="F2683" s="2" t="s">
        <v>69</v>
      </c>
    </row>
    <row r="2684">
      <c r="A2684" s="2" t="s">
        <v>11477</v>
      </c>
      <c r="B2684" s="2" t="s">
        <v>11478</v>
      </c>
      <c r="C2684" s="2">
        <v>-4200</v>
      </c>
      <c r="D2684" s="2" t="s">
        <v>69</v>
      </c>
      <c r="E2684" s="2">
        <v>-98249.98</v>
      </c>
      <c r="F2684" s="2" t="s">
        <v>69</v>
      </c>
    </row>
    <row r="2685">
      <c r="A2685" s="2" t="s">
        <v>11479</v>
      </c>
      <c r="B2685" s="2" t="s">
        <v>11480</v>
      </c>
      <c r="C2685" s="2">
        <v>-5400</v>
      </c>
      <c r="D2685" s="2" t="s">
        <v>69</v>
      </c>
      <c r="E2685" s="2">
        <v>-159666.84</v>
      </c>
      <c r="F2685" s="2" t="s">
        <v>69</v>
      </c>
    </row>
    <row r="2686">
      <c r="A2686" s="2" t="s">
        <v>8897</v>
      </c>
      <c r="B2686" s="2" t="s">
        <v>8898</v>
      </c>
      <c r="C2686" s="2">
        <v>-200</v>
      </c>
      <c r="D2686" s="2" t="s">
        <v>69</v>
      </c>
      <c r="E2686" s="2">
        <v>-16426</v>
      </c>
      <c r="F2686" s="2" t="s">
        <v>69</v>
      </c>
    </row>
    <row r="2687">
      <c r="A2687" s="2" t="s">
        <v>8899</v>
      </c>
      <c r="B2687" s="2" t="s">
        <v>8900</v>
      </c>
      <c r="C2687" s="2">
        <v>847</v>
      </c>
      <c r="D2687" s="2" t="s">
        <v>69</v>
      </c>
      <c r="E2687" s="2">
        <v>64998.78</v>
      </c>
      <c r="F2687" s="2" t="s">
        <v>69</v>
      </c>
    </row>
    <row r="2688">
      <c r="A2688" s="2" t="s">
        <v>8901</v>
      </c>
      <c r="B2688" s="2" t="s">
        <v>8902</v>
      </c>
      <c r="C2688" s="2">
        <v>31094</v>
      </c>
      <c r="D2688" s="2" t="s">
        <v>69</v>
      </c>
      <c r="E2688" s="2">
        <v>78732.64</v>
      </c>
      <c r="F2688" s="2" t="s">
        <v>69</v>
      </c>
    </row>
    <row r="2689">
      <c r="A2689" s="2" t="s">
        <v>8903</v>
      </c>
      <c r="B2689" s="2" t="s">
        <v>8904</v>
      </c>
      <c r="C2689" s="2">
        <v>-12000</v>
      </c>
      <c r="D2689" s="2" t="s">
        <v>69</v>
      </c>
      <c r="E2689" s="2">
        <v>-20149.26</v>
      </c>
      <c r="F2689" s="2" t="s">
        <v>69</v>
      </c>
    </row>
    <row r="2690">
      <c r="A2690" s="2" t="s">
        <v>8905</v>
      </c>
      <c r="B2690" s="2" t="s">
        <v>8906</v>
      </c>
      <c r="C2690" s="2">
        <v>682</v>
      </c>
      <c r="D2690" s="2" t="s">
        <v>69</v>
      </c>
      <c r="E2690" s="2">
        <v>46621.52</v>
      </c>
      <c r="F2690" s="2" t="s">
        <v>69</v>
      </c>
    </row>
    <row r="2691">
      <c r="A2691" s="2" t="s">
        <v>8907</v>
      </c>
      <c r="B2691" s="2" t="s">
        <v>8908</v>
      </c>
      <c r="C2691" s="2">
        <v>-1670</v>
      </c>
      <c r="D2691" s="2" t="s">
        <v>69</v>
      </c>
      <c r="E2691" s="2">
        <v>-45294.2</v>
      </c>
      <c r="F2691" s="2" t="s">
        <v>69</v>
      </c>
    </row>
    <row r="2692">
      <c r="A2692" s="2" t="s">
        <v>8909</v>
      </c>
      <c r="B2692" s="2" t="s">
        <v>8910</v>
      </c>
      <c r="C2692" s="2">
        <v>5400</v>
      </c>
      <c r="D2692" s="2" t="s">
        <v>69</v>
      </c>
      <c r="E2692" s="2">
        <v>69702.13</v>
      </c>
      <c r="F2692" s="2" t="s">
        <v>69</v>
      </c>
    </row>
    <row r="2693">
      <c r="A2693" s="2" t="s">
        <v>8913</v>
      </c>
      <c r="B2693" s="2" t="s">
        <v>8914</v>
      </c>
      <c r="C2693" s="2">
        <v>-4252</v>
      </c>
      <c r="D2693" s="2" t="s">
        <v>69</v>
      </c>
      <c r="E2693" s="2">
        <v>-76784.31</v>
      </c>
      <c r="F2693" s="2" t="s">
        <v>69</v>
      </c>
    </row>
    <row r="2694">
      <c r="A2694" s="2" t="s">
        <v>8915</v>
      </c>
      <c r="B2694" s="2" t="s">
        <v>8916</v>
      </c>
      <c r="C2694" s="2">
        <v>55293</v>
      </c>
      <c r="D2694" s="2" t="s">
        <v>69</v>
      </c>
      <c r="E2694" s="2">
        <v>151999.3</v>
      </c>
      <c r="F2694" s="2" t="s">
        <v>69</v>
      </c>
    </row>
    <row r="2695">
      <c r="A2695" s="2" t="s">
        <v>11481</v>
      </c>
      <c r="B2695" s="2" t="s">
        <v>11482</v>
      </c>
      <c r="C2695" s="2">
        <v>-8600</v>
      </c>
      <c r="D2695" s="2" t="s">
        <v>69</v>
      </c>
      <c r="E2695" s="2">
        <v>-151078.93</v>
      </c>
      <c r="F2695" s="2" t="s">
        <v>69</v>
      </c>
    </row>
    <row r="2696">
      <c r="A2696" s="2" t="s">
        <v>11483</v>
      </c>
      <c r="B2696" s="2" t="s">
        <v>11484</v>
      </c>
      <c r="C2696" s="2">
        <v>-700</v>
      </c>
      <c r="D2696" s="2" t="s">
        <v>69</v>
      </c>
      <c r="E2696" s="2">
        <v>-42806.48</v>
      </c>
      <c r="F2696" s="2" t="s">
        <v>69</v>
      </c>
    </row>
    <row r="2697">
      <c r="A2697" s="2" t="s">
        <v>11485</v>
      </c>
      <c r="B2697" s="2" t="s">
        <v>11486</v>
      </c>
      <c r="C2697" s="2">
        <v>-73524</v>
      </c>
      <c r="D2697" s="2" t="s">
        <v>69</v>
      </c>
      <c r="E2697" s="2">
        <v>-72870.4</v>
      </c>
      <c r="F2697" s="2" t="s">
        <v>69</v>
      </c>
    </row>
    <row r="2698">
      <c r="A2698" s="2" t="s">
        <v>11487</v>
      </c>
      <c r="B2698" s="2" t="s">
        <v>11488</v>
      </c>
      <c r="C2698" s="2">
        <v>-11900</v>
      </c>
      <c r="D2698" s="2" t="s">
        <v>69</v>
      </c>
      <c r="E2698" s="2">
        <v>-18914.54</v>
      </c>
      <c r="F2698" s="2" t="s">
        <v>69</v>
      </c>
    </row>
    <row r="2699">
      <c r="A2699" s="2" t="s">
        <v>8919</v>
      </c>
      <c r="B2699" s="2" t="s">
        <v>8920</v>
      </c>
      <c r="C2699" s="2">
        <v>-1057</v>
      </c>
      <c r="D2699" s="2" t="s">
        <v>69</v>
      </c>
      <c r="E2699" s="2">
        <v>-88883.13</v>
      </c>
      <c r="F2699" s="2" t="s">
        <v>69</v>
      </c>
    </row>
    <row r="2700">
      <c r="A2700" s="2" t="s">
        <v>11489</v>
      </c>
      <c r="B2700" s="2" t="s">
        <v>11490</v>
      </c>
      <c r="C2700" s="2">
        <v>-2200</v>
      </c>
      <c r="D2700" s="2" t="s">
        <v>69</v>
      </c>
      <c r="E2700" s="2">
        <v>-31630.44</v>
      </c>
      <c r="F2700" s="2" t="s">
        <v>69</v>
      </c>
    </row>
    <row r="2701">
      <c r="A2701" s="2" t="s">
        <v>11491</v>
      </c>
      <c r="B2701" s="2" t="s">
        <v>11492</v>
      </c>
      <c r="C2701" s="2">
        <v>-2800</v>
      </c>
      <c r="D2701" s="2" t="s">
        <v>69</v>
      </c>
      <c r="E2701" s="2">
        <v>-50631.9</v>
      </c>
      <c r="F2701" s="2" t="s">
        <v>69</v>
      </c>
    </row>
    <row r="2702">
      <c r="A2702" s="2" t="s">
        <v>11493</v>
      </c>
      <c r="B2702" s="2" t="s">
        <v>11494</v>
      </c>
      <c r="C2702" s="2">
        <v>-4600</v>
      </c>
      <c r="D2702" s="2" t="s">
        <v>69</v>
      </c>
      <c r="E2702" s="2">
        <v>-117473.64</v>
      </c>
      <c r="F2702" s="2" t="s">
        <v>69</v>
      </c>
    </row>
    <row r="2703">
      <c r="A2703" s="2" t="s">
        <v>8921</v>
      </c>
      <c r="B2703" s="2" t="s">
        <v>8922</v>
      </c>
      <c r="C2703" s="2">
        <v>4069</v>
      </c>
      <c r="D2703" s="2" t="s">
        <v>69</v>
      </c>
      <c r="E2703" s="2">
        <v>35796.23</v>
      </c>
      <c r="F2703" s="2" t="s">
        <v>69</v>
      </c>
    </row>
    <row r="2704">
      <c r="A2704" s="2" t="s">
        <v>11495</v>
      </c>
      <c r="B2704" s="2" t="s">
        <v>11496</v>
      </c>
      <c r="C2704" s="2">
        <v>-1600</v>
      </c>
      <c r="D2704" s="2" t="s">
        <v>69</v>
      </c>
      <c r="E2704" s="2">
        <v>-88066.32</v>
      </c>
      <c r="F2704" s="2" t="s">
        <v>69</v>
      </c>
    </row>
    <row r="2705">
      <c r="A2705" s="2" t="s">
        <v>11497</v>
      </c>
      <c r="B2705" s="2" t="s">
        <v>11498</v>
      </c>
      <c r="C2705" s="2">
        <v>-1100</v>
      </c>
      <c r="D2705" s="2" t="s">
        <v>69</v>
      </c>
      <c r="E2705" s="2">
        <v>-52751.03</v>
      </c>
      <c r="F2705" s="2" t="s">
        <v>69</v>
      </c>
    </row>
    <row r="2706">
      <c r="A2706" s="2" t="s">
        <v>8925</v>
      </c>
      <c r="B2706" s="2" t="s">
        <v>8926</v>
      </c>
      <c r="C2706" s="2">
        <v>4400</v>
      </c>
      <c r="D2706" s="2" t="s">
        <v>69</v>
      </c>
      <c r="E2706" s="2">
        <v>85322.59</v>
      </c>
      <c r="F2706" s="2" t="s">
        <v>69</v>
      </c>
    </row>
    <row r="2707">
      <c r="A2707" s="2" t="s">
        <v>8927</v>
      </c>
      <c r="B2707" s="2" t="s">
        <v>8928</v>
      </c>
      <c r="C2707" s="2">
        <v>2800</v>
      </c>
      <c r="D2707" s="2" t="s">
        <v>69</v>
      </c>
      <c r="E2707" s="2">
        <v>23430.53</v>
      </c>
      <c r="F2707" s="2" t="s">
        <v>69</v>
      </c>
    </row>
    <row r="2708">
      <c r="A2708" s="2" t="s">
        <v>11499</v>
      </c>
      <c r="B2708" s="2" t="s">
        <v>11500</v>
      </c>
      <c r="C2708" s="2">
        <v>-10500</v>
      </c>
      <c r="D2708" s="2" t="s">
        <v>69</v>
      </c>
      <c r="E2708" s="2">
        <v>-271585.38</v>
      </c>
      <c r="F2708" s="2" t="s">
        <v>69</v>
      </c>
    </row>
    <row r="2709">
      <c r="A2709" s="2" t="s">
        <v>11501</v>
      </c>
      <c r="B2709" s="2" t="s">
        <v>11502</v>
      </c>
      <c r="C2709" s="2">
        <v>2100</v>
      </c>
      <c r="D2709" s="2" t="s">
        <v>69</v>
      </c>
      <c r="E2709" s="2">
        <v>71214.16</v>
      </c>
      <c r="F2709" s="2" t="s">
        <v>69</v>
      </c>
    </row>
    <row r="2710">
      <c r="A2710" s="2" t="s">
        <v>11503</v>
      </c>
      <c r="B2710" s="2" t="s">
        <v>11504</v>
      </c>
      <c r="C2710" s="2">
        <v>-55200</v>
      </c>
      <c r="D2710" s="2" t="s">
        <v>69</v>
      </c>
      <c r="E2710" s="2">
        <v>-185590.06</v>
      </c>
      <c r="F2710" s="2" t="s">
        <v>69</v>
      </c>
    </row>
    <row r="2711">
      <c r="A2711" s="2" t="s">
        <v>8933</v>
      </c>
      <c r="B2711" s="2" t="s">
        <v>8934</v>
      </c>
      <c r="C2711" s="2">
        <v>-935</v>
      </c>
      <c r="D2711" s="2" t="s">
        <v>69</v>
      </c>
      <c r="E2711" s="2">
        <v>-18238.22</v>
      </c>
      <c r="F2711" s="2" t="s">
        <v>69</v>
      </c>
    </row>
    <row r="2712">
      <c r="A2712" s="2" t="s">
        <v>11505</v>
      </c>
      <c r="B2712" s="2" t="s">
        <v>11506</v>
      </c>
      <c r="C2712" s="2">
        <v>-3073</v>
      </c>
      <c r="D2712" s="2" t="s">
        <v>69</v>
      </c>
      <c r="E2712" s="2">
        <v>-46033.54</v>
      </c>
      <c r="F2712" s="2" t="s">
        <v>69</v>
      </c>
    </row>
    <row r="2713">
      <c r="A2713" s="2" t="s">
        <v>11507</v>
      </c>
      <c r="B2713" s="2" t="s">
        <v>11508</v>
      </c>
      <c r="C2713" s="2">
        <v>-37307</v>
      </c>
      <c r="D2713" s="2" t="s">
        <v>69</v>
      </c>
      <c r="E2713" s="2">
        <v>-212695.24</v>
      </c>
      <c r="F2713" s="2" t="s">
        <v>69</v>
      </c>
    </row>
    <row r="2714">
      <c r="A2714" s="2" t="s">
        <v>11509</v>
      </c>
      <c r="B2714" s="2" t="s">
        <v>11510</v>
      </c>
      <c r="C2714" s="2">
        <v>7000</v>
      </c>
      <c r="D2714" s="2" t="s">
        <v>69</v>
      </c>
      <c r="E2714" s="2">
        <v>32532.18</v>
      </c>
      <c r="F2714" s="2" t="s">
        <v>69</v>
      </c>
    </row>
    <row r="2715">
      <c r="A2715" s="2" t="s">
        <v>8937</v>
      </c>
      <c r="B2715" s="2" t="s">
        <v>8938</v>
      </c>
      <c r="C2715" s="2">
        <v>-2000</v>
      </c>
      <c r="D2715" s="2" t="s">
        <v>69</v>
      </c>
      <c r="E2715" s="2">
        <v>-19676.4</v>
      </c>
      <c r="F2715" s="2" t="s">
        <v>69</v>
      </c>
    </row>
    <row r="2716">
      <c r="A2716" s="2" t="s">
        <v>8942</v>
      </c>
      <c r="B2716" s="2" t="s">
        <v>8943</v>
      </c>
      <c r="C2716" s="2">
        <v>-10305</v>
      </c>
      <c r="D2716" s="2" t="s">
        <v>69</v>
      </c>
      <c r="E2716" s="2">
        <v>-208779.3</v>
      </c>
      <c r="F2716" s="2" t="s">
        <v>69</v>
      </c>
    </row>
    <row r="2717">
      <c r="A2717" s="2" t="s">
        <v>8944</v>
      </c>
      <c r="B2717" s="2" t="s">
        <v>8945</v>
      </c>
      <c r="C2717" s="2">
        <v>-8542</v>
      </c>
      <c r="D2717" s="2" t="s">
        <v>69</v>
      </c>
      <c r="E2717" s="2">
        <v>-79440.6</v>
      </c>
      <c r="F2717" s="2" t="s">
        <v>69</v>
      </c>
    </row>
    <row r="2718">
      <c r="A2718" s="2" t="s">
        <v>11511</v>
      </c>
      <c r="B2718" s="2" t="s">
        <v>11512</v>
      </c>
      <c r="C2718" s="2">
        <v>-14500</v>
      </c>
      <c r="D2718" s="2" t="s">
        <v>69</v>
      </c>
      <c r="E2718" s="2">
        <v>-345873.67</v>
      </c>
      <c r="F2718" s="2" t="s">
        <v>69</v>
      </c>
    </row>
    <row r="2719">
      <c r="A2719" s="2" t="s">
        <v>11513</v>
      </c>
      <c r="B2719" s="2" t="s">
        <v>11514</v>
      </c>
      <c r="C2719" s="2">
        <v>-28400</v>
      </c>
      <c r="D2719" s="2" t="s">
        <v>69</v>
      </c>
      <c r="E2719" s="2">
        <v>-138415.6</v>
      </c>
      <c r="F2719" s="2" t="s">
        <v>69</v>
      </c>
    </row>
    <row r="2720">
      <c r="A2720" s="2" t="s">
        <v>8946</v>
      </c>
      <c r="B2720" s="2" t="s">
        <v>8947</v>
      </c>
      <c r="C2720" s="2">
        <v>-3800</v>
      </c>
      <c r="D2720" s="2" t="s">
        <v>69</v>
      </c>
      <c r="E2720" s="2">
        <v>-20292.53</v>
      </c>
      <c r="F2720" s="2" t="s">
        <v>69</v>
      </c>
    </row>
    <row r="2721">
      <c r="A2721" s="2" t="s">
        <v>8948</v>
      </c>
      <c r="B2721" s="2" t="s">
        <v>8949</v>
      </c>
      <c r="C2721" s="2">
        <v>1289</v>
      </c>
      <c r="D2721" s="2" t="s">
        <v>69</v>
      </c>
      <c r="E2721" s="2">
        <v>19915.05</v>
      </c>
      <c r="F2721" s="2" t="s">
        <v>69</v>
      </c>
    </row>
    <row r="2722">
      <c r="A2722" s="2" t="s">
        <v>8950</v>
      </c>
      <c r="B2722" s="2" t="s">
        <v>8951</v>
      </c>
      <c r="C2722" s="2">
        <v>-1780</v>
      </c>
      <c r="D2722" s="2" t="s">
        <v>69</v>
      </c>
      <c r="E2722" s="2">
        <v>-119651.6</v>
      </c>
      <c r="F2722" s="2" t="s">
        <v>69</v>
      </c>
    </row>
    <row r="2723">
      <c r="A2723" s="2" t="s">
        <v>11515</v>
      </c>
      <c r="B2723" s="2" t="s">
        <v>11516</v>
      </c>
      <c r="C2723" s="2">
        <v>-154</v>
      </c>
      <c r="D2723" s="2" t="s">
        <v>69</v>
      </c>
      <c r="E2723" s="2">
        <v>-243028.05</v>
      </c>
      <c r="F2723" s="2" t="s">
        <v>69</v>
      </c>
    </row>
    <row r="2724">
      <c r="A2724" s="2" t="s">
        <v>8952</v>
      </c>
      <c r="B2724" s="2" t="s">
        <v>8953</v>
      </c>
      <c r="C2724" s="2">
        <v>-300</v>
      </c>
      <c r="D2724" s="2" t="s">
        <v>69</v>
      </c>
      <c r="E2724" s="2">
        <v>-5513.66</v>
      </c>
      <c r="F2724" s="2" t="s">
        <v>69</v>
      </c>
    </row>
    <row r="2725">
      <c r="A2725" s="2" t="s">
        <v>11517</v>
      </c>
      <c r="B2725" s="2" t="s">
        <v>11518</v>
      </c>
      <c r="C2725" s="2">
        <v>-13246</v>
      </c>
      <c r="D2725" s="2" t="s">
        <v>69</v>
      </c>
      <c r="E2725" s="2">
        <v>-269278.89</v>
      </c>
      <c r="F2725" s="2" t="s">
        <v>69</v>
      </c>
    </row>
    <row r="2726">
      <c r="A2726" s="2" t="s">
        <v>11519</v>
      </c>
      <c r="B2726" s="2" t="s">
        <v>11520</v>
      </c>
      <c r="C2726" s="2">
        <v>-13800</v>
      </c>
      <c r="D2726" s="2" t="s">
        <v>69</v>
      </c>
      <c r="E2726" s="2">
        <v>-274042.05</v>
      </c>
      <c r="F2726" s="2" t="s">
        <v>69</v>
      </c>
    </row>
    <row r="2727">
      <c r="A2727" s="2" t="s">
        <v>11521</v>
      </c>
      <c r="B2727" s="2" t="s">
        <v>11522</v>
      </c>
      <c r="C2727" s="2">
        <v>-16700</v>
      </c>
      <c r="D2727" s="2" t="s">
        <v>69</v>
      </c>
      <c r="E2727" s="2">
        <v>-346171.62</v>
      </c>
      <c r="F2727" s="2" t="s">
        <v>69</v>
      </c>
    </row>
    <row r="2728">
      <c r="A2728" s="2" t="s">
        <v>8956</v>
      </c>
      <c r="B2728" s="2" t="s">
        <v>8957</v>
      </c>
      <c r="C2728" s="2">
        <v>-1200</v>
      </c>
      <c r="D2728" s="2" t="s">
        <v>69</v>
      </c>
      <c r="E2728" s="2">
        <v>-24040.12</v>
      </c>
      <c r="F2728" s="2" t="s">
        <v>69</v>
      </c>
    </row>
    <row r="2729">
      <c r="A2729" s="2" t="s">
        <v>11523</v>
      </c>
      <c r="B2729" s="2" t="s">
        <v>11524</v>
      </c>
      <c r="C2729" s="2">
        <v>-2200</v>
      </c>
      <c r="D2729" s="2" t="s">
        <v>69</v>
      </c>
      <c r="E2729" s="2">
        <v>-38006.74</v>
      </c>
      <c r="F2729" s="2" t="s">
        <v>69</v>
      </c>
    </row>
    <row r="2730">
      <c r="A2730" s="2" t="s">
        <v>11525</v>
      </c>
      <c r="B2730" s="2" t="s">
        <v>11526</v>
      </c>
      <c r="C2730" s="2">
        <v>2251</v>
      </c>
      <c r="D2730" s="2" t="s">
        <v>69</v>
      </c>
      <c r="E2730" s="2">
        <v>27055.02</v>
      </c>
      <c r="F2730" s="2" t="s">
        <v>69</v>
      </c>
    </row>
    <row r="2731">
      <c r="A2731" s="2" t="s">
        <v>11527</v>
      </c>
      <c r="B2731" s="2" t="s">
        <v>11528</v>
      </c>
      <c r="C2731" s="2">
        <v>-1034</v>
      </c>
      <c r="D2731" s="2" t="s">
        <v>69</v>
      </c>
      <c r="E2731" s="2">
        <v>-64376.84</v>
      </c>
      <c r="F2731" s="2" t="s">
        <v>69</v>
      </c>
    </row>
    <row r="2732">
      <c r="A2732" s="2" t="s">
        <v>8960</v>
      </c>
      <c r="B2732" s="2" t="s">
        <v>8961</v>
      </c>
      <c r="C2732" s="2">
        <v>-1432</v>
      </c>
      <c r="D2732" s="2" t="s">
        <v>69</v>
      </c>
      <c r="E2732" s="2">
        <v>-19360.64</v>
      </c>
      <c r="F2732" s="2" t="s">
        <v>69</v>
      </c>
    </row>
    <row r="2733">
      <c r="A2733" s="2" t="s">
        <v>8962</v>
      </c>
      <c r="B2733" s="2" t="s">
        <v>8963</v>
      </c>
      <c r="C2733" s="2">
        <v>1283</v>
      </c>
      <c r="D2733" s="2" t="s">
        <v>69</v>
      </c>
      <c r="E2733" s="2">
        <v>15742.41</v>
      </c>
      <c r="F2733" s="2" t="s">
        <v>69</v>
      </c>
    </row>
    <row r="2734">
      <c r="A2734" s="2" t="s">
        <v>11529</v>
      </c>
      <c r="B2734" s="2" t="s">
        <v>11530</v>
      </c>
      <c r="C2734" s="2">
        <v>-6600</v>
      </c>
      <c r="D2734" s="2" t="s">
        <v>69</v>
      </c>
      <c r="E2734" s="2">
        <v>-159233.15</v>
      </c>
      <c r="F2734" s="2" t="s">
        <v>69</v>
      </c>
    </row>
    <row r="2735">
      <c r="A2735" s="2" t="s">
        <v>11531</v>
      </c>
      <c r="B2735" s="2" t="s">
        <v>11532</v>
      </c>
      <c r="C2735" s="2">
        <v>-24200</v>
      </c>
      <c r="D2735" s="2" t="s">
        <v>69</v>
      </c>
      <c r="E2735" s="2">
        <v>-352249.44</v>
      </c>
      <c r="F2735" s="2" t="s">
        <v>69</v>
      </c>
    </row>
    <row r="2736">
      <c r="A2736" s="2" t="s">
        <v>8968</v>
      </c>
      <c r="B2736" s="2" t="s">
        <v>8969</v>
      </c>
      <c r="C2736" s="2">
        <v>-3893</v>
      </c>
      <c r="D2736" s="2" t="s">
        <v>69</v>
      </c>
      <c r="E2736" s="2">
        <v>-207964.06</v>
      </c>
      <c r="F2736" s="2" t="s">
        <v>69</v>
      </c>
    </row>
    <row r="2737">
      <c r="A2737" s="2" t="s">
        <v>11533</v>
      </c>
      <c r="B2737" s="2" t="s">
        <v>11534</v>
      </c>
      <c r="C2737" s="2">
        <v>1049</v>
      </c>
      <c r="D2737" s="2" t="s">
        <v>69</v>
      </c>
      <c r="E2737" s="2">
        <v>43363.24</v>
      </c>
      <c r="F2737" s="2" t="s">
        <v>69</v>
      </c>
    </row>
    <row r="2738">
      <c r="A2738" s="2" t="s">
        <v>8970</v>
      </c>
      <c r="B2738" s="2" t="s">
        <v>8971</v>
      </c>
      <c r="C2738" s="2">
        <v>1900</v>
      </c>
      <c r="D2738" s="2" t="s">
        <v>69</v>
      </c>
      <c r="E2738" s="2">
        <v>41656.31</v>
      </c>
      <c r="F2738" s="2" t="s">
        <v>69</v>
      </c>
    </row>
    <row r="2739">
      <c r="A2739" s="2" t="s">
        <v>8974</v>
      </c>
      <c r="B2739" s="2" t="s">
        <v>8975</v>
      </c>
      <c r="C2739" s="2">
        <v>-6679</v>
      </c>
      <c r="D2739" s="2" t="s">
        <v>69</v>
      </c>
      <c r="E2739" s="2">
        <v>-68326.17</v>
      </c>
      <c r="F2739" s="2" t="s">
        <v>69</v>
      </c>
    </row>
    <row r="2740">
      <c r="A2740" s="2" t="s">
        <v>11535</v>
      </c>
      <c r="B2740" s="2" t="s">
        <v>11536</v>
      </c>
      <c r="C2740" s="2">
        <v>-10500</v>
      </c>
      <c r="D2740" s="2" t="s">
        <v>69</v>
      </c>
      <c r="E2740" s="2">
        <v>-64408.45</v>
      </c>
      <c r="F2740" s="2" t="s">
        <v>69</v>
      </c>
    </row>
    <row r="2741">
      <c r="A2741" s="2" t="s">
        <v>11537</v>
      </c>
      <c r="B2741" s="2" t="s">
        <v>11538</v>
      </c>
      <c r="C2741" s="2">
        <v>-14000</v>
      </c>
      <c r="D2741" s="2" t="s">
        <v>69</v>
      </c>
      <c r="E2741" s="2">
        <v>-206873.63</v>
      </c>
      <c r="F2741" s="2" t="s">
        <v>69</v>
      </c>
    </row>
    <row r="2742">
      <c r="A2742" s="2" t="s">
        <v>11539</v>
      </c>
      <c r="B2742" s="2" t="s">
        <v>11540</v>
      </c>
      <c r="C2742" s="2">
        <v>-47160</v>
      </c>
      <c r="D2742" s="2" t="s">
        <v>69</v>
      </c>
      <c r="E2742" s="2">
        <v>-193280.89</v>
      </c>
      <c r="F2742" s="2" t="s">
        <v>69</v>
      </c>
    </row>
    <row r="2743">
      <c r="A2743" s="2" t="s">
        <v>11541</v>
      </c>
      <c r="B2743" s="2" t="s">
        <v>11542</v>
      </c>
      <c r="C2743" s="2">
        <v>48769</v>
      </c>
      <c r="D2743" s="2" t="s">
        <v>69</v>
      </c>
      <c r="E2743" s="2">
        <v>65875.57</v>
      </c>
      <c r="F2743" s="2" t="s">
        <v>69</v>
      </c>
    </row>
    <row r="2744">
      <c r="A2744" s="2" t="s">
        <v>8978</v>
      </c>
      <c r="B2744" s="2" t="s">
        <v>8979</v>
      </c>
      <c r="C2744" s="2">
        <v>3650</v>
      </c>
      <c r="D2744" s="2" t="s">
        <v>69</v>
      </c>
      <c r="E2744" s="2">
        <v>19902.65</v>
      </c>
      <c r="F2744" s="2" t="s">
        <v>69</v>
      </c>
    </row>
    <row r="2745">
      <c r="A2745" s="2" t="s">
        <v>8980</v>
      </c>
      <c r="B2745" s="2" t="s">
        <v>8981</v>
      </c>
      <c r="C2745" s="2">
        <v>8211</v>
      </c>
      <c r="D2745" s="2" t="s">
        <v>69</v>
      </c>
      <c r="E2745" s="2">
        <v>127681.05</v>
      </c>
      <c r="F2745" s="2" t="s">
        <v>69</v>
      </c>
    </row>
    <row r="2746">
      <c r="A2746" s="2" t="s">
        <v>11543</v>
      </c>
      <c r="B2746" s="2" t="s">
        <v>11544</v>
      </c>
      <c r="C2746" s="2">
        <v>-67700</v>
      </c>
      <c r="D2746" s="2" t="s">
        <v>69</v>
      </c>
      <c r="E2746" s="2">
        <v>-226429.14</v>
      </c>
      <c r="F2746" s="2" t="s">
        <v>69</v>
      </c>
    </row>
    <row r="2747">
      <c r="A2747" s="2" t="s">
        <v>11545</v>
      </c>
      <c r="B2747" s="2" t="s">
        <v>11546</v>
      </c>
      <c r="C2747" s="2">
        <v>-7900</v>
      </c>
      <c r="D2747" s="2" t="s">
        <v>69</v>
      </c>
      <c r="E2747" s="2">
        <v>-207817.22</v>
      </c>
      <c r="F2747" s="2" t="s">
        <v>69</v>
      </c>
    </row>
    <row r="2748">
      <c r="A2748" s="2" t="s">
        <v>8988</v>
      </c>
      <c r="B2748" s="2" t="s">
        <v>8989</v>
      </c>
      <c r="C2748" s="2">
        <v>2100</v>
      </c>
      <c r="D2748" s="2" t="s">
        <v>69</v>
      </c>
      <c r="E2748" s="2">
        <v>48740.31</v>
      </c>
      <c r="F2748" s="2" t="s">
        <v>69</v>
      </c>
    </row>
    <row r="2749">
      <c r="A2749" s="2" t="s">
        <v>11547</v>
      </c>
      <c r="B2749" s="2" t="s">
        <v>11548</v>
      </c>
      <c r="C2749" s="2">
        <v>8500</v>
      </c>
      <c r="D2749" s="2" t="s">
        <v>69</v>
      </c>
      <c r="E2749" s="2">
        <v>165099.23</v>
      </c>
      <c r="F2749" s="2" t="s">
        <v>69</v>
      </c>
    </row>
    <row r="2750">
      <c r="A2750" s="2" t="s">
        <v>8998</v>
      </c>
      <c r="B2750" s="2" t="s">
        <v>8999</v>
      </c>
      <c r="C2750" s="2">
        <v>11400</v>
      </c>
      <c r="D2750" s="2" t="s">
        <v>69</v>
      </c>
      <c r="E2750" s="2">
        <v>122891.55</v>
      </c>
      <c r="F2750" s="2" t="s">
        <v>69</v>
      </c>
    </row>
    <row r="2751">
      <c r="A2751" s="2" t="s">
        <v>11549</v>
      </c>
      <c r="B2751" s="2" t="s">
        <v>11550</v>
      </c>
      <c r="C2751" s="2">
        <v>1966</v>
      </c>
      <c r="D2751" s="2" t="s">
        <v>69</v>
      </c>
      <c r="E2751" s="2">
        <v>65222.05</v>
      </c>
      <c r="F2751" s="2" t="s">
        <v>69</v>
      </c>
    </row>
    <row r="2752">
      <c r="A2752" s="2" t="s">
        <v>9004</v>
      </c>
      <c r="B2752" s="2" t="s">
        <v>9005</v>
      </c>
      <c r="C2752" s="2">
        <v>1800</v>
      </c>
      <c r="D2752" s="2" t="s">
        <v>69</v>
      </c>
      <c r="E2752" s="2">
        <v>70305.77</v>
      </c>
      <c r="F2752" s="2" t="s">
        <v>69</v>
      </c>
    </row>
    <row r="2753">
      <c r="A2753" s="2" t="s">
        <v>9006</v>
      </c>
      <c r="B2753" s="2" t="s">
        <v>9007</v>
      </c>
      <c r="C2753" s="2">
        <v>3860</v>
      </c>
      <c r="D2753" s="2" t="s">
        <v>69</v>
      </c>
      <c r="E2753" s="2">
        <v>60254.6</v>
      </c>
      <c r="F2753" s="2" t="s">
        <v>69</v>
      </c>
    </row>
    <row r="2754">
      <c r="A2754" s="2" t="s">
        <v>9008</v>
      </c>
      <c r="B2754" s="2" t="s">
        <v>9009</v>
      </c>
      <c r="C2754" s="2">
        <v>1215</v>
      </c>
      <c r="D2754" s="2" t="s">
        <v>69</v>
      </c>
      <c r="E2754" s="2">
        <v>18249.3</v>
      </c>
      <c r="F2754" s="2" t="s">
        <v>69</v>
      </c>
    </row>
    <row r="2755">
      <c r="A2755" s="2" t="s">
        <v>11551</v>
      </c>
      <c r="B2755" s="2" t="s">
        <v>11552</v>
      </c>
      <c r="C2755" s="2">
        <v>-1012</v>
      </c>
      <c r="D2755" s="2" t="s">
        <v>69</v>
      </c>
      <c r="E2755" s="2">
        <v>-60977.18</v>
      </c>
      <c r="F2755" s="2" t="s">
        <v>69</v>
      </c>
    </row>
    <row r="2756">
      <c r="A2756" s="2" t="s">
        <v>11553</v>
      </c>
      <c r="B2756" s="2" t="s">
        <v>11554</v>
      </c>
      <c r="C2756" s="2">
        <v>-2300</v>
      </c>
      <c r="D2756" s="2" t="s">
        <v>69</v>
      </c>
      <c r="E2756" s="2">
        <v>-80912.69</v>
      </c>
      <c r="F2756" s="2" t="s">
        <v>69</v>
      </c>
    </row>
    <row r="2757">
      <c r="A2757" s="2" t="s">
        <v>9010</v>
      </c>
      <c r="B2757" s="2" t="s">
        <v>9011</v>
      </c>
      <c r="C2757" s="2">
        <v>-1995</v>
      </c>
      <c r="D2757" s="2" t="s">
        <v>69</v>
      </c>
      <c r="E2757" s="2">
        <v>-47820.15</v>
      </c>
      <c r="F2757" s="2" t="s">
        <v>69</v>
      </c>
    </row>
    <row r="2758">
      <c r="A2758" s="2" t="s">
        <v>9012</v>
      </c>
      <c r="B2758" s="2" t="s">
        <v>9013</v>
      </c>
      <c r="C2758" s="2">
        <v>4300</v>
      </c>
      <c r="D2758" s="2" t="s">
        <v>69</v>
      </c>
      <c r="E2758" s="2">
        <v>94214.39</v>
      </c>
      <c r="F2758" s="2" t="s">
        <v>69</v>
      </c>
    </row>
    <row r="2759">
      <c r="A2759" s="2" t="s">
        <v>11555</v>
      </c>
      <c r="B2759" s="2" t="s">
        <v>11556</v>
      </c>
      <c r="C2759" s="2">
        <v>-30500</v>
      </c>
      <c r="D2759" s="2" t="s">
        <v>69</v>
      </c>
      <c r="E2759" s="2">
        <v>-246167.6</v>
      </c>
      <c r="F2759" s="2" t="s">
        <v>69</v>
      </c>
    </row>
    <row r="2760">
      <c r="A2760" s="2" t="s">
        <v>9014</v>
      </c>
      <c r="B2760" s="2" t="s">
        <v>9015</v>
      </c>
      <c r="C2760" s="2">
        <v>10018</v>
      </c>
      <c r="D2760" s="2" t="s">
        <v>69</v>
      </c>
      <c r="E2760" s="2">
        <v>76291.58</v>
      </c>
      <c r="F2760" s="2" t="s">
        <v>69</v>
      </c>
    </row>
    <row r="2761">
      <c r="A2761" s="2" t="s">
        <v>11557</v>
      </c>
      <c r="B2761" s="2" t="s">
        <v>11558</v>
      </c>
      <c r="C2761" s="2">
        <v>-3600</v>
      </c>
      <c r="D2761" s="2" t="s">
        <v>69</v>
      </c>
      <c r="E2761" s="2">
        <v>-82418.19</v>
      </c>
      <c r="F2761" s="2" t="s">
        <v>69</v>
      </c>
    </row>
    <row r="2762">
      <c r="A2762" s="2" t="s">
        <v>11559</v>
      </c>
      <c r="B2762" s="2" t="s">
        <v>11560</v>
      </c>
      <c r="C2762" s="2">
        <v>-2300</v>
      </c>
      <c r="D2762" s="2" t="s">
        <v>69</v>
      </c>
      <c r="E2762" s="2">
        <v>-180928.56</v>
      </c>
      <c r="F2762" s="2" t="s">
        <v>69</v>
      </c>
    </row>
    <row r="2763">
      <c r="A2763" s="2" t="s">
        <v>11561</v>
      </c>
      <c r="B2763" s="2" t="s">
        <v>11562</v>
      </c>
      <c r="C2763" s="2">
        <v>-18300</v>
      </c>
      <c r="D2763" s="2" t="s">
        <v>69</v>
      </c>
      <c r="E2763" s="2">
        <v>-380288.66</v>
      </c>
      <c r="F2763" s="2" t="s">
        <v>69</v>
      </c>
    </row>
    <row r="2764">
      <c r="A2764" s="2" t="s">
        <v>11563</v>
      </c>
      <c r="B2764" s="2" t="s">
        <v>11564</v>
      </c>
      <c r="C2764" s="2">
        <v>6700</v>
      </c>
      <c r="D2764" s="2" t="s">
        <v>69</v>
      </c>
      <c r="E2764" s="2">
        <v>163224.19</v>
      </c>
      <c r="F2764" s="2" t="s">
        <v>69</v>
      </c>
    </row>
    <row r="2765">
      <c r="A2765" s="2" t="s">
        <v>11565</v>
      </c>
      <c r="B2765" s="2" t="s">
        <v>11566</v>
      </c>
      <c r="C2765" s="2">
        <v>12800</v>
      </c>
      <c r="D2765" s="2" t="s">
        <v>69</v>
      </c>
      <c r="E2765" s="2">
        <v>53998.86</v>
      </c>
      <c r="F2765" s="2" t="s">
        <v>69</v>
      </c>
    </row>
    <row r="2766">
      <c r="A2766" s="2" t="s">
        <v>11567</v>
      </c>
      <c r="B2766" s="2" t="s">
        <v>11568</v>
      </c>
      <c r="C2766" s="2">
        <v>2197</v>
      </c>
      <c r="D2766" s="2" t="s">
        <v>69</v>
      </c>
      <c r="E2766" s="2">
        <v>26122.33</v>
      </c>
      <c r="F2766" s="2" t="s">
        <v>69</v>
      </c>
    </row>
    <row r="2767">
      <c r="A2767" s="2" t="s">
        <v>9022</v>
      </c>
      <c r="B2767" s="2" t="s">
        <v>9023</v>
      </c>
      <c r="C2767" s="2">
        <v>-2192</v>
      </c>
      <c r="D2767" s="2" t="s">
        <v>69</v>
      </c>
      <c r="E2767" s="2">
        <v>-23268.28</v>
      </c>
      <c r="F2767" s="2" t="s">
        <v>69</v>
      </c>
    </row>
    <row r="2768">
      <c r="A2768" s="2" t="s">
        <v>9024</v>
      </c>
      <c r="B2768" s="2" t="s">
        <v>9025</v>
      </c>
      <c r="C2768" s="2">
        <v>2817</v>
      </c>
      <c r="D2768" s="2" t="s">
        <v>69</v>
      </c>
      <c r="E2768" s="2">
        <v>66058.65</v>
      </c>
      <c r="F2768" s="2" t="s">
        <v>69</v>
      </c>
    </row>
    <row r="2769">
      <c r="A2769" s="2" t="s">
        <v>11569</v>
      </c>
      <c r="B2769" s="2" t="s">
        <v>11570</v>
      </c>
      <c r="C2769" s="2">
        <v>2500</v>
      </c>
      <c r="D2769" s="2" t="s">
        <v>69</v>
      </c>
      <c r="E2769" s="2">
        <v>21330.83</v>
      </c>
      <c r="F2769" s="2" t="s">
        <v>69</v>
      </c>
    </row>
    <row r="2770">
      <c r="A2770" s="2" t="s">
        <v>9028</v>
      </c>
      <c r="B2770" s="2" t="s">
        <v>9029</v>
      </c>
      <c r="C2770" s="2">
        <v>8656</v>
      </c>
      <c r="D2770" s="2" t="s">
        <v>69</v>
      </c>
      <c r="E2770" s="2">
        <v>96860.64</v>
      </c>
      <c r="F2770" s="2" t="s">
        <v>69</v>
      </c>
    </row>
    <row r="2771">
      <c r="A2771" s="2" t="s">
        <v>9034</v>
      </c>
      <c r="B2771" s="2" t="s">
        <v>9035</v>
      </c>
      <c r="C2771" s="2">
        <v>398</v>
      </c>
      <c r="D2771" s="2" t="s">
        <v>69</v>
      </c>
      <c r="E2771" s="2">
        <v>53582.74</v>
      </c>
      <c r="F2771" s="2" t="s">
        <v>69</v>
      </c>
    </row>
    <row r="2772">
      <c r="A2772" s="2" t="s">
        <v>9036</v>
      </c>
      <c r="B2772" s="2" t="s">
        <v>9037</v>
      </c>
      <c r="C2772" s="2">
        <v>1320</v>
      </c>
      <c r="D2772" s="2" t="s">
        <v>69</v>
      </c>
      <c r="E2772" s="2">
        <v>89139.57</v>
      </c>
      <c r="F2772" s="2" t="s">
        <v>69</v>
      </c>
    </row>
    <row r="2773">
      <c r="A2773" s="2" t="s">
        <v>11571</v>
      </c>
      <c r="B2773" s="2" t="s">
        <v>11572</v>
      </c>
      <c r="C2773" s="2">
        <v>2875</v>
      </c>
      <c r="D2773" s="2" t="s">
        <v>69</v>
      </c>
      <c r="E2773" s="2">
        <v>24466.25</v>
      </c>
      <c r="F2773" s="2" t="s">
        <v>69</v>
      </c>
    </row>
    <row r="2774">
      <c r="A2774" s="2" t="s">
        <v>11573</v>
      </c>
      <c r="B2774" s="2" t="s">
        <v>11574</v>
      </c>
      <c r="C2774" s="2">
        <v>-1182</v>
      </c>
      <c r="D2774" s="2" t="s">
        <v>69</v>
      </c>
      <c r="E2774" s="2">
        <v>-122112.42</v>
      </c>
      <c r="F2774" s="2" t="s">
        <v>69</v>
      </c>
    </row>
    <row r="2775">
      <c r="A2775" s="2" t="s">
        <v>11575</v>
      </c>
      <c r="B2775" s="2" t="s">
        <v>11576</v>
      </c>
      <c r="C2775" s="2">
        <v>-121</v>
      </c>
      <c r="D2775" s="2" t="s">
        <v>69</v>
      </c>
      <c r="E2775" s="2">
        <v>-169389.68</v>
      </c>
      <c r="F2775" s="2" t="s">
        <v>69</v>
      </c>
    </row>
    <row r="2776">
      <c r="A2776" s="2" t="s">
        <v>11577</v>
      </c>
      <c r="B2776" s="2" t="s">
        <v>11578</v>
      </c>
      <c r="C2776" s="2">
        <v>-2100</v>
      </c>
      <c r="D2776" s="2" t="s">
        <v>69</v>
      </c>
      <c r="E2776" s="2">
        <v>-138886.63</v>
      </c>
      <c r="F2776" s="2" t="s">
        <v>69</v>
      </c>
    </row>
    <row r="2777">
      <c r="A2777" s="2" t="s">
        <v>9038</v>
      </c>
      <c r="B2777" s="2" t="s">
        <v>9039</v>
      </c>
      <c r="C2777" s="2">
        <v>-913</v>
      </c>
      <c r="D2777" s="2" t="s">
        <v>69</v>
      </c>
      <c r="E2777" s="2">
        <v>-20551.63</v>
      </c>
      <c r="F2777" s="2" t="s">
        <v>69</v>
      </c>
    </row>
    <row r="2778">
      <c r="A2778" s="2" t="s">
        <v>9040</v>
      </c>
      <c r="B2778" s="2" t="s">
        <v>9041</v>
      </c>
      <c r="C2778" s="2">
        <v>18541</v>
      </c>
      <c r="D2778" s="2" t="s">
        <v>69</v>
      </c>
      <c r="E2778" s="2">
        <v>414123.85</v>
      </c>
      <c r="F2778" s="2" t="s">
        <v>69</v>
      </c>
    </row>
    <row r="2779">
      <c r="A2779" s="2" t="s">
        <v>9042</v>
      </c>
      <c r="B2779" s="2" t="s">
        <v>9043</v>
      </c>
      <c r="C2779" s="2">
        <v>-263</v>
      </c>
      <c r="D2779" s="2" t="s">
        <v>69</v>
      </c>
      <c r="E2779" s="2">
        <v>-22807.36</v>
      </c>
      <c r="F2779" s="2" t="s">
        <v>69</v>
      </c>
    </row>
    <row r="2780">
      <c r="A2780" s="2" t="s">
        <v>11579</v>
      </c>
      <c r="B2780" s="2" t="s">
        <v>11580</v>
      </c>
      <c r="C2780" s="2">
        <v>-103979</v>
      </c>
      <c r="D2780" s="2" t="s">
        <v>69</v>
      </c>
      <c r="E2780" s="2">
        <v>-167643.72</v>
      </c>
      <c r="F2780" s="2" t="s">
        <v>69</v>
      </c>
    </row>
    <row r="2781">
      <c r="A2781" s="2" t="s">
        <v>9044</v>
      </c>
      <c r="B2781" s="2" t="s">
        <v>9045</v>
      </c>
      <c r="C2781" s="2">
        <v>-8000</v>
      </c>
      <c r="D2781" s="2" t="s">
        <v>69</v>
      </c>
      <c r="E2781" s="2">
        <v>-88290.6</v>
      </c>
      <c r="F2781" s="2" t="s">
        <v>69</v>
      </c>
    </row>
    <row r="2782">
      <c r="A2782" s="2" t="s">
        <v>9046</v>
      </c>
      <c r="B2782" s="2" t="s">
        <v>9047</v>
      </c>
      <c r="C2782" s="2">
        <v>2475</v>
      </c>
      <c r="D2782" s="2" t="s">
        <v>69</v>
      </c>
      <c r="E2782" s="2">
        <v>284142.09</v>
      </c>
      <c r="F2782" s="2" t="s">
        <v>69</v>
      </c>
    </row>
    <row r="2783">
      <c r="A2783" s="2" t="s">
        <v>9048</v>
      </c>
      <c r="B2783" s="2" t="s">
        <v>9049</v>
      </c>
      <c r="C2783" s="2">
        <v>22</v>
      </c>
      <c r="D2783" s="2" t="s">
        <v>69</v>
      </c>
      <c r="E2783" s="2">
        <v>28451.17</v>
      </c>
      <c r="F2783" s="2" t="s">
        <v>69</v>
      </c>
    </row>
    <row r="2784">
      <c r="A2784" s="2" t="s">
        <v>9050</v>
      </c>
      <c r="B2784" s="2" t="s">
        <v>9051</v>
      </c>
      <c r="C2784" s="2">
        <v>1176</v>
      </c>
      <c r="D2784" s="2" t="s">
        <v>69</v>
      </c>
      <c r="E2784" s="2">
        <v>33504.24</v>
      </c>
      <c r="F2784" s="2" t="s">
        <v>69</v>
      </c>
    </row>
    <row r="2785">
      <c r="A2785" s="2" t="s">
        <v>9052</v>
      </c>
      <c r="B2785" s="2" t="s">
        <v>9053</v>
      </c>
      <c r="C2785" s="2">
        <v>-2000</v>
      </c>
      <c r="D2785" s="2" t="s">
        <v>69</v>
      </c>
      <c r="E2785" s="2">
        <v>-15340</v>
      </c>
      <c r="F2785" s="2" t="s">
        <v>69</v>
      </c>
    </row>
    <row r="2786">
      <c r="A2786" s="2" t="s">
        <v>11581</v>
      </c>
      <c r="B2786" s="2" t="s">
        <v>11582</v>
      </c>
      <c r="C2786" s="2">
        <v>185</v>
      </c>
      <c r="D2786" s="2" t="s">
        <v>69</v>
      </c>
      <c r="E2786" s="2">
        <v>46133.45</v>
      </c>
      <c r="F2786" s="2" t="s">
        <v>69</v>
      </c>
    </row>
    <row r="2787">
      <c r="A2787" s="2" t="s">
        <v>11583</v>
      </c>
      <c r="B2787" s="2" t="s">
        <v>11584</v>
      </c>
      <c r="C2787" s="2">
        <v>-1585</v>
      </c>
      <c r="D2787" s="2" t="s">
        <v>69</v>
      </c>
      <c r="E2787" s="2">
        <v>-57143.75</v>
      </c>
      <c r="F2787" s="2" t="s">
        <v>69</v>
      </c>
    </row>
    <row r="2788">
      <c r="A2788" s="2" t="s">
        <v>9058</v>
      </c>
      <c r="B2788" s="2" t="s">
        <v>9059</v>
      </c>
      <c r="C2788" s="2">
        <v>4430</v>
      </c>
      <c r="D2788" s="2" t="s">
        <v>69</v>
      </c>
      <c r="E2788" s="2">
        <v>57102.7</v>
      </c>
      <c r="F2788" s="2" t="s">
        <v>69</v>
      </c>
    </row>
    <row r="2789">
      <c r="A2789" s="2" t="s">
        <v>9060</v>
      </c>
      <c r="B2789" s="2" t="s">
        <v>9061</v>
      </c>
      <c r="C2789" s="2">
        <v>-15201</v>
      </c>
      <c r="D2789" s="2" t="s">
        <v>69</v>
      </c>
      <c r="E2789" s="2">
        <v>-158850.45</v>
      </c>
      <c r="F2789" s="2" t="s">
        <v>69</v>
      </c>
    </row>
    <row r="2790">
      <c r="A2790" s="2" t="s">
        <v>9062</v>
      </c>
      <c r="B2790" s="2" t="s">
        <v>9063</v>
      </c>
      <c r="C2790" s="2">
        <v>646</v>
      </c>
      <c r="D2790" s="2" t="s">
        <v>69</v>
      </c>
      <c r="E2790" s="2">
        <v>39134.68</v>
      </c>
      <c r="F2790" s="2" t="s">
        <v>69</v>
      </c>
    </row>
    <row r="2791">
      <c r="A2791" s="2" t="s">
        <v>11585</v>
      </c>
      <c r="B2791" s="2" t="s">
        <v>11586</v>
      </c>
      <c r="C2791" s="2">
        <v>-4749</v>
      </c>
      <c r="D2791" s="2" t="s">
        <v>69</v>
      </c>
      <c r="E2791" s="2">
        <v>-50814.3</v>
      </c>
      <c r="F2791" s="2" t="s">
        <v>69</v>
      </c>
    </row>
    <row r="2792">
      <c r="A2792" s="2" t="s">
        <v>11587</v>
      </c>
      <c r="B2792" s="2" t="s">
        <v>9067</v>
      </c>
      <c r="C2792" s="2">
        <v>7425</v>
      </c>
      <c r="D2792" s="2" t="s">
        <v>69</v>
      </c>
      <c r="E2792" s="2">
        <v>76774.5</v>
      </c>
      <c r="F2792" s="2" t="s">
        <v>69</v>
      </c>
    </row>
    <row r="2793">
      <c r="A2793" s="2" t="s">
        <v>9068</v>
      </c>
      <c r="B2793" s="2" t="s">
        <v>9069</v>
      </c>
      <c r="C2793" s="2">
        <v>-1669</v>
      </c>
      <c r="D2793" s="2" t="s">
        <v>69</v>
      </c>
      <c r="E2793" s="2">
        <v>-33530.21</v>
      </c>
      <c r="F2793" s="2" t="s">
        <v>69</v>
      </c>
    </row>
    <row r="2794">
      <c r="A2794" s="2" t="s">
        <v>11588</v>
      </c>
      <c r="B2794" s="2" t="s">
        <v>11589</v>
      </c>
      <c r="C2794" s="2">
        <v>16800</v>
      </c>
      <c r="D2794" s="2" t="s">
        <v>69</v>
      </c>
      <c r="E2794" s="2">
        <v>51308.81</v>
      </c>
      <c r="F2794" s="2" t="s">
        <v>69</v>
      </c>
    </row>
    <row r="2795">
      <c r="A2795" s="2" t="s">
        <v>9076</v>
      </c>
      <c r="B2795" s="2" t="s">
        <v>9077</v>
      </c>
      <c r="C2795" s="2">
        <v>4022</v>
      </c>
      <c r="D2795" s="2" t="s">
        <v>69</v>
      </c>
      <c r="E2795" s="2">
        <v>20391.54</v>
      </c>
      <c r="F2795" s="2" t="s">
        <v>69</v>
      </c>
    </row>
    <row r="2796">
      <c r="A2796" s="2" t="s">
        <v>9080</v>
      </c>
      <c r="B2796" s="2" t="s">
        <v>9081</v>
      </c>
      <c r="C2796" s="2">
        <v>-4782</v>
      </c>
      <c r="D2796" s="2" t="s">
        <v>69</v>
      </c>
      <c r="E2796" s="2">
        <v>-384998.82</v>
      </c>
      <c r="F2796" s="2" t="s">
        <v>69</v>
      </c>
    </row>
    <row r="2797">
      <c r="A2797" s="2" t="s">
        <v>9082</v>
      </c>
      <c r="B2797" s="2" t="s">
        <v>9083</v>
      </c>
      <c r="C2797" s="2">
        <v>2413</v>
      </c>
      <c r="D2797" s="2" t="s">
        <v>69</v>
      </c>
      <c r="E2797" s="2">
        <v>22110.28</v>
      </c>
      <c r="F2797" s="2" t="s">
        <v>69</v>
      </c>
    </row>
    <row r="2798">
      <c r="A2798" s="2" t="s">
        <v>9086</v>
      </c>
      <c r="B2798" s="2" t="s">
        <v>9087</v>
      </c>
      <c r="C2798" s="2">
        <v>-66110</v>
      </c>
      <c r="D2798" s="2" t="s">
        <v>69</v>
      </c>
      <c r="E2798" s="2">
        <v>-161311.03</v>
      </c>
      <c r="F2798" s="2" t="s">
        <v>69</v>
      </c>
    </row>
    <row r="2799">
      <c r="A2799" s="2" t="s">
        <v>11590</v>
      </c>
      <c r="B2799" s="2" t="s">
        <v>11591</v>
      </c>
      <c r="C2799" s="2">
        <v>-5003</v>
      </c>
      <c r="D2799" s="2" t="s">
        <v>69</v>
      </c>
      <c r="E2799" s="2">
        <v>-33420.04</v>
      </c>
      <c r="F2799" s="2" t="s">
        <v>69</v>
      </c>
    </row>
    <row r="2800">
      <c r="A2800" s="2" t="s">
        <v>11592</v>
      </c>
      <c r="B2800" s="2" t="s">
        <v>11593</v>
      </c>
      <c r="C2800" s="2">
        <v>-718</v>
      </c>
      <c r="D2800" s="2" t="s">
        <v>69</v>
      </c>
      <c r="E2800" s="2">
        <v>-11613.01</v>
      </c>
      <c r="F2800" s="2" t="s">
        <v>69</v>
      </c>
    </row>
    <row r="2801">
      <c r="A2801" s="2" t="s">
        <v>9090</v>
      </c>
      <c r="B2801" s="2" t="s">
        <v>9091</v>
      </c>
      <c r="C2801" s="2">
        <v>789</v>
      </c>
      <c r="D2801" s="2" t="s">
        <v>69</v>
      </c>
      <c r="E2801" s="2">
        <v>114594.36</v>
      </c>
      <c r="F2801" s="2" t="s">
        <v>69</v>
      </c>
    </row>
    <row r="2802">
      <c r="A2802" s="2" t="s">
        <v>11594</v>
      </c>
      <c r="B2802" s="2" t="s">
        <v>6240</v>
      </c>
      <c r="C2802" s="2">
        <v>757</v>
      </c>
      <c r="D2802" s="2" t="s">
        <v>69</v>
      </c>
      <c r="E2802" s="2">
        <v>40211.84</v>
      </c>
      <c r="F2802" s="2" t="s">
        <v>69</v>
      </c>
    </row>
    <row r="2803">
      <c r="A2803" s="2" t="s">
        <v>11595</v>
      </c>
      <c r="B2803" s="2" t="s">
        <v>11596</v>
      </c>
      <c r="C2803" s="2">
        <v>1210</v>
      </c>
      <c r="D2803" s="2" t="s">
        <v>69</v>
      </c>
      <c r="E2803" s="2">
        <v>16879.5</v>
      </c>
      <c r="F2803" s="2" t="s">
        <v>69</v>
      </c>
    </row>
    <row r="2804">
      <c r="A2804" s="2" t="s">
        <v>9094</v>
      </c>
      <c r="B2804" s="2" t="s">
        <v>9095</v>
      </c>
      <c r="C2804" s="2">
        <v>2940</v>
      </c>
      <c r="D2804" s="2" t="s">
        <v>69</v>
      </c>
      <c r="E2804" s="2">
        <v>70383.6</v>
      </c>
      <c r="F2804" s="2" t="s">
        <v>69</v>
      </c>
    </row>
    <row r="2805">
      <c r="A2805" s="2" t="s">
        <v>11597</v>
      </c>
      <c r="B2805" s="2" t="s">
        <v>11598</v>
      </c>
      <c r="C2805" s="2">
        <v>-11100</v>
      </c>
      <c r="D2805" s="2" t="s">
        <v>69</v>
      </c>
      <c r="E2805" s="2">
        <v>-188929.33</v>
      </c>
      <c r="F2805" s="2" t="s">
        <v>69</v>
      </c>
    </row>
    <row r="2806">
      <c r="A2806" s="2" t="s">
        <v>9098</v>
      </c>
      <c r="B2806" s="2" t="s">
        <v>9099</v>
      </c>
      <c r="C2806" s="2">
        <v>1160</v>
      </c>
      <c r="D2806" s="2" t="s">
        <v>69</v>
      </c>
      <c r="E2806" s="2">
        <v>55869.38</v>
      </c>
      <c r="F2806" s="2" t="s">
        <v>69</v>
      </c>
    </row>
    <row r="2807">
      <c r="A2807" s="2" t="s">
        <v>9100</v>
      </c>
      <c r="B2807" s="2" t="s">
        <v>9101</v>
      </c>
      <c r="C2807" s="2">
        <v>8331</v>
      </c>
      <c r="D2807" s="2" t="s">
        <v>69</v>
      </c>
      <c r="E2807" s="2">
        <v>20354.42</v>
      </c>
      <c r="F2807" s="2" t="s">
        <v>69</v>
      </c>
    </row>
    <row r="2808">
      <c r="A2808" s="2" t="s">
        <v>9102</v>
      </c>
      <c r="B2808" s="2" t="s">
        <v>9103</v>
      </c>
      <c r="C2808" s="2">
        <v>-3580</v>
      </c>
      <c r="D2808" s="2" t="s">
        <v>69</v>
      </c>
      <c r="E2808" s="2">
        <v>-87300.95</v>
      </c>
      <c r="F2808" s="2" t="s">
        <v>69</v>
      </c>
    </row>
    <row r="2809">
      <c r="A2809" s="2" t="s">
        <v>11599</v>
      </c>
      <c r="B2809" s="2" t="s">
        <v>11600</v>
      </c>
      <c r="C2809" s="2">
        <v>1164</v>
      </c>
      <c r="D2809" s="2" t="s">
        <v>69</v>
      </c>
      <c r="E2809" s="2">
        <v>70096.08</v>
      </c>
      <c r="F2809" s="2" t="s">
        <v>69</v>
      </c>
    </row>
    <row r="2810">
      <c r="A2810" s="2" t="s">
        <v>9106</v>
      </c>
      <c r="B2810" s="2" t="s">
        <v>9107</v>
      </c>
      <c r="C2810" s="2">
        <v>-836</v>
      </c>
      <c r="D2810" s="2" t="s">
        <v>69</v>
      </c>
      <c r="E2810" s="2">
        <v>-29761.6</v>
      </c>
      <c r="F2810" s="2" t="s">
        <v>69</v>
      </c>
    </row>
    <row r="2811">
      <c r="A2811" s="2" t="s">
        <v>11601</v>
      </c>
      <c r="B2811" s="2" t="s">
        <v>11602</v>
      </c>
      <c r="C2811" s="2">
        <v>-33000</v>
      </c>
      <c r="D2811" s="2" t="s">
        <v>69</v>
      </c>
      <c r="E2811" s="2">
        <v>-70660.76</v>
      </c>
      <c r="F2811" s="2" t="s">
        <v>69</v>
      </c>
    </row>
    <row r="2812">
      <c r="A2812" s="2" t="s">
        <v>9108</v>
      </c>
      <c r="B2812" s="2" t="s">
        <v>9109</v>
      </c>
      <c r="C2812" s="2">
        <v>-6023</v>
      </c>
      <c r="D2812" s="2" t="s">
        <v>69</v>
      </c>
      <c r="E2812" s="2">
        <v>-42462.15</v>
      </c>
      <c r="F2812" s="2" t="s">
        <v>69</v>
      </c>
    </row>
    <row r="2813">
      <c r="A2813" s="2" t="s">
        <v>9112</v>
      </c>
      <c r="B2813" s="2" t="s">
        <v>9113</v>
      </c>
      <c r="C2813" s="2">
        <v>1874</v>
      </c>
      <c r="D2813" s="2" t="s">
        <v>69</v>
      </c>
      <c r="E2813" s="2">
        <v>67557.7</v>
      </c>
      <c r="F2813" s="2" t="s">
        <v>69</v>
      </c>
    </row>
    <row r="2814">
      <c r="A2814" s="2" t="s">
        <v>9114</v>
      </c>
      <c r="B2814" s="2" t="s">
        <v>9115</v>
      </c>
      <c r="C2814" s="2">
        <v>-12508</v>
      </c>
      <c r="D2814" s="2" t="s">
        <v>69</v>
      </c>
      <c r="E2814" s="2">
        <v>-16656.91</v>
      </c>
      <c r="F2814" s="2" t="s">
        <v>69</v>
      </c>
    </row>
    <row r="2815">
      <c r="A2815" s="2" t="s">
        <v>11603</v>
      </c>
      <c r="B2815" s="2" t="s">
        <v>11604</v>
      </c>
      <c r="C2815" s="2">
        <v>-2100</v>
      </c>
      <c r="D2815" s="2" t="s">
        <v>69</v>
      </c>
      <c r="E2815" s="2">
        <v>-65026.7</v>
      </c>
      <c r="F2815" s="2" t="s">
        <v>69</v>
      </c>
    </row>
    <row r="2816">
      <c r="A2816" s="2" t="s">
        <v>11605</v>
      </c>
      <c r="B2816" s="2" t="s">
        <v>11606</v>
      </c>
      <c r="C2816" s="2">
        <v>-4100</v>
      </c>
      <c r="D2816" s="2" t="s">
        <v>69</v>
      </c>
      <c r="E2816" s="2">
        <v>-55810.79</v>
      </c>
      <c r="F2816" s="2" t="s">
        <v>69</v>
      </c>
    </row>
    <row r="2817">
      <c r="A2817" s="2" t="s">
        <v>9118</v>
      </c>
      <c r="B2817" s="2" t="s">
        <v>9119</v>
      </c>
      <c r="C2817" s="2">
        <v>-4086</v>
      </c>
      <c r="D2817" s="2" t="s">
        <v>69</v>
      </c>
      <c r="E2817" s="2">
        <v>-125276.76</v>
      </c>
      <c r="F2817" s="2" t="s">
        <v>69</v>
      </c>
    </row>
    <row r="2818">
      <c r="A2818" s="2" t="s">
        <v>9120</v>
      </c>
      <c r="B2818" s="2" t="s">
        <v>9121</v>
      </c>
      <c r="C2818" s="2">
        <v>-371</v>
      </c>
      <c r="D2818" s="2" t="s">
        <v>69</v>
      </c>
      <c r="E2818" s="2">
        <v>-30681.7</v>
      </c>
      <c r="F2818" s="2" t="s">
        <v>69</v>
      </c>
    </row>
    <row r="2819">
      <c r="A2819" s="2" t="s">
        <v>9122</v>
      </c>
      <c r="B2819" s="2" t="s">
        <v>9123</v>
      </c>
      <c r="C2819" s="2">
        <v>-563</v>
      </c>
      <c r="D2819" s="2" t="s">
        <v>69</v>
      </c>
      <c r="E2819" s="2">
        <v>-96453.16</v>
      </c>
      <c r="F2819" s="2" t="s">
        <v>69</v>
      </c>
    </row>
    <row r="2820">
      <c r="A2820" s="2" t="s">
        <v>9126</v>
      </c>
      <c r="B2820" s="2" t="s">
        <v>9127</v>
      </c>
      <c r="C2820" s="2">
        <v>2102</v>
      </c>
      <c r="D2820" s="2" t="s">
        <v>69</v>
      </c>
      <c r="E2820" s="2">
        <v>9679.82</v>
      </c>
      <c r="F2820" s="2" t="s">
        <v>69</v>
      </c>
    </row>
    <row r="2821">
      <c r="A2821" s="2" t="s">
        <v>9128</v>
      </c>
      <c r="B2821" s="2" t="s">
        <v>9129</v>
      </c>
      <c r="C2821" s="2">
        <v>792</v>
      </c>
      <c r="D2821" s="2" t="s">
        <v>69</v>
      </c>
      <c r="E2821" s="2">
        <v>48098.16</v>
      </c>
      <c r="F2821" s="2" t="s">
        <v>69</v>
      </c>
    </row>
    <row r="2822">
      <c r="A2822" s="2" t="s">
        <v>9130</v>
      </c>
      <c r="B2822" s="2" t="s">
        <v>9131</v>
      </c>
      <c r="C2822" s="2">
        <v>2978</v>
      </c>
      <c r="D2822" s="2" t="s">
        <v>69</v>
      </c>
      <c r="E2822" s="2">
        <v>26790.99</v>
      </c>
      <c r="F2822" s="2" t="s">
        <v>69</v>
      </c>
    </row>
    <row r="2823">
      <c r="A2823" s="2" t="s">
        <v>9132</v>
      </c>
      <c r="B2823" s="2" t="s">
        <v>9133</v>
      </c>
      <c r="C2823" s="2">
        <v>14516</v>
      </c>
      <c r="D2823" s="2" t="s">
        <v>69</v>
      </c>
      <c r="E2823" s="2">
        <v>37021.3</v>
      </c>
      <c r="F2823" s="2" t="s">
        <v>69</v>
      </c>
    </row>
    <row r="2824">
      <c r="A2824" s="2" t="s">
        <v>11607</v>
      </c>
      <c r="B2824" s="2" t="s">
        <v>11608</v>
      </c>
      <c r="C2824" s="2">
        <v>-2200</v>
      </c>
      <c r="D2824" s="2" t="s">
        <v>69</v>
      </c>
      <c r="E2824" s="2">
        <v>-49000.05</v>
      </c>
      <c r="F2824" s="2" t="s">
        <v>69</v>
      </c>
    </row>
    <row r="2825">
      <c r="A2825" s="2" t="s">
        <v>9142</v>
      </c>
      <c r="B2825" s="2" t="s">
        <v>9143</v>
      </c>
      <c r="C2825" s="2">
        <v>1060</v>
      </c>
      <c r="D2825" s="2" t="s">
        <v>69</v>
      </c>
      <c r="E2825" s="2">
        <v>79033.6</v>
      </c>
      <c r="F2825" s="2" t="s">
        <v>69</v>
      </c>
    </row>
    <row r="2826">
      <c r="A2826" s="2" t="s">
        <v>9144</v>
      </c>
      <c r="B2826" s="2" t="s">
        <v>9145</v>
      </c>
      <c r="C2826" s="2">
        <v>-63700</v>
      </c>
      <c r="D2826" s="2" t="s">
        <v>69</v>
      </c>
      <c r="E2826" s="2">
        <v>-114364.17</v>
      </c>
      <c r="F2826" s="2" t="s">
        <v>69</v>
      </c>
    </row>
    <row r="2827">
      <c r="A2827" s="2" t="s">
        <v>11609</v>
      </c>
      <c r="B2827" s="2" t="s">
        <v>11610</v>
      </c>
      <c r="C2827" s="2">
        <v>3333</v>
      </c>
      <c r="D2827" s="2" t="s">
        <v>69</v>
      </c>
      <c r="E2827" s="2">
        <v>96823.65</v>
      </c>
      <c r="F2827" s="2" t="s">
        <v>69</v>
      </c>
    </row>
    <row r="2828">
      <c r="A2828" s="2" t="s">
        <v>9146</v>
      </c>
      <c r="B2828" s="2" t="s">
        <v>9147</v>
      </c>
      <c r="C2828" s="2">
        <v>-4107</v>
      </c>
      <c r="D2828" s="2" t="s">
        <v>69</v>
      </c>
      <c r="E2828" s="2">
        <v>-59715.78</v>
      </c>
      <c r="F2828" s="2" t="s">
        <v>69</v>
      </c>
    </row>
    <row r="2829">
      <c r="A2829" s="2" t="s">
        <v>9148</v>
      </c>
      <c r="B2829" s="2" t="s">
        <v>9149</v>
      </c>
      <c r="C2829" s="2">
        <v>-9340</v>
      </c>
      <c r="D2829" s="2" t="s">
        <v>69</v>
      </c>
      <c r="E2829" s="2">
        <v>-134589.4</v>
      </c>
      <c r="F2829" s="2" t="s">
        <v>69</v>
      </c>
    </row>
    <row r="2830">
      <c r="A2830" s="2" t="s">
        <v>9150</v>
      </c>
      <c r="B2830" s="2" t="s">
        <v>9151</v>
      </c>
      <c r="C2830" s="2">
        <v>7735</v>
      </c>
      <c r="D2830" s="2" t="s">
        <v>69</v>
      </c>
      <c r="E2830" s="2">
        <v>101907</v>
      </c>
      <c r="F2830" s="2" t="s">
        <v>69</v>
      </c>
    </row>
    <row r="2831">
      <c r="A2831" s="2" t="s">
        <v>9152</v>
      </c>
      <c r="B2831" s="2" t="s">
        <v>9153</v>
      </c>
      <c r="C2831" s="2">
        <v>-656</v>
      </c>
      <c r="D2831" s="2" t="s">
        <v>69</v>
      </c>
      <c r="E2831" s="2">
        <v>-54448</v>
      </c>
      <c r="F2831" s="2" t="s">
        <v>69</v>
      </c>
    </row>
    <row r="2832">
      <c r="A2832" s="2" t="s">
        <v>9154</v>
      </c>
      <c r="B2832" s="2" t="s">
        <v>9155</v>
      </c>
      <c r="C2832" s="2">
        <v>3000</v>
      </c>
      <c r="D2832" s="2" t="s">
        <v>69</v>
      </c>
      <c r="E2832" s="2">
        <v>46836.81</v>
      </c>
      <c r="F2832" s="2" t="s">
        <v>69</v>
      </c>
    </row>
    <row r="2833">
      <c r="A2833" s="2" t="s">
        <v>9156</v>
      </c>
      <c r="B2833" s="2" t="s">
        <v>9157</v>
      </c>
      <c r="C2833" s="2">
        <v>2095</v>
      </c>
      <c r="D2833" s="2" t="s">
        <v>69</v>
      </c>
      <c r="E2833" s="2">
        <v>16779.17</v>
      </c>
      <c r="F2833" s="2" t="s">
        <v>69</v>
      </c>
    </row>
    <row r="2834">
      <c r="A2834" s="2" t="s">
        <v>11611</v>
      </c>
      <c r="B2834" s="2" t="s">
        <v>11612</v>
      </c>
      <c r="C2834" s="2">
        <v>2611</v>
      </c>
      <c r="D2834" s="2" t="s">
        <v>69</v>
      </c>
      <c r="E2834" s="2">
        <v>58538.62</v>
      </c>
      <c r="F2834" s="2" t="s">
        <v>69</v>
      </c>
    </row>
    <row r="2835">
      <c r="A2835" s="2" t="s">
        <v>9158</v>
      </c>
      <c r="B2835" s="2" t="s">
        <v>9159</v>
      </c>
      <c r="C2835" s="2">
        <v>13200</v>
      </c>
      <c r="D2835" s="2" t="s">
        <v>69</v>
      </c>
      <c r="E2835" s="2">
        <v>276237.86</v>
      </c>
      <c r="F2835" s="2" t="s">
        <v>69</v>
      </c>
    </row>
    <row r="2836">
      <c r="A2836" s="2" t="s">
        <v>11613</v>
      </c>
      <c r="B2836" s="2" t="s">
        <v>11614</v>
      </c>
      <c r="C2836" s="2">
        <v>-2400</v>
      </c>
      <c r="D2836" s="2" t="s">
        <v>69</v>
      </c>
      <c r="E2836" s="2">
        <v>-169286.19</v>
      </c>
      <c r="F2836" s="2" t="s">
        <v>69</v>
      </c>
    </row>
    <row r="2837">
      <c r="A2837" s="2" t="s">
        <v>11615</v>
      </c>
      <c r="B2837" s="2" t="s">
        <v>11616</v>
      </c>
      <c r="C2837" s="2">
        <v>4000</v>
      </c>
      <c r="D2837" s="2" t="s">
        <v>69</v>
      </c>
      <c r="E2837" s="2">
        <v>116476.38</v>
      </c>
      <c r="F2837" s="2" t="s">
        <v>69</v>
      </c>
    </row>
    <row r="2838">
      <c r="A2838" s="2" t="s">
        <v>9160</v>
      </c>
      <c r="B2838" s="2" t="s">
        <v>9161</v>
      </c>
      <c r="C2838" s="2">
        <v>16200</v>
      </c>
      <c r="D2838" s="2" t="s">
        <v>69</v>
      </c>
      <c r="E2838" s="2">
        <v>80749.63</v>
      </c>
      <c r="F2838" s="2" t="s">
        <v>69</v>
      </c>
    </row>
    <row r="2839">
      <c r="A2839" s="2" t="s">
        <v>9162</v>
      </c>
      <c r="B2839" s="2" t="s">
        <v>9163</v>
      </c>
      <c r="C2839" s="2">
        <v>1379</v>
      </c>
      <c r="D2839" s="2" t="s">
        <v>69</v>
      </c>
      <c r="E2839" s="2">
        <v>294981.89</v>
      </c>
      <c r="F2839" s="2" t="s">
        <v>69</v>
      </c>
    </row>
    <row r="2840">
      <c r="A2840" s="2" t="s">
        <v>11617</v>
      </c>
      <c r="B2840" s="2" t="s">
        <v>11618</v>
      </c>
      <c r="C2840" s="2">
        <v>827</v>
      </c>
      <c r="D2840" s="2" t="s">
        <v>69</v>
      </c>
      <c r="E2840" s="2">
        <v>29689.3</v>
      </c>
      <c r="F2840" s="2" t="s">
        <v>69</v>
      </c>
    </row>
    <row r="2841">
      <c r="A2841" s="2" t="s">
        <v>9168</v>
      </c>
      <c r="B2841" s="2" t="s">
        <v>9169</v>
      </c>
      <c r="C2841" s="2">
        <v>812</v>
      </c>
      <c r="D2841" s="2" t="s">
        <v>69</v>
      </c>
      <c r="E2841" s="2">
        <v>42012.88</v>
      </c>
      <c r="F2841" s="2" t="s">
        <v>69</v>
      </c>
    </row>
    <row r="2842">
      <c r="A2842" s="2" t="s">
        <v>11619</v>
      </c>
      <c r="B2842" s="2" t="s">
        <v>11620</v>
      </c>
      <c r="C2842" s="2">
        <v>-3454</v>
      </c>
      <c r="D2842" s="2" t="s">
        <v>69</v>
      </c>
      <c r="E2842" s="2">
        <v>-66953.08</v>
      </c>
      <c r="F2842" s="2" t="s">
        <v>69</v>
      </c>
    </row>
    <row r="2843">
      <c r="A2843" s="2" t="s">
        <v>9172</v>
      </c>
      <c r="B2843" s="2" t="s">
        <v>9173</v>
      </c>
      <c r="C2843" s="2">
        <v>-745</v>
      </c>
      <c r="D2843" s="2" t="s">
        <v>69</v>
      </c>
      <c r="E2843" s="2">
        <v>-22528.8</v>
      </c>
      <c r="F2843" s="2" t="s">
        <v>69</v>
      </c>
    </row>
    <row r="2844">
      <c r="A2844" s="2" t="s">
        <v>9174</v>
      </c>
      <c r="B2844" s="2" t="s">
        <v>9175</v>
      </c>
      <c r="C2844" s="2">
        <v>1500</v>
      </c>
      <c r="D2844" s="2" t="s">
        <v>69</v>
      </c>
      <c r="E2844" s="2">
        <v>18348.91</v>
      </c>
      <c r="F2844" s="2" t="s">
        <v>69</v>
      </c>
    </row>
    <row r="2845">
      <c r="A2845" s="2" t="s">
        <v>11621</v>
      </c>
      <c r="B2845" s="2" t="s">
        <v>11622</v>
      </c>
      <c r="C2845" s="2">
        <v>-23800</v>
      </c>
      <c r="D2845" s="2" t="s">
        <v>69</v>
      </c>
      <c r="E2845" s="2">
        <v>-173721.44</v>
      </c>
      <c r="F2845" s="2" t="s">
        <v>69</v>
      </c>
    </row>
    <row r="2846">
      <c r="A2846" s="2" t="s">
        <v>9176</v>
      </c>
      <c r="B2846" s="2" t="s">
        <v>9177</v>
      </c>
      <c r="C2846" s="2">
        <v>7700</v>
      </c>
      <c r="D2846" s="2" t="s">
        <v>69</v>
      </c>
      <c r="E2846" s="2">
        <v>265023.44</v>
      </c>
      <c r="F2846" s="2" t="s">
        <v>69</v>
      </c>
    </row>
    <row r="2847">
      <c r="A2847" s="2" t="s">
        <v>11623</v>
      </c>
      <c r="B2847" s="2" t="s">
        <v>11624</v>
      </c>
      <c r="C2847" s="2">
        <v>-3200</v>
      </c>
      <c r="D2847" s="2" t="s">
        <v>69</v>
      </c>
      <c r="E2847" s="2">
        <v>-114909.72</v>
      </c>
      <c r="F2847" s="2" t="s">
        <v>69</v>
      </c>
    </row>
    <row r="2848">
      <c r="A2848" s="2" t="s">
        <v>11625</v>
      </c>
      <c r="B2848" s="2" t="s">
        <v>11626</v>
      </c>
      <c r="C2848" s="2">
        <v>3204</v>
      </c>
      <c r="D2848" s="2" t="s">
        <v>69</v>
      </c>
      <c r="E2848" s="2">
        <v>27938.88</v>
      </c>
      <c r="F2848" s="2" t="s">
        <v>69</v>
      </c>
    </row>
    <row r="2849">
      <c r="A2849" s="2" t="s">
        <v>11627</v>
      </c>
      <c r="B2849" s="2" t="s">
        <v>11628</v>
      </c>
      <c r="C2849" s="2">
        <v>-1700</v>
      </c>
      <c r="D2849" s="2" t="s">
        <v>69</v>
      </c>
      <c r="E2849" s="2">
        <v>-25243.26</v>
      </c>
      <c r="F2849" s="2" t="s">
        <v>69</v>
      </c>
    </row>
    <row r="2850">
      <c r="A2850" s="2" t="s">
        <v>9178</v>
      </c>
      <c r="B2850" s="2" t="s">
        <v>9179</v>
      </c>
      <c r="C2850" s="2">
        <v>-5781</v>
      </c>
      <c r="D2850" s="2" t="s">
        <v>69</v>
      </c>
      <c r="E2850" s="2">
        <v>-389176.92</v>
      </c>
      <c r="F2850" s="2" t="s">
        <v>69</v>
      </c>
    </row>
    <row r="2851">
      <c r="A2851" s="2" t="s">
        <v>9180</v>
      </c>
      <c r="B2851" s="2" t="s">
        <v>9181</v>
      </c>
      <c r="C2851" s="2">
        <v>4972</v>
      </c>
      <c r="D2851" s="2" t="s">
        <v>69</v>
      </c>
      <c r="E2851" s="2">
        <v>81988.28</v>
      </c>
      <c r="F2851" s="2" t="s">
        <v>69</v>
      </c>
    </row>
    <row r="2852">
      <c r="A2852" s="2" t="s">
        <v>11629</v>
      </c>
      <c r="B2852" s="2" t="s">
        <v>11630</v>
      </c>
      <c r="C2852" s="2">
        <v>-2795</v>
      </c>
      <c r="D2852" s="2" t="s">
        <v>69</v>
      </c>
      <c r="E2852" s="2">
        <v>-22751.3</v>
      </c>
      <c r="F2852" s="2" t="s">
        <v>69</v>
      </c>
    </row>
    <row r="2853">
      <c r="A2853" s="2" t="s">
        <v>11631</v>
      </c>
      <c r="B2853" s="2" t="s">
        <v>11632</v>
      </c>
      <c r="C2853" s="2">
        <v>-9902</v>
      </c>
      <c r="D2853" s="2" t="s">
        <v>69</v>
      </c>
      <c r="E2853" s="2">
        <v>-42773.12</v>
      </c>
      <c r="F2853" s="2" t="s">
        <v>69</v>
      </c>
    </row>
    <row r="2854">
      <c r="A2854" s="2" t="s">
        <v>9184</v>
      </c>
      <c r="B2854" s="2" t="s">
        <v>9185</v>
      </c>
      <c r="C2854" s="2">
        <v>122</v>
      </c>
      <c r="D2854" s="2" t="s">
        <v>69</v>
      </c>
      <c r="E2854" s="2">
        <v>84676.26</v>
      </c>
      <c r="F2854" s="2" t="s">
        <v>69</v>
      </c>
    </row>
    <row r="2855">
      <c r="A2855" s="2" t="s">
        <v>9186</v>
      </c>
      <c r="B2855" s="2" t="s">
        <v>9187</v>
      </c>
      <c r="C2855" s="2">
        <v>3193</v>
      </c>
      <c r="D2855" s="2" t="s">
        <v>69</v>
      </c>
      <c r="E2855" s="2">
        <v>93395.25</v>
      </c>
      <c r="F2855" s="2" t="s">
        <v>69</v>
      </c>
    </row>
    <row r="2856">
      <c r="A2856" s="2" t="s">
        <v>9190</v>
      </c>
      <c r="B2856" s="2" t="s">
        <v>9191</v>
      </c>
      <c r="C2856" s="2">
        <v>-2530</v>
      </c>
      <c r="D2856" s="2" t="s">
        <v>69</v>
      </c>
      <c r="E2856" s="2">
        <v>-176092.8</v>
      </c>
      <c r="F2856" s="2" t="s">
        <v>69</v>
      </c>
    </row>
    <row r="2857">
      <c r="A2857" s="2" t="s">
        <v>11633</v>
      </c>
      <c r="B2857" s="2" t="s">
        <v>11634</v>
      </c>
      <c r="C2857" s="2">
        <v>1990</v>
      </c>
      <c r="D2857" s="2" t="s">
        <v>69</v>
      </c>
      <c r="E2857" s="2">
        <v>42745.2</v>
      </c>
      <c r="F2857" s="2" t="s">
        <v>69</v>
      </c>
    </row>
    <row r="2858">
      <c r="A2858" s="2" t="s">
        <v>9192</v>
      </c>
      <c r="B2858" s="2" t="s">
        <v>9193</v>
      </c>
      <c r="C2858" s="2">
        <v>-375</v>
      </c>
      <c r="D2858" s="2" t="s">
        <v>69</v>
      </c>
      <c r="E2858" s="2">
        <v>-15093.24</v>
      </c>
      <c r="F2858" s="2" t="s">
        <v>69</v>
      </c>
    </row>
    <row r="2859">
      <c r="A2859" s="2" t="s">
        <v>9198</v>
      </c>
      <c r="B2859" s="2" t="s">
        <v>9199</v>
      </c>
      <c r="C2859" s="2">
        <v>15512</v>
      </c>
      <c r="D2859" s="2" t="s">
        <v>69</v>
      </c>
      <c r="E2859" s="2">
        <v>50435.23</v>
      </c>
      <c r="F2859" s="2" t="s">
        <v>69</v>
      </c>
    </row>
    <row r="2860">
      <c r="A2860" s="2" t="s">
        <v>11635</v>
      </c>
      <c r="B2860" s="2" t="s">
        <v>11636</v>
      </c>
      <c r="C2860" s="2">
        <v>758</v>
      </c>
      <c r="D2860" s="2" t="s">
        <v>69</v>
      </c>
      <c r="E2860" s="2">
        <v>57517.04</v>
      </c>
      <c r="F2860" s="2" t="s">
        <v>69</v>
      </c>
    </row>
    <row r="2861">
      <c r="A2861" s="2" t="s">
        <v>9200</v>
      </c>
      <c r="B2861" s="2" t="s">
        <v>9201</v>
      </c>
      <c r="C2861" s="2">
        <v>7543</v>
      </c>
      <c r="D2861" s="2" t="s">
        <v>69</v>
      </c>
      <c r="E2861" s="2">
        <v>109524.36</v>
      </c>
      <c r="F2861" s="2" t="s">
        <v>69</v>
      </c>
    </row>
    <row r="2862">
      <c r="A2862" s="2" t="s">
        <v>9204</v>
      </c>
      <c r="B2862" s="2" t="s">
        <v>9205</v>
      </c>
      <c r="C2862" s="2">
        <v>-1100</v>
      </c>
      <c r="D2862" s="2" t="s">
        <v>69</v>
      </c>
      <c r="E2862" s="2">
        <v>-16538.91</v>
      </c>
      <c r="F2862" s="2" t="s">
        <v>69</v>
      </c>
    </row>
    <row r="2863">
      <c r="A2863" s="2" t="s">
        <v>9206</v>
      </c>
      <c r="B2863" s="2" t="s">
        <v>9207</v>
      </c>
      <c r="C2863" s="2">
        <v>142</v>
      </c>
      <c r="D2863" s="2" t="s">
        <v>69</v>
      </c>
      <c r="E2863" s="2">
        <v>1092.73</v>
      </c>
      <c r="F2863" s="2" t="s">
        <v>69</v>
      </c>
    </row>
    <row r="2864">
      <c r="A2864" s="2" t="s">
        <v>11637</v>
      </c>
      <c r="B2864" s="2" t="s">
        <v>11638</v>
      </c>
      <c r="C2864" s="2">
        <v>-900</v>
      </c>
      <c r="D2864" s="2" t="s">
        <v>69</v>
      </c>
      <c r="E2864" s="2">
        <v>-20534.9</v>
      </c>
      <c r="F2864" s="2" t="s">
        <v>69</v>
      </c>
    </row>
    <row r="2865">
      <c r="A2865" s="2" t="s">
        <v>11639</v>
      </c>
      <c r="B2865" s="2" t="s">
        <v>11640</v>
      </c>
      <c r="C2865" s="2">
        <v>-4100</v>
      </c>
      <c r="D2865" s="2" t="s">
        <v>69</v>
      </c>
      <c r="E2865" s="2">
        <v>-53200.16</v>
      </c>
      <c r="F2865" s="2" t="s">
        <v>69</v>
      </c>
    </row>
    <row r="2866">
      <c r="A2866" s="2" t="s">
        <v>9208</v>
      </c>
      <c r="B2866" s="2" t="s">
        <v>9209</v>
      </c>
      <c r="C2866" s="2">
        <v>2000</v>
      </c>
      <c r="D2866" s="2" t="s">
        <v>69</v>
      </c>
      <c r="E2866" s="2">
        <v>14531.28</v>
      </c>
      <c r="F2866" s="2" t="s">
        <v>69</v>
      </c>
    </row>
    <row r="2867">
      <c r="A2867" s="2" t="s">
        <v>11641</v>
      </c>
      <c r="B2867" s="2" t="s">
        <v>11642</v>
      </c>
      <c r="C2867" s="2">
        <v>-17600</v>
      </c>
      <c r="D2867" s="2" t="s">
        <v>69</v>
      </c>
      <c r="E2867" s="2">
        <v>-128024.24</v>
      </c>
      <c r="F2867" s="2" t="s">
        <v>69</v>
      </c>
    </row>
    <row r="2868">
      <c r="A2868" s="2" t="s">
        <v>9210</v>
      </c>
      <c r="B2868" s="2" t="s">
        <v>9211</v>
      </c>
      <c r="C2868" s="2">
        <v>1400</v>
      </c>
      <c r="D2868" s="2" t="s">
        <v>69</v>
      </c>
      <c r="E2868" s="2">
        <v>61815.9</v>
      </c>
      <c r="F2868" s="2" t="s">
        <v>69</v>
      </c>
    </row>
    <row r="2869">
      <c r="A2869" s="2" t="s">
        <v>9212</v>
      </c>
      <c r="B2869" s="2" t="s">
        <v>9213</v>
      </c>
      <c r="C2869" s="2">
        <v>-25245</v>
      </c>
      <c r="D2869" s="2" t="s">
        <v>69</v>
      </c>
      <c r="E2869" s="2">
        <v>-130739.53</v>
      </c>
      <c r="F2869" s="2" t="s">
        <v>69</v>
      </c>
    </row>
    <row r="2870">
      <c r="A2870" s="2" t="s">
        <v>9216</v>
      </c>
      <c r="B2870" s="2" t="s">
        <v>9217</v>
      </c>
      <c r="C2870" s="2">
        <v>3650</v>
      </c>
      <c r="D2870" s="2" t="s">
        <v>69</v>
      </c>
      <c r="E2870" s="2">
        <v>146915.41</v>
      </c>
      <c r="F2870" s="2" t="s">
        <v>69</v>
      </c>
    </row>
    <row r="2871">
      <c r="A2871" s="2" t="s">
        <v>11643</v>
      </c>
      <c r="B2871" s="2" t="s">
        <v>11644</v>
      </c>
      <c r="C2871" s="2">
        <v>-2500</v>
      </c>
      <c r="D2871" s="2" t="s">
        <v>69</v>
      </c>
      <c r="E2871" s="2">
        <v>-108499.97</v>
      </c>
      <c r="F2871" s="2" t="s">
        <v>69</v>
      </c>
    </row>
    <row r="2872">
      <c r="A2872" s="2" t="s">
        <v>9220</v>
      </c>
      <c r="B2872" s="2" t="s">
        <v>9221</v>
      </c>
      <c r="C2872" s="2">
        <v>7779</v>
      </c>
      <c r="D2872" s="2" t="s">
        <v>69</v>
      </c>
      <c r="E2872" s="2">
        <v>183584.4</v>
      </c>
      <c r="F2872" s="2" t="s">
        <v>69</v>
      </c>
    </row>
    <row r="2873">
      <c r="A2873" s="2" t="s">
        <v>9226</v>
      </c>
      <c r="B2873" s="2" t="s">
        <v>9227</v>
      </c>
      <c r="C2873" s="2">
        <v>-677</v>
      </c>
      <c r="D2873" s="2" t="s">
        <v>69</v>
      </c>
      <c r="E2873" s="2">
        <v>-27729.92</v>
      </c>
      <c r="F2873" s="2" t="s">
        <v>69</v>
      </c>
    </row>
    <row r="2874">
      <c r="A2874" s="2" t="s">
        <v>9228</v>
      </c>
      <c r="B2874" s="2" t="s">
        <v>9229</v>
      </c>
      <c r="C2874" s="2">
        <v>2525</v>
      </c>
      <c r="D2874" s="2" t="s">
        <v>69</v>
      </c>
      <c r="E2874" s="2">
        <v>225129</v>
      </c>
      <c r="F2874" s="2" t="s">
        <v>69</v>
      </c>
    </row>
    <row r="2875">
      <c r="A2875" s="2" t="s">
        <v>11645</v>
      </c>
      <c r="B2875" s="2" t="s">
        <v>11646</v>
      </c>
      <c r="C2875" s="2">
        <v>-3565</v>
      </c>
      <c r="D2875" s="2" t="s">
        <v>69</v>
      </c>
      <c r="E2875" s="2">
        <v>-41995.7</v>
      </c>
      <c r="F2875" s="2" t="s">
        <v>69</v>
      </c>
    </row>
    <row r="2876">
      <c r="A2876" s="2" t="s">
        <v>9232</v>
      </c>
      <c r="B2876" s="2" t="s">
        <v>9233</v>
      </c>
      <c r="C2876" s="2">
        <v>-1647</v>
      </c>
      <c r="D2876" s="2" t="s">
        <v>69</v>
      </c>
      <c r="E2876" s="2">
        <v>-33763.5</v>
      </c>
      <c r="F2876" s="2" t="s">
        <v>69</v>
      </c>
    </row>
    <row r="2877">
      <c r="A2877" s="2" t="s">
        <v>9234</v>
      </c>
      <c r="B2877" s="2" t="s">
        <v>9235</v>
      </c>
      <c r="C2877" s="2">
        <v>2618</v>
      </c>
      <c r="D2877" s="2" t="s">
        <v>69</v>
      </c>
      <c r="E2877" s="2">
        <v>57768.55</v>
      </c>
      <c r="F2877" s="2" t="s">
        <v>69</v>
      </c>
    </row>
    <row r="2878">
      <c r="A2878" s="2" t="s">
        <v>9236</v>
      </c>
      <c r="B2878" s="2" t="s">
        <v>9237</v>
      </c>
      <c r="C2878" s="2">
        <v>-279</v>
      </c>
      <c r="D2878" s="2" t="s">
        <v>69</v>
      </c>
      <c r="E2878" s="2">
        <v>-66402</v>
      </c>
      <c r="F2878" s="2" t="s">
        <v>69</v>
      </c>
    </row>
    <row r="2879">
      <c r="A2879" s="2" t="s">
        <v>9238</v>
      </c>
      <c r="B2879" s="2" t="s">
        <v>9239</v>
      </c>
      <c r="C2879" s="2">
        <v>5900</v>
      </c>
      <c r="D2879" s="2" t="s">
        <v>69</v>
      </c>
      <c r="E2879" s="2">
        <v>234633.08</v>
      </c>
      <c r="F2879" s="2" t="s">
        <v>69</v>
      </c>
    </row>
    <row r="2880">
      <c r="A2880" s="2" t="s">
        <v>9242</v>
      </c>
      <c r="B2880" s="2" t="s">
        <v>9243</v>
      </c>
      <c r="C2880" s="2">
        <v>-4082</v>
      </c>
      <c r="D2880" s="2" t="s">
        <v>69</v>
      </c>
      <c r="E2880" s="2">
        <v>-122541.64</v>
      </c>
      <c r="F2880" s="2" t="s">
        <v>69</v>
      </c>
    </row>
    <row r="2881">
      <c r="A2881" s="2" t="s">
        <v>11647</v>
      </c>
      <c r="B2881" s="2" t="s">
        <v>11648</v>
      </c>
      <c r="C2881" s="2">
        <v>-19501</v>
      </c>
      <c r="D2881" s="2" t="s">
        <v>69</v>
      </c>
      <c r="E2881" s="2">
        <v>-49897.32</v>
      </c>
      <c r="F2881" s="2" t="s">
        <v>69</v>
      </c>
    </row>
    <row r="2882">
      <c r="A2882" s="2" t="s">
        <v>9244</v>
      </c>
      <c r="B2882" s="2" t="s">
        <v>9245</v>
      </c>
      <c r="C2882" s="2">
        <v>4664</v>
      </c>
      <c r="D2882" s="2" t="s">
        <v>69</v>
      </c>
      <c r="E2882" s="2">
        <v>51914.22</v>
      </c>
      <c r="F2882" s="2" t="s">
        <v>69</v>
      </c>
    </row>
    <row r="2883">
      <c r="A2883" s="2" t="s">
        <v>9246</v>
      </c>
      <c r="B2883" s="2" t="s">
        <v>9247</v>
      </c>
      <c r="C2883" s="2">
        <v>-14487</v>
      </c>
      <c r="D2883" s="2" t="s">
        <v>69</v>
      </c>
      <c r="E2883" s="2">
        <v>-79836.37</v>
      </c>
      <c r="F2883" s="2" t="s">
        <v>69</v>
      </c>
    </row>
    <row r="2884">
      <c r="A2884" s="2" t="s">
        <v>9248</v>
      </c>
      <c r="B2884" s="2" t="s">
        <v>9249</v>
      </c>
      <c r="C2884" s="2">
        <v>-1864</v>
      </c>
      <c r="D2884" s="2" t="s">
        <v>69</v>
      </c>
      <c r="E2884" s="2">
        <v>-12983.44</v>
      </c>
      <c r="F2884" s="2" t="s">
        <v>69</v>
      </c>
    </row>
    <row r="2885">
      <c r="A2885" s="2" t="s">
        <v>9254</v>
      </c>
      <c r="B2885" s="2" t="s">
        <v>9255</v>
      </c>
      <c r="C2885" s="2">
        <v>13090</v>
      </c>
      <c r="D2885" s="2" t="s">
        <v>69</v>
      </c>
      <c r="E2885" s="2">
        <v>95687.9</v>
      </c>
      <c r="F2885" s="2" t="s">
        <v>69</v>
      </c>
    </row>
    <row r="2886">
      <c r="A2886" s="2" t="s">
        <v>9256</v>
      </c>
      <c r="B2886" s="2" t="s">
        <v>9257</v>
      </c>
      <c r="C2886" s="2">
        <v>-2654</v>
      </c>
      <c r="D2886" s="2" t="s">
        <v>69</v>
      </c>
      <c r="E2886" s="2">
        <v>-66801.18</v>
      </c>
      <c r="F2886" s="2" t="s">
        <v>69</v>
      </c>
    </row>
    <row r="2887">
      <c r="A2887" s="2" t="s">
        <v>11649</v>
      </c>
      <c r="B2887" s="2" t="s">
        <v>11650</v>
      </c>
      <c r="C2887" s="2">
        <v>-168</v>
      </c>
      <c r="D2887" s="2" t="s">
        <v>69</v>
      </c>
      <c r="E2887" s="2">
        <v>-21223.44</v>
      </c>
      <c r="F2887" s="2" t="s">
        <v>69</v>
      </c>
    </row>
    <row r="2888">
      <c r="A2888" s="2" t="s">
        <v>9260</v>
      </c>
      <c r="B2888" s="2" t="s">
        <v>9261</v>
      </c>
      <c r="C2888" s="2">
        <v>-2110</v>
      </c>
      <c r="D2888" s="2" t="s">
        <v>69</v>
      </c>
      <c r="E2888" s="2">
        <v>-127233</v>
      </c>
      <c r="F2888" s="2" t="s">
        <v>69</v>
      </c>
    </row>
    <row r="2889">
      <c r="A2889" s="2" t="s">
        <v>9262</v>
      </c>
      <c r="B2889" s="2" t="s">
        <v>9263</v>
      </c>
      <c r="C2889" s="2">
        <v>9533</v>
      </c>
      <c r="D2889" s="2" t="s">
        <v>69</v>
      </c>
      <c r="E2889" s="2">
        <v>154625.26</v>
      </c>
      <c r="F2889" s="2" t="s">
        <v>69</v>
      </c>
    </row>
    <row r="2890">
      <c r="A2890" s="2" t="s">
        <v>11651</v>
      </c>
      <c r="B2890" s="2" t="s">
        <v>11652</v>
      </c>
      <c r="C2890" s="2">
        <v>-3600</v>
      </c>
      <c r="D2890" s="2" t="s">
        <v>69</v>
      </c>
      <c r="E2890" s="2">
        <v>-69705.95</v>
      </c>
      <c r="F2890" s="2" t="s">
        <v>69</v>
      </c>
    </row>
    <row r="2891">
      <c r="A2891" s="2" t="s">
        <v>11653</v>
      </c>
      <c r="B2891" s="2" t="s">
        <v>11654</v>
      </c>
      <c r="C2891" s="2">
        <v>-625</v>
      </c>
      <c r="D2891" s="2" t="s">
        <v>69</v>
      </c>
      <c r="E2891" s="2">
        <v>-25562.5</v>
      </c>
      <c r="F2891" s="2" t="s">
        <v>69</v>
      </c>
    </row>
    <row r="2892">
      <c r="A2892" s="2" t="s">
        <v>9268</v>
      </c>
      <c r="B2892" s="2" t="s">
        <v>9269</v>
      </c>
      <c r="C2892" s="2">
        <v>7166</v>
      </c>
      <c r="D2892" s="2" t="s">
        <v>69</v>
      </c>
      <c r="E2892" s="2">
        <v>77234</v>
      </c>
      <c r="F2892" s="2" t="s">
        <v>69</v>
      </c>
    </row>
    <row r="2893">
      <c r="A2893" s="2" t="s">
        <v>11655</v>
      </c>
      <c r="B2893" s="2" t="s">
        <v>11656</v>
      </c>
      <c r="C2893" s="2">
        <v>621</v>
      </c>
      <c r="D2893" s="2" t="s">
        <v>69</v>
      </c>
      <c r="E2893" s="2">
        <v>27348.84</v>
      </c>
      <c r="F2893" s="2" t="s">
        <v>69</v>
      </c>
    </row>
    <row r="2894">
      <c r="A2894" s="2" t="s">
        <v>9270</v>
      </c>
      <c r="B2894" s="2" t="s">
        <v>9271</v>
      </c>
      <c r="C2894" s="2">
        <v>-30000</v>
      </c>
      <c r="D2894" s="2" t="s">
        <v>69</v>
      </c>
      <c r="E2894" s="2">
        <v>-72138.76</v>
      </c>
      <c r="F2894" s="2" t="s">
        <v>69</v>
      </c>
    </row>
    <row r="2895">
      <c r="A2895" s="2" t="s">
        <v>9272</v>
      </c>
      <c r="B2895" s="2" t="s">
        <v>9273</v>
      </c>
      <c r="C2895" s="2">
        <v>1364</v>
      </c>
      <c r="D2895" s="2" t="s">
        <v>69</v>
      </c>
      <c r="E2895" s="2">
        <v>20215.75</v>
      </c>
      <c r="F2895" s="2" t="s">
        <v>69</v>
      </c>
    </row>
    <row r="2896">
      <c r="A2896" s="2" t="s">
        <v>11657</v>
      </c>
      <c r="B2896" s="2" t="s">
        <v>11658</v>
      </c>
      <c r="C2896" s="2">
        <v>-7000</v>
      </c>
      <c r="D2896" s="2" t="s">
        <v>69</v>
      </c>
      <c r="E2896" s="2">
        <v>-175276.69</v>
      </c>
      <c r="F2896" s="2" t="s">
        <v>69</v>
      </c>
    </row>
    <row r="2897">
      <c r="A2897" s="2" t="s">
        <v>9276</v>
      </c>
      <c r="B2897" s="2" t="s">
        <v>9277</v>
      </c>
      <c r="C2897" s="2">
        <v>1600</v>
      </c>
      <c r="D2897" s="2" t="s">
        <v>69</v>
      </c>
      <c r="E2897" s="2">
        <v>20668.44</v>
      </c>
      <c r="F2897" s="2" t="s">
        <v>69</v>
      </c>
    </row>
    <row r="2898">
      <c r="A2898" s="2" t="s">
        <v>9278</v>
      </c>
      <c r="B2898" s="2" t="s">
        <v>9279</v>
      </c>
      <c r="C2898" s="2">
        <v>5900</v>
      </c>
      <c r="D2898" s="2" t="s">
        <v>69</v>
      </c>
      <c r="E2898" s="2">
        <v>148771.15</v>
      </c>
      <c r="F2898" s="2" t="s">
        <v>69</v>
      </c>
    </row>
    <row r="2899">
      <c r="A2899" s="2" t="s">
        <v>9280</v>
      </c>
      <c r="B2899" s="2" t="s">
        <v>9281</v>
      </c>
      <c r="C2899" s="2">
        <v>-1691</v>
      </c>
      <c r="D2899" s="2" t="s">
        <v>69</v>
      </c>
      <c r="E2899" s="2">
        <v>-42206.77</v>
      </c>
      <c r="F2899" s="2" t="s">
        <v>69</v>
      </c>
    </row>
    <row r="2900">
      <c r="A2900" s="2" t="s">
        <v>11659</v>
      </c>
      <c r="B2900" s="2" t="s">
        <v>11660</v>
      </c>
      <c r="C2900" s="2">
        <v>-8500</v>
      </c>
      <c r="D2900" s="2" t="s">
        <v>69</v>
      </c>
      <c r="E2900" s="2">
        <v>-79074.33</v>
      </c>
      <c r="F2900" s="2" t="s">
        <v>69</v>
      </c>
    </row>
    <row r="2901">
      <c r="A2901" s="2" t="s">
        <v>11661</v>
      </c>
      <c r="B2901" s="2" t="s">
        <v>11662</v>
      </c>
      <c r="C2901" s="2">
        <v>-15400</v>
      </c>
      <c r="D2901" s="2" t="s">
        <v>69</v>
      </c>
      <c r="E2901" s="2">
        <v>-340019.3</v>
      </c>
      <c r="F2901" s="2" t="s">
        <v>69</v>
      </c>
    </row>
    <row r="2902">
      <c r="A2902" s="2" t="s">
        <v>9284</v>
      </c>
      <c r="B2902" s="2" t="s">
        <v>9285</v>
      </c>
      <c r="C2902" s="2">
        <v>2100</v>
      </c>
      <c r="D2902" s="2" t="s">
        <v>69</v>
      </c>
      <c r="E2902" s="2">
        <v>26283.06</v>
      </c>
      <c r="F2902" s="2" t="s">
        <v>69</v>
      </c>
    </row>
    <row r="2903">
      <c r="A2903" s="2" t="s">
        <v>11663</v>
      </c>
      <c r="B2903" s="2" t="s">
        <v>11664</v>
      </c>
      <c r="C2903" s="2">
        <v>-62</v>
      </c>
      <c r="D2903" s="2" t="s">
        <v>69</v>
      </c>
      <c r="E2903" s="2">
        <v>-243854.44</v>
      </c>
      <c r="F2903" s="2" t="s">
        <v>69</v>
      </c>
    </row>
    <row r="2904">
      <c r="A2904" s="2" t="s">
        <v>11665</v>
      </c>
      <c r="B2904" s="2" t="s">
        <v>11666</v>
      </c>
      <c r="C2904" s="2">
        <v>-10100</v>
      </c>
      <c r="D2904" s="2" t="s">
        <v>69</v>
      </c>
      <c r="E2904" s="2">
        <v>-188437.78</v>
      </c>
      <c r="F2904" s="2" t="s">
        <v>69</v>
      </c>
    </row>
    <row r="2905">
      <c r="A2905" s="2" t="s">
        <v>11667</v>
      </c>
      <c r="B2905" s="2" t="s">
        <v>11668</v>
      </c>
      <c r="C2905" s="2">
        <v>-1400</v>
      </c>
      <c r="D2905" s="2" t="s">
        <v>69</v>
      </c>
      <c r="E2905" s="2">
        <v>-18967.93</v>
      </c>
      <c r="F2905" s="2" t="s">
        <v>69</v>
      </c>
    </row>
    <row r="2906">
      <c r="A2906" s="2" t="s">
        <v>11669</v>
      </c>
      <c r="B2906" s="2" t="s">
        <v>11670</v>
      </c>
      <c r="C2906" s="2">
        <v>-500</v>
      </c>
      <c r="D2906" s="2" t="s">
        <v>69</v>
      </c>
      <c r="E2906" s="2">
        <v>-20630.83</v>
      </c>
      <c r="F2906" s="2" t="s">
        <v>69</v>
      </c>
    </row>
    <row r="2907">
      <c r="A2907" s="2" t="s">
        <v>9288</v>
      </c>
      <c r="B2907" s="2" t="s">
        <v>9289</v>
      </c>
      <c r="C2907" s="2">
        <v>73676</v>
      </c>
      <c r="D2907" s="2" t="s">
        <v>69</v>
      </c>
      <c r="E2907" s="2">
        <v>158259.24</v>
      </c>
      <c r="F2907" s="2" t="s">
        <v>69</v>
      </c>
    </row>
    <row r="2908">
      <c r="A2908" s="2" t="s">
        <v>11671</v>
      </c>
      <c r="B2908" s="2" t="s">
        <v>11672</v>
      </c>
      <c r="C2908" s="2">
        <v>-1800</v>
      </c>
      <c r="D2908" s="2" t="s">
        <v>69</v>
      </c>
      <c r="E2908" s="2">
        <v>-31057.48</v>
      </c>
      <c r="F2908" s="2" t="s">
        <v>69</v>
      </c>
    </row>
    <row r="2909">
      <c r="A2909" s="2" t="s">
        <v>11673</v>
      </c>
      <c r="B2909" s="2" t="s">
        <v>11674</v>
      </c>
      <c r="C2909" s="2">
        <v>-2200</v>
      </c>
      <c r="D2909" s="2" t="s">
        <v>69</v>
      </c>
      <c r="E2909" s="2">
        <v>-42297.15</v>
      </c>
      <c r="F2909" s="2" t="s">
        <v>69</v>
      </c>
    </row>
    <row r="2910">
      <c r="A2910" s="2" t="s">
        <v>9290</v>
      </c>
      <c r="B2910" s="2" t="s">
        <v>9291</v>
      </c>
      <c r="C2910" s="2">
        <v>10600</v>
      </c>
      <c r="D2910" s="2" t="s">
        <v>69</v>
      </c>
      <c r="E2910" s="2">
        <v>183892.53</v>
      </c>
      <c r="F2910" s="2" t="s">
        <v>69</v>
      </c>
    </row>
    <row r="2911">
      <c r="A2911" s="2" t="s">
        <v>9292</v>
      </c>
      <c r="B2911" s="2" t="s">
        <v>9293</v>
      </c>
      <c r="C2911" s="2">
        <v>-1918</v>
      </c>
      <c r="D2911" s="2" t="s">
        <v>69</v>
      </c>
      <c r="E2911" s="2">
        <v>-192241.14</v>
      </c>
      <c r="F2911" s="2" t="s">
        <v>69</v>
      </c>
    </row>
    <row r="2912">
      <c r="A2912" s="2" t="s">
        <v>9294</v>
      </c>
      <c r="B2912" s="2" t="s">
        <v>9295</v>
      </c>
      <c r="C2912" s="2">
        <v>37081</v>
      </c>
      <c r="D2912" s="2" t="s">
        <v>69</v>
      </c>
      <c r="E2912" s="2">
        <v>191060.77</v>
      </c>
      <c r="F2912" s="2" t="s">
        <v>69</v>
      </c>
    </row>
    <row r="2913">
      <c r="A2913" s="2" t="s">
        <v>9298</v>
      </c>
      <c r="B2913" s="2" t="s">
        <v>9299</v>
      </c>
      <c r="C2913" s="2">
        <v>-28585</v>
      </c>
      <c r="D2913" s="2" t="s">
        <v>69</v>
      </c>
      <c r="E2913" s="2">
        <v>-253133.92</v>
      </c>
      <c r="F2913" s="2" t="s">
        <v>69</v>
      </c>
    </row>
    <row r="2914">
      <c r="A2914" s="2" t="s">
        <v>11675</v>
      </c>
      <c r="B2914" s="2" t="s">
        <v>11676</v>
      </c>
      <c r="C2914" s="2">
        <v>-126</v>
      </c>
      <c r="D2914" s="2" t="s">
        <v>69</v>
      </c>
      <c r="E2914" s="2">
        <v>-34732.17</v>
      </c>
      <c r="F2914" s="2" t="s">
        <v>69</v>
      </c>
    </row>
    <row r="2915">
      <c r="A2915" s="2" t="s">
        <v>9300</v>
      </c>
      <c r="B2915" s="2" t="s">
        <v>9301</v>
      </c>
      <c r="C2915" s="2">
        <v>3300</v>
      </c>
      <c r="D2915" s="2" t="s">
        <v>69</v>
      </c>
      <c r="E2915" s="2">
        <v>46758.14</v>
      </c>
      <c r="F2915" s="2" t="s">
        <v>69</v>
      </c>
    </row>
    <row r="2916">
      <c r="A2916" s="2" t="s">
        <v>9302</v>
      </c>
      <c r="B2916" s="2" t="s">
        <v>9303</v>
      </c>
      <c r="C2916" s="2">
        <v>5205</v>
      </c>
      <c r="D2916" s="2" t="s">
        <v>69</v>
      </c>
      <c r="E2916" s="2">
        <v>150216.3</v>
      </c>
      <c r="F2916" s="2" t="s">
        <v>69</v>
      </c>
    </row>
    <row r="2917">
      <c r="A2917" s="2" t="s">
        <v>9304</v>
      </c>
      <c r="B2917" s="2" t="s">
        <v>9305</v>
      </c>
      <c r="C2917" s="2">
        <v>-10916</v>
      </c>
      <c r="D2917" s="2" t="s">
        <v>69</v>
      </c>
      <c r="E2917" s="2">
        <v>-109821.14</v>
      </c>
      <c r="F2917" s="2" t="s">
        <v>69</v>
      </c>
    </row>
    <row r="2918">
      <c r="A2918" s="2" t="s">
        <v>9306</v>
      </c>
      <c r="B2918" s="2" t="s">
        <v>9307</v>
      </c>
      <c r="C2918" s="2">
        <v>4877</v>
      </c>
      <c r="D2918" s="2" t="s">
        <v>69</v>
      </c>
      <c r="E2918" s="2">
        <v>22580.51</v>
      </c>
      <c r="F2918" s="2" t="s">
        <v>69</v>
      </c>
    </row>
    <row r="2919">
      <c r="A2919" s="2" t="s">
        <v>9312</v>
      </c>
      <c r="B2919" s="2" t="s">
        <v>9313</v>
      </c>
      <c r="C2919" s="2">
        <v>1300</v>
      </c>
      <c r="D2919" s="2" t="s">
        <v>69</v>
      </c>
      <c r="E2919" s="2">
        <v>77333.68</v>
      </c>
      <c r="F2919" s="2" t="s">
        <v>69</v>
      </c>
    </row>
    <row r="2920">
      <c r="A2920" s="2" t="s">
        <v>9314</v>
      </c>
      <c r="B2920" s="2" t="s">
        <v>9315</v>
      </c>
      <c r="C2920" s="2">
        <v>-1774</v>
      </c>
      <c r="D2920" s="2" t="s">
        <v>69</v>
      </c>
      <c r="E2920" s="2">
        <v>-98439.26</v>
      </c>
      <c r="F2920" s="2" t="s">
        <v>69</v>
      </c>
    </row>
    <row r="2921">
      <c r="A2921" s="2" t="s">
        <v>9318</v>
      </c>
      <c r="B2921" s="2" t="s">
        <v>9319</v>
      </c>
      <c r="C2921" s="2">
        <v>17336</v>
      </c>
      <c r="D2921" s="2" t="s">
        <v>69</v>
      </c>
      <c r="E2921" s="2">
        <v>47821.66</v>
      </c>
      <c r="F2921" s="2" t="s">
        <v>69</v>
      </c>
    </row>
    <row r="2922">
      <c r="A2922" s="2" t="s">
        <v>9320</v>
      </c>
      <c r="B2922" s="2" t="s">
        <v>9321</v>
      </c>
      <c r="C2922" s="2">
        <v>7379</v>
      </c>
      <c r="D2922" s="2" t="s">
        <v>69</v>
      </c>
      <c r="E2922" s="2">
        <v>118900.08</v>
      </c>
      <c r="F2922" s="2" t="s">
        <v>69</v>
      </c>
    </row>
    <row r="2923">
      <c r="A2923" s="2" t="s">
        <v>9322</v>
      </c>
      <c r="B2923" s="2" t="s">
        <v>9323</v>
      </c>
      <c r="C2923" s="2">
        <v>12782</v>
      </c>
      <c r="D2923" s="2" t="s">
        <v>69</v>
      </c>
      <c r="E2923" s="2">
        <v>135905.46</v>
      </c>
      <c r="F2923" s="2" t="s">
        <v>69</v>
      </c>
    </row>
    <row r="2924">
      <c r="A2924" s="2" t="s">
        <v>9324</v>
      </c>
      <c r="B2924" s="2" t="s">
        <v>9325</v>
      </c>
      <c r="C2924" s="2">
        <v>5241</v>
      </c>
      <c r="D2924" s="2" t="s">
        <v>69</v>
      </c>
      <c r="E2924" s="2">
        <v>21800.63</v>
      </c>
      <c r="F2924" s="2" t="s">
        <v>69</v>
      </c>
    </row>
    <row r="2925">
      <c r="A2925" s="2" t="s">
        <v>11677</v>
      </c>
      <c r="B2925" s="2" t="s">
        <v>11678</v>
      </c>
      <c r="C2925" s="2">
        <v>-86</v>
      </c>
      <c r="D2925" s="2" t="s">
        <v>69</v>
      </c>
      <c r="E2925" s="2">
        <v>-110039.33</v>
      </c>
      <c r="F2925" s="2" t="s">
        <v>69</v>
      </c>
    </row>
    <row r="2926">
      <c r="A2926" s="2" t="s">
        <v>11679</v>
      </c>
      <c r="B2926" s="2" t="s">
        <v>11680</v>
      </c>
      <c r="C2926" s="2">
        <v>-107</v>
      </c>
      <c r="D2926" s="2" t="s">
        <v>69</v>
      </c>
      <c r="E2926" s="2">
        <v>-118238.05</v>
      </c>
      <c r="F2926" s="2" t="s">
        <v>69</v>
      </c>
    </row>
    <row r="2927">
      <c r="A2927" s="2" t="s">
        <v>11681</v>
      </c>
      <c r="B2927" s="2" t="s">
        <v>11682</v>
      </c>
      <c r="C2927" s="2">
        <v>600</v>
      </c>
      <c r="D2927" s="2" t="s">
        <v>69</v>
      </c>
      <c r="E2927" s="2">
        <v>24657.1</v>
      </c>
      <c r="F2927" s="2" t="s">
        <v>69</v>
      </c>
    </row>
    <row r="2928">
      <c r="A2928" s="2" t="s">
        <v>9328</v>
      </c>
      <c r="B2928" s="2" t="s">
        <v>9329</v>
      </c>
      <c r="C2928" s="2">
        <v>1662</v>
      </c>
      <c r="D2928" s="2" t="s">
        <v>69</v>
      </c>
      <c r="E2928" s="2">
        <v>40178.38</v>
      </c>
      <c r="F2928" s="2" t="s">
        <v>69</v>
      </c>
    </row>
    <row r="2929">
      <c r="A2929" s="2" t="s">
        <v>9330</v>
      </c>
      <c r="B2929" s="2" t="s">
        <v>9331</v>
      </c>
      <c r="C2929" s="2">
        <v>1158</v>
      </c>
      <c r="D2929" s="2" t="s">
        <v>69</v>
      </c>
      <c r="E2929" s="2">
        <v>180601.68</v>
      </c>
      <c r="F2929" s="2" t="s">
        <v>69</v>
      </c>
    </row>
    <row r="2930">
      <c r="A2930" s="2" t="s">
        <v>11683</v>
      </c>
      <c r="B2930" s="2" t="s">
        <v>11684</v>
      </c>
      <c r="C2930" s="2">
        <v>191</v>
      </c>
      <c r="D2930" s="2" t="s">
        <v>69</v>
      </c>
      <c r="E2930" s="2">
        <v>20038.1</v>
      </c>
      <c r="F2930" s="2" t="s">
        <v>69</v>
      </c>
    </row>
    <row r="2931">
      <c r="A2931" s="2" t="s">
        <v>9332</v>
      </c>
      <c r="B2931" s="2" t="s">
        <v>9333</v>
      </c>
      <c r="C2931" s="2">
        <v>1100</v>
      </c>
      <c r="D2931" s="2" t="s">
        <v>69</v>
      </c>
      <c r="E2931" s="2">
        <v>27697.42</v>
      </c>
      <c r="F2931" s="2" t="s">
        <v>69</v>
      </c>
    </row>
    <row r="2932">
      <c r="A2932" s="2" t="s">
        <v>9334</v>
      </c>
      <c r="B2932" s="2" t="s">
        <v>9335</v>
      </c>
      <c r="C2932" s="2">
        <v>-13729</v>
      </c>
      <c r="D2932" s="2" t="s">
        <v>69</v>
      </c>
      <c r="E2932" s="2">
        <v>-17290.17</v>
      </c>
      <c r="F2932" s="2" t="s">
        <v>69</v>
      </c>
    </row>
    <row r="2933">
      <c r="A2933" s="2" t="s">
        <v>9336</v>
      </c>
      <c r="B2933" s="2" t="s">
        <v>9337</v>
      </c>
      <c r="C2933" s="2">
        <v>-1535</v>
      </c>
      <c r="D2933" s="2" t="s">
        <v>69</v>
      </c>
      <c r="E2933" s="2">
        <v>-14705.3</v>
      </c>
      <c r="F2933" s="2" t="s">
        <v>69</v>
      </c>
    </row>
    <row r="2934">
      <c r="A2934" s="2" t="s">
        <v>11685</v>
      </c>
      <c r="B2934" s="2" t="s">
        <v>11686</v>
      </c>
      <c r="C2934" s="2">
        <v>4371</v>
      </c>
      <c r="D2934" s="2" t="s">
        <v>69</v>
      </c>
      <c r="E2934" s="2">
        <v>23428.56</v>
      </c>
      <c r="F2934" s="2" t="s">
        <v>69</v>
      </c>
    </row>
    <row r="2935">
      <c r="A2935" s="2" t="s">
        <v>9338</v>
      </c>
      <c r="B2935" s="2" t="s">
        <v>9339</v>
      </c>
      <c r="C2935" s="2">
        <v>2734</v>
      </c>
      <c r="D2935" s="2" t="s">
        <v>69</v>
      </c>
      <c r="E2935" s="2">
        <v>307657.02</v>
      </c>
      <c r="F2935" s="2" t="s">
        <v>69</v>
      </c>
    </row>
    <row r="2936">
      <c r="A2936" s="2" t="s">
        <v>9340</v>
      </c>
      <c r="B2936" s="2" t="s">
        <v>9341</v>
      </c>
      <c r="C2936" s="2">
        <v>3926</v>
      </c>
      <c r="D2936" s="2" t="s">
        <v>69</v>
      </c>
      <c r="E2936" s="2">
        <v>234146.64</v>
      </c>
      <c r="F2936" s="2" t="s">
        <v>69</v>
      </c>
    </row>
    <row r="2937">
      <c r="A2937" s="2" t="s">
        <v>11687</v>
      </c>
      <c r="B2937" s="2" t="s">
        <v>11688</v>
      </c>
      <c r="C2937" s="2">
        <v>-1958</v>
      </c>
      <c r="D2937" s="2" t="s">
        <v>69</v>
      </c>
      <c r="E2937" s="2">
        <v>-23261.04</v>
      </c>
      <c r="F2937" s="2" t="s">
        <v>69</v>
      </c>
    </row>
    <row r="2938">
      <c r="A2938" s="2" t="s">
        <v>11689</v>
      </c>
      <c r="B2938" s="2" t="s">
        <v>11690</v>
      </c>
      <c r="C2938" s="2">
        <v>1360</v>
      </c>
      <c r="D2938" s="2" t="s">
        <v>69</v>
      </c>
      <c r="E2938" s="2">
        <v>28927.2</v>
      </c>
      <c r="F2938" s="2" t="s">
        <v>69</v>
      </c>
    </row>
    <row r="2939">
      <c r="A2939" s="2" t="s">
        <v>9342</v>
      </c>
      <c r="B2939" s="2" t="s">
        <v>9343</v>
      </c>
      <c r="C2939" s="2">
        <v>2711</v>
      </c>
      <c r="D2939" s="2" t="s">
        <v>69</v>
      </c>
      <c r="E2939" s="2">
        <v>46840.44</v>
      </c>
      <c r="F2939" s="2" t="s">
        <v>69</v>
      </c>
    </row>
    <row r="2940">
      <c r="A2940" s="2" t="s">
        <v>9344</v>
      </c>
      <c r="B2940" s="2" t="s">
        <v>9345</v>
      </c>
      <c r="C2940" s="2">
        <v>-4412</v>
      </c>
      <c r="D2940" s="2" t="s">
        <v>69</v>
      </c>
      <c r="E2940" s="2">
        <v>-114270.8</v>
      </c>
      <c r="F2940" s="2" t="s">
        <v>69</v>
      </c>
    </row>
    <row r="2941">
      <c r="A2941" s="2" t="s">
        <v>11691</v>
      </c>
      <c r="B2941" s="2" t="s">
        <v>11692</v>
      </c>
      <c r="C2941" s="2">
        <v>5757</v>
      </c>
      <c r="D2941" s="2" t="s">
        <v>69</v>
      </c>
      <c r="E2941" s="2">
        <v>24190.95</v>
      </c>
      <c r="F2941" s="2" t="s">
        <v>69</v>
      </c>
    </row>
    <row r="2942">
      <c r="A2942" s="2" t="s">
        <v>9348</v>
      </c>
      <c r="B2942" s="2" t="s">
        <v>9349</v>
      </c>
      <c r="C2942" s="2">
        <v>-1953</v>
      </c>
      <c r="D2942" s="2" t="s">
        <v>69</v>
      </c>
      <c r="E2942" s="2">
        <v>-23162.58</v>
      </c>
      <c r="F2942" s="2" t="s">
        <v>69</v>
      </c>
    </row>
    <row r="2943">
      <c r="A2943" s="2" t="s">
        <v>9350</v>
      </c>
      <c r="B2943" s="2" t="s">
        <v>9351</v>
      </c>
      <c r="C2943" s="2">
        <v>-270</v>
      </c>
      <c r="D2943" s="2" t="s">
        <v>69</v>
      </c>
      <c r="E2943" s="2">
        <v>-28836</v>
      </c>
      <c r="F2943" s="2" t="s">
        <v>69</v>
      </c>
    </row>
    <row r="2944">
      <c r="A2944" s="2" t="s">
        <v>11693</v>
      </c>
      <c r="B2944" s="2" t="s">
        <v>11694</v>
      </c>
      <c r="C2944" s="2">
        <v>2100</v>
      </c>
      <c r="D2944" s="2" t="s">
        <v>69</v>
      </c>
      <c r="E2944" s="2">
        <v>26449.04</v>
      </c>
      <c r="F2944" s="2" t="s">
        <v>69</v>
      </c>
    </row>
    <row r="2945">
      <c r="A2945" s="2" t="s">
        <v>9354</v>
      </c>
      <c r="B2945" s="2" t="s">
        <v>9355</v>
      </c>
      <c r="C2945" s="2">
        <v>5960</v>
      </c>
      <c r="D2945" s="2" t="s">
        <v>69</v>
      </c>
      <c r="E2945" s="2">
        <v>73665.6</v>
      </c>
      <c r="F2945" s="2" t="s">
        <v>69</v>
      </c>
    </row>
    <row r="2946">
      <c r="A2946" s="2" t="s">
        <v>9358</v>
      </c>
      <c r="B2946" s="2" t="s">
        <v>9359</v>
      </c>
      <c r="C2946" s="2">
        <v>3196</v>
      </c>
      <c r="D2946" s="2" t="s">
        <v>69</v>
      </c>
      <c r="E2946" s="2">
        <v>95880</v>
      </c>
      <c r="F2946" s="2" t="s">
        <v>69</v>
      </c>
    </row>
    <row r="2947">
      <c r="A2947" s="2" t="s">
        <v>9360</v>
      </c>
      <c r="B2947" s="2" t="s">
        <v>9361</v>
      </c>
      <c r="C2947" s="2">
        <v>2498</v>
      </c>
      <c r="D2947" s="2" t="s">
        <v>69</v>
      </c>
      <c r="E2947" s="2">
        <v>38619.08</v>
      </c>
      <c r="F2947" s="2" t="s">
        <v>69</v>
      </c>
    </row>
    <row r="2948">
      <c r="A2948" s="2" t="s">
        <v>11695</v>
      </c>
      <c r="B2948" s="2" t="s">
        <v>11696</v>
      </c>
      <c r="C2948" s="2">
        <v>-3500</v>
      </c>
      <c r="D2948" s="2" t="s">
        <v>69</v>
      </c>
      <c r="E2948" s="2">
        <v>-101221.55</v>
      </c>
      <c r="F2948" s="2" t="s">
        <v>69</v>
      </c>
    </row>
    <row r="2949">
      <c r="A2949" s="2" t="s">
        <v>11697</v>
      </c>
      <c r="B2949" s="2" t="s">
        <v>11698</v>
      </c>
      <c r="C2949" s="2">
        <v>1000</v>
      </c>
      <c r="D2949" s="2" t="s">
        <v>69</v>
      </c>
      <c r="E2949" s="2">
        <v>24359.95</v>
      </c>
      <c r="F2949" s="2" t="s">
        <v>69</v>
      </c>
    </row>
    <row r="2950">
      <c r="A2950" s="2" t="s">
        <v>9362</v>
      </c>
      <c r="B2950" s="2" t="s">
        <v>9363</v>
      </c>
      <c r="C2950" s="2">
        <v>7900</v>
      </c>
      <c r="D2950" s="2" t="s">
        <v>69</v>
      </c>
      <c r="E2950" s="2">
        <v>95026.25</v>
      </c>
      <c r="F2950" s="2" t="s">
        <v>69</v>
      </c>
    </row>
    <row r="2951">
      <c r="A2951" s="2" t="s">
        <v>9364</v>
      </c>
      <c r="B2951" s="2" t="s">
        <v>9365</v>
      </c>
      <c r="C2951" s="2">
        <v>3400</v>
      </c>
      <c r="D2951" s="2" t="s">
        <v>69</v>
      </c>
      <c r="E2951" s="2">
        <v>75902.1</v>
      </c>
      <c r="F2951" s="2" t="s">
        <v>69</v>
      </c>
    </row>
    <row r="2952">
      <c r="A2952" s="2" t="s">
        <v>9368</v>
      </c>
      <c r="B2952" s="2" t="s">
        <v>9369</v>
      </c>
      <c r="C2952" s="2">
        <v>779</v>
      </c>
      <c r="D2952" s="2" t="s">
        <v>69</v>
      </c>
      <c r="E2952" s="2">
        <v>24741.04</v>
      </c>
      <c r="F2952" s="2" t="s">
        <v>69</v>
      </c>
    </row>
    <row r="2953">
      <c r="A2953" s="2" t="s">
        <v>9370</v>
      </c>
      <c r="B2953" s="2" t="s">
        <v>9371</v>
      </c>
      <c r="C2953" s="2">
        <v>1600</v>
      </c>
      <c r="D2953" s="2" t="s">
        <v>69</v>
      </c>
      <c r="E2953" s="2">
        <v>33555.85</v>
      </c>
      <c r="F2953" s="2" t="s">
        <v>69</v>
      </c>
    </row>
    <row r="2954">
      <c r="A2954" s="2" t="s">
        <v>11699</v>
      </c>
      <c r="B2954" s="2" t="s">
        <v>11700</v>
      </c>
      <c r="C2954" s="2">
        <v>807</v>
      </c>
      <c r="D2954" s="2" t="s">
        <v>69</v>
      </c>
      <c r="E2954" s="2">
        <v>29891.28</v>
      </c>
      <c r="F2954" s="2" t="s">
        <v>69</v>
      </c>
    </row>
    <row r="2955">
      <c r="A2955" s="2" t="s">
        <v>9374</v>
      </c>
      <c r="B2955" s="2" t="s">
        <v>9375</v>
      </c>
      <c r="C2955" s="2">
        <v>-17</v>
      </c>
      <c r="D2955" s="2" t="s">
        <v>69</v>
      </c>
      <c r="E2955" s="2">
        <v>-697</v>
      </c>
      <c r="F2955" s="2" t="s">
        <v>69</v>
      </c>
    </row>
    <row r="2956">
      <c r="A2956" s="2" t="s">
        <v>9376</v>
      </c>
      <c r="B2956" s="2" t="s">
        <v>9377</v>
      </c>
      <c r="C2956" s="2">
        <v>14365</v>
      </c>
      <c r="D2956" s="2" t="s">
        <v>69</v>
      </c>
      <c r="E2956" s="2">
        <v>273365.95</v>
      </c>
      <c r="F2956" s="2" t="s">
        <v>69</v>
      </c>
    </row>
    <row r="2957">
      <c r="A2957" s="2" t="s">
        <v>11701</v>
      </c>
      <c r="B2957" s="2" t="s">
        <v>11702</v>
      </c>
      <c r="C2957" s="2">
        <v>1700</v>
      </c>
      <c r="D2957" s="2" t="s">
        <v>69</v>
      </c>
      <c r="E2957" s="2">
        <v>65314</v>
      </c>
      <c r="F2957" s="2" t="s">
        <v>69</v>
      </c>
    </row>
    <row r="2958">
      <c r="A2958" s="2" t="s">
        <v>11703</v>
      </c>
      <c r="B2958" s="2" t="s">
        <v>11704</v>
      </c>
      <c r="C2958" s="2">
        <v>-221</v>
      </c>
      <c r="D2958" s="2" t="s">
        <v>69</v>
      </c>
      <c r="E2958" s="2">
        <v>-17969.51</v>
      </c>
      <c r="F2958" s="2" t="s">
        <v>69</v>
      </c>
    </row>
    <row r="2959">
      <c r="A2959" s="2" t="s">
        <v>9378</v>
      </c>
      <c r="B2959" s="2" t="s">
        <v>9379</v>
      </c>
      <c r="C2959" s="2">
        <v>1851</v>
      </c>
      <c r="D2959" s="2" t="s">
        <v>69</v>
      </c>
      <c r="E2959" s="2">
        <v>95493.09</v>
      </c>
      <c r="F2959" s="2" t="s">
        <v>69</v>
      </c>
    </row>
    <row r="2960">
      <c r="A2960" s="2" t="s">
        <v>9383</v>
      </c>
      <c r="B2960" s="2" t="s">
        <v>9384</v>
      </c>
      <c r="C2960" s="2">
        <v>6213</v>
      </c>
      <c r="D2960" s="2" t="s">
        <v>69</v>
      </c>
      <c r="E2960" s="2">
        <v>47343.06</v>
      </c>
      <c r="F2960" s="2" t="s">
        <v>69</v>
      </c>
    </row>
    <row r="2961">
      <c r="A2961" s="2" t="s">
        <v>9387</v>
      </c>
      <c r="B2961" s="2" t="s">
        <v>9388</v>
      </c>
      <c r="C2961" s="2">
        <v>-5842</v>
      </c>
      <c r="D2961" s="2" t="s">
        <v>69</v>
      </c>
      <c r="E2961" s="2">
        <v>-193545.46</v>
      </c>
      <c r="F2961" s="2" t="s">
        <v>69</v>
      </c>
    </row>
    <row r="2962">
      <c r="A2962" s="2" t="s">
        <v>9391</v>
      </c>
      <c r="B2962" s="2" t="s">
        <v>9392</v>
      </c>
      <c r="C2962" s="2">
        <v>4351</v>
      </c>
      <c r="D2962" s="2" t="s">
        <v>69</v>
      </c>
      <c r="E2962" s="2">
        <v>212589.86</v>
      </c>
      <c r="F2962" s="2" t="s">
        <v>69</v>
      </c>
    </row>
    <row r="2963">
      <c r="A2963" s="2" t="s">
        <v>9393</v>
      </c>
      <c r="B2963" s="2" t="s">
        <v>9394</v>
      </c>
      <c r="C2963" s="2">
        <v>-6499</v>
      </c>
      <c r="D2963" s="2" t="s">
        <v>69</v>
      </c>
      <c r="E2963" s="2">
        <v>-56942.59</v>
      </c>
      <c r="F2963" s="2" t="s">
        <v>69</v>
      </c>
    </row>
    <row r="2964">
      <c r="A2964" s="2" t="s">
        <v>9397</v>
      </c>
      <c r="B2964" s="2" t="s">
        <v>9398</v>
      </c>
      <c r="C2964" s="2">
        <v>2522</v>
      </c>
      <c r="D2964" s="2" t="s">
        <v>69</v>
      </c>
      <c r="E2964" s="2">
        <v>158671.33</v>
      </c>
      <c r="F2964" s="2" t="s">
        <v>69</v>
      </c>
    </row>
    <row r="2965">
      <c r="A2965" s="2" t="s">
        <v>11705</v>
      </c>
      <c r="B2965" s="2" t="s">
        <v>11706</v>
      </c>
      <c r="C2965" s="2">
        <v>2687</v>
      </c>
      <c r="D2965" s="2" t="s">
        <v>69</v>
      </c>
      <c r="E2965" s="2">
        <v>73462.58</v>
      </c>
      <c r="F2965" s="2" t="s">
        <v>69</v>
      </c>
    </row>
    <row r="2966">
      <c r="A2966" s="2" t="s">
        <v>11707</v>
      </c>
      <c r="B2966" s="2" t="s">
        <v>11708</v>
      </c>
      <c r="C2966" s="2">
        <v>-800</v>
      </c>
      <c r="D2966" s="2" t="s">
        <v>69</v>
      </c>
      <c r="E2966" s="2">
        <v>-23062.02</v>
      </c>
      <c r="F2966" s="2" t="s">
        <v>69</v>
      </c>
    </row>
    <row r="2967">
      <c r="A2967" s="2" t="s">
        <v>11709</v>
      </c>
      <c r="B2967" s="2" t="s">
        <v>11710</v>
      </c>
      <c r="C2967" s="2">
        <v>901</v>
      </c>
      <c r="D2967" s="2" t="s">
        <v>69</v>
      </c>
      <c r="E2967" s="2">
        <v>21605.98</v>
      </c>
      <c r="F2967" s="2" t="s">
        <v>69</v>
      </c>
    </row>
    <row r="2968">
      <c r="A2968" s="2" t="s">
        <v>9401</v>
      </c>
      <c r="B2968" s="2" t="s">
        <v>9402</v>
      </c>
      <c r="C2968" s="2">
        <v>1828</v>
      </c>
      <c r="D2968" s="2" t="s">
        <v>69</v>
      </c>
      <c r="E2968" s="2">
        <v>48405.44</v>
      </c>
      <c r="F2968" s="2" t="s">
        <v>69</v>
      </c>
    </row>
    <row r="2969">
      <c r="A2969" s="2" t="s">
        <v>9403</v>
      </c>
      <c r="B2969" s="2" t="s">
        <v>9404</v>
      </c>
      <c r="C2969" s="2">
        <v>9637</v>
      </c>
      <c r="D2969" s="2" t="s">
        <v>69</v>
      </c>
      <c r="E2969" s="2">
        <v>47213.64</v>
      </c>
      <c r="F2969" s="2" t="s">
        <v>69</v>
      </c>
    </row>
    <row r="2970">
      <c r="A2970" s="2" t="s">
        <v>9405</v>
      </c>
      <c r="B2970" s="2" t="s">
        <v>9406</v>
      </c>
      <c r="C2970" s="2">
        <v>-8048</v>
      </c>
      <c r="D2970" s="2" t="s">
        <v>69</v>
      </c>
      <c r="E2970" s="2">
        <v>-41975.29</v>
      </c>
      <c r="F2970" s="2" t="s">
        <v>69</v>
      </c>
    </row>
    <row r="2971">
      <c r="A2971" s="2" t="s">
        <v>9411</v>
      </c>
      <c r="B2971" s="2" t="s">
        <v>9412</v>
      </c>
      <c r="C2971" s="2">
        <v>4457</v>
      </c>
      <c r="D2971" s="2" t="s">
        <v>69</v>
      </c>
      <c r="E2971" s="2">
        <v>239296.33</v>
      </c>
      <c r="F2971" s="2" t="s">
        <v>69</v>
      </c>
    </row>
    <row r="2972">
      <c r="A2972" s="2" t="s">
        <v>9413</v>
      </c>
      <c r="B2972" s="2" t="s">
        <v>9414</v>
      </c>
      <c r="C2972" s="2">
        <v>130</v>
      </c>
      <c r="D2972" s="2" t="s">
        <v>69</v>
      </c>
      <c r="E2972" s="2">
        <v>30897.22</v>
      </c>
      <c r="F2972" s="2" t="s">
        <v>69</v>
      </c>
    </row>
    <row r="2973">
      <c r="A2973" s="2" t="s">
        <v>9415</v>
      </c>
      <c r="B2973" s="2" t="s">
        <v>9416</v>
      </c>
      <c r="C2973" s="2">
        <v>-7319</v>
      </c>
      <c r="D2973" s="2" t="s">
        <v>69</v>
      </c>
      <c r="E2973" s="2">
        <v>-79484.34</v>
      </c>
      <c r="F2973" s="2" t="s">
        <v>69</v>
      </c>
    </row>
    <row r="2974">
      <c r="A2974" s="2" t="s">
        <v>11711</v>
      </c>
      <c r="B2974" s="2" t="s">
        <v>11712</v>
      </c>
      <c r="C2974" s="2">
        <v>3987</v>
      </c>
      <c r="D2974" s="2" t="s">
        <v>69</v>
      </c>
      <c r="E2974" s="2">
        <v>129657.24</v>
      </c>
      <c r="F2974" s="2" t="s">
        <v>69</v>
      </c>
    </row>
    <row r="2975">
      <c r="A2975" s="2" t="s">
        <v>9419</v>
      </c>
      <c r="B2975" s="2" t="s">
        <v>9420</v>
      </c>
      <c r="C2975" s="2">
        <v>-502</v>
      </c>
      <c r="D2975" s="2" t="s">
        <v>69</v>
      </c>
      <c r="E2975" s="2">
        <v>-206542.88</v>
      </c>
      <c r="F2975" s="2" t="s">
        <v>69</v>
      </c>
    </row>
    <row r="2976">
      <c r="A2976" s="2" t="s">
        <v>9421</v>
      </c>
      <c r="B2976" s="2" t="s">
        <v>9422</v>
      </c>
      <c r="C2976" s="2">
        <v>-365</v>
      </c>
      <c r="D2976" s="2" t="s">
        <v>69</v>
      </c>
      <c r="E2976" s="2">
        <v>-13000.64</v>
      </c>
      <c r="F2976" s="2" t="s">
        <v>69</v>
      </c>
    </row>
    <row r="2977">
      <c r="A2977" s="2" t="s">
        <v>11713</v>
      </c>
      <c r="B2977" s="2" t="s">
        <v>11714</v>
      </c>
      <c r="C2977" s="2">
        <v>9117</v>
      </c>
      <c r="D2977" s="2" t="s">
        <v>69</v>
      </c>
      <c r="E2977" s="2">
        <v>279652.62</v>
      </c>
      <c r="F2977" s="2" t="s">
        <v>69</v>
      </c>
    </row>
    <row r="2978">
      <c r="A2978" s="2" t="s">
        <v>9423</v>
      </c>
      <c r="B2978" s="2" t="s">
        <v>9424</v>
      </c>
      <c r="C2978" s="2">
        <v>1843</v>
      </c>
      <c r="D2978" s="2" t="s">
        <v>69</v>
      </c>
      <c r="E2978" s="2">
        <v>129083.72</v>
      </c>
      <c r="F2978" s="2" t="s">
        <v>69</v>
      </c>
    </row>
    <row r="2979">
      <c r="A2979" s="2" t="s">
        <v>9425</v>
      </c>
      <c r="B2979" s="2" t="s">
        <v>9426</v>
      </c>
      <c r="C2979" s="2">
        <v>-3300</v>
      </c>
      <c r="D2979" s="2" t="s">
        <v>69</v>
      </c>
      <c r="E2979" s="2">
        <v>-22257.4</v>
      </c>
      <c r="F2979" s="2" t="s">
        <v>69</v>
      </c>
    </row>
    <row r="2980">
      <c r="A2980" s="2" t="s">
        <v>11715</v>
      </c>
      <c r="B2980" s="2" t="s">
        <v>11716</v>
      </c>
      <c r="C2980" s="2">
        <v>1904</v>
      </c>
      <c r="D2980" s="2" t="s">
        <v>69</v>
      </c>
      <c r="E2980" s="2">
        <v>20087.2</v>
      </c>
      <c r="F2980" s="2" t="s">
        <v>69</v>
      </c>
    </row>
    <row r="2981">
      <c r="A2981" s="2" t="s">
        <v>11717</v>
      </c>
      <c r="B2981" s="2" t="s">
        <v>11718</v>
      </c>
      <c r="C2981" s="2">
        <v>-57600</v>
      </c>
      <c r="D2981" s="2" t="s">
        <v>69</v>
      </c>
      <c r="E2981" s="2">
        <v>-381126.81</v>
      </c>
      <c r="F2981" s="2" t="s">
        <v>69</v>
      </c>
    </row>
    <row r="2982">
      <c r="A2982" s="2" t="s">
        <v>11719</v>
      </c>
      <c r="B2982" s="2" t="s">
        <v>11720</v>
      </c>
      <c r="C2982" s="2">
        <v>-1500</v>
      </c>
      <c r="D2982" s="2" t="s">
        <v>69</v>
      </c>
      <c r="E2982" s="2">
        <v>-19502.75</v>
      </c>
      <c r="F2982" s="2" t="s">
        <v>69</v>
      </c>
    </row>
    <row r="2983">
      <c r="A2983" s="2" t="s">
        <v>11721</v>
      </c>
      <c r="B2983" s="2" t="s">
        <v>11722</v>
      </c>
      <c r="C2983" s="2">
        <v>-2300</v>
      </c>
      <c r="D2983" s="2" t="s">
        <v>69</v>
      </c>
      <c r="E2983" s="2">
        <v>-45723.86</v>
      </c>
      <c r="F2983" s="2" t="s">
        <v>69</v>
      </c>
    </row>
    <row r="2984">
      <c r="A2984" s="2" t="s">
        <v>9435</v>
      </c>
      <c r="B2984" s="2" t="s">
        <v>9436</v>
      </c>
      <c r="C2984" s="2">
        <v>3300</v>
      </c>
      <c r="D2984" s="2" t="s">
        <v>69</v>
      </c>
      <c r="E2984" s="2">
        <v>21748.35</v>
      </c>
      <c r="F2984" s="2" t="s">
        <v>69</v>
      </c>
    </row>
    <row r="2985">
      <c r="A2985" s="2" t="s">
        <v>9437</v>
      </c>
      <c r="B2985" s="2" t="s">
        <v>9438</v>
      </c>
      <c r="C2985" s="2">
        <v>5100</v>
      </c>
      <c r="D2985" s="2" t="s">
        <v>69</v>
      </c>
      <c r="E2985" s="2">
        <v>93161.2</v>
      </c>
      <c r="F2985" s="2" t="s">
        <v>69</v>
      </c>
    </row>
    <row r="2986">
      <c r="A2986" s="2" t="s">
        <v>9441</v>
      </c>
      <c r="B2986" s="2" t="s">
        <v>9442</v>
      </c>
      <c r="C2986" s="2">
        <v>2309</v>
      </c>
      <c r="D2986" s="2" t="s">
        <v>69</v>
      </c>
      <c r="E2986" s="2">
        <v>127041.18</v>
      </c>
      <c r="F2986" s="2" t="s">
        <v>69</v>
      </c>
    </row>
    <row r="2987">
      <c r="A2987" s="2" t="s">
        <v>9445</v>
      </c>
      <c r="B2987" s="2" t="s">
        <v>9446</v>
      </c>
      <c r="C2987" s="2">
        <v>2400</v>
      </c>
      <c r="D2987" s="2" t="s">
        <v>69</v>
      </c>
      <c r="E2987" s="2">
        <v>85846.99</v>
      </c>
      <c r="F2987" s="2" t="s">
        <v>69</v>
      </c>
    </row>
    <row r="2988">
      <c r="A2988" s="2" t="s">
        <v>9447</v>
      </c>
      <c r="B2988" s="2" t="s">
        <v>9448</v>
      </c>
      <c r="C2988" s="2">
        <v>2500</v>
      </c>
      <c r="D2988" s="2" t="s">
        <v>69</v>
      </c>
      <c r="E2988" s="2">
        <v>81555.97</v>
      </c>
      <c r="F2988" s="2" t="s">
        <v>69</v>
      </c>
    </row>
    <row r="2989">
      <c r="A2989" s="2" t="s">
        <v>11723</v>
      </c>
      <c r="B2989" s="2" t="s">
        <v>11724</v>
      </c>
      <c r="C2989" s="2">
        <v>-65200</v>
      </c>
      <c r="D2989" s="2" t="s">
        <v>69</v>
      </c>
      <c r="E2989" s="2">
        <v>-260908.28</v>
      </c>
      <c r="F2989" s="2" t="s">
        <v>69</v>
      </c>
    </row>
    <row r="2990">
      <c r="A2990" s="2" t="s">
        <v>11725</v>
      </c>
      <c r="B2990" s="2" t="s">
        <v>11726</v>
      </c>
      <c r="C2990" s="2">
        <v>-16400</v>
      </c>
      <c r="D2990" s="2" t="s">
        <v>69</v>
      </c>
      <c r="E2990" s="2">
        <v>-167827.81</v>
      </c>
      <c r="F2990" s="2" t="s">
        <v>69</v>
      </c>
    </row>
    <row r="2991">
      <c r="A2991" s="2" t="s">
        <v>9449</v>
      </c>
      <c r="B2991" s="2" t="s">
        <v>9450</v>
      </c>
      <c r="C2991" s="2">
        <v>4400</v>
      </c>
      <c r="D2991" s="2" t="s">
        <v>69</v>
      </c>
      <c r="E2991" s="2">
        <v>124065.02</v>
      </c>
      <c r="F2991" s="2" t="s">
        <v>69</v>
      </c>
    </row>
    <row r="2992">
      <c r="A2992" s="2" t="s">
        <v>11727</v>
      </c>
      <c r="B2992" s="2" t="s">
        <v>11728</v>
      </c>
      <c r="C2992" s="2">
        <v>-2000</v>
      </c>
      <c r="D2992" s="2" t="s">
        <v>69</v>
      </c>
      <c r="E2992" s="2">
        <v>-15561.92</v>
      </c>
      <c r="F2992" s="2" t="s">
        <v>69</v>
      </c>
    </row>
    <row r="2993">
      <c r="A2993" s="2" t="s">
        <v>9451</v>
      </c>
      <c r="B2993" s="2" t="s">
        <v>9452</v>
      </c>
      <c r="C2993" s="2">
        <v>14100</v>
      </c>
      <c r="D2993" s="2" t="s">
        <v>69</v>
      </c>
      <c r="E2993" s="2">
        <v>273786.48</v>
      </c>
      <c r="F2993" s="2" t="s">
        <v>69</v>
      </c>
    </row>
    <row r="2994">
      <c r="A2994" s="2" t="s">
        <v>11729</v>
      </c>
      <c r="B2994" s="2" t="s">
        <v>11730</v>
      </c>
      <c r="C2994" s="2">
        <v>9865</v>
      </c>
      <c r="D2994" s="2" t="s">
        <v>69</v>
      </c>
      <c r="E2994" s="2">
        <v>21085.17</v>
      </c>
      <c r="F2994" s="2" t="s">
        <v>69</v>
      </c>
    </row>
    <row r="2995">
      <c r="A2995" s="2" t="s">
        <v>11731</v>
      </c>
      <c r="B2995" s="2" t="s">
        <v>11732</v>
      </c>
      <c r="C2995" s="2">
        <v>-50</v>
      </c>
      <c r="D2995" s="2" t="s">
        <v>69</v>
      </c>
      <c r="E2995" s="2">
        <v>-296960.42</v>
      </c>
      <c r="F2995" s="2" t="s">
        <v>69</v>
      </c>
    </row>
    <row r="2996">
      <c r="A2996" s="2" t="s">
        <v>11733</v>
      </c>
      <c r="B2996" s="2" t="s">
        <v>11734</v>
      </c>
      <c r="C2996" s="2">
        <v>-4700</v>
      </c>
      <c r="D2996" s="2" t="s">
        <v>69</v>
      </c>
      <c r="E2996" s="2">
        <v>-144137.78</v>
      </c>
      <c r="F2996" s="2" t="s">
        <v>69</v>
      </c>
    </row>
    <row r="2997">
      <c r="A2997" s="2" t="s">
        <v>11735</v>
      </c>
      <c r="B2997" s="2" t="s">
        <v>11736</v>
      </c>
      <c r="C2997" s="2">
        <v>-8100</v>
      </c>
      <c r="D2997" s="2" t="s">
        <v>69</v>
      </c>
      <c r="E2997" s="2">
        <v>-91359.44</v>
      </c>
      <c r="F2997" s="2" t="s">
        <v>69</v>
      </c>
    </row>
    <row r="2998">
      <c r="A2998" s="2" t="s">
        <v>11737</v>
      </c>
      <c r="B2998" s="2" t="s">
        <v>11738</v>
      </c>
      <c r="C2998" s="2">
        <v>-3500</v>
      </c>
      <c r="D2998" s="2" t="s">
        <v>69</v>
      </c>
      <c r="E2998" s="2">
        <v>-4826.77</v>
      </c>
      <c r="F2998" s="2" t="s">
        <v>69</v>
      </c>
    </row>
    <row r="2999">
      <c r="A2999" s="2" t="s">
        <v>9457</v>
      </c>
      <c r="B2999" s="2" t="s">
        <v>9458</v>
      </c>
      <c r="C2999" s="2">
        <v>1300</v>
      </c>
      <c r="D2999" s="2" t="s">
        <v>69</v>
      </c>
      <c r="E2999" s="2">
        <v>25338.22</v>
      </c>
      <c r="F2999" s="2" t="s">
        <v>69</v>
      </c>
    </row>
    <row r="3000">
      <c r="A3000" s="2" t="s">
        <v>11739</v>
      </c>
      <c r="B3000" s="2" t="s">
        <v>11740</v>
      </c>
      <c r="C3000" s="2">
        <v>-2000</v>
      </c>
      <c r="D3000" s="2" t="s">
        <v>69</v>
      </c>
      <c r="E3000" s="2">
        <v>-29135.47</v>
      </c>
      <c r="F3000" s="2" t="s">
        <v>69</v>
      </c>
    </row>
    <row r="3001">
      <c r="A3001" s="2" t="s">
        <v>11741</v>
      </c>
      <c r="B3001" s="2" t="s">
        <v>11742</v>
      </c>
      <c r="C3001" s="2">
        <v>6700</v>
      </c>
      <c r="D3001" s="2" t="s">
        <v>69</v>
      </c>
      <c r="E3001" s="2">
        <v>105472.64</v>
      </c>
      <c r="F3001" s="2" t="s">
        <v>69</v>
      </c>
    </row>
    <row r="3002">
      <c r="A3002" s="2" t="s">
        <v>11743</v>
      </c>
      <c r="B3002" s="2" t="s">
        <v>11744</v>
      </c>
      <c r="C3002" s="2">
        <v>-5900</v>
      </c>
      <c r="D3002" s="2" t="s">
        <v>69</v>
      </c>
      <c r="E3002" s="2">
        <v>-194575.43</v>
      </c>
      <c r="F3002" s="2" t="s">
        <v>69</v>
      </c>
    </row>
    <row r="3003">
      <c r="A3003" s="2" t="s">
        <v>11745</v>
      </c>
      <c r="B3003" s="2" t="s">
        <v>11746</v>
      </c>
      <c r="C3003" s="2">
        <v>-6900</v>
      </c>
      <c r="D3003" s="2" t="s">
        <v>69</v>
      </c>
      <c r="E3003" s="2">
        <v>-118015.29</v>
      </c>
      <c r="F3003" s="2" t="s">
        <v>69</v>
      </c>
    </row>
    <row r="3004">
      <c r="A3004" s="2" t="s">
        <v>9459</v>
      </c>
      <c r="B3004" s="2" t="s">
        <v>9460</v>
      </c>
      <c r="C3004" s="2">
        <v>50700</v>
      </c>
      <c r="D3004" s="2" t="s">
        <v>69</v>
      </c>
      <c r="E3004" s="2">
        <v>79848.28</v>
      </c>
      <c r="F3004" s="2" t="s">
        <v>69</v>
      </c>
    </row>
    <row r="3005">
      <c r="A3005" s="2" t="s">
        <v>11747</v>
      </c>
      <c r="B3005" s="2" t="s">
        <v>11748</v>
      </c>
      <c r="C3005" s="2">
        <v>12500</v>
      </c>
      <c r="D3005" s="2" t="s">
        <v>69</v>
      </c>
      <c r="E3005" s="2">
        <v>178504.69</v>
      </c>
      <c r="F3005" s="2" t="s">
        <v>69</v>
      </c>
    </row>
    <row r="3006">
      <c r="A3006" s="2" t="s">
        <v>11749</v>
      </c>
      <c r="B3006" s="2" t="s">
        <v>11750</v>
      </c>
      <c r="C3006" s="2">
        <v>-17</v>
      </c>
      <c r="D3006" s="2" t="s">
        <v>69</v>
      </c>
      <c r="E3006" s="2">
        <v>-50635.78</v>
      </c>
      <c r="F3006" s="2" t="s">
        <v>69</v>
      </c>
    </row>
    <row r="3007">
      <c r="A3007" s="2" t="s">
        <v>9461</v>
      </c>
      <c r="B3007" s="2" t="s">
        <v>9462</v>
      </c>
      <c r="C3007" s="2">
        <v>1000</v>
      </c>
      <c r="D3007" s="2" t="s">
        <v>69</v>
      </c>
      <c r="E3007" s="2">
        <v>10760.42</v>
      </c>
      <c r="F3007" s="2" t="s">
        <v>69</v>
      </c>
    </row>
    <row r="3008">
      <c r="A3008" s="2" t="s">
        <v>9463</v>
      </c>
      <c r="B3008" s="2" t="s">
        <v>9464</v>
      </c>
      <c r="C3008" s="2">
        <v>-300</v>
      </c>
      <c r="D3008" s="2" t="s">
        <v>69</v>
      </c>
      <c r="E3008" s="2">
        <v>-7675.27</v>
      </c>
      <c r="F3008" s="2" t="s">
        <v>69</v>
      </c>
    </row>
    <row r="3009">
      <c r="A3009" s="2" t="s">
        <v>11751</v>
      </c>
      <c r="B3009" s="2" t="s">
        <v>11752</v>
      </c>
      <c r="C3009" s="2">
        <v>9800</v>
      </c>
      <c r="D3009" s="2" t="s">
        <v>69</v>
      </c>
      <c r="E3009" s="2">
        <v>31000.3</v>
      </c>
      <c r="F3009" s="2" t="s">
        <v>69</v>
      </c>
    </row>
    <row r="3010">
      <c r="A3010" s="2" t="s">
        <v>9465</v>
      </c>
      <c r="B3010" s="2" t="s">
        <v>9466</v>
      </c>
      <c r="C3010" s="2">
        <v>3400</v>
      </c>
      <c r="D3010" s="2" t="s">
        <v>69</v>
      </c>
      <c r="E3010" s="2">
        <v>160569.35</v>
      </c>
      <c r="F3010" s="2" t="s">
        <v>69</v>
      </c>
    </row>
    <row r="3011">
      <c r="A3011" s="2" t="s">
        <v>11753</v>
      </c>
      <c r="B3011" s="2" t="s">
        <v>11754</v>
      </c>
      <c r="C3011" s="2">
        <v>-6500</v>
      </c>
      <c r="D3011" s="2" t="s">
        <v>69</v>
      </c>
      <c r="E3011" s="2">
        <v>-166774.81</v>
      </c>
      <c r="F3011" s="2" t="s">
        <v>69</v>
      </c>
    </row>
    <row r="3012">
      <c r="A3012" s="2" t="s">
        <v>11755</v>
      </c>
      <c r="B3012" s="2" t="s">
        <v>11756</v>
      </c>
      <c r="C3012" s="2">
        <v>-75900</v>
      </c>
      <c r="D3012" s="2" t="s">
        <v>69</v>
      </c>
      <c r="E3012" s="2">
        <v>-848914.06</v>
      </c>
      <c r="F3012" s="2" t="s">
        <v>69</v>
      </c>
    </row>
    <row r="3013">
      <c r="A3013" s="2" t="s">
        <v>11757</v>
      </c>
      <c r="B3013" s="2" t="s">
        <v>11758</v>
      </c>
      <c r="C3013" s="2">
        <v>-74800</v>
      </c>
      <c r="D3013" s="2" t="s">
        <v>69</v>
      </c>
      <c r="E3013" s="2">
        <v>-436539.31</v>
      </c>
      <c r="F3013" s="2" t="s">
        <v>69</v>
      </c>
    </row>
    <row r="3014">
      <c r="A3014" s="2" t="s">
        <v>9473</v>
      </c>
      <c r="B3014" s="2" t="s">
        <v>9474</v>
      </c>
      <c r="C3014" s="2">
        <v>5200</v>
      </c>
      <c r="D3014" s="2" t="s">
        <v>69</v>
      </c>
      <c r="E3014" s="2">
        <v>98466.11</v>
      </c>
      <c r="F3014" s="2" t="s">
        <v>69</v>
      </c>
    </row>
    <row r="3015">
      <c r="A3015" s="2" t="s">
        <v>9475</v>
      </c>
      <c r="B3015" s="2" t="s">
        <v>9476</v>
      </c>
      <c r="C3015" s="2">
        <v>10000</v>
      </c>
      <c r="D3015" s="2" t="s">
        <v>69</v>
      </c>
      <c r="E3015" s="2">
        <v>79111.9</v>
      </c>
      <c r="F3015" s="2" t="s">
        <v>69</v>
      </c>
    </row>
    <row r="3016">
      <c r="A3016" s="2" t="s">
        <v>9477</v>
      </c>
      <c r="B3016" s="2" t="s">
        <v>9478</v>
      </c>
      <c r="C3016" s="2">
        <v>13400</v>
      </c>
      <c r="D3016" s="2" t="s">
        <v>69</v>
      </c>
      <c r="E3016" s="2">
        <v>275918.47</v>
      </c>
      <c r="F3016" s="2" t="s">
        <v>69</v>
      </c>
    </row>
    <row r="3017">
      <c r="A3017" s="2" t="s">
        <v>9481</v>
      </c>
      <c r="B3017" s="2" t="s">
        <v>9482</v>
      </c>
      <c r="C3017" s="2">
        <v>-1100</v>
      </c>
      <c r="D3017" s="2" t="s">
        <v>69</v>
      </c>
      <c r="E3017" s="2">
        <v>-29602.59</v>
      </c>
      <c r="F3017" s="2" t="s">
        <v>69</v>
      </c>
    </row>
    <row r="3018">
      <c r="A3018" s="2" t="s">
        <v>11759</v>
      </c>
      <c r="B3018" s="2" t="s">
        <v>11760</v>
      </c>
      <c r="C3018" s="2">
        <v>-31100</v>
      </c>
      <c r="D3018" s="2" t="s">
        <v>69</v>
      </c>
      <c r="E3018" s="2">
        <v>-216837.56</v>
      </c>
      <c r="F3018" s="2" t="s">
        <v>69</v>
      </c>
    </row>
    <row r="3019">
      <c r="A3019" s="2" t="s">
        <v>9483</v>
      </c>
      <c r="B3019" s="2" t="s">
        <v>9484</v>
      </c>
      <c r="C3019" s="2">
        <v>2800</v>
      </c>
      <c r="D3019" s="2" t="s">
        <v>69</v>
      </c>
      <c r="E3019" s="2">
        <v>26010.96</v>
      </c>
      <c r="F3019" s="2" t="s">
        <v>69</v>
      </c>
    </row>
    <row r="3020">
      <c r="A3020" s="2" t="s">
        <v>11761</v>
      </c>
      <c r="B3020" s="2" t="s">
        <v>11762</v>
      </c>
      <c r="C3020" s="2">
        <v>-17500</v>
      </c>
      <c r="D3020" s="2" t="s">
        <v>69</v>
      </c>
      <c r="E3020" s="2">
        <v>-363092.79</v>
      </c>
      <c r="F3020" s="2" t="s">
        <v>69</v>
      </c>
    </row>
    <row r="3021">
      <c r="A3021" s="2" t="s">
        <v>11763</v>
      </c>
      <c r="B3021" s="2" t="s">
        <v>11764</v>
      </c>
      <c r="C3021" s="2">
        <v>-4000</v>
      </c>
      <c r="D3021" s="2" t="s">
        <v>69</v>
      </c>
      <c r="E3021" s="2">
        <v>-189176.28</v>
      </c>
      <c r="F3021" s="2" t="s">
        <v>69</v>
      </c>
    </row>
    <row r="3022">
      <c r="A3022" s="2" t="s">
        <v>9485</v>
      </c>
      <c r="B3022" s="2" t="s">
        <v>9486</v>
      </c>
      <c r="C3022" s="2">
        <v>-2755</v>
      </c>
      <c r="D3022" s="2" t="s">
        <v>69</v>
      </c>
      <c r="E3022" s="2">
        <v>-43418.8</v>
      </c>
      <c r="F3022" s="2" t="s">
        <v>69</v>
      </c>
    </row>
    <row r="3023">
      <c r="A3023" s="2" t="s">
        <v>11765</v>
      </c>
      <c r="B3023" s="2" t="s">
        <v>11766</v>
      </c>
      <c r="C3023" s="2">
        <v>1641</v>
      </c>
      <c r="D3023" s="2" t="s">
        <v>69</v>
      </c>
      <c r="E3023" s="2">
        <v>22186.32</v>
      </c>
      <c r="F3023" s="2" t="s">
        <v>69</v>
      </c>
    </row>
    <row r="3024">
      <c r="A3024" s="2" t="s">
        <v>11767</v>
      </c>
      <c r="B3024" s="2" t="s">
        <v>11768</v>
      </c>
      <c r="C3024" s="2">
        <v>700</v>
      </c>
      <c r="D3024" s="2" t="s">
        <v>69</v>
      </c>
      <c r="E3024" s="2">
        <v>23195.71</v>
      </c>
      <c r="F3024" s="2" t="s">
        <v>69</v>
      </c>
    </row>
    <row r="3025">
      <c r="A3025" s="2" t="s">
        <v>11769</v>
      </c>
      <c r="B3025" s="2" t="s">
        <v>11770</v>
      </c>
      <c r="C3025" s="2">
        <v>-8200</v>
      </c>
      <c r="D3025" s="2" t="s">
        <v>69</v>
      </c>
      <c r="E3025" s="2">
        <v>-142130.68</v>
      </c>
      <c r="F3025" s="2" t="s">
        <v>69</v>
      </c>
    </row>
    <row r="3026">
      <c r="A3026" s="2" t="s">
        <v>11771</v>
      </c>
      <c r="B3026" s="2" t="s">
        <v>11772</v>
      </c>
      <c r="C3026" s="2">
        <v>-1900</v>
      </c>
      <c r="D3026" s="2" t="s">
        <v>69</v>
      </c>
      <c r="E3026" s="2">
        <v>-22127.14</v>
      </c>
      <c r="F3026" s="2" t="s">
        <v>69</v>
      </c>
    </row>
    <row r="3027">
      <c r="A3027" s="2" t="s">
        <v>11773</v>
      </c>
      <c r="B3027" s="2" t="s">
        <v>11774</v>
      </c>
      <c r="C3027" s="2">
        <v>3178</v>
      </c>
      <c r="D3027" s="2" t="s">
        <v>69</v>
      </c>
      <c r="E3027" s="2">
        <v>167034.11</v>
      </c>
      <c r="F3027" s="2" t="s">
        <v>69</v>
      </c>
    </row>
    <row r="3028">
      <c r="A3028" s="2" t="s">
        <v>9491</v>
      </c>
      <c r="B3028" s="2" t="s">
        <v>9492</v>
      </c>
      <c r="C3028" s="2">
        <v>28900</v>
      </c>
      <c r="D3028" s="2" t="s">
        <v>69</v>
      </c>
      <c r="E3028" s="2">
        <v>218926.59</v>
      </c>
      <c r="F3028" s="2" t="s">
        <v>69</v>
      </c>
    </row>
    <row r="3029">
      <c r="A3029" s="2" t="s">
        <v>9495</v>
      </c>
      <c r="B3029" s="2" t="s">
        <v>9496</v>
      </c>
      <c r="C3029" s="2">
        <v>-1451</v>
      </c>
      <c r="D3029" s="2" t="s">
        <v>69</v>
      </c>
      <c r="E3029" s="2">
        <v>-34390.74</v>
      </c>
      <c r="F3029" s="2" t="s">
        <v>69</v>
      </c>
    </row>
    <row r="3030">
      <c r="A3030" s="2" t="s">
        <v>11775</v>
      </c>
      <c r="B3030" s="2" t="s">
        <v>11776</v>
      </c>
      <c r="C3030" s="2">
        <v>276</v>
      </c>
      <c r="D3030" s="2" t="s">
        <v>69</v>
      </c>
      <c r="E3030" s="2">
        <v>44411.16</v>
      </c>
      <c r="F3030" s="2" t="s">
        <v>69</v>
      </c>
    </row>
    <row r="3031">
      <c r="A3031" s="2" t="s">
        <v>9499</v>
      </c>
      <c r="B3031" s="2" t="s">
        <v>9500</v>
      </c>
      <c r="C3031" s="2">
        <v>1600</v>
      </c>
      <c r="D3031" s="2" t="s">
        <v>69</v>
      </c>
      <c r="E3031" s="2">
        <v>52400.99</v>
      </c>
      <c r="F3031" s="2" t="s">
        <v>69</v>
      </c>
    </row>
    <row r="3032">
      <c r="A3032" s="2" t="s">
        <v>9501</v>
      </c>
      <c r="B3032" s="2" t="s">
        <v>9502</v>
      </c>
      <c r="C3032" s="2">
        <v>11800</v>
      </c>
      <c r="D3032" s="2" t="s">
        <v>69</v>
      </c>
      <c r="E3032" s="2">
        <v>131269.56</v>
      </c>
      <c r="F3032" s="2" t="s">
        <v>69</v>
      </c>
    </row>
    <row r="3033">
      <c r="A3033" s="2" t="s">
        <v>9503</v>
      </c>
      <c r="B3033" s="2" t="s">
        <v>9504</v>
      </c>
      <c r="C3033" s="2">
        <v>2234</v>
      </c>
      <c r="D3033" s="2" t="s">
        <v>69</v>
      </c>
      <c r="E3033" s="2">
        <v>55950.52</v>
      </c>
      <c r="F3033" s="2" t="s">
        <v>69</v>
      </c>
    </row>
    <row r="3034">
      <c r="A3034" s="2" t="s">
        <v>11777</v>
      </c>
      <c r="B3034" s="2" t="s">
        <v>11778</v>
      </c>
      <c r="C3034" s="2">
        <v>-44000</v>
      </c>
      <c r="D3034" s="2" t="s">
        <v>69</v>
      </c>
      <c r="E3034" s="2">
        <v>-78817.93</v>
      </c>
      <c r="F3034" s="2" t="s">
        <v>69</v>
      </c>
    </row>
    <row r="3035">
      <c r="A3035" s="2" t="s">
        <v>9505</v>
      </c>
      <c r="B3035" s="2" t="s">
        <v>9506</v>
      </c>
      <c r="C3035" s="2">
        <v>2520</v>
      </c>
      <c r="D3035" s="2" t="s">
        <v>69</v>
      </c>
      <c r="E3035" s="2">
        <v>47613.78</v>
      </c>
      <c r="F3035" s="2" t="s">
        <v>69</v>
      </c>
    </row>
    <row r="3036">
      <c r="A3036" s="2" t="s">
        <v>9507</v>
      </c>
      <c r="B3036" s="2" t="s">
        <v>9508</v>
      </c>
      <c r="C3036" s="2">
        <v>-20212</v>
      </c>
      <c r="D3036" s="2" t="s">
        <v>69</v>
      </c>
      <c r="E3036" s="2">
        <v>-16921.49</v>
      </c>
      <c r="F3036" s="2" t="s">
        <v>69</v>
      </c>
    </row>
    <row r="3037">
      <c r="A3037" s="2" t="s">
        <v>9511</v>
      </c>
      <c r="B3037" s="2" t="s">
        <v>9512</v>
      </c>
      <c r="C3037" s="2">
        <v>-10414</v>
      </c>
      <c r="D3037" s="2" t="s">
        <v>69</v>
      </c>
      <c r="E3037" s="2">
        <v>-223475.11</v>
      </c>
      <c r="F3037" s="2" t="s">
        <v>69</v>
      </c>
    </row>
    <row r="3038">
      <c r="A3038" s="2" t="s">
        <v>11779</v>
      </c>
      <c r="B3038" s="2" t="s">
        <v>11780</v>
      </c>
      <c r="C3038" s="2">
        <v>-3853</v>
      </c>
      <c r="D3038" s="2" t="s">
        <v>69</v>
      </c>
      <c r="E3038" s="2">
        <v>-40880.33</v>
      </c>
      <c r="F3038" s="2" t="s">
        <v>69</v>
      </c>
    </row>
    <row r="3039">
      <c r="A3039" s="2" t="s">
        <v>9515</v>
      </c>
      <c r="B3039" s="2" t="s">
        <v>9516</v>
      </c>
      <c r="C3039" s="2">
        <v>28033</v>
      </c>
      <c r="D3039" s="2" t="s">
        <v>69</v>
      </c>
      <c r="E3039" s="2">
        <v>196560.28</v>
      </c>
      <c r="F3039" s="2" t="s">
        <v>69</v>
      </c>
    </row>
    <row r="3040">
      <c r="A3040" s="2" t="s">
        <v>9517</v>
      </c>
      <c r="B3040" s="2" t="s">
        <v>9518</v>
      </c>
      <c r="C3040" s="2">
        <v>-5171</v>
      </c>
      <c r="D3040" s="2" t="s">
        <v>69</v>
      </c>
      <c r="E3040" s="2">
        <v>-298314.99</v>
      </c>
      <c r="F3040" s="2" t="s">
        <v>69</v>
      </c>
    </row>
    <row r="3041">
      <c r="A3041" s="2" t="s">
        <v>9519</v>
      </c>
      <c r="B3041" s="2" t="s">
        <v>9520</v>
      </c>
      <c r="C3041" s="2">
        <v>40730</v>
      </c>
      <c r="D3041" s="2" t="s">
        <v>69</v>
      </c>
      <c r="E3041" s="2">
        <v>152558.4</v>
      </c>
      <c r="F3041" s="2" t="s">
        <v>69</v>
      </c>
    </row>
    <row r="3042">
      <c r="A3042" s="2" t="s">
        <v>11781</v>
      </c>
      <c r="B3042" s="2" t="s">
        <v>11782</v>
      </c>
      <c r="C3042" s="2">
        <v>3159</v>
      </c>
      <c r="D3042" s="2" t="s">
        <v>69</v>
      </c>
      <c r="E3042" s="2">
        <v>126421.78</v>
      </c>
      <c r="F3042" s="2" t="s">
        <v>69</v>
      </c>
    </row>
    <row r="3043">
      <c r="A3043" s="2" t="s">
        <v>11783</v>
      </c>
      <c r="B3043" s="2" t="s">
        <v>11784</v>
      </c>
      <c r="C3043" s="2">
        <v>-51200</v>
      </c>
      <c r="D3043" s="2" t="s">
        <v>69</v>
      </c>
      <c r="E3043" s="2">
        <v>-98203.27</v>
      </c>
      <c r="F3043" s="2" t="s">
        <v>69</v>
      </c>
    </row>
    <row r="3044">
      <c r="A3044" s="2" t="s">
        <v>9537</v>
      </c>
      <c r="B3044" s="2" t="s">
        <v>9538</v>
      </c>
      <c r="C3044" s="2">
        <v>1267</v>
      </c>
      <c r="D3044" s="2" t="s">
        <v>69</v>
      </c>
      <c r="E3044" s="2">
        <v>25960.83</v>
      </c>
      <c r="F3044" s="2" t="s">
        <v>69</v>
      </c>
    </row>
    <row r="3045">
      <c r="A3045" s="2" t="s">
        <v>9539</v>
      </c>
      <c r="B3045" s="2" t="s">
        <v>9540</v>
      </c>
      <c r="C3045" s="2">
        <v>878</v>
      </c>
      <c r="D3045" s="2" t="s">
        <v>69</v>
      </c>
      <c r="E3045" s="2">
        <v>41046.5</v>
      </c>
      <c r="F3045" s="2" t="s">
        <v>69</v>
      </c>
    </row>
    <row r="3046">
      <c r="A3046" s="2" t="s">
        <v>9541</v>
      </c>
      <c r="B3046" s="2" t="s">
        <v>9542</v>
      </c>
      <c r="C3046" s="2">
        <v>-1357</v>
      </c>
      <c r="D3046" s="2" t="s">
        <v>69</v>
      </c>
      <c r="E3046" s="2">
        <v>-77036.89</v>
      </c>
      <c r="F3046" s="2" t="s">
        <v>69</v>
      </c>
    </row>
    <row r="3047">
      <c r="A3047" s="2" t="s">
        <v>11785</v>
      </c>
      <c r="B3047" s="2" t="s">
        <v>6474</v>
      </c>
      <c r="C3047" s="2">
        <v>-23013</v>
      </c>
      <c r="D3047" s="2" t="s">
        <v>69</v>
      </c>
      <c r="E3047" s="2">
        <v>-429192.45</v>
      </c>
      <c r="F3047" s="2" t="s">
        <v>69</v>
      </c>
    </row>
    <row r="3048">
      <c r="A3048" s="2" t="s">
        <v>9543</v>
      </c>
      <c r="B3048" s="2" t="s">
        <v>9544</v>
      </c>
      <c r="C3048" s="2">
        <v>1800</v>
      </c>
      <c r="D3048" s="2" t="s">
        <v>69</v>
      </c>
      <c r="E3048" s="2">
        <v>46636.71</v>
      </c>
      <c r="F3048" s="2" t="s">
        <v>69</v>
      </c>
    </row>
    <row r="3049">
      <c r="A3049" s="2" t="s">
        <v>11786</v>
      </c>
      <c r="B3049" s="2" t="s">
        <v>11787</v>
      </c>
      <c r="C3049" s="2">
        <v>-400</v>
      </c>
      <c r="D3049" s="2" t="s">
        <v>69</v>
      </c>
      <c r="E3049" s="2">
        <v>-17885.69</v>
      </c>
      <c r="F3049" s="2" t="s">
        <v>69</v>
      </c>
    </row>
    <row r="3050">
      <c r="A3050" s="2" t="s">
        <v>9547</v>
      </c>
      <c r="B3050" s="2" t="s">
        <v>9548</v>
      </c>
      <c r="C3050" s="2">
        <v>43410</v>
      </c>
      <c r="D3050" s="2" t="s">
        <v>69</v>
      </c>
      <c r="E3050" s="2">
        <v>112558.17</v>
      </c>
      <c r="F3050" s="2" t="s">
        <v>69</v>
      </c>
    </row>
    <row r="3051">
      <c r="A3051" s="2" t="s">
        <v>9549</v>
      </c>
      <c r="B3051" s="2" t="s">
        <v>9550</v>
      </c>
      <c r="C3051" s="2">
        <v>4999</v>
      </c>
      <c r="D3051" s="2" t="s">
        <v>69</v>
      </c>
      <c r="E3051" s="2">
        <v>25694.86</v>
      </c>
      <c r="F3051" s="2" t="s">
        <v>69</v>
      </c>
    </row>
    <row r="3052">
      <c r="A3052" s="2" t="s">
        <v>9555</v>
      </c>
      <c r="B3052" s="2" t="s">
        <v>9556</v>
      </c>
      <c r="C3052" s="2">
        <v>-1550</v>
      </c>
      <c r="D3052" s="2" t="s">
        <v>69</v>
      </c>
      <c r="E3052" s="2">
        <v>-43632.5</v>
      </c>
      <c r="F3052" s="2" t="s">
        <v>69</v>
      </c>
    </row>
    <row r="3053">
      <c r="A3053" s="2" t="s">
        <v>11788</v>
      </c>
      <c r="B3053" s="2" t="s">
        <v>11789</v>
      </c>
      <c r="C3053" s="2">
        <v>-16400</v>
      </c>
      <c r="D3053" s="2" t="s">
        <v>69</v>
      </c>
      <c r="E3053" s="2">
        <v>-334629.48</v>
      </c>
      <c r="F3053" s="2" t="s">
        <v>69</v>
      </c>
    </row>
    <row r="3054">
      <c r="A3054" s="2" t="s">
        <v>11790</v>
      </c>
      <c r="B3054" s="2" t="s">
        <v>11791</v>
      </c>
      <c r="C3054" s="2">
        <v>-508</v>
      </c>
      <c r="D3054" s="2" t="s">
        <v>69</v>
      </c>
      <c r="E3054" s="2">
        <v>-19099.79</v>
      </c>
      <c r="F3054" s="2" t="s">
        <v>69</v>
      </c>
    </row>
    <row r="3055">
      <c r="A3055" s="2" t="s">
        <v>9561</v>
      </c>
      <c r="B3055" s="2" t="s">
        <v>9562</v>
      </c>
      <c r="C3055" s="2">
        <v>500</v>
      </c>
      <c r="D3055" s="2" t="s">
        <v>69</v>
      </c>
      <c r="E3055" s="2">
        <v>26600.5</v>
      </c>
      <c r="F3055" s="2" t="s">
        <v>69</v>
      </c>
    </row>
    <row r="3056">
      <c r="A3056" s="2" t="s">
        <v>9563</v>
      </c>
      <c r="B3056" s="2" t="s">
        <v>9564</v>
      </c>
      <c r="C3056" s="2">
        <v>700</v>
      </c>
      <c r="D3056" s="2" t="s">
        <v>69</v>
      </c>
      <c r="E3056" s="2">
        <v>9054.19</v>
      </c>
      <c r="F3056" s="2" t="s">
        <v>69</v>
      </c>
    </row>
    <row r="3057">
      <c r="A3057" s="2" t="s">
        <v>9567</v>
      </c>
      <c r="B3057" s="2" t="s">
        <v>9568</v>
      </c>
      <c r="C3057" s="2">
        <v>34800</v>
      </c>
      <c r="D3057" s="2" t="s">
        <v>69</v>
      </c>
      <c r="E3057" s="2">
        <v>244254.67</v>
      </c>
      <c r="F3057" s="2" t="s">
        <v>69</v>
      </c>
    </row>
    <row r="3058">
      <c r="A3058" s="2" t="s">
        <v>11792</v>
      </c>
      <c r="B3058" s="2" t="s">
        <v>11793</v>
      </c>
      <c r="C3058" s="2">
        <v>-3000</v>
      </c>
      <c r="D3058" s="2" t="s">
        <v>69</v>
      </c>
      <c r="E3058" s="2">
        <v>-120352.53</v>
      </c>
      <c r="F3058" s="2" t="s">
        <v>69</v>
      </c>
    </row>
    <row r="3059">
      <c r="A3059" s="2" t="s">
        <v>9569</v>
      </c>
      <c r="B3059" s="2" t="s">
        <v>9570</v>
      </c>
      <c r="C3059" s="2">
        <v>19400</v>
      </c>
      <c r="D3059" s="2" t="s">
        <v>69</v>
      </c>
      <c r="E3059" s="2">
        <v>140205.39</v>
      </c>
      <c r="F3059" s="2" t="s">
        <v>69</v>
      </c>
    </row>
    <row r="3060">
      <c r="A3060" s="2" t="s">
        <v>9571</v>
      </c>
      <c r="B3060" s="2" t="s">
        <v>9572</v>
      </c>
      <c r="C3060" s="2">
        <v>16300</v>
      </c>
      <c r="D3060" s="2" t="s">
        <v>69</v>
      </c>
      <c r="E3060" s="2">
        <v>156790.07</v>
      </c>
      <c r="F3060" s="2" t="s">
        <v>69</v>
      </c>
    </row>
    <row r="3061">
      <c r="A3061" s="2" t="s">
        <v>11794</v>
      </c>
      <c r="B3061" s="2" t="s">
        <v>11795</v>
      </c>
      <c r="C3061" s="2">
        <v>-4200</v>
      </c>
      <c r="D3061" s="2" t="s">
        <v>69</v>
      </c>
      <c r="E3061" s="2">
        <v>-158360.1</v>
      </c>
      <c r="F3061" s="2" t="s">
        <v>69</v>
      </c>
    </row>
    <row r="3062">
      <c r="A3062" s="2" t="s">
        <v>9573</v>
      </c>
      <c r="B3062" s="2" t="s">
        <v>9574</v>
      </c>
      <c r="C3062" s="2">
        <v>900</v>
      </c>
      <c r="D3062" s="2" t="s">
        <v>69</v>
      </c>
      <c r="E3062" s="2">
        <v>19203.26</v>
      </c>
      <c r="F3062" s="2" t="s">
        <v>69</v>
      </c>
    </row>
    <row r="3063">
      <c r="A3063" s="2" t="s">
        <v>9575</v>
      </c>
      <c r="B3063" s="2" t="s">
        <v>9576</v>
      </c>
      <c r="C3063" s="2">
        <v>1300</v>
      </c>
      <c r="D3063" s="2" t="s">
        <v>69</v>
      </c>
      <c r="E3063" s="2">
        <v>17684.06</v>
      </c>
      <c r="F3063" s="2" t="s">
        <v>69</v>
      </c>
    </row>
    <row r="3064">
      <c r="A3064" s="2" t="s">
        <v>9577</v>
      </c>
      <c r="B3064" s="2" t="s">
        <v>9578</v>
      </c>
      <c r="C3064" s="2">
        <v>-20385</v>
      </c>
      <c r="D3064" s="2" t="s">
        <v>69</v>
      </c>
      <c r="E3064" s="2">
        <v>-325140.75</v>
      </c>
      <c r="F3064" s="2" t="s">
        <v>69</v>
      </c>
    </row>
    <row r="3065">
      <c r="A3065" s="2" t="s">
        <v>11796</v>
      </c>
      <c r="B3065" s="2" t="s">
        <v>11797</v>
      </c>
      <c r="C3065" s="2">
        <v>3147</v>
      </c>
      <c r="D3065" s="2" t="s">
        <v>69</v>
      </c>
      <c r="E3065" s="2">
        <v>52303.14</v>
      </c>
      <c r="F3065" s="2" t="s">
        <v>69</v>
      </c>
    </row>
    <row r="3066">
      <c r="A3066" s="2" t="s">
        <v>9581</v>
      </c>
      <c r="B3066" s="2" t="s">
        <v>9582</v>
      </c>
      <c r="C3066" s="2">
        <v>1281</v>
      </c>
      <c r="D3066" s="2" t="s">
        <v>69</v>
      </c>
      <c r="E3066" s="2">
        <v>93384.9</v>
      </c>
      <c r="F3066" s="2" t="s">
        <v>69</v>
      </c>
    </row>
    <row r="3067">
      <c r="A3067" s="2" t="s">
        <v>9585</v>
      </c>
      <c r="B3067" s="2" t="s">
        <v>9586</v>
      </c>
      <c r="C3067" s="2">
        <v>-1098</v>
      </c>
      <c r="D3067" s="2" t="s">
        <v>69</v>
      </c>
      <c r="E3067" s="2">
        <v>-87521.58</v>
      </c>
      <c r="F3067" s="2" t="s">
        <v>69</v>
      </c>
    </row>
    <row r="3068">
      <c r="A3068" s="2" t="s">
        <v>11798</v>
      </c>
      <c r="B3068" s="2" t="s">
        <v>11799</v>
      </c>
      <c r="C3068" s="2">
        <v>31528</v>
      </c>
      <c r="D3068" s="2" t="s">
        <v>69</v>
      </c>
      <c r="E3068" s="2">
        <v>96761.35</v>
      </c>
      <c r="F3068" s="2" t="s">
        <v>69</v>
      </c>
    </row>
    <row r="3069">
      <c r="A3069" s="2" t="s">
        <v>11800</v>
      </c>
      <c r="B3069" s="2" t="s">
        <v>11801</v>
      </c>
      <c r="C3069" s="2">
        <v>-3508</v>
      </c>
      <c r="D3069" s="2" t="s">
        <v>69</v>
      </c>
      <c r="E3069" s="2">
        <v>-58934.4</v>
      </c>
      <c r="F3069" s="2" t="s">
        <v>69</v>
      </c>
    </row>
    <row r="3070">
      <c r="A3070" s="2" t="s">
        <v>11802</v>
      </c>
      <c r="B3070" s="2" t="s">
        <v>11803</v>
      </c>
      <c r="C3070" s="2">
        <v>-8829</v>
      </c>
      <c r="D3070" s="2" t="s">
        <v>69</v>
      </c>
      <c r="E3070" s="2">
        <v>-57476.79</v>
      </c>
      <c r="F3070" s="2" t="s">
        <v>69</v>
      </c>
    </row>
    <row r="3071">
      <c r="A3071" s="2" t="s">
        <v>9595</v>
      </c>
      <c r="B3071" s="2" t="s">
        <v>9596</v>
      </c>
      <c r="C3071" s="2">
        <v>5500</v>
      </c>
      <c r="D3071" s="2" t="s">
        <v>69</v>
      </c>
      <c r="E3071" s="2">
        <v>48762.49</v>
      </c>
      <c r="F3071" s="2" t="s">
        <v>69</v>
      </c>
    </row>
    <row r="3072">
      <c r="A3072" s="2" t="s">
        <v>11804</v>
      </c>
      <c r="B3072" s="2" t="s">
        <v>11805</v>
      </c>
      <c r="C3072" s="2">
        <v>-5100</v>
      </c>
      <c r="D3072" s="2" t="s">
        <v>69</v>
      </c>
      <c r="E3072" s="2">
        <v>-111170.32</v>
      </c>
      <c r="F3072" s="2" t="s">
        <v>69</v>
      </c>
    </row>
    <row r="3073">
      <c r="A3073" s="2" t="s">
        <v>9599</v>
      </c>
      <c r="B3073" s="2" t="s">
        <v>9600</v>
      </c>
      <c r="C3073" s="2">
        <v>-1300</v>
      </c>
      <c r="D3073" s="2" t="s">
        <v>69</v>
      </c>
      <c r="E3073" s="2">
        <v>-35310.18</v>
      </c>
      <c r="F3073" s="2" t="s">
        <v>69</v>
      </c>
    </row>
    <row r="3074">
      <c r="A3074" s="2" t="s">
        <v>9601</v>
      </c>
      <c r="B3074" s="2" t="s">
        <v>9602</v>
      </c>
      <c r="C3074" s="2">
        <v>6803</v>
      </c>
      <c r="D3074" s="2" t="s">
        <v>69</v>
      </c>
      <c r="E3074" s="2">
        <v>113165.39</v>
      </c>
      <c r="F3074" s="2" t="s">
        <v>69</v>
      </c>
    </row>
    <row r="3075">
      <c r="A3075" s="2" t="s">
        <v>11806</v>
      </c>
      <c r="B3075" s="2" t="s">
        <v>11807</v>
      </c>
      <c r="C3075" s="2">
        <v>-4412</v>
      </c>
      <c r="D3075" s="2" t="s">
        <v>69</v>
      </c>
      <c r="E3075" s="2">
        <v>-38142.82</v>
      </c>
      <c r="F3075" s="2" t="s">
        <v>69</v>
      </c>
    </row>
    <row r="3076">
      <c r="A3076" s="2" t="s">
        <v>11808</v>
      </c>
      <c r="B3076" s="2" t="s">
        <v>11809</v>
      </c>
      <c r="C3076" s="2">
        <v>2255</v>
      </c>
      <c r="D3076" s="2" t="s">
        <v>69</v>
      </c>
      <c r="E3076" s="2">
        <v>35944.7</v>
      </c>
      <c r="F3076" s="2" t="s">
        <v>69</v>
      </c>
    </row>
    <row r="3077">
      <c r="A3077" s="2" t="s">
        <v>11810</v>
      </c>
      <c r="B3077" s="2" t="s">
        <v>11811</v>
      </c>
      <c r="C3077" s="2">
        <v>-2400</v>
      </c>
      <c r="D3077" s="2" t="s">
        <v>69</v>
      </c>
      <c r="E3077" s="2">
        <v>-127470.64</v>
      </c>
      <c r="F3077" s="2" t="s">
        <v>69</v>
      </c>
    </row>
    <row r="3078">
      <c r="A3078" s="2" t="s">
        <v>9605</v>
      </c>
      <c r="B3078" s="2" t="s">
        <v>9606</v>
      </c>
      <c r="C3078" s="2">
        <v>456</v>
      </c>
      <c r="D3078" s="2" t="s">
        <v>69</v>
      </c>
      <c r="E3078" s="2">
        <v>37878.29</v>
      </c>
      <c r="F3078" s="2" t="s">
        <v>69</v>
      </c>
    </row>
    <row r="3079">
      <c r="A3079" s="2" t="s">
        <v>9607</v>
      </c>
      <c r="B3079" s="2" t="s">
        <v>9608</v>
      </c>
      <c r="C3079" s="2">
        <v>677</v>
      </c>
      <c r="D3079" s="2" t="s">
        <v>69</v>
      </c>
      <c r="E3079" s="2">
        <v>42251.57</v>
      </c>
      <c r="F3079" s="2" t="s">
        <v>69</v>
      </c>
    </row>
    <row r="3080">
      <c r="A3080" s="2" t="s">
        <v>11812</v>
      </c>
      <c r="B3080" s="2" t="s">
        <v>11813</v>
      </c>
      <c r="C3080" s="2">
        <v>-1234</v>
      </c>
      <c r="D3080" s="2" t="s">
        <v>69</v>
      </c>
      <c r="E3080" s="2">
        <v>-35830.35</v>
      </c>
      <c r="F3080" s="2" t="s">
        <v>69</v>
      </c>
    </row>
    <row r="3081">
      <c r="A3081" s="2" t="s">
        <v>9609</v>
      </c>
      <c r="B3081" s="2" t="s">
        <v>9610</v>
      </c>
      <c r="C3081" s="2">
        <v>-198024</v>
      </c>
      <c r="D3081" s="2" t="s">
        <v>69</v>
      </c>
      <c r="E3081" s="2">
        <v>-329088.44</v>
      </c>
      <c r="F3081" s="2" t="s">
        <v>69</v>
      </c>
    </row>
    <row r="3082">
      <c r="A3082" s="2" t="s">
        <v>9611</v>
      </c>
      <c r="B3082" s="2" t="s">
        <v>9612</v>
      </c>
      <c r="C3082" s="2">
        <v>1596</v>
      </c>
      <c r="D3082" s="2" t="s">
        <v>69</v>
      </c>
      <c r="E3082" s="2">
        <v>56578.2</v>
      </c>
      <c r="F3082" s="2" t="s">
        <v>69</v>
      </c>
    </row>
    <row r="3083">
      <c r="A3083" s="2" t="s">
        <v>11814</v>
      </c>
      <c r="B3083" s="2" t="s">
        <v>11815</v>
      </c>
      <c r="C3083" s="2">
        <v>-809</v>
      </c>
      <c r="D3083" s="2" t="s">
        <v>69</v>
      </c>
      <c r="E3083" s="2">
        <v>-39519.65</v>
      </c>
      <c r="F3083" s="2" t="s">
        <v>69</v>
      </c>
    </row>
    <row r="3084">
      <c r="A3084" s="2" t="s">
        <v>11816</v>
      </c>
      <c r="B3084" s="2" t="s">
        <v>11817</v>
      </c>
      <c r="C3084" s="2">
        <v>-1400</v>
      </c>
      <c r="D3084" s="2" t="s">
        <v>69</v>
      </c>
      <c r="E3084" s="2">
        <v>-15308.36</v>
      </c>
      <c r="F3084" s="2" t="s">
        <v>69</v>
      </c>
    </row>
    <row r="3085">
      <c r="A3085" s="2" t="s">
        <v>11818</v>
      </c>
      <c r="B3085" s="2" t="s">
        <v>11819</v>
      </c>
      <c r="C3085" s="2">
        <v>-6600</v>
      </c>
      <c r="D3085" s="2" t="s">
        <v>69</v>
      </c>
      <c r="E3085" s="2">
        <v>-85747.36</v>
      </c>
      <c r="F3085" s="2" t="s">
        <v>69</v>
      </c>
    </row>
    <row r="3086">
      <c r="A3086" s="2" t="s">
        <v>9615</v>
      </c>
      <c r="B3086" s="2" t="s">
        <v>9616</v>
      </c>
      <c r="C3086" s="2">
        <v>-496</v>
      </c>
      <c r="D3086" s="2" t="s">
        <v>69</v>
      </c>
      <c r="E3086" s="2">
        <v>-35900.48</v>
      </c>
      <c r="F3086" s="2" t="s">
        <v>69</v>
      </c>
    </row>
    <row r="3087">
      <c r="A3087" s="2" t="s">
        <v>9619</v>
      </c>
      <c r="B3087" s="2" t="s">
        <v>9620</v>
      </c>
      <c r="C3087" s="2">
        <v>-3128</v>
      </c>
      <c r="D3087" s="2" t="s">
        <v>69</v>
      </c>
      <c r="E3087" s="2">
        <v>-138820.64</v>
      </c>
      <c r="F3087" s="2" t="s">
        <v>69</v>
      </c>
    </row>
    <row r="3088">
      <c r="A3088" s="2" t="s">
        <v>9621</v>
      </c>
      <c r="B3088" s="2" t="s">
        <v>9622</v>
      </c>
      <c r="C3088" s="2">
        <v>4395</v>
      </c>
      <c r="D3088" s="2" t="s">
        <v>69</v>
      </c>
      <c r="E3088" s="2">
        <v>68957.55</v>
      </c>
      <c r="F3088" s="2" t="s">
        <v>69</v>
      </c>
    </row>
    <row r="3089">
      <c r="A3089" s="2" t="s">
        <v>11820</v>
      </c>
      <c r="B3089" s="2" t="s">
        <v>11821</v>
      </c>
      <c r="C3089" s="2">
        <v>-36482</v>
      </c>
      <c r="D3089" s="2" t="s">
        <v>69</v>
      </c>
      <c r="E3089" s="2">
        <v>-97037.55</v>
      </c>
      <c r="F3089" s="2" t="s">
        <v>69</v>
      </c>
    </row>
    <row r="3090">
      <c r="A3090" s="2" t="s">
        <v>9623</v>
      </c>
      <c r="B3090" s="2" t="s">
        <v>9624</v>
      </c>
      <c r="C3090" s="2">
        <v>16100</v>
      </c>
      <c r="D3090" s="2" t="s">
        <v>69</v>
      </c>
      <c r="E3090" s="2">
        <v>76109.89</v>
      </c>
      <c r="F3090" s="2" t="s">
        <v>69</v>
      </c>
    </row>
    <row r="3091">
      <c r="A3091" s="2" t="s">
        <v>11822</v>
      </c>
      <c r="B3091" s="2" t="s">
        <v>11823</v>
      </c>
      <c r="C3091" s="2">
        <v>-70461</v>
      </c>
      <c r="D3091" s="2" t="s">
        <v>69</v>
      </c>
      <c r="E3091" s="2">
        <v>-60728.78</v>
      </c>
      <c r="F3091" s="2" t="s">
        <v>69</v>
      </c>
    </row>
    <row r="3092">
      <c r="A3092" s="2" t="s">
        <v>9629</v>
      </c>
      <c r="B3092" s="2" t="s">
        <v>9630</v>
      </c>
      <c r="C3092" s="2">
        <v>12948</v>
      </c>
      <c r="D3092" s="2" t="s">
        <v>69</v>
      </c>
      <c r="E3092" s="2">
        <v>74635.21</v>
      </c>
      <c r="F3092" s="2" t="s">
        <v>69</v>
      </c>
    </row>
    <row r="3093">
      <c r="A3093" s="2" t="s">
        <v>9631</v>
      </c>
      <c r="B3093" s="2" t="s">
        <v>9632</v>
      </c>
      <c r="C3093" s="2">
        <v>11061</v>
      </c>
      <c r="D3093" s="2" t="s">
        <v>69</v>
      </c>
      <c r="E3093" s="2">
        <v>36556.61</v>
      </c>
      <c r="F3093" s="2" t="s">
        <v>69</v>
      </c>
    </row>
    <row r="3094">
      <c r="A3094" s="2" t="s">
        <v>11824</v>
      </c>
      <c r="B3094" s="2" t="s">
        <v>11825</v>
      </c>
      <c r="C3094" s="2">
        <v>-3200</v>
      </c>
      <c r="D3094" s="2" t="s">
        <v>69</v>
      </c>
      <c r="E3094" s="2">
        <v>-49332.73</v>
      </c>
      <c r="F3094" s="2" t="s">
        <v>69</v>
      </c>
    </row>
    <row r="3095">
      <c r="A3095" s="2" t="s">
        <v>9633</v>
      </c>
      <c r="B3095" s="2" t="s">
        <v>9634</v>
      </c>
      <c r="C3095" s="2">
        <v>-1172</v>
      </c>
      <c r="D3095" s="2" t="s">
        <v>69</v>
      </c>
      <c r="E3095" s="2">
        <v>-25022.2</v>
      </c>
      <c r="F3095" s="2" t="s">
        <v>69</v>
      </c>
    </row>
    <row r="3096">
      <c r="A3096" s="2" t="s">
        <v>11826</v>
      </c>
      <c r="B3096" s="2" t="s">
        <v>11827</v>
      </c>
      <c r="C3096" s="2">
        <v>-1429</v>
      </c>
      <c r="D3096" s="2" t="s">
        <v>69</v>
      </c>
      <c r="E3096" s="2">
        <v>-59003.41</v>
      </c>
      <c r="F3096" s="2" t="s">
        <v>69</v>
      </c>
    </row>
    <row r="3097">
      <c r="A3097" s="2" t="s">
        <v>11828</v>
      </c>
      <c r="B3097" s="2" t="s">
        <v>11829</v>
      </c>
      <c r="C3097" s="2">
        <v>-2100</v>
      </c>
      <c r="D3097" s="2" t="s">
        <v>69</v>
      </c>
      <c r="E3097" s="2">
        <v>-66453.87</v>
      </c>
      <c r="F3097" s="2" t="s">
        <v>69</v>
      </c>
    </row>
    <row r="3098">
      <c r="A3098" s="2" t="s">
        <v>6523</v>
      </c>
      <c r="B3098" s="2" t="s">
        <v>9635</v>
      </c>
      <c r="C3098" s="2">
        <v>1768</v>
      </c>
      <c r="D3098" s="2" t="s">
        <v>69</v>
      </c>
      <c r="E3098" s="2">
        <v>35784.32</v>
      </c>
      <c r="F3098" s="2" t="s">
        <v>69</v>
      </c>
    </row>
    <row r="3099">
      <c r="A3099" s="2" t="s">
        <v>9636</v>
      </c>
      <c r="B3099" s="2" t="s">
        <v>9637</v>
      </c>
      <c r="C3099" s="2">
        <v>-6371</v>
      </c>
      <c r="D3099" s="2" t="s">
        <v>69</v>
      </c>
      <c r="E3099" s="2">
        <v>-30171.27</v>
      </c>
      <c r="F3099" s="2" t="s">
        <v>69</v>
      </c>
    </row>
    <row r="3100">
      <c r="A3100" s="2" t="s">
        <v>11830</v>
      </c>
      <c r="B3100" s="2" t="s">
        <v>11831</v>
      </c>
      <c r="C3100" s="2">
        <v>3769</v>
      </c>
      <c r="D3100" s="2" t="s">
        <v>69</v>
      </c>
      <c r="E3100" s="2">
        <v>79563.59</v>
      </c>
      <c r="F3100" s="2" t="s">
        <v>69</v>
      </c>
    </row>
    <row r="3101">
      <c r="A3101" s="2" t="s">
        <v>11832</v>
      </c>
      <c r="B3101" s="2" t="s">
        <v>11833</v>
      </c>
      <c r="C3101" s="2">
        <v>-2600</v>
      </c>
      <c r="D3101" s="2" t="s">
        <v>69</v>
      </c>
      <c r="E3101" s="2">
        <v>-135782.37</v>
      </c>
      <c r="F3101" s="2" t="s">
        <v>69</v>
      </c>
    </row>
    <row r="3102">
      <c r="A3102" s="2" t="s">
        <v>9638</v>
      </c>
      <c r="B3102" s="2" t="s">
        <v>9639</v>
      </c>
      <c r="C3102" s="2">
        <v>1846</v>
      </c>
      <c r="D3102" s="2" t="s">
        <v>69</v>
      </c>
      <c r="E3102" s="2">
        <v>39255.43</v>
      </c>
      <c r="F3102" s="2" t="s">
        <v>69</v>
      </c>
    </row>
    <row r="3103">
      <c r="A3103" s="2" t="s">
        <v>9640</v>
      </c>
      <c r="B3103" s="2" t="s">
        <v>9641</v>
      </c>
      <c r="C3103" s="2">
        <v>2298</v>
      </c>
      <c r="D3103" s="2" t="s">
        <v>69</v>
      </c>
      <c r="E3103" s="2">
        <v>165272.16</v>
      </c>
      <c r="F3103" s="2" t="s">
        <v>69</v>
      </c>
    </row>
    <row r="3104">
      <c r="A3104" s="2" t="s">
        <v>9642</v>
      </c>
      <c r="B3104" s="2" t="s">
        <v>9643</v>
      </c>
      <c r="C3104" s="2">
        <v>-20124</v>
      </c>
      <c r="D3104" s="2" t="s">
        <v>69</v>
      </c>
      <c r="E3104" s="2">
        <v>-84254.05</v>
      </c>
      <c r="F3104" s="2" t="s">
        <v>69</v>
      </c>
    </row>
    <row r="3105">
      <c r="A3105" s="2" t="s">
        <v>11834</v>
      </c>
      <c r="B3105" s="2" t="s">
        <v>11835</v>
      </c>
      <c r="C3105" s="2">
        <v>-4700</v>
      </c>
      <c r="D3105" s="2" t="s">
        <v>69</v>
      </c>
      <c r="E3105" s="2">
        <v>-193892.69</v>
      </c>
      <c r="F3105" s="2" t="s">
        <v>69</v>
      </c>
    </row>
    <row r="3106">
      <c r="A3106" s="2" t="s">
        <v>11836</v>
      </c>
      <c r="B3106" s="2" t="s">
        <v>11837</v>
      </c>
      <c r="C3106" s="2">
        <v>-2777</v>
      </c>
      <c r="D3106" s="2" t="s">
        <v>69</v>
      </c>
      <c r="E3106" s="2">
        <v>-26798.05</v>
      </c>
      <c r="F3106" s="2" t="s">
        <v>69</v>
      </c>
    </row>
    <row r="3107">
      <c r="A3107" s="2" t="s">
        <v>9644</v>
      </c>
      <c r="B3107" s="2" t="s">
        <v>9645</v>
      </c>
      <c r="C3107" s="2">
        <v>3559</v>
      </c>
      <c r="D3107" s="2" t="s">
        <v>69</v>
      </c>
      <c r="E3107" s="2">
        <v>39017.45</v>
      </c>
      <c r="F3107" s="2" t="s">
        <v>69</v>
      </c>
    </row>
    <row r="3108">
      <c r="A3108" s="2" t="s">
        <v>9646</v>
      </c>
      <c r="B3108" s="2" t="s">
        <v>9647</v>
      </c>
      <c r="C3108" s="2">
        <v>-2880</v>
      </c>
      <c r="D3108" s="2" t="s">
        <v>69</v>
      </c>
      <c r="E3108" s="2">
        <v>-38332.8</v>
      </c>
      <c r="F3108" s="2" t="s">
        <v>69</v>
      </c>
    </row>
    <row r="3109">
      <c r="A3109" s="2" t="s">
        <v>9648</v>
      </c>
      <c r="B3109" s="2" t="s">
        <v>9649</v>
      </c>
      <c r="C3109" s="2">
        <v>-3582</v>
      </c>
      <c r="D3109" s="2" t="s">
        <v>69</v>
      </c>
      <c r="E3109" s="2">
        <v>-56150.9</v>
      </c>
      <c r="F3109" s="2" t="s">
        <v>69</v>
      </c>
    </row>
    <row r="3110">
      <c r="A3110" s="2" t="s">
        <v>9654</v>
      </c>
      <c r="B3110" s="2" t="s">
        <v>9655</v>
      </c>
      <c r="C3110" s="2">
        <v>2155</v>
      </c>
      <c r="D3110" s="2" t="s">
        <v>69</v>
      </c>
      <c r="E3110" s="2">
        <v>80597</v>
      </c>
      <c r="F3110" s="2" t="s">
        <v>69</v>
      </c>
    </row>
    <row r="3111">
      <c r="A3111" s="2" t="s">
        <v>9658</v>
      </c>
      <c r="B3111" s="2" t="s">
        <v>9659</v>
      </c>
      <c r="C3111" s="2">
        <v>1523</v>
      </c>
      <c r="D3111" s="2" t="s">
        <v>69</v>
      </c>
      <c r="E3111" s="2">
        <v>8282.7</v>
      </c>
      <c r="F3111" s="2" t="s">
        <v>69</v>
      </c>
    </row>
    <row r="3112">
      <c r="A3112" s="2" t="s">
        <v>11838</v>
      </c>
      <c r="B3112" s="2" t="s">
        <v>11839</v>
      </c>
      <c r="C3112" s="2">
        <v>639</v>
      </c>
      <c r="D3112" s="2" t="s">
        <v>69</v>
      </c>
      <c r="E3112" s="2">
        <v>26339.58</v>
      </c>
      <c r="F3112" s="2" t="s">
        <v>69</v>
      </c>
    </row>
    <row r="3113">
      <c r="A3113" s="2" t="s">
        <v>9664</v>
      </c>
      <c r="B3113" s="2" t="s">
        <v>9665</v>
      </c>
      <c r="C3113" s="2">
        <v>903</v>
      </c>
      <c r="D3113" s="2" t="s">
        <v>69</v>
      </c>
      <c r="E3113" s="2">
        <v>103420.59</v>
      </c>
      <c r="F3113" s="2" t="s">
        <v>69</v>
      </c>
    </row>
    <row r="3114">
      <c r="A3114" s="2" t="s">
        <v>11840</v>
      </c>
      <c r="B3114" s="2" t="s">
        <v>11841</v>
      </c>
      <c r="C3114" s="2">
        <v>222</v>
      </c>
      <c r="D3114" s="2" t="s">
        <v>69</v>
      </c>
      <c r="E3114" s="2">
        <v>19344.46</v>
      </c>
      <c r="F3114" s="2" t="s">
        <v>69</v>
      </c>
    </row>
    <row r="3115">
      <c r="A3115" s="2" t="s">
        <v>9668</v>
      </c>
      <c r="B3115" s="2" t="s">
        <v>9669</v>
      </c>
      <c r="C3115" s="2">
        <v>-2605</v>
      </c>
      <c r="D3115" s="2" t="s">
        <v>69</v>
      </c>
      <c r="E3115" s="2">
        <v>-33838.95</v>
      </c>
      <c r="F3115" s="2" t="s">
        <v>69</v>
      </c>
    </row>
    <row r="3116">
      <c r="A3116" s="2" t="s">
        <v>9670</v>
      </c>
      <c r="B3116" s="2" t="s">
        <v>9671</v>
      </c>
      <c r="C3116" s="2">
        <v>15305</v>
      </c>
      <c r="D3116" s="2" t="s">
        <v>69</v>
      </c>
      <c r="E3116" s="2">
        <v>116592.58</v>
      </c>
      <c r="F3116" s="2" t="s">
        <v>69</v>
      </c>
    </row>
    <row r="3117">
      <c r="A3117" s="2" t="s">
        <v>9672</v>
      </c>
      <c r="B3117" s="2" t="s">
        <v>9673</v>
      </c>
      <c r="C3117" s="2">
        <v>6262</v>
      </c>
      <c r="D3117" s="2" t="s">
        <v>69</v>
      </c>
      <c r="E3117" s="2">
        <v>118163.94</v>
      </c>
      <c r="F3117" s="2" t="s">
        <v>69</v>
      </c>
    </row>
    <row r="3118">
      <c r="A3118" s="2" t="s">
        <v>6543</v>
      </c>
      <c r="B3118" s="2" t="s">
        <v>9674</v>
      </c>
      <c r="C3118" s="2">
        <v>-5883</v>
      </c>
      <c r="D3118" s="2" t="s">
        <v>69</v>
      </c>
      <c r="E3118" s="2">
        <v>-69654.72</v>
      </c>
      <c r="F3118" s="2" t="s">
        <v>69</v>
      </c>
    </row>
    <row r="3119">
      <c r="A3119" s="2" t="s">
        <v>11842</v>
      </c>
      <c r="B3119" s="2" t="s">
        <v>11843</v>
      </c>
      <c r="C3119" s="2">
        <v>73701</v>
      </c>
      <c r="D3119" s="2" t="s">
        <v>69</v>
      </c>
      <c r="E3119" s="2">
        <v>261744.63</v>
      </c>
      <c r="F3119" s="2" t="s">
        <v>69</v>
      </c>
    </row>
    <row r="3120">
      <c r="A3120" s="2" t="s">
        <v>11844</v>
      </c>
      <c r="B3120" s="2" t="s">
        <v>11845</v>
      </c>
      <c r="C3120" s="2">
        <v>-15500</v>
      </c>
      <c r="D3120" s="2" t="s">
        <v>69</v>
      </c>
      <c r="E3120" s="2">
        <v>-78304.17</v>
      </c>
      <c r="F3120" s="2" t="s">
        <v>69</v>
      </c>
    </row>
    <row r="3121">
      <c r="A3121" s="2" t="s">
        <v>11846</v>
      </c>
      <c r="B3121" s="2" t="s">
        <v>11847</v>
      </c>
      <c r="C3121" s="2">
        <v>-1609</v>
      </c>
      <c r="D3121" s="2" t="s">
        <v>69</v>
      </c>
      <c r="E3121" s="2">
        <v>-20917</v>
      </c>
      <c r="F3121" s="2" t="s">
        <v>69</v>
      </c>
    </row>
    <row r="3122">
      <c r="A3122" s="2" t="s">
        <v>9689</v>
      </c>
      <c r="B3122" s="2" t="s">
        <v>9690</v>
      </c>
      <c r="C3122" s="2">
        <v>3977</v>
      </c>
      <c r="D3122" s="2" t="s">
        <v>69</v>
      </c>
      <c r="E3122" s="2">
        <v>138518.91</v>
      </c>
      <c r="F3122" s="2" t="s">
        <v>69</v>
      </c>
    </row>
    <row r="3123">
      <c r="A3123" s="2" t="s">
        <v>9691</v>
      </c>
      <c r="B3123" s="2" t="s">
        <v>9692</v>
      </c>
      <c r="C3123" s="2">
        <v>3245</v>
      </c>
      <c r="D3123" s="2" t="s">
        <v>69</v>
      </c>
      <c r="E3123" s="2">
        <v>63078.27</v>
      </c>
      <c r="F3123" s="2" t="s">
        <v>69</v>
      </c>
    </row>
    <row r="3124">
      <c r="A3124" s="2" t="s">
        <v>11848</v>
      </c>
      <c r="B3124" s="2" t="s">
        <v>11849</v>
      </c>
      <c r="C3124" s="2">
        <v>-7986</v>
      </c>
      <c r="D3124" s="2" t="s">
        <v>69</v>
      </c>
      <c r="E3124" s="2">
        <v>-172258.02</v>
      </c>
      <c r="F3124" s="2" t="s">
        <v>69</v>
      </c>
    </row>
    <row r="3125">
      <c r="A3125" s="2" t="s">
        <v>9693</v>
      </c>
      <c r="B3125" s="2" t="s">
        <v>9694</v>
      </c>
      <c r="C3125" s="2">
        <v>-2152</v>
      </c>
      <c r="D3125" s="2" t="s">
        <v>69</v>
      </c>
      <c r="E3125" s="2">
        <v>-85154.64</v>
      </c>
      <c r="F3125" s="2" t="s">
        <v>69</v>
      </c>
    </row>
    <row r="3126">
      <c r="A3126" s="2" t="s">
        <v>11850</v>
      </c>
      <c r="B3126" s="2" t="s">
        <v>11851</v>
      </c>
      <c r="C3126" s="2">
        <v>10726</v>
      </c>
      <c r="D3126" s="2" t="s">
        <v>69</v>
      </c>
      <c r="E3126" s="2">
        <v>34342.44</v>
      </c>
      <c r="F3126" s="2" t="s">
        <v>69</v>
      </c>
    </row>
    <row r="3127">
      <c r="A3127" s="2" t="s">
        <v>11852</v>
      </c>
      <c r="B3127" s="2" t="s">
        <v>11853</v>
      </c>
      <c r="C3127" s="2">
        <v>8073</v>
      </c>
      <c r="D3127" s="2" t="s">
        <v>69</v>
      </c>
      <c r="E3127" s="2">
        <v>16297.37</v>
      </c>
      <c r="F3127" s="2" t="s">
        <v>69</v>
      </c>
    </row>
    <row r="3128">
      <c r="A3128" s="2" t="s">
        <v>9697</v>
      </c>
      <c r="B3128" s="2" t="s">
        <v>9698</v>
      </c>
      <c r="C3128" s="2">
        <v>-3495</v>
      </c>
      <c r="D3128" s="2" t="s">
        <v>69</v>
      </c>
      <c r="E3128" s="2">
        <v>-51027</v>
      </c>
      <c r="F3128" s="2" t="s">
        <v>69</v>
      </c>
    </row>
    <row r="3129">
      <c r="A3129" s="2" t="s">
        <v>9699</v>
      </c>
      <c r="B3129" s="2" t="s">
        <v>9700</v>
      </c>
      <c r="C3129" s="2">
        <v>-760</v>
      </c>
      <c r="D3129" s="2" t="s">
        <v>69</v>
      </c>
      <c r="E3129" s="2">
        <v>-20299.6</v>
      </c>
      <c r="F3129" s="2" t="s">
        <v>69</v>
      </c>
    </row>
    <row r="3130">
      <c r="A3130" s="2" t="s">
        <v>9701</v>
      </c>
      <c r="B3130" s="2" t="s">
        <v>9702</v>
      </c>
      <c r="C3130" s="2">
        <v>3156</v>
      </c>
      <c r="D3130" s="2" t="s">
        <v>69</v>
      </c>
      <c r="E3130" s="2">
        <v>23948.73</v>
      </c>
      <c r="F3130" s="2" t="s">
        <v>69</v>
      </c>
    </row>
    <row r="3131">
      <c r="A3131" s="2" t="s">
        <v>9708</v>
      </c>
      <c r="B3131" s="2" t="s">
        <v>9709</v>
      </c>
      <c r="C3131" s="2">
        <v>900</v>
      </c>
      <c r="D3131" s="2" t="s">
        <v>69</v>
      </c>
      <c r="E3131" s="2">
        <v>24497.75</v>
      </c>
      <c r="F3131" s="2" t="s">
        <v>69</v>
      </c>
    </row>
    <row r="3132">
      <c r="A3132" s="2" t="s">
        <v>9710</v>
      </c>
      <c r="B3132" s="2" t="s">
        <v>9711</v>
      </c>
      <c r="C3132" s="2">
        <v>49254</v>
      </c>
      <c r="D3132" s="2" t="s">
        <v>69</v>
      </c>
      <c r="E3132" s="2">
        <v>112921.26</v>
      </c>
      <c r="F3132" s="2" t="s">
        <v>69</v>
      </c>
    </row>
    <row r="3133">
      <c r="A3133" s="2" t="s">
        <v>9712</v>
      </c>
      <c r="B3133" s="2" t="s">
        <v>9713</v>
      </c>
      <c r="C3133" s="2">
        <v>-2539</v>
      </c>
      <c r="D3133" s="2" t="s">
        <v>69</v>
      </c>
      <c r="E3133" s="2">
        <v>-44051.65</v>
      </c>
      <c r="F3133" s="2" t="s">
        <v>69</v>
      </c>
    </row>
    <row r="3134">
      <c r="A3134" s="2" t="s">
        <v>11854</v>
      </c>
      <c r="B3134" s="2" t="s">
        <v>11855</v>
      </c>
      <c r="C3134" s="2">
        <v>-500</v>
      </c>
      <c r="D3134" s="2" t="s">
        <v>69</v>
      </c>
      <c r="E3134" s="2">
        <v>-16751.32</v>
      </c>
      <c r="F3134" s="2" t="s">
        <v>69</v>
      </c>
    </row>
    <row r="3135">
      <c r="A3135" s="2" t="s">
        <v>9714</v>
      </c>
      <c r="B3135" s="2" t="s">
        <v>9715</v>
      </c>
      <c r="C3135" s="2">
        <v>5745</v>
      </c>
      <c r="D3135" s="2" t="s">
        <v>69</v>
      </c>
      <c r="E3135" s="2">
        <v>231236.25</v>
      </c>
      <c r="F3135" s="2" t="s">
        <v>69</v>
      </c>
    </row>
    <row r="3136">
      <c r="A3136" s="2" t="s">
        <v>9716</v>
      </c>
      <c r="B3136" s="2" t="s">
        <v>9717</v>
      </c>
      <c r="C3136" s="2">
        <v>-531</v>
      </c>
      <c r="D3136" s="2" t="s">
        <v>69</v>
      </c>
      <c r="E3136" s="2">
        <v>-28626.21</v>
      </c>
      <c r="F3136" s="2" t="s">
        <v>69</v>
      </c>
    </row>
    <row r="3137">
      <c r="A3137" s="2" t="s">
        <v>11856</v>
      </c>
      <c r="B3137" s="2" t="s">
        <v>11857</v>
      </c>
      <c r="C3137" s="2">
        <v>-17065</v>
      </c>
      <c r="D3137" s="2" t="s">
        <v>69</v>
      </c>
      <c r="E3137" s="2">
        <v>-42150.55</v>
      </c>
      <c r="F3137" s="2" t="s">
        <v>69</v>
      </c>
    </row>
    <row r="3138">
      <c r="A3138" s="2" t="s">
        <v>11858</v>
      </c>
      <c r="B3138" s="2" t="s">
        <v>11859</v>
      </c>
      <c r="C3138" s="2">
        <v>5462</v>
      </c>
      <c r="D3138" s="2" t="s">
        <v>69</v>
      </c>
      <c r="E3138" s="2">
        <v>23978.18</v>
      </c>
      <c r="F3138" s="2" t="s">
        <v>69</v>
      </c>
    </row>
    <row r="3139">
      <c r="A3139" s="2" t="s">
        <v>11860</v>
      </c>
      <c r="B3139" s="2" t="s">
        <v>11861</v>
      </c>
      <c r="C3139" s="2">
        <v>827</v>
      </c>
      <c r="D3139" s="2" t="s">
        <v>69</v>
      </c>
      <c r="E3139" s="2">
        <v>51844.63</v>
      </c>
      <c r="F3139" s="2" t="s">
        <v>69</v>
      </c>
    </row>
    <row r="3140">
      <c r="A3140" s="2" t="s">
        <v>11862</v>
      </c>
      <c r="B3140" s="2" t="s">
        <v>11863</v>
      </c>
      <c r="C3140" s="2">
        <v>4859</v>
      </c>
      <c r="D3140" s="2" t="s">
        <v>69</v>
      </c>
      <c r="E3140" s="2">
        <v>79881.96</v>
      </c>
      <c r="F3140" s="2" t="s">
        <v>69</v>
      </c>
    </row>
    <row r="3141">
      <c r="A3141" s="2" t="s">
        <v>9732</v>
      </c>
      <c r="B3141" s="2" t="s">
        <v>9733</v>
      </c>
      <c r="C3141" s="2">
        <v>-999</v>
      </c>
      <c r="D3141" s="2" t="s">
        <v>69</v>
      </c>
      <c r="E3141" s="2">
        <v>-40449.51</v>
      </c>
      <c r="F3141" s="2" t="s">
        <v>69</v>
      </c>
    </row>
    <row r="3142">
      <c r="A3142" s="2" t="s">
        <v>11864</v>
      </c>
      <c r="B3142" s="2" t="s">
        <v>11865</v>
      </c>
      <c r="C3142" s="2">
        <v>2062</v>
      </c>
      <c r="D3142" s="2" t="s">
        <v>69</v>
      </c>
      <c r="E3142" s="2">
        <v>48023.98</v>
      </c>
      <c r="F3142" s="2" t="s">
        <v>69</v>
      </c>
    </row>
    <row r="3143">
      <c r="A3143" s="2" t="s">
        <v>9734</v>
      </c>
      <c r="B3143" s="2" t="s">
        <v>9735</v>
      </c>
      <c r="C3143" s="2">
        <v>16601</v>
      </c>
      <c r="D3143" s="2" t="s">
        <v>69</v>
      </c>
      <c r="E3143" s="2">
        <v>104138.39</v>
      </c>
      <c r="F3143" s="2" t="s">
        <v>69</v>
      </c>
    </row>
    <row r="3144">
      <c r="A3144" s="2" t="s">
        <v>9738</v>
      </c>
      <c r="B3144" s="2" t="s">
        <v>9739</v>
      </c>
      <c r="C3144" s="2">
        <v>-3011</v>
      </c>
      <c r="D3144" s="2" t="s">
        <v>69</v>
      </c>
      <c r="E3144" s="2">
        <v>-140884.69</v>
      </c>
      <c r="F3144" s="2" t="s">
        <v>69</v>
      </c>
    </row>
    <row r="3145">
      <c r="A3145" s="2" t="s">
        <v>11866</v>
      </c>
      <c r="B3145" s="2" t="s">
        <v>11867</v>
      </c>
      <c r="C3145" s="2">
        <v>3128</v>
      </c>
      <c r="D3145" s="2" t="s">
        <v>69</v>
      </c>
      <c r="E3145" s="2">
        <v>22146.24</v>
      </c>
      <c r="F3145" s="2" t="s">
        <v>69</v>
      </c>
    </row>
    <row r="3146">
      <c r="A3146" s="2" t="s">
        <v>9740</v>
      </c>
      <c r="B3146" s="2" t="s">
        <v>9741</v>
      </c>
      <c r="C3146" s="2">
        <v>2668</v>
      </c>
      <c r="D3146" s="2" t="s">
        <v>69</v>
      </c>
      <c r="E3146" s="2">
        <v>245055.8</v>
      </c>
      <c r="F3146" s="2" t="s">
        <v>69</v>
      </c>
    </row>
    <row r="3147">
      <c r="A3147" s="2" t="s">
        <v>9746</v>
      </c>
      <c r="B3147" s="2" t="s">
        <v>9747</v>
      </c>
      <c r="C3147" s="2">
        <v>951</v>
      </c>
      <c r="D3147" s="2" t="s">
        <v>69</v>
      </c>
      <c r="E3147" s="2">
        <v>97334.85</v>
      </c>
      <c r="F3147" s="2" t="s">
        <v>69</v>
      </c>
    </row>
    <row r="3148">
      <c r="A3148" s="2" t="s">
        <v>11868</v>
      </c>
      <c r="B3148" s="2" t="s">
        <v>11869</v>
      </c>
      <c r="C3148" s="2">
        <v>1532</v>
      </c>
      <c r="D3148" s="2" t="s">
        <v>69</v>
      </c>
      <c r="E3148" s="2">
        <v>17955.04</v>
      </c>
      <c r="F3148" s="2" t="s">
        <v>69</v>
      </c>
    </row>
    <row r="3149">
      <c r="A3149" s="2" t="s">
        <v>9748</v>
      </c>
      <c r="B3149" s="2" t="s">
        <v>9749</v>
      </c>
      <c r="C3149" s="2">
        <v>1054</v>
      </c>
      <c r="D3149" s="2" t="s">
        <v>69</v>
      </c>
      <c r="E3149" s="2">
        <v>29237.96</v>
      </c>
      <c r="F3149" s="2" t="s">
        <v>69</v>
      </c>
    </row>
    <row r="3150">
      <c r="A3150" s="2" t="s">
        <v>11870</v>
      </c>
      <c r="B3150" s="2" t="s">
        <v>11871</v>
      </c>
      <c r="C3150" s="2">
        <v>1358</v>
      </c>
      <c r="D3150" s="2" t="s">
        <v>69</v>
      </c>
      <c r="E3150" s="2">
        <v>131047</v>
      </c>
      <c r="F3150" s="2" t="s">
        <v>69</v>
      </c>
    </row>
    <row r="3151">
      <c r="A3151" s="2" t="s">
        <v>9750</v>
      </c>
      <c r="B3151" s="2" t="s">
        <v>9751</v>
      </c>
      <c r="C3151" s="2">
        <v>-1859</v>
      </c>
      <c r="D3151" s="2" t="s">
        <v>69</v>
      </c>
      <c r="E3151" s="2">
        <v>-13775.19</v>
      </c>
      <c r="F3151" s="2" t="s">
        <v>69</v>
      </c>
    </row>
    <row r="3152">
      <c r="A3152" s="2" t="s">
        <v>11872</v>
      </c>
      <c r="B3152" s="2" t="s">
        <v>11873</v>
      </c>
      <c r="C3152" s="2">
        <v>466</v>
      </c>
      <c r="D3152" s="2" t="s">
        <v>69</v>
      </c>
      <c r="E3152" s="2">
        <v>17777.9</v>
      </c>
      <c r="F3152" s="2" t="s">
        <v>69</v>
      </c>
    </row>
    <row r="3153">
      <c r="A3153" s="2" t="s">
        <v>11874</v>
      </c>
      <c r="B3153" s="2" t="s">
        <v>11875</v>
      </c>
      <c r="C3153" s="2">
        <v>93</v>
      </c>
      <c r="D3153" s="2" t="s">
        <v>69</v>
      </c>
      <c r="E3153" s="2">
        <v>93389.72</v>
      </c>
      <c r="F3153" s="2" t="s">
        <v>69</v>
      </c>
    </row>
    <row r="3154">
      <c r="A3154" s="2" t="s">
        <v>9756</v>
      </c>
      <c r="B3154" s="2" t="s">
        <v>9757</v>
      </c>
      <c r="C3154" s="2">
        <v>21400</v>
      </c>
      <c r="D3154" s="2" t="s">
        <v>69</v>
      </c>
      <c r="E3154" s="2">
        <v>52743.67</v>
      </c>
      <c r="F3154" s="2" t="s">
        <v>69</v>
      </c>
    </row>
    <row r="3155">
      <c r="A3155" s="2" t="s">
        <v>11876</v>
      </c>
      <c r="B3155" s="2" t="s">
        <v>11877</v>
      </c>
      <c r="C3155" s="2">
        <v>-2700</v>
      </c>
      <c r="D3155" s="2" t="s">
        <v>69</v>
      </c>
      <c r="E3155" s="2">
        <v>-27632.6</v>
      </c>
      <c r="F3155" s="2" t="s">
        <v>69</v>
      </c>
    </row>
    <row r="3156">
      <c r="A3156" s="2" t="s">
        <v>9758</v>
      </c>
      <c r="B3156" s="2" t="s">
        <v>9759</v>
      </c>
      <c r="C3156" s="2">
        <v>-2797</v>
      </c>
      <c r="D3156" s="2" t="s">
        <v>69</v>
      </c>
      <c r="E3156" s="2">
        <v>-113809.93</v>
      </c>
      <c r="F3156" s="2" t="s">
        <v>69</v>
      </c>
    </row>
    <row r="3157">
      <c r="A3157" s="2" t="s">
        <v>9760</v>
      </c>
      <c r="B3157" s="2" t="s">
        <v>9761</v>
      </c>
      <c r="C3157" s="2">
        <v>13900</v>
      </c>
      <c r="D3157" s="2" t="s">
        <v>69</v>
      </c>
      <c r="E3157" s="2">
        <v>108574.59</v>
      </c>
      <c r="F3157" s="2" t="s">
        <v>69</v>
      </c>
    </row>
    <row r="3158">
      <c r="A3158" s="2" t="s">
        <v>11878</v>
      </c>
      <c r="B3158" s="2" t="s">
        <v>11879</v>
      </c>
      <c r="C3158" s="2">
        <v>2529</v>
      </c>
      <c r="D3158" s="2" t="s">
        <v>69</v>
      </c>
      <c r="E3158" s="2">
        <v>262788.39</v>
      </c>
      <c r="F3158" s="2" t="s">
        <v>69</v>
      </c>
    </row>
    <row r="3159">
      <c r="A3159" s="2" t="s">
        <v>9768</v>
      </c>
      <c r="B3159" s="2" t="s">
        <v>9769</v>
      </c>
      <c r="C3159" s="2">
        <v>-1910</v>
      </c>
      <c r="D3159" s="2" t="s">
        <v>69</v>
      </c>
      <c r="E3159" s="2">
        <v>-29815.1</v>
      </c>
      <c r="F3159" s="2" t="s">
        <v>69</v>
      </c>
    </row>
    <row r="3160">
      <c r="A3160" s="2" t="s">
        <v>9774</v>
      </c>
      <c r="B3160" s="2" t="s">
        <v>9775</v>
      </c>
      <c r="C3160" s="2">
        <v>1773</v>
      </c>
      <c r="D3160" s="2" t="s">
        <v>69</v>
      </c>
      <c r="E3160" s="2">
        <v>72533.43</v>
      </c>
      <c r="F3160" s="2" t="s">
        <v>69</v>
      </c>
    </row>
    <row r="3161">
      <c r="A3161" s="2" t="s">
        <v>9778</v>
      </c>
      <c r="B3161" s="2" t="s">
        <v>9779</v>
      </c>
      <c r="C3161" s="2">
        <v>1191</v>
      </c>
      <c r="D3161" s="2" t="s">
        <v>69</v>
      </c>
      <c r="E3161" s="2">
        <v>87924.89</v>
      </c>
      <c r="F3161" s="2" t="s">
        <v>69</v>
      </c>
    </row>
    <row r="3162">
      <c r="A3162" s="2" t="s">
        <v>11880</v>
      </c>
      <c r="B3162" s="2" t="s">
        <v>11881</v>
      </c>
      <c r="C3162" s="2">
        <v>-7032</v>
      </c>
      <c r="D3162" s="2" t="s">
        <v>69</v>
      </c>
      <c r="E3162" s="2">
        <v>-29815.68</v>
      </c>
      <c r="F3162" s="2" t="s">
        <v>69</v>
      </c>
    </row>
    <row r="3163">
      <c r="A3163" s="2" t="s">
        <v>9780</v>
      </c>
      <c r="B3163" s="2" t="s">
        <v>9781</v>
      </c>
      <c r="C3163" s="2">
        <v>2981</v>
      </c>
      <c r="D3163" s="2" t="s">
        <v>69</v>
      </c>
      <c r="E3163" s="2">
        <v>102516.59</v>
      </c>
      <c r="F3163" s="2" t="s">
        <v>69</v>
      </c>
    </row>
    <row r="3164">
      <c r="A3164" s="2" t="s">
        <v>11882</v>
      </c>
      <c r="B3164" s="2" t="s">
        <v>11883</v>
      </c>
      <c r="C3164" s="2">
        <v>18942</v>
      </c>
      <c r="D3164" s="2" t="s">
        <v>69</v>
      </c>
      <c r="E3164" s="2">
        <v>189299.42</v>
      </c>
      <c r="F3164" s="2" t="s">
        <v>69</v>
      </c>
    </row>
    <row r="3165">
      <c r="A3165" s="2" t="s">
        <v>11884</v>
      </c>
      <c r="B3165" s="2" t="s">
        <v>11885</v>
      </c>
      <c r="C3165" s="2">
        <v>-15942</v>
      </c>
      <c r="D3165" s="2" t="s">
        <v>69</v>
      </c>
      <c r="E3165" s="2">
        <v>-53620.2</v>
      </c>
      <c r="F3165" s="2" t="s">
        <v>69</v>
      </c>
    </row>
    <row r="3166">
      <c r="A3166" s="2" t="s">
        <v>11886</v>
      </c>
      <c r="B3166" s="2" t="s">
        <v>11887</v>
      </c>
      <c r="C3166" s="2">
        <v>2320</v>
      </c>
      <c r="D3166" s="2" t="s">
        <v>69</v>
      </c>
      <c r="E3166" s="2">
        <v>235688.8</v>
      </c>
      <c r="F3166" s="2" t="s">
        <v>69</v>
      </c>
    </row>
    <row r="3167">
      <c r="A3167" s="2" t="s">
        <v>9784</v>
      </c>
      <c r="B3167" s="2" t="s">
        <v>9785</v>
      </c>
      <c r="C3167" s="2">
        <v>-607</v>
      </c>
      <c r="D3167" s="2" t="s">
        <v>69</v>
      </c>
      <c r="E3167" s="2">
        <v>-35212.07</v>
      </c>
      <c r="F3167" s="2" t="s">
        <v>69</v>
      </c>
    </row>
    <row r="3168">
      <c r="A3168" s="2" t="s">
        <v>9788</v>
      </c>
      <c r="B3168" s="2" t="s">
        <v>9789</v>
      </c>
      <c r="C3168" s="2">
        <v>-640</v>
      </c>
      <c r="D3168" s="2" t="s">
        <v>69</v>
      </c>
      <c r="E3168" s="2">
        <v>-82617.6</v>
      </c>
      <c r="F3168" s="2" t="s">
        <v>69</v>
      </c>
    </row>
    <row r="3169">
      <c r="A3169" s="2" t="s">
        <v>9790</v>
      </c>
      <c r="B3169" s="2" t="s">
        <v>9791</v>
      </c>
      <c r="C3169" s="2">
        <v>3451</v>
      </c>
      <c r="D3169" s="2" t="s">
        <v>69</v>
      </c>
      <c r="E3169" s="2">
        <v>400893.57</v>
      </c>
      <c r="F3169" s="2" t="s">
        <v>69</v>
      </c>
    </row>
    <row r="3170">
      <c r="A3170" s="2" t="s">
        <v>9792</v>
      </c>
      <c r="B3170" s="2" t="s">
        <v>9793</v>
      </c>
      <c r="C3170" s="2">
        <v>8942</v>
      </c>
      <c r="D3170" s="2" t="s">
        <v>69</v>
      </c>
      <c r="E3170" s="2">
        <v>128764.8</v>
      </c>
      <c r="F3170" s="2" t="s">
        <v>69</v>
      </c>
    </row>
    <row r="3171">
      <c r="A3171" s="2" t="s">
        <v>11888</v>
      </c>
      <c r="B3171" s="2" t="s">
        <v>11889</v>
      </c>
      <c r="C3171" s="2">
        <v>826</v>
      </c>
      <c r="D3171" s="2" t="s">
        <v>69</v>
      </c>
      <c r="E3171" s="2">
        <v>65848.72</v>
      </c>
      <c r="F3171" s="2" t="s">
        <v>69</v>
      </c>
    </row>
    <row r="3172">
      <c r="A3172" s="2" t="s">
        <v>9794</v>
      </c>
      <c r="B3172" s="2" t="s">
        <v>9795</v>
      </c>
      <c r="C3172" s="2">
        <v>5060</v>
      </c>
      <c r="D3172" s="2" t="s">
        <v>69</v>
      </c>
      <c r="E3172" s="2">
        <v>155746.8</v>
      </c>
      <c r="F3172" s="2" t="s">
        <v>69</v>
      </c>
    </row>
    <row r="3173">
      <c r="A3173" s="2" t="s">
        <v>11890</v>
      </c>
      <c r="B3173" s="2" t="s">
        <v>11891</v>
      </c>
      <c r="C3173" s="2">
        <v>70555</v>
      </c>
      <c r="D3173" s="2" t="s">
        <v>69</v>
      </c>
      <c r="E3173" s="2">
        <v>269813.17</v>
      </c>
      <c r="F3173" s="2" t="s">
        <v>69</v>
      </c>
    </row>
    <row r="3174">
      <c r="A3174" s="2" t="s">
        <v>11892</v>
      </c>
      <c r="B3174" s="2" t="s">
        <v>11893</v>
      </c>
      <c r="C3174" s="2">
        <v>-7300</v>
      </c>
      <c r="D3174" s="2" t="s">
        <v>69</v>
      </c>
      <c r="E3174" s="2">
        <v>-80708.34</v>
      </c>
      <c r="F3174" s="2" t="s">
        <v>69</v>
      </c>
    </row>
    <row r="3175">
      <c r="A3175" s="2" t="s">
        <v>9800</v>
      </c>
      <c r="B3175" s="2" t="s">
        <v>9801</v>
      </c>
      <c r="C3175" s="2">
        <v>-697</v>
      </c>
      <c r="D3175" s="2" t="s">
        <v>69</v>
      </c>
      <c r="E3175" s="2">
        <v>-106027.64</v>
      </c>
      <c r="F3175" s="2" t="s">
        <v>69</v>
      </c>
    </row>
    <row r="3176">
      <c r="A3176" s="2" t="s">
        <v>9802</v>
      </c>
      <c r="B3176" s="2" t="s">
        <v>9803</v>
      </c>
      <c r="C3176" s="2">
        <v>1682</v>
      </c>
      <c r="D3176" s="2" t="s">
        <v>69</v>
      </c>
      <c r="E3176" s="2">
        <v>177350.08</v>
      </c>
      <c r="F3176" s="2" t="s">
        <v>69</v>
      </c>
    </row>
    <row r="3177">
      <c r="A3177" s="2" t="s">
        <v>9804</v>
      </c>
      <c r="B3177" s="2" t="s">
        <v>9805</v>
      </c>
      <c r="C3177" s="2">
        <v>-4379</v>
      </c>
      <c r="D3177" s="2" t="s">
        <v>69</v>
      </c>
      <c r="E3177" s="2">
        <v>-54606.13</v>
      </c>
      <c r="F3177" s="2" t="s">
        <v>69</v>
      </c>
    </row>
    <row r="3178">
      <c r="A3178" s="2" t="s">
        <v>11894</v>
      </c>
      <c r="B3178" s="2" t="s">
        <v>11895</v>
      </c>
      <c r="C3178" s="2">
        <v>4006</v>
      </c>
      <c r="D3178" s="2" t="s">
        <v>69</v>
      </c>
      <c r="E3178" s="2">
        <v>145658.16</v>
      </c>
      <c r="F3178" s="2" t="s">
        <v>69</v>
      </c>
    </row>
    <row r="3179">
      <c r="A3179" s="2" t="s">
        <v>9806</v>
      </c>
      <c r="B3179" s="2" t="s">
        <v>9807</v>
      </c>
      <c r="C3179" s="2">
        <v>-66607</v>
      </c>
      <c r="D3179" s="2" t="s">
        <v>69</v>
      </c>
      <c r="E3179" s="2">
        <v>-138656.36</v>
      </c>
      <c r="F3179" s="2" t="s">
        <v>69</v>
      </c>
    </row>
    <row r="3180">
      <c r="A3180" s="2" t="s">
        <v>11896</v>
      </c>
      <c r="B3180" s="2" t="s">
        <v>11897</v>
      </c>
      <c r="C3180" s="2">
        <v>586</v>
      </c>
      <c r="D3180" s="2" t="s">
        <v>69</v>
      </c>
      <c r="E3180" s="2">
        <v>81454</v>
      </c>
      <c r="F3180" s="2" t="s">
        <v>69</v>
      </c>
    </row>
    <row r="3181">
      <c r="A3181" s="2" t="s">
        <v>9808</v>
      </c>
      <c r="B3181" s="2" t="s">
        <v>9809</v>
      </c>
      <c r="C3181" s="2">
        <v>2731</v>
      </c>
      <c r="D3181" s="2" t="s">
        <v>69</v>
      </c>
      <c r="E3181" s="2">
        <v>19608.58</v>
      </c>
      <c r="F3181" s="2" t="s">
        <v>69</v>
      </c>
    </row>
    <row r="3182">
      <c r="A3182" s="2" t="s">
        <v>11898</v>
      </c>
      <c r="B3182" s="2" t="s">
        <v>11899</v>
      </c>
      <c r="C3182" s="2">
        <v>3668</v>
      </c>
      <c r="D3182" s="2" t="s">
        <v>69</v>
      </c>
      <c r="E3182" s="2">
        <v>29545.74</v>
      </c>
      <c r="F3182" s="2" t="s">
        <v>69</v>
      </c>
    </row>
    <row r="3183">
      <c r="A3183" s="2" t="s">
        <v>9816</v>
      </c>
      <c r="B3183" s="2" t="s">
        <v>9817</v>
      </c>
      <c r="C3183" s="2">
        <v>10953</v>
      </c>
      <c r="D3183" s="2" t="s">
        <v>69</v>
      </c>
      <c r="E3183" s="2">
        <v>259476.57</v>
      </c>
      <c r="F3183" s="2" t="s">
        <v>69</v>
      </c>
    </row>
    <row r="3184">
      <c r="A3184" s="2" t="s">
        <v>9818</v>
      </c>
      <c r="B3184" s="2" t="s">
        <v>9819</v>
      </c>
      <c r="C3184" s="2">
        <v>4359</v>
      </c>
      <c r="D3184" s="2" t="s">
        <v>69</v>
      </c>
      <c r="E3184" s="2">
        <v>23499.55</v>
      </c>
      <c r="F3184" s="2" t="s">
        <v>69</v>
      </c>
    </row>
    <row r="3185">
      <c r="A3185" s="2" t="s">
        <v>11900</v>
      </c>
      <c r="B3185" s="2" t="s">
        <v>11901</v>
      </c>
      <c r="C3185" s="2">
        <v>-6300</v>
      </c>
      <c r="D3185" s="2" t="s">
        <v>69</v>
      </c>
      <c r="E3185" s="2">
        <v>-78348.55</v>
      </c>
      <c r="F3185" s="2" t="s">
        <v>69</v>
      </c>
    </row>
    <row r="3186">
      <c r="A3186" s="2" t="s">
        <v>11902</v>
      </c>
      <c r="B3186" s="2" t="s">
        <v>11903</v>
      </c>
      <c r="C3186" s="2">
        <v>8200</v>
      </c>
      <c r="D3186" s="2" t="s">
        <v>69</v>
      </c>
      <c r="E3186" s="2">
        <v>129892.51</v>
      </c>
      <c r="F3186" s="2" t="s">
        <v>69</v>
      </c>
    </row>
    <row r="3187">
      <c r="A3187" s="2" t="s">
        <v>9822</v>
      </c>
      <c r="B3187" s="2" t="s">
        <v>9823</v>
      </c>
      <c r="C3187" s="2">
        <v>6454</v>
      </c>
      <c r="D3187" s="2" t="s">
        <v>69</v>
      </c>
      <c r="E3187" s="2">
        <v>80868.62</v>
      </c>
      <c r="F3187" s="2" t="s">
        <v>69</v>
      </c>
    </row>
    <row r="3188">
      <c r="A3188" s="2" t="s">
        <v>9826</v>
      </c>
      <c r="B3188" s="2" t="s">
        <v>9827</v>
      </c>
      <c r="C3188" s="2">
        <v>2633</v>
      </c>
      <c r="D3188" s="2" t="s">
        <v>69</v>
      </c>
      <c r="E3188" s="2">
        <v>119933.15</v>
      </c>
      <c r="F3188" s="2" t="s">
        <v>69</v>
      </c>
    </row>
    <row r="3189">
      <c r="A3189" s="2" t="s">
        <v>9830</v>
      </c>
      <c r="B3189" s="2" t="s">
        <v>9831</v>
      </c>
      <c r="C3189" s="2">
        <v>-30795</v>
      </c>
      <c r="D3189" s="2" t="s">
        <v>69</v>
      </c>
      <c r="E3189" s="2">
        <v>-72894.86</v>
      </c>
      <c r="F3189" s="2" t="s">
        <v>69</v>
      </c>
    </row>
    <row r="3190">
      <c r="A3190" s="2" t="s">
        <v>9832</v>
      </c>
      <c r="B3190" s="2" t="s">
        <v>9833</v>
      </c>
      <c r="C3190" s="2">
        <v>5040</v>
      </c>
      <c r="D3190" s="2" t="s">
        <v>69</v>
      </c>
      <c r="E3190" s="2">
        <v>112240.8</v>
      </c>
      <c r="F3190" s="2" t="s">
        <v>69</v>
      </c>
    </row>
    <row r="3191">
      <c r="A3191" s="2" t="s">
        <v>9834</v>
      </c>
      <c r="B3191" s="2" t="s">
        <v>9835</v>
      </c>
      <c r="C3191" s="2">
        <v>2233</v>
      </c>
      <c r="D3191" s="2" t="s">
        <v>69</v>
      </c>
      <c r="E3191" s="2">
        <v>53658.99</v>
      </c>
      <c r="F3191" s="2" t="s">
        <v>69</v>
      </c>
    </row>
    <row r="3192">
      <c r="A3192" s="2" t="s">
        <v>9836</v>
      </c>
      <c r="B3192" s="2" t="s">
        <v>9837</v>
      </c>
      <c r="C3192" s="2">
        <v>-5983</v>
      </c>
      <c r="D3192" s="2" t="s">
        <v>69</v>
      </c>
      <c r="E3192" s="2">
        <v>-45484.05</v>
      </c>
      <c r="F3192" s="2" t="s">
        <v>69</v>
      </c>
    </row>
    <row r="3193">
      <c r="A3193" s="2" t="s">
        <v>9838</v>
      </c>
      <c r="B3193" s="2" t="s">
        <v>9839</v>
      </c>
      <c r="C3193" s="2">
        <v>-192</v>
      </c>
      <c r="D3193" s="2" t="s">
        <v>69</v>
      </c>
      <c r="E3193" s="2">
        <v>-24322.56</v>
      </c>
      <c r="F3193" s="2" t="s">
        <v>69</v>
      </c>
    </row>
    <row r="3194">
      <c r="A3194" s="2" t="s">
        <v>9840</v>
      </c>
      <c r="B3194" s="2" t="s">
        <v>9841</v>
      </c>
      <c r="C3194" s="2">
        <v>2367</v>
      </c>
      <c r="D3194" s="2" t="s">
        <v>69</v>
      </c>
      <c r="E3194" s="2">
        <v>62228.43</v>
      </c>
      <c r="F3194" s="2" t="s">
        <v>69</v>
      </c>
    </row>
    <row r="3195">
      <c r="A3195" s="2" t="s">
        <v>9846</v>
      </c>
      <c r="B3195" s="2" t="s">
        <v>9847</v>
      </c>
      <c r="C3195" s="2">
        <v>-2942</v>
      </c>
      <c r="D3195" s="2" t="s">
        <v>69</v>
      </c>
      <c r="E3195" s="2">
        <v>-189729.58</v>
      </c>
      <c r="F3195" s="2" t="s">
        <v>69</v>
      </c>
    </row>
    <row r="3196">
      <c r="A3196" s="2" t="s">
        <v>9848</v>
      </c>
      <c r="B3196" s="2" t="s">
        <v>9849</v>
      </c>
      <c r="C3196" s="2">
        <v>1958</v>
      </c>
      <c r="D3196" s="2" t="s">
        <v>69</v>
      </c>
      <c r="E3196" s="2">
        <v>22986.92</v>
      </c>
      <c r="F3196" s="2" t="s">
        <v>69</v>
      </c>
    </row>
    <row r="3197">
      <c r="A3197" s="2" t="s">
        <v>11904</v>
      </c>
      <c r="B3197" s="2" t="s">
        <v>11905</v>
      </c>
      <c r="C3197" s="2">
        <v>-11356</v>
      </c>
      <c r="D3197" s="2" t="s">
        <v>69</v>
      </c>
      <c r="E3197" s="2">
        <v>-25618.94</v>
      </c>
      <c r="F3197" s="2" t="s">
        <v>69</v>
      </c>
    </row>
    <row r="3198">
      <c r="A3198" s="2" t="s">
        <v>9858</v>
      </c>
      <c r="B3198" s="2" t="s">
        <v>9859</v>
      </c>
      <c r="C3198" s="2">
        <v>6154</v>
      </c>
      <c r="D3198" s="2" t="s">
        <v>69</v>
      </c>
      <c r="E3198" s="2">
        <v>35756.66</v>
      </c>
      <c r="F3198" s="2" t="s">
        <v>69</v>
      </c>
    </row>
    <row r="3199">
      <c r="A3199" s="2" t="s">
        <v>9860</v>
      </c>
      <c r="B3199" s="2" t="s">
        <v>9861</v>
      </c>
      <c r="C3199" s="2">
        <v>-2069</v>
      </c>
      <c r="D3199" s="2" t="s">
        <v>69</v>
      </c>
      <c r="E3199" s="2">
        <v>-146919.69</v>
      </c>
      <c r="F3199" s="2" t="s">
        <v>69</v>
      </c>
    </row>
    <row r="3200">
      <c r="A3200" s="2" t="s">
        <v>11906</v>
      </c>
      <c r="B3200" s="2" t="s">
        <v>11907</v>
      </c>
      <c r="C3200" s="2">
        <v>758</v>
      </c>
      <c r="D3200" s="2" t="s">
        <v>69</v>
      </c>
      <c r="E3200" s="2">
        <v>30183.56</v>
      </c>
      <c r="F3200" s="2" t="s">
        <v>69</v>
      </c>
    </row>
    <row r="3201">
      <c r="A3201" s="2" t="s">
        <v>9862</v>
      </c>
      <c r="B3201" s="2" t="s">
        <v>9863</v>
      </c>
      <c r="C3201" s="2">
        <v>-756</v>
      </c>
      <c r="D3201" s="2" t="s">
        <v>69</v>
      </c>
      <c r="E3201" s="2">
        <v>-9389.52</v>
      </c>
      <c r="F3201" s="2" t="s">
        <v>69</v>
      </c>
    </row>
    <row r="3202">
      <c r="A3202" s="2" t="s">
        <v>11908</v>
      </c>
      <c r="B3202" s="2" t="s">
        <v>11909</v>
      </c>
      <c r="C3202" s="2">
        <v>22274</v>
      </c>
      <c r="D3202" s="2" t="s">
        <v>69</v>
      </c>
      <c r="E3202" s="2">
        <v>63689.59</v>
      </c>
      <c r="F3202" s="2" t="s">
        <v>69</v>
      </c>
    </row>
    <row r="3203">
      <c r="A3203" s="2" t="s">
        <v>9868</v>
      </c>
      <c r="B3203" s="2" t="s">
        <v>9869</v>
      </c>
      <c r="C3203" s="2">
        <v>2282</v>
      </c>
      <c r="D3203" s="2" t="s">
        <v>69</v>
      </c>
      <c r="E3203" s="2">
        <v>204421.56</v>
      </c>
      <c r="F3203" s="2" t="s">
        <v>69</v>
      </c>
    </row>
    <row r="3204">
      <c r="A3204" s="2" t="s">
        <v>9872</v>
      </c>
      <c r="B3204" s="2" t="s">
        <v>9873</v>
      </c>
      <c r="C3204" s="2">
        <v>4500</v>
      </c>
      <c r="D3204" s="2" t="s">
        <v>69</v>
      </c>
      <c r="E3204" s="2">
        <v>97480.7</v>
      </c>
      <c r="F3204" s="2" t="s">
        <v>69</v>
      </c>
    </row>
    <row r="3205">
      <c r="A3205" s="2" t="s">
        <v>9874</v>
      </c>
      <c r="B3205" s="2" t="s">
        <v>9875</v>
      </c>
      <c r="C3205" s="2">
        <v>34542</v>
      </c>
      <c r="D3205" s="2" t="s">
        <v>69</v>
      </c>
      <c r="E3205" s="2">
        <v>93562.26</v>
      </c>
      <c r="F3205" s="2" t="s">
        <v>69</v>
      </c>
    </row>
    <row r="3206">
      <c r="A3206" s="2" t="s">
        <v>9878</v>
      </c>
      <c r="B3206" s="2" t="s">
        <v>9879</v>
      </c>
      <c r="C3206" s="2">
        <v>-890</v>
      </c>
      <c r="D3206" s="2" t="s">
        <v>69</v>
      </c>
      <c r="E3206" s="2">
        <v>-22080.9</v>
      </c>
      <c r="F3206" s="2" t="s">
        <v>69</v>
      </c>
    </row>
    <row r="3207">
      <c r="A3207" s="2" t="s">
        <v>11910</v>
      </c>
      <c r="B3207" s="2" t="s">
        <v>11911</v>
      </c>
      <c r="C3207" s="2">
        <v>-11500</v>
      </c>
      <c r="D3207" s="2" t="s">
        <v>69</v>
      </c>
      <c r="E3207" s="2">
        <v>-89592.72</v>
      </c>
      <c r="F3207" s="2" t="s">
        <v>69</v>
      </c>
    </row>
    <row r="3208">
      <c r="A3208" s="2" t="s">
        <v>9880</v>
      </c>
      <c r="B3208" s="2" t="s">
        <v>9881</v>
      </c>
      <c r="C3208" s="2">
        <v>568</v>
      </c>
      <c r="D3208" s="2" t="s">
        <v>69</v>
      </c>
      <c r="E3208" s="2">
        <v>25139.4</v>
      </c>
      <c r="F3208" s="2" t="s">
        <v>69</v>
      </c>
    </row>
    <row r="3209">
      <c r="A3209" s="2" t="s">
        <v>9882</v>
      </c>
      <c r="B3209" s="2" t="s">
        <v>9883</v>
      </c>
      <c r="C3209" s="2">
        <v>-2250</v>
      </c>
      <c r="D3209" s="2" t="s">
        <v>69</v>
      </c>
      <c r="E3209" s="2">
        <v>-44786.25</v>
      </c>
      <c r="F3209" s="2" t="s">
        <v>69</v>
      </c>
    </row>
    <row r="3210">
      <c r="A3210" s="2" t="s">
        <v>9886</v>
      </c>
      <c r="B3210" s="2" t="s">
        <v>9887</v>
      </c>
      <c r="C3210" s="2">
        <v>863</v>
      </c>
      <c r="D3210" s="2" t="s">
        <v>69</v>
      </c>
      <c r="E3210" s="2">
        <v>100237.45</v>
      </c>
      <c r="F3210" s="2" t="s">
        <v>69</v>
      </c>
    </row>
    <row r="3211">
      <c r="A3211" s="2" t="s">
        <v>9890</v>
      </c>
      <c r="B3211" s="2" t="s">
        <v>9891</v>
      </c>
      <c r="C3211" s="2">
        <v>4735</v>
      </c>
      <c r="D3211" s="2" t="s">
        <v>69</v>
      </c>
      <c r="E3211" s="2">
        <v>157817.55</v>
      </c>
      <c r="F3211" s="2" t="s">
        <v>69</v>
      </c>
    </row>
    <row r="3212">
      <c r="A3212" s="2" t="s">
        <v>11912</v>
      </c>
      <c r="B3212" s="2" t="s">
        <v>11913</v>
      </c>
      <c r="C3212" s="2">
        <v>-1500</v>
      </c>
      <c r="D3212" s="2" t="s">
        <v>69</v>
      </c>
      <c r="E3212" s="2">
        <v>-24192.5</v>
      </c>
      <c r="F3212" s="2" t="s">
        <v>69</v>
      </c>
    </row>
    <row r="3213">
      <c r="A3213" s="2" t="s">
        <v>9894</v>
      </c>
      <c r="B3213" s="2" t="s">
        <v>9895</v>
      </c>
      <c r="C3213" s="2">
        <v>-24783</v>
      </c>
      <c r="D3213" s="2" t="s">
        <v>69</v>
      </c>
      <c r="E3213" s="2">
        <v>-16858.25</v>
      </c>
      <c r="F3213" s="2" t="s">
        <v>69</v>
      </c>
    </row>
    <row r="3214">
      <c r="A3214" s="2" t="s">
        <v>9896</v>
      </c>
      <c r="B3214" s="2" t="s">
        <v>9897</v>
      </c>
      <c r="C3214" s="2">
        <v>-16522</v>
      </c>
      <c r="D3214" s="2" t="s">
        <v>69</v>
      </c>
      <c r="E3214" s="2">
        <v>-80508.75</v>
      </c>
      <c r="F3214" s="2" t="s">
        <v>69</v>
      </c>
    </row>
    <row r="3215">
      <c r="A3215" s="2" t="s">
        <v>9898</v>
      </c>
      <c r="B3215" s="2" t="s">
        <v>9899</v>
      </c>
      <c r="C3215" s="2">
        <v>68403</v>
      </c>
      <c r="D3215" s="2" t="s">
        <v>69</v>
      </c>
      <c r="E3215" s="2">
        <v>251690.13</v>
      </c>
      <c r="F3215" s="2" t="s">
        <v>69</v>
      </c>
    </row>
    <row r="3216">
      <c r="A3216" s="2" t="s">
        <v>11914</v>
      </c>
      <c r="B3216" s="2" t="s">
        <v>11915</v>
      </c>
      <c r="C3216" s="2">
        <v>2481</v>
      </c>
      <c r="D3216" s="2" t="s">
        <v>69</v>
      </c>
      <c r="E3216" s="2">
        <v>27266.19</v>
      </c>
      <c r="F3216" s="2" t="s">
        <v>69</v>
      </c>
    </row>
    <row r="3217">
      <c r="A3217" s="2" t="s">
        <v>9906</v>
      </c>
      <c r="B3217" s="2" t="s">
        <v>9907</v>
      </c>
      <c r="C3217" s="2">
        <v>-1169</v>
      </c>
      <c r="D3217" s="2" t="s">
        <v>69</v>
      </c>
      <c r="E3217" s="2">
        <v>-31878.63</v>
      </c>
      <c r="F3217" s="2" t="s">
        <v>69</v>
      </c>
    </row>
    <row r="3218">
      <c r="A3218" s="2" t="s">
        <v>9909</v>
      </c>
      <c r="B3218" s="2" t="s">
        <v>9910</v>
      </c>
      <c r="C3218" s="2">
        <v>2422</v>
      </c>
      <c r="D3218" s="2" t="s">
        <v>69</v>
      </c>
      <c r="E3218" s="2">
        <v>163918.94</v>
      </c>
      <c r="F3218" s="2" t="s">
        <v>69</v>
      </c>
    </row>
    <row r="3219">
      <c r="A3219" s="2" t="s">
        <v>11916</v>
      </c>
      <c r="B3219" s="2" t="s">
        <v>11917</v>
      </c>
      <c r="C3219" s="2">
        <v>-1900</v>
      </c>
      <c r="D3219" s="2" t="s">
        <v>69</v>
      </c>
      <c r="E3219" s="2">
        <v>-21494.55</v>
      </c>
      <c r="F3219" s="2" t="s">
        <v>69</v>
      </c>
    </row>
    <row r="3220">
      <c r="A3220" s="2" t="s">
        <v>9911</v>
      </c>
      <c r="B3220" s="2" t="s">
        <v>9912</v>
      </c>
      <c r="C3220" s="2">
        <v>668</v>
      </c>
      <c r="D3220" s="2" t="s">
        <v>69</v>
      </c>
      <c r="E3220" s="2">
        <v>20518.78</v>
      </c>
      <c r="F3220" s="2" t="s">
        <v>69</v>
      </c>
    </row>
    <row r="3221">
      <c r="A3221" s="2" t="s">
        <v>11918</v>
      </c>
      <c r="B3221" s="2" t="s">
        <v>11919</v>
      </c>
      <c r="C3221" s="2">
        <v>-2000</v>
      </c>
      <c r="D3221" s="2" t="s">
        <v>69</v>
      </c>
      <c r="E3221" s="2">
        <v>-53240.35</v>
      </c>
      <c r="F3221" s="2" t="s">
        <v>69</v>
      </c>
    </row>
    <row r="3222">
      <c r="A3222" s="2" t="s">
        <v>9919</v>
      </c>
      <c r="B3222" s="2" t="s">
        <v>9920</v>
      </c>
      <c r="C3222" s="2">
        <v>-31555</v>
      </c>
      <c r="D3222" s="2" t="s">
        <v>69</v>
      </c>
      <c r="E3222" s="2">
        <v>-197295.59</v>
      </c>
      <c r="F3222" s="2" t="s">
        <v>69</v>
      </c>
    </row>
    <row r="3223">
      <c r="A3223" s="2" t="s">
        <v>9921</v>
      </c>
      <c r="B3223" s="2" t="s">
        <v>9922</v>
      </c>
      <c r="C3223" s="2">
        <v>800</v>
      </c>
      <c r="D3223" s="2" t="s">
        <v>69</v>
      </c>
      <c r="E3223" s="2">
        <v>21340.56</v>
      </c>
      <c r="F3223" s="2" t="s">
        <v>69</v>
      </c>
    </row>
    <row r="3224">
      <c r="A3224" s="2" t="s">
        <v>11920</v>
      </c>
      <c r="B3224" s="2" t="s">
        <v>11921</v>
      </c>
      <c r="C3224" s="2">
        <v>-496</v>
      </c>
      <c r="D3224" s="2" t="s">
        <v>69</v>
      </c>
      <c r="E3224" s="2">
        <v>-36123.68</v>
      </c>
      <c r="F3224" s="2" t="s">
        <v>69</v>
      </c>
    </row>
    <row r="3225">
      <c r="A3225" s="2" t="s">
        <v>11922</v>
      </c>
      <c r="B3225" s="2" t="s">
        <v>11923</v>
      </c>
      <c r="C3225" s="2">
        <v>1196</v>
      </c>
      <c r="D3225" s="2" t="s">
        <v>69</v>
      </c>
      <c r="E3225" s="2">
        <v>35473.36</v>
      </c>
      <c r="F3225" s="2" t="s">
        <v>69</v>
      </c>
    </row>
    <row r="3226">
      <c r="A3226" s="2" t="s">
        <v>9929</v>
      </c>
      <c r="B3226" s="2" t="s">
        <v>9930</v>
      </c>
      <c r="C3226" s="2">
        <v>16600</v>
      </c>
      <c r="D3226" s="2" t="s">
        <v>69</v>
      </c>
      <c r="E3226" s="2">
        <v>200984.47</v>
      </c>
      <c r="F3226" s="2" t="s">
        <v>69</v>
      </c>
    </row>
    <row r="3227">
      <c r="A3227" s="2" t="s">
        <v>11924</v>
      </c>
      <c r="B3227" s="2" t="s">
        <v>11925</v>
      </c>
      <c r="C3227" s="2">
        <v>700</v>
      </c>
      <c r="D3227" s="2" t="s">
        <v>69</v>
      </c>
      <c r="E3227" s="2">
        <v>20366.9</v>
      </c>
      <c r="F3227" s="2" t="s">
        <v>69</v>
      </c>
    </row>
    <row r="3228">
      <c r="A3228" s="2" t="s">
        <v>9935</v>
      </c>
      <c r="B3228" s="2" t="s">
        <v>9936</v>
      </c>
      <c r="C3228" s="2">
        <v>-1400</v>
      </c>
      <c r="D3228" s="2" t="s">
        <v>69</v>
      </c>
      <c r="E3228" s="2">
        <v>-18551.64</v>
      </c>
      <c r="F3228" s="2" t="s">
        <v>69</v>
      </c>
    </row>
    <row r="3229">
      <c r="A3229" s="2" t="s">
        <v>9937</v>
      </c>
      <c r="B3229" s="2" t="s">
        <v>9938</v>
      </c>
      <c r="C3229" s="2">
        <v>5300</v>
      </c>
      <c r="D3229" s="2" t="s">
        <v>69</v>
      </c>
      <c r="E3229" s="2">
        <v>65054.18</v>
      </c>
      <c r="F3229" s="2" t="s">
        <v>69</v>
      </c>
    </row>
    <row r="3230">
      <c r="A3230" s="2" t="s">
        <v>9939</v>
      </c>
      <c r="B3230" s="2" t="s">
        <v>9940</v>
      </c>
      <c r="C3230" s="2">
        <v>-600</v>
      </c>
      <c r="D3230" s="2" t="s">
        <v>69</v>
      </c>
      <c r="E3230" s="2">
        <v>-24686.5</v>
      </c>
      <c r="F3230" s="2" t="s">
        <v>69</v>
      </c>
    </row>
    <row r="3231">
      <c r="A3231" s="2" t="s">
        <v>9941</v>
      </c>
      <c r="B3231" s="2" t="s">
        <v>9942</v>
      </c>
      <c r="C3231" s="2">
        <v>-10805</v>
      </c>
      <c r="D3231" s="2" t="s">
        <v>69</v>
      </c>
      <c r="E3231" s="2">
        <v>-33683.73</v>
      </c>
      <c r="F3231" s="2" t="s">
        <v>69</v>
      </c>
    </row>
    <row r="3232">
      <c r="A3232" s="2" t="s">
        <v>11926</v>
      </c>
      <c r="B3232" s="2" t="s">
        <v>11927</v>
      </c>
      <c r="C3232" s="2">
        <v>-2900</v>
      </c>
      <c r="D3232" s="2" t="s">
        <v>69</v>
      </c>
      <c r="E3232" s="2">
        <v>-23746.7</v>
      </c>
      <c r="F3232" s="2" t="s">
        <v>69</v>
      </c>
    </row>
    <row r="3233">
      <c r="A3233" s="2" t="s">
        <v>11928</v>
      </c>
      <c r="B3233" s="2" t="s">
        <v>11929</v>
      </c>
      <c r="C3233" s="2">
        <v>-9745</v>
      </c>
      <c r="D3233" s="2" t="s">
        <v>69</v>
      </c>
      <c r="E3233" s="2">
        <v>-58307.27</v>
      </c>
      <c r="F3233" s="2" t="s">
        <v>69</v>
      </c>
    </row>
    <row r="3234">
      <c r="A3234" s="2" t="s">
        <v>11930</v>
      </c>
      <c r="B3234" s="2" t="s">
        <v>11931</v>
      </c>
      <c r="C3234" s="2">
        <v>-1100</v>
      </c>
      <c r="D3234" s="2" t="s">
        <v>69</v>
      </c>
      <c r="E3234" s="2">
        <v>-18119.49</v>
      </c>
      <c r="F3234" s="2" t="s">
        <v>69</v>
      </c>
    </row>
    <row r="3235">
      <c r="A3235" s="2" t="s">
        <v>11932</v>
      </c>
      <c r="B3235" s="2" t="s">
        <v>11933</v>
      </c>
      <c r="C3235" s="2">
        <v>-51834</v>
      </c>
      <c r="D3235" s="2" t="s">
        <v>69</v>
      </c>
      <c r="E3235" s="2">
        <v>-108169.98</v>
      </c>
      <c r="F3235" s="2" t="s">
        <v>69</v>
      </c>
    </row>
    <row r="3236">
      <c r="A3236" s="2" t="s">
        <v>9943</v>
      </c>
      <c r="B3236" s="2" t="s">
        <v>9944</v>
      </c>
      <c r="C3236" s="2">
        <v>1172</v>
      </c>
      <c r="D3236" s="2" t="s">
        <v>69</v>
      </c>
      <c r="E3236" s="2">
        <v>90673.23</v>
      </c>
      <c r="F3236" s="2" t="s">
        <v>69</v>
      </c>
    </row>
    <row r="3237">
      <c r="A3237" s="2" t="s">
        <v>11934</v>
      </c>
      <c r="B3237" s="2" t="s">
        <v>11935</v>
      </c>
      <c r="C3237" s="2">
        <v>646</v>
      </c>
      <c r="D3237" s="2" t="s">
        <v>69</v>
      </c>
      <c r="E3237" s="2">
        <v>28942.42</v>
      </c>
      <c r="F3237" s="2" t="s">
        <v>69</v>
      </c>
    </row>
    <row r="3238">
      <c r="A3238" s="2" t="s">
        <v>11936</v>
      </c>
      <c r="B3238" s="2" t="s">
        <v>11937</v>
      </c>
      <c r="C3238" s="2">
        <v>-833</v>
      </c>
      <c r="D3238" s="2" t="s">
        <v>69</v>
      </c>
      <c r="E3238" s="2">
        <v>-31237.5</v>
      </c>
      <c r="F3238" s="2" t="s">
        <v>69</v>
      </c>
    </row>
    <row r="3239">
      <c r="A3239" s="2" t="s">
        <v>9951</v>
      </c>
      <c r="B3239" s="2" t="s">
        <v>9952</v>
      </c>
      <c r="C3239" s="2">
        <v>-9022</v>
      </c>
      <c r="D3239" s="2" t="s">
        <v>69</v>
      </c>
      <c r="E3239" s="2">
        <v>-60936.64</v>
      </c>
      <c r="F3239" s="2" t="s">
        <v>69</v>
      </c>
    </row>
    <row r="3240">
      <c r="A3240" s="2" t="s">
        <v>9955</v>
      </c>
      <c r="B3240" s="2" t="s">
        <v>9956</v>
      </c>
      <c r="C3240" s="2">
        <v>2700</v>
      </c>
      <c r="D3240" s="2" t="s">
        <v>69</v>
      </c>
      <c r="E3240" s="2">
        <v>31812.56</v>
      </c>
      <c r="F3240" s="2" t="s">
        <v>69</v>
      </c>
    </row>
    <row r="3241">
      <c r="A3241" s="2" t="s">
        <v>11938</v>
      </c>
      <c r="B3241" s="2" t="s">
        <v>11939</v>
      </c>
      <c r="C3241" s="2">
        <v>-3600</v>
      </c>
      <c r="D3241" s="2" t="s">
        <v>69</v>
      </c>
      <c r="E3241" s="2">
        <v>-78723.99</v>
      </c>
      <c r="F3241" s="2" t="s">
        <v>69</v>
      </c>
    </row>
    <row r="3242">
      <c r="A3242" s="2" t="s">
        <v>11940</v>
      </c>
      <c r="B3242" s="2" t="s">
        <v>11941</v>
      </c>
      <c r="C3242" s="2">
        <v>2300</v>
      </c>
      <c r="D3242" s="2" t="s">
        <v>69</v>
      </c>
      <c r="E3242" s="2">
        <v>48567.55</v>
      </c>
      <c r="F3242" s="2" t="s">
        <v>69</v>
      </c>
    </row>
    <row r="3243">
      <c r="A3243" s="2" t="s">
        <v>9957</v>
      </c>
      <c r="B3243" s="2" t="s">
        <v>9958</v>
      </c>
      <c r="C3243" s="2">
        <v>2382</v>
      </c>
      <c r="D3243" s="2" t="s">
        <v>69</v>
      </c>
      <c r="E3243" s="2">
        <v>52461.65</v>
      </c>
      <c r="F3243" s="2" t="s">
        <v>69</v>
      </c>
    </row>
    <row r="3244">
      <c r="A3244" s="2" t="s">
        <v>9959</v>
      </c>
      <c r="B3244" s="2" t="s">
        <v>9960</v>
      </c>
      <c r="C3244" s="2">
        <v>900</v>
      </c>
      <c r="D3244" s="2" t="s">
        <v>69</v>
      </c>
      <c r="E3244" s="2">
        <v>4617.38</v>
      </c>
      <c r="F3244" s="2" t="s">
        <v>69</v>
      </c>
    </row>
    <row r="3245">
      <c r="A3245" s="2" t="s">
        <v>11942</v>
      </c>
      <c r="B3245" s="2" t="s">
        <v>11943</v>
      </c>
      <c r="C3245" s="2">
        <v>-53035</v>
      </c>
      <c r="D3245" s="2" t="s">
        <v>69</v>
      </c>
      <c r="E3245" s="2">
        <v>-99465.77</v>
      </c>
      <c r="F3245" s="2" t="s">
        <v>69</v>
      </c>
    </row>
    <row r="3246">
      <c r="A3246" s="2" t="s">
        <v>9961</v>
      </c>
      <c r="B3246" s="2" t="s">
        <v>9962</v>
      </c>
      <c r="C3246" s="2">
        <v>-1061</v>
      </c>
      <c r="D3246" s="2" t="s">
        <v>69</v>
      </c>
      <c r="E3246" s="2">
        <v>-25685.03</v>
      </c>
      <c r="F3246" s="2" t="s">
        <v>69</v>
      </c>
    </row>
    <row r="3247">
      <c r="A3247" s="2" t="s">
        <v>9965</v>
      </c>
      <c r="B3247" s="2" t="s">
        <v>9966</v>
      </c>
      <c r="C3247" s="2">
        <v>7744</v>
      </c>
      <c r="D3247" s="2" t="s">
        <v>69</v>
      </c>
      <c r="E3247" s="2">
        <v>70052.33</v>
      </c>
      <c r="F3247" s="2" t="s">
        <v>69</v>
      </c>
    </row>
    <row r="3248">
      <c r="A3248" s="2" t="s">
        <v>9971</v>
      </c>
      <c r="B3248" s="2" t="s">
        <v>9972</v>
      </c>
      <c r="C3248" s="2">
        <v>3399</v>
      </c>
      <c r="D3248" s="2" t="s">
        <v>69</v>
      </c>
      <c r="E3248" s="2">
        <v>63187.41</v>
      </c>
      <c r="F3248" s="2" t="s">
        <v>69</v>
      </c>
    </row>
    <row r="3249">
      <c r="A3249" s="2" t="s">
        <v>11944</v>
      </c>
      <c r="B3249" s="2" t="s">
        <v>11945</v>
      </c>
      <c r="C3249" s="2">
        <v>-2500</v>
      </c>
      <c r="D3249" s="2" t="s">
        <v>69</v>
      </c>
      <c r="E3249" s="2">
        <v>-49557.41</v>
      </c>
      <c r="F3249" s="2" t="s">
        <v>69</v>
      </c>
    </row>
    <row r="3250">
      <c r="A3250" s="2" t="s">
        <v>11946</v>
      </c>
      <c r="B3250" s="2" t="s">
        <v>11947</v>
      </c>
      <c r="C3250" s="2">
        <v>-2000</v>
      </c>
      <c r="D3250" s="2" t="s">
        <v>69</v>
      </c>
      <c r="E3250" s="2">
        <v>-105174.77</v>
      </c>
      <c r="F3250" s="2" t="s">
        <v>69</v>
      </c>
    </row>
    <row r="3251">
      <c r="A3251" s="2" t="s">
        <v>11948</v>
      </c>
      <c r="B3251" s="2" t="s">
        <v>11949</v>
      </c>
      <c r="C3251" s="2">
        <v>-13500</v>
      </c>
      <c r="D3251" s="2" t="s">
        <v>69</v>
      </c>
      <c r="E3251" s="2">
        <v>-436148.5</v>
      </c>
      <c r="F3251" s="2" t="s">
        <v>69</v>
      </c>
    </row>
    <row r="3252">
      <c r="A3252" s="2" t="s">
        <v>11950</v>
      </c>
      <c r="B3252" s="2" t="s">
        <v>11951</v>
      </c>
      <c r="C3252" s="2">
        <v>-31135</v>
      </c>
      <c r="D3252" s="2" t="s">
        <v>69</v>
      </c>
      <c r="E3252" s="2">
        <v>-46088.87</v>
      </c>
      <c r="F3252" s="2" t="s">
        <v>69</v>
      </c>
    </row>
    <row r="3253">
      <c r="A3253" s="2" t="s">
        <v>9973</v>
      </c>
      <c r="B3253" s="2" t="s">
        <v>9974</v>
      </c>
      <c r="C3253" s="2">
        <v>-2686</v>
      </c>
      <c r="D3253" s="2" t="s">
        <v>69</v>
      </c>
      <c r="E3253" s="2">
        <v>-26081.06</v>
      </c>
      <c r="F3253" s="2" t="s">
        <v>69</v>
      </c>
    </row>
    <row r="3254">
      <c r="A3254" s="2" t="s">
        <v>9975</v>
      </c>
      <c r="B3254" s="2" t="s">
        <v>9976</v>
      </c>
      <c r="C3254" s="2">
        <v>638</v>
      </c>
      <c r="D3254" s="2" t="s">
        <v>69</v>
      </c>
      <c r="E3254" s="2">
        <v>24864.78</v>
      </c>
      <c r="F3254" s="2" t="s">
        <v>69</v>
      </c>
    </row>
    <row r="3255">
      <c r="A3255" s="2" t="s">
        <v>11952</v>
      </c>
      <c r="B3255" s="2" t="s">
        <v>11953</v>
      </c>
      <c r="C3255" s="2">
        <v>-7882</v>
      </c>
      <c r="D3255" s="2" t="s">
        <v>69</v>
      </c>
      <c r="E3255" s="2">
        <v>-105305.45</v>
      </c>
      <c r="F3255" s="2" t="s">
        <v>69</v>
      </c>
    </row>
    <row r="3256">
      <c r="A3256" s="2" t="s">
        <v>11954</v>
      </c>
      <c r="B3256" s="2" t="s">
        <v>11955</v>
      </c>
      <c r="C3256" s="2">
        <v>-13800</v>
      </c>
      <c r="D3256" s="2" t="s">
        <v>69</v>
      </c>
      <c r="E3256" s="2">
        <v>-72392.21</v>
      </c>
      <c r="F3256" s="2" t="s">
        <v>69</v>
      </c>
    </row>
    <row r="3257">
      <c r="A3257" s="2" t="s">
        <v>9981</v>
      </c>
      <c r="B3257" s="2" t="s">
        <v>9982</v>
      </c>
      <c r="C3257" s="2">
        <v>45687</v>
      </c>
      <c r="D3257" s="2" t="s">
        <v>69</v>
      </c>
      <c r="E3257" s="2">
        <v>354809.06</v>
      </c>
      <c r="F3257" s="2" t="s">
        <v>69</v>
      </c>
    </row>
    <row r="3258">
      <c r="A3258" s="2" t="s">
        <v>11956</v>
      </c>
      <c r="B3258" s="2" t="s">
        <v>11957</v>
      </c>
      <c r="C3258" s="2">
        <v>9488</v>
      </c>
      <c r="D3258" s="2" t="s">
        <v>69</v>
      </c>
      <c r="E3258" s="2">
        <v>241944</v>
      </c>
      <c r="F3258" s="2" t="s">
        <v>69</v>
      </c>
    </row>
    <row r="3259">
      <c r="A3259" s="2" t="s">
        <v>9983</v>
      </c>
      <c r="B3259" s="2" t="s">
        <v>9984</v>
      </c>
      <c r="C3259" s="2">
        <v>13100</v>
      </c>
      <c r="D3259" s="2" t="s">
        <v>69</v>
      </c>
      <c r="E3259" s="2">
        <v>194968.14</v>
      </c>
      <c r="F3259" s="2" t="s">
        <v>69</v>
      </c>
    </row>
    <row r="3260">
      <c r="A3260" s="2" t="s">
        <v>9987</v>
      </c>
      <c r="B3260" s="2" t="s">
        <v>9988</v>
      </c>
      <c r="C3260" s="2">
        <v>16500</v>
      </c>
      <c r="D3260" s="2" t="s">
        <v>69</v>
      </c>
      <c r="E3260" s="2">
        <v>186050.3</v>
      </c>
      <c r="F3260" s="2" t="s">
        <v>69</v>
      </c>
    </row>
    <row r="3261">
      <c r="A3261" s="2" t="s">
        <v>9989</v>
      </c>
      <c r="B3261" s="2" t="s">
        <v>9990</v>
      </c>
      <c r="C3261" s="2">
        <v>3100</v>
      </c>
      <c r="D3261" s="2" t="s">
        <v>69</v>
      </c>
      <c r="E3261" s="2">
        <v>119126.31</v>
      </c>
      <c r="F3261" s="2" t="s">
        <v>69</v>
      </c>
    </row>
    <row r="3262">
      <c r="A3262" s="2" t="s">
        <v>9993</v>
      </c>
      <c r="B3262" s="2" t="s">
        <v>9994</v>
      </c>
      <c r="C3262" s="2">
        <v>-14410</v>
      </c>
      <c r="D3262" s="2" t="s">
        <v>69</v>
      </c>
      <c r="E3262" s="2">
        <v>-130107.58</v>
      </c>
      <c r="F3262" s="2" t="s">
        <v>69</v>
      </c>
    </row>
    <row r="3263">
      <c r="A3263" s="2" t="s">
        <v>9995</v>
      </c>
      <c r="B3263" s="2" t="s">
        <v>9996</v>
      </c>
      <c r="C3263" s="2">
        <v>-500</v>
      </c>
      <c r="D3263" s="2" t="s">
        <v>69</v>
      </c>
      <c r="E3263" s="2">
        <v>-24534.34</v>
      </c>
      <c r="F3263" s="2" t="s">
        <v>69</v>
      </c>
    </row>
    <row r="3264">
      <c r="A3264" s="2" t="s">
        <v>9997</v>
      </c>
      <c r="B3264" s="2" t="s">
        <v>9998</v>
      </c>
      <c r="C3264" s="2">
        <v>900</v>
      </c>
      <c r="D3264" s="2" t="s">
        <v>69</v>
      </c>
      <c r="E3264" s="2">
        <v>12535.7</v>
      </c>
      <c r="F3264" s="2" t="s">
        <v>69</v>
      </c>
    </row>
    <row r="3265">
      <c r="A3265" s="2" t="s">
        <v>9999</v>
      </c>
      <c r="B3265" s="2" t="s">
        <v>10000</v>
      </c>
      <c r="C3265" s="2">
        <v>5300</v>
      </c>
      <c r="D3265" s="2" t="s">
        <v>69</v>
      </c>
      <c r="E3265" s="2">
        <v>41126.45</v>
      </c>
      <c r="F3265" s="2" t="s">
        <v>69</v>
      </c>
    </row>
    <row r="3266">
      <c r="A3266" s="2" t="s">
        <v>10001</v>
      </c>
      <c r="B3266" s="2" t="s">
        <v>10002</v>
      </c>
      <c r="C3266" s="2">
        <v>2500</v>
      </c>
      <c r="D3266" s="2" t="s">
        <v>69</v>
      </c>
      <c r="E3266" s="2">
        <v>98487.22</v>
      </c>
      <c r="F3266" s="2" t="s">
        <v>69</v>
      </c>
    </row>
    <row r="3267">
      <c r="A3267" s="2" t="s">
        <v>11958</v>
      </c>
      <c r="B3267" s="2" t="s">
        <v>11959</v>
      </c>
      <c r="C3267" s="2">
        <v>-3000</v>
      </c>
      <c r="D3267" s="2" t="s">
        <v>69</v>
      </c>
      <c r="E3267" s="2">
        <v>-131779.39</v>
      </c>
      <c r="F3267" s="2" t="s">
        <v>69</v>
      </c>
    </row>
    <row r="3268">
      <c r="A3268" s="2" t="s">
        <v>11960</v>
      </c>
      <c r="B3268" s="2" t="s">
        <v>11961</v>
      </c>
      <c r="C3268" s="2">
        <v>-12400</v>
      </c>
      <c r="D3268" s="2" t="s">
        <v>69</v>
      </c>
      <c r="E3268" s="2">
        <v>-108273.49</v>
      </c>
      <c r="F3268" s="2" t="s">
        <v>69</v>
      </c>
    </row>
    <row r="3269">
      <c r="A3269" s="2" t="s">
        <v>11962</v>
      </c>
      <c r="B3269" s="2" t="s">
        <v>11963</v>
      </c>
      <c r="C3269" s="2">
        <v>-41900</v>
      </c>
      <c r="D3269" s="2" t="s">
        <v>69</v>
      </c>
      <c r="E3269" s="2">
        <v>-797616.62</v>
      </c>
      <c r="F3269" s="2" t="s">
        <v>69</v>
      </c>
    </row>
    <row r="3270">
      <c r="A3270" s="2" t="s">
        <v>10003</v>
      </c>
      <c r="B3270" s="2" t="s">
        <v>10004</v>
      </c>
      <c r="C3270" s="2">
        <v>12859</v>
      </c>
      <c r="D3270" s="2" t="s">
        <v>69</v>
      </c>
      <c r="E3270" s="2">
        <v>35267.03</v>
      </c>
      <c r="F3270" s="2" t="s">
        <v>69</v>
      </c>
    </row>
    <row r="3271">
      <c r="A3271" s="2" t="s">
        <v>10005</v>
      </c>
      <c r="B3271" s="2" t="s">
        <v>10006</v>
      </c>
      <c r="C3271" s="2">
        <v>-1633</v>
      </c>
      <c r="D3271" s="2" t="s">
        <v>69</v>
      </c>
      <c r="E3271" s="2">
        <v>-53268.46</v>
      </c>
      <c r="F3271" s="2" t="s">
        <v>69</v>
      </c>
    </row>
    <row r="3272">
      <c r="A3272" s="2" t="s">
        <v>11964</v>
      </c>
      <c r="B3272" s="2" t="s">
        <v>11965</v>
      </c>
      <c r="C3272" s="2">
        <v>10498</v>
      </c>
      <c r="D3272" s="2" t="s">
        <v>69</v>
      </c>
      <c r="E3272" s="2">
        <v>86355.19</v>
      </c>
      <c r="F3272" s="2" t="s">
        <v>69</v>
      </c>
    </row>
    <row r="3273">
      <c r="A3273" s="2" t="s">
        <v>10007</v>
      </c>
      <c r="B3273" s="2" t="s">
        <v>10008</v>
      </c>
      <c r="C3273" s="2">
        <v>-1697</v>
      </c>
      <c r="D3273" s="2" t="s">
        <v>69</v>
      </c>
      <c r="E3273" s="2">
        <v>-20658.98</v>
      </c>
      <c r="F3273" s="2" t="s">
        <v>69</v>
      </c>
    </row>
    <row r="3274">
      <c r="A3274" s="2" t="s">
        <v>10009</v>
      </c>
      <c r="B3274" s="2" t="s">
        <v>10010</v>
      </c>
      <c r="C3274" s="2">
        <v>2200</v>
      </c>
      <c r="D3274" s="2" t="s">
        <v>69</v>
      </c>
      <c r="E3274" s="2">
        <v>120129.47</v>
      </c>
      <c r="F3274" s="2" t="s">
        <v>69</v>
      </c>
    </row>
    <row r="3275">
      <c r="A3275" s="2" t="s">
        <v>11966</v>
      </c>
      <c r="B3275" s="2" t="s">
        <v>11967</v>
      </c>
      <c r="C3275" s="2">
        <v>-1600</v>
      </c>
      <c r="D3275" s="2" t="s">
        <v>69</v>
      </c>
      <c r="E3275" s="2">
        <v>-39724.86</v>
      </c>
      <c r="F3275" s="2" t="s">
        <v>69</v>
      </c>
    </row>
    <row r="3276">
      <c r="A3276" s="2" t="s">
        <v>10011</v>
      </c>
      <c r="B3276" s="2" t="s">
        <v>10012</v>
      </c>
      <c r="C3276" s="2">
        <v>27457</v>
      </c>
      <c r="D3276" s="2" t="s">
        <v>69</v>
      </c>
      <c r="E3276" s="2">
        <v>146223.6</v>
      </c>
      <c r="F3276" s="2" t="s">
        <v>69</v>
      </c>
    </row>
    <row r="3277">
      <c r="A3277" s="2" t="s">
        <v>11968</v>
      </c>
      <c r="B3277" s="2" t="s">
        <v>11969</v>
      </c>
      <c r="C3277" s="2">
        <v>-7057</v>
      </c>
      <c r="D3277" s="2" t="s">
        <v>69</v>
      </c>
      <c r="E3277" s="2">
        <v>-89448.11</v>
      </c>
      <c r="F3277" s="2" t="s">
        <v>69</v>
      </c>
    </row>
    <row r="3278">
      <c r="A3278" s="2" t="s">
        <v>11970</v>
      </c>
      <c r="B3278" s="2" t="s">
        <v>11971</v>
      </c>
      <c r="C3278" s="2">
        <v>-8300</v>
      </c>
      <c r="D3278" s="2" t="s">
        <v>69</v>
      </c>
      <c r="E3278" s="2">
        <v>-140351.95</v>
      </c>
      <c r="F3278" s="2" t="s">
        <v>69</v>
      </c>
    </row>
    <row r="3279">
      <c r="A3279" s="2" t="s">
        <v>10013</v>
      </c>
      <c r="B3279" s="2" t="s">
        <v>10014</v>
      </c>
      <c r="C3279" s="2">
        <v>8080</v>
      </c>
      <c r="D3279" s="2" t="s">
        <v>69</v>
      </c>
      <c r="E3279" s="2">
        <v>52823.81</v>
      </c>
      <c r="F3279" s="2" t="s">
        <v>69</v>
      </c>
    </row>
    <row r="3280">
      <c r="A3280" s="2" t="s">
        <v>11972</v>
      </c>
      <c r="B3280" s="2" t="s">
        <v>11973</v>
      </c>
      <c r="C3280" s="2">
        <v>5337</v>
      </c>
      <c r="D3280" s="2" t="s">
        <v>69</v>
      </c>
      <c r="E3280" s="2">
        <v>61332.1</v>
      </c>
      <c r="F3280" s="2" t="s">
        <v>69</v>
      </c>
    </row>
    <row r="3281">
      <c r="A3281" s="2" t="s">
        <v>10015</v>
      </c>
      <c r="B3281" s="2" t="s">
        <v>10016</v>
      </c>
      <c r="C3281" s="2">
        <v>1758</v>
      </c>
      <c r="D3281" s="2" t="s">
        <v>69</v>
      </c>
      <c r="E3281" s="2">
        <v>45567.36</v>
      </c>
      <c r="F3281" s="2" t="s">
        <v>69</v>
      </c>
    </row>
    <row r="3282">
      <c r="A3282" s="2" t="s">
        <v>10019</v>
      </c>
      <c r="B3282" s="2" t="s">
        <v>10020</v>
      </c>
      <c r="C3282" s="2">
        <v>1197</v>
      </c>
      <c r="D3282" s="2" t="s">
        <v>69</v>
      </c>
      <c r="E3282" s="2">
        <v>18625.32</v>
      </c>
      <c r="F3282" s="2" t="s">
        <v>69</v>
      </c>
    </row>
    <row r="3283">
      <c r="A3283" s="2" t="s">
        <v>10023</v>
      </c>
      <c r="B3283" s="2" t="s">
        <v>10024</v>
      </c>
      <c r="C3283" s="2">
        <v>946</v>
      </c>
      <c r="D3283" s="2" t="s">
        <v>69</v>
      </c>
      <c r="E3283" s="2">
        <v>27500.22</v>
      </c>
      <c r="F3283" s="2" t="s">
        <v>69</v>
      </c>
    </row>
    <row r="3284">
      <c r="A3284" s="2" t="s">
        <v>10025</v>
      </c>
      <c r="B3284" s="2" t="s">
        <v>10026</v>
      </c>
      <c r="C3284" s="2">
        <v>-1733</v>
      </c>
      <c r="D3284" s="2" t="s">
        <v>69</v>
      </c>
      <c r="E3284" s="2">
        <v>-55837.26</v>
      </c>
      <c r="F3284" s="2" t="s">
        <v>69</v>
      </c>
    </row>
    <row r="3285">
      <c r="A3285" s="2" t="s">
        <v>11974</v>
      </c>
      <c r="B3285" s="2" t="s">
        <v>11975</v>
      </c>
      <c r="C3285" s="2">
        <v>-288</v>
      </c>
      <c r="D3285" s="2" t="s">
        <v>69</v>
      </c>
      <c r="E3285" s="2">
        <v>-35720.64</v>
      </c>
      <c r="F3285" s="2" t="s">
        <v>69</v>
      </c>
    </row>
    <row r="3286">
      <c r="A3286" s="2" t="s">
        <v>11976</v>
      </c>
      <c r="B3286" s="2" t="s">
        <v>11977</v>
      </c>
      <c r="C3286" s="2">
        <v>-1600</v>
      </c>
      <c r="D3286" s="2" t="s">
        <v>69</v>
      </c>
      <c r="E3286" s="2">
        <v>-77278.35</v>
      </c>
      <c r="F3286" s="2" t="s">
        <v>69</v>
      </c>
    </row>
    <row r="3287">
      <c r="A3287" s="2" t="s">
        <v>10029</v>
      </c>
      <c r="B3287" s="2" t="s">
        <v>10030</v>
      </c>
      <c r="C3287" s="2">
        <v>2400</v>
      </c>
      <c r="D3287" s="2" t="s">
        <v>69</v>
      </c>
      <c r="E3287" s="2">
        <v>108646.55</v>
      </c>
      <c r="F3287" s="2" t="s">
        <v>69</v>
      </c>
    </row>
    <row r="3288">
      <c r="A3288" s="2" t="s">
        <v>10031</v>
      </c>
      <c r="B3288" s="2" t="s">
        <v>10032</v>
      </c>
      <c r="C3288" s="2">
        <v>4227</v>
      </c>
      <c r="D3288" s="2" t="s">
        <v>69</v>
      </c>
      <c r="E3288" s="2">
        <v>59186.2</v>
      </c>
      <c r="F3288" s="2" t="s">
        <v>69</v>
      </c>
    </row>
    <row r="3289">
      <c r="A3289" s="2" t="s">
        <v>11978</v>
      </c>
      <c r="B3289" s="2" t="s">
        <v>11979</v>
      </c>
      <c r="C3289" s="2">
        <v>176</v>
      </c>
      <c r="D3289" s="2" t="s">
        <v>69</v>
      </c>
      <c r="E3289" s="2">
        <v>4973.76</v>
      </c>
      <c r="F3289" s="2" t="s">
        <v>69</v>
      </c>
    </row>
    <row r="3290">
      <c r="A3290" s="2" t="s">
        <v>11980</v>
      </c>
      <c r="B3290" s="2" t="s">
        <v>11981</v>
      </c>
      <c r="C3290" s="2">
        <v>-3249</v>
      </c>
      <c r="D3290" s="2" t="s">
        <v>69</v>
      </c>
      <c r="E3290" s="2">
        <v>-47727.81</v>
      </c>
      <c r="F3290" s="2" t="s">
        <v>69</v>
      </c>
    </row>
    <row r="3291">
      <c r="A3291" s="2" t="s">
        <v>11982</v>
      </c>
      <c r="B3291" s="2" t="s">
        <v>11983</v>
      </c>
      <c r="C3291" s="2">
        <v>-100</v>
      </c>
      <c r="D3291" s="2" t="s">
        <v>69</v>
      </c>
      <c r="E3291" s="2">
        <v>-5922.54</v>
      </c>
      <c r="F3291" s="2" t="s">
        <v>69</v>
      </c>
    </row>
    <row r="3292">
      <c r="A3292" s="2" t="s">
        <v>10033</v>
      </c>
      <c r="B3292" s="2" t="s">
        <v>10034</v>
      </c>
      <c r="C3292" s="2">
        <v>15748</v>
      </c>
      <c r="D3292" s="2" t="s">
        <v>69</v>
      </c>
      <c r="E3292" s="2">
        <v>14142.03</v>
      </c>
      <c r="F3292" s="2" t="s">
        <v>69</v>
      </c>
    </row>
    <row r="3293">
      <c r="A3293" s="2" t="s">
        <v>11984</v>
      </c>
      <c r="B3293" s="2" t="s">
        <v>11985</v>
      </c>
      <c r="C3293" s="2">
        <v>-1900</v>
      </c>
      <c r="D3293" s="2" t="s">
        <v>69</v>
      </c>
      <c r="E3293" s="2">
        <v>-22619.66</v>
      </c>
      <c r="F3293" s="2" t="s">
        <v>69</v>
      </c>
    </row>
    <row r="3294">
      <c r="A3294" s="2" t="s">
        <v>11986</v>
      </c>
      <c r="B3294" s="2" t="s">
        <v>11987</v>
      </c>
      <c r="C3294" s="2">
        <v>-8900</v>
      </c>
      <c r="D3294" s="2" t="s">
        <v>69</v>
      </c>
      <c r="E3294" s="2">
        <v>-105375.77</v>
      </c>
      <c r="F3294" s="2" t="s">
        <v>69</v>
      </c>
    </row>
    <row r="3295">
      <c r="A3295" s="2" t="s">
        <v>11988</v>
      </c>
      <c r="B3295" s="2" t="s">
        <v>11989</v>
      </c>
      <c r="C3295" s="2">
        <v>-438</v>
      </c>
      <c r="D3295" s="2" t="s">
        <v>69</v>
      </c>
      <c r="E3295" s="2">
        <v>-267552.61</v>
      </c>
      <c r="F3295" s="2" t="s">
        <v>69</v>
      </c>
    </row>
    <row r="3296">
      <c r="A3296" s="2" t="s">
        <v>10035</v>
      </c>
      <c r="B3296" s="2" t="s">
        <v>10036</v>
      </c>
      <c r="C3296" s="2">
        <v>5800</v>
      </c>
      <c r="D3296" s="2" t="s">
        <v>69</v>
      </c>
      <c r="E3296" s="2">
        <v>32451.02</v>
      </c>
      <c r="F3296" s="2" t="s">
        <v>69</v>
      </c>
    </row>
    <row r="3297">
      <c r="A3297" s="2" t="s">
        <v>11990</v>
      </c>
      <c r="B3297" s="2" t="s">
        <v>11991</v>
      </c>
      <c r="C3297" s="2">
        <v>5303</v>
      </c>
      <c r="D3297" s="2" t="s">
        <v>69</v>
      </c>
      <c r="E3297" s="2">
        <v>90522.21</v>
      </c>
      <c r="F3297" s="2" t="s">
        <v>69</v>
      </c>
    </row>
    <row r="3298">
      <c r="A3298" s="2" t="s">
        <v>10039</v>
      </c>
      <c r="B3298" s="2" t="s">
        <v>10040</v>
      </c>
      <c r="C3298" s="2">
        <v>-1590</v>
      </c>
      <c r="D3298" s="2" t="s">
        <v>69</v>
      </c>
      <c r="E3298" s="2">
        <v>-79706.7</v>
      </c>
      <c r="F3298" s="2" t="s">
        <v>69</v>
      </c>
    </row>
    <row r="3299">
      <c r="A3299" s="2" t="s">
        <v>10045</v>
      </c>
      <c r="B3299" s="2" t="s">
        <v>10046</v>
      </c>
      <c r="C3299" s="2">
        <v>-3946</v>
      </c>
      <c r="D3299" s="2" t="s">
        <v>69</v>
      </c>
      <c r="E3299" s="2">
        <v>-49095.5</v>
      </c>
      <c r="F3299" s="2" t="s">
        <v>69</v>
      </c>
    </row>
    <row r="3300">
      <c r="A3300" s="2" t="s">
        <v>10047</v>
      </c>
      <c r="B3300" s="2" t="s">
        <v>10048</v>
      </c>
      <c r="C3300" s="2">
        <v>22000</v>
      </c>
      <c r="D3300" s="2" t="s">
        <v>69</v>
      </c>
      <c r="E3300" s="2">
        <v>179296.67</v>
      </c>
      <c r="F3300" s="2" t="s">
        <v>69</v>
      </c>
    </row>
    <row r="3301">
      <c r="A3301" s="2" t="s">
        <v>11992</v>
      </c>
      <c r="B3301" s="2" t="s">
        <v>11993</v>
      </c>
      <c r="C3301" s="2">
        <v>8495</v>
      </c>
      <c r="D3301" s="2" t="s">
        <v>69</v>
      </c>
      <c r="E3301" s="2">
        <v>405976.05</v>
      </c>
      <c r="F3301" s="2" t="s">
        <v>69</v>
      </c>
    </row>
    <row r="3302">
      <c r="A3302" s="2" t="s">
        <v>10049</v>
      </c>
      <c r="B3302" s="2" t="s">
        <v>10050</v>
      </c>
      <c r="C3302" s="2">
        <v>2071</v>
      </c>
      <c r="D3302" s="2" t="s">
        <v>69</v>
      </c>
      <c r="E3302" s="2">
        <v>73758.35</v>
      </c>
      <c r="F3302" s="2" t="s">
        <v>69</v>
      </c>
    </row>
    <row r="3303">
      <c r="A3303" s="2" t="s">
        <v>11994</v>
      </c>
      <c r="B3303" s="2" t="s">
        <v>11995</v>
      </c>
      <c r="C3303" s="2">
        <v>-135384</v>
      </c>
      <c r="D3303" s="2" t="s">
        <v>69</v>
      </c>
      <c r="E3303" s="2">
        <v>-219144.59</v>
      </c>
      <c r="F3303" s="2" t="s">
        <v>69</v>
      </c>
    </row>
    <row r="3304">
      <c r="A3304" s="2" t="s">
        <v>10051</v>
      </c>
      <c r="B3304" s="2" t="s">
        <v>10052</v>
      </c>
      <c r="C3304" s="2">
        <v>6300</v>
      </c>
      <c r="D3304" s="2" t="s">
        <v>69</v>
      </c>
      <c r="E3304" s="2">
        <v>204752.17</v>
      </c>
      <c r="F3304" s="2" t="s">
        <v>69</v>
      </c>
    </row>
    <row r="3305">
      <c r="A3305" s="2" t="s">
        <v>10053</v>
      </c>
      <c r="B3305" s="2" t="s">
        <v>10054</v>
      </c>
      <c r="C3305" s="2">
        <v>-20882</v>
      </c>
      <c r="D3305" s="2" t="s">
        <v>69</v>
      </c>
      <c r="E3305" s="2">
        <v>-24799.83</v>
      </c>
      <c r="F3305" s="2" t="s">
        <v>69</v>
      </c>
    </row>
    <row r="3306">
      <c r="A3306" s="2" t="s">
        <v>10057</v>
      </c>
      <c r="B3306" s="2" t="s">
        <v>10058</v>
      </c>
      <c r="C3306" s="2">
        <v>546</v>
      </c>
      <c r="D3306" s="2" t="s">
        <v>69</v>
      </c>
      <c r="E3306" s="2">
        <v>20060.04</v>
      </c>
      <c r="F3306" s="2" t="s">
        <v>69</v>
      </c>
    </row>
    <row r="3307">
      <c r="A3307" s="2" t="s">
        <v>10061</v>
      </c>
      <c r="B3307" s="2" t="s">
        <v>10062</v>
      </c>
      <c r="C3307" s="2">
        <v>5057</v>
      </c>
      <c r="D3307" s="2" t="s">
        <v>69</v>
      </c>
      <c r="E3307" s="2">
        <v>6434.35</v>
      </c>
      <c r="F3307" s="2" t="s">
        <v>69</v>
      </c>
    </row>
    <row r="3308">
      <c r="A3308" s="2" t="s">
        <v>10065</v>
      </c>
      <c r="B3308" s="2" t="s">
        <v>10066</v>
      </c>
      <c r="C3308" s="2">
        <v>-496</v>
      </c>
      <c r="D3308" s="2" t="s">
        <v>69</v>
      </c>
      <c r="E3308" s="2">
        <v>-17617.92</v>
      </c>
      <c r="F3308" s="2" t="s">
        <v>69</v>
      </c>
    </row>
    <row r="3309">
      <c r="A3309" s="2" t="s">
        <v>11996</v>
      </c>
      <c r="B3309" s="2" t="s">
        <v>11997</v>
      </c>
      <c r="C3309" s="2">
        <v>549</v>
      </c>
      <c r="D3309" s="2" t="s">
        <v>69</v>
      </c>
      <c r="E3309" s="2">
        <v>29269.95</v>
      </c>
      <c r="F3309" s="2" t="s">
        <v>69</v>
      </c>
    </row>
    <row r="3310">
      <c r="A3310" s="2" t="s">
        <v>10071</v>
      </c>
      <c r="B3310" s="2" t="s">
        <v>10072</v>
      </c>
      <c r="C3310" s="2">
        <v>2500</v>
      </c>
      <c r="D3310" s="2" t="s">
        <v>69</v>
      </c>
      <c r="E3310" s="2">
        <v>31104.47</v>
      </c>
      <c r="F3310" s="2" t="s">
        <v>69</v>
      </c>
    </row>
    <row r="3311">
      <c r="A3311" s="2" t="s">
        <v>11998</v>
      </c>
      <c r="B3311" s="2" t="s">
        <v>11999</v>
      </c>
      <c r="C3311" s="2">
        <v>3564</v>
      </c>
      <c r="D3311" s="2" t="s">
        <v>69</v>
      </c>
      <c r="E3311" s="2">
        <v>26917.44</v>
      </c>
      <c r="F3311" s="2" t="s">
        <v>69</v>
      </c>
    </row>
    <row r="3312">
      <c r="A3312" s="2" t="s">
        <v>12000</v>
      </c>
      <c r="B3312" s="2" t="s">
        <v>12001</v>
      </c>
      <c r="C3312" s="2">
        <v>-2004</v>
      </c>
      <c r="D3312" s="2" t="s">
        <v>69</v>
      </c>
      <c r="E3312" s="2">
        <v>-109238.04</v>
      </c>
      <c r="F3312" s="2" t="s">
        <v>69</v>
      </c>
    </row>
    <row r="3313">
      <c r="A3313" s="2" t="s">
        <v>10077</v>
      </c>
      <c r="B3313" s="2" t="s">
        <v>10078</v>
      </c>
      <c r="C3313" s="2">
        <v>7728</v>
      </c>
      <c r="D3313" s="2" t="s">
        <v>69</v>
      </c>
      <c r="E3313" s="2">
        <v>54177.64</v>
      </c>
      <c r="F3313" s="2" t="s">
        <v>69</v>
      </c>
    </row>
    <row r="3314">
      <c r="A3314" s="2" t="s">
        <v>12002</v>
      </c>
      <c r="B3314" s="2" t="s">
        <v>12003</v>
      </c>
      <c r="C3314" s="2">
        <v>2419</v>
      </c>
      <c r="D3314" s="2" t="s">
        <v>69</v>
      </c>
      <c r="E3314" s="2">
        <v>3545.21</v>
      </c>
      <c r="F3314" s="2" t="s">
        <v>69</v>
      </c>
    </row>
    <row r="3315">
      <c r="A3315" s="2" t="s">
        <v>12004</v>
      </c>
      <c r="B3315" s="2" t="s">
        <v>12005</v>
      </c>
      <c r="C3315" s="2">
        <v>-13100</v>
      </c>
      <c r="D3315" s="2" t="s">
        <v>69</v>
      </c>
      <c r="E3315" s="2">
        <v>-257715.11</v>
      </c>
      <c r="F3315" s="2" t="s">
        <v>69</v>
      </c>
    </row>
    <row r="3316">
      <c r="A3316" s="2" t="s">
        <v>12006</v>
      </c>
      <c r="B3316" s="2" t="s">
        <v>12007</v>
      </c>
      <c r="C3316" s="2">
        <v>-2400</v>
      </c>
      <c r="D3316" s="2" t="s">
        <v>69</v>
      </c>
      <c r="E3316" s="2">
        <v>-59068.97</v>
      </c>
      <c r="F3316" s="2" t="s">
        <v>69</v>
      </c>
    </row>
    <row r="3317">
      <c r="A3317" s="2" t="s">
        <v>12008</v>
      </c>
      <c r="B3317" s="2" t="s">
        <v>12009</v>
      </c>
      <c r="C3317" s="2">
        <v>-5000</v>
      </c>
      <c r="D3317" s="2" t="s">
        <v>69</v>
      </c>
      <c r="E3317" s="2">
        <v>-117766.08</v>
      </c>
      <c r="F3317" s="2" t="s">
        <v>69</v>
      </c>
    </row>
    <row r="3318">
      <c r="A3318" s="2" t="s">
        <v>10085</v>
      </c>
      <c r="B3318" s="2" t="s">
        <v>10086</v>
      </c>
      <c r="C3318" s="2">
        <v>800</v>
      </c>
      <c r="D3318" s="2" t="s">
        <v>69</v>
      </c>
      <c r="E3318" s="2">
        <v>19979.11</v>
      </c>
      <c r="F3318" s="2" t="s">
        <v>69</v>
      </c>
    </row>
    <row r="3319">
      <c r="A3319" s="2" t="s">
        <v>12010</v>
      </c>
      <c r="B3319" s="2" t="s">
        <v>12011</v>
      </c>
      <c r="C3319" s="2">
        <v>-37300</v>
      </c>
      <c r="D3319" s="2" t="s">
        <v>69</v>
      </c>
      <c r="E3319" s="2">
        <v>-290805.89</v>
      </c>
      <c r="F3319" s="2" t="s">
        <v>69</v>
      </c>
    </row>
    <row r="3320">
      <c r="A3320" s="2" t="s">
        <v>12012</v>
      </c>
      <c r="B3320" s="2" t="s">
        <v>12013</v>
      </c>
      <c r="C3320" s="2">
        <v>-8600</v>
      </c>
      <c r="D3320" s="2" t="s">
        <v>69</v>
      </c>
      <c r="E3320" s="2">
        <v>-107346.61</v>
      </c>
      <c r="F3320" s="2" t="s">
        <v>69</v>
      </c>
    </row>
    <row r="3321">
      <c r="A3321" s="2" t="s">
        <v>12014</v>
      </c>
      <c r="B3321" s="2" t="s">
        <v>12015</v>
      </c>
      <c r="C3321" s="2">
        <v>-27000</v>
      </c>
      <c r="D3321" s="2" t="s">
        <v>69</v>
      </c>
      <c r="E3321" s="2">
        <v>-274217.21</v>
      </c>
      <c r="F3321" s="2" t="s">
        <v>69</v>
      </c>
    </row>
    <row r="3322">
      <c r="A3322" s="2" t="s">
        <v>10089</v>
      </c>
      <c r="B3322" s="2" t="s">
        <v>10090</v>
      </c>
      <c r="C3322" s="2">
        <v>1300</v>
      </c>
      <c r="D3322" s="2" t="s">
        <v>69</v>
      </c>
      <c r="E3322" s="2">
        <v>58794.87</v>
      </c>
      <c r="F3322" s="2" t="s">
        <v>69</v>
      </c>
    </row>
    <row r="3323">
      <c r="A3323" s="2" t="s">
        <v>12016</v>
      </c>
      <c r="B3323" s="2" t="s">
        <v>12017</v>
      </c>
      <c r="C3323" s="2">
        <v>-700</v>
      </c>
      <c r="D3323" s="2" t="s">
        <v>69</v>
      </c>
      <c r="E3323" s="2">
        <v>-76312.57</v>
      </c>
      <c r="F3323" s="2" t="s">
        <v>69</v>
      </c>
    </row>
    <row r="3324">
      <c r="A3324" s="2" t="s">
        <v>12018</v>
      </c>
      <c r="B3324" s="2" t="s">
        <v>12019</v>
      </c>
      <c r="C3324" s="2">
        <v>1697</v>
      </c>
      <c r="D3324" s="2" t="s">
        <v>69</v>
      </c>
      <c r="E3324" s="2">
        <v>68083.64</v>
      </c>
      <c r="F3324" s="2" t="s">
        <v>69</v>
      </c>
    </row>
    <row r="3325">
      <c r="A3325" s="2" t="s">
        <v>10093</v>
      </c>
      <c r="B3325" s="2" t="s">
        <v>10094</v>
      </c>
      <c r="C3325" s="2">
        <v>1286</v>
      </c>
      <c r="D3325" s="2" t="s">
        <v>69</v>
      </c>
      <c r="E3325" s="2">
        <v>94984.3</v>
      </c>
      <c r="F3325" s="2" t="s">
        <v>69</v>
      </c>
    </row>
    <row r="3326">
      <c r="A3326" s="2" t="s">
        <v>12020</v>
      </c>
      <c r="B3326" s="2" t="s">
        <v>12021</v>
      </c>
      <c r="C3326" s="2">
        <v>-24100</v>
      </c>
      <c r="D3326" s="2" t="s">
        <v>69</v>
      </c>
      <c r="E3326" s="2">
        <v>-506410.66</v>
      </c>
      <c r="F3326" s="2" t="s">
        <v>69</v>
      </c>
    </row>
    <row r="3327">
      <c r="A3327" s="2" t="s">
        <v>12022</v>
      </c>
      <c r="B3327" s="2" t="s">
        <v>12023</v>
      </c>
      <c r="C3327" s="2">
        <v>-2400</v>
      </c>
      <c r="D3327" s="2" t="s">
        <v>69</v>
      </c>
      <c r="E3327" s="2">
        <v>-71871.88</v>
      </c>
      <c r="F3327" s="2" t="s">
        <v>69</v>
      </c>
    </row>
    <row r="3328">
      <c r="A3328" s="2" t="s">
        <v>10095</v>
      </c>
      <c r="B3328" s="2" t="s">
        <v>10096</v>
      </c>
      <c r="C3328" s="2">
        <v>3088</v>
      </c>
      <c r="D3328" s="2" t="s">
        <v>69</v>
      </c>
      <c r="E3328" s="2">
        <v>117344</v>
      </c>
      <c r="F3328" s="2" t="s">
        <v>69</v>
      </c>
    </row>
    <row r="3329">
      <c r="A3329" s="2" t="s">
        <v>12024</v>
      </c>
      <c r="B3329" s="2" t="s">
        <v>12025</v>
      </c>
      <c r="C3329" s="2">
        <v>-33</v>
      </c>
      <c r="D3329" s="2" t="s">
        <v>69</v>
      </c>
      <c r="E3329" s="2">
        <v>-15041.85</v>
      </c>
      <c r="F3329" s="2" t="s">
        <v>69</v>
      </c>
    </row>
    <row r="3330">
      <c r="A3330" s="2" t="s">
        <v>10097</v>
      </c>
      <c r="B3330" s="2" t="s">
        <v>10098</v>
      </c>
      <c r="C3330" s="2">
        <v>3650</v>
      </c>
      <c r="D3330" s="2" t="s">
        <v>69</v>
      </c>
      <c r="E3330" s="2">
        <v>34246.2</v>
      </c>
      <c r="F3330" s="2" t="s">
        <v>69</v>
      </c>
    </row>
    <row r="3331">
      <c r="A3331" s="2" t="s">
        <v>10099</v>
      </c>
      <c r="B3331" s="2" t="s">
        <v>10100</v>
      </c>
      <c r="C3331" s="2">
        <v>-4403</v>
      </c>
      <c r="D3331" s="2" t="s">
        <v>69</v>
      </c>
      <c r="E3331" s="2">
        <v>-47160.91</v>
      </c>
      <c r="F3331" s="2" t="s">
        <v>69</v>
      </c>
    </row>
    <row r="3332">
      <c r="A3332" s="2" t="s">
        <v>12026</v>
      </c>
      <c r="B3332" s="2" t="s">
        <v>12027</v>
      </c>
      <c r="C3332" s="2">
        <v>5489</v>
      </c>
      <c r="D3332" s="2" t="s">
        <v>69</v>
      </c>
      <c r="E3332" s="2">
        <v>88903.95</v>
      </c>
      <c r="F3332" s="2" t="s">
        <v>69</v>
      </c>
    </row>
    <row r="3333">
      <c r="A3333" s="2" t="s">
        <v>10101</v>
      </c>
      <c r="B3333" s="2" t="s">
        <v>10102</v>
      </c>
      <c r="C3333" s="2">
        <v>-3381</v>
      </c>
      <c r="D3333" s="2" t="s">
        <v>69</v>
      </c>
      <c r="E3333" s="2">
        <v>-19981.71</v>
      </c>
      <c r="F3333" s="2" t="s">
        <v>69</v>
      </c>
    </row>
    <row r="3334">
      <c r="A3334" s="2" t="s">
        <v>10103</v>
      </c>
      <c r="B3334" s="2" t="s">
        <v>10104</v>
      </c>
      <c r="C3334" s="2">
        <v>-93254</v>
      </c>
      <c r="D3334" s="2" t="s">
        <v>69</v>
      </c>
      <c r="E3334" s="2">
        <v>-229023.55</v>
      </c>
      <c r="F3334" s="2" t="s">
        <v>69</v>
      </c>
    </row>
    <row r="3335">
      <c r="A3335" s="2" t="s">
        <v>10105</v>
      </c>
      <c r="B3335" s="2" t="s">
        <v>10106</v>
      </c>
      <c r="C3335" s="2">
        <v>-2647</v>
      </c>
      <c r="D3335" s="2" t="s">
        <v>69</v>
      </c>
      <c r="E3335" s="2">
        <v>-26628.82</v>
      </c>
      <c r="F3335" s="2" t="s">
        <v>69</v>
      </c>
    </row>
    <row r="3336">
      <c r="A3336" s="2" t="s">
        <v>12028</v>
      </c>
      <c r="B3336" s="2" t="s">
        <v>12029</v>
      </c>
      <c r="C3336" s="2">
        <v>7023</v>
      </c>
      <c r="D3336" s="2" t="s">
        <v>69</v>
      </c>
      <c r="E3336" s="2">
        <v>682776.06</v>
      </c>
      <c r="F3336" s="2" t="s">
        <v>69</v>
      </c>
    </row>
    <row r="3337">
      <c r="A3337" s="2" t="s">
        <v>10109</v>
      </c>
      <c r="B3337" s="2" t="s">
        <v>10110</v>
      </c>
      <c r="C3337" s="2">
        <v>-1106</v>
      </c>
      <c r="D3337" s="2" t="s">
        <v>69</v>
      </c>
      <c r="E3337" s="2">
        <v>-94684.58</v>
      </c>
      <c r="F3337" s="2" t="s">
        <v>69</v>
      </c>
    </row>
    <row r="3338">
      <c r="A3338" s="2" t="s">
        <v>12030</v>
      </c>
      <c r="B3338" s="2" t="s">
        <v>12031</v>
      </c>
      <c r="C3338" s="2">
        <v>4945</v>
      </c>
      <c r="D3338" s="2" t="s">
        <v>69</v>
      </c>
      <c r="E3338" s="2">
        <v>32079.71</v>
      </c>
      <c r="F3338" s="2" t="s">
        <v>69</v>
      </c>
    </row>
    <row r="3339">
      <c r="A3339" s="2" t="s">
        <v>12032</v>
      </c>
      <c r="B3339" s="2" t="s">
        <v>12033</v>
      </c>
      <c r="C3339" s="2">
        <v>-2796</v>
      </c>
      <c r="D3339" s="2" t="s">
        <v>69</v>
      </c>
      <c r="E3339" s="2">
        <v>-52704.6</v>
      </c>
      <c r="F3339" s="2" t="s">
        <v>69</v>
      </c>
    </row>
    <row r="3340">
      <c r="A3340" s="2" t="s">
        <v>10119</v>
      </c>
      <c r="B3340" s="2" t="s">
        <v>10120</v>
      </c>
      <c r="C3340" s="2">
        <v>2294</v>
      </c>
      <c r="D3340" s="2" t="s">
        <v>69</v>
      </c>
      <c r="E3340" s="2">
        <v>87286.7</v>
      </c>
      <c r="F3340" s="2" t="s">
        <v>69</v>
      </c>
    </row>
    <row r="3341">
      <c r="A3341" s="2" t="s">
        <v>12034</v>
      </c>
      <c r="B3341" s="2" t="s">
        <v>12035</v>
      </c>
      <c r="C3341" s="2">
        <v>-5700</v>
      </c>
      <c r="D3341" s="2" t="s">
        <v>69</v>
      </c>
      <c r="E3341" s="2">
        <v>-145969.76</v>
      </c>
      <c r="F3341" s="2" t="s">
        <v>69</v>
      </c>
    </row>
    <row r="3342">
      <c r="A3342" s="2" t="s">
        <v>10123</v>
      </c>
      <c r="B3342" s="2" t="s">
        <v>10124</v>
      </c>
      <c r="C3342" s="2">
        <v>9900</v>
      </c>
      <c r="D3342" s="2" t="s">
        <v>69</v>
      </c>
      <c r="E3342" s="2">
        <v>128576.61</v>
      </c>
      <c r="F3342" s="2" t="s">
        <v>69</v>
      </c>
    </row>
    <row r="3343">
      <c r="A3343" s="2" t="s">
        <v>10125</v>
      </c>
      <c r="B3343" s="2" t="s">
        <v>10126</v>
      </c>
      <c r="C3343" s="2">
        <v>1400</v>
      </c>
      <c r="D3343" s="2" t="s">
        <v>69</v>
      </c>
      <c r="E3343" s="2">
        <v>9677.83</v>
      </c>
      <c r="F3343" s="2" t="s">
        <v>69</v>
      </c>
    </row>
    <row r="3344">
      <c r="A3344" s="2" t="s">
        <v>10127</v>
      </c>
      <c r="B3344" s="2" t="s">
        <v>10128</v>
      </c>
      <c r="C3344" s="2">
        <v>-4675</v>
      </c>
      <c r="D3344" s="2" t="s">
        <v>69</v>
      </c>
      <c r="E3344" s="2">
        <v>-28330.5</v>
      </c>
      <c r="F3344" s="2" t="s">
        <v>69</v>
      </c>
    </row>
    <row r="3345">
      <c r="A3345" s="2" t="s">
        <v>12036</v>
      </c>
      <c r="B3345" s="2" t="s">
        <v>12037</v>
      </c>
      <c r="C3345" s="2">
        <v>796</v>
      </c>
      <c r="D3345" s="2" t="s">
        <v>69</v>
      </c>
      <c r="E3345" s="2">
        <v>70549.48</v>
      </c>
      <c r="F3345" s="2" t="s">
        <v>69</v>
      </c>
    </row>
    <row r="3346">
      <c r="A3346" s="2" t="s">
        <v>12038</v>
      </c>
      <c r="B3346" s="2" t="s">
        <v>12039</v>
      </c>
      <c r="C3346" s="2">
        <v>346</v>
      </c>
      <c r="D3346" s="2" t="s">
        <v>69</v>
      </c>
      <c r="E3346" s="2">
        <v>7054.98</v>
      </c>
      <c r="F3346" s="2" t="s">
        <v>69</v>
      </c>
    </row>
    <row r="3347">
      <c r="A3347" s="2" t="s">
        <v>12040</v>
      </c>
      <c r="B3347" s="2" t="s">
        <v>12041</v>
      </c>
      <c r="C3347" s="2">
        <v>-2981</v>
      </c>
      <c r="D3347" s="2" t="s">
        <v>69</v>
      </c>
      <c r="E3347" s="2">
        <v>-202920.92</v>
      </c>
      <c r="F3347" s="2" t="s">
        <v>69</v>
      </c>
    </row>
    <row r="3348">
      <c r="A3348" s="2" t="s">
        <v>12042</v>
      </c>
      <c r="B3348" s="2" t="s">
        <v>12043</v>
      </c>
      <c r="C3348" s="2">
        <v>5603</v>
      </c>
      <c r="D3348" s="2" t="s">
        <v>69</v>
      </c>
      <c r="E3348" s="2">
        <v>157892.54</v>
      </c>
      <c r="F3348" s="2" t="s">
        <v>69</v>
      </c>
    </row>
    <row r="3349">
      <c r="A3349" s="2" t="s">
        <v>12044</v>
      </c>
      <c r="B3349" s="2" t="s">
        <v>12045</v>
      </c>
      <c r="C3349" s="2">
        <v>1610</v>
      </c>
      <c r="D3349" s="2" t="s">
        <v>69</v>
      </c>
      <c r="E3349" s="2">
        <v>14955.83</v>
      </c>
      <c r="F3349" s="2" t="s">
        <v>69</v>
      </c>
    </row>
    <row r="3350">
      <c r="A3350" s="2" t="s">
        <v>10129</v>
      </c>
      <c r="B3350" s="2" t="s">
        <v>10130</v>
      </c>
      <c r="C3350" s="2">
        <v>25400</v>
      </c>
      <c r="D3350" s="2" t="s">
        <v>69</v>
      </c>
      <c r="E3350" s="2">
        <v>95487.69</v>
      </c>
      <c r="F3350" s="2" t="s">
        <v>69</v>
      </c>
    </row>
    <row r="3351">
      <c r="A3351" s="2" t="s">
        <v>12046</v>
      </c>
      <c r="B3351" s="2" t="s">
        <v>12047</v>
      </c>
      <c r="C3351" s="2">
        <v>-153131</v>
      </c>
      <c r="D3351" s="2" t="s">
        <v>69</v>
      </c>
      <c r="E3351" s="2">
        <v>-247138.71</v>
      </c>
      <c r="F3351" s="2" t="s">
        <v>69</v>
      </c>
    </row>
    <row r="3352">
      <c r="A3352" s="2" t="s">
        <v>12048</v>
      </c>
      <c r="B3352" s="2" t="s">
        <v>12049</v>
      </c>
      <c r="C3352" s="2">
        <v>-4200</v>
      </c>
      <c r="D3352" s="2" t="s">
        <v>69</v>
      </c>
      <c r="E3352" s="2">
        <v>-62082.29</v>
      </c>
      <c r="F3352" s="2" t="s">
        <v>69</v>
      </c>
    </row>
    <row r="3353">
      <c r="A3353" s="2" t="s">
        <v>10133</v>
      </c>
      <c r="B3353" s="2" t="s">
        <v>10134</v>
      </c>
      <c r="C3353" s="2">
        <v>4358</v>
      </c>
      <c r="D3353" s="2" t="s">
        <v>69</v>
      </c>
      <c r="E3353" s="2">
        <v>41233.42</v>
      </c>
      <c r="F3353" s="2" t="s">
        <v>69</v>
      </c>
    </row>
    <row r="3354">
      <c r="A3354" s="2" t="s">
        <v>12050</v>
      </c>
      <c r="B3354" s="2" t="s">
        <v>12051</v>
      </c>
      <c r="C3354" s="2">
        <v>-2965</v>
      </c>
      <c r="D3354" s="2" t="s">
        <v>69</v>
      </c>
      <c r="E3354" s="2">
        <v>-88653.5</v>
      </c>
      <c r="F3354" s="2" t="s">
        <v>69</v>
      </c>
    </row>
    <row r="3355">
      <c r="A3355" s="2" t="s">
        <v>12052</v>
      </c>
      <c r="B3355" s="2" t="s">
        <v>12053</v>
      </c>
      <c r="C3355" s="2">
        <v>-3120</v>
      </c>
      <c r="D3355" s="2" t="s">
        <v>69</v>
      </c>
      <c r="E3355" s="2">
        <v>-99289.23</v>
      </c>
      <c r="F3355" s="2" t="s">
        <v>69</v>
      </c>
    </row>
    <row r="3356">
      <c r="A3356" s="2" t="s">
        <v>12054</v>
      </c>
      <c r="B3356" s="2" t="s">
        <v>12055</v>
      </c>
      <c r="C3356" s="2">
        <v>-2603</v>
      </c>
      <c r="D3356" s="2" t="s">
        <v>69</v>
      </c>
      <c r="E3356" s="2">
        <v>-65829.87</v>
      </c>
      <c r="F3356" s="2" t="s">
        <v>69</v>
      </c>
    </row>
    <row r="3357">
      <c r="A3357" s="2" t="s">
        <v>12056</v>
      </c>
      <c r="B3357" s="2" t="s">
        <v>12057</v>
      </c>
      <c r="C3357" s="2">
        <v>923</v>
      </c>
      <c r="D3357" s="2" t="s">
        <v>69</v>
      </c>
      <c r="E3357" s="2">
        <v>48660.56</v>
      </c>
      <c r="F3357" s="2" t="s">
        <v>69</v>
      </c>
    </row>
    <row r="3358">
      <c r="A3358" s="2" t="s">
        <v>10137</v>
      </c>
      <c r="B3358" s="2" t="s">
        <v>10138</v>
      </c>
      <c r="C3358" s="2">
        <v>2300</v>
      </c>
      <c r="D3358" s="2" t="s">
        <v>69</v>
      </c>
      <c r="E3358" s="2">
        <v>50131.55</v>
      </c>
      <c r="F3358" s="2" t="s">
        <v>69</v>
      </c>
    </row>
    <row r="3359">
      <c r="A3359" s="2" t="s">
        <v>10139</v>
      </c>
      <c r="B3359" s="2" t="s">
        <v>10140</v>
      </c>
      <c r="C3359" s="2">
        <v>-3693</v>
      </c>
      <c r="D3359" s="2" t="s">
        <v>69</v>
      </c>
      <c r="E3359" s="2">
        <v>-20460.43</v>
      </c>
      <c r="F3359" s="2" t="s">
        <v>69</v>
      </c>
    </row>
    <row r="3360">
      <c r="A3360" s="2" t="s">
        <v>12058</v>
      </c>
      <c r="B3360" s="2" t="s">
        <v>12059</v>
      </c>
      <c r="C3360" s="2">
        <v>-7800</v>
      </c>
      <c r="D3360" s="2" t="s">
        <v>69</v>
      </c>
      <c r="E3360" s="2">
        <v>-53759.27</v>
      </c>
      <c r="F3360" s="2" t="s">
        <v>69</v>
      </c>
    </row>
    <row r="3361">
      <c r="A3361" s="2" t="s">
        <v>12060</v>
      </c>
      <c r="B3361" s="2" t="s">
        <v>12061</v>
      </c>
      <c r="C3361" s="2">
        <v>3269</v>
      </c>
      <c r="D3361" s="2" t="s">
        <v>69</v>
      </c>
      <c r="E3361" s="2">
        <v>46418.68</v>
      </c>
      <c r="F3361" s="2" t="s">
        <v>69</v>
      </c>
    </row>
    <row r="3362">
      <c r="A3362" s="2" t="s">
        <v>10143</v>
      </c>
      <c r="B3362" s="2" t="s">
        <v>10144</v>
      </c>
      <c r="C3362" s="2">
        <v>60400</v>
      </c>
      <c r="D3362" s="2" t="s">
        <v>69</v>
      </c>
      <c r="E3362" s="2">
        <v>139785.99</v>
      </c>
      <c r="F3362" s="2" t="s">
        <v>69</v>
      </c>
    </row>
    <row r="3363">
      <c r="A3363" s="2" t="s">
        <v>12062</v>
      </c>
      <c r="B3363" s="2" t="s">
        <v>12063</v>
      </c>
      <c r="C3363" s="2">
        <v>-224</v>
      </c>
      <c r="D3363" s="2" t="s">
        <v>69</v>
      </c>
      <c r="E3363" s="2">
        <v>-24996.16</v>
      </c>
      <c r="F3363" s="2" t="s">
        <v>69</v>
      </c>
    </row>
    <row r="3364">
      <c r="A3364" s="2" t="s">
        <v>10147</v>
      </c>
      <c r="B3364" s="2" t="s">
        <v>10148</v>
      </c>
      <c r="C3364" s="2">
        <v>5503</v>
      </c>
      <c r="D3364" s="2" t="s">
        <v>69</v>
      </c>
      <c r="E3364" s="2">
        <v>37640.52</v>
      </c>
      <c r="F3364" s="2" t="s">
        <v>69</v>
      </c>
    </row>
    <row r="3365">
      <c r="A3365" s="2" t="s">
        <v>12064</v>
      </c>
      <c r="B3365" s="2" t="s">
        <v>12065</v>
      </c>
      <c r="C3365" s="2">
        <v>481</v>
      </c>
      <c r="D3365" s="2" t="s">
        <v>69</v>
      </c>
      <c r="E3365" s="2">
        <v>23492.04</v>
      </c>
      <c r="F3365" s="2" t="s">
        <v>69</v>
      </c>
    </row>
    <row r="3366">
      <c r="A3366" s="2" t="s">
        <v>12066</v>
      </c>
      <c r="B3366" s="2" t="s">
        <v>12067</v>
      </c>
      <c r="C3366" s="2">
        <v>2098</v>
      </c>
      <c r="D3366" s="2" t="s">
        <v>69</v>
      </c>
      <c r="E3366" s="2">
        <v>21441.56</v>
      </c>
      <c r="F3366" s="2" t="s">
        <v>69</v>
      </c>
    </row>
    <row r="3367">
      <c r="A3367" s="2" t="s">
        <v>12068</v>
      </c>
      <c r="B3367" s="2" t="s">
        <v>12069</v>
      </c>
      <c r="C3367" s="2">
        <v>-5700</v>
      </c>
      <c r="D3367" s="2" t="s">
        <v>69</v>
      </c>
      <c r="E3367" s="2">
        <v>-146151.69</v>
      </c>
      <c r="F3367" s="2" t="s">
        <v>69</v>
      </c>
    </row>
    <row r="3368">
      <c r="A3368" s="2" t="s">
        <v>12070</v>
      </c>
      <c r="B3368" s="2" t="s">
        <v>12071</v>
      </c>
      <c r="C3368" s="2">
        <v>7500</v>
      </c>
      <c r="D3368" s="2" t="s">
        <v>69</v>
      </c>
      <c r="E3368" s="2">
        <v>21894.4</v>
      </c>
      <c r="F3368" s="2" t="s">
        <v>69</v>
      </c>
    </row>
    <row r="3369">
      <c r="A3369" s="2" t="s">
        <v>10151</v>
      </c>
      <c r="B3369" s="2" t="s">
        <v>10152</v>
      </c>
      <c r="C3369" s="2">
        <v>-1915</v>
      </c>
      <c r="D3369" s="2" t="s">
        <v>69</v>
      </c>
      <c r="E3369" s="2">
        <v>-110763.6</v>
      </c>
      <c r="F3369" s="2" t="s">
        <v>69</v>
      </c>
    </row>
    <row r="3370">
      <c r="A3370" s="2" t="s">
        <v>12072</v>
      </c>
      <c r="B3370" s="2" t="s">
        <v>12073</v>
      </c>
      <c r="C3370" s="2">
        <v>-2150</v>
      </c>
      <c r="D3370" s="2" t="s">
        <v>69</v>
      </c>
      <c r="E3370" s="2">
        <v>-162970</v>
      </c>
      <c r="F3370" s="2" t="s">
        <v>69</v>
      </c>
    </row>
    <row r="3371">
      <c r="A3371" s="2" t="s">
        <v>12074</v>
      </c>
      <c r="B3371" s="2" t="s">
        <v>12075</v>
      </c>
      <c r="C3371" s="2">
        <v>-11649</v>
      </c>
      <c r="D3371" s="2" t="s">
        <v>69</v>
      </c>
      <c r="E3371" s="2">
        <v>-37626.27</v>
      </c>
      <c r="F3371" s="2" t="s">
        <v>69</v>
      </c>
    </row>
    <row r="3372">
      <c r="A3372" s="2" t="s">
        <v>10153</v>
      </c>
      <c r="B3372" s="2" t="s">
        <v>10154</v>
      </c>
      <c r="C3372" s="2">
        <v>-1250</v>
      </c>
      <c r="D3372" s="2" t="s">
        <v>69</v>
      </c>
      <c r="E3372" s="2">
        <v>-10178.2</v>
      </c>
      <c r="F3372" s="2" t="s">
        <v>69</v>
      </c>
    </row>
    <row r="3373">
      <c r="A3373" s="2" t="s">
        <v>10155</v>
      </c>
      <c r="B3373" s="2" t="s">
        <v>10156</v>
      </c>
      <c r="C3373" s="2">
        <v>17841</v>
      </c>
      <c r="D3373" s="2" t="s">
        <v>69</v>
      </c>
      <c r="E3373" s="2">
        <v>129628.19</v>
      </c>
      <c r="F3373" s="2" t="s">
        <v>69</v>
      </c>
    </row>
    <row r="3374">
      <c r="A3374" s="2" t="s">
        <v>10159</v>
      </c>
      <c r="B3374" s="2" t="s">
        <v>10160</v>
      </c>
      <c r="C3374" s="2">
        <v>-1446</v>
      </c>
      <c r="D3374" s="2" t="s">
        <v>69</v>
      </c>
      <c r="E3374" s="2">
        <v>-20374.14</v>
      </c>
      <c r="F3374" s="2" t="s">
        <v>69</v>
      </c>
    </row>
    <row r="3375">
      <c r="A3375" s="2" t="s">
        <v>10161</v>
      </c>
      <c r="B3375" s="2" t="s">
        <v>10162</v>
      </c>
      <c r="C3375" s="2">
        <v>1417</v>
      </c>
      <c r="D3375" s="2" t="s">
        <v>69</v>
      </c>
      <c r="E3375" s="2">
        <v>24301.55</v>
      </c>
      <c r="F3375" s="2" t="s">
        <v>69</v>
      </c>
    </row>
    <row r="3376">
      <c r="A3376" s="2" t="s">
        <v>10163</v>
      </c>
      <c r="B3376" s="2" t="s">
        <v>10164</v>
      </c>
      <c r="C3376" s="2">
        <v>-4482</v>
      </c>
      <c r="D3376" s="2" t="s">
        <v>69</v>
      </c>
      <c r="E3376" s="2">
        <v>-151136.12</v>
      </c>
      <c r="F3376" s="2" t="s">
        <v>69</v>
      </c>
    </row>
    <row r="3377">
      <c r="A3377" s="2" t="s">
        <v>10165</v>
      </c>
      <c r="B3377" s="2" t="s">
        <v>10166</v>
      </c>
      <c r="C3377" s="2">
        <v>-2475</v>
      </c>
      <c r="D3377" s="2" t="s">
        <v>69</v>
      </c>
      <c r="E3377" s="2">
        <v>-180576</v>
      </c>
      <c r="F3377" s="2" t="s">
        <v>69</v>
      </c>
    </row>
    <row r="3378">
      <c r="A3378" s="2" t="s">
        <v>10169</v>
      </c>
      <c r="B3378" s="2" t="s">
        <v>10170</v>
      </c>
      <c r="C3378" s="2">
        <v>-1410</v>
      </c>
      <c r="D3378" s="2" t="s">
        <v>69</v>
      </c>
      <c r="E3378" s="2">
        <v>-43371.6</v>
      </c>
      <c r="F3378" s="2" t="s">
        <v>69</v>
      </c>
    </row>
    <row r="3379">
      <c r="A3379" s="2" t="s">
        <v>10171</v>
      </c>
      <c r="B3379" s="2" t="s">
        <v>10172</v>
      </c>
      <c r="C3379" s="2">
        <v>4944</v>
      </c>
      <c r="D3379" s="2" t="s">
        <v>69</v>
      </c>
      <c r="E3379" s="2">
        <v>102736.32</v>
      </c>
      <c r="F3379" s="2" t="s">
        <v>69</v>
      </c>
    </row>
    <row r="3380">
      <c r="A3380" s="2" t="s">
        <v>10173</v>
      </c>
      <c r="B3380" s="2" t="s">
        <v>10174</v>
      </c>
      <c r="C3380" s="2">
        <v>-1432</v>
      </c>
      <c r="D3380" s="2" t="s">
        <v>69</v>
      </c>
      <c r="E3380" s="2">
        <v>-54602.16</v>
      </c>
      <c r="F3380" s="2" t="s">
        <v>69</v>
      </c>
    </row>
    <row r="3381">
      <c r="A3381" s="2" t="s">
        <v>10175</v>
      </c>
      <c r="B3381" s="2" t="s">
        <v>10176</v>
      </c>
      <c r="C3381" s="2">
        <v>-1062</v>
      </c>
      <c r="D3381" s="2" t="s">
        <v>69</v>
      </c>
      <c r="E3381" s="2">
        <v>-34589.34</v>
      </c>
      <c r="F3381" s="2" t="s">
        <v>69</v>
      </c>
    </row>
    <row r="3382">
      <c r="A3382" s="2" t="s">
        <v>12076</v>
      </c>
      <c r="B3382" s="2" t="s">
        <v>10178</v>
      </c>
      <c r="C3382" s="2">
        <v>-57416</v>
      </c>
      <c r="D3382" s="2" t="s">
        <v>69</v>
      </c>
      <c r="E3382" s="2">
        <v>-132700.29</v>
      </c>
      <c r="F3382" s="2" t="s">
        <v>69</v>
      </c>
    </row>
    <row r="3383">
      <c r="A3383" s="2" t="s">
        <v>10181</v>
      </c>
      <c r="B3383" s="2" t="s">
        <v>10182</v>
      </c>
      <c r="C3383" s="2">
        <v>1298</v>
      </c>
      <c r="D3383" s="2" t="s">
        <v>69</v>
      </c>
      <c r="E3383" s="2">
        <v>22743.79</v>
      </c>
      <c r="F3383" s="2" t="s">
        <v>69</v>
      </c>
    </row>
    <row r="3384">
      <c r="A3384" s="2" t="s">
        <v>12077</v>
      </c>
      <c r="B3384" s="2" t="s">
        <v>12078</v>
      </c>
      <c r="C3384" s="2">
        <v>-399</v>
      </c>
      <c r="D3384" s="2" t="s">
        <v>69</v>
      </c>
      <c r="E3384" s="2">
        <v>-172286.84</v>
      </c>
      <c r="F3384" s="2" t="s">
        <v>69</v>
      </c>
    </row>
    <row r="3385">
      <c r="A3385" s="2" t="s">
        <v>12079</v>
      </c>
      <c r="B3385" s="2" t="s">
        <v>12080</v>
      </c>
      <c r="C3385" s="2">
        <v>-9699</v>
      </c>
      <c r="D3385" s="2" t="s">
        <v>69</v>
      </c>
      <c r="E3385" s="2">
        <v>-177491.7</v>
      </c>
      <c r="F3385" s="2" t="s">
        <v>69</v>
      </c>
    </row>
    <row r="3386">
      <c r="A3386" s="2" t="s">
        <v>10183</v>
      </c>
      <c r="B3386" s="2" t="s">
        <v>10184</v>
      </c>
      <c r="C3386" s="2">
        <v>14900</v>
      </c>
      <c r="D3386" s="2" t="s">
        <v>69</v>
      </c>
      <c r="E3386" s="2">
        <v>248791.18</v>
      </c>
      <c r="F3386" s="2" t="s">
        <v>69</v>
      </c>
    </row>
    <row r="3387">
      <c r="A3387" s="2" t="s">
        <v>10185</v>
      </c>
      <c r="B3387" s="2" t="s">
        <v>10186</v>
      </c>
      <c r="C3387" s="2">
        <v>-1997</v>
      </c>
      <c r="D3387" s="2" t="s">
        <v>69</v>
      </c>
      <c r="E3387" s="2">
        <v>-76525.04</v>
      </c>
      <c r="F3387" s="2" t="s">
        <v>69</v>
      </c>
    </row>
    <row r="3388">
      <c r="A3388" s="2" t="s">
        <v>10187</v>
      </c>
      <c r="B3388" s="2" t="s">
        <v>10188</v>
      </c>
      <c r="C3388" s="2">
        <v>495</v>
      </c>
      <c r="D3388" s="2" t="s">
        <v>69</v>
      </c>
      <c r="E3388" s="2">
        <v>21143.73</v>
      </c>
      <c r="F3388" s="2" t="s">
        <v>69</v>
      </c>
    </row>
    <row r="3389">
      <c r="A3389" s="2" t="s">
        <v>12081</v>
      </c>
      <c r="B3389" s="2" t="s">
        <v>12082</v>
      </c>
      <c r="C3389" s="2">
        <v>0</v>
      </c>
      <c r="D3389" s="2" t="s">
        <v>69</v>
      </c>
      <c r="E3389" s="2">
        <v>0</v>
      </c>
      <c r="F3389" s="2" t="s">
        <v>69</v>
      </c>
    </row>
    <row r="3390">
      <c r="A3390" s="2" t="s">
        <v>10191</v>
      </c>
      <c r="B3390" s="2" t="s">
        <v>10192</v>
      </c>
      <c r="C3390" s="2">
        <v>-35325</v>
      </c>
      <c r="D3390" s="2" t="s">
        <v>69</v>
      </c>
      <c r="E3390" s="2">
        <v>-33121.54</v>
      </c>
      <c r="F3390" s="2" t="s">
        <v>69</v>
      </c>
    </row>
    <row r="3391">
      <c r="A3391" s="2" t="s">
        <v>10193</v>
      </c>
      <c r="B3391" s="2" t="s">
        <v>10194</v>
      </c>
      <c r="C3391" s="2">
        <v>584</v>
      </c>
      <c r="D3391" s="2" t="s">
        <v>69</v>
      </c>
      <c r="E3391" s="2">
        <v>92429.68</v>
      </c>
      <c r="F3391" s="2" t="s">
        <v>69</v>
      </c>
    </row>
    <row r="3392">
      <c r="A3392" s="2" t="s">
        <v>12083</v>
      </c>
      <c r="B3392" s="2" t="s">
        <v>12084</v>
      </c>
      <c r="C3392" s="2">
        <v>1220</v>
      </c>
      <c r="D3392" s="2" t="s">
        <v>69</v>
      </c>
      <c r="E3392" s="2">
        <v>49641.8</v>
      </c>
      <c r="F3392" s="2" t="s">
        <v>69</v>
      </c>
    </row>
    <row r="3393">
      <c r="A3393" s="2" t="s">
        <v>10201</v>
      </c>
      <c r="B3393" s="2" t="s">
        <v>10202</v>
      </c>
      <c r="C3393" s="2">
        <v>11200</v>
      </c>
      <c r="D3393" s="2" t="s">
        <v>69</v>
      </c>
      <c r="E3393" s="2">
        <v>123647.5</v>
      </c>
      <c r="F3393" s="2" t="s">
        <v>69</v>
      </c>
    </row>
    <row r="3394">
      <c r="A3394" s="2" t="s">
        <v>10203</v>
      </c>
      <c r="B3394" s="2" t="s">
        <v>10204</v>
      </c>
      <c r="C3394" s="2">
        <v>10000</v>
      </c>
      <c r="D3394" s="2" t="s">
        <v>69</v>
      </c>
      <c r="E3394" s="2">
        <v>193451.58</v>
      </c>
      <c r="F3394" s="2" t="s">
        <v>69</v>
      </c>
    </row>
    <row r="3395">
      <c r="A3395" s="2" t="s">
        <v>12085</v>
      </c>
      <c r="B3395" s="2" t="s">
        <v>12086</v>
      </c>
      <c r="C3395" s="2">
        <v>-1100</v>
      </c>
      <c r="D3395" s="2" t="s">
        <v>69</v>
      </c>
      <c r="E3395" s="2">
        <v>-44905.64</v>
      </c>
      <c r="F3395" s="2" t="s">
        <v>69</v>
      </c>
    </row>
    <row r="3396">
      <c r="A3396" s="2" t="s">
        <v>10207</v>
      </c>
      <c r="B3396" s="2" t="s">
        <v>10208</v>
      </c>
      <c r="C3396" s="2">
        <v>101119</v>
      </c>
      <c r="D3396" s="2" t="s">
        <v>69</v>
      </c>
      <c r="E3396" s="2">
        <v>199678.08</v>
      </c>
      <c r="F3396" s="2" t="s">
        <v>69</v>
      </c>
    </row>
    <row r="3397">
      <c r="A3397" s="2" t="s">
        <v>12087</v>
      </c>
      <c r="B3397" s="2" t="s">
        <v>12088</v>
      </c>
      <c r="C3397" s="2">
        <v>-191</v>
      </c>
      <c r="D3397" s="2" t="s">
        <v>69</v>
      </c>
      <c r="E3397" s="2">
        <v>-18221.4</v>
      </c>
      <c r="F3397" s="2" t="s">
        <v>69</v>
      </c>
    </row>
    <row r="3398">
      <c r="A3398" s="2" t="s">
        <v>10215</v>
      </c>
      <c r="B3398" s="2" t="s">
        <v>10216</v>
      </c>
      <c r="C3398" s="2">
        <v>-2545</v>
      </c>
      <c r="D3398" s="2" t="s">
        <v>69</v>
      </c>
      <c r="E3398" s="2">
        <v>-124196</v>
      </c>
      <c r="F3398" s="2" t="s">
        <v>69</v>
      </c>
    </row>
    <row r="3399">
      <c r="A3399" s="2" t="s">
        <v>10217</v>
      </c>
      <c r="B3399" s="2" t="s">
        <v>10218</v>
      </c>
      <c r="C3399" s="2">
        <v>5628</v>
      </c>
      <c r="D3399" s="2" t="s">
        <v>69</v>
      </c>
      <c r="E3399" s="2">
        <v>69393.24</v>
      </c>
      <c r="F3399" s="2" t="s">
        <v>69</v>
      </c>
    </row>
    <row r="3400">
      <c r="A3400" s="2" t="s">
        <v>12089</v>
      </c>
      <c r="B3400" s="2" t="s">
        <v>12090</v>
      </c>
      <c r="C3400" s="2">
        <v>2721</v>
      </c>
      <c r="D3400" s="2" t="s">
        <v>69</v>
      </c>
      <c r="E3400" s="2">
        <v>26883.48</v>
      </c>
      <c r="F3400" s="2" t="s">
        <v>69</v>
      </c>
    </row>
    <row r="3401">
      <c r="A3401" s="2" t="s">
        <v>10221</v>
      </c>
      <c r="B3401" s="2" t="s">
        <v>10222</v>
      </c>
      <c r="C3401" s="2">
        <v>-2062</v>
      </c>
      <c r="D3401" s="2" t="s">
        <v>69</v>
      </c>
      <c r="E3401" s="2">
        <v>-91305.36</v>
      </c>
      <c r="F3401" s="2" t="s">
        <v>69</v>
      </c>
    </row>
    <row r="3402">
      <c r="A3402" s="2" t="s">
        <v>10223</v>
      </c>
      <c r="B3402" s="2" t="s">
        <v>10224</v>
      </c>
      <c r="C3402" s="2">
        <v>682</v>
      </c>
      <c r="D3402" s="2" t="s">
        <v>69</v>
      </c>
      <c r="E3402" s="2">
        <v>40521.77</v>
      </c>
      <c r="F3402" s="2" t="s">
        <v>69</v>
      </c>
    </row>
    <row r="3403">
      <c r="A3403" s="2" t="s">
        <v>12091</v>
      </c>
      <c r="B3403" s="2" t="s">
        <v>12092</v>
      </c>
      <c r="C3403" s="2">
        <v>2195</v>
      </c>
      <c r="D3403" s="2" t="s">
        <v>69</v>
      </c>
      <c r="E3403" s="2">
        <v>35229.75</v>
      </c>
      <c r="F3403" s="2" t="s">
        <v>69</v>
      </c>
    </row>
    <row r="3404">
      <c r="A3404" s="2" t="s">
        <v>10225</v>
      </c>
      <c r="B3404" s="2" t="s">
        <v>10226</v>
      </c>
      <c r="C3404" s="2">
        <v>-9824</v>
      </c>
      <c r="D3404" s="2" t="s">
        <v>69</v>
      </c>
      <c r="E3404" s="2">
        <v>-83698.79</v>
      </c>
      <c r="F3404" s="2" t="s">
        <v>69</v>
      </c>
    </row>
    <row r="3405">
      <c r="A3405" s="2" t="s">
        <v>12093</v>
      </c>
      <c r="B3405" s="2" t="s">
        <v>12094</v>
      </c>
      <c r="C3405" s="2">
        <v>7780</v>
      </c>
      <c r="D3405" s="2" t="s">
        <v>69</v>
      </c>
      <c r="E3405" s="2">
        <v>156144.6</v>
      </c>
      <c r="F3405" s="2" t="s">
        <v>69</v>
      </c>
    </row>
    <row r="3406">
      <c r="A3406" s="2" t="s">
        <v>12095</v>
      </c>
      <c r="B3406" s="2" t="s">
        <v>12096</v>
      </c>
      <c r="C3406" s="2">
        <v>-70</v>
      </c>
      <c r="D3406" s="2" t="s">
        <v>69</v>
      </c>
      <c r="E3406" s="2">
        <v>-6629.36</v>
      </c>
      <c r="F3406" s="2" t="s">
        <v>69</v>
      </c>
    </row>
    <row r="3407">
      <c r="A3407" s="2" t="s">
        <v>10231</v>
      </c>
      <c r="B3407" s="2" t="s">
        <v>10232</v>
      </c>
      <c r="C3407" s="2">
        <v>6464</v>
      </c>
      <c r="D3407" s="2" t="s">
        <v>69</v>
      </c>
      <c r="E3407" s="2">
        <v>182708.38</v>
      </c>
      <c r="F3407" s="2" t="s">
        <v>69</v>
      </c>
    </row>
    <row r="3408">
      <c r="A3408" s="2" t="s">
        <v>10233</v>
      </c>
      <c r="B3408" s="2" t="s">
        <v>10234</v>
      </c>
      <c r="C3408" s="2">
        <v>436</v>
      </c>
      <c r="D3408" s="2" t="s">
        <v>69</v>
      </c>
      <c r="E3408" s="2">
        <v>27594.76</v>
      </c>
      <c r="F3408" s="2" t="s">
        <v>69</v>
      </c>
    </row>
    <row r="3409">
      <c r="A3409" s="2" t="s">
        <v>10235</v>
      </c>
      <c r="B3409" s="2" t="s">
        <v>10236</v>
      </c>
      <c r="C3409" s="2">
        <v>800</v>
      </c>
      <c r="D3409" s="2" t="s">
        <v>69</v>
      </c>
      <c r="E3409" s="2">
        <v>10770.93</v>
      </c>
      <c r="F3409" s="2" t="s">
        <v>69</v>
      </c>
    </row>
    <row r="3410">
      <c r="A3410" s="2" t="s">
        <v>12097</v>
      </c>
      <c r="B3410" s="2" t="s">
        <v>12098</v>
      </c>
      <c r="C3410" s="2">
        <v>-6589</v>
      </c>
      <c r="D3410" s="2" t="s">
        <v>69</v>
      </c>
      <c r="E3410" s="2">
        <v>-87176.91</v>
      </c>
      <c r="F3410" s="2" t="s">
        <v>69</v>
      </c>
    </row>
    <row r="3411">
      <c r="A3411" s="2" t="s">
        <v>12099</v>
      </c>
      <c r="B3411" s="2" t="s">
        <v>12100</v>
      </c>
      <c r="C3411" s="2">
        <v>-4200</v>
      </c>
      <c r="D3411" s="2" t="s">
        <v>69</v>
      </c>
      <c r="E3411" s="2">
        <v>-253268.49</v>
      </c>
      <c r="F3411" s="2" t="s">
        <v>69</v>
      </c>
    </row>
    <row r="3412">
      <c r="A3412" s="2" t="s">
        <v>10239</v>
      </c>
      <c r="B3412" s="2" t="s">
        <v>10240</v>
      </c>
      <c r="C3412" s="2">
        <v>3900</v>
      </c>
      <c r="D3412" s="2" t="s">
        <v>69</v>
      </c>
      <c r="E3412" s="2">
        <v>100731.62</v>
      </c>
      <c r="F3412" s="2" t="s">
        <v>69</v>
      </c>
    </row>
    <row r="3413">
      <c r="A3413" s="2" t="s">
        <v>12101</v>
      </c>
      <c r="B3413" s="2" t="s">
        <v>12102</v>
      </c>
      <c r="C3413" s="2">
        <v>-15000</v>
      </c>
      <c r="D3413" s="2" t="s">
        <v>69</v>
      </c>
      <c r="E3413" s="2">
        <v>-312225.66</v>
      </c>
      <c r="F3413" s="2" t="s">
        <v>69</v>
      </c>
    </row>
    <row r="3414">
      <c r="A3414" s="2" t="s">
        <v>10241</v>
      </c>
      <c r="B3414" s="2" t="s">
        <v>10242</v>
      </c>
      <c r="C3414" s="2">
        <v>16100</v>
      </c>
      <c r="D3414" s="2" t="s">
        <v>69</v>
      </c>
      <c r="E3414" s="2">
        <v>66434.25</v>
      </c>
      <c r="F3414" s="2" t="s">
        <v>69</v>
      </c>
    </row>
    <row r="3415">
      <c r="A3415" s="2" t="s">
        <v>12103</v>
      </c>
      <c r="B3415" s="2" t="s">
        <v>12104</v>
      </c>
      <c r="C3415" s="2">
        <v>600</v>
      </c>
      <c r="D3415" s="2" t="s">
        <v>69</v>
      </c>
      <c r="E3415" s="2">
        <v>19524.6</v>
      </c>
      <c r="F3415" s="2" t="s">
        <v>69</v>
      </c>
    </row>
    <row r="3416">
      <c r="A3416" s="2" t="s">
        <v>12105</v>
      </c>
      <c r="B3416" s="2" t="s">
        <v>12106</v>
      </c>
      <c r="C3416" s="2">
        <v>-1700</v>
      </c>
      <c r="D3416" s="2" t="s">
        <v>69</v>
      </c>
      <c r="E3416" s="2">
        <v>-19405.09</v>
      </c>
      <c r="F3416" s="2" t="s">
        <v>69</v>
      </c>
    </row>
    <row r="3417">
      <c r="A3417" s="2" t="s">
        <v>10243</v>
      </c>
      <c r="B3417" s="2" t="s">
        <v>10244</v>
      </c>
      <c r="C3417" s="2">
        <v>-6002</v>
      </c>
      <c r="D3417" s="2" t="s">
        <v>69</v>
      </c>
      <c r="E3417" s="2">
        <v>-22135.97</v>
      </c>
      <c r="F3417" s="2" t="s">
        <v>69</v>
      </c>
    </row>
    <row r="3418">
      <c r="A3418" s="2" t="s">
        <v>10247</v>
      </c>
      <c r="B3418" s="2" t="s">
        <v>10248</v>
      </c>
      <c r="C3418" s="2">
        <v>-2044</v>
      </c>
      <c r="D3418" s="2" t="s">
        <v>69</v>
      </c>
      <c r="E3418" s="2">
        <v>-25534</v>
      </c>
      <c r="F3418" s="2" t="s">
        <v>69</v>
      </c>
    </row>
    <row r="3419">
      <c r="A3419" s="2" t="s">
        <v>12107</v>
      </c>
      <c r="B3419" s="2" t="s">
        <v>12108</v>
      </c>
      <c r="C3419" s="2">
        <v>6997</v>
      </c>
      <c r="D3419" s="2" t="s">
        <v>69</v>
      </c>
      <c r="E3419" s="2">
        <v>560470.47</v>
      </c>
      <c r="F3419" s="2" t="s">
        <v>69</v>
      </c>
    </row>
    <row r="3420">
      <c r="A3420" s="2" t="s">
        <v>12109</v>
      </c>
      <c r="B3420" s="2" t="s">
        <v>12110</v>
      </c>
      <c r="C3420" s="2">
        <v>-10458</v>
      </c>
      <c r="D3420" s="2" t="s">
        <v>69</v>
      </c>
      <c r="E3420" s="2">
        <v>-96109.02</v>
      </c>
      <c r="F3420" s="2" t="s">
        <v>69</v>
      </c>
    </row>
    <row r="3421">
      <c r="A3421" s="2" t="s">
        <v>10257</v>
      </c>
      <c r="B3421" s="2" t="s">
        <v>10258</v>
      </c>
      <c r="C3421" s="2">
        <v>-17066</v>
      </c>
      <c r="D3421" s="2" t="s">
        <v>69</v>
      </c>
      <c r="E3421" s="2">
        <v>-121133.72</v>
      </c>
      <c r="F3421" s="2" t="s">
        <v>69</v>
      </c>
    </row>
    <row r="3422">
      <c r="A3422" s="2" t="s">
        <v>12111</v>
      </c>
      <c r="B3422" s="2" t="s">
        <v>12112</v>
      </c>
      <c r="C3422" s="2">
        <v>5900</v>
      </c>
      <c r="D3422" s="2" t="s">
        <v>69</v>
      </c>
      <c r="E3422" s="2">
        <v>20500.88</v>
      </c>
      <c r="F3422" s="2" t="s">
        <v>69</v>
      </c>
    </row>
    <row r="3423">
      <c r="A3423" s="2" t="s">
        <v>12113</v>
      </c>
      <c r="B3423" s="2" t="s">
        <v>12114</v>
      </c>
      <c r="C3423" s="2">
        <v>-16600</v>
      </c>
      <c r="D3423" s="2" t="s">
        <v>69</v>
      </c>
      <c r="E3423" s="2">
        <v>-256028.17</v>
      </c>
      <c r="F3423" s="2" t="s">
        <v>69</v>
      </c>
    </row>
    <row r="3424">
      <c r="A3424" s="2" t="s">
        <v>10263</v>
      </c>
      <c r="B3424" s="2" t="s">
        <v>10264</v>
      </c>
      <c r="C3424" s="2">
        <v>1118</v>
      </c>
      <c r="D3424" s="2" t="s">
        <v>69</v>
      </c>
      <c r="E3424" s="2">
        <v>38195.9</v>
      </c>
      <c r="F3424" s="2" t="s">
        <v>69</v>
      </c>
    </row>
    <row r="3425">
      <c r="A3425" s="2" t="s">
        <v>10267</v>
      </c>
      <c r="B3425" s="2" t="s">
        <v>10268</v>
      </c>
      <c r="C3425" s="2">
        <v>-514</v>
      </c>
      <c r="D3425" s="2" t="s">
        <v>69</v>
      </c>
      <c r="E3425" s="2">
        <v>-33281.53</v>
      </c>
      <c r="F3425" s="2" t="s">
        <v>69</v>
      </c>
    </row>
    <row r="3426">
      <c r="A3426" s="2" t="s">
        <v>12115</v>
      </c>
      <c r="B3426" s="2" t="s">
        <v>12116</v>
      </c>
      <c r="C3426" s="2">
        <v>304</v>
      </c>
      <c r="D3426" s="2" t="s">
        <v>69</v>
      </c>
      <c r="E3426" s="2">
        <v>19878.56</v>
      </c>
      <c r="F3426" s="2" t="s">
        <v>69</v>
      </c>
    </row>
    <row r="3427">
      <c r="A3427" s="2" t="s">
        <v>12117</v>
      </c>
      <c r="B3427" s="2" t="s">
        <v>12118</v>
      </c>
      <c r="C3427" s="2">
        <v>-1661</v>
      </c>
      <c r="D3427" s="2" t="s">
        <v>69</v>
      </c>
      <c r="E3427" s="2">
        <v>-92667.19</v>
      </c>
      <c r="F3427" s="2" t="s">
        <v>69</v>
      </c>
    </row>
    <row r="3428">
      <c r="A3428" s="2" t="s">
        <v>10273</v>
      </c>
      <c r="B3428" s="2" t="s">
        <v>10274</v>
      </c>
      <c r="C3428" s="2">
        <v>-1474</v>
      </c>
      <c r="D3428" s="2" t="s">
        <v>69</v>
      </c>
      <c r="E3428" s="2">
        <v>-6154.85</v>
      </c>
      <c r="F3428" s="2" t="s">
        <v>69</v>
      </c>
    </row>
    <row r="3429">
      <c r="A3429" s="2" t="s">
        <v>10275</v>
      </c>
      <c r="B3429" s="2" t="s">
        <v>10276</v>
      </c>
      <c r="C3429" s="2">
        <v>1128</v>
      </c>
      <c r="D3429" s="2" t="s">
        <v>69</v>
      </c>
      <c r="E3429" s="2">
        <v>98767.68</v>
      </c>
      <c r="F3429" s="2" t="s">
        <v>69</v>
      </c>
    </row>
    <row r="3430">
      <c r="A3430" s="2" t="s">
        <v>10277</v>
      </c>
      <c r="B3430" s="2" t="s">
        <v>10278</v>
      </c>
      <c r="C3430" s="2">
        <v>14081</v>
      </c>
      <c r="D3430" s="2" t="s">
        <v>69</v>
      </c>
      <c r="E3430" s="2">
        <v>295841.81</v>
      </c>
      <c r="F3430" s="2" t="s">
        <v>69</v>
      </c>
    </row>
    <row r="3431">
      <c r="A3431" s="2" t="s">
        <v>12119</v>
      </c>
      <c r="B3431" s="2" t="s">
        <v>12120</v>
      </c>
      <c r="C3431" s="2">
        <v>-11415</v>
      </c>
      <c r="D3431" s="2" t="s">
        <v>69</v>
      </c>
      <c r="E3431" s="2">
        <v>-40686.73</v>
      </c>
      <c r="F3431" s="2" t="s">
        <v>69</v>
      </c>
    </row>
    <row r="3432">
      <c r="A3432" s="2" t="s">
        <v>10283</v>
      </c>
      <c r="B3432" s="2" t="s">
        <v>10284</v>
      </c>
      <c r="C3432" s="2">
        <v>73</v>
      </c>
      <c r="D3432" s="2" t="s">
        <v>69</v>
      </c>
      <c r="E3432" s="2">
        <v>3768.26</v>
      </c>
      <c r="F3432" s="2" t="s">
        <v>69</v>
      </c>
    </row>
    <row r="3433">
      <c r="A3433" s="2" t="s">
        <v>12121</v>
      </c>
      <c r="B3433" s="2" t="s">
        <v>12122</v>
      </c>
      <c r="C3433" s="2">
        <v>-37300</v>
      </c>
      <c r="D3433" s="2" t="s">
        <v>69</v>
      </c>
      <c r="E3433" s="2">
        <v>-284515.09</v>
      </c>
      <c r="F3433" s="2" t="s">
        <v>69</v>
      </c>
    </row>
    <row r="3434">
      <c r="A3434" s="2" t="s">
        <v>12123</v>
      </c>
      <c r="B3434" s="2" t="s">
        <v>12124</v>
      </c>
      <c r="C3434" s="2">
        <v>8350</v>
      </c>
      <c r="D3434" s="2" t="s">
        <v>69</v>
      </c>
      <c r="E3434" s="2">
        <v>182895.66</v>
      </c>
      <c r="F3434" s="2" t="s">
        <v>69</v>
      </c>
    </row>
    <row r="3435">
      <c r="A3435" s="2" t="s">
        <v>12125</v>
      </c>
      <c r="B3435" s="2" t="s">
        <v>12126</v>
      </c>
      <c r="C3435" s="2">
        <v>-6300</v>
      </c>
      <c r="D3435" s="2" t="s">
        <v>69</v>
      </c>
      <c r="E3435" s="2">
        <v>-257615.01</v>
      </c>
      <c r="F3435" s="2" t="s">
        <v>69</v>
      </c>
    </row>
    <row r="3436">
      <c r="A3436" s="2" t="s">
        <v>10289</v>
      </c>
      <c r="B3436" s="2" t="s">
        <v>10290</v>
      </c>
      <c r="C3436" s="2">
        <v>10100</v>
      </c>
      <c r="D3436" s="2" t="s">
        <v>69</v>
      </c>
      <c r="E3436" s="2">
        <v>207357.21</v>
      </c>
      <c r="F3436" s="2" t="s">
        <v>69</v>
      </c>
    </row>
    <row r="3437">
      <c r="A3437" s="2" t="s">
        <v>10293</v>
      </c>
      <c r="B3437" s="2" t="s">
        <v>10294</v>
      </c>
      <c r="C3437" s="2">
        <v>-125</v>
      </c>
      <c r="D3437" s="2" t="s">
        <v>69</v>
      </c>
      <c r="E3437" s="2">
        <v>-96805.85</v>
      </c>
      <c r="F3437" s="2" t="s">
        <v>69</v>
      </c>
    </row>
    <row r="3438">
      <c r="A3438" s="2" t="s">
        <v>10295</v>
      </c>
      <c r="B3438" s="2" t="s">
        <v>10296</v>
      </c>
      <c r="C3438" s="2">
        <v>400</v>
      </c>
      <c r="D3438" s="2" t="s">
        <v>69</v>
      </c>
      <c r="E3438" s="2">
        <v>8479.81</v>
      </c>
      <c r="F3438" s="2" t="s">
        <v>69</v>
      </c>
    </row>
    <row r="3439">
      <c r="A3439" s="2" t="s">
        <v>10297</v>
      </c>
      <c r="B3439" s="2" t="s">
        <v>10298</v>
      </c>
      <c r="C3439" s="2">
        <v>4800</v>
      </c>
      <c r="D3439" s="2" t="s">
        <v>69</v>
      </c>
      <c r="E3439" s="2">
        <v>75662.67</v>
      </c>
      <c r="F3439" s="2" t="s">
        <v>69</v>
      </c>
    </row>
    <row r="3440">
      <c r="A3440" s="2" t="s">
        <v>12127</v>
      </c>
      <c r="B3440" s="2" t="s">
        <v>12128</v>
      </c>
      <c r="C3440" s="2">
        <v>-1500</v>
      </c>
      <c r="D3440" s="2" t="s">
        <v>69</v>
      </c>
      <c r="E3440" s="2">
        <v>-21556.66</v>
      </c>
      <c r="F3440" s="2" t="s">
        <v>69</v>
      </c>
    </row>
    <row r="3441">
      <c r="A3441" s="2" t="s">
        <v>10301</v>
      </c>
      <c r="B3441" s="2" t="s">
        <v>10302</v>
      </c>
      <c r="C3441" s="2">
        <v>3500</v>
      </c>
      <c r="D3441" s="2" t="s">
        <v>69</v>
      </c>
      <c r="E3441" s="2">
        <v>37840.7</v>
      </c>
      <c r="F3441" s="2" t="s">
        <v>69</v>
      </c>
    </row>
    <row r="3442">
      <c r="A3442" s="2" t="s">
        <v>12129</v>
      </c>
      <c r="B3442" s="2" t="s">
        <v>12130</v>
      </c>
      <c r="C3442" s="2">
        <v>-3300</v>
      </c>
      <c r="D3442" s="2" t="s">
        <v>69</v>
      </c>
      <c r="E3442" s="2">
        <v>-38300.79</v>
      </c>
      <c r="F3442" s="2" t="s">
        <v>69</v>
      </c>
    </row>
    <row r="3443">
      <c r="A3443" s="2" t="s">
        <v>10303</v>
      </c>
      <c r="B3443" s="2" t="s">
        <v>10304</v>
      </c>
      <c r="C3443" s="2">
        <v>-17287</v>
      </c>
      <c r="D3443" s="2" t="s">
        <v>69</v>
      </c>
      <c r="E3443" s="2">
        <v>-111817.26</v>
      </c>
      <c r="F3443" s="2" t="s">
        <v>69</v>
      </c>
    </row>
    <row r="3444">
      <c r="A3444" s="2" t="s">
        <v>10305</v>
      </c>
      <c r="B3444" s="2" t="s">
        <v>10306</v>
      </c>
      <c r="C3444" s="2">
        <v>-5000</v>
      </c>
      <c r="D3444" s="2" t="s">
        <v>69</v>
      </c>
      <c r="E3444" s="2">
        <v>-25039.23</v>
      </c>
      <c r="F3444" s="2" t="s">
        <v>69</v>
      </c>
    </row>
    <row r="3445">
      <c r="A3445" s="2" t="s">
        <v>10307</v>
      </c>
      <c r="B3445" s="2" t="s">
        <v>10308</v>
      </c>
      <c r="C3445" s="2">
        <v>16900</v>
      </c>
      <c r="D3445" s="2" t="s">
        <v>69</v>
      </c>
      <c r="E3445" s="2">
        <v>108387.45</v>
      </c>
      <c r="F3445" s="2" t="s">
        <v>69</v>
      </c>
    </row>
    <row r="3446">
      <c r="A3446" s="2" t="s">
        <v>12131</v>
      </c>
      <c r="B3446" s="2" t="s">
        <v>12132</v>
      </c>
      <c r="C3446" s="2">
        <v>-5276</v>
      </c>
      <c r="D3446" s="2" t="s">
        <v>69</v>
      </c>
      <c r="E3446" s="2">
        <v>-52177.06</v>
      </c>
      <c r="F3446" s="2" t="s">
        <v>69</v>
      </c>
    </row>
    <row r="3447">
      <c r="A3447" s="2" t="s">
        <v>10309</v>
      </c>
      <c r="B3447" s="2" t="s">
        <v>10310</v>
      </c>
      <c r="C3447" s="2">
        <v>6901</v>
      </c>
      <c r="D3447" s="2" t="s">
        <v>69</v>
      </c>
      <c r="E3447" s="2">
        <v>16832.82</v>
      </c>
      <c r="F3447" s="2" t="s">
        <v>69</v>
      </c>
    </row>
    <row r="3448">
      <c r="A3448" s="2" t="s">
        <v>10313</v>
      </c>
      <c r="B3448" s="2" t="s">
        <v>10314</v>
      </c>
      <c r="C3448" s="2">
        <v>4260</v>
      </c>
      <c r="D3448" s="2" t="s">
        <v>69</v>
      </c>
      <c r="E3448" s="2">
        <v>126479.4</v>
      </c>
      <c r="F3448" s="2" t="s">
        <v>69</v>
      </c>
    </row>
    <row r="3449">
      <c r="A3449" s="2" t="s">
        <v>10315</v>
      </c>
      <c r="B3449" s="2" t="s">
        <v>10316</v>
      </c>
      <c r="C3449" s="2">
        <v>-1392</v>
      </c>
      <c r="D3449" s="2" t="s">
        <v>69</v>
      </c>
      <c r="E3449" s="2">
        <v>-8588.64</v>
      </c>
      <c r="F3449" s="2" t="s">
        <v>69</v>
      </c>
    </row>
    <row r="3450">
      <c r="A3450" s="2" t="s">
        <v>10317</v>
      </c>
      <c r="B3450" s="2" t="s">
        <v>10318</v>
      </c>
      <c r="C3450" s="2">
        <v>1409</v>
      </c>
      <c r="D3450" s="2" t="s">
        <v>69</v>
      </c>
      <c r="E3450" s="2">
        <v>453616.66</v>
      </c>
      <c r="F3450" s="2" t="s">
        <v>69</v>
      </c>
    </row>
    <row r="3451">
      <c r="A3451" s="2" t="s">
        <v>10319</v>
      </c>
      <c r="B3451" s="2" t="s">
        <v>10320</v>
      </c>
      <c r="C3451" s="2">
        <v>1300</v>
      </c>
      <c r="D3451" s="2" t="s">
        <v>69</v>
      </c>
      <c r="E3451" s="2">
        <v>32480.69</v>
      </c>
      <c r="F3451" s="2" t="s">
        <v>69</v>
      </c>
    </row>
    <row r="3452">
      <c r="A3452" s="2" t="s">
        <v>10321</v>
      </c>
      <c r="B3452" s="2" t="s">
        <v>10322</v>
      </c>
      <c r="C3452" s="2">
        <v>27291</v>
      </c>
      <c r="D3452" s="2" t="s">
        <v>69</v>
      </c>
      <c r="E3452" s="2">
        <v>201865.31</v>
      </c>
      <c r="F3452" s="2" t="s">
        <v>69</v>
      </c>
    </row>
    <row r="3453">
      <c r="A3453" s="2" t="s">
        <v>10323</v>
      </c>
      <c r="B3453" s="2" t="s">
        <v>10324</v>
      </c>
      <c r="C3453" s="2">
        <v>33518</v>
      </c>
      <c r="D3453" s="2" t="s">
        <v>69</v>
      </c>
      <c r="E3453" s="2">
        <v>205617.65</v>
      </c>
      <c r="F3453" s="2" t="s">
        <v>69</v>
      </c>
    </row>
    <row r="3454">
      <c r="A3454" s="2" t="s">
        <v>10325</v>
      </c>
      <c r="B3454" s="2" t="s">
        <v>10326</v>
      </c>
      <c r="C3454" s="2">
        <v>400</v>
      </c>
      <c r="D3454" s="2" t="s">
        <v>69</v>
      </c>
      <c r="E3454" s="2">
        <v>22786.35</v>
      </c>
      <c r="F3454" s="2" t="s">
        <v>69</v>
      </c>
    </row>
    <row r="3455">
      <c r="A3455" s="2" t="s">
        <v>10327</v>
      </c>
      <c r="B3455" s="2" t="s">
        <v>10328</v>
      </c>
      <c r="C3455" s="2">
        <v>5330</v>
      </c>
      <c r="D3455" s="2" t="s">
        <v>69</v>
      </c>
      <c r="E3455" s="2">
        <v>124295.6</v>
      </c>
      <c r="F3455" s="2" t="s">
        <v>69</v>
      </c>
    </row>
    <row r="3456">
      <c r="A3456" s="2" t="s">
        <v>12133</v>
      </c>
      <c r="B3456" s="2" t="s">
        <v>12134</v>
      </c>
      <c r="C3456" s="2">
        <v>3385</v>
      </c>
      <c r="D3456" s="2" t="s">
        <v>69</v>
      </c>
      <c r="E3456" s="2">
        <v>51872.85</v>
      </c>
      <c r="F3456" s="2" t="s">
        <v>69</v>
      </c>
    </row>
    <row r="3457">
      <c r="A3457" s="2" t="s">
        <v>10329</v>
      </c>
      <c r="B3457" s="2" t="s">
        <v>10330</v>
      </c>
      <c r="C3457" s="2">
        <v>-21184</v>
      </c>
      <c r="D3457" s="2" t="s">
        <v>69</v>
      </c>
      <c r="E3457" s="2">
        <v>-40688.9</v>
      </c>
      <c r="F3457" s="2" t="s">
        <v>69</v>
      </c>
    </row>
    <row r="3458">
      <c r="A3458" s="2" t="s">
        <v>10331</v>
      </c>
      <c r="B3458" s="2" t="s">
        <v>10332</v>
      </c>
      <c r="C3458" s="2">
        <v>-3262</v>
      </c>
      <c r="D3458" s="2" t="s">
        <v>69</v>
      </c>
      <c r="E3458" s="2">
        <v>-34968.64</v>
      </c>
      <c r="F3458" s="2" t="s">
        <v>69</v>
      </c>
    </row>
    <row r="3459">
      <c r="A3459" s="2" t="s">
        <v>12135</v>
      </c>
      <c r="B3459" s="2" t="s">
        <v>12136</v>
      </c>
      <c r="C3459" s="2">
        <v>-9300</v>
      </c>
      <c r="D3459" s="2" t="s">
        <v>69</v>
      </c>
      <c r="E3459" s="2">
        <v>-189511.28</v>
      </c>
      <c r="F3459" s="2" t="s">
        <v>69</v>
      </c>
    </row>
    <row r="3460">
      <c r="A3460" s="2" t="s">
        <v>10333</v>
      </c>
      <c r="B3460" s="2" t="s">
        <v>10334</v>
      </c>
      <c r="C3460" s="2">
        <v>-4082</v>
      </c>
      <c r="D3460" s="2" t="s">
        <v>69</v>
      </c>
      <c r="E3460" s="2">
        <v>-55923.4</v>
      </c>
      <c r="F3460" s="2" t="s">
        <v>69</v>
      </c>
    </row>
    <row r="3461">
      <c r="A3461" s="2" t="s">
        <v>10335</v>
      </c>
      <c r="B3461" s="2" t="s">
        <v>10336</v>
      </c>
      <c r="C3461" s="2">
        <v>148</v>
      </c>
      <c r="D3461" s="2" t="s">
        <v>69</v>
      </c>
      <c r="E3461" s="2">
        <v>24359.32</v>
      </c>
      <c r="F3461" s="2" t="s">
        <v>69</v>
      </c>
    </row>
    <row r="3462">
      <c r="A3462" s="2" t="s">
        <v>10337</v>
      </c>
      <c r="B3462" s="2" t="s">
        <v>10338</v>
      </c>
      <c r="C3462" s="2">
        <v>5161</v>
      </c>
      <c r="D3462" s="2" t="s">
        <v>69</v>
      </c>
      <c r="E3462" s="2">
        <v>86063.69</v>
      </c>
      <c r="F3462" s="2" t="s">
        <v>69</v>
      </c>
    </row>
    <row r="3463">
      <c r="A3463" s="2" t="s">
        <v>10339</v>
      </c>
      <c r="B3463" s="2" t="s">
        <v>10340</v>
      </c>
      <c r="C3463" s="2">
        <v>29402</v>
      </c>
      <c r="D3463" s="2" t="s">
        <v>69</v>
      </c>
      <c r="E3463" s="2">
        <v>206853.49</v>
      </c>
      <c r="F3463" s="2" t="s">
        <v>69</v>
      </c>
    </row>
    <row r="3464">
      <c r="A3464" s="2" t="s">
        <v>12137</v>
      </c>
      <c r="B3464" s="2" t="s">
        <v>12138</v>
      </c>
      <c r="C3464" s="2">
        <v>8859</v>
      </c>
      <c r="D3464" s="2" t="s">
        <v>69</v>
      </c>
      <c r="E3464" s="2">
        <v>173813.58</v>
      </c>
      <c r="F3464" s="2" t="s">
        <v>69</v>
      </c>
    </row>
    <row r="3465">
      <c r="A3465" s="2" t="s">
        <v>10343</v>
      </c>
      <c r="B3465" s="2" t="s">
        <v>10344</v>
      </c>
      <c r="C3465" s="2">
        <v>800</v>
      </c>
      <c r="D3465" s="2" t="s">
        <v>69</v>
      </c>
      <c r="E3465" s="2">
        <v>11540.84</v>
      </c>
      <c r="F3465" s="2" t="s">
        <v>69</v>
      </c>
    </row>
    <row r="3466">
      <c r="A3466" s="2" t="s">
        <v>12139</v>
      </c>
      <c r="B3466" s="2" t="s">
        <v>12140</v>
      </c>
      <c r="C3466" s="2">
        <v>4873</v>
      </c>
      <c r="D3466" s="2" t="s">
        <v>69</v>
      </c>
      <c r="E3466" s="2">
        <v>33748.14</v>
      </c>
      <c r="F3466" s="2" t="s">
        <v>69</v>
      </c>
    </row>
    <row r="3467">
      <c r="A3467" s="2" t="s">
        <v>10347</v>
      </c>
      <c r="B3467" s="2" t="s">
        <v>10348</v>
      </c>
      <c r="C3467" s="2">
        <v>2433</v>
      </c>
      <c r="D3467" s="2" t="s">
        <v>69</v>
      </c>
      <c r="E3467" s="2">
        <v>36957.27</v>
      </c>
      <c r="F3467" s="2" t="s">
        <v>69</v>
      </c>
    </row>
    <row r="3468">
      <c r="A3468" s="2" t="s">
        <v>10349</v>
      </c>
      <c r="B3468" s="2" t="s">
        <v>10350</v>
      </c>
      <c r="C3468" s="2">
        <v>-6717</v>
      </c>
      <c r="D3468" s="2" t="s">
        <v>69</v>
      </c>
      <c r="E3468" s="2">
        <v>-116338.44</v>
      </c>
      <c r="F3468" s="2" t="s">
        <v>69</v>
      </c>
    </row>
    <row r="3469">
      <c r="A3469" s="2" t="s">
        <v>12141</v>
      </c>
      <c r="B3469" s="2" t="s">
        <v>12142</v>
      </c>
      <c r="C3469" s="2">
        <v>1100</v>
      </c>
      <c r="D3469" s="2" t="s">
        <v>69</v>
      </c>
      <c r="E3469" s="2">
        <v>60302</v>
      </c>
      <c r="F3469" s="2" t="s">
        <v>69</v>
      </c>
    </row>
    <row r="3470">
      <c r="A3470" s="2" t="s">
        <v>10351</v>
      </c>
      <c r="B3470" s="2" t="s">
        <v>10352</v>
      </c>
      <c r="C3470" s="2">
        <v>1251</v>
      </c>
      <c r="D3470" s="2" t="s">
        <v>69</v>
      </c>
      <c r="E3470" s="2">
        <v>94175.28</v>
      </c>
      <c r="F3470" s="2" t="s">
        <v>69</v>
      </c>
    </row>
    <row r="3471">
      <c r="A3471" s="2" t="s">
        <v>10353</v>
      </c>
      <c r="B3471" s="2" t="s">
        <v>10354</v>
      </c>
      <c r="C3471" s="2">
        <v>555</v>
      </c>
      <c r="D3471" s="2" t="s">
        <v>69</v>
      </c>
      <c r="E3471" s="2">
        <v>26134.95</v>
      </c>
      <c r="F3471" s="2" t="s">
        <v>69</v>
      </c>
    </row>
    <row r="3472">
      <c r="A3472" s="2" t="s">
        <v>10357</v>
      </c>
      <c r="B3472" s="2" t="s">
        <v>10358</v>
      </c>
      <c r="C3472" s="2">
        <v>-3981</v>
      </c>
      <c r="D3472" s="2" t="s">
        <v>69</v>
      </c>
      <c r="E3472" s="2">
        <v>-54340.65</v>
      </c>
      <c r="F3472" s="2" t="s">
        <v>69</v>
      </c>
    </row>
    <row r="3473">
      <c r="A3473" s="2" t="s">
        <v>10359</v>
      </c>
      <c r="B3473" s="2" t="s">
        <v>10360</v>
      </c>
      <c r="C3473" s="2">
        <v>-10176</v>
      </c>
      <c r="D3473" s="2" t="s">
        <v>69</v>
      </c>
      <c r="E3473" s="2">
        <v>-155838.64</v>
      </c>
      <c r="F3473" s="2" t="s">
        <v>69</v>
      </c>
    </row>
    <row r="3474">
      <c r="A3474" s="2" t="s">
        <v>10361</v>
      </c>
      <c r="B3474" s="2" t="s">
        <v>10362</v>
      </c>
      <c r="C3474" s="2">
        <v>-3338</v>
      </c>
      <c r="D3474" s="2" t="s">
        <v>69</v>
      </c>
      <c r="E3474" s="2">
        <v>-51004.64</v>
      </c>
      <c r="F3474" s="2" t="s">
        <v>69</v>
      </c>
    </row>
    <row r="3475">
      <c r="A3475" s="2" t="s">
        <v>10365</v>
      </c>
      <c r="B3475" s="2" t="s">
        <v>10366</v>
      </c>
      <c r="C3475" s="2">
        <v>10859</v>
      </c>
      <c r="D3475" s="2" t="s">
        <v>69</v>
      </c>
      <c r="E3475" s="2">
        <v>202486.16</v>
      </c>
      <c r="F3475" s="2" t="s">
        <v>69</v>
      </c>
    </row>
    <row r="3476">
      <c r="A3476" s="2" t="s">
        <v>10369</v>
      </c>
      <c r="B3476" s="2" t="s">
        <v>10370</v>
      </c>
      <c r="C3476" s="2">
        <v>-8517</v>
      </c>
      <c r="D3476" s="2" t="s">
        <v>69</v>
      </c>
      <c r="E3476" s="2">
        <v>-207530.13</v>
      </c>
      <c r="F3476" s="2" t="s">
        <v>69</v>
      </c>
    </row>
    <row r="3477">
      <c r="A3477" s="2" t="s">
        <v>10371</v>
      </c>
      <c r="B3477" s="2" t="s">
        <v>10372</v>
      </c>
      <c r="C3477" s="2">
        <v>7357</v>
      </c>
      <c r="D3477" s="2" t="s">
        <v>69</v>
      </c>
      <c r="E3477" s="2">
        <v>41596.03</v>
      </c>
      <c r="F3477" s="2" t="s">
        <v>69</v>
      </c>
    </row>
    <row r="3478">
      <c r="A3478" s="2" t="s">
        <v>12143</v>
      </c>
      <c r="B3478" s="2" t="s">
        <v>12144</v>
      </c>
      <c r="C3478" s="2">
        <v>-2700</v>
      </c>
      <c r="D3478" s="2" t="s">
        <v>69</v>
      </c>
      <c r="E3478" s="2">
        <v>-51487.32</v>
      </c>
      <c r="F3478" s="2" t="s">
        <v>69</v>
      </c>
    </row>
    <row r="3479">
      <c r="A3479" s="2" t="s">
        <v>12145</v>
      </c>
      <c r="B3479" s="2" t="s">
        <v>12146</v>
      </c>
      <c r="C3479" s="2">
        <v>6765</v>
      </c>
      <c r="D3479" s="2" t="s">
        <v>69</v>
      </c>
      <c r="E3479" s="2">
        <v>63591</v>
      </c>
      <c r="F3479" s="2" t="s">
        <v>69</v>
      </c>
    </row>
    <row r="3480">
      <c r="A3480" s="2" t="s">
        <v>10377</v>
      </c>
      <c r="B3480" s="2" t="s">
        <v>10378</v>
      </c>
      <c r="C3480" s="2">
        <v>-831</v>
      </c>
      <c r="D3480" s="2" t="s">
        <v>69</v>
      </c>
      <c r="E3480" s="2">
        <v>-29154.4</v>
      </c>
      <c r="F3480" s="2" t="s">
        <v>69</v>
      </c>
    </row>
    <row r="3481">
      <c r="A3481" s="2" t="s">
        <v>10379</v>
      </c>
      <c r="B3481" s="2" t="s">
        <v>10380</v>
      </c>
      <c r="C3481" s="2">
        <v>582</v>
      </c>
      <c r="D3481" s="2" t="s">
        <v>69</v>
      </c>
      <c r="E3481" s="2">
        <v>50420.91</v>
      </c>
      <c r="F3481" s="2" t="s">
        <v>69</v>
      </c>
    </row>
    <row r="3482">
      <c r="A3482" s="2" t="s">
        <v>12147</v>
      </c>
      <c r="B3482" s="2" t="s">
        <v>12148</v>
      </c>
      <c r="C3482" s="2">
        <v>-2700</v>
      </c>
      <c r="D3482" s="2" t="s">
        <v>69</v>
      </c>
      <c r="E3482" s="2">
        <v>-35407.89</v>
      </c>
      <c r="F3482" s="2" t="s">
        <v>69</v>
      </c>
    </row>
    <row r="3483">
      <c r="A3483" s="2" t="s">
        <v>10381</v>
      </c>
      <c r="B3483" s="2" t="s">
        <v>10382</v>
      </c>
      <c r="C3483" s="2">
        <v>5900</v>
      </c>
      <c r="D3483" s="2" t="s">
        <v>69</v>
      </c>
      <c r="E3483" s="2">
        <v>53981.12</v>
      </c>
      <c r="F3483" s="2" t="s">
        <v>69</v>
      </c>
    </row>
    <row r="3484">
      <c r="A3484" s="2" t="s">
        <v>12149</v>
      </c>
      <c r="B3484" s="2" t="s">
        <v>12150</v>
      </c>
      <c r="C3484" s="2">
        <v>-43900</v>
      </c>
      <c r="D3484" s="2" t="s">
        <v>69</v>
      </c>
      <c r="E3484" s="2">
        <v>-432200.6</v>
      </c>
      <c r="F3484" s="2" t="s">
        <v>69</v>
      </c>
    </row>
    <row r="3485">
      <c r="A3485" s="2" t="s">
        <v>10383</v>
      </c>
      <c r="B3485" s="2" t="s">
        <v>10384</v>
      </c>
      <c r="C3485" s="2">
        <v>-3328</v>
      </c>
      <c r="D3485" s="2" t="s">
        <v>69</v>
      </c>
      <c r="E3485" s="2">
        <v>-101907.62</v>
      </c>
      <c r="F3485" s="2" t="s">
        <v>69</v>
      </c>
    </row>
    <row r="3486">
      <c r="A3486" s="2" t="s">
        <v>12151</v>
      </c>
      <c r="B3486" s="2" t="s">
        <v>12152</v>
      </c>
      <c r="C3486" s="2">
        <v>-3700</v>
      </c>
      <c r="D3486" s="2" t="s">
        <v>69</v>
      </c>
      <c r="E3486" s="2">
        <v>-21493.62</v>
      </c>
      <c r="F3486" s="2" t="s">
        <v>69</v>
      </c>
    </row>
    <row r="3487">
      <c r="A3487" s="2" t="s">
        <v>12153</v>
      </c>
      <c r="B3487" s="2" t="s">
        <v>12154</v>
      </c>
      <c r="C3487" s="2">
        <v>-2100</v>
      </c>
      <c r="D3487" s="2" t="s">
        <v>69</v>
      </c>
      <c r="E3487" s="2">
        <v>-103724.05</v>
      </c>
      <c r="F3487" s="2" t="s">
        <v>69</v>
      </c>
    </row>
    <row r="3488">
      <c r="A3488" s="2" t="s">
        <v>12155</v>
      </c>
      <c r="B3488" s="2" t="s">
        <v>12156</v>
      </c>
      <c r="C3488" s="2">
        <v>-1700</v>
      </c>
      <c r="D3488" s="2" t="s">
        <v>69</v>
      </c>
      <c r="E3488" s="2">
        <v>-211142.76</v>
      </c>
      <c r="F3488" s="2" t="s">
        <v>69</v>
      </c>
    </row>
    <row r="3489">
      <c r="A3489" s="2" t="s">
        <v>12157</v>
      </c>
      <c r="B3489" s="2" t="s">
        <v>12158</v>
      </c>
      <c r="C3489" s="2">
        <v>-31200</v>
      </c>
      <c r="D3489" s="2" t="s">
        <v>69</v>
      </c>
      <c r="E3489" s="2">
        <v>-72640.11</v>
      </c>
      <c r="F3489" s="2" t="s">
        <v>69</v>
      </c>
    </row>
    <row r="3490">
      <c r="A3490" s="2" t="s">
        <v>10387</v>
      </c>
      <c r="B3490" s="2" t="s">
        <v>10388</v>
      </c>
      <c r="C3490" s="2">
        <v>2300</v>
      </c>
      <c r="D3490" s="2" t="s">
        <v>69</v>
      </c>
      <c r="E3490" s="2">
        <v>47632.91</v>
      </c>
      <c r="F3490" s="2" t="s">
        <v>69</v>
      </c>
    </row>
    <row r="3491">
      <c r="A3491" s="2" t="s">
        <v>10389</v>
      </c>
      <c r="B3491" s="2" t="s">
        <v>10390</v>
      </c>
      <c r="C3491" s="2">
        <v>-10983</v>
      </c>
      <c r="D3491" s="2" t="s">
        <v>69</v>
      </c>
      <c r="E3491" s="2">
        <v>-90825.68</v>
      </c>
      <c r="F3491" s="2" t="s">
        <v>69</v>
      </c>
    </row>
    <row r="3492">
      <c r="A3492" s="2" t="s">
        <v>12159</v>
      </c>
      <c r="B3492" s="2" t="s">
        <v>12160</v>
      </c>
      <c r="C3492" s="2">
        <v>-4700</v>
      </c>
      <c r="D3492" s="2" t="s">
        <v>69</v>
      </c>
      <c r="E3492" s="2">
        <v>-121639.83</v>
      </c>
      <c r="F3492" s="2" t="s">
        <v>69</v>
      </c>
    </row>
    <row r="3493">
      <c r="A3493" s="2" t="s">
        <v>12161</v>
      </c>
      <c r="B3493" s="2" t="s">
        <v>12162</v>
      </c>
      <c r="C3493" s="2">
        <v>-64800</v>
      </c>
      <c r="D3493" s="2" t="s">
        <v>69</v>
      </c>
      <c r="E3493" s="2">
        <v>-137679.9</v>
      </c>
      <c r="F3493" s="2" t="s">
        <v>69</v>
      </c>
    </row>
    <row r="3494">
      <c r="A3494" s="2" t="s">
        <v>12163</v>
      </c>
      <c r="B3494" s="2" t="s">
        <v>12164</v>
      </c>
      <c r="C3494" s="2">
        <v>-800</v>
      </c>
      <c r="D3494" s="2" t="s">
        <v>69</v>
      </c>
      <c r="E3494" s="2">
        <v>-54925.34</v>
      </c>
      <c r="F3494" s="2" t="s">
        <v>69</v>
      </c>
    </row>
    <row r="3495">
      <c r="A3495" s="2" t="s">
        <v>12165</v>
      </c>
      <c r="B3495" s="2" t="s">
        <v>12166</v>
      </c>
      <c r="C3495" s="2">
        <v>3614</v>
      </c>
      <c r="D3495" s="2" t="s">
        <v>69</v>
      </c>
      <c r="E3495" s="2">
        <v>43963.39</v>
      </c>
      <c r="F3495" s="2" t="s">
        <v>69</v>
      </c>
    </row>
    <row r="3496">
      <c r="A3496" s="2" t="s">
        <v>12167</v>
      </c>
      <c r="B3496" s="2" t="s">
        <v>12168</v>
      </c>
      <c r="C3496" s="2">
        <v>-2900</v>
      </c>
      <c r="D3496" s="2" t="s">
        <v>69</v>
      </c>
      <c r="E3496" s="2">
        <v>-61189.97</v>
      </c>
      <c r="F3496" s="2" t="s">
        <v>69</v>
      </c>
    </row>
    <row r="3497">
      <c r="A3497" s="2" t="s">
        <v>12169</v>
      </c>
      <c r="B3497" s="2" t="s">
        <v>12170</v>
      </c>
      <c r="C3497" s="2">
        <v>-8900</v>
      </c>
      <c r="D3497" s="2" t="s">
        <v>69</v>
      </c>
      <c r="E3497" s="2">
        <v>-137601.85</v>
      </c>
      <c r="F3497" s="2" t="s">
        <v>69</v>
      </c>
    </row>
    <row r="3498">
      <c r="A3498" s="2" t="s">
        <v>12171</v>
      </c>
      <c r="B3498" s="2" t="s">
        <v>12172</v>
      </c>
      <c r="C3498" s="2">
        <v>-36800</v>
      </c>
      <c r="D3498" s="2" t="s">
        <v>69</v>
      </c>
      <c r="E3498" s="2">
        <v>-268845.65</v>
      </c>
      <c r="F3498" s="2" t="s">
        <v>69</v>
      </c>
    </row>
    <row r="3499">
      <c r="A3499" s="2" t="s">
        <v>12173</v>
      </c>
      <c r="B3499" s="2" t="s">
        <v>12174</v>
      </c>
      <c r="C3499" s="2">
        <v>1600</v>
      </c>
      <c r="D3499" s="2" t="s">
        <v>69</v>
      </c>
      <c r="E3499" s="2">
        <v>15570.23</v>
      </c>
      <c r="F3499" s="2" t="s">
        <v>69</v>
      </c>
    </row>
    <row r="3500">
      <c r="A3500" s="2" t="s">
        <v>12175</v>
      </c>
      <c r="B3500" s="2" t="s">
        <v>12176</v>
      </c>
      <c r="C3500" s="2">
        <v>-2400</v>
      </c>
      <c r="D3500" s="2" t="s">
        <v>69</v>
      </c>
      <c r="E3500" s="2">
        <v>-103221.38</v>
      </c>
      <c r="F3500" s="2" t="s">
        <v>69</v>
      </c>
    </row>
    <row r="3501">
      <c r="A3501" s="2" t="s">
        <v>12177</v>
      </c>
      <c r="B3501" s="2" t="s">
        <v>12178</v>
      </c>
      <c r="C3501" s="2">
        <v>-600</v>
      </c>
      <c r="D3501" s="2" t="s">
        <v>69</v>
      </c>
      <c r="E3501" s="2">
        <v>-19408.12</v>
      </c>
      <c r="F3501" s="2" t="s">
        <v>69</v>
      </c>
    </row>
    <row r="3502">
      <c r="A3502" s="2" t="s">
        <v>12179</v>
      </c>
      <c r="B3502" s="2" t="s">
        <v>12180</v>
      </c>
      <c r="C3502" s="2">
        <v>-8400</v>
      </c>
      <c r="D3502" s="2" t="s">
        <v>69</v>
      </c>
      <c r="E3502" s="2">
        <v>-53480.31</v>
      </c>
      <c r="F3502" s="2" t="s">
        <v>69</v>
      </c>
    </row>
    <row r="3503">
      <c r="A3503" s="2" t="s">
        <v>12181</v>
      </c>
      <c r="B3503" s="2" t="s">
        <v>12182</v>
      </c>
      <c r="C3503" s="2">
        <v>-12700</v>
      </c>
      <c r="D3503" s="2" t="s">
        <v>69</v>
      </c>
      <c r="E3503" s="2">
        <v>-142831.76</v>
      </c>
      <c r="F3503" s="2" t="s">
        <v>69</v>
      </c>
    </row>
    <row r="3504">
      <c r="A3504" s="2" t="s">
        <v>12183</v>
      </c>
      <c r="B3504" s="2" t="s">
        <v>12184</v>
      </c>
      <c r="C3504" s="2">
        <v>-3700</v>
      </c>
      <c r="D3504" s="2" t="s">
        <v>69</v>
      </c>
      <c r="E3504" s="2">
        <v>-121927.07</v>
      </c>
      <c r="F3504" s="2" t="s">
        <v>69</v>
      </c>
    </row>
    <row r="3505">
      <c r="A3505" s="2" t="s">
        <v>12185</v>
      </c>
      <c r="B3505" s="2" t="s">
        <v>12186</v>
      </c>
      <c r="C3505" s="2">
        <v>-14</v>
      </c>
      <c r="D3505" s="2" t="s">
        <v>69</v>
      </c>
      <c r="E3505" s="2">
        <v>-18545.72</v>
      </c>
      <c r="F3505" s="2" t="s">
        <v>69</v>
      </c>
    </row>
    <row r="3506">
      <c r="A3506" s="2" t="s">
        <v>10393</v>
      </c>
      <c r="B3506" s="2" t="s">
        <v>10394</v>
      </c>
      <c r="C3506" s="2">
        <v>-1523</v>
      </c>
      <c r="D3506" s="2" t="s">
        <v>69</v>
      </c>
      <c r="E3506" s="2">
        <v>-36582.46</v>
      </c>
      <c r="F3506" s="2" t="s">
        <v>69</v>
      </c>
    </row>
    <row r="3507">
      <c r="A3507" s="2" t="s">
        <v>12187</v>
      </c>
      <c r="B3507" s="2" t="s">
        <v>12188</v>
      </c>
      <c r="C3507" s="2">
        <v>-90000</v>
      </c>
      <c r="D3507" s="2" t="s">
        <v>69</v>
      </c>
      <c r="E3507" s="2">
        <v>-301509.59</v>
      </c>
      <c r="F3507" s="2" t="s">
        <v>69</v>
      </c>
    </row>
    <row r="3508">
      <c r="A3508" s="2" t="s">
        <v>10395</v>
      </c>
      <c r="B3508" s="2" t="s">
        <v>10396</v>
      </c>
      <c r="C3508" s="2">
        <v>-1143</v>
      </c>
      <c r="D3508" s="2" t="s">
        <v>69</v>
      </c>
      <c r="E3508" s="2">
        <v>-77163.93</v>
      </c>
      <c r="F3508" s="2" t="s">
        <v>69</v>
      </c>
    </row>
    <row r="3509">
      <c r="A3509" s="2" t="s">
        <v>12189</v>
      </c>
      <c r="B3509" s="2" t="s">
        <v>12190</v>
      </c>
      <c r="C3509" s="2">
        <v>-3421</v>
      </c>
      <c r="D3509" s="2" t="s">
        <v>69</v>
      </c>
      <c r="E3509" s="2">
        <v>-113668.88</v>
      </c>
      <c r="F3509" s="2" t="s">
        <v>69</v>
      </c>
    </row>
    <row r="3510">
      <c r="A3510" s="2" t="s">
        <v>10397</v>
      </c>
      <c r="B3510" s="2" t="s">
        <v>10398</v>
      </c>
      <c r="C3510" s="2">
        <v>-10001</v>
      </c>
      <c r="D3510" s="2" t="s">
        <v>69</v>
      </c>
      <c r="E3510" s="2">
        <v>-351335.13</v>
      </c>
      <c r="F3510" s="2" t="s">
        <v>69</v>
      </c>
    </row>
    <row r="3511">
      <c r="A3511" s="2" t="s">
        <v>10399</v>
      </c>
      <c r="B3511" s="2" t="s">
        <v>10400</v>
      </c>
      <c r="C3511" s="2">
        <v>-216</v>
      </c>
      <c r="D3511" s="2" t="s">
        <v>69</v>
      </c>
      <c r="E3511" s="2">
        <v>-20129.04</v>
      </c>
      <c r="F3511" s="2" t="s">
        <v>69</v>
      </c>
    </row>
    <row r="3512">
      <c r="A3512" s="2" t="s">
        <v>10401</v>
      </c>
      <c r="B3512" s="2" t="s">
        <v>10402</v>
      </c>
      <c r="C3512" s="2">
        <v>4900</v>
      </c>
      <c r="D3512" s="2" t="s">
        <v>69</v>
      </c>
      <c r="E3512" s="2">
        <v>40233.12</v>
      </c>
      <c r="F3512" s="2" t="s">
        <v>69</v>
      </c>
    </row>
    <row r="3513">
      <c r="A3513" s="2" t="s">
        <v>12191</v>
      </c>
      <c r="B3513" s="2" t="s">
        <v>12192</v>
      </c>
      <c r="C3513" s="2">
        <v>-19200</v>
      </c>
      <c r="D3513" s="2" t="s">
        <v>69</v>
      </c>
      <c r="E3513" s="2">
        <v>-168675.6</v>
      </c>
      <c r="F3513" s="2" t="s">
        <v>69</v>
      </c>
    </row>
    <row r="3514">
      <c r="A3514" s="2" t="s">
        <v>10405</v>
      </c>
      <c r="B3514" s="2" t="s">
        <v>10406</v>
      </c>
      <c r="C3514" s="2">
        <v>4900</v>
      </c>
      <c r="D3514" s="2" t="s">
        <v>69</v>
      </c>
      <c r="E3514" s="2">
        <v>56682.18</v>
      </c>
      <c r="F3514" s="2" t="s">
        <v>69</v>
      </c>
    </row>
    <row r="3515">
      <c r="A3515" s="2" t="s">
        <v>10407</v>
      </c>
      <c r="B3515" s="2" t="s">
        <v>10408</v>
      </c>
      <c r="C3515" s="2">
        <v>5700</v>
      </c>
      <c r="D3515" s="2" t="s">
        <v>69</v>
      </c>
      <c r="E3515" s="2">
        <v>66648.35</v>
      </c>
      <c r="F3515" s="2" t="s">
        <v>69</v>
      </c>
    </row>
    <row r="3516">
      <c r="A3516" s="2" t="s">
        <v>10409</v>
      </c>
      <c r="B3516" s="2" t="s">
        <v>10410</v>
      </c>
      <c r="C3516" s="2">
        <v>2672</v>
      </c>
      <c r="D3516" s="2" t="s">
        <v>69</v>
      </c>
      <c r="E3516" s="2">
        <v>2149.96</v>
      </c>
      <c r="F3516" s="2" t="s">
        <v>69</v>
      </c>
    </row>
    <row r="3517">
      <c r="A3517" s="2" t="s">
        <v>12193</v>
      </c>
      <c r="B3517" s="2" t="s">
        <v>12194</v>
      </c>
      <c r="C3517" s="2">
        <v>-4800</v>
      </c>
      <c r="D3517" s="2" t="s">
        <v>69</v>
      </c>
      <c r="E3517" s="2">
        <v>-54804.71</v>
      </c>
      <c r="F3517" s="2" t="s">
        <v>69</v>
      </c>
    </row>
    <row r="3518">
      <c r="A3518" s="2" t="s">
        <v>12195</v>
      </c>
      <c r="B3518" s="2" t="s">
        <v>12196</v>
      </c>
      <c r="C3518" s="2">
        <v>-1400</v>
      </c>
      <c r="D3518" s="2" t="s">
        <v>69</v>
      </c>
      <c r="E3518" s="2">
        <v>-38545.85</v>
      </c>
      <c r="F3518" s="2" t="s">
        <v>69</v>
      </c>
    </row>
    <row r="3519">
      <c r="A3519" s="2" t="s">
        <v>10413</v>
      </c>
      <c r="B3519" s="2" t="s">
        <v>10414</v>
      </c>
      <c r="C3519" s="2">
        <v>1763</v>
      </c>
      <c r="D3519" s="2" t="s">
        <v>69</v>
      </c>
      <c r="E3519" s="2">
        <v>112497.03</v>
      </c>
      <c r="F3519" s="2" t="s">
        <v>69</v>
      </c>
    </row>
    <row r="3520">
      <c r="A3520" s="2" t="s">
        <v>10417</v>
      </c>
      <c r="B3520" s="2" t="s">
        <v>10418</v>
      </c>
      <c r="C3520" s="2">
        <v>6600</v>
      </c>
      <c r="D3520" s="2" t="s">
        <v>69</v>
      </c>
      <c r="E3520" s="2">
        <v>64052.13</v>
      </c>
      <c r="F3520" s="2" t="s">
        <v>69</v>
      </c>
    </row>
    <row r="3521">
      <c r="A3521" s="2" t="s">
        <v>12197</v>
      </c>
      <c r="B3521" s="2" t="s">
        <v>12198</v>
      </c>
      <c r="C3521" s="2">
        <v>-8100</v>
      </c>
      <c r="D3521" s="2" t="s">
        <v>69</v>
      </c>
      <c r="E3521" s="2">
        <v>-263764.49</v>
      </c>
      <c r="F3521" s="2" t="s">
        <v>69</v>
      </c>
    </row>
    <row r="3522">
      <c r="A3522" s="2" t="s">
        <v>10419</v>
      </c>
      <c r="B3522" s="2" t="s">
        <v>10420</v>
      </c>
      <c r="C3522" s="2">
        <v>3138</v>
      </c>
      <c r="D3522" s="2" t="s">
        <v>69</v>
      </c>
      <c r="E3522" s="2">
        <v>31110.6</v>
      </c>
      <c r="F3522" s="2" t="s">
        <v>69</v>
      </c>
    </row>
    <row r="3523">
      <c r="A3523" s="2" t="s">
        <v>12199</v>
      </c>
      <c r="B3523" s="2" t="s">
        <v>12200</v>
      </c>
      <c r="C3523" s="2">
        <v>1600</v>
      </c>
      <c r="D3523" s="2" t="s">
        <v>69</v>
      </c>
      <c r="E3523" s="2">
        <v>9895.68</v>
      </c>
      <c r="F3523" s="2" t="s">
        <v>69</v>
      </c>
    </row>
    <row r="3524">
      <c r="A3524" s="2" t="s">
        <v>10421</v>
      </c>
      <c r="B3524" s="2" t="s">
        <v>10422</v>
      </c>
      <c r="C3524" s="2">
        <v>7800</v>
      </c>
      <c r="D3524" s="2" t="s">
        <v>69</v>
      </c>
      <c r="E3524" s="2">
        <v>160814.45</v>
      </c>
      <c r="F3524" s="2" t="s">
        <v>69</v>
      </c>
    </row>
    <row r="3525">
      <c r="A3525" s="2" t="s">
        <v>12201</v>
      </c>
      <c r="B3525" s="2" t="s">
        <v>12202</v>
      </c>
      <c r="C3525" s="2">
        <v>6354</v>
      </c>
      <c r="D3525" s="2" t="s">
        <v>69</v>
      </c>
      <c r="E3525" s="2">
        <v>124473.84</v>
      </c>
      <c r="F3525" s="2" t="s">
        <v>69</v>
      </c>
    </row>
    <row r="3526">
      <c r="A3526" s="2" t="s">
        <v>12203</v>
      </c>
      <c r="B3526" s="2" t="s">
        <v>12204</v>
      </c>
      <c r="C3526" s="2">
        <v>-17800</v>
      </c>
      <c r="D3526" s="2" t="s">
        <v>69</v>
      </c>
      <c r="E3526" s="2">
        <v>-71080.69</v>
      </c>
      <c r="F3526" s="2" t="s">
        <v>69</v>
      </c>
    </row>
    <row r="3527">
      <c r="A3527" s="2" t="s">
        <v>12205</v>
      </c>
      <c r="B3527" s="2" t="s">
        <v>12206</v>
      </c>
      <c r="C3527" s="2">
        <v>-6900</v>
      </c>
      <c r="D3527" s="2" t="s">
        <v>69</v>
      </c>
      <c r="E3527" s="2">
        <v>-94758.17</v>
      </c>
      <c r="F3527" s="2" t="s">
        <v>69</v>
      </c>
    </row>
    <row r="3528">
      <c r="A3528" s="2" t="s">
        <v>12207</v>
      </c>
      <c r="B3528" s="2" t="s">
        <v>12208</v>
      </c>
      <c r="C3528" s="2">
        <v>-29500</v>
      </c>
      <c r="D3528" s="2" t="s">
        <v>69</v>
      </c>
      <c r="E3528" s="2">
        <v>-345423.15</v>
      </c>
      <c r="F3528" s="2" t="s">
        <v>69</v>
      </c>
    </row>
    <row r="3529">
      <c r="A3529" s="2" t="s">
        <v>12209</v>
      </c>
      <c r="B3529" s="2" t="s">
        <v>12210</v>
      </c>
      <c r="C3529" s="2">
        <v>-8600</v>
      </c>
      <c r="D3529" s="2" t="s">
        <v>69</v>
      </c>
      <c r="E3529" s="2">
        <v>-107369.34</v>
      </c>
      <c r="F3529" s="2" t="s">
        <v>69</v>
      </c>
    </row>
    <row r="3530">
      <c r="A3530" s="2" t="s">
        <v>10427</v>
      </c>
      <c r="B3530" s="2" t="s">
        <v>10428</v>
      </c>
      <c r="C3530" s="2">
        <v>-44206</v>
      </c>
      <c r="D3530" s="2" t="s">
        <v>69</v>
      </c>
      <c r="E3530" s="2">
        <v>-188725.06</v>
      </c>
      <c r="F3530" s="2" t="s">
        <v>69</v>
      </c>
    </row>
    <row r="3531">
      <c r="A3531" s="2" t="s">
        <v>10429</v>
      </c>
      <c r="B3531" s="2" t="s">
        <v>10430</v>
      </c>
      <c r="C3531" s="2">
        <v>3408</v>
      </c>
      <c r="D3531" s="2" t="s">
        <v>69</v>
      </c>
      <c r="E3531" s="2">
        <v>59742.24</v>
      </c>
      <c r="F3531" s="2" t="s">
        <v>69</v>
      </c>
    </row>
    <row r="3532">
      <c r="A3532" s="2" t="s">
        <v>10431</v>
      </c>
      <c r="B3532" s="2" t="s">
        <v>10432</v>
      </c>
      <c r="C3532" s="2">
        <v>11200</v>
      </c>
      <c r="D3532" s="2" t="s">
        <v>69</v>
      </c>
      <c r="E3532" s="2">
        <v>130743.12</v>
      </c>
      <c r="F3532" s="2" t="s">
        <v>69</v>
      </c>
    </row>
    <row r="3533">
      <c r="A3533" s="2" t="s">
        <v>12211</v>
      </c>
      <c r="B3533" s="2" t="s">
        <v>12212</v>
      </c>
      <c r="C3533" s="2">
        <v>4882</v>
      </c>
      <c r="D3533" s="2" t="s">
        <v>69</v>
      </c>
      <c r="E3533" s="2">
        <v>23333.06</v>
      </c>
      <c r="F3533" s="2" t="s">
        <v>69</v>
      </c>
    </row>
    <row r="3534">
      <c r="A3534" s="2" t="s">
        <v>10435</v>
      </c>
      <c r="B3534" s="2" t="s">
        <v>10436</v>
      </c>
      <c r="C3534" s="2">
        <v>-40225</v>
      </c>
      <c r="D3534" s="2" t="s">
        <v>69</v>
      </c>
      <c r="E3534" s="2">
        <v>-236677.14</v>
      </c>
      <c r="F3534" s="2" t="s">
        <v>69</v>
      </c>
    </row>
    <row r="3535">
      <c r="A3535" s="2" t="s">
        <v>12213</v>
      </c>
      <c r="B3535" s="2" t="s">
        <v>12214</v>
      </c>
      <c r="C3535" s="2">
        <v>6607</v>
      </c>
      <c r="D3535" s="2" t="s">
        <v>69</v>
      </c>
      <c r="E3535" s="2">
        <v>71388.54</v>
      </c>
      <c r="F3535" s="2" t="s">
        <v>69</v>
      </c>
    </row>
    <row r="3536">
      <c r="A3536" s="2" t="s">
        <v>10441</v>
      </c>
      <c r="B3536" s="2" t="s">
        <v>10442</v>
      </c>
      <c r="C3536" s="2">
        <v>4700</v>
      </c>
      <c r="D3536" s="2" t="s">
        <v>69</v>
      </c>
      <c r="E3536" s="2">
        <v>93782.04</v>
      </c>
      <c r="F3536" s="2" t="s">
        <v>69</v>
      </c>
    </row>
    <row r="3537">
      <c r="A3537" s="2" t="s">
        <v>10443</v>
      </c>
      <c r="B3537" s="2" t="s">
        <v>10444</v>
      </c>
      <c r="C3537" s="2">
        <v>1060</v>
      </c>
      <c r="D3537" s="2" t="s">
        <v>69</v>
      </c>
      <c r="E3537" s="2">
        <v>13840.92</v>
      </c>
      <c r="F3537" s="2" t="s">
        <v>69</v>
      </c>
    </row>
    <row r="3538">
      <c r="A3538" s="2" t="s">
        <v>12215</v>
      </c>
      <c r="B3538" s="2" t="s">
        <v>12216</v>
      </c>
      <c r="C3538" s="2">
        <v>788</v>
      </c>
      <c r="D3538" s="2" t="s">
        <v>69</v>
      </c>
      <c r="E3538" s="2">
        <v>40763.24</v>
      </c>
      <c r="F3538" s="2" t="s">
        <v>69</v>
      </c>
    </row>
    <row r="3539">
      <c r="A3539" s="2" t="s">
        <v>10445</v>
      </c>
      <c r="B3539" s="2" t="s">
        <v>10446</v>
      </c>
      <c r="C3539" s="2">
        <v>-1125</v>
      </c>
      <c r="D3539" s="2" t="s">
        <v>69</v>
      </c>
      <c r="E3539" s="2">
        <v>-14325.65</v>
      </c>
      <c r="F3539" s="2" t="s">
        <v>69</v>
      </c>
    </row>
    <row r="3540">
      <c r="A3540" s="2" t="s">
        <v>10449</v>
      </c>
      <c r="B3540" s="2" t="s">
        <v>10450</v>
      </c>
      <c r="C3540" s="2">
        <v>-7101</v>
      </c>
      <c r="D3540" s="2" t="s">
        <v>69</v>
      </c>
      <c r="E3540" s="2">
        <v>-81519.48</v>
      </c>
      <c r="F3540" s="2" t="s">
        <v>69</v>
      </c>
    </row>
    <row r="3541">
      <c r="A3541" s="2" t="s">
        <v>12217</v>
      </c>
      <c r="B3541" s="2" t="s">
        <v>12218</v>
      </c>
      <c r="C3541" s="2">
        <v>-684</v>
      </c>
      <c r="D3541" s="2" t="s">
        <v>69</v>
      </c>
      <c r="E3541" s="2">
        <v>-5861.88</v>
      </c>
      <c r="F3541" s="2" t="s">
        <v>69</v>
      </c>
    </row>
    <row r="3542">
      <c r="A3542" s="2" t="s">
        <v>10451</v>
      </c>
      <c r="B3542" s="2" t="s">
        <v>10452</v>
      </c>
      <c r="C3542" s="2">
        <v>-3229</v>
      </c>
      <c r="D3542" s="2" t="s">
        <v>69</v>
      </c>
      <c r="E3542" s="2">
        <v>-97257.48</v>
      </c>
      <c r="F3542" s="2" t="s">
        <v>69</v>
      </c>
    </row>
    <row r="3543">
      <c r="A3543" s="2" t="s">
        <v>10455</v>
      </c>
      <c r="B3543" s="2" t="s">
        <v>10456</v>
      </c>
      <c r="C3543" s="2">
        <v>-393</v>
      </c>
      <c r="D3543" s="2" t="s">
        <v>69</v>
      </c>
      <c r="E3543" s="2">
        <v>-28920.91</v>
      </c>
      <c r="F3543" s="2" t="s">
        <v>69</v>
      </c>
    </row>
    <row r="3544">
      <c r="A3544" s="2" t="s">
        <v>12219</v>
      </c>
      <c r="B3544" s="2" t="s">
        <v>12220</v>
      </c>
      <c r="C3544" s="2">
        <v>412</v>
      </c>
      <c r="D3544" s="2" t="s">
        <v>69</v>
      </c>
      <c r="E3544" s="2">
        <v>20175.64</v>
      </c>
      <c r="F3544" s="2" t="s">
        <v>69</v>
      </c>
    </row>
    <row r="3545">
      <c r="A3545" s="2" t="s">
        <v>10457</v>
      </c>
      <c r="B3545" s="2" t="s">
        <v>10458</v>
      </c>
      <c r="C3545" s="2">
        <v>-3810</v>
      </c>
      <c r="D3545" s="2" t="s">
        <v>69</v>
      </c>
      <c r="E3545" s="2">
        <v>-73494.9</v>
      </c>
      <c r="F3545" s="2" t="s">
        <v>69</v>
      </c>
    </row>
    <row r="3546">
      <c r="A3546" s="2" t="s">
        <v>12221</v>
      </c>
      <c r="B3546" s="2" t="s">
        <v>12222</v>
      </c>
      <c r="C3546" s="2">
        <v>5137</v>
      </c>
      <c r="D3546" s="2" t="s">
        <v>69</v>
      </c>
      <c r="E3546" s="2">
        <v>105051.65</v>
      </c>
      <c r="F3546" s="2" t="s">
        <v>69</v>
      </c>
    </row>
    <row r="3547">
      <c r="A3547" s="2" t="s">
        <v>10459</v>
      </c>
      <c r="B3547" s="2" t="s">
        <v>10460</v>
      </c>
      <c r="C3547" s="2">
        <v>8639</v>
      </c>
      <c r="D3547" s="2" t="s">
        <v>69</v>
      </c>
      <c r="E3547" s="2">
        <v>122846.58</v>
      </c>
      <c r="F3547" s="2" t="s">
        <v>69</v>
      </c>
    </row>
    <row r="3548">
      <c r="A3548" s="2" t="s">
        <v>10461</v>
      </c>
      <c r="B3548" s="2" t="s">
        <v>10462</v>
      </c>
      <c r="C3548" s="2">
        <v>-55081</v>
      </c>
      <c r="D3548" s="2" t="s">
        <v>69</v>
      </c>
      <c r="E3548" s="2">
        <v>-83602.8</v>
      </c>
      <c r="F3548" s="2" t="s">
        <v>69</v>
      </c>
    </row>
    <row r="3549">
      <c r="A3549" s="2" t="s">
        <v>12223</v>
      </c>
      <c r="B3549" s="2" t="s">
        <v>12224</v>
      </c>
      <c r="C3549" s="2">
        <v>-11369</v>
      </c>
      <c r="D3549" s="2" t="s">
        <v>69</v>
      </c>
      <c r="E3549" s="2">
        <v>-352211.62</v>
      </c>
      <c r="F3549" s="2" t="s">
        <v>69</v>
      </c>
    </row>
    <row r="3550">
      <c r="A3550" s="2" t="s">
        <v>12225</v>
      </c>
      <c r="B3550" s="2" t="s">
        <v>12226</v>
      </c>
      <c r="C3550" s="2">
        <v>-2739</v>
      </c>
      <c r="D3550" s="2" t="s">
        <v>69</v>
      </c>
      <c r="E3550" s="2">
        <v>-42536.67</v>
      </c>
      <c r="F3550" s="2" t="s">
        <v>69</v>
      </c>
    </row>
    <row r="3551">
      <c r="A3551" s="2" t="s">
        <v>12227</v>
      </c>
      <c r="B3551" s="2" t="s">
        <v>12228</v>
      </c>
      <c r="C3551" s="2">
        <v>2222</v>
      </c>
      <c r="D3551" s="2" t="s">
        <v>69</v>
      </c>
      <c r="E3551" s="2">
        <v>66460.02</v>
      </c>
      <c r="F3551" s="2" t="s">
        <v>69</v>
      </c>
    </row>
    <row r="3552">
      <c r="A3552" s="2" t="s">
        <v>12229</v>
      </c>
      <c r="B3552" s="2" t="s">
        <v>12230</v>
      </c>
      <c r="C3552" s="2">
        <v>-3600</v>
      </c>
      <c r="D3552" s="2" t="s">
        <v>69</v>
      </c>
      <c r="E3552" s="2">
        <v>-77877.06</v>
      </c>
      <c r="F3552" s="2" t="s">
        <v>69</v>
      </c>
    </row>
    <row r="3553">
      <c r="A3553" s="2" t="s">
        <v>12231</v>
      </c>
      <c r="B3553" s="2" t="s">
        <v>12232</v>
      </c>
      <c r="C3553" s="2">
        <v>-8200</v>
      </c>
      <c r="D3553" s="2" t="s">
        <v>69</v>
      </c>
      <c r="E3553" s="2">
        <v>-222340.87</v>
      </c>
      <c r="F3553" s="2" t="s">
        <v>69</v>
      </c>
    </row>
    <row r="3554">
      <c r="A3554" s="2" t="s">
        <v>10467</v>
      </c>
      <c r="B3554" s="2" t="s">
        <v>10468</v>
      </c>
      <c r="C3554" s="2">
        <v>25100</v>
      </c>
      <c r="D3554" s="2" t="s">
        <v>69</v>
      </c>
      <c r="E3554" s="2">
        <v>97175.29</v>
      </c>
      <c r="F3554" s="2" t="s">
        <v>69</v>
      </c>
    </row>
    <row r="3555">
      <c r="A3555" s="2" t="s">
        <v>12233</v>
      </c>
      <c r="B3555" s="2" t="s">
        <v>12234</v>
      </c>
      <c r="C3555" s="2">
        <v>-34700</v>
      </c>
      <c r="D3555" s="2" t="s">
        <v>69</v>
      </c>
      <c r="E3555" s="2">
        <v>-299710.31</v>
      </c>
      <c r="F3555" s="2" t="s">
        <v>69</v>
      </c>
    </row>
    <row r="3556">
      <c r="A3556" s="2" t="s">
        <v>12235</v>
      </c>
      <c r="B3556" s="2" t="s">
        <v>12236</v>
      </c>
      <c r="C3556" s="2">
        <v>-3000</v>
      </c>
      <c r="D3556" s="2" t="s">
        <v>69</v>
      </c>
      <c r="E3556" s="2">
        <v>-33799.08</v>
      </c>
      <c r="F3556" s="2" t="s">
        <v>69</v>
      </c>
    </row>
    <row r="3557">
      <c r="A3557" s="2" t="s">
        <v>12237</v>
      </c>
      <c r="B3557" s="2" t="s">
        <v>12238</v>
      </c>
      <c r="C3557" s="2">
        <v>-1000</v>
      </c>
      <c r="D3557" s="2" t="s">
        <v>69</v>
      </c>
      <c r="E3557" s="2">
        <v>-27662.32</v>
      </c>
      <c r="F3557" s="2" t="s">
        <v>69</v>
      </c>
    </row>
    <row r="3558">
      <c r="A3558" s="2" t="s">
        <v>10473</v>
      </c>
      <c r="B3558" s="2" t="s">
        <v>10474</v>
      </c>
      <c r="C3558" s="2">
        <v>-1416</v>
      </c>
      <c r="D3558" s="2" t="s">
        <v>69</v>
      </c>
      <c r="E3558" s="2">
        <v>-74920.56</v>
      </c>
      <c r="F3558" s="2" t="s">
        <v>69</v>
      </c>
    </row>
    <row r="3559">
      <c r="A3559" s="2" t="s">
        <v>12239</v>
      </c>
      <c r="B3559" s="2" t="s">
        <v>12240</v>
      </c>
      <c r="C3559" s="2">
        <v>6551</v>
      </c>
      <c r="D3559" s="2" t="s">
        <v>69</v>
      </c>
      <c r="E3559" s="2">
        <v>21094.22</v>
      </c>
      <c r="F3559" s="2" t="s">
        <v>69</v>
      </c>
    </row>
    <row r="3560">
      <c r="A3560" s="2" t="s">
        <v>12241</v>
      </c>
      <c r="B3560" s="2" t="s">
        <v>12242</v>
      </c>
      <c r="C3560" s="2">
        <v>-306</v>
      </c>
      <c r="D3560" s="2" t="s">
        <v>69</v>
      </c>
      <c r="E3560" s="2">
        <v>-20358.24</v>
      </c>
      <c r="F3560" s="2" t="s">
        <v>69</v>
      </c>
    </row>
    <row r="3561">
      <c r="A3561" s="2" t="s">
        <v>12243</v>
      </c>
      <c r="B3561" s="2" t="s">
        <v>12244</v>
      </c>
      <c r="C3561" s="2">
        <v>620</v>
      </c>
      <c r="D3561" s="2" t="s">
        <v>69</v>
      </c>
      <c r="E3561" s="2">
        <v>43427.42</v>
      </c>
      <c r="F3561" s="2" t="s">
        <v>69</v>
      </c>
    </row>
    <row r="3562">
      <c r="A3562" s="2" t="s">
        <v>10477</v>
      </c>
      <c r="B3562" s="2" t="s">
        <v>10478</v>
      </c>
      <c r="C3562" s="2">
        <v>9800</v>
      </c>
      <c r="D3562" s="2" t="s">
        <v>69</v>
      </c>
      <c r="E3562" s="2">
        <v>164340.04</v>
      </c>
      <c r="F3562" s="2" t="s">
        <v>69</v>
      </c>
    </row>
    <row r="3563">
      <c r="A3563" s="2" t="s">
        <v>10479</v>
      </c>
      <c r="B3563" s="2" t="s">
        <v>10480</v>
      </c>
      <c r="C3563" s="2">
        <v>11653</v>
      </c>
      <c r="D3563" s="2" t="s">
        <v>69</v>
      </c>
      <c r="E3563" s="2">
        <v>91970.59</v>
      </c>
      <c r="F3563" s="2" t="s">
        <v>69</v>
      </c>
    </row>
    <row r="3564">
      <c r="A3564" s="2" t="s">
        <v>10481</v>
      </c>
      <c r="B3564" s="2" t="s">
        <v>10482</v>
      </c>
      <c r="C3564" s="2">
        <v>-4333</v>
      </c>
      <c r="D3564" s="2" t="s">
        <v>69</v>
      </c>
      <c r="E3564" s="2">
        <v>-79683.87</v>
      </c>
      <c r="F3564" s="2" t="s">
        <v>69</v>
      </c>
    </row>
    <row r="3565">
      <c r="A3565" s="2" t="s">
        <v>12245</v>
      </c>
      <c r="B3565" s="2" t="s">
        <v>12246</v>
      </c>
      <c r="C3565" s="2">
        <v>2500</v>
      </c>
      <c r="D3565" s="2" t="s">
        <v>69</v>
      </c>
      <c r="E3565" s="2">
        <v>68906.7</v>
      </c>
      <c r="F3565" s="2" t="s">
        <v>69</v>
      </c>
    </row>
    <row r="3566">
      <c r="A3566" s="2" t="s">
        <v>10485</v>
      </c>
      <c r="B3566" s="2" t="s">
        <v>10486</v>
      </c>
      <c r="C3566" s="2">
        <v>-4703</v>
      </c>
      <c r="D3566" s="2" t="s">
        <v>69</v>
      </c>
      <c r="E3566" s="2">
        <v>-58905.08</v>
      </c>
      <c r="F3566" s="2" t="s">
        <v>69</v>
      </c>
    </row>
    <row r="3567">
      <c r="A3567" s="2" t="s">
        <v>12247</v>
      </c>
      <c r="B3567" s="2" t="s">
        <v>12248</v>
      </c>
      <c r="C3567" s="2">
        <v>-245</v>
      </c>
      <c r="D3567" s="2" t="s">
        <v>69</v>
      </c>
      <c r="E3567" s="2">
        <v>-41196.75</v>
      </c>
      <c r="F3567" s="2" t="s">
        <v>69</v>
      </c>
    </row>
    <row r="3568">
      <c r="A3568" s="2" t="s">
        <v>12249</v>
      </c>
      <c r="B3568" s="2" t="s">
        <v>12250</v>
      </c>
      <c r="C3568" s="2">
        <v>34323</v>
      </c>
      <c r="D3568" s="2" t="s">
        <v>69</v>
      </c>
      <c r="E3568" s="2">
        <v>118427.88</v>
      </c>
      <c r="F3568" s="2" t="s">
        <v>69</v>
      </c>
    </row>
    <row r="3569">
      <c r="A3569" s="2" t="s">
        <v>10489</v>
      </c>
      <c r="B3569" s="2" t="s">
        <v>10490</v>
      </c>
      <c r="C3569" s="2">
        <v>7378</v>
      </c>
      <c r="D3569" s="2" t="s">
        <v>69</v>
      </c>
      <c r="E3569" s="2">
        <v>49742.57</v>
      </c>
      <c r="F3569" s="2" t="s">
        <v>69</v>
      </c>
    </row>
    <row r="3570">
      <c r="A3570" s="2" t="s">
        <v>12251</v>
      </c>
      <c r="B3570" s="2" t="s">
        <v>12252</v>
      </c>
      <c r="C3570" s="2">
        <v>-8365</v>
      </c>
      <c r="D3570" s="2" t="s">
        <v>69</v>
      </c>
      <c r="E3570" s="2">
        <v>-92368.12</v>
      </c>
      <c r="F3570" s="2" t="s">
        <v>69</v>
      </c>
    </row>
    <row r="3571">
      <c r="A3571" s="2" t="s">
        <v>12253</v>
      </c>
      <c r="B3571" s="2" t="s">
        <v>12254</v>
      </c>
      <c r="C3571" s="2">
        <v>-2188</v>
      </c>
      <c r="D3571" s="2" t="s">
        <v>69</v>
      </c>
      <c r="E3571" s="2">
        <v>-65552.48</v>
      </c>
      <c r="F3571" s="2" t="s">
        <v>69</v>
      </c>
    </row>
    <row r="3572">
      <c r="A3572" s="2" t="s">
        <v>10493</v>
      </c>
      <c r="B3572" s="2" t="s">
        <v>10494</v>
      </c>
      <c r="C3572" s="2">
        <v>-3740</v>
      </c>
      <c r="D3572" s="2" t="s">
        <v>69</v>
      </c>
      <c r="E3572" s="2">
        <v>-79082.3</v>
      </c>
      <c r="F3572" s="2" t="s">
        <v>69</v>
      </c>
    </row>
    <row r="3573">
      <c r="A3573" s="2" t="s">
        <v>10495</v>
      </c>
      <c r="B3573" s="2" t="s">
        <v>10496</v>
      </c>
      <c r="C3573" s="2">
        <v>3383</v>
      </c>
      <c r="D3573" s="2" t="s">
        <v>69</v>
      </c>
      <c r="E3573" s="2">
        <v>96753.8</v>
      </c>
      <c r="F3573" s="2" t="s">
        <v>69</v>
      </c>
    </row>
    <row r="3574">
      <c r="A3574" s="2" t="s">
        <v>10497</v>
      </c>
      <c r="B3574" s="2" t="s">
        <v>10498</v>
      </c>
      <c r="C3574" s="2">
        <v>-740</v>
      </c>
      <c r="D3574" s="2" t="s">
        <v>69</v>
      </c>
      <c r="E3574" s="2">
        <v>-59274</v>
      </c>
      <c r="F3574" s="2" t="s">
        <v>69</v>
      </c>
    </row>
    <row r="3575">
      <c r="A3575" s="2" t="s">
        <v>10499</v>
      </c>
      <c r="B3575" s="2" t="s">
        <v>10500</v>
      </c>
      <c r="C3575" s="2">
        <v>-9443</v>
      </c>
      <c r="D3575" s="2" t="s">
        <v>69</v>
      </c>
      <c r="E3575" s="2">
        <v>-72522.24</v>
      </c>
      <c r="F3575" s="2" t="s">
        <v>69</v>
      </c>
    </row>
    <row r="3576">
      <c r="A3576" s="2" t="s">
        <v>12255</v>
      </c>
      <c r="B3576" s="2" t="s">
        <v>12256</v>
      </c>
      <c r="C3576" s="2">
        <v>6500</v>
      </c>
      <c r="D3576" s="2" t="s">
        <v>69</v>
      </c>
      <c r="E3576" s="2">
        <v>63871.8</v>
      </c>
      <c r="F3576" s="2" t="s">
        <v>69</v>
      </c>
    </row>
    <row r="3577">
      <c r="A3577" s="2" t="s">
        <v>12257</v>
      </c>
      <c r="B3577" s="2" t="s">
        <v>12258</v>
      </c>
      <c r="C3577" s="2">
        <v>-126</v>
      </c>
      <c r="D3577" s="2" t="s">
        <v>69</v>
      </c>
      <c r="E3577" s="2">
        <v>-18915.12</v>
      </c>
      <c r="F3577" s="2" t="s">
        <v>69</v>
      </c>
    </row>
    <row r="3578">
      <c r="A3578" s="2" t="s">
        <v>12259</v>
      </c>
      <c r="B3578" s="2" t="s">
        <v>12260</v>
      </c>
      <c r="C3578" s="2">
        <v>-3500</v>
      </c>
      <c r="D3578" s="2" t="s">
        <v>69</v>
      </c>
      <c r="E3578" s="2">
        <v>-57400.53</v>
      </c>
      <c r="F3578" s="2" t="s">
        <v>69</v>
      </c>
    </row>
    <row r="3579">
      <c r="A3579" s="2" t="s">
        <v>10511</v>
      </c>
      <c r="B3579" s="2" t="s">
        <v>10512</v>
      </c>
      <c r="C3579" s="2">
        <v>-572</v>
      </c>
      <c r="D3579" s="2" t="s">
        <v>69</v>
      </c>
      <c r="E3579" s="2">
        <v>-23520.64</v>
      </c>
      <c r="F3579" s="2" t="s">
        <v>69</v>
      </c>
    </row>
    <row r="3580">
      <c r="A3580" s="2" t="s">
        <v>10513</v>
      </c>
      <c r="B3580" s="2" t="s">
        <v>10514</v>
      </c>
      <c r="C3580" s="2">
        <v>-341</v>
      </c>
      <c r="D3580" s="2" t="s">
        <v>69</v>
      </c>
      <c r="E3580" s="2">
        <v>-36473.36</v>
      </c>
      <c r="F3580" s="2" t="s">
        <v>69</v>
      </c>
    </row>
    <row r="3581">
      <c r="A3581" s="2" t="s">
        <v>10517</v>
      </c>
      <c r="B3581" s="2" t="s">
        <v>10518</v>
      </c>
      <c r="C3581" s="2">
        <v>3514</v>
      </c>
      <c r="D3581" s="2" t="s">
        <v>69</v>
      </c>
      <c r="E3581" s="2">
        <v>62197.8</v>
      </c>
      <c r="F3581" s="2" t="s">
        <v>69</v>
      </c>
    </row>
    <row r="3582">
      <c r="A3582" s="2" t="s">
        <v>10523</v>
      </c>
      <c r="B3582" s="2" t="s">
        <v>10524</v>
      </c>
      <c r="C3582" s="2">
        <v>2640</v>
      </c>
      <c r="D3582" s="2" t="s">
        <v>69</v>
      </c>
      <c r="E3582" s="2">
        <v>21991.2</v>
      </c>
      <c r="F3582" s="2" t="s">
        <v>69</v>
      </c>
    </row>
    <row r="3583">
      <c r="A3583" s="2" t="s">
        <v>10525</v>
      </c>
      <c r="B3583" s="2" t="s">
        <v>10526</v>
      </c>
      <c r="C3583" s="2">
        <v>-32730</v>
      </c>
      <c r="D3583" s="2" t="s">
        <v>69</v>
      </c>
      <c r="E3583" s="2">
        <v>-115217.5</v>
      </c>
      <c r="F3583" s="2" t="s">
        <v>69</v>
      </c>
    </row>
    <row r="3584">
      <c r="A3584" s="2" t="s">
        <v>7009</v>
      </c>
      <c r="B3584" s="2" t="s">
        <v>10527</v>
      </c>
      <c r="C3584" s="2">
        <v>-8384</v>
      </c>
      <c r="D3584" s="2" t="s">
        <v>69</v>
      </c>
      <c r="E3584" s="2">
        <v>-96416</v>
      </c>
      <c r="F3584" s="2" t="s">
        <v>69</v>
      </c>
    </row>
    <row r="3585">
      <c r="A3585" s="2" t="s">
        <v>10530</v>
      </c>
      <c r="B3585" s="2" t="s">
        <v>10531</v>
      </c>
      <c r="C3585" s="2">
        <v>-1861</v>
      </c>
      <c r="D3585" s="2" t="s">
        <v>69</v>
      </c>
      <c r="E3585" s="2">
        <v>-27189.21</v>
      </c>
      <c r="F3585" s="2" t="s">
        <v>69</v>
      </c>
    </row>
    <row r="3586">
      <c r="A3586" s="2" t="s">
        <v>10532</v>
      </c>
      <c r="B3586" s="2" t="s">
        <v>10533</v>
      </c>
      <c r="C3586" s="2">
        <v>5934</v>
      </c>
      <c r="D3586" s="2" t="s">
        <v>69</v>
      </c>
      <c r="E3586" s="2">
        <v>113814.12</v>
      </c>
      <c r="F3586" s="2" t="s">
        <v>69</v>
      </c>
    </row>
    <row r="3587">
      <c r="A3587" s="2" t="s">
        <v>12261</v>
      </c>
      <c r="B3587" s="2" t="s">
        <v>12262</v>
      </c>
      <c r="C3587" s="2">
        <v>-806</v>
      </c>
      <c r="D3587" s="2" t="s">
        <v>69</v>
      </c>
      <c r="E3587" s="2">
        <v>-26420.68</v>
      </c>
      <c r="F3587" s="2" t="s">
        <v>69</v>
      </c>
    </row>
    <row r="3588">
      <c r="A3588" s="2" t="s">
        <v>10536</v>
      </c>
      <c r="B3588" s="2" t="s">
        <v>10537</v>
      </c>
      <c r="C3588" s="2">
        <v>271</v>
      </c>
      <c r="D3588" s="2" t="s">
        <v>69</v>
      </c>
      <c r="E3588" s="2">
        <v>24178.62</v>
      </c>
      <c r="F3588" s="2" t="s">
        <v>69</v>
      </c>
    </row>
    <row r="3589">
      <c r="A3589" s="2" t="s">
        <v>10542</v>
      </c>
      <c r="B3589" s="2" t="s">
        <v>10543</v>
      </c>
      <c r="C3589" s="2">
        <v>501</v>
      </c>
      <c r="D3589" s="2" t="s">
        <v>69</v>
      </c>
      <c r="E3589" s="2">
        <v>48393.71</v>
      </c>
      <c r="F3589" s="2" t="s">
        <v>69</v>
      </c>
    </row>
    <row r="3590">
      <c r="A3590" s="2" t="s">
        <v>7021</v>
      </c>
      <c r="B3590" s="2" t="s">
        <v>12263</v>
      </c>
      <c r="C3590" s="2">
        <v>-10292</v>
      </c>
      <c r="D3590" s="2" t="s">
        <v>69</v>
      </c>
      <c r="E3590" s="2">
        <v>-86041.12</v>
      </c>
      <c r="F3590" s="2" t="s">
        <v>69</v>
      </c>
    </row>
    <row r="3591">
      <c r="A3591" s="2" t="s">
        <v>12264</v>
      </c>
      <c r="B3591" s="2" t="s">
        <v>12265</v>
      </c>
      <c r="C3591" s="2">
        <v>7694</v>
      </c>
      <c r="D3591" s="2" t="s">
        <v>69</v>
      </c>
      <c r="E3591" s="2">
        <v>175954.56</v>
      </c>
      <c r="F3591" s="2" t="s">
        <v>69</v>
      </c>
    </row>
    <row r="3592">
      <c r="A3592" s="2" t="s">
        <v>10544</v>
      </c>
      <c r="B3592" s="2" t="s">
        <v>10545</v>
      </c>
      <c r="C3592" s="2">
        <v>1498</v>
      </c>
      <c r="D3592" s="2" t="s">
        <v>69</v>
      </c>
      <c r="E3592" s="2">
        <v>175625.52</v>
      </c>
      <c r="F3592" s="2" t="s">
        <v>69</v>
      </c>
    </row>
    <row r="3593">
      <c r="A3593" s="2" t="s">
        <v>12266</v>
      </c>
      <c r="B3593" s="2" t="s">
        <v>12267</v>
      </c>
      <c r="C3593" s="2">
        <v>4700</v>
      </c>
      <c r="D3593" s="2" t="s">
        <v>69</v>
      </c>
      <c r="E3593" s="2">
        <v>87290.64</v>
      </c>
      <c r="F3593" s="2" t="s">
        <v>69</v>
      </c>
    </row>
    <row r="3594">
      <c r="A3594" s="2" t="s">
        <v>10548</v>
      </c>
      <c r="B3594" s="2" t="s">
        <v>10549</v>
      </c>
      <c r="C3594" s="2">
        <v>271</v>
      </c>
      <c r="D3594" s="2" t="s">
        <v>69</v>
      </c>
      <c r="E3594" s="2">
        <v>18170.55</v>
      </c>
      <c r="F3594" s="2" t="s">
        <v>69</v>
      </c>
    </row>
    <row r="3595">
      <c r="A3595" s="2" t="s">
        <v>10550</v>
      </c>
      <c r="B3595" s="2" t="s">
        <v>10551</v>
      </c>
      <c r="C3595" s="2">
        <v>1287</v>
      </c>
      <c r="D3595" s="2" t="s">
        <v>69</v>
      </c>
      <c r="E3595" s="2">
        <v>23737.69</v>
      </c>
      <c r="F3595" s="2" t="s">
        <v>69</v>
      </c>
    </row>
    <row r="3596">
      <c r="A3596" s="2" t="s">
        <v>12268</v>
      </c>
      <c r="B3596" s="2" t="s">
        <v>12269</v>
      </c>
      <c r="C3596" s="2">
        <v>5400</v>
      </c>
      <c r="D3596" s="2" t="s">
        <v>69</v>
      </c>
      <c r="E3596" s="2">
        <v>35341.53</v>
      </c>
      <c r="F3596" s="2" t="s">
        <v>69</v>
      </c>
    </row>
    <row r="3597">
      <c r="A3597" s="2" t="s">
        <v>10554</v>
      </c>
      <c r="B3597" s="2" t="s">
        <v>10555</v>
      </c>
      <c r="C3597" s="2">
        <v>1497</v>
      </c>
      <c r="D3597" s="2" t="s">
        <v>69</v>
      </c>
      <c r="E3597" s="2">
        <v>77858.97</v>
      </c>
      <c r="F3597" s="2" t="s">
        <v>69</v>
      </c>
    </row>
    <row r="3598">
      <c r="A3598" s="2" t="s">
        <v>12270</v>
      </c>
      <c r="B3598" s="2" t="s">
        <v>12271</v>
      </c>
      <c r="C3598" s="2">
        <v>-1923</v>
      </c>
      <c r="D3598" s="2" t="s">
        <v>69</v>
      </c>
      <c r="E3598" s="2">
        <v>-21018.39</v>
      </c>
      <c r="F3598" s="2" t="s">
        <v>69</v>
      </c>
    </row>
    <row r="3599">
      <c r="A3599" s="2" t="s">
        <v>10556</v>
      </c>
      <c r="B3599" s="2" t="s">
        <v>10557</v>
      </c>
      <c r="C3599" s="2">
        <v>3975</v>
      </c>
      <c r="D3599" s="2" t="s">
        <v>69</v>
      </c>
      <c r="E3599" s="2">
        <v>35291.74</v>
      </c>
      <c r="F3599" s="2" t="s">
        <v>69</v>
      </c>
    </row>
    <row r="3600">
      <c r="A3600" s="2" t="s">
        <v>10558</v>
      </c>
      <c r="B3600" s="2" t="s">
        <v>10559</v>
      </c>
      <c r="C3600" s="2">
        <v>820</v>
      </c>
      <c r="D3600" s="2" t="s">
        <v>69</v>
      </c>
      <c r="E3600" s="2">
        <v>22115.4</v>
      </c>
      <c r="F3600" s="2" t="s">
        <v>69</v>
      </c>
    </row>
    <row r="3601">
      <c r="A3601" s="2" t="s">
        <v>10560</v>
      </c>
      <c r="B3601" s="2" t="s">
        <v>10561</v>
      </c>
      <c r="C3601" s="2">
        <v>-7917</v>
      </c>
      <c r="D3601" s="2" t="s">
        <v>69</v>
      </c>
      <c r="E3601" s="2">
        <v>-71885.17</v>
      </c>
      <c r="F3601" s="2" t="s">
        <v>69</v>
      </c>
    </row>
    <row r="3602">
      <c r="A3602" s="2" t="s">
        <v>10562</v>
      </c>
      <c r="B3602" s="2" t="s">
        <v>10563</v>
      </c>
      <c r="C3602" s="2">
        <v>-2404</v>
      </c>
      <c r="D3602" s="2" t="s">
        <v>69</v>
      </c>
      <c r="E3602" s="2">
        <v>-102746.96</v>
      </c>
      <c r="F3602" s="2" t="s">
        <v>69</v>
      </c>
    </row>
    <row r="3603">
      <c r="A3603" s="2" t="s">
        <v>12272</v>
      </c>
      <c r="B3603" s="2" t="s">
        <v>12273</v>
      </c>
      <c r="C3603" s="2">
        <v>28956</v>
      </c>
      <c r="D3603" s="2" t="s">
        <v>69</v>
      </c>
      <c r="E3603" s="2">
        <v>142496.93</v>
      </c>
      <c r="F3603" s="2" t="s">
        <v>69</v>
      </c>
    </row>
    <row r="3604">
      <c r="A3604" s="2" t="s">
        <v>10564</v>
      </c>
      <c r="B3604" s="2" t="s">
        <v>10565</v>
      </c>
      <c r="C3604" s="2">
        <v>-2591</v>
      </c>
      <c r="D3604" s="2" t="s">
        <v>69</v>
      </c>
      <c r="E3604" s="2">
        <v>-23215.36</v>
      </c>
      <c r="F3604" s="2" t="s">
        <v>69</v>
      </c>
    </row>
    <row r="3605">
      <c r="A3605" s="2" t="s">
        <v>10566</v>
      </c>
      <c r="B3605" s="2" t="s">
        <v>10567</v>
      </c>
      <c r="C3605" s="2">
        <v>-2216</v>
      </c>
      <c r="D3605" s="2" t="s">
        <v>69</v>
      </c>
      <c r="E3605" s="2">
        <v>-30780.24</v>
      </c>
      <c r="F3605" s="2" t="s">
        <v>69</v>
      </c>
    </row>
    <row r="3606">
      <c r="A3606" s="2" t="s">
        <v>12274</v>
      </c>
      <c r="B3606" s="2" t="s">
        <v>12275</v>
      </c>
      <c r="C3606" s="2">
        <v>842</v>
      </c>
      <c r="D3606" s="2" t="s">
        <v>69</v>
      </c>
      <c r="E3606" s="2">
        <v>20182.74</v>
      </c>
      <c r="F3606" s="2" t="s">
        <v>69</v>
      </c>
    </row>
    <row r="3607">
      <c r="A3607" s="2" t="s">
        <v>10570</v>
      </c>
      <c r="B3607" s="2" t="s">
        <v>10571</v>
      </c>
      <c r="C3607" s="2">
        <v>424</v>
      </c>
      <c r="D3607" s="2" t="s">
        <v>69</v>
      </c>
      <c r="E3607" s="2">
        <v>17977.6</v>
      </c>
      <c r="F3607" s="2" t="s">
        <v>69</v>
      </c>
    </row>
    <row r="3608">
      <c r="A3608" s="2" t="s">
        <v>10574</v>
      </c>
      <c r="B3608" s="2" t="s">
        <v>10575</v>
      </c>
      <c r="C3608" s="2">
        <v>1923</v>
      </c>
      <c r="D3608" s="2" t="s">
        <v>69</v>
      </c>
      <c r="E3608" s="2">
        <v>102245.91</v>
      </c>
      <c r="F3608" s="2" t="s">
        <v>69</v>
      </c>
    </row>
    <row r="3609">
      <c r="A3609" s="2" t="s">
        <v>12276</v>
      </c>
      <c r="B3609" s="2" t="s">
        <v>12277</v>
      </c>
      <c r="C3609" s="2">
        <v>2547</v>
      </c>
      <c r="D3609" s="2" t="s">
        <v>69</v>
      </c>
      <c r="E3609" s="2">
        <v>50910.04</v>
      </c>
      <c r="F3609" s="2" t="s">
        <v>69</v>
      </c>
    </row>
    <row r="3610">
      <c r="A3610" s="2" t="s">
        <v>10580</v>
      </c>
      <c r="B3610" s="2" t="s">
        <v>10581</v>
      </c>
      <c r="C3610" s="2">
        <v>-12768</v>
      </c>
      <c r="D3610" s="2" t="s">
        <v>69</v>
      </c>
      <c r="E3610" s="2">
        <v>-26557.44</v>
      </c>
      <c r="F3610" s="2" t="s">
        <v>69</v>
      </c>
    </row>
    <row r="3611">
      <c r="A3611" s="2" t="s">
        <v>10582</v>
      </c>
      <c r="B3611" s="2" t="s">
        <v>10583</v>
      </c>
      <c r="C3611" s="2">
        <v>-4692</v>
      </c>
      <c r="D3611" s="2" t="s">
        <v>69</v>
      </c>
      <c r="E3611" s="2">
        <v>-6820.24</v>
      </c>
      <c r="F3611" s="2" t="s">
        <v>69</v>
      </c>
    </row>
    <row r="3612">
      <c r="A3612" s="2" t="s">
        <v>10584</v>
      </c>
      <c r="B3612" s="2" t="s">
        <v>10585</v>
      </c>
      <c r="C3612" s="2">
        <v>895</v>
      </c>
      <c r="D3612" s="2" t="s">
        <v>69</v>
      </c>
      <c r="E3612" s="2">
        <v>72736.65</v>
      </c>
      <c r="F3612" s="2" t="s">
        <v>69</v>
      </c>
    </row>
    <row r="3613">
      <c r="A3613" s="2" t="s">
        <v>10586</v>
      </c>
      <c r="B3613" s="2" t="s">
        <v>10587</v>
      </c>
      <c r="C3613" s="2">
        <v>1116</v>
      </c>
      <c r="D3613" s="2" t="s">
        <v>69</v>
      </c>
      <c r="E3613" s="2">
        <v>36828</v>
      </c>
      <c r="F3613" s="2" t="s">
        <v>69</v>
      </c>
    </row>
    <row r="3614">
      <c r="A3614" s="2" t="s">
        <v>12278</v>
      </c>
      <c r="B3614" s="2" t="s">
        <v>12279</v>
      </c>
      <c r="C3614" s="2">
        <v>8000</v>
      </c>
      <c r="D3614" s="2" t="s">
        <v>69</v>
      </c>
      <c r="E3614" s="2">
        <v>55119.43</v>
      </c>
      <c r="F3614" s="2" t="s">
        <v>69</v>
      </c>
    </row>
    <row r="3615">
      <c r="A3615" s="2" t="s">
        <v>10592</v>
      </c>
      <c r="B3615" s="2" t="s">
        <v>10593</v>
      </c>
      <c r="C3615" s="2">
        <v>970</v>
      </c>
      <c r="D3615" s="2" t="s">
        <v>69</v>
      </c>
      <c r="E3615" s="2">
        <v>58491</v>
      </c>
      <c r="F3615" s="2" t="s">
        <v>69</v>
      </c>
    </row>
    <row r="3616">
      <c r="A3616" s="2" t="s">
        <v>12280</v>
      </c>
      <c r="B3616" s="2" t="s">
        <v>12281</v>
      </c>
      <c r="C3616" s="2">
        <v>7829</v>
      </c>
      <c r="D3616" s="2" t="s">
        <v>69</v>
      </c>
      <c r="E3616" s="2">
        <v>79507.88</v>
      </c>
      <c r="F3616" s="2" t="s">
        <v>69</v>
      </c>
    </row>
    <row r="3617">
      <c r="A3617" s="2" t="s">
        <v>10596</v>
      </c>
      <c r="B3617" s="2" t="s">
        <v>10597</v>
      </c>
      <c r="C3617" s="2">
        <v>3938</v>
      </c>
      <c r="D3617" s="2" t="s">
        <v>69</v>
      </c>
      <c r="E3617" s="2">
        <v>24966.92</v>
      </c>
      <c r="F3617" s="2" t="s">
        <v>69</v>
      </c>
    </row>
    <row r="3618">
      <c r="A3618" s="2" t="s">
        <v>12282</v>
      </c>
      <c r="B3618" s="2" t="s">
        <v>12283</v>
      </c>
      <c r="C3618" s="2">
        <v>7889</v>
      </c>
      <c r="D3618" s="2" t="s">
        <v>69</v>
      </c>
      <c r="E3618" s="2">
        <v>65952.04</v>
      </c>
      <c r="F3618" s="2" t="s">
        <v>69</v>
      </c>
    </row>
    <row r="3619">
      <c r="A3619" s="2" t="s">
        <v>12284</v>
      </c>
      <c r="B3619" s="2" t="s">
        <v>12285</v>
      </c>
      <c r="C3619" s="2">
        <v>338</v>
      </c>
      <c r="D3619" s="2" t="s">
        <v>69</v>
      </c>
      <c r="E3619" s="2">
        <v>17552.52</v>
      </c>
      <c r="F3619" s="2" t="s">
        <v>69</v>
      </c>
    </row>
    <row r="3620">
      <c r="A3620" s="2" t="s">
        <v>10600</v>
      </c>
      <c r="B3620" s="2" t="s">
        <v>10601</v>
      </c>
      <c r="C3620" s="2">
        <v>-255</v>
      </c>
      <c r="D3620" s="2" t="s">
        <v>69</v>
      </c>
      <c r="E3620" s="2">
        <v>-9630</v>
      </c>
      <c r="F3620" s="2" t="s">
        <v>69</v>
      </c>
    </row>
    <row r="3621">
      <c r="A3621" s="2" t="s">
        <v>12286</v>
      </c>
      <c r="B3621" s="2" t="s">
        <v>12287</v>
      </c>
      <c r="C3621" s="2">
        <v>10610</v>
      </c>
      <c r="D3621" s="2" t="s">
        <v>69</v>
      </c>
      <c r="E3621" s="2">
        <v>29389.7</v>
      </c>
      <c r="F3621" s="2" t="s">
        <v>69</v>
      </c>
    </row>
    <row r="3622">
      <c r="A3622" s="2" t="s">
        <v>10606</v>
      </c>
      <c r="B3622" s="2" t="s">
        <v>10607</v>
      </c>
      <c r="C3622" s="2">
        <v>14959</v>
      </c>
      <c r="D3622" s="2" t="s">
        <v>69</v>
      </c>
      <c r="E3622" s="2">
        <v>122663.8</v>
      </c>
      <c r="F3622" s="2" t="s">
        <v>69</v>
      </c>
    </row>
    <row r="3623">
      <c r="A3623" s="2" t="s">
        <v>10608</v>
      </c>
      <c r="B3623" s="2" t="s">
        <v>10609</v>
      </c>
      <c r="C3623" s="2">
        <v>-674</v>
      </c>
      <c r="D3623" s="2" t="s">
        <v>69</v>
      </c>
      <c r="E3623" s="2">
        <v>-39299.47</v>
      </c>
      <c r="F3623" s="2" t="s">
        <v>69</v>
      </c>
    </row>
    <row r="3624">
      <c r="A3624" s="2" t="s">
        <v>10610</v>
      </c>
      <c r="B3624" s="2" t="s">
        <v>10611</v>
      </c>
      <c r="C3624" s="2">
        <v>-22267</v>
      </c>
      <c r="D3624" s="2" t="s">
        <v>69</v>
      </c>
      <c r="E3624" s="2">
        <v>-276460.33</v>
      </c>
      <c r="F3624" s="2" t="s">
        <v>69</v>
      </c>
    </row>
    <row r="3625">
      <c r="A3625" s="2" t="s">
        <v>12288</v>
      </c>
      <c r="B3625" s="2" t="s">
        <v>12289</v>
      </c>
      <c r="C3625" s="2">
        <v>-10100</v>
      </c>
      <c r="D3625" s="2" t="s">
        <v>69</v>
      </c>
      <c r="E3625" s="2">
        <v>-203705.53</v>
      </c>
      <c r="F3625" s="2" t="s">
        <v>69</v>
      </c>
    </row>
    <row r="3626">
      <c r="A3626" s="2" t="s">
        <v>12290</v>
      </c>
      <c r="B3626" s="2" t="s">
        <v>12291</v>
      </c>
      <c r="C3626" s="2">
        <v>-11200</v>
      </c>
      <c r="D3626" s="2" t="s">
        <v>69</v>
      </c>
      <c r="E3626" s="2">
        <v>-38948.17</v>
      </c>
      <c r="F3626" s="2" t="s">
        <v>69</v>
      </c>
    </row>
    <row r="3627">
      <c r="A3627" s="2" t="s">
        <v>10612</v>
      </c>
      <c r="B3627" s="2" t="s">
        <v>10613</v>
      </c>
      <c r="C3627" s="2">
        <v>-8658</v>
      </c>
      <c r="D3627" s="2" t="s">
        <v>69</v>
      </c>
      <c r="E3627" s="2">
        <v>-125973.9</v>
      </c>
      <c r="F3627" s="2" t="s">
        <v>69</v>
      </c>
    </row>
    <row r="3628">
      <c r="A3628" s="2" t="s">
        <v>10616</v>
      </c>
      <c r="B3628" s="2" t="s">
        <v>10617</v>
      </c>
      <c r="C3628" s="2">
        <v>324</v>
      </c>
      <c r="D3628" s="2" t="s">
        <v>69</v>
      </c>
      <c r="E3628" s="2">
        <v>3360.02</v>
      </c>
      <c r="F3628" s="2" t="s">
        <v>69</v>
      </c>
    </row>
    <row r="3629">
      <c r="A3629" s="2" t="s">
        <v>10620</v>
      </c>
      <c r="B3629" s="2" t="s">
        <v>10621</v>
      </c>
      <c r="C3629" s="2">
        <v>-5555</v>
      </c>
      <c r="D3629" s="2" t="s">
        <v>69</v>
      </c>
      <c r="E3629" s="2">
        <v>-69715.25</v>
      </c>
      <c r="F3629" s="2" t="s">
        <v>69</v>
      </c>
    </row>
    <row r="3630">
      <c r="A3630" s="2" t="s">
        <v>12292</v>
      </c>
      <c r="B3630" s="2" t="s">
        <v>12293</v>
      </c>
      <c r="C3630" s="2">
        <v>-2159</v>
      </c>
      <c r="D3630" s="2" t="s">
        <v>69</v>
      </c>
      <c r="E3630" s="2">
        <v>-57731.66</v>
      </c>
      <c r="F3630" s="2" t="s">
        <v>69</v>
      </c>
    </row>
    <row r="3631">
      <c r="A3631" s="2" t="s">
        <v>10622</v>
      </c>
      <c r="B3631" s="2" t="s">
        <v>10623</v>
      </c>
      <c r="C3631" s="2">
        <v>-2548</v>
      </c>
      <c r="D3631" s="2" t="s">
        <v>69</v>
      </c>
      <c r="E3631" s="2">
        <v>-100532.86</v>
      </c>
      <c r="F3631" s="2" t="s">
        <v>69</v>
      </c>
    </row>
    <row r="3632">
      <c r="A3632" s="2" t="s">
        <v>10624</v>
      </c>
      <c r="B3632" s="2" t="s">
        <v>10625</v>
      </c>
      <c r="C3632" s="2">
        <v>29156</v>
      </c>
      <c r="D3632" s="2" t="s">
        <v>69</v>
      </c>
      <c r="E3632" s="2">
        <v>63246.15</v>
      </c>
      <c r="F3632" s="2" t="s">
        <v>69</v>
      </c>
    </row>
    <row r="3633">
      <c r="A3633" s="2" t="s">
        <v>12294</v>
      </c>
      <c r="B3633" s="2" t="s">
        <v>12295</v>
      </c>
      <c r="C3633" s="2">
        <v>2129</v>
      </c>
      <c r="D3633" s="2" t="s">
        <v>69</v>
      </c>
      <c r="E3633" s="2">
        <v>18479.72</v>
      </c>
      <c r="F3633" s="2" t="s">
        <v>69</v>
      </c>
    </row>
    <row r="3634">
      <c r="A3634" s="2" t="s">
        <v>10632</v>
      </c>
      <c r="B3634" s="2" t="s">
        <v>10633</v>
      </c>
      <c r="C3634" s="2">
        <v>-50445</v>
      </c>
      <c r="D3634" s="2" t="s">
        <v>69</v>
      </c>
      <c r="E3634" s="2">
        <v>-98907.63</v>
      </c>
      <c r="F3634" s="2" t="s">
        <v>69</v>
      </c>
    </row>
    <row r="3635">
      <c r="A3635" s="2" t="s">
        <v>10636</v>
      </c>
      <c r="B3635" s="2" t="s">
        <v>10637</v>
      </c>
      <c r="C3635" s="2">
        <v>-1274</v>
      </c>
      <c r="D3635" s="2" t="s">
        <v>69</v>
      </c>
      <c r="E3635" s="2">
        <v>-23174.06</v>
      </c>
      <c r="F3635" s="2" t="s">
        <v>69</v>
      </c>
    </row>
    <row r="3636">
      <c r="A3636" s="2" t="s">
        <v>10638</v>
      </c>
      <c r="B3636" s="2" t="s">
        <v>10639</v>
      </c>
      <c r="C3636" s="2">
        <v>2734</v>
      </c>
      <c r="D3636" s="2" t="s">
        <v>69</v>
      </c>
      <c r="E3636" s="2">
        <v>136782.02</v>
      </c>
      <c r="F3636" s="2" t="s">
        <v>69</v>
      </c>
    </row>
    <row r="3637">
      <c r="A3637" s="2" t="s">
        <v>10640</v>
      </c>
      <c r="B3637" s="2" t="s">
        <v>10641</v>
      </c>
      <c r="C3637" s="2">
        <v>8959</v>
      </c>
      <c r="D3637" s="2" t="s">
        <v>69</v>
      </c>
      <c r="E3637" s="2">
        <v>44167.87</v>
      </c>
      <c r="F3637" s="2" t="s">
        <v>69</v>
      </c>
    </row>
    <row r="3638">
      <c r="A3638" s="2" t="s">
        <v>12296</v>
      </c>
      <c r="B3638" s="2" t="s">
        <v>12297</v>
      </c>
      <c r="C3638" s="2">
        <v>1612</v>
      </c>
      <c r="D3638" s="2" t="s">
        <v>69</v>
      </c>
      <c r="E3638" s="2">
        <v>32014.32</v>
      </c>
      <c r="F3638" s="2" t="s">
        <v>69</v>
      </c>
    </row>
    <row r="3639">
      <c r="A3639" s="2" t="s">
        <v>10642</v>
      </c>
      <c r="B3639" s="2" t="s">
        <v>10643</v>
      </c>
      <c r="C3639" s="2">
        <v>237</v>
      </c>
      <c r="D3639" s="2" t="s">
        <v>69</v>
      </c>
      <c r="E3639" s="2">
        <v>2086.46</v>
      </c>
      <c r="F3639" s="2" t="s">
        <v>69</v>
      </c>
    </row>
    <row r="3640">
      <c r="A3640" s="2" t="s">
        <v>10646</v>
      </c>
      <c r="B3640" s="2" t="s">
        <v>10647</v>
      </c>
      <c r="C3640" s="2">
        <v>7148</v>
      </c>
      <c r="D3640" s="2" t="s">
        <v>69</v>
      </c>
      <c r="E3640" s="2">
        <v>176412.64</v>
      </c>
      <c r="F3640" s="2" t="s">
        <v>69</v>
      </c>
    </row>
    <row r="3641">
      <c r="A3641" s="2" t="s">
        <v>12298</v>
      </c>
      <c r="B3641" s="2" t="s">
        <v>12299</v>
      </c>
      <c r="C3641" s="2">
        <v>4241</v>
      </c>
      <c r="D3641" s="2" t="s">
        <v>69</v>
      </c>
      <c r="E3641" s="2">
        <v>109714.67</v>
      </c>
      <c r="F3641" s="2" t="s">
        <v>69</v>
      </c>
    </row>
    <row r="3642">
      <c r="A3642" s="2" t="s">
        <v>10648</v>
      </c>
      <c r="B3642" s="2" t="s">
        <v>10649</v>
      </c>
      <c r="C3642" s="2">
        <v>-3756</v>
      </c>
      <c r="D3642" s="2" t="s">
        <v>69</v>
      </c>
      <c r="E3642" s="2">
        <v>-236628</v>
      </c>
      <c r="F3642" s="2" t="s">
        <v>69</v>
      </c>
    </row>
    <row r="3643">
      <c r="A3643" s="2" t="s">
        <v>7109</v>
      </c>
      <c r="B3643" s="2" t="s">
        <v>12300</v>
      </c>
      <c r="C3643" s="2">
        <v>-816</v>
      </c>
      <c r="D3643" s="2" t="s">
        <v>69</v>
      </c>
      <c r="E3643" s="2">
        <v>-29278.08</v>
      </c>
      <c r="F3643" s="2" t="s">
        <v>69</v>
      </c>
    </row>
    <row r="3644">
      <c r="A3644" s="2" t="s">
        <v>10650</v>
      </c>
      <c r="B3644" s="2" t="s">
        <v>10651</v>
      </c>
      <c r="C3644" s="2">
        <v>-12281</v>
      </c>
      <c r="D3644" s="2" t="s">
        <v>69</v>
      </c>
      <c r="E3644" s="2">
        <v>-17311.4</v>
      </c>
      <c r="F3644" s="2" t="s">
        <v>69</v>
      </c>
    </row>
    <row r="3645">
      <c r="A3645" s="2" t="s">
        <v>10654</v>
      </c>
      <c r="B3645" s="2" t="s">
        <v>10655</v>
      </c>
      <c r="C3645" s="2">
        <v>-1984</v>
      </c>
      <c r="D3645" s="2" t="s">
        <v>69</v>
      </c>
      <c r="E3645" s="2">
        <v>-45691.52</v>
      </c>
      <c r="F3645" s="2" t="s">
        <v>69</v>
      </c>
    </row>
    <row r="3646">
      <c r="A3646" s="2" t="s">
        <v>12301</v>
      </c>
      <c r="B3646" s="2" t="s">
        <v>12302</v>
      </c>
      <c r="C3646" s="2">
        <v>-1839</v>
      </c>
      <c r="D3646" s="2" t="s">
        <v>69</v>
      </c>
      <c r="E3646" s="2">
        <v>-29027.92</v>
      </c>
      <c r="F3646" s="2" t="s">
        <v>69</v>
      </c>
    </row>
    <row r="3647">
      <c r="A3647" s="2" t="s">
        <v>10656</v>
      </c>
      <c r="B3647" s="2" t="s">
        <v>10657</v>
      </c>
      <c r="C3647" s="2">
        <v>7426</v>
      </c>
      <c r="D3647" s="2" t="s">
        <v>69</v>
      </c>
      <c r="E3647" s="2">
        <v>9762.98</v>
      </c>
      <c r="F3647" s="2" t="s">
        <v>69</v>
      </c>
    </row>
    <row r="3648">
      <c r="A3648" s="2" t="s">
        <v>12303</v>
      </c>
      <c r="B3648" s="2" t="s">
        <v>12304</v>
      </c>
      <c r="C3648" s="2">
        <v>8420</v>
      </c>
      <c r="D3648" s="2" t="s">
        <v>69</v>
      </c>
      <c r="E3648" s="2">
        <v>120146.38</v>
      </c>
      <c r="F3648" s="2" t="s">
        <v>69</v>
      </c>
    </row>
    <row r="3649">
      <c r="A3649" s="2" t="s">
        <v>10660</v>
      </c>
      <c r="B3649" s="2" t="s">
        <v>10661</v>
      </c>
      <c r="C3649" s="2">
        <v>-1666</v>
      </c>
      <c r="D3649" s="2" t="s">
        <v>69</v>
      </c>
      <c r="E3649" s="2">
        <v>-42249.76</v>
      </c>
      <c r="F3649" s="2" t="s">
        <v>69</v>
      </c>
    </row>
    <row r="3650">
      <c r="A3650" s="2" t="s">
        <v>12305</v>
      </c>
      <c r="B3650" s="2" t="s">
        <v>12306</v>
      </c>
      <c r="C3650" s="2">
        <v>1807</v>
      </c>
      <c r="D3650" s="2" t="s">
        <v>69</v>
      </c>
      <c r="E3650" s="2">
        <v>21051.55</v>
      </c>
      <c r="F3650" s="2" t="s">
        <v>69</v>
      </c>
    </row>
    <row r="3651">
      <c r="A3651" s="2" t="s">
        <v>12307</v>
      </c>
      <c r="B3651" s="2" t="s">
        <v>12308</v>
      </c>
      <c r="C3651" s="2">
        <v>1586</v>
      </c>
      <c r="D3651" s="2" t="s">
        <v>69</v>
      </c>
      <c r="E3651" s="2">
        <v>185990.22</v>
      </c>
      <c r="F3651" s="2" t="s">
        <v>69</v>
      </c>
    </row>
    <row r="3652">
      <c r="A3652" s="2" t="s">
        <v>10668</v>
      </c>
      <c r="B3652" s="2" t="s">
        <v>10669</v>
      </c>
      <c r="C3652" s="2">
        <v>11944</v>
      </c>
      <c r="D3652" s="2" t="s">
        <v>69</v>
      </c>
      <c r="E3652" s="2">
        <v>500453.6</v>
      </c>
      <c r="F3652" s="2" t="s">
        <v>69</v>
      </c>
    </row>
    <row r="3653">
      <c r="A3653" s="2" t="s">
        <v>10670</v>
      </c>
      <c r="B3653" s="2" t="s">
        <v>10671</v>
      </c>
      <c r="C3653" s="2">
        <v>9605</v>
      </c>
      <c r="D3653" s="2" t="s">
        <v>69</v>
      </c>
      <c r="E3653" s="2">
        <v>31120.2</v>
      </c>
      <c r="F3653" s="2" t="s">
        <v>69</v>
      </c>
    </row>
    <row r="3654">
      <c r="A3654" s="2" t="s">
        <v>10672</v>
      </c>
      <c r="B3654" s="2" t="s">
        <v>10673</v>
      </c>
      <c r="C3654" s="2">
        <v>-4660</v>
      </c>
      <c r="D3654" s="2" t="s">
        <v>69</v>
      </c>
      <c r="E3654" s="2">
        <v>-95483.4</v>
      </c>
      <c r="F3654" s="2" t="s">
        <v>69</v>
      </c>
    </row>
    <row r="3655">
      <c r="A3655" s="2" t="s">
        <v>10674</v>
      </c>
      <c r="B3655" s="2" t="s">
        <v>10675</v>
      </c>
      <c r="C3655" s="2">
        <v>2311</v>
      </c>
      <c r="D3655" s="2" t="s">
        <v>69</v>
      </c>
      <c r="E3655" s="2">
        <v>139954.16</v>
      </c>
      <c r="F3655" s="2" t="s">
        <v>69</v>
      </c>
    </row>
    <row r="3656">
      <c r="A3656" s="2" t="s">
        <v>10676</v>
      </c>
      <c r="B3656" s="2" t="s">
        <v>10677</v>
      </c>
      <c r="C3656" s="2">
        <v>646</v>
      </c>
      <c r="D3656" s="2" t="s">
        <v>69</v>
      </c>
      <c r="E3656" s="2">
        <v>24774.1</v>
      </c>
      <c r="F3656" s="2" t="s">
        <v>69</v>
      </c>
    </row>
    <row r="3657">
      <c r="A3657" s="2" t="s">
        <v>10682</v>
      </c>
      <c r="B3657" s="2" t="s">
        <v>10683</v>
      </c>
      <c r="C3657" s="2">
        <v>-1603</v>
      </c>
      <c r="D3657" s="2" t="s">
        <v>69</v>
      </c>
      <c r="E3657" s="2">
        <v>-40075</v>
      </c>
      <c r="F3657" s="2" t="s">
        <v>69</v>
      </c>
    </row>
    <row r="3658">
      <c r="A3658" s="2" t="s">
        <v>10688</v>
      </c>
      <c r="B3658" s="2" t="s">
        <v>10689</v>
      </c>
      <c r="C3658" s="2">
        <v>-738</v>
      </c>
      <c r="D3658" s="2" t="s">
        <v>69</v>
      </c>
      <c r="E3658" s="2">
        <v>-8464.86</v>
      </c>
      <c r="F3658" s="2" t="s">
        <v>69</v>
      </c>
    </row>
    <row r="3659">
      <c r="A3659" s="2" t="s">
        <v>12309</v>
      </c>
      <c r="B3659" s="2" t="s">
        <v>12310</v>
      </c>
      <c r="C3659" s="2">
        <v>-8311</v>
      </c>
      <c r="D3659" s="2" t="s">
        <v>69</v>
      </c>
      <c r="E3659" s="2">
        <v>-50946.43</v>
      </c>
      <c r="F3659" s="2" t="s">
        <v>69</v>
      </c>
    </row>
    <row r="3660">
      <c r="A3660" s="2" t="s">
        <v>12311</v>
      </c>
      <c r="B3660" s="2" t="s">
        <v>12312</v>
      </c>
      <c r="C3660" s="2">
        <v>4259</v>
      </c>
      <c r="D3660" s="2" t="s">
        <v>69</v>
      </c>
      <c r="E3660" s="2">
        <v>124277.62</v>
      </c>
      <c r="F3660" s="2" t="s">
        <v>69</v>
      </c>
    </row>
    <row r="3661">
      <c r="A3661" s="2" t="s">
        <v>10692</v>
      </c>
      <c r="B3661" s="2" t="s">
        <v>10693</v>
      </c>
      <c r="C3661" s="2">
        <v>2183</v>
      </c>
      <c r="D3661" s="2" t="s">
        <v>69</v>
      </c>
      <c r="E3661" s="2">
        <v>55688.33</v>
      </c>
      <c r="F3661" s="2" t="s">
        <v>69</v>
      </c>
    </row>
    <row r="3662">
      <c r="A3662" s="2" t="s">
        <v>10696</v>
      </c>
      <c r="B3662" s="2" t="s">
        <v>10697</v>
      </c>
      <c r="C3662" s="2">
        <v>-1961</v>
      </c>
      <c r="D3662" s="2" t="s">
        <v>69</v>
      </c>
      <c r="E3662" s="2">
        <v>-27706.45</v>
      </c>
      <c r="F3662" s="2" t="s">
        <v>69</v>
      </c>
    </row>
    <row r="3663">
      <c r="A3663" s="2" t="s">
        <v>12313</v>
      </c>
      <c r="B3663" s="2" t="s">
        <v>12314</v>
      </c>
      <c r="C3663" s="2">
        <v>-2700</v>
      </c>
      <c r="D3663" s="2" t="s">
        <v>69</v>
      </c>
      <c r="E3663" s="2">
        <v>-63961.18</v>
      </c>
      <c r="F3663" s="2" t="s">
        <v>69</v>
      </c>
    </row>
    <row r="3664">
      <c r="A3664" s="2" t="s">
        <v>10698</v>
      </c>
      <c r="B3664" s="2" t="s">
        <v>10699</v>
      </c>
      <c r="C3664" s="2">
        <v>4100</v>
      </c>
      <c r="D3664" s="2" t="s">
        <v>69</v>
      </c>
      <c r="E3664" s="2">
        <v>31598.84</v>
      </c>
      <c r="F3664" s="2" t="s">
        <v>69</v>
      </c>
    </row>
    <row r="3665">
      <c r="A3665" s="2" t="s">
        <v>12315</v>
      </c>
      <c r="B3665" s="2" t="s">
        <v>12316</v>
      </c>
      <c r="C3665" s="2">
        <v>4400</v>
      </c>
      <c r="D3665" s="2" t="s">
        <v>69</v>
      </c>
      <c r="E3665" s="2">
        <v>45594.16</v>
      </c>
      <c r="F3665" s="2" t="s">
        <v>69</v>
      </c>
    </row>
    <row r="3666">
      <c r="A3666" s="2" t="s">
        <v>10702</v>
      </c>
      <c r="B3666" s="2" t="s">
        <v>10703</v>
      </c>
      <c r="C3666" s="2">
        <v>8000</v>
      </c>
      <c r="D3666" s="2" t="s">
        <v>69</v>
      </c>
      <c r="E3666" s="2">
        <v>156997.73</v>
      </c>
      <c r="F3666" s="2" t="s">
        <v>69</v>
      </c>
    </row>
    <row r="3667">
      <c r="A3667" s="2" t="s">
        <v>10704</v>
      </c>
      <c r="B3667" s="2" t="s">
        <v>10705</v>
      </c>
      <c r="C3667" s="2">
        <v>8100</v>
      </c>
      <c r="D3667" s="2" t="s">
        <v>69</v>
      </c>
      <c r="E3667" s="2">
        <v>68117.6</v>
      </c>
      <c r="F3667" s="2" t="s">
        <v>69</v>
      </c>
    </row>
    <row r="3668">
      <c r="A3668" s="2" t="s">
        <v>10706</v>
      </c>
      <c r="B3668" s="2" t="s">
        <v>10707</v>
      </c>
      <c r="C3668" s="2">
        <v>2200</v>
      </c>
      <c r="D3668" s="2" t="s">
        <v>69</v>
      </c>
      <c r="E3668" s="2">
        <v>136365.11</v>
      </c>
      <c r="F3668" s="2" t="s">
        <v>69</v>
      </c>
    </row>
    <row r="3669">
      <c r="A3669" s="2" t="s">
        <v>10710</v>
      </c>
      <c r="B3669" s="2" t="s">
        <v>10711</v>
      </c>
      <c r="C3669" s="2">
        <v>-3818</v>
      </c>
      <c r="D3669" s="2" t="s">
        <v>69</v>
      </c>
      <c r="E3669" s="2">
        <v>-85332.3</v>
      </c>
      <c r="F3669" s="2" t="s">
        <v>69</v>
      </c>
    </row>
    <row r="3670">
      <c r="A3670" s="2" t="s">
        <v>10714</v>
      </c>
      <c r="B3670" s="2" t="s">
        <v>10715</v>
      </c>
      <c r="C3670" s="2">
        <v>7696</v>
      </c>
      <c r="D3670" s="2" t="s">
        <v>69</v>
      </c>
      <c r="E3670" s="2">
        <v>98508.8</v>
      </c>
      <c r="F3670" s="2" t="s">
        <v>69</v>
      </c>
    </row>
    <row r="3671">
      <c r="A3671" s="2" t="s">
        <v>10716</v>
      </c>
      <c r="B3671" s="2" t="s">
        <v>10717</v>
      </c>
      <c r="C3671" s="2">
        <v>27863</v>
      </c>
      <c r="D3671" s="2" t="s">
        <v>69</v>
      </c>
      <c r="E3671" s="2">
        <v>152732.56</v>
      </c>
      <c r="F3671" s="2" t="s">
        <v>69</v>
      </c>
    </row>
    <row r="3672">
      <c r="A3672" s="2" t="s">
        <v>12317</v>
      </c>
      <c r="B3672" s="2" t="s">
        <v>12318</v>
      </c>
      <c r="C3672" s="2">
        <v>5700</v>
      </c>
      <c r="D3672" s="2" t="s">
        <v>69</v>
      </c>
      <c r="E3672" s="2">
        <v>89679.88</v>
      </c>
      <c r="F3672" s="2" t="s">
        <v>69</v>
      </c>
    </row>
    <row r="3673">
      <c r="A3673" s="2" t="s">
        <v>12319</v>
      </c>
      <c r="B3673" s="2" t="s">
        <v>12320</v>
      </c>
      <c r="C3673" s="2">
        <v>-1500</v>
      </c>
      <c r="D3673" s="2" t="s">
        <v>69</v>
      </c>
      <c r="E3673" s="2">
        <v>-26328.49</v>
      </c>
      <c r="F3673" s="2" t="s">
        <v>69</v>
      </c>
    </row>
    <row r="3674">
      <c r="A3674" s="2" t="s">
        <v>10718</v>
      </c>
      <c r="B3674" s="2" t="s">
        <v>10719</v>
      </c>
      <c r="C3674" s="2">
        <v>10300</v>
      </c>
      <c r="D3674" s="2" t="s">
        <v>69</v>
      </c>
      <c r="E3674" s="2">
        <v>86946.46</v>
      </c>
      <c r="F3674" s="2" t="s">
        <v>69</v>
      </c>
    </row>
    <row r="3675">
      <c r="A3675" s="2" t="s">
        <v>12321</v>
      </c>
      <c r="B3675" s="2" t="s">
        <v>12322</v>
      </c>
      <c r="C3675" s="2">
        <v>-600</v>
      </c>
      <c r="D3675" s="2" t="s">
        <v>69</v>
      </c>
      <c r="E3675" s="2">
        <v>-19258.34</v>
      </c>
      <c r="F3675" s="2" t="s">
        <v>69</v>
      </c>
    </row>
    <row r="3676">
      <c r="A3676" s="2" t="s">
        <v>10722</v>
      </c>
      <c r="B3676" s="2" t="s">
        <v>10723</v>
      </c>
      <c r="C3676" s="2">
        <v>7400</v>
      </c>
      <c r="D3676" s="2" t="s">
        <v>69</v>
      </c>
      <c r="E3676" s="2">
        <v>119939.06</v>
      </c>
      <c r="F3676" s="2" t="s">
        <v>69</v>
      </c>
    </row>
    <row r="3677">
      <c r="A3677" s="2" t="s">
        <v>10724</v>
      </c>
      <c r="B3677" s="2" t="s">
        <v>10725</v>
      </c>
      <c r="C3677" s="2">
        <v>-1699</v>
      </c>
      <c r="D3677" s="2" t="s">
        <v>69</v>
      </c>
      <c r="E3677" s="2">
        <v>-68503.68</v>
      </c>
      <c r="F3677" s="2" t="s">
        <v>69</v>
      </c>
    </row>
    <row r="3678">
      <c r="A3678" s="2" t="s">
        <v>10730</v>
      </c>
      <c r="B3678" s="2" t="s">
        <v>10731</v>
      </c>
      <c r="C3678" s="2">
        <v>2400</v>
      </c>
      <c r="D3678" s="2" t="s">
        <v>69</v>
      </c>
      <c r="E3678" s="2">
        <v>64584.48</v>
      </c>
      <c r="F3678" s="2" t="s">
        <v>69</v>
      </c>
    </row>
    <row r="3679">
      <c r="A3679" s="2" t="s">
        <v>10732</v>
      </c>
      <c r="B3679" s="2" t="s">
        <v>10733</v>
      </c>
      <c r="C3679" s="2">
        <v>16300</v>
      </c>
      <c r="D3679" s="2" t="s">
        <v>69</v>
      </c>
      <c r="E3679" s="2">
        <v>90111.33</v>
      </c>
      <c r="F3679" s="2" t="s">
        <v>69</v>
      </c>
    </row>
    <row r="3680">
      <c r="A3680" s="2" t="s">
        <v>10734</v>
      </c>
      <c r="B3680" s="2" t="s">
        <v>10735</v>
      </c>
      <c r="C3680" s="2">
        <v>4800</v>
      </c>
      <c r="D3680" s="2" t="s">
        <v>69</v>
      </c>
      <c r="E3680" s="2">
        <v>26961.67</v>
      </c>
      <c r="F3680" s="2" t="s">
        <v>69</v>
      </c>
    </row>
    <row r="3681">
      <c r="A3681" s="2" t="s">
        <v>10736</v>
      </c>
      <c r="B3681" s="2" t="s">
        <v>10737</v>
      </c>
      <c r="C3681" s="2">
        <v>1100</v>
      </c>
      <c r="D3681" s="2" t="s">
        <v>69</v>
      </c>
      <c r="E3681" s="2">
        <v>6786.13</v>
      </c>
      <c r="F3681" s="2" t="s">
        <v>69</v>
      </c>
    </row>
    <row r="3682">
      <c r="A3682" s="2" t="s">
        <v>12323</v>
      </c>
      <c r="B3682" s="2" t="s">
        <v>12324</v>
      </c>
      <c r="C3682" s="2">
        <v>8563</v>
      </c>
      <c r="D3682" s="2" t="s">
        <v>69</v>
      </c>
      <c r="E3682" s="2">
        <v>16131.03</v>
      </c>
      <c r="F3682" s="2" t="s">
        <v>69</v>
      </c>
    </row>
    <row r="3683">
      <c r="A3683" s="2" t="s">
        <v>10738</v>
      </c>
      <c r="B3683" s="2" t="s">
        <v>10739</v>
      </c>
      <c r="C3683" s="2">
        <v>9433</v>
      </c>
      <c r="D3683" s="2" t="s">
        <v>69</v>
      </c>
      <c r="E3683" s="2">
        <v>65649.49</v>
      </c>
      <c r="F3683" s="2" t="s">
        <v>69</v>
      </c>
    </row>
    <row r="3684">
      <c r="A3684" s="2" t="s">
        <v>10740</v>
      </c>
      <c r="B3684" s="2" t="s">
        <v>10741</v>
      </c>
      <c r="C3684" s="2">
        <v>3378</v>
      </c>
      <c r="D3684" s="2" t="s">
        <v>69</v>
      </c>
      <c r="E3684" s="2">
        <v>259700.64</v>
      </c>
      <c r="F3684" s="2" t="s">
        <v>69</v>
      </c>
    </row>
    <row r="3685">
      <c r="A3685" s="2" t="s">
        <v>10742</v>
      </c>
      <c r="B3685" s="2" t="s">
        <v>10743</v>
      </c>
      <c r="C3685" s="2">
        <v>9100</v>
      </c>
      <c r="D3685" s="2" t="s">
        <v>69</v>
      </c>
      <c r="E3685" s="2">
        <v>265155.76</v>
      </c>
      <c r="F3685" s="2" t="s">
        <v>69</v>
      </c>
    </row>
    <row r="3686">
      <c r="A3686" s="2" t="s">
        <v>10744</v>
      </c>
      <c r="B3686" s="2" t="s">
        <v>10745</v>
      </c>
      <c r="C3686" s="2">
        <v>3000</v>
      </c>
      <c r="D3686" s="2" t="s">
        <v>69</v>
      </c>
      <c r="E3686" s="2">
        <v>31623.43</v>
      </c>
      <c r="F3686" s="2" t="s">
        <v>69</v>
      </c>
    </row>
    <row r="3687">
      <c r="A3687" s="2" t="s">
        <v>12325</v>
      </c>
      <c r="B3687" s="2" t="s">
        <v>12326</v>
      </c>
      <c r="C3687" s="2">
        <v>-10900</v>
      </c>
      <c r="D3687" s="2" t="s">
        <v>69</v>
      </c>
      <c r="E3687" s="2">
        <v>-214560.18</v>
      </c>
      <c r="F3687" s="2" t="s">
        <v>69</v>
      </c>
    </row>
    <row r="3688">
      <c r="A3688" s="2" t="s">
        <v>12327</v>
      </c>
      <c r="B3688" s="2" t="s">
        <v>12328</v>
      </c>
      <c r="C3688" s="2">
        <v>-10400</v>
      </c>
      <c r="D3688" s="2" t="s">
        <v>69</v>
      </c>
      <c r="E3688" s="2">
        <v>-202041.01</v>
      </c>
      <c r="F3688" s="2" t="s">
        <v>69</v>
      </c>
    </row>
    <row r="3689">
      <c r="A3689" s="2" t="s">
        <v>10746</v>
      </c>
      <c r="B3689" s="2" t="s">
        <v>10747</v>
      </c>
      <c r="C3689" s="2">
        <v>6500</v>
      </c>
      <c r="D3689" s="2" t="s">
        <v>69</v>
      </c>
      <c r="E3689" s="2">
        <v>18946.17</v>
      </c>
      <c r="F3689" s="2" t="s">
        <v>69</v>
      </c>
    </row>
    <row r="3690">
      <c r="A3690" s="2" t="s">
        <v>12329</v>
      </c>
      <c r="B3690" s="2" t="s">
        <v>12330</v>
      </c>
      <c r="C3690" s="2">
        <v>-3538</v>
      </c>
      <c r="D3690" s="2" t="s">
        <v>69</v>
      </c>
      <c r="E3690" s="2">
        <v>-74793.32</v>
      </c>
      <c r="F3690" s="2" t="s">
        <v>69</v>
      </c>
    </row>
    <row r="3691">
      <c r="A3691" s="2" t="s">
        <v>10750</v>
      </c>
      <c r="B3691" s="2" t="s">
        <v>10751</v>
      </c>
      <c r="C3691" s="2">
        <v>7314</v>
      </c>
      <c r="D3691" s="2" t="s">
        <v>69</v>
      </c>
      <c r="E3691" s="2">
        <v>77308.98</v>
      </c>
      <c r="F3691" s="2" t="s">
        <v>69</v>
      </c>
    </row>
    <row r="3692">
      <c r="A3692" s="2" t="s">
        <v>10752</v>
      </c>
      <c r="B3692" s="2" t="s">
        <v>10753</v>
      </c>
      <c r="C3692" s="2">
        <v>117</v>
      </c>
      <c r="D3692" s="2" t="s">
        <v>69</v>
      </c>
      <c r="E3692" s="2">
        <v>19247.61</v>
      </c>
      <c r="F3692" s="2" t="s">
        <v>69</v>
      </c>
    </row>
    <row r="3693">
      <c r="A3693" s="2" t="s">
        <v>10754</v>
      </c>
      <c r="B3693" s="2" t="s">
        <v>10755</v>
      </c>
      <c r="C3693" s="2">
        <v>9217</v>
      </c>
      <c r="D3693" s="2" t="s">
        <v>69</v>
      </c>
      <c r="E3693" s="2">
        <v>69496.18</v>
      </c>
      <c r="F3693" s="2" t="s">
        <v>69</v>
      </c>
    </row>
  </sheetData>
  <headerFooter/>
</worksheet>
</file>

<file path=xl/worksheets/sheet14.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1032"/>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8.497636795043945" customWidth="1"/>
    <col min="6" max="6" width="19.04625129699707" customWidth="1"/>
    <col min="7" max="7" width="22.517513275146484" customWidth="1"/>
    <col min="8" max="8" width="11.712858200073242" customWidth="1"/>
    <col min="9" max="9" width="16.62171173095703" customWidth="1"/>
    <col min="10" max="10" width="12.088384628295898" customWidth="1"/>
    <col min="11" max="11" width="29.2370052337646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20.439603805541992" customWidth="1"/>
    <col min="18" max="18" width="12.088384628295898" customWidth="1"/>
    <col min="19" max="19" width="27.31671142578125" customWidth="1"/>
  </cols>
  <sheetData>
    <row r="1" hidden="1">
      <c r="A1" s="0" t="s">
        <v>1351</v>
      </c>
      <c r="B1" s="0">
        <v>0.1186586355372</v>
      </c>
    </row>
    <row r="2">
      <c r="A2" s="8" t="s">
        <v>1352</v>
      </c>
      <c r="B2" s="8">
        <v>43826</v>
      </c>
      <c r="C2" s="9">
        <f>HYPERLINK(CHAR(35)&amp;CELL("address",INDEX(Holdings!AM1:AM2253,SMALL(IF(COUNTIF(Holdings!A1:A2253,A1),MATCH(B1,Holdings!Y1:Y2253,0),""),ROWS($A$1:A1)))),"WABR")</f>
      </c>
    </row>
    <row r="3">
      <c r="A3" s="1" t="s">
        <v>5034</v>
      </c>
      <c r="B3" s="1" t="s">
        <v>5035</v>
      </c>
      <c r="C3" s="1" t="s">
        <v>5042</v>
      </c>
      <c r="D3" s="1" t="s">
        <v>5050</v>
      </c>
      <c r="E3" s="1" t="s">
        <v>7227</v>
      </c>
      <c r="F3" s="1" t="s">
        <v>5051</v>
      </c>
      <c r="G3" s="1" t="s">
        <v>5052</v>
      </c>
      <c r="H3" s="1" t="s">
        <v>5053</v>
      </c>
      <c r="I3" s="1" t="s">
        <v>5054</v>
      </c>
      <c r="J3" s="1" t="s">
        <v>21</v>
      </c>
      <c r="K3" s="1" t="s">
        <v>5055</v>
      </c>
      <c r="L3" s="1" t="s">
        <v>5056</v>
      </c>
      <c r="M3" s="1" t="s">
        <v>5057</v>
      </c>
      <c r="N3" s="1" t="s">
        <v>5058</v>
      </c>
      <c r="O3" s="1" t="s">
        <v>5059</v>
      </c>
      <c r="P3" s="1" t="s">
        <v>5060</v>
      </c>
      <c r="Q3" s="1" t="s">
        <v>407</v>
      </c>
      <c r="R3" s="1" t="s">
        <v>21</v>
      </c>
      <c r="S3" s="1" t="s">
        <v>5042</v>
      </c>
    </row>
    <row r="4">
      <c r="A4" s="10" t="s">
        <v>2808</v>
      </c>
      <c r="B4" s="2" t="s">
        <v>12331</v>
      </c>
      <c r="C4" s="2">
        <v>204479.43</v>
      </c>
      <c r="D4" s="10" t="s">
        <v>184</v>
      </c>
      <c r="E4" s="2" t="s">
        <v>12332</v>
      </c>
      <c r="F4" s="10" t="s">
        <v>5062</v>
      </c>
      <c r="G4" s="2" t="s">
        <v>12333</v>
      </c>
      <c r="H4" s="2">
        <v>1.45</v>
      </c>
      <c r="I4" s="2">
        <v>88802.24</v>
      </c>
      <c r="J4" s="10" t="s">
        <v>69</v>
      </c>
      <c r="K4" s="10" t="s">
        <v>7216</v>
      </c>
      <c r="L4" s="11">
        <v>44075</v>
      </c>
      <c r="M4" s="2">
        <v>0</v>
      </c>
      <c r="N4" s="10" t="s">
        <v>69</v>
      </c>
      <c r="O4" s="2">
        <v>0</v>
      </c>
      <c r="P4" s="10" t="s">
        <v>69</v>
      </c>
      <c r="Q4" s="2">
        <v>35558568.74</v>
      </c>
      <c r="R4" s="10" t="s">
        <v>69</v>
      </c>
      <c r="S4" s="2">
        <v>204479.43</v>
      </c>
    </row>
    <row r="7">
      <c r="A7" s="12" t="s">
        <v>5065</v>
      </c>
    </row>
    <row r="8">
      <c r="A8" s="1" t="s">
        <v>5066</v>
      </c>
      <c r="B8" s="1" t="s">
        <v>5067</v>
      </c>
      <c r="C8" s="1" t="s">
        <v>5068</v>
      </c>
    </row>
    <row r="9">
      <c r="A9" s="2" t="s">
        <v>1355</v>
      </c>
      <c r="B9" s="2" t="s">
        <v>12334</v>
      </c>
      <c r="C9" s="2"/>
    </row>
    <row r="11">
      <c r="A11" s="1" t="s">
        <v>10</v>
      </c>
      <c r="B11" s="1" t="s">
        <v>5070</v>
      </c>
      <c r="C11" s="1" t="s">
        <v>407</v>
      </c>
      <c r="D11" s="1" t="s">
        <v>21</v>
      </c>
      <c r="E11" s="1" t="s">
        <v>23</v>
      </c>
      <c r="F11" s="1" t="s">
        <v>5071</v>
      </c>
    </row>
    <row r="12">
      <c r="A12" s="2" t="s">
        <v>12335</v>
      </c>
      <c r="B12" s="2" t="s">
        <v>12336</v>
      </c>
      <c r="C12" s="2">
        <v>47</v>
      </c>
      <c r="D12" s="2" t="s">
        <v>69</v>
      </c>
      <c r="E12" s="2">
        <v>4817.5</v>
      </c>
      <c r="F12" s="2" t="s">
        <v>69</v>
      </c>
    </row>
    <row r="13">
      <c r="A13" s="2" t="s">
        <v>12337</v>
      </c>
      <c r="B13" s="2" t="s">
        <v>12338</v>
      </c>
      <c r="C13" s="2">
        <v>-20</v>
      </c>
      <c r="D13" s="2" t="s">
        <v>69</v>
      </c>
      <c r="E13" s="2">
        <v>-1500</v>
      </c>
      <c r="F13" s="2" t="s">
        <v>69</v>
      </c>
    </row>
    <row r="14">
      <c r="A14" s="2" t="s">
        <v>12339</v>
      </c>
      <c r="B14" s="2" t="s">
        <v>12340</v>
      </c>
      <c r="C14" s="2">
        <v>-22</v>
      </c>
      <c r="D14" s="2" t="s">
        <v>69</v>
      </c>
      <c r="E14" s="2">
        <v>-3465</v>
      </c>
      <c r="F14" s="2" t="s">
        <v>69</v>
      </c>
    </row>
    <row r="15">
      <c r="A15" s="2" t="s">
        <v>12341</v>
      </c>
      <c r="B15" s="2" t="s">
        <v>12342</v>
      </c>
      <c r="C15" s="2">
        <v>4430</v>
      </c>
      <c r="D15" s="2" t="s">
        <v>69</v>
      </c>
      <c r="E15" s="2">
        <v>79407.75</v>
      </c>
      <c r="F15" s="2" t="s">
        <v>69</v>
      </c>
    </row>
    <row r="16">
      <c r="A16" s="2" t="s">
        <v>12343</v>
      </c>
      <c r="B16" s="2" t="s">
        <v>12344</v>
      </c>
      <c r="C16" s="2">
        <v>4</v>
      </c>
      <c r="D16" s="2" t="s">
        <v>69</v>
      </c>
      <c r="E16" s="2">
        <v>106</v>
      </c>
      <c r="F16" s="2" t="s">
        <v>69</v>
      </c>
    </row>
    <row r="17">
      <c r="A17" s="2" t="s">
        <v>5074</v>
      </c>
      <c r="B17" s="2" t="s">
        <v>5075</v>
      </c>
      <c r="C17" s="2">
        <v>-616</v>
      </c>
      <c r="D17" s="2" t="s">
        <v>69</v>
      </c>
      <c r="E17" s="2">
        <v>-101633.84</v>
      </c>
      <c r="F17" s="2" t="s">
        <v>69</v>
      </c>
    </row>
    <row r="18">
      <c r="A18" s="2" t="s">
        <v>12345</v>
      </c>
      <c r="B18" s="2" t="s">
        <v>12346</v>
      </c>
      <c r="C18" s="2">
        <v>-185</v>
      </c>
      <c r="D18" s="2" t="s">
        <v>69</v>
      </c>
      <c r="E18" s="2">
        <v>-3574.2</v>
      </c>
      <c r="F18" s="2" t="s">
        <v>69</v>
      </c>
    </row>
    <row r="19">
      <c r="A19" s="2" t="s">
        <v>5080</v>
      </c>
      <c r="B19" s="2" t="s">
        <v>5081</v>
      </c>
      <c r="C19" s="2">
        <v>-1759</v>
      </c>
      <c r="D19" s="2" t="s">
        <v>69</v>
      </c>
      <c r="E19" s="2">
        <v>-139928.45</v>
      </c>
      <c r="F19" s="2" t="s">
        <v>69</v>
      </c>
    </row>
    <row r="20">
      <c r="A20" s="2" t="s">
        <v>5080</v>
      </c>
      <c r="B20" s="2" t="s">
        <v>5081</v>
      </c>
      <c r="C20" s="2">
        <v>356</v>
      </c>
      <c r="D20" s="2" t="s">
        <v>69</v>
      </c>
      <c r="E20" s="2">
        <v>28319.8</v>
      </c>
      <c r="F20" s="2" t="s">
        <v>69</v>
      </c>
    </row>
    <row r="21">
      <c r="A21" s="2" t="s">
        <v>5082</v>
      </c>
      <c r="B21" s="2" t="s">
        <v>5083</v>
      </c>
      <c r="C21" s="2">
        <v>74</v>
      </c>
      <c r="D21" s="2" t="s">
        <v>69</v>
      </c>
      <c r="E21" s="2">
        <v>15360.92</v>
      </c>
      <c r="F21" s="2" t="s">
        <v>69</v>
      </c>
    </row>
    <row r="22">
      <c r="A22" s="2" t="s">
        <v>12347</v>
      </c>
      <c r="B22" s="2" t="s">
        <v>12348</v>
      </c>
      <c r="C22" s="2">
        <v>525</v>
      </c>
      <c r="D22" s="2" t="s">
        <v>69</v>
      </c>
      <c r="E22" s="2">
        <v>34471.5</v>
      </c>
      <c r="F22" s="2" t="s">
        <v>69</v>
      </c>
    </row>
    <row r="23">
      <c r="A23" s="2" t="s">
        <v>12349</v>
      </c>
      <c r="B23" s="2" t="s">
        <v>12350</v>
      </c>
      <c r="C23" s="2">
        <v>679</v>
      </c>
      <c r="D23" s="2" t="s">
        <v>69</v>
      </c>
      <c r="E23" s="2">
        <v>28796.39</v>
      </c>
      <c r="F23" s="2" t="s">
        <v>69</v>
      </c>
    </row>
    <row r="24">
      <c r="A24" s="2" t="s">
        <v>7254</v>
      </c>
      <c r="B24" s="2" t="s">
        <v>12351</v>
      </c>
      <c r="C24" s="2">
        <v>-4181</v>
      </c>
      <c r="D24" s="2" t="s">
        <v>69</v>
      </c>
      <c r="E24" s="2">
        <v>-116984.38</v>
      </c>
      <c r="F24" s="2" t="s">
        <v>69</v>
      </c>
    </row>
    <row r="25">
      <c r="A25" s="2" t="s">
        <v>5086</v>
      </c>
      <c r="B25" s="2" t="s">
        <v>5087</v>
      </c>
      <c r="C25" s="2">
        <v>111</v>
      </c>
      <c r="D25" s="2" t="s">
        <v>69</v>
      </c>
      <c r="E25" s="2">
        <v>4980.57</v>
      </c>
      <c r="F25" s="2" t="s">
        <v>69</v>
      </c>
    </row>
    <row r="26">
      <c r="A26" s="2" t="s">
        <v>12352</v>
      </c>
      <c r="B26" s="2" t="s">
        <v>12353</v>
      </c>
      <c r="C26" s="2">
        <v>-364</v>
      </c>
      <c r="D26" s="2" t="s">
        <v>69</v>
      </c>
      <c r="E26" s="2">
        <v>-67492.88</v>
      </c>
      <c r="F26" s="2" t="s">
        <v>69</v>
      </c>
    </row>
    <row r="27">
      <c r="A27" s="2" t="s">
        <v>12354</v>
      </c>
      <c r="B27" s="2" t="s">
        <v>12355</v>
      </c>
      <c r="C27" s="2">
        <v>9593</v>
      </c>
      <c r="D27" s="2" t="s">
        <v>69</v>
      </c>
      <c r="E27" s="2">
        <v>61491.13</v>
      </c>
      <c r="F27" s="2" t="s">
        <v>69</v>
      </c>
    </row>
    <row r="28">
      <c r="A28" s="2" t="s">
        <v>12356</v>
      </c>
      <c r="B28" s="2" t="s">
        <v>12357</v>
      </c>
      <c r="C28" s="2">
        <v>4</v>
      </c>
      <c r="D28" s="2" t="s">
        <v>69</v>
      </c>
      <c r="E28" s="2">
        <v>488</v>
      </c>
      <c r="F28" s="2" t="s">
        <v>69</v>
      </c>
    </row>
    <row r="29">
      <c r="A29" s="2" t="s">
        <v>5092</v>
      </c>
      <c r="B29" s="2" t="s">
        <v>5093</v>
      </c>
      <c r="C29" s="2">
        <v>841</v>
      </c>
      <c r="D29" s="2" t="s">
        <v>69</v>
      </c>
      <c r="E29" s="2">
        <v>47121.23</v>
      </c>
      <c r="F29" s="2" t="s">
        <v>69</v>
      </c>
    </row>
    <row r="30">
      <c r="A30" s="2" t="s">
        <v>5096</v>
      </c>
      <c r="B30" s="2" t="s">
        <v>5097</v>
      </c>
      <c r="C30" s="2">
        <v>23</v>
      </c>
      <c r="D30" s="2" t="s">
        <v>69</v>
      </c>
      <c r="E30" s="2">
        <v>599.5</v>
      </c>
      <c r="F30" s="2" t="s">
        <v>69</v>
      </c>
    </row>
    <row r="31">
      <c r="A31" s="2" t="s">
        <v>12358</v>
      </c>
      <c r="B31" s="2" t="s">
        <v>5101</v>
      </c>
      <c r="C31" s="2">
        <v>334</v>
      </c>
      <c r="D31" s="2" t="s">
        <v>69</v>
      </c>
      <c r="E31" s="2">
        <v>92828.62</v>
      </c>
      <c r="F31" s="2" t="s">
        <v>69</v>
      </c>
    </row>
    <row r="32">
      <c r="A32" s="2" t="s">
        <v>5102</v>
      </c>
      <c r="B32" s="2" t="s">
        <v>5103</v>
      </c>
      <c r="C32" s="2">
        <v>-507</v>
      </c>
      <c r="D32" s="2" t="s">
        <v>69</v>
      </c>
      <c r="E32" s="2">
        <v>-3924.18</v>
      </c>
      <c r="F32" s="2" t="s">
        <v>69</v>
      </c>
    </row>
    <row r="33">
      <c r="A33" s="2" t="s">
        <v>12359</v>
      </c>
      <c r="B33" s="2" t="s">
        <v>12360</v>
      </c>
      <c r="C33" s="2">
        <v>-4</v>
      </c>
      <c r="D33" s="2" t="s">
        <v>69</v>
      </c>
      <c r="E33" s="2">
        <v>-792</v>
      </c>
      <c r="F33" s="2" t="s">
        <v>69</v>
      </c>
    </row>
    <row r="34">
      <c r="A34" s="2" t="s">
        <v>5110</v>
      </c>
      <c r="B34" s="2" t="s">
        <v>5111</v>
      </c>
      <c r="C34" s="2">
        <v>2762</v>
      </c>
      <c r="D34" s="2" t="s">
        <v>69</v>
      </c>
      <c r="E34" s="2">
        <v>93714.66</v>
      </c>
      <c r="F34" s="2" t="s">
        <v>69</v>
      </c>
    </row>
    <row r="35">
      <c r="A35" s="2" t="s">
        <v>12361</v>
      </c>
      <c r="B35" s="2" t="s">
        <v>12362</v>
      </c>
      <c r="C35" s="2">
        <v>78</v>
      </c>
      <c r="D35" s="2" t="s">
        <v>69</v>
      </c>
      <c r="E35" s="2">
        <v>1730.82</v>
      </c>
      <c r="F35" s="2" t="s">
        <v>69</v>
      </c>
    </row>
    <row r="36">
      <c r="A36" s="2" t="s">
        <v>12363</v>
      </c>
      <c r="B36" s="2" t="s">
        <v>5115</v>
      </c>
      <c r="C36" s="2">
        <v>-468</v>
      </c>
      <c r="D36" s="2" t="s">
        <v>69</v>
      </c>
      <c r="E36" s="2">
        <v>-7979.4</v>
      </c>
      <c r="F36" s="2" t="s">
        <v>69</v>
      </c>
    </row>
    <row r="37">
      <c r="A37" s="2" t="s">
        <v>5120</v>
      </c>
      <c r="B37" s="2" t="s">
        <v>5121</v>
      </c>
      <c r="C37" s="2">
        <v>-66</v>
      </c>
      <c r="D37" s="2" t="s">
        <v>69</v>
      </c>
      <c r="E37" s="2">
        <v>-4999.5</v>
      </c>
      <c r="F37" s="2" t="s">
        <v>69</v>
      </c>
    </row>
    <row r="38">
      <c r="A38" s="2" t="s">
        <v>12364</v>
      </c>
      <c r="B38" s="2" t="s">
        <v>12365</v>
      </c>
      <c r="C38" s="2">
        <v>-367</v>
      </c>
      <c r="D38" s="2" t="s">
        <v>69</v>
      </c>
      <c r="E38" s="2">
        <v>-28908.59</v>
      </c>
      <c r="F38" s="2" t="s">
        <v>69</v>
      </c>
    </row>
    <row r="39">
      <c r="A39" s="2" t="s">
        <v>12366</v>
      </c>
      <c r="B39" s="2" t="s">
        <v>12367</v>
      </c>
      <c r="C39" s="2">
        <v>122</v>
      </c>
      <c r="D39" s="2" t="s">
        <v>12368</v>
      </c>
      <c r="E39" s="2">
        <v>4345.95</v>
      </c>
      <c r="F39" s="2" t="s">
        <v>12368</v>
      </c>
    </row>
    <row r="40">
      <c r="A40" s="2" t="s">
        <v>12369</v>
      </c>
      <c r="B40" s="2" t="s">
        <v>12370</v>
      </c>
      <c r="C40" s="2">
        <v>13</v>
      </c>
      <c r="D40" s="2" t="s">
        <v>12371</v>
      </c>
      <c r="E40" s="2">
        <v>154.68</v>
      </c>
      <c r="F40" s="2" t="s">
        <v>12371</v>
      </c>
    </row>
    <row r="41">
      <c r="A41" s="2" t="s">
        <v>12372</v>
      </c>
      <c r="B41" s="2" t="s">
        <v>12373</v>
      </c>
      <c r="C41" s="2">
        <v>8</v>
      </c>
      <c r="D41" s="2" t="s">
        <v>12371</v>
      </c>
      <c r="E41" s="2">
        <v>200.63</v>
      </c>
      <c r="F41" s="2" t="s">
        <v>12371</v>
      </c>
    </row>
    <row r="42">
      <c r="A42" s="2" t="s">
        <v>12374</v>
      </c>
      <c r="B42" s="2" t="s">
        <v>12375</v>
      </c>
      <c r="C42" s="2">
        <v>222</v>
      </c>
      <c r="D42" s="2" t="s">
        <v>69</v>
      </c>
      <c r="E42" s="2">
        <v>4642.02</v>
      </c>
      <c r="F42" s="2" t="s">
        <v>69</v>
      </c>
    </row>
    <row r="43">
      <c r="A43" s="2" t="s">
        <v>12376</v>
      </c>
      <c r="B43" s="2" t="s">
        <v>12377</v>
      </c>
      <c r="C43" s="2">
        <v>5</v>
      </c>
      <c r="D43" s="2" t="s">
        <v>69</v>
      </c>
      <c r="E43" s="2">
        <v>875</v>
      </c>
      <c r="F43" s="2" t="s">
        <v>69</v>
      </c>
    </row>
    <row r="44">
      <c r="A44" s="2" t="s">
        <v>5130</v>
      </c>
      <c r="B44" s="2" t="s">
        <v>5131</v>
      </c>
      <c r="C44" s="2">
        <v>211</v>
      </c>
      <c r="D44" s="2" t="s">
        <v>69</v>
      </c>
      <c r="E44" s="2">
        <v>12816.14</v>
      </c>
      <c r="F44" s="2" t="s">
        <v>69</v>
      </c>
    </row>
    <row r="45">
      <c r="A45" s="2" t="s">
        <v>12378</v>
      </c>
      <c r="B45" s="2" t="s">
        <v>12379</v>
      </c>
      <c r="C45" s="2">
        <v>273</v>
      </c>
      <c r="D45" s="2" t="s">
        <v>69</v>
      </c>
      <c r="E45" s="2">
        <v>5015.01</v>
      </c>
      <c r="F45" s="2" t="s">
        <v>69</v>
      </c>
    </row>
    <row r="46">
      <c r="A46" s="2" t="s">
        <v>12380</v>
      </c>
      <c r="B46" s="2" t="s">
        <v>12381</v>
      </c>
      <c r="C46" s="2">
        <v>1560</v>
      </c>
      <c r="D46" s="2" t="s">
        <v>69</v>
      </c>
      <c r="E46" s="2">
        <v>8720.4</v>
      </c>
      <c r="F46" s="2" t="s">
        <v>69</v>
      </c>
    </row>
    <row r="47">
      <c r="A47" s="2" t="s">
        <v>12382</v>
      </c>
      <c r="B47" s="2" t="s">
        <v>12383</v>
      </c>
      <c r="C47" s="2">
        <v>-8</v>
      </c>
      <c r="D47" s="2" t="s">
        <v>69</v>
      </c>
      <c r="E47" s="2">
        <v>-134.72</v>
      </c>
      <c r="F47" s="2" t="s">
        <v>69</v>
      </c>
    </row>
    <row r="48">
      <c r="A48" s="2" t="s">
        <v>5136</v>
      </c>
      <c r="B48" s="2" t="s">
        <v>5137</v>
      </c>
      <c r="C48" s="2">
        <v>-971</v>
      </c>
      <c r="D48" s="2" t="s">
        <v>69</v>
      </c>
      <c r="E48" s="2">
        <v>-154146.25</v>
      </c>
      <c r="F48" s="2" t="s">
        <v>69</v>
      </c>
    </row>
    <row r="49">
      <c r="A49" s="2" t="s">
        <v>12384</v>
      </c>
      <c r="B49" s="2" t="s">
        <v>12385</v>
      </c>
      <c r="C49" s="2">
        <v>39</v>
      </c>
      <c r="D49" s="2" t="s">
        <v>69</v>
      </c>
      <c r="E49" s="2">
        <v>4110.6</v>
      </c>
      <c r="F49" s="2" t="s">
        <v>69</v>
      </c>
    </row>
    <row r="50">
      <c r="A50" s="2" t="s">
        <v>12386</v>
      </c>
      <c r="B50" s="2" t="s">
        <v>12387</v>
      </c>
      <c r="C50" s="2">
        <v>490</v>
      </c>
      <c r="D50" s="2" t="s">
        <v>12368</v>
      </c>
      <c r="E50" s="2">
        <v>14704.09</v>
      </c>
      <c r="F50" s="2" t="s">
        <v>12368</v>
      </c>
    </row>
    <row r="51">
      <c r="A51" s="2" t="s">
        <v>12388</v>
      </c>
      <c r="B51" s="2" t="s">
        <v>12389</v>
      </c>
      <c r="C51" s="2">
        <v>653</v>
      </c>
      <c r="D51" s="2" t="s">
        <v>69</v>
      </c>
      <c r="E51" s="2">
        <v>185.06</v>
      </c>
      <c r="F51" s="2" t="s">
        <v>69</v>
      </c>
    </row>
    <row r="52">
      <c r="A52" s="2" t="s">
        <v>12390</v>
      </c>
      <c r="B52" s="2" t="s">
        <v>12391</v>
      </c>
      <c r="C52" s="2">
        <v>-16</v>
      </c>
      <c r="D52" s="2" t="s">
        <v>69</v>
      </c>
      <c r="E52" s="2">
        <v>-1097.6</v>
      </c>
      <c r="F52" s="2" t="s">
        <v>69</v>
      </c>
    </row>
    <row r="53">
      <c r="A53" s="2" t="s">
        <v>12392</v>
      </c>
      <c r="B53" s="2" t="s">
        <v>12393</v>
      </c>
      <c r="C53" s="2">
        <v>-177</v>
      </c>
      <c r="D53" s="2" t="s">
        <v>69</v>
      </c>
      <c r="E53" s="2">
        <v>-20539.08</v>
      </c>
      <c r="F53" s="2" t="s">
        <v>69</v>
      </c>
    </row>
    <row r="54">
      <c r="A54" s="2" t="s">
        <v>12394</v>
      </c>
      <c r="B54" s="2" t="s">
        <v>12395</v>
      </c>
      <c r="C54" s="2">
        <v>2150</v>
      </c>
      <c r="D54" s="2" t="s">
        <v>69</v>
      </c>
      <c r="E54" s="2">
        <v>378636.5</v>
      </c>
      <c r="F54" s="2" t="s">
        <v>69</v>
      </c>
    </row>
    <row r="55">
      <c r="A55" s="2" t="s">
        <v>12396</v>
      </c>
      <c r="B55" s="2" t="s">
        <v>12397</v>
      </c>
      <c r="C55" s="2">
        <v>14</v>
      </c>
      <c r="D55" s="2" t="s">
        <v>69</v>
      </c>
      <c r="E55" s="2">
        <v>1715</v>
      </c>
      <c r="F55" s="2" t="s">
        <v>69</v>
      </c>
    </row>
    <row r="56">
      <c r="A56" s="2" t="s">
        <v>5146</v>
      </c>
      <c r="B56" s="2" t="s">
        <v>5147</v>
      </c>
      <c r="C56" s="2">
        <v>-148</v>
      </c>
      <c r="D56" s="2" t="s">
        <v>69</v>
      </c>
      <c r="E56" s="2">
        <v>-14800</v>
      </c>
      <c r="F56" s="2" t="s">
        <v>69</v>
      </c>
    </row>
    <row r="57">
      <c r="A57" s="2" t="s">
        <v>5148</v>
      </c>
      <c r="B57" s="2" t="s">
        <v>5149</v>
      </c>
      <c r="C57" s="2">
        <v>1424</v>
      </c>
      <c r="D57" s="2" t="s">
        <v>69</v>
      </c>
      <c r="E57" s="2">
        <v>75941.92</v>
      </c>
      <c r="F57" s="2" t="s">
        <v>69</v>
      </c>
    </row>
    <row r="58">
      <c r="A58" s="2" t="s">
        <v>5150</v>
      </c>
      <c r="B58" s="2" t="s">
        <v>5151</v>
      </c>
      <c r="C58" s="2">
        <v>105</v>
      </c>
      <c r="D58" s="2" t="s">
        <v>69</v>
      </c>
      <c r="E58" s="2">
        <v>4579.05</v>
      </c>
      <c r="F58" s="2" t="s">
        <v>69</v>
      </c>
    </row>
    <row r="59">
      <c r="A59" s="2" t="s">
        <v>12398</v>
      </c>
      <c r="B59" s="2" t="s">
        <v>12399</v>
      </c>
      <c r="C59" s="2">
        <v>16</v>
      </c>
      <c r="D59" s="2" t="s">
        <v>69</v>
      </c>
      <c r="E59" s="2">
        <v>2000</v>
      </c>
      <c r="F59" s="2" t="s">
        <v>69</v>
      </c>
    </row>
    <row r="60">
      <c r="A60" s="2" t="s">
        <v>12400</v>
      </c>
      <c r="B60" s="2" t="s">
        <v>12401</v>
      </c>
      <c r="C60" s="2">
        <v>12</v>
      </c>
      <c r="D60" s="2" t="s">
        <v>69</v>
      </c>
      <c r="E60" s="2">
        <v>972</v>
      </c>
      <c r="F60" s="2" t="s">
        <v>69</v>
      </c>
    </row>
    <row r="61">
      <c r="A61" s="2" t="s">
        <v>5154</v>
      </c>
      <c r="B61" s="2" t="s">
        <v>5155</v>
      </c>
      <c r="C61" s="2">
        <v>740</v>
      </c>
      <c r="D61" s="2" t="s">
        <v>69</v>
      </c>
      <c r="E61" s="2">
        <v>22666.2</v>
      </c>
      <c r="F61" s="2" t="s">
        <v>69</v>
      </c>
    </row>
    <row r="62">
      <c r="A62" s="2" t="s">
        <v>5156</v>
      </c>
      <c r="B62" s="2" t="s">
        <v>5157</v>
      </c>
      <c r="C62" s="2">
        <v>16</v>
      </c>
      <c r="D62" s="2" t="s">
        <v>69</v>
      </c>
      <c r="E62" s="2">
        <v>1387.84</v>
      </c>
      <c r="F62" s="2" t="s">
        <v>69</v>
      </c>
    </row>
    <row r="63">
      <c r="A63" s="2" t="s">
        <v>12402</v>
      </c>
      <c r="B63" s="2" t="s">
        <v>5159</v>
      </c>
      <c r="C63" s="2">
        <v>85</v>
      </c>
      <c r="D63" s="2" t="s">
        <v>69</v>
      </c>
      <c r="E63" s="2">
        <v>106998</v>
      </c>
      <c r="F63" s="2" t="s">
        <v>69</v>
      </c>
    </row>
    <row r="64">
      <c r="A64" s="2" t="s">
        <v>12403</v>
      </c>
      <c r="B64" s="2" t="s">
        <v>5161</v>
      </c>
      <c r="C64" s="2">
        <v>87</v>
      </c>
      <c r="D64" s="2" t="s">
        <v>69</v>
      </c>
      <c r="E64" s="2">
        <v>7960.5</v>
      </c>
      <c r="F64" s="2" t="s">
        <v>69</v>
      </c>
    </row>
    <row r="65">
      <c r="A65" s="2" t="s">
        <v>12404</v>
      </c>
      <c r="B65" s="2" t="s">
        <v>5163</v>
      </c>
      <c r="C65" s="2">
        <v>2450</v>
      </c>
      <c r="D65" s="2" t="s">
        <v>69</v>
      </c>
      <c r="E65" s="2">
        <v>75827.5</v>
      </c>
      <c r="F65" s="2" t="s">
        <v>69</v>
      </c>
    </row>
    <row r="66">
      <c r="A66" s="2" t="s">
        <v>12405</v>
      </c>
      <c r="B66" s="2" t="s">
        <v>12406</v>
      </c>
      <c r="C66" s="2">
        <v>-210</v>
      </c>
      <c r="D66" s="2" t="s">
        <v>69</v>
      </c>
      <c r="E66" s="2">
        <v>-6468</v>
      </c>
      <c r="F66" s="2" t="s">
        <v>69</v>
      </c>
    </row>
    <row r="67">
      <c r="A67" s="2" t="s">
        <v>5164</v>
      </c>
      <c r="B67" s="2" t="s">
        <v>5165</v>
      </c>
      <c r="C67" s="2">
        <v>371</v>
      </c>
      <c r="D67" s="2" t="s">
        <v>69</v>
      </c>
      <c r="E67" s="2">
        <v>16617.09</v>
      </c>
      <c r="F67" s="2" t="s">
        <v>69</v>
      </c>
    </row>
    <row r="68">
      <c r="A68" s="2" t="s">
        <v>12407</v>
      </c>
      <c r="B68" s="2" t="s">
        <v>12408</v>
      </c>
      <c r="C68" s="2">
        <v>118</v>
      </c>
      <c r="D68" s="2" t="s">
        <v>12371</v>
      </c>
      <c r="E68" s="2">
        <v>8725.22</v>
      </c>
      <c r="F68" s="2" t="s">
        <v>12371</v>
      </c>
    </row>
    <row r="69">
      <c r="A69" s="2" t="s">
        <v>12409</v>
      </c>
      <c r="B69" s="2" t="s">
        <v>12410</v>
      </c>
      <c r="C69" s="2">
        <v>39</v>
      </c>
      <c r="D69" s="2" t="s">
        <v>69</v>
      </c>
      <c r="E69" s="2">
        <v>640.38</v>
      </c>
      <c r="F69" s="2" t="s">
        <v>69</v>
      </c>
    </row>
    <row r="70">
      <c r="A70" s="2" t="s">
        <v>5166</v>
      </c>
      <c r="B70" s="2" t="s">
        <v>5167</v>
      </c>
      <c r="C70" s="2">
        <v>45</v>
      </c>
      <c r="D70" s="2" t="s">
        <v>69</v>
      </c>
      <c r="E70" s="2">
        <v>79949.7</v>
      </c>
      <c r="F70" s="2" t="s">
        <v>69</v>
      </c>
    </row>
    <row r="71">
      <c r="A71" s="2" t="s">
        <v>5166</v>
      </c>
      <c r="B71" s="2" t="s">
        <v>5167</v>
      </c>
      <c r="C71" s="2">
        <v>-35</v>
      </c>
      <c r="D71" s="2" t="s">
        <v>69</v>
      </c>
      <c r="E71" s="2">
        <v>-62183.1</v>
      </c>
      <c r="F71" s="2" t="s">
        <v>69</v>
      </c>
    </row>
    <row r="72">
      <c r="A72" s="2" t="s">
        <v>12411</v>
      </c>
      <c r="B72" s="2" t="s">
        <v>12412</v>
      </c>
      <c r="C72" s="2">
        <v>1036</v>
      </c>
      <c r="D72" s="2" t="s">
        <v>69</v>
      </c>
      <c r="E72" s="2">
        <v>9707.32</v>
      </c>
      <c r="F72" s="2" t="s">
        <v>69</v>
      </c>
    </row>
    <row r="73">
      <c r="A73" s="2" t="s">
        <v>12413</v>
      </c>
      <c r="B73" s="2" t="s">
        <v>12414</v>
      </c>
      <c r="C73" s="2">
        <v>-1702</v>
      </c>
      <c r="D73" s="2" t="s">
        <v>69</v>
      </c>
      <c r="E73" s="2">
        <v>-16203.04</v>
      </c>
      <c r="F73" s="2" t="s">
        <v>69</v>
      </c>
    </row>
    <row r="74">
      <c r="A74" s="2" t="s">
        <v>5172</v>
      </c>
      <c r="B74" s="2" t="s">
        <v>5173</v>
      </c>
      <c r="C74" s="2">
        <v>98</v>
      </c>
      <c r="D74" s="2" t="s">
        <v>69</v>
      </c>
      <c r="E74" s="2">
        <v>12594.96</v>
      </c>
      <c r="F74" s="2" t="s">
        <v>69</v>
      </c>
    </row>
    <row r="75">
      <c r="A75" s="2" t="s">
        <v>5176</v>
      </c>
      <c r="B75" s="2" t="s">
        <v>5177</v>
      </c>
      <c r="C75" s="2">
        <v>1342</v>
      </c>
      <c r="D75" s="2" t="s">
        <v>69</v>
      </c>
      <c r="E75" s="2">
        <v>104273.4</v>
      </c>
      <c r="F75" s="2" t="s">
        <v>69</v>
      </c>
    </row>
    <row r="76">
      <c r="A76" s="2" t="s">
        <v>12415</v>
      </c>
      <c r="B76" s="2" t="s">
        <v>12416</v>
      </c>
      <c r="C76" s="2">
        <v>3</v>
      </c>
      <c r="D76" s="2" t="s">
        <v>69</v>
      </c>
      <c r="E76" s="2">
        <v>16.5</v>
      </c>
      <c r="F76" s="2" t="s">
        <v>69</v>
      </c>
    </row>
    <row r="77">
      <c r="A77" s="2" t="s">
        <v>5178</v>
      </c>
      <c r="B77" s="2" t="s">
        <v>5179</v>
      </c>
      <c r="C77" s="2">
        <v>665</v>
      </c>
      <c r="D77" s="2" t="s">
        <v>69</v>
      </c>
      <c r="E77" s="2">
        <v>19989.9</v>
      </c>
      <c r="F77" s="2" t="s">
        <v>69</v>
      </c>
    </row>
    <row r="78">
      <c r="A78" s="2" t="s">
        <v>12417</v>
      </c>
      <c r="B78" s="2" t="s">
        <v>12418</v>
      </c>
      <c r="C78" s="2">
        <v>4519</v>
      </c>
      <c r="D78" s="2" t="s">
        <v>69</v>
      </c>
      <c r="E78" s="2">
        <v>221250.24</v>
      </c>
      <c r="F78" s="2" t="s">
        <v>69</v>
      </c>
    </row>
    <row r="79">
      <c r="A79" s="2" t="s">
        <v>12419</v>
      </c>
      <c r="B79" s="2" t="s">
        <v>12420</v>
      </c>
      <c r="C79" s="2">
        <v>-222</v>
      </c>
      <c r="D79" s="2" t="s">
        <v>69</v>
      </c>
      <c r="E79" s="2">
        <v>-1855.92</v>
      </c>
      <c r="F79" s="2" t="s">
        <v>69</v>
      </c>
    </row>
    <row r="80">
      <c r="A80" s="2" t="s">
        <v>5184</v>
      </c>
      <c r="B80" s="2" t="s">
        <v>12421</v>
      </c>
      <c r="C80" s="2">
        <v>566</v>
      </c>
      <c r="D80" s="2" t="s">
        <v>69</v>
      </c>
      <c r="E80" s="2">
        <v>31124.34</v>
      </c>
      <c r="F80" s="2" t="s">
        <v>69</v>
      </c>
    </row>
    <row r="81">
      <c r="A81" s="2" t="s">
        <v>5184</v>
      </c>
      <c r="B81" s="2" t="s">
        <v>5185</v>
      </c>
      <c r="C81" s="2">
        <v>2688</v>
      </c>
      <c r="D81" s="2" t="s">
        <v>69</v>
      </c>
      <c r="E81" s="2">
        <v>253720.32</v>
      </c>
      <c r="F81" s="2" t="s">
        <v>69</v>
      </c>
    </row>
    <row r="82">
      <c r="A82" s="2" t="s">
        <v>12422</v>
      </c>
      <c r="B82" s="2" t="s">
        <v>12423</v>
      </c>
      <c r="C82" s="2">
        <v>-12723</v>
      </c>
      <c r="D82" s="2" t="s">
        <v>69</v>
      </c>
      <c r="E82" s="2">
        <v>-188300.4</v>
      </c>
      <c r="F82" s="2" t="s">
        <v>69</v>
      </c>
    </row>
    <row r="83">
      <c r="A83" s="2" t="s">
        <v>12424</v>
      </c>
      <c r="B83" s="2" t="s">
        <v>12425</v>
      </c>
      <c r="C83" s="2">
        <v>3</v>
      </c>
      <c r="D83" s="2" t="s">
        <v>69</v>
      </c>
      <c r="E83" s="2">
        <v>172.5</v>
      </c>
      <c r="F83" s="2" t="s">
        <v>69</v>
      </c>
    </row>
    <row r="84">
      <c r="A84" s="2" t="s">
        <v>5190</v>
      </c>
      <c r="B84" s="2" t="s">
        <v>5191</v>
      </c>
      <c r="C84" s="2">
        <v>-7368</v>
      </c>
      <c r="D84" s="2" t="s">
        <v>69</v>
      </c>
      <c r="E84" s="2">
        <v>-195030.96</v>
      </c>
      <c r="F84" s="2" t="s">
        <v>69</v>
      </c>
    </row>
    <row r="85">
      <c r="A85" s="2" t="s">
        <v>12426</v>
      </c>
      <c r="B85" s="2" t="s">
        <v>12427</v>
      </c>
      <c r="C85" s="2">
        <v>56</v>
      </c>
      <c r="D85" s="2" t="s">
        <v>69</v>
      </c>
      <c r="E85" s="2">
        <v>3668</v>
      </c>
      <c r="F85" s="2" t="s">
        <v>69</v>
      </c>
    </row>
    <row r="86">
      <c r="A86" s="2" t="s">
        <v>12428</v>
      </c>
      <c r="B86" s="2" t="s">
        <v>12429</v>
      </c>
      <c r="C86" s="2">
        <v>-18</v>
      </c>
      <c r="D86" s="2" t="s">
        <v>69</v>
      </c>
      <c r="E86" s="2">
        <v>-3321</v>
      </c>
      <c r="F86" s="2" t="s">
        <v>69</v>
      </c>
    </row>
    <row r="87">
      <c r="A87" s="2" t="s">
        <v>12430</v>
      </c>
      <c r="B87" s="2" t="s">
        <v>12431</v>
      </c>
      <c r="C87" s="2">
        <v>34</v>
      </c>
      <c r="D87" s="2" t="s">
        <v>69</v>
      </c>
      <c r="E87" s="2">
        <v>2431</v>
      </c>
      <c r="F87" s="2" t="s">
        <v>69</v>
      </c>
    </row>
    <row r="88">
      <c r="A88" s="2" t="s">
        <v>5192</v>
      </c>
      <c r="B88" s="2" t="s">
        <v>5193</v>
      </c>
      <c r="C88" s="2">
        <v>700</v>
      </c>
      <c r="D88" s="2" t="s">
        <v>69</v>
      </c>
      <c r="E88" s="2">
        <v>37072</v>
      </c>
      <c r="F88" s="2" t="s">
        <v>69</v>
      </c>
    </row>
    <row r="89">
      <c r="A89" s="2" t="s">
        <v>5192</v>
      </c>
      <c r="B89" s="2" t="s">
        <v>12432</v>
      </c>
      <c r="C89" s="2">
        <v>-2</v>
      </c>
      <c r="D89" s="2" t="s">
        <v>69</v>
      </c>
      <c r="E89" s="2">
        <v>-48</v>
      </c>
      <c r="F89" s="2" t="s">
        <v>69</v>
      </c>
    </row>
    <row r="90">
      <c r="A90" s="2" t="s">
        <v>5192</v>
      </c>
      <c r="B90" s="2" t="s">
        <v>12433</v>
      </c>
      <c r="C90" s="2">
        <v>58</v>
      </c>
      <c r="D90" s="2" t="s">
        <v>69</v>
      </c>
      <c r="E90" s="2">
        <v>174</v>
      </c>
      <c r="F90" s="2" t="s">
        <v>69</v>
      </c>
    </row>
    <row r="91">
      <c r="A91" s="2" t="s">
        <v>12434</v>
      </c>
      <c r="B91" s="2" t="s">
        <v>12435</v>
      </c>
      <c r="C91" s="2">
        <v>-497</v>
      </c>
      <c r="D91" s="2" t="s">
        <v>69</v>
      </c>
      <c r="E91" s="2">
        <v>-47279.61</v>
      </c>
      <c r="F91" s="2" t="s">
        <v>69</v>
      </c>
    </row>
    <row r="92">
      <c r="A92" s="2" t="s">
        <v>5196</v>
      </c>
      <c r="B92" s="2" t="s">
        <v>5197</v>
      </c>
      <c r="C92" s="2">
        <v>-626</v>
      </c>
      <c r="D92" s="2" t="s">
        <v>69</v>
      </c>
      <c r="E92" s="2">
        <v>-77167.02</v>
      </c>
      <c r="F92" s="2" t="s">
        <v>69</v>
      </c>
    </row>
    <row r="93">
      <c r="A93" s="2" t="s">
        <v>5198</v>
      </c>
      <c r="B93" s="2" t="s">
        <v>5199</v>
      </c>
      <c r="C93" s="2">
        <v>4233</v>
      </c>
      <c r="D93" s="2" t="s">
        <v>69</v>
      </c>
      <c r="E93" s="2">
        <v>169700.97</v>
      </c>
      <c r="F93" s="2" t="s">
        <v>69</v>
      </c>
    </row>
    <row r="94">
      <c r="A94" s="2" t="s">
        <v>5204</v>
      </c>
      <c r="B94" s="2" t="s">
        <v>5205</v>
      </c>
      <c r="C94" s="2">
        <v>325</v>
      </c>
      <c r="D94" s="2" t="s">
        <v>69</v>
      </c>
      <c r="E94" s="2">
        <v>29786.25</v>
      </c>
      <c r="F94" s="2" t="s">
        <v>69</v>
      </c>
    </row>
    <row r="95">
      <c r="A95" s="2" t="s">
        <v>5206</v>
      </c>
      <c r="B95" s="2" t="s">
        <v>5207</v>
      </c>
      <c r="C95" s="2">
        <v>-170</v>
      </c>
      <c r="D95" s="2" t="s">
        <v>69</v>
      </c>
      <c r="E95" s="2">
        <v>-36252.5</v>
      </c>
      <c r="F95" s="2" t="s">
        <v>69</v>
      </c>
    </row>
    <row r="96">
      <c r="A96" s="2" t="s">
        <v>12436</v>
      </c>
      <c r="B96" s="2" t="s">
        <v>12437</v>
      </c>
      <c r="C96" s="2">
        <v>1</v>
      </c>
      <c r="D96" s="2" t="s">
        <v>69</v>
      </c>
      <c r="E96" s="2">
        <v>22.5</v>
      </c>
      <c r="F96" s="2" t="s">
        <v>69</v>
      </c>
    </row>
    <row r="97">
      <c r="A97" s="2" t="s">
        <v>12438</v>
      </c>
      <c r="B97" s="2" t="s">
        <v>12439</v>
      </c>
      <c r="C97" s="2">
        <v>11</v>
      </c>
      <c r="D97" s="2" t="s">
        <v>69</v>
      </c>
      <c r="E97" s="2">
        <v>1402.5</v>
      </c>
      <c r="F97" s="2" t="s">
        <v>69</v>
      </c>
    </row>
    <row r="98">
      <c r="A98" s="2" t="s">
        <v>5214</v>
      </c>
      <c r="B98" s="2" t="s">
        <v>5215</v>
      </c>
      <c r="C98" s="2">
        <v>359</v>
      </c>
      <c r="D98" s="2" t="s">
        <v>69</v>
      </c>
      <c r="E98" s="2">
        <v>16944.8</v>
      </c>
      <c r="F98" s="2" t="s">
        <v>69</v>
      </c>
    </row>
    <row r="99">
      <c r="A99" s="2" t="s">
        <v>5216</v>
      </c>
      <c r="B99" s="2" t="s">
        <v>5217</v>
      </c>
      <c r="C99" s="2">
        <v>-30</v>
      </c>
      <c r="D99" s="2" t="s">
        <v>69</v>
      </c>
      <c r="E99" s="2">
        <v>-6604.5</v>
      </c>
      <c r="F99" s="2" t="s">
        <v>69</v>
      </c>
    </row>
    <row r="100">
      <c r="A100" s="2" t="s">
        <v>12440</v>
      </c>
      <c r="B100" s="2" t="s">
        <v>12441</v>
      </c>
      <c r="C100" s="2">
        <v>-185</v>
      </c>
      <c r="D100" s="2" t="s">
        <v>69</v>
      </c>
      <c r="E100" s="2">
        <v>-35734.6</v>
      </c>
      <c r="F100" s="2" t="s">
        <v>69</v>
      </c>
    </row>
    <row r="101">
      <c r="A101" s="2" t="s">
        <v>12442</v>
      </c>
      <c r="B101" s="2" t="s">
        <v>12443</v>
      </c>
      <c r="C101" s="2">
        <v>-1824</v>
      </c>
      <c r="D101" s="2" t="s">
        <v>69</v>
      </c>
      <c r="E101" s="2">
        <v>-39507.84</v>
      </c>
      <c r="F101" s="2" t="s">
        <v>69</v>
      </c>
    </row>
    <row r="102">
      <c r="A102" s="2" t="s">
        <v>12444</v>
      </c>
      <c r="B102" s="2" t="s">
        <v>12445</v>
      </c>
      <c r="C102" s="2">
        <v>3905</v>
      </c>
      <c r="D102" s="2" t="s">
        <v>69</v>
      </c>
      <c r="E102" s="2">
        <v>214306.4</v>
      </c>
      <c r="F102" s="2" t="s">
        <v>69</v>
      </c>
    </row>
    <row r="103">
      <c r="A103" s="2" t="s">
        <v>12446</v>
      </c>
      <c r="B103" s="2" t="s">
        <v>12447</v>
      </c>
      <c r="C103" s="2">
        <v>-35</v>
      </c>
      <c r="D103" s="2" t="s">
        <v>69</v>
      </c>
      <c r="E103" s="2">
        <v>-1562.4</v>
      </c>
      <c r="F103" s="2" t="s">
        <v>69</v>
      </c>
    </row>
    <row r="104">
      <c r="A104" s="2" t="s">
        <v>12448</v>
      </c>
      <c r="B104" s="2" t="s">
        <v>12449</v>
      </c>
      <c r="C104" s="2">
        <v>-1</v>
      </c>
      <c r="D104" s="2" t="s">
        <v>69</v>
      </c>
      <c r="E104" s="2">
        <v>-887.5</v>
      </c>
      <c r="F104" s="2" t="s">
        <v>69</v>
      </c>
    </row>
    <row r="105">
      <c r="A105" s="2" t="s">
        <v>5226</v>
      </c>
      <c r="B105" s="2" t="s">
        <v>5227</v>
      </c>
      <c r="C105" s="2">
        <v>605</v>
      </c>
      <c r="D105" s="2" t="s">
        <v>69</v>
      </c>
      <c r="E105" s="2">
        <v>150499.8</v>
      </c>
      <c r="F105" s="2" t="s">
        <v>69</v>
      </c>
    </row>
    <row r="106">
      <c r="A106" s="2" t="s">
        <v>12450</v>
      </c>
      <c r="B106" s="2" t="s">
        <v>12451</v>
      </c>
      <c r="C106" s="2">
        <v>118</v>
      </c>
      <c r="D106" s="2" t="s">
        <v>69</v>
      </c>
      <c r="E106" s="2">
        <v>357.54</v>
      </c>
      <c r="F106" s="2" t="s">
        <v>69</v>
      </c>
    </row>
    <row r="107">
      <c r="A107" s="2" t="s">
        <v>5228</v>
      </c>
      <c r="B107" s="2" t="s">
        <v>5229</v>
      </c>
      <c r="C107" s="2">
        <v>390</v>
      </c>
      <c r="D107" s="2" t="s">
        <v>69</v>
      </c>
      <c r="E107" s="2">
        <v>21161.4</v>
      </c>
      <c r="F107" s="2" t="s">
        <v>69</v>
      </c>
    </row>
    <row r="108">
      <c r="A108" s="2" t="s">
        <v>12452</v>
      </c>
      <c r="B108" s="2" t="s">
        <v>12453</v>
      </c>
      <c r="C108" s="2">
        <v>348</v>
      </c>
      <c r="D108" s="2" t="s">
        <v>69</v>
      </c>
      <c r="E108" s="2">
        <v>20967</v>
      </c>
      <c r="F108" s="2" t="s">
        <v>69</v>
      </c>
    </row>
    <row r="109">
      <c r="A109" s="2" t="s">
        <v>5234</v>
      </c>
      <c r="B109" s="2" t="s">
        <v>5235</v>
      </c>
      <c r="C109" s="2">
        <v>-1731</v>
      </c>
      <c r="D109" s="2" t="s">
        <v>69</v>
      </c>
      <c r="E109" s="2">
        <v>-75748.56</v>
      </c>
      <c r="F109" s="2" t="s">
        <v>69</v>
      </c>
    </row>
    <row r="110">
      <c r="A110" s="2" t="s">
        <v>12454</v>
      </c>
      <c r="B110" s="2" t="s">
        <v>12455</v>
      </c>
      <c r="C110" s="2">
        <v>-158</v>
      </c>
      <c r="D110" s="2" t="s">
        <v>69</v>
      </c>
      <c r="E110" s="2">
        <v>-12464.62</v>
      </c>
      <c r="F110" s="2" t="s">
        <v>69</v>
      </c>
    </row>
    <row r="111">
      <c r="A111" s="2" t="s">
        <v>5238</v>
      </c>
      <c r="B111" s="2" t="s">
        <v>5239</v>
      </c>
      <c r="C111" s="2">
        <v>-175</v>
      </c>
      <c r="D111" s="2" t="s">
        <v>69</v>
      </c>
      <c r="E111" s="2">
        <v>-7357</v>
      </c>
      <c r="F111" s="2" t="s">
        <v>69</v>
      </c>
    </row>
    <row r="112">
      <c r="A112" s="2" t="s">
        <v>12456</v>
      </c>
      <c r="B112" s="2" t="s">
        <v>12457</v>
      </c>
      <c r="C112" s="2">
        <v>891</v>
      </c>
      <c r="D112" s="2" t="s">
        <v>69</v>
      </c>
      <c r="E112" s="2">
        <v>7119.09</v>
      </c>
      <c r="F112" s="2" t="s">
        <v>69</v>
      </c>
    </row>
    <row r="113">
      <c r="A113" s="2" t="s">
        <v>7466</v>
      </c>
      <c r="B113" s="2" t="s">
        <v>12458</v>
      </c>
      <c r="C113" s="2">
        <v>273</v>
      </c>
      <c r="D113" s="2" t="s">
        <v>69</v>
      </c>
      <c r="E113" s="2">
        <v>33431.58</v>
      </c>
      <c r="F113" s="2" t="s">
        <v>69</v>
      </c>
    </row>
    <row r="114">
      <c r="A114" s="2" t="s">
        <v>12459</v>
      </c>
      <c r="B114" s="2" t="s">
        <v>12460</v>
      </c>
      <c r="C114" s="2">
        <v>434</v>
      </c>
      <c r="D114" s="2" t="s">
        <v>69</v>
      </c>
      <c r="E114" s="2">
        <v>26851.58</v>
      </c>
      <c r="F114" s="2" t="s">
        <v>69</v>
      </c>
    </row>
    <row r="115">
      <c r="A115" s="2" t="s">
        <v>5240</v>
      </c>
      <c r="B115" s="2" t="s">
        <v>5241</v>
      </c>
      <c r="C115" s="2">
        <v>-124</v>
      </c>
      <c r="D115" s="2" t="s">
        <v>69</v>
      </c>
      <c r="E115" s="2">
        <v>-30326.68</v>
      </c>
      <c r="F115" s="2" t="s">
        <v>69</v>
      </c>
    </row>
    <row r="116">
      <c r="A116" s="2" t="s">
        <v>5242</v>
      </c>
      <c r="B116" s="2" t="s">
        <v>5243</v>
      </c>
      <c r="C116" s="2">
        <v>-114</v>
      </c>
      <c r="D116" s="2" t="s">
        <v>69</v>
      </c>
      <c r="E116" s="2">
        <v>-10662.42</v>
      </c>
      <c r="F116" s="2" t="s">
        <v>69</v>
      </c>
    </row>
    <row r="117">
      <c r="A117" s="2" t="s">
        <v>12461</v>
      </c>
      <c r="B117" s="2" t="s">
        <v>12462</v>
      </c>
      <c r="C117" s="2">
        <v>554</v>
      </c>
      <c r="D117" s="2" t="s">
        <v>69</v>
      </c>
      <c r="E117" s="2">
        <v>5600.94</v>
      </c>
      <c r="F117" s="2" t="s">
        <v>69</v>
      </c>
    </row>
    <row r="118">
      <c r="A118" s="2" t="s">
        <v>5246</v>
      </c>
      <c r="B118" s="2" t="s">
        <v>5247</v>
      </c>
      <c r="C118" s="2">
        <v>16</v>
      </c>
      <c r="D118" s="2" t="s">
        <v>69</v>
      </c>
      <c r="E118" s="2">
        <v>640.8</v>
      </c>
      <c r="F118" s="2" t="s">
        <v>69</v>
      </c>
    </row>
    <row r="119">
      <c r="A119" s="2" t="s">
        <v>5248</v>
      </c>
      <c r="B119" s="2" t="s">
        <v>5249</v>
      </c>
      <c r="C119" s="2">
        <v>740</v>
      </c>
      <c r="D119" s="2" t="s">
        <v>69</v>
      </c>
      <c r="E119" s="2">
        <v>67502.8</v>
      </c>
      <c r="F119" s="2" t="s">
        <v>69</v>
      </c>
    </row>
    <row r="120">
      <c r="A120" s="2" t="s">
        <v>12463</v>
      </c>
      <c r="B120" s="2" t="s">
        <v>12464</v>
      </c>
      <c r="C120" s="2">
        <v>8</v>
      </c>
      <c r="D120" s="2" t="s">
        <v>69</v>
      </c>
      <c r="E120" s="2">
        <v>884.64</v>
      </c>
      <c r="F120" s="2" t="s">
        <v>69</v>
      </c>
    </row>
    <row r="121">
      <c r="A121" s="2" t="s">
        <v>12465</v>
      </c>
      <c r="B121" s="2" t="s">
        <v>12466</v>
      </c>
      <c r="C121" s="2">
        <v>604</v>
      </c>
      <c r="D121" s="2" t="s">
        <v>69</v>
      </c>
      <c r="E121" s="2">
        <v>158229.88</v>
      </c>
      <c r="F121" s="2" t="s">
        <v>69</v>
      </c>
    </row>
    <row r="122">
      <c r="A122" s="2" t="s">
        <v>12467</v>
      </c>
      <c r="B122" s="2" t="s">
        <v>12468</v>
      </c>
      <c r="C122" s="2">
        <v>-3</v>
      </c>
      <c r="D122" s="2" t="s">
        <v>69</v>
      </c>
      <c r="E122" s="2">
        <v>-1485</v>
      </c>
      <c r="F122" s="2" t="s">
        <v>69</v>
      </c>
    </row>
    <row r="123">
      <c r="A123" s="2" t="s">
        <v>12469</v>
      </c>
      <c r="B123" s="2" t="s">
        <v>12470</v>
      </c>
      <c r="C123" s="2">
        <v>740</v>
      </c>
      <c r="D123" s="2" t="s">
        <v>69</v>
      </c>
      <c r="E123" s="2">
        <v>34720.8</v>
      </c>
      <c r="F123" s="2" t="s">
        <v>69</v>
      </c>
    </row>
    <row r="124">
      <c r="A124" s="2" t="s">
        <v>12471</v>
      </c>
      <c r="B124" s="2" t="s">
        <v>12472</v>
      </c>
      <c r="C124" s="2">
        <v>858</v>
      </c>
      <c r="D124" s="2" t="s">
        <v>69</v>
      </c>
      <c r="E124" s="2">
        <v>42067.74</v>
      </c>
      <c r="F124" s="2" t="s">
        <v>69</v>
      </c>
    </row>
    <row r="125">
      <c r="A125" s="2" t="s">
        <v>5262</v>
      </c>
      <c r="B125" s="2" t="s">
        <v>5263</v>
      </c>
      <c r="C125" s="2">
        <v>-3600</v>
      </c>
      <c r="D125" s="2" t="s">
        <v>69</v>
      </c>
      <c r="E125" s="2">
        <v>-138564</v>
      </c>
      <c r="F125" s="2" t="s">
        <v>69</v>
      </c>
    </row>
    <row r="126">
      <c r="A126" s="2" t="s">
        <v>12473</v>
      </c>
      <c r="B126" s="2" t="s">
        <v>12474</v>
      </c>
      <c r="C126" s="2">
        <v>1626</v>
      </c>
      <c r="D126" s="2" t="s">
        <v>69</v>
      </c>
      <c r="E126" s="2">
        <v>70487.1</v>
      </c>
      <c r="F126" s="2" t="s">
        <v>69</v>
      </c>
    </row>
    <row r="127">
      <c r="A127" s="2" t="s">
        <v>12475</v>
      </c>
      <c r="B127" s="2" t="s">
        <v>12476</v>
      </c>
      <c r="C127" s="2">
        <v>31</v>
      </c>
      <c r="D127" s="2" t="s">
        <v>69</v>
      </c>
      <c r="E127" s="2">
        <v>3744.49</v>
      </c>
      <c r="F127" s="2" t="s">
        <v>69</v>
      </c>
    </row>
    <row r="128">
      <c r="A128" s="2" t="s">
        <v>12477</v>
      </c>
      <c r="B128" s="2" t="s">
        <v>12478</v>
      </c>
      <c r="C128" s="2">
        <v>39</v>
      </c>
      <c r="D128" s="2" t="s">
        <v>69</v>
      </c>
      <c r="E128" s="2">
        <v>1037.01</v>
      </c>
      <c r="F128" s="2" t="s">
        <v>69</v>
      </c>
    </row>
    <row r="129">
      <c r="A129" s="2" t="s">
        <v>5266</v>
      </c>
      <c r="B129" s="2" t="s">
        <v>5267</v>
      </c>
      <c r="C129" s="2">
        <v>-443</v>
      </c>
      <c r="D129" s="2" t="s">
        <v>69</v>
      </c>
      <c r="E129" s="2">
        <v>-65280.48</v>
      </c>
      <c r="F129" s="2" t="s">
        <v>69</v>
      </c>
    </row>
    <row r="130">
      <c r="A130" s="2" t="s">
        <v>12479</v>
      </c>
      <c r="B130" s="2" t="s">
        <v>12480</v>
      </c>
      <c r="C130" s="2">
        <v>-1</v>
      </c>
      <c r="D130" s="2" t="s">
        <v>69</v>
      </c>
      <c r="E130" s="2">
        <v>-102.5</v>
      </c>
      <c r="F130" s="2" t="s">
        <v>69</v>
      </c>
    </row>
    <row r="131">
      <c r="A131" s="2" t="s">
        <v>12481</v>
      </c>
      <c r="B131" s="2" t="s">
        <v>12482</v>
      </c>
      <c r="C131" s="2">
        <v>1</v>
      </c>
      <c r="D131" s="2" t="s">
        <v>69</v>
      </c>
      <c r="E131" s="2">
        <v>17.5</v>
      </c>
      <c r="F131" s="2" t="s">
        <v>69</v>
      </c>
    </row>
    <row r="132">
      <c r="A132" s="2" t="s">
        <v>5268</v>
      </c>
      <c r="B132" s="2" t="s">
        <v>5269</v>
      </c>
      <c r="C132" s="2">
        <v>-111</v>
      </c>
      <c r="D132" s="2" t="s">
        <v>69</v>
      </c>
      <c r="E132" s="2">
        <v>-8640.24</v>
      </c>
      <c r="F132" s="2" t="s">
        <v>69</v>
      </c>
    </row>
    <row r="133">
      <c r="A133" s="2" t="s">
        <v>12483</v>
      </c>
      <c r="B133" s="2" t="s">
        <v>12484</v>
      </c>
      <c r="C133" s="2">
        <v>390</v>
      </c>
      <c r="D133" s="2" t="s">
        <v>69</v>
      </c>
      <c r="E133" s="2">
        <v>4668.3</v>
      </c>
      <c r="F133" s="2" t="s">
        <v>69</v>
      </c>
    </row>
    <row r="134">
      <c r="A134" s="2" t="s">
        <v>5272</v>
      </c>
      <c r="B134" s="2" t="s">
        <v>5273</v>
      </c>
      <c r="C134" s="2">
        <v>74</v>
      </c>
      <c r="D134" s="2" t="s">
        <v>69</v>
      </c>
      <c r="E134" s="2">
        <v>3762.9</v>
      </c>
      <c r="F134" s="2" t="s">
        <v>69</v>
      </c>
    </row>
    <row r="135">
      <c r="A135" s="2" t="s">
        <v>12485</v>
      </c>
      <c r="B135" s="2" t="s">
        <v>12486</v>
      </c>
      <c r="C135" s="2">
        <v>254</v>
      </c>
      <c r="D135" s="2" t="s">
        <v>69</v>
      </c>
      <c r="E135" s="2">
        <v>55285.64</v>
      </c>
      <c r="F135" s="2" t="s">
        <v>69</v>
      </c>
    </row>
    <row r="136">
      <c r="A136" s="2" t="s">
        <v>5278</v>
      </c>
      <c r="B136" s="2" t="s">
        <v>5279</v>
      </c>
      <c r="C136" s="2">
        <v>-777</v>
      </c>
      <c r="D136" s="2" t="s">
        <v>69</v>
      </c>
      <c r="E136" s="2">
        <v>-38888.85</v>
      </c>
      <c r="F136" s="2" t="s">
        <v>69</v>
      </c>
    </row>
    <row r="137">
      <c r="A137" s="2" t="s">
        <v>12487</v>
      </c>
      <c r="B137" s="2" t="s">
        <v>12488</v>
      </c>
      <c r="C137" s="2">
        <v>6679</v>
      </c>
      <c r="D137" s="2" t="s">
        <v>69</v>
      </c>
      <c r="E137" s="2">
        <v>80749.11</v>
      </c>
      <c r="F137" s="2" t="s">
        <v>69</v>
      </c>
    </row>
    <row r="138">
      <c r="A138" s="2" t="s">
        <v>5282</v>
      </c>
      <c r="B138" s="2" t="s">
        <v>5283</v>
      </c>
      <c r="C138" s="2">
        <v>-274</v>
      </c>
      <c r="D138" s="2" t="s">
        <v>69</v>
      </c>
      <c r="E138" s="2">
        <v>-35033.64</v>
      </c>
      <c r="F138" s="2" t="s">
        <v>69</v>
      </c>
    </row>
    <row r="139">
      <c r="A139" s="2" t="s">
        <v>12489</v>
      </c>
      <c r="B139" s="2" t="s">
        <v>12490</v>
      </c>
      <c r="C139" s="2">
        <v>20</v>
      </c>
      <c r="D139" s="2" t="s">
        <v>69</v>
      </c>
      <c r="E139" s="2">
        <v>3350</v>
      </c>
      <c r="F139" s="2" t="s">
        <v>69</v>
      </c>
    </row>
    <row r="140">
      <c r="A140" s="2" t="s">
        <v>12491</v>
      </c>
      <c r="B140" s="2" t="s">
        <v>12492</v>
      </c>
      <c r="C140" s="2">
        <v>-30</v>
      </c>
      <c r="D140" s="2" t="s">
        <v>69</v>
      </c>
      <c r="E140" s="2">
        <v>-900</v>
      </c>
      <c r="F140" s="2" t="s">
        <v>69</v>
      </c>
    </row>
    <row r="141">
      <c r="A141" s="2" t="s">
        <v>12493</v>
      </c>
      <c r="B141" s="2" t="s">
        <v>12494</v>
      </c>
      <c r="C141" s="2">
        <v>5497</v>
      </c>
      <c r="D141" s="2" t="s">
        <v>69</v>
      </c>
      <c r="E141" s="2">
        <v>162106.53</v>
      </c>
      <c r="F141" s="2" t="s">
        <v>69</v>
      </c>
    </row>
    <row r="142">
      <c r="A142" s="2" t="s">
        <v>12495</v>
      </c>
      <c r="B142" s="2" t="s">
        <v>12496</v>
      </c>
      <c r="C142" s="2">
        <v>26</v>
      </c>
      <c r="D142" s="2" t="s">
        <v>69</v>
      </c>
      <c r="E142" s="2">
        <v>910</v>
      </c>
      <c r="F142" s="2" t="s">
        <v>69</v>
      </c>
    </row>
    <row r="143">
      <c r="A143" s="2" t="s">
        <v>12497</v>
      </c>
      <c r="B143" s="2" t="s">
        <v>12498</v>
      </c>
      <c r="C143" s="2">
        <v>1685</v>
      </c>
      <c r="D143" s="2" t="s">
        <v>69</v>
      </c>
      <c r="E143" s="2">
        <v>100139.55</v>
      </c>
      <c r="F143" s="2" t="s">
        <v>69</v>
      </c>
    </row>
    <row r="144">
      <c r="A144" s="2" t="s">
        <v>12499</v>
      </c>
      <c r="B144" s="2" t="s">
        <v>12500</v>
      </c>
      <c r="C144" s="2">
        <v>-8</v>
      </c>
      <c r="D144" s="2" t="s">
        <v>69</v>
      </c>
      <c r="E144" s="2">
        <v>-197.76</v>
      </c>
      <c r="F144" s="2" t="s">
        <v>69</v>
      </c>
    </row>
    <row r="145">
      <c r="A145" s="2" t="s">
        <v>5300</v>
      </c>
      <c r="B145" s="2" t="s">
        <v>5301</v>
      </c>
      <c r="C145" s="2">
        <v>-39</v>
      </c>
      <c r="D145" s="2" t="s">
        <v>69</v>
      </c>
      <c r="E145" s="2">
        <v>-2728.83</v>
      </c>
      <c r="F145" s="2" t="s">
        <v>69</v>
      </c>
    </row>
    <row r="146">
      <c r="A146" s="2" t="s">
        <v>12501</v>
      </c>
      <c r="B146" s="2" t="s">
        <v>12502</v>
      </c>
      <c r="C146" s="2">
        <v>700000</v>
      </c>
      <c r="D146" s="2" t="s">
        <v>12371</v>
      </c>
      <c r="E146" s="2">
        <v>203653.02</v>
      </c>
      <c r="F146" s="2" t="s">
        <v>12371</v>
      </c>
    </row>
    <row r="147">
      <c r="A147" s="2" t="s">
        <v>12503</v>
      </c>
      <c r="B147" s="2" t="s">
        <v>5309</v>
      </c>
      <c r="C147" s="2">
        <v>175</v>
      </c>
      <c r="D147" s="2" t="s">
        <v>69</v>
      </c>
      <c r="E147" s="2">
        <v>8181.25</v>
      </c>
      <c r="F147" s="2" t="s">
        <v>69</v>
      </c>
    </row>
    <row r="148">
      <c r="A148" s="2" t="s">
        <v>5314</v>
      </c>
      <c r="B148" s="2" t="s">
        <v>5315</v>
      </c>
      <c r="C148" s="2">
        <v>-148</v>
      </c>
      <c r="D148" s="2" t="s">
        <v>69</v>
      </c>
      <c r="E148" s="2">
        <v>-11351.6</v>
      </c>
      <c r="F148" s="2" t="s">
        <v>69</v>
      </c>
    </row>
    <row r="149">
      <c r="A149" s="2" t="s">
        <v>12504</v>
      </c>
      <c r="B149" s="2" t="s">
        <v>12505</v>
      </c>
      <c r="C149" s="2">
        <v>-74</v>
      </c>
      <c r="D149" s="2" t="s">
        <v>69</v>
      </c>
      <c r="E149" s="2">
        <v>-3511.3</v>
      </c>
      <c r="F149" s="2" t="s">
        <v>69</v>
      </c>
    </row>
    <row r="150">
      <c r="A150" s="2" t="s">
        <v>12506</v>
      </c>
      <c r="B150" s="2" t="s">
        <v>12507</v>
      </c>
      <c r="C150" s="2">
        <v>-194</v>
      </c>
      <c r="D150" s="2" t="s">
        <v>69</v>
      </c>
      <c r="E150" s="2">
        <v>-6021.76</v>
      </c>
      <c r="F150" s="2" t="s">
        <v>69</v>
      </c>
    </row>
    <row r="151">
      <c r="A151" s="2" t="s">
        <v>5316</v>
      </c>
      <c r="B151" s="2" t="s">
        <v>5317</v>
      </c>
      <c r="C151" s="2">
        <v>-118</v>
      </c>
      <c r="D151" s="2" t="s">
        <v>69</v>
      </c>
      <c r="E151" s="2">
        <v>-30208</v>
      </c>
      <c r="F151" s="2" t="s">
        <v>69</v>
      </c>
    </row>
    <row r="152">
      <c r="A152" s="2" t="s">
        <v>12508</v>
      </c>
      <c r="B152" s="2" t="s">
        <v>12509</v>
      </c>
      <c r="C152" s="2">
        <v>48</v>
      </c>
      <c r="D152" s="2" t="s">
        <v>69</v>
      </c>
      <c r="E152" s="2">
        <v>2928</v>
      </c>
      <c r="F152" s="2" t="s">
        <v>69</v>
      </c>
    </row>
    <row r="153">
      <c r="A153" s="2" t="s">
        <v>12510</v>
      </c>
      <c r="B153" s="2" t="s">
        <v>12511</v>
      </c>
      <c r="C153" s="2">
        <v>-32</v>
      </c>
      <c r="D153" s="2" t="s">
        <v>69</v>
      </c>
      <c r="E153" s="2">
        <v>-1728</v>
      </c>
      <c r="F153" s="2" t="s">
        <v>69</v>
      </c>
    </row>
    <row r="154">
      <c r="A154" s="2" t="s">
        <v>12512</v>
      </c>
      <c r="B154" s="2" t="s">
        <v>12513</v>
      </c>
      <c r="C154" s="2">
        <v>18</v>
      </c>
      <c r="D154" s="2" t="s">
        <v>69</v>
      </c>
      <c r="E154" s="2">
        <v>1980</v>
      </c>
      <c r="F154" s="2" t="s">
        <v>69</v>
      </c>
    </row>
    <row r="155">
      <c r="A155" s="2" t="s">
        <v>5320</v>
      </c>
      <c r="B155" s="2" t="s">
        <v>5321</v>
      </c>
      <c r="C155" s="2">
        <v>78</v>
      </c>
      <c r="D155" s="2" t="s">
        <v>69</v>
      </c>
      <c r="E155" s="2">
        <v>3237.78</v>
      </c>
      <c r="F155" s="2" t="s">
        <v>69</v>
      </c>
    </row>
    <row r="156">
      <c r="A156" s="2" t="s">
        <v>12514</v>
      </c>
      <c r="B156" s="2" t="s">
        <v>12515</v>
      </c>
      <c r="C156" s="2">
        <v>819</v>
      </c>
      <c r="D156" s="2" t="s">
        <v>69</v>
      </c>
      <c r="E156" s="2">
        <v>37608.48</v>
      </c>
      <c r="F156" s="2" t="s">
        <v>69</v>
      </c>
    </row>
    <row r="157">
      <c r="A157" s="2" t="s">
        <v>5334</v>
      </c>
      <c r="B157" s="2" t="s">
        <v>5335</v>
      </c>
      <c r="C157" s="2">
        <v>272</v>
      </c>
      <c r="D157" s="2" t="s">
        <v>69</v>
      </c>
      <c r="E157" s="2">
        <v>19913.12</v>
      </c>
      <c r="F157" s="2" t="s">
        <v>69</v>
      </c>
    </row>
    <row r="158">
      <c r="A158" s="2" t="s">
        <v>12516</v>
      </c>
      <c r="B158" s="2" t="s">
        <v>12517</v>
      </c>
      <c r="C158" s="2">
        <v>818</v>
      </c>
      <c r="D158" s="2" t="s">
        <v>69</v>
      </c>
      <c r="E158" s="2">
        <v>6544</v>
      </c>
      <c r="F158" s="2" t="s">
        <v>69</v>
      </c>
    </row>
    <row r="159">
      <c r="A159" s="2" t="s">
        <v>12518</v>
      </c>
      <c r="B159" s="2" t="s">
        <v>12519</v>
      </c>
      <c r="C159" s="2">
        <v>81</v>
      </c>
      <c r="D159" s="2" t="s">
        <v>69</v>
      </c>
      <c r="E159" s="2">
        <v>3206.79</v>
      </c>
      <c r="F159" s="2" t="s">
        <v>69</v>
      </c>
    </row>
    <row r="160">
      <c r="A160" s="2" t="s">
        <v>12520</v>
      </c>
      <c r="B160" s="2" t="s">
        <v>12521</v>
      </c>
      <c r="C160" s="2">
        <v>20367</v>
      </c>
      <c r="D160" s="2" t="s">
        <v>69</v>
      </c>
      <c r="E160" s="2">
        <v>107130.42</v>
      </c>
      <c r="F160" s="2" t="s">
        <v>69</v>
      </c>
    </row>
    <row r="161">
      <c r="A161" s="2" t="s">
        <v>12522</v>
      </c>
      <c r="B161" s="2" t="s">
        <v>12523</v>
      </c>
      <c r="C161" s="2">
        <v>-39</v>
      </c>
      <c r="D161" s="2" t="s">
        <v>69</v>
      </c>
      <c r="E161" s="2">
        <v>-1822.86</v>
      </c>
      <c r="F161" s="2" t="s">
        <v>69</v>
      </c>
    </row>
    <row r="162">
      <c r="A162" s="2" t="s">
        <v>5344</v>
      </c>
      <c r="B162" s="2" t="s">
        <v>5345</v>
      </c>
      <c r="C162" s="2">
        <v>-109</v>
      </c>
      <c r="D162" s="2" t="s">
        <v>69</v>
      </c>
      <c r="E162" s="2">
        <v>-50325.3</v>
      </c>
      <c r="F162" s="2" t="s">
        <v>69</v>
      </c>
    </row>
    <row r="163">
      <c r="A163" s="2" t="s">
        <v>12524</v>
      </c>
      <c r="B163" s="2" t="s">
        <v>12525</v>
      </c>
      <c r="C163" s="2">
        <v>-977</v>
      </c>
      <c r="D163" s="2" t="s">
        <v>69</v>
      </c>
      <c r="E163" s="2">
        <v>-51937.32</v>
      </c>
      <c r="F163" s="2" t="s">
        <v>69</v>
      </c>
    </row>
    <row r="164">
      <c r="A164" s="2" t="s">
        <v>12526</v>
      </c>
      <c r="B164" s="2" t="s">
        <v>12527</v>
      </c>
      <c r="C164" s="2">
        <v>780</v>
      </c>
      <c r="D164" s="2" t="s">
        <v>69</v>
      </c>
      <c r="E164" s="2">
        <v>2386.8</v>
      </c>
      <c r="F164" s="2" t="s">
        <v>69</v>
      </c>
    </row>
    <row r="165">
      <c r="A165" s="2" t="s">
        <v>12528</v>
      </c>
      <c r="B165" s="2" t="s">
        <v>12529</v>
      </c>
      <c r="C165" s="2">
        <v>23</v>
      </c>
      <c r="D165" s="2" t="s">
        <v>69</v>
      </c>
      <c r="E165" s="2">
        <v>1863</v>
      </c>
      <c r="F165" s="2" t="s">
        <v>69</v>
      </c>
    </row>
    <row r="166">
      <c r="A166" s="2" t="s">
        <v>5358</v>
      </c>
      <c r="B166" s="2" t="s">
        <v>5359</v>
      </c>
      <c r="C166" s="2">
        <v>1237</v>
      </c>
      <c r="D166" s="2" t="s">
        <v>69</v>
      </c>
      <c r="E166" s="2">
        <v>169716.4</v>
      </c>
      <c r="F166" s="2" t="s">
        <v>69</v>
      </c>
    </row>
    <row r="167">
      <c r="A167" s="2" t="s">
        <v>5360</v>
      </c>
      <c r="B167" s="2" t="s">
        <v>5361</v>
      </c>
      <c r="C167" s="2">
        <v>473</v>
      </c>
      <c r="D167" s="2" t="s">
        <v>69</v>
      </c>
      <c r="E167" s="2">
        <v>19724.1</v>
      </c>
      <c r="F167" s="2" t="s">
        <v>69</v>
      </c>
    </row>
    <row r="168">
      <c r="A168" s="2" t="s">
        <v>12530</v>
      </c>
      <c r="B168" s="2" t="s">
        <v>12531</v>
      </c>
      <c r="C168" s="2">
        <v>2722</v>
      </c>
      <c r="D168" s="2" t="s">
        <v>69</v>
      </c>
      <c r="E168" s="2">
        <v>111465.9</v>
      </c>
      <c r="F168" s="2" t="s">
        <v>69</v>
      </c>
    </row>
    <row r="169">
      <c r="A169" s="2" t="s">
        <v>12532</v>
      </c>
      <c r="B169" s="2" t="s">
        <v>12533</v>
      </c>
      <c r="C169" s="2">
        <v>1560</v>
      </c>
      <c r="D169" s="2" t="s">
        <v>69</v>
      </c>
      <c r="E169" s="2">
        <v>26395.2</v>
      </c>
      <c r="F169" s="2" t="s">
        <v>69</v>
      </c>
    </row>
    <row r="170">
      <c r="A170" s="2" t="s">
        <v>12534</v>
      </c>
      <c r="B170" s="2" t="s">
        <v>12535</v>
      </c>
      <c r="C170" s="2">
        <v>1593</v>
      </c>
      <c r="D170" s="2" t="s">
        <v>69</v>
      </c>
      <c r="E170" s="2">
        <v>60390.63</v>
      </c>
      <c r="F170" s="2" t="s">
        <v>69</v>
      </c>
    </row>
    <row r="171">
      <c r="A171" s="2" t="s">
        <v>7717</v>
      </c>
      <c r="B171" s="2" t="s">
        <v>12536</v>
      </c>
      <c r="C171" s="2">
        <v>-21694</v>
      </c>
      <c r="D171" s="2" t="s">
        <v>69</v>
      </c>
      <c r="E171" s="2">
        <v>-331484.32</v>
      </c>
      <c r="F171" s="2" t="s">
        <v>69</v>
      </c>
    </row>
    <row r="172">
      <c r="A172" s="2" t="s">
        <v>5370</v>
      </c>
      <c r="B172" s="2" t="s">
        <v>5371</v>
      </c>
      <c r="C172" s="2">
        <v>493</v>
      </c>
      <c r="D172" s="2" t="s">
        <v>69</v>
      </c>
      <c r="E172" s="2">
        <v>28283.41</v>
      </c>
      <c r="F172" s="2" t="s">
        <v>69</v>
      </c>
    </row>
    <row r="173">
      <c r="A173" s="2" t="s">
        <v>5370</v>
      </c>
      <c r="B173" s="2" t="s">
        <v>5371</v>
      </c>
      <c r="C173" s="2">
        <v>-3311</v>
      </c>
      <c r="D173" s="2" t="s">
        <v>69</v>
      </c>
      <c r="E173" s="2">
        <v>-189952.07</v>
      </c>
      <c r="F173" s="2" t="s">
        <v>69</v>
      </c>
    </row>
    <row r="174">
      <c r="A174" s="2" t="s">
        <v>12537</v>
      </c>
      <c r="B174" s="2" t="s">
        <v>12538</v>
      </c>
      <c r="C174" s="2">
        <v>3</v>
      </c>
      <c r="D174" s="2" t="s">
        <v>69</v>
      </c>
      <c r="E174" s="2">
        <v>2595</v>
      </c>
      <c r="F174" s="2" t="s">
        <v>69</v>
      </c>
    </row>
    <row r="175">
      <c r="A175" s="2" t="s">
        <v>12539</v>
      </c>
      <c r="B175" s="2" t="s">
        <v>5375</v>
      </c>
      <c r="C175" s="2">
        <v>105</v>
      </c>
      <c r="D175" s="2" t="s">
        <v>69</v>
      </c>
      <c r="E175" s="2">
        <v>30749.25</v>
      </c>
      <c r="F175" s="2" t="s">
        <v>69</v>
      </c>
    </row>
    <row r="176">
      <c r="A176" s="2" t="s">
        <v>5380</v>
      </c>
      <c r="B176" s="2" t="s">
        <v>5381</v>
      </c>
      <c r="C176" s="2">
        <v>1382</v>
      </c>
      <c r="D176" s="2" t="s">
        <v>69</v>
      </c>
      <c r="E176" s="2">
        <v>52073.76</v>
      </c>
      <c r="F176" s="2" t="s">
        <v>69</v>
      </c>
    </row>
    <row r="177">
      <c r="A177" s="2" t="s">
        <v>5382</v>
      </c>
      <c r="B177" s="2" t="s">
        <v>5383</v>
      </c>
      <c r="C177" s="2">
        <v>-238</v>
      </c>
      <c r="D177" s="2" t="s">
        <v>69</v>
      </c>
      <c r="E177" s="2">
        <v>-15593.76</v>
      </c>
      <c r="F177" s="2" t="s">
        <v>69</v>
      </c>
    </row>
    <row r="178">
      <c r="A178" s="2" t="s">
        <v>5384</v>
      </c>
      <c r="B178" s="2" t="s">
        <v>5385</v>
      </c>
      <c r="C178" s="2">
        <v>78</v>
      </c>
      <c r="D178" s="2" t="s">
        <v>69</v>
      </c>
      <c r="E178" s="2">
        <v>3471</v>
      </c>
      <c r="F178" s="2" t="s">
        <v>69</v>
      </c>
    </row>
    <row r="179">
      <c r="A179" s="2" t="s">
        <v>5394</v>
      </c>
      <c r="B179" s="2" t="s">
        <v>5395</v>
      </c>
      <c r="C179" s="2">
        <v>-185</v>
      </c>
      <c r="D179" s="2" t="s">
        <v>69</v>
      </c>
      <c r="E179" s="2">
        <v>-10748.5</v>
      </c>
      <c r="F179" s="2" t="s">
        <v>69</v>
      </c>
    </row>
    <row r="180">
      <c r="A180" s="2" t="s">
        <v>5400</v>
      </c>
      <c r="B180" s="2" t="s">
        <v>5401</v>
      </c>
      <c r="C180" s="2">
        <v>-2321</v>
      </c>
      <c r="D180" s="2" t="s">
        <v>69</v>
      </c>
      <c r="E180" s="2">
        <v>-43263.44</v>
      </c>
      <c r="F180" s="2" t="s">
        <v>69</v>
      </c>
    </row>
    <row r="181">
      <c r="A181" s="2" t="s">
        <v>5404</v>
      </c>
      <c r="B181" s="2" t="s">
        <v>5405</v>
      </c>
      <c r="C181" s="2">
        <v>395</v>
      </c>
      <c r="D181" s="2" t="s">
        <v>69</v>
      </c>
      <c r="E181" s="2">
        <v>25813.25</v>
      </c>
      <c r="F181" s="2" t="s">
        <v>69</v>
      </c>
    </row>
    <row r="182">
      <c r="A182" s="2" t="s">
        <v>12540</v>
      </c>
      <c r="B182" s="2" t="s">
        <v>12541</v>
      </c>
      <c r="C182" s="2">
        <v>-547</v>
      </c>
      <c r="D182" s="2" t="s">
        <v>12368</v>
      </c>
      <c r="E182" s="2">
        <v>-13725.91</v>
      </c>
      <c r="F182" s="2" t="s">
        <v>12368</v>
      </c>
    </row>
    <row r="183">
      <c r="A183" s="2" t="s">
        <v>12542</v>
      </c>
      <c r="B183" s="2" t="s">
        <v>12543</v>
      </c>
      <c r="C183" s="2">
        <v>-5363</v>
      </c>
      <c r="D183" s="2" t="s">
        <v>69</v>
      </c>
      <c r="E183" s="2">
        <v>-65857.64</v>
      </c>
      <c r="F183" s="2" t="s">
        <v>69</v>
      </c>
    </row>
    <row r="184">
      <c r="A184" s="2" t="s">
        <v>12544</v>
      </c>
      <c r="B184" s="2" t="s">
        <v>12545</v>
      </c>
      <c r="C184" s="2">
        <v>175</v>
      </c>
      <c r="D184" s="2" t="s">
        <v>69</v>
      </c>
      <c r="E184" s="2">
        <v>6980.75</v>
      </c>
      <c r="F184" s="2" t="s">
        <v>69</v>
      </c>
    </row>
    <row r="185">
      <c r="A185" s="2" t="s">
        <v>12546</v>
      </c>
      <c r="B185" s="2" t="s">
        <v>12547</v>
      </c>
      <c r="C185" s="2">
        <v>700</v>
      </c>
      <c r="D185" s="2" t="s">
        <v>69</v>
      </c>
      <c r="E185" s="2">
        <v>39179</v>
      </c>
      <c r="F185" s="2" t="s">
        <v>69</v>
      </c>
    </row>
    <row r="186">
      <c r="A186" s="2" t="s">
        <v>12548</v>
      </c>
      <c r="B186" s="2" t="s">
        <v>12549</v>
      </c>
      <c r="C186" s="2">
        <v>4915</v>
      </c>
      <c r="D186" s="2" t="s">
        <v>69</v>
      </c>
      <c r="E186" s="2">
        <v>37599.75</v>
      </c>
      <c r="F186" s="2" t="s">
        <v>69</v>
      </c>
    </row>
    <row r="187">
      <c r="A187" s="2" t="s">
        <v>12550</v>
      </c>
      <c r="B187" s="2" t="s">
        <v>12551</v>
      </c>
      <c r="C187" s="2">
        <v>26532</v>
      </c>
      <c r="D187" s="2" t="s">
        <v>69</v>
      </c>
      <c r="E187" s="2">
        <v>100821.6</v>
      </c>
      <c r="F187" s="2" t="s">
        <v>69</v>
      </c>
    </row>
    <row r="188">
      <c r="A188" s="2" t="s">
        <v>5410</v>
      </c>
      <c r="B188" s="2" t="s">
        <v>5411</v>
      </c>
      <c r="C188" s="2">
        <v>-2906</v>
      </c>
      <c r="D188" s="2" t="s">
        <v>69</v>
      </c>
      <c r="E188" s="2">
        <v>-332359.22</v>
      </c>
      <c r="F188" s="2" t="s">
        <v>69</v>
      </c>
    </row>
    <row r="189">
      <c r="A189" s="2" t="s">
        <v>5412</v>
      </c>
      <c r="B189" s="2" t="s">
        <v>5413</v>
      </c>
      <c r="C189" s="2">
        <v>-540</v>
      </c>
      <c r="D189" s="2" t="s">
        <v>69</v>
      </c>
      <c r="E189" s="2">
        <v>-25007.4</v>
      </c>
      <c r="F189" s="2" t="s">
        <v>69</v>
      </c>
    </row>
    <row r="190">
      <c r="A190" s="2" t="s">
        <v>12552</v>
      </c>
      <c r="B190" s="2" t="s">
        <v>12553</v>
      </c>
      <c r="C190" s="2">
        <v>1380</v>
      </c>
      <c r="D190" s="2" t="s">
        <v>69</v>
      </c>
      <c r="E190" s="2">
        <v>123330.6</v>
      </c>
      <c r="F190" s="2" t="s">
        <v>69</v>
      </c>
    </row>
    <row r="191">
      <c r="A191" s="2" t="s">
        <v>12554</v>
      </c>
      <c r="B191" s="2" t="s">
        <v>12555</v>
      </c>
      <c r="C191" s="2">
        <v>-792</v>
      </c>
      <c r="D191" s="2" t="s">
        <v>69</v>
      </c>
      <c r="E191" s="2">
        <v>-180029.52</v>
      </c>
      <c r="F191" s="2" t="s">
        <v>69</v>
      </c>
    </row>
    <row r="192">
      <c r="A192" s="2" t="s">
        <v>5414</v>
      </c>
      <c r="B192" s="2" t="s">
        <v>5415</v>
      </c>
      <c r="C192" s="2">
        <v>-407</v>
      </c>
      <c r="D192" s="2" t="s">
        <v>69</v>
      </c>
      <c r="E192" s="2">
        <v>-37952.75</v>
      </c>
      <c r="F192" s="2" t="s">
        <v>69</v>
      </c>
    </row>
    <row r="193">
      <c r="A193" s="2" t="s">
        <v>12556</v>
      </c>
      <c r="B193" s="2" t="s">
        <v>12557</v>
      </c>
      <c r="C193" s="2">
        <v>1170</v>
      </c>
      <c r="D193" s="2" t="s">
        <v>69</v>
      </c>
      <c r="E193" s="2">
        <v>20088.9</v>
      </c>
      <c r="F193" s="2" t="s">
        <v>69</v>
      </c>
    </row>
    <row r="194">
      <c r="A194" s="2" t="s">
        <v>5418</v>
      </c>
      <c r="B194" s="2" t="s">
        <v>5419</v>
      </c>
      <c r="C194" s="2">
        <v>-39</v>
      </c>
      <c r="D194" s="2" t="s">
        <v>69</v>
      </c>
      <c r="E194" s="2">
        <v>-1928.55</v>
      </c>
      <c r="F194" s="2" t="s">
        <v>69</v>
      </c>
    </row>
    <row r="195">
      <c r="A195" s="2" t="s">
        <v>12558</v>
      </c>
      <c r="B195" s="2" t="s">
        <v>12559</v>
      </c>
      <c r="C195" s="2">
        <v>78</v>
      </c>
      <c r="D195" s="2" t="s">
        <v>69</v>
      </c>
      <c r="E195" s="2">
        <v>3472.56</v>
      </c>
      <c r="F195" s="2" t="s">
        <v>69</v>
      </c>
    </row>
    <row r="196">
      <c r="A196" s="2" t="s">
        <v>12560</v>
      </c>
      <c r="B196" s="2" t="s">
        <v>12561</v>
      </c>
      <c r="C196" s="2">
        <v>-5616</v>
      </c>
      <c r="D196" s="2" t="s">
        <v>69</v>
      </c>
      <c r="E196" s="2">
        <v>-136131.84</v>
      </c>
      <c r="F196" s="2" t="s">
        <v>69</v>
      </c>
    </row>
    <row r="197">
      <c r="A197" s="2" t="s">
        <v>12562</v>
      </c>
      <c r="B197" s="2" t="s">
        <v>12563</v>
      </c>
      <c r="C197" s="2">
        <v>-97</v>
      </c>
      <c r="D197" s="2" t="s">
        <v>69</v>
      </c>
      <c r="E197" s="2">
        <v>-3258.23</v>
      </c>
      <c r="F197" s="2" t="s">
        <v>69</v>
      </c>
    </row>
    <row r="198">
      <c r="A198" s="2" t="s">
        <v>5420</v>
      </c>
      <c r="B198" s="2" t="s">
        <v>5421</v>
      </c>
      <c r="C198" s="2">
        <v>128</v>
      </c>
      <c r="D198" s="2" t="s">
        <v>69</v>
      </c>
      <c r="E198" s="2">
        <v>19490.56</v>
      </c>
      <c r="F198" s="2" t="s">
        <v>69</v>
      </c>
    </row>
    <row r="199">
      <c r="A199" s="2" t="s">
        <v>5424</v>
      </c>
      <c r="B199" s="2" t="s">
        <v>5425</v>
      </c>
      <c r="C199" s="2">
        <v>-1400</v>
      </c>
      <c r="D199" s="2" t="s">
        <v>69</v>
      </c>
      <c r="E199" s="2">
        <v>-60046</v>
      </c>
      <c r="F199" s="2" t="s">
        <v>69</v>
      </c>
    </row>
    <row r="200">
      <c r="A200" s="2" t="s">
        <v>5424</v>
      </c>
      <c r="B200" s="2" t="s">
        <v>5425</v>
      </c>
      <c r="C200" s="2">
        <v>724</v>
      </c>
      <c r="D200" s="2" t="s">
        <v>69</v>
      </c>
      <c r="E200" s="2">
        <v>31052.36</v>
      </c>
      <c r="F200" s="2" t="s">
        <v>69</v>
      </c>
    </row>
    <row r="201">
      <c r="A201" s="2" t="s">
        <v>12564</v>
      </c>
      <c r="B201" s="2" t="s">
        <v>12565</v>
      </c>
      <c r="C201" s="2">
        <v>-9431</v>
      </c>
      <c r="D201" s="2" t="s">
        <v>69</v>
      </c>
      <c r="E201" s="2">
        <v>-69412.16</v>
      </c>
      <c r="F201" s="2" t="s">
        <v>69</v>
      </c>
    </row>
    <row r="202">
      <c r="A202" s="2" t="s">
        <v>5432</v>
      </c>
      <c r="B202" s="2" t="s">
        <v>5433</v>
      </c>
      <c r="C202" s="2">
        <v>-259</v>
      </c>
      <c r="D202" s="2" t="s">
        <v>69</v>
      </c>
      <c r="E202" s="2">
        <v>-44239.79</v>
      </c>
      <c r="F202" s="2" t="s">
        <v>69</v>
      </c>
    </row>
    <row r="203">
      <c r="A203" s="2" t="s">
        <v>5436</v>
      </c>
      <c r="B203" s="2" t="s">
        <v>5437</v>
      </c>
      <c r="C203" s="2">
        <v>207</v>
      </c>
      <c r="D203" s="2" t="s">
        <v>69</v>
      </c>
      <c r="E203" s="2">
        <v>28524.6</v>
      </c>
      <c r="F203" s="2" t="s">
        <v>69</v>
      </c>
    </row>
    <row r="204">
      <c r="A204" s="2" t="s">
        <v>5436</v>
      </c>
      <c r="B204" s="2" t="s">
        <v>5437</v>
      </c>
      <c r="C204" s="2">
        <v>-354</v>
      </c>
      <c r="D204" s="2" t="s">
        <v>69</v>
      </c>
      <c r="E204" s="2">
        <v>-48781.2</v>
      </c>
      <c r="F204" s="2" t="s">
        <v>69</v>
      </c>
    </row>
    <row r="205">
      <c r="A205" s="2" t="s">
        <v>12566</v>
      </c>
      <c r="B205" s="2" t="s">
        <v>12567</v>
      </c>
      <c r="C205" s="2">
        <v>3</v>
      </c>
      <c r="D205" s="2" t="s">
        <v>69</v>
      </c>
      <c r="E205" s="2">
        <v>-6508.33</v>
      </c>
      <c r="F205" s="2" t="s">
        <v>69</v>
      </c>
    </row>
    <row r="206">
      <c r="A206" s="2" t="s">
        <v>12568</v>
      </c>
      <c r="B206" s="2" t="s">
        <v>12569</v>
      </c>
      <c r="C206" s="2">
        <v>1117</v>
      </c>
      <c r="D206" s="2" t="s">
        <v>69</v>
      </c>
      <c r="E206" s="2">
        <v>1094.66</v>
      </c>
      <c r="F206" s="2" t="s">
        <v>69</v>
      </c>
    </row>
    <row r="207">
      <c r="A207" s="2" t="s">
        <v>12570</v>
      </c>
      <c r="B207" s="2" t="s">
        <v>12571</v>
      </c>
      <c r="C207" s="2">
        <v>3350</v>
      </c>
      <c r="D207" s="2" t="s">
        <v>69</v>
      </c>
      <c r="E207" s="2">
        <v>361900.5</v>
      </c>
      <c r="F207" s="2" t="s">
        <v>69</v>
      </c>
    </row>
    <row r="208">
      <c r="A208" s="2" t="s">
        <v>5450</v>
      </c>
      <c r="B208" s="2" t="s">
        <v>5451</v>
      </c>
      <c r="C208" s="2">
        <v>78</v>
      </c>
      <c r="D208" s="2" t="s">
        <v>69</v>
      </c>
      <c r="E208" s="2">
        <v>4140.24</v>
      </c>
      <c r="F208" s="2" t="s">
        <v>69</v>
      </c>
    </row>
    <row r="209">
      <c r="A209" s="2" t="s">
        <v>12572</v>
      </c>
      <c r="B209" s="2" t="s">
        <v>12573</v>
      </c>
      <c r="C209" s="2">
        <v>16</v>
      </c>
      <c r="D209" s="2" t="s">
        <v>69</v>
      </c>
      <c r="E209" s="2">
        <v>240</v>
      </c>
      <c r="F209" s="2" t="s">
        <v>69</v>
      </c>
    </row>
    <row r="210">
      <c r="A210" s="2" t="s">
        <v>5452</v>
      </c>
      <c r="B210" s="2" t="s">
        <v>5453</v>
      </c>
      <c r="C210" s="2">
        <v>2228</v>
      </c>
      <c r="D210" s="2" t="s">
        <v>69</v>
      </c>
      <c r="E210" s="2">
        <v>64767.96</v>
      </c>
      <c r="F210" s="2" t="s">
        <v>69</v>
      </c>
    </row>
    <row r="211">
      <c r="A211" s="2" t="s">
        <v>12574</v>
      </c>
      <c r="B211" s="2" t="s">
        <v>12575</v>
      </c>
      <c r="C211" s="2">
        <v>2456</v>
      </c>
      <c r="D211" s="2" t="s">
        <v>69</v>
      </c>
      <c r="E211" s="2">
        <v>38068</v>
      </c>
      <c r="F211" s="2" t="s">
        <v>69</v>
      </c>
    </row>
    <row r="212">
      <c r="A212" s="2" t="s">
        <v>5460</v>
      </c>
      <c r="B212" s="2" t="s">
        <v>5461</v>
      </c>
      <c r="C212" s="2">
        <v>-33</v>
      </c>
      <c r="D212" s="2" t="s">
        <v>69</v>
      </c>
      <c r="E212" s="2">
        <v>-2496.12</v>
      </c>
      <c r="F212" s="2" t="s">
        <v>69</v>
      </c>
    </row>
    <row r="213">
      <c r="A213" s="2" t="s">
        <v>12576</v>
      </c>
      <c r="B213" s="2" t="s">
        <v>12577</v>
      </c>
      <c r="C213" s="2">
        <v>-1647</v>
      </c>
      <c r="D213" s="2" t="s">
        <v>69</v>
      </c>
      <c r="E213" s="2">
        <v>-68828.13</v>
      </c>
      <c r="F213" s="2" t="s">
        <v>69</v>
      </c>
    </row>
    <row r="214">
      <c r="A214" s="2" t="s">
        <v>5472</v>
      </c>
      <c r="B214" s="2" t="s">
        <v>5473</v>
      </c>
      <c r="C214" s="2">
        <v>-1078</v>
      </c>
      <c r="D214" s="2" t="s">
        <v>69</v>
      </c>
      <c r="E214" s="2">
        <v>-33051.48</v>
      </c>
      <c r="F214" s="2" t="s">
        <v>69</v>
      </c>
    </row>
    <row r="215">
      <c r="A215" s="2" t="s">
        <v>5484</v>
      </c>
      <c r="B215" s="2" t="s">
        <v>5485</v>
      </c>
      <c r="C215" s="2">
        <v>-13</v>
      </c>
      <c r="D215" s="2" t="s">
        <v>69</v>
      </c>
      <c r="E215" s="2">
        <v>-10116.08</v>
      </c>
      <c r="F215" s="2" t="s">
        <v>69</v>
      </c>
    </row>
    <row r="216">
      <c r="A216" s="2" t="s">
        <v>12578</v>
      </c>
      <c r="B216" s="2" t="s">
        <v>12579</v>
      </c>
      <c r="C216" s="2">
        <v>7</v>
      </c>
      <c r="D216" s="2" t="s">
        <v>69</v>
      </c>
      <c r="E216" s="2">
        <v>262.5</v>
      </c>
      <c r="F216" s="2" t="s">
        <v>69</v>
      </c>
    </row>
    <row r="217">
      <c r="A217" s="2" t="s">
        <v>12580</v>
      </c>
      <c r="B217" s="2" t="s">
        <v>12581</v>
      </c>
      <c r="C217" s="2">
        <v>-95</v>
      </c>
      <c r="D217" s="2" t="s">
        <v>69</v>
      </c>
      <c r="E217" s="2">
        <v>-14479.9</v>
      </c>
      <c r="F217" s="2" t="s">
        <v>69</v>
      </c>
    </row>
    <row r="218">
      <c r="A218" s="2" t="s">
        <v>5490</v>
      </c>
      <c r="B218" s="2" t="s">
        <v>5491</v>
      </c>
      <c r="C218" s="2">
        <v>-675</v>
      </c>
      <c r="D218" s="2" t="s">
        <v>69</v>
      </c>
      <c r="E218" s="2">
        <v>-47209.5</v>
      </c>
      <c r="F218" s="2" t="s">
        <v>69</v>
      </c>
    </row>
    <row r="219">
      <c r="A219" s="2" t="s">
        <v>5494</v>
      </c>
      <c r="B219" s="2" t="s">
        <v>5495</v>
      </c>
      <c r="C219" s="2">
        <v>1702</v>
      </c>
      <c r="D219" s="2" t="s">
        <v>69</v>
      </c>
      <c r="E219" s="2">
        <v>63178.24</v>
      </c>
      <c r="F219" s="2" t="s">
        <v>69</v>
      </c>
    </row>
    <row r="220">
      <c r="A220" s="2" t="s">
        <v>12582</v>
      </c>
      <c r="B220" s="2" t="s">
        <v>12583</v>
      </c>
      <c r="C220" s="2">
        <v>851</v>
      </c>
      <c r="D220" s="2" t="s">
        <v>69</v>
      </c>
      <c r="E220" s="2">
        <v>35929.22</v>
      </c>
      <c r="F220" s="2" t="s">
        <v>69</v>
      </c>
    </row>
    <row r="221">
      <c r="A221" s="2" t="s">
        <v>12584</v>
      </c>
      <c r="B221" s="2" t="s">
        <v>12585</v>
      </c>
      <c r="C221" s="2">
        <v>7</v>
      </c>
      <c r="D221" s="2" t="s">
        <v>69</v>
      </c>
      <c r="E221" s="2">
        <v>490</v>
      </c>
      <c r="F221" s="2" t="s">
        <v>69</v>
      </c>
    </row>
    <row r="222">
      <c r="A222" s="2" t="s">
        <v>5504</v>
      </c>
      <c r="B222" s="2" t="s">
        <v>5505</v>
      </c>
      <c r="C222" s="2">
        <v>-105</v>
      </c>
      <c r="D222" s="2" t="s">
        <v>69</v>
      </c>
      <c r="E222" s="2">
        <v>-7135.8</v>
      </c>
      <c r="F222" s="2" t="s">
        <v>69</v>
      </c>
    </row>
    <row r="223">
      <c r="A223" s="2" t="s">
        <v>5506</v>
      </c>
      <c r="B223" s="2" t="s">
        <v>5507</v>
      </c>
      <c r="C223" s="2">
        <v>472</v>
      </c>
      <c r="D223" s="2" t="s">
        <v>69</v>
      </c>
      <c r="E223" s="2">
        <v>22424.72</v>
      </c>
      <c r="F223" s="2" t="s">
        <v>69</v>
      </c>
    </row>
    <row r="224">
      <c r="A224" s="2" t="s">
        <v>5508</v>
      </c>
      <c r="B224" s="2" t="s">
        <v>12586</v>
      </c>
      <c r="C224" s="2">
        <v>26</v>
      </c>
      <c r="D224" s="2" t="s">
        <v>69</v>
      </c>
      <c r="E224" s="2">
        <v>2275</v>
      </c>
      <c r="F224" s="2" t="s">
        <v>69</v>
      </c>
    </row>
    <row r="225">
      <c r="A225" s="2" t="s">
        <v>5508</v>
      </c>
      <c r="B225" s="2" t="s">
        <v>5509</v>
      </c>
      <c r="C225" s="2">
        <v>1225</v>
      </c>
      <c r="D225" s="2" t="s">
        <v>69</v>
      </c>
      <c r="E225" s="2">
        <v>88028.5</v>
      </c>
      <c r="F225" s="2" t="s">
        <v>69</v>
      </c>
    </row>
    <row r="226">
      <c r="A226" s="2" t="s">
        <v>5510</v>
      </c>
      <c r="B226" s="2" t="s">
        <v>5511</v>
      </c>
      <c r="C226" s="2">
        <v>875</v>
      </c>
      <c r="D226" s="2" t="s">
        <v>69</v>
      </c>
      <c r="E226" s="2">
        <v>30765</v>
      </c>
      <c r="F226" s="2" t="s">
        <v>69</v>
      </c>
    </row>
    <row r="227">
      <c r="A227" s="2" t="s">
        <v>5512</v>
      </c>
      <c r="B227" s="2" t="s">
        <v>5513</v>
      </c>
      <c r="C227" s="2">
        <v>-33</v>
      </c>
      <c r="D227" s="2" t="s">
        <v>69</v>
      </c>
      <c r="E227" s="2">
        <v>-3592.38</v>
      </c>
      <c r="F227" s="2" t="s">
        <v>69</v>
      </c>
    </row>
    <row r="228">
      <c r="A228" s="2" t="s">
        <v>12587</v>
      </c>
      <c r="B228" s="2" t="s">
        <v>12588</v>
      </c>
      <c r="C228" s="2">
        <v>6</v>
      </c>
      <c r="D228" s="2" t="s">
        <v>69</v>
      </c>
      <c r="E228" s="2">
        <v>2130</v>
      </c>
      <c r="F228" s="2" t="s">
        <v>69</v>
      </c>
    </row>
    <row r="229">
      <c r="A229" s="2" t="s">
        <v>12589</v>
      </c>
      <c r="B229" s="2" t="s">
        <v>12590</v>
      </c>
      <c r="C229" s="2">
        <v>504</v>
      </c>
      <c r="D229" s="2" t="s">
        <v>69</v>
      </c>
      <c r="E229" s="2">
        <v>1597.68</v>
      </c>
      <c r="F229" s="2" t="s">
        <v>69</v>
      </c>
    </row>
    <row r="230">
      <c r="A230" s="2" t="s">
        <v>5526</v>
      </c>
      <c r="B230" s="2" t="s">
        <v>5527</v>
      </c>
      <c r="C230" s="2">
        <v>-230</v>
      </c>
      <c r="D230" s="2" t="s">
        <v>69</v>
      </c>
      <c r="E230" s="2">
        <v>-47322.5</v>
      </c>
      <c r="F230" s="2" t="s">
        <v>69</v>
      </c>
    </row>
    <row r="231">
      <c r="A231" s="2" t="s">
        <v>5528</v>
      </c>
      <c r="B231" s="2" t="s">
        <v>5529</v>
      </c>
      <c r="C231" s="2">
        <v>1835</v>
      </c>
      <c r="D231" s="2" t="s">
        <v>69</v>
      </c>
      <c r="E231" s="2">
        <v>117293.2</v>
      </c>
      <c r="F231" s="2" t="s">
        <v>69</v>
      </c>
    </row>
    <row r="232">
      <c r="A232" s="2" t="s">
        <v>12591</v>
      </c>
      <c r="B232" s="2" t="s">
        <v>5537</v>
      </c>
      <c r="C232" s="2">
        <v>-593</v>
      </c>
      <c r="D232" s="2" t="s">
        <v>69</v>
      </c>
      <c r="E232" s="2">
        <v>-32276.99</v>
      </c>
      <c r="F232" s="2" t="s">
        <v>69</v>
      </c>
    </row>
    <row r="233">
      <c r="A233" s="2" t="s">
        <v>12592</v>
      </c>
      <c r="B233" s="2" t="s">
        <v>12593</v>
      </c>
      <c r="C233" s="2">
        <v>-116</v>
      </c>
      <c r="D233" s="2" t="s">
        <v>69</v>
      </c>
      <c r="E233" s="2">
        <v>-6207.16</v>
      </c>
      <c r="F233" s="2" t="s">
        <v>69</v>
      </c>
    </row>
    <row r="234">
      <c r="A234" s="2" t="s">
        <v>12594</v>
      </c>
      <c r="B234" s="2" t="s">
        <v>12595</v>
      </c>
      <c r="C234" s="2">
        <v>1</v>
      </c>
      <c r="D234" s="2" t="s">
        <v>69</v>
      </c>
      <c r="E234" s="2">
        <v>1387.5</v>
      </c>
      <c r="F234" s="2" t="s">
        <v>69</v>
      </c>
    </row>
    <row r="235">
      <c r="A235" s="2" t="s">
        <v>12596</v>
      </c>
      <c r="B235" s="2" t="s">
        <v>12597</v>
      </c>
      <c r="C235" s="2">
        <v>66</v>
      </c>
      <c r="D235" s="2" t="s">
        <v>69</v>
      </c>
      <c r="E235" s="2">
        <v>9828.72</v>
      </c>
      <c r="F235" s="2" t="s">
        <v>69</v>
      </c>
    </row>
    <row r="236">
      <c r="A236" s="2" t="s">
        <v>5552</v>
      </c>
      <c r="B236" s="2" t="s">
        <v>5553</v>
      </c>
      <c r="C236" s="2">
        <v>-315</v>
      </c>
      <c r="D236" s="2" t="s">
        <v>69</v>
      </c>
      <c r="E236" s="2">
        <v>-20273.4</v>
      </c>
      <c r="F236" s="2" t="s">
        <v>69</v>
      </c>
    </row>
    <row r="237">
      <c r="A237" s="2" t="s">
        <v>5556</v>
      </c>
      <c r="B237" s="2" t="s">
        <v>5557</v>
      </c>
      <c r="C237" s="2">
        <v>5550</v>
      </c>
      <c r="D237" s="2" t="s">
        <v>69</v>
      </c>
      <c r="E237" s="2">
        <v>62160</v>
      </c>
      <c r="F237" s="2" t="s">
        <v>69</v>
      </c>
    </row>
    <row r="238">
      <c r="A238" s="2" t="s">
        <v>12598</v>
      </c>
      <c r="B238" s="2" t="s">
        <v>12599</v>
      </c>
      <c r="C238" s="2">
        <v>-1404</v>
      </c>
      <c r="D238" s="2" t="s">
        <v>69</v>
      </c>
      <c r="E238" s="2">
        <v>-71070.48</v>
      </c>
      <c r="F238" s="2" t="s">
        <v>69</v>
      </c>
    </row>
    <row r="239">
      <c r="A239" s="2" t="s">
        <v>5558</v>
      </c>
      <c r="B239" s="2" t="s">
        <v>5559</v>
      </c>
      <c r="C239" s="2">
        <v>444</v>
      </c>
      <c r="D239" s="2" t="s">
        <v>69</v>
      </c>
      <c r="E239" s="2">
        <v>22053.48</v>
      </c>
      <c r="F239" s="2" t="s">
        <v>69</v>
      </c>
    </row>
    <row r="240">
      <c r="A240" s="2" t="s">
        <v>12600</v>
      </c>
      <c r="B240" s="2" t="s">
        <v>12601</v>
      </c>
      <c r="C240" s="2">
        <v>16373</v>
      </c>
      <c r="D240" s="2" t="s">
        <v>69</v>
      </c>
      <c r="E240" s="2">
        <v>37821.63</v>
      </c>
      <c r="F240" s="2" t="s">
        <v>69</v>
      </c>
    </row>
    <row r="241">
      <c r="A241" s="2" t="s">
        <v>12600</v>
      </c>
      <c r="B241" s="2" t="s">
        <v>12602</v>
      </c>
      <c r="C241" s="2">
        <v>4</v>
      </c>
      <c r="D241" s="2" t="s">
        <v>69</v>
      </c>
      <c r="E241" s="2">
        <v>50</v>
      </c>
      <c r="F241" s="2" t="s">
        <v>69</v>
      </c>
    </row>
    <row r="242">
      <c r="A242" s="2" t="s">
        <v>5562</v>
      </c>
      <c r="B242" s="2" t="s">
        <v>5563</v>
      </c>
      <c r="C242" s="2">
        <v>-298</v>
      </c>
      <c r="D242" s="2" t="s">
        <v>69</v>
      </c>
      <c r="E242" s="2">
        <v>-8060.9</v>
      </c>
      <c r="F242" s="2" t="s">
        <v>69</v>
      </c>
    </row>
    <row r="243">
      <c r="A243" s="2" t="s">
        <v>12603</v>
      </c>
      <c r="B243" s="2" t="s">
        <v>12604</v>
      </c>
      <c r="C243" s="2">
        <v>-618</v>
      </c>
      <c r="D243" s="2" t="s">
        <v>69</v>
      </c>
      <c r="E243" s="2">
        <v>-41727.36</v>
      </c>
      <c r="F243" s="2" t="s">
        <v>69</v>
      </c>
    </row>
    <row r="244">
      <c r="A244" s="2" t="s">
        <v>5566</v>
      </c>
      <c r="B244" s="2" t="s">
        <v>5567</v>
      </c>
      <c r="C244" s="2">
        <v>1566</v>
      </c>
      <c r="D244" s="2" t="s">
        <v>69</v>
      </c>
      <c r="E244" s="2">
        <v>86443.2</v>
      </c>
      <c r="F244" s="2" t="s">
        <v>69</v>
      </c>
    </row>
    <row r="245">
      <c r="A245" s="2" t="s">
        <v>12605</v>
      </c>
      <c r="B245" s="2" t="s">
        <v>12606</v>
      </c>
      <c r="C245" s="2">
        <v>246</v>
      </c>
      <c r="D245" s="2" t="s">
        <v>69</v>
      </c>
      <c r="E245" s="2">
        <v>3254.58</v>
      </c>
      <c r="F245" s="2" t="s">
        <v>69</v>
      </c>
    </row>
    <row r="246">
      <c r="A246" s="2" t="s">
        <v>12607</v>
      </c>
      <c r="B246" s="2" t="s">
        <v>12608</v>
      </c>
      <c r="C246" s="2">
        <v>12</v>
      </c>
      <c r="D246" s="2" t="s">
        <v>69</v>
      </c>
      <c r="E246" s="2">
        <v>1230</v>
      </c>
      <c r="F246" s="2" t="s">
        <v>69</v>
      </c>
    </row>
    <row r="247">
      <c r="A247" s="2" t="s">
        <v>12609</v>
      </c>
      <c r="B247" s="2" t="s">
        <v>12610</v>
      </c>
      <c r="C247" s="2">
        <v>-8</v>
      </c>
      <c r="D247" s="2" t="s">
        <v>69</v>
      </c>
      <c r="E247" s="2">
        <v>-620</v>
      </c>
      <c r="F247" s="2" t="s">
        <v>69</v>
      </c>
    </row>
    <row r="248">
      <c r="A248" s="2" t="s">
        <v>5568</v>
      </c>
      <c r="B248" s="2" t="s">
        <v>5569</v>
      </c>
      <c r="C248" s="2">
        <v>-666</v>
      </c>
      <c r="D248" s="2" t="s">
        <v>69</v>
      </c>
      <c r="E248" s="2">
        <v>-61418.52</v>
      </c>
      <c r="F248" s="2" t="s">
        <v>69</v>
      </c>
    </row>
    <row r="249">
      <c r="A249" s="2" t="s">
        <v>12611</v>
      </c>
      <c r="B249" s="2" t="s">
        <v>12612</v>
      </c>
      <c r="C249" s="2">
        <v>4</v>
      </c>
      <c r="D249" s="2" t="s">
        <v>69</v>
      </c>
      <c r="E249" s="2">
        <v>600</v>
      </c>
      <c r="F249" s="2" t="s">
        <v>69</v>
      </c>
    </row>
    <row r="250">
      <c r="A250" s="2" t="s">
        <v>12613</v>
      </c>
      <c r="B250" s="2" t="s">
        <v>5571</v>
      </c>
      <c r="C250" s="2">
        <v>-282</v>
      </c>
      <c r="D250" s="2" t="s">
        <v>69</v>
      </c>
      <c r="E250" s="2">
        <v>-53673.06</v>
      </c>
      <c r="F250" s="2" t="s">
        <v>69</v>
      </c>
    </row>
    <row r="251">
      <c r="A251" s="2" t="s">
        <v>12614</v>
      </c>
      <c r="B251" s="2" t="s">
        <v>12615</v>
      </c>
      <c r="C251" s="2">
        <v>-234</v>
      </c>
      <c r="D251" s="2" t="s">
        <v>69</v>
      </c>
      <c r="E251" s="2">
        <v>-28278.9</v>
      </c>
      <c r="F251" s="2" t="s">
        <v>69</v>
      </c>
    </row>
    <row r="252">
      <c r="A252" s="2" t="s">
        <v>12616</v>
      </c>
      <c r="B252" s="2" t="s">
        <v>12617</v>
      </c>
      <c r="C252" s="2">
        <v>304</v>
      </c>
      <c r="D252" s="2" t="s">
        <v>69</v>
      </c>
      <c r="E252" s="2">
        <v>18592.64</v>
      </c>
      <c r="F252" s="2" t="s">
        <v>69</v>
      </c>
    </row>
    <row r="253">
      <c r="A253" s="2" t="s">
        <v>12616</v>
      </c>
      <c r="B253" s="2" t="s">
        <v>12617</v>
      </c>
      <c r="C253" s="2">
        <v>-448</v>
      </c>
      <c r="D253" s="2" t="s">
        <v>69</v>
      </c>
      <c r="E253" s="2">
        <v>-27399.68</v>
      </c>
      <c r="F253" s="2" t="s">
        <v>69</v>
      </c>
    </row>
    <row r="254">
      <c r="A254" s="2" t="s">
        <v>12618</v>
      </c>
      <c r="B254" s="2" t="s">
        <v>12619</v>
      </c>
      <c r="C254" s="2">
        <v>-1702</v>
      </c>
      <c r="D254" s="2" t="s">
        <v>69</v>
      </c>
      <c r="E254" s="2">
        <v>-50157.94</v>
      </c>
      <c r="F254" s="2" t="s">
        <v>69</v>
      </c>
    </row>
    <row r="255">
      <c r="A255" s="2" t="s">
        <v>12620</v>
      </c>
      <c r="B255" s="2" t="s">
        <v>12621</v>
      </c>
      <c r="C255" s="2">
        <v>2</v>
      </c>
      <c r="D255" s="2" t="s">
        <v>69</v>
      </c>
      <c r="E255" s="2">
        <v>387.5</v>
      </c>
      <c r="F255" s="2" t="s">
        <v>69</v>
      </c>
    </row>
    <row r="256">
      <c r="A256" s="2" t="s">
        <v>5582</v>
      </c>
      <c r="B256" s="2" t="s">
        <v>5583</v>
      </c>
      <c r="C256" s="2">
        <v>1071</v>
      </c>
      <c r="D256" s="2" t="s">
        <v>69</v>
      </c>
      <c r="E256" s="2">
        <v>31744.44</v>
      </c>
      <c r="F256" s="2" t="s">
        <v>69</v>
      </c>
    </row>
    <row r="257">
      <c r="A257" s="2" t="s">
        <v>5592</v>
      </c>
      <c r="B257" s="2" t="s">
        <v>5593</v>
      </c>
      <c r="C257" s="2">
        <v>-212</v>
      </c>
      <c r="D257" s="2" t="s">
        <v>69</v>
      </c>
      <c r="E257" s="2">
        <v>-29147.88</v>
      </c>
      <c r="F257" s="2" t="s">
        <v>69</v>
      </c>
    </row>
    <row r="258">
      <c r="A258" s="2" t="s">
        <v>12622</v>
      </c>
      <c r="B258" s="2" t="s">
        <v>12623</v>
      </c>
      <c r="C258" s="2">
        <v>3207</v>
      </c>
      <c r="D258" s="2" t="s">
        <v>69</v>
      </c>
      <c r="E258" s="2">
        <v>46309.08</v>
      </c>
      <c r="F258" s="2" t="s">
        <v>69</v>
      </c>
    </row>
    <row r="259">
      <c r="A259" s="2" t="s">
        <v>12624</v>
      </c>
      <c r="B259" s="2" t="s">
        <v>12625</v>
      </c>
      <c r="C259" s="2">
        <v>2919</v>
      </c>
      <c r="D259" s="2" t="s">
        <v>69</v>
      </c>
      <c r="E259" s="2">
        <v>44865.03</v>
      </c>
      <c r="F259" s="2" t="s">
        <v>69</v>
      </c>
    </row>
    <row r="260">
      <c r="A260" s="2" t="s">
        <v>12626</v>
      </c>
      <c r="B260" s="2" t="s">
        <v>12627</v>
      </c>
      <c r="C260" s="2">
        <v>10</v>
      </c>
      <c r="D260" s="2" t="s">
        <v>69</v>
      </c>
      <c r="E260" s="2">
        <v>80</v>
      </c>
      <c r="F260" s="2" t="s">
        <v>69</v>
      </c>
    </row>
    <row r="261">
      <c r="A261" s="2" t="s">
        <v>12628</v>
      </c>
      <c r="B261" s="2" t="s">
        <v>12629</v>
      </c>
      <c r="C261" s="2">
        <v>-15</v>
      </c>
      <c r="D261" s="2" t="s">
        <v>69</v>
      </c>
      <c r="E261" s="2">
        <v>-75</v>
      </c>
      <c r="F261" s="2" t="s">
        <v>69</v>
      </c>
    </row>
    <row r="262">
      <c r="A262" s="2" t="s">
        <v>5602</v>
      </c>
      <c r="B262" s="2" t="s">
        <v>5603</v>
      </c>
      <c r="C262" s="2">
        <v>-2676</v>
      </c>
      <c r="D262" s="2" t="s">
        <v>69</v>
      </c>
      <c r="E262" s="2">
        <v>-127725.48</v>
      </c>
      <c r="F262" s="2" t="s">
        <v>69</v>
      </c>
    </row>
    <row r="263">
      <c r="A263" s="2" t="s">
        <v>12630</v>
      </c>
      <c r="B263" s="2" t="s">
        <v>12631</v>
      </c>
      <c r="C263" s="2">
        <v>-8</v>
      </c>
      <c r="D263" s="2" t="s">
        <v>69</v>
      </c>
      <c r="E263" s="2">
        <v>-140.88</v>
      </c>
      <c r="F263" s="2" t="s">
        <v>69</v>
      </c>
    </row>
    <row r="264">
      <c r="A264" s="2" t="s">
        <v>12632</v>
      </c>
      <c r="B264" s="2" t="s">
        <v>5607</v>
      </c>
      <c r="C264" s="2">
        <v>237</v>
      </c>
      <c r="D264" s="2" t="s">
        <v>69</v>
      </c>
      <c r="E264" s="2">
        <v>11828.67</v>
      </c>
      <c r="F264" s="2" t="s">
        <v>69</v>
      </c>
    </row>
    <row r="265">
      <c r="A265" s="2" t="s">
        <v>12633</v>
      </c>
      <c r="B265" s="2" t="s">
        <v>12634</v>
      </c>
      <c r="C265" s="2">
        <v>4</v>
      </c>
      <c r="D265" s="2" t="s">
        <v>69</v>
      </c>
      <c r="E265" s="2">
        <v>40</v>
      </c>
      <c r="F265" s="2" t="s">
        <v>69</v>
      </c>
    </row>
    <row r="266">
      <c r="A266" s="2" t="s">
        <v>5610</v>
      </c>
      <c r="B266" s="2" t="s">
        <v>5611</v>
      </c>
      <c r="C266" s="2">
        <v>-74</v>
      </c>
      <c r="D266" s="2" t="s">
        <v>69</v>
      </c>
      <c r="E266" s="2">
        <v>-5390.16</v>
      </c>
      <c r="F266" s="2" t="s">
        <v>69</v>
      </c>
    </row>
    <row r="267">
      <c r="A267" s="2" t="s">
        <v>5612</v>
      </c>
      <c r="B267" s="2" t="s">
        <v>5613</v>
      </c>
      <c r="C267" s="2">
        <v>-500</v>
      </c>
      <c r="D267" s="2" t="s">
        <v>69</v>
      </c>
      <c r="E267" s="2">
        <v>-35135</v>
      </c>
      <c r="F267" s="2" t="s">
        <v>69</v>
      </c>
    </row>
    <row r="268">
      <c r="A268" s="2" t="s">
        <v>5618</v>
      </c>
      <c r="B268" s="2" t="s">
        <v>5619</v>
      </c>
      <c r="C268" s="2">
        <v>-611</v>
      </c>
      <c r="D268" s="2" t="s">
        <v>69</v>
      </c>
      <c r="E268" s="2">
        <v>-105385.28</v>
      </c>
      <c r="F268" s="2" t="s">
        <v>69</v>
      </c>
    </row>
    <row r="269">
      <c r="A269" s="2" t="s">
        <v>12635</v>
      </c>
      <c r="B269" s="2" t="s">
        <v>12636</v>
      </c>
      <c r="C269" s="2">
        <v>8</v>
      </c>
      <c r="D269" s="2" t="s">
        <v>69</v>
      </c>
      <c r="E269" s="2">
        <v>196</v>
      </c>
      <c r="F269" s="2" t="s">
        <v>69</v>
      </c>
    </row>
    <row r="270">
      <c r="A270" s="2" t="s">
        <v>12637</v>
      </c>
      <c r="B270" s="2" t="s">
        <v>12638</v>
      </c>
      <c r="C270" s="2">
        <v>10</v>
      </c>
      <c r="D270" s="2" t="s">
        <v>69</v>
      </c>
      <c r="E270" s="2">
        <v>1245</v>
      </c>
      <c r="F270" s="2" t="s">
        <v>69</v>
      </c>
    </row>
    <row r="271">
      <c r="A271" s="2" t="s">
        <v>12639</v>
      </c>
      <c r="B271" s="2" t="s">
        <v>12640</v>
      </c>
      <c r="C271" s="2">
        <v>170</v>
      </c>
      <c r="D271" s="2" t="s">
        <v>69</v>
      </c>
      <c r="E271" s="2">
        <v>17268.6</v>
      </c>
      <c r="F271" s="2" t="s">
        <v>69</v>
      </c>
    </row>
    <row r="272">
      <c r="A272" s="2" t="s">
        <v>12641</v>
      </c>
      <c r="B272" s="2" t="s">
        <v>12642</v>
      </c>
      <c r="C272" s="2">
        <v>504</v>
      </c>
      <c r="D272" s="2" t="s">
        <v>69</v>
      </c>
      <c r="E272" s="2">
        <v>2262.96</v>
      </c>
      <c r="F272" s="2" t="s">
        <v>69</v>
      </c>
    </row>
    <row r="273">
      <c r="A273" s="2" t="s">
        <v>5624</v>
      </c>
      <c r="B273" s="2" t="s">
        <v>5625</v>
      </c>
      <c r="C273" s="2">
        <v>1365</v>
      </c>
      <c r="D273" s="2" t="s">
        <v>69</v>
      </c>
      <c r="E273" s="2">
        <v>97297.2</v>
      </c>
      <c r="F273" s="2" t="s">
        <v>69</v>
      </c>
    </row>
    <row r="274">
      <c r="A274" s="2" t="s">
        <v>12643</v>
      </c>
      <c r="B274" s="2" t="s">
        <v>12644</v>
      </c>
      <c r="C274" s="2">
        <v>-8</v>
      </c>
      <c r="D274" s="2" t="s">
        <v>69</v>
      </c>
      <c r="E274" s="2">
        <v>-93.2</v>
      </c>
      <c r="F274" s="2" t="s">
        <v>69</v>
      </c>
    </row>
    <row r="275">
      <c r="A275" s="2" t="s">
        <v>12645</v>
      </c>
      <c r="B275" s="2" t="s">
        <v>12646</v>
      </c>
      <c r="C275" s="2">
        <v>-74</v>
      </c>
      <c r="D275" s="2" t="s">
        <v>12371</v>
      </c>
      <c r="E275" s="2">
        <v>-4322.8</v>
      </c>
      <c r="F275" s="2" t="s">
        <v>12371</v>
      </c>
    </row>
    <row r="276">
      <c r="A276" s="2" t="s">
        <v>5630</v>
      </c>
      <c r="B276" s="2" t="s">
        <v>5631</v>
      </c>
      <c r="C276" s="2">
        <v>259</v>
      </c>
      <c r="D276" s="2" t="s">
        <v>69</v>
      </c>
      <c r="E276" s="2">
        <v>29077.93</v>
      </c>
      <c r="F276" s="2" t="s">
        <v>69</v>
      </c>
    </row>
    <row r="277">
      <c r="A277" s="2" t="s">
        <v>12647</v>
      </c>
      <c r="B277" s="2" t="s">
        <v>5635</v>
      </c>
      <c r="C277" s="2">
        <v>117</v>
      </c>
      <c r="D277" s="2" t="s">
        <v>69</v>
      </c>
      <c r="E277" s="2">
        <v>3930.03</v>
      </c>
      <c r="F277" s="2" t="s">
        <v>69</v>
      </c>
    </row>
    <row r="278">
      <c r="A278" s="2" t="s">
        <v>5636</v>
      </c>
      <c r="B278" s="2" t="s">
        <v>12648</v>
      </c>
      <c r="C278" s="2">
        <v>23</v>
      </c>
      <c r="D278" s="2" t="s">
        <v>69</v>
      </c>
      <c r="E278" s="2">
        <v>1725</v>
      </c>
      <c r="F278" s="2" t="s">
        <v>69</v>
      </c>
    </row>
    <row r="279">
      <c r="A279" s="2" t="s">
        <v>5636</v>
      </c>
      <c r="B279" s="2" t="s">
        <v>12649</v>
      </c>
      <c r="C279" s="2">
        <v>-23</v>
      </c>
      <c r="D279" s="2" t="s">
        <v>69</v>
      </c>
      <c r="E279" s="2">
        <v>-402.5</v>
      </c>
      <c r="F279" s="2" t="s">
        <v>69</v>
      </c>
    </row>
    <row r="280">
      <c r="A280" s="2" t="s">
        <v>5636</v>
      </c>
      <c r="B280" s="2" t="s">
        <v>5637</v>
      </c>
      <c r="C280" s="2">
        <v>-580</v>
      </c>
      <c r="D280" s="2" t="s">
        <v>69</v>
      </c>
      <c r="E280" s="2">
        <v>-33988</v>
      </c>
      <c r="F280" s="2" t="s">
        <v>69</v>
      </c>
    </row>
    <row r="281">
      <c r="A281" s="2" t="s">
        <v>12650</v>
      </c>
      <c r="B281" s="2" t="s">
        <v>12651</v>
      </c>
      <c r="C281" s="2">
        <v>-320</v>
      </c>
      <c r="D281" s="2" t="s">
        <v>69</v>
      </c>
      <c r="E281" s="2">
        <v>-7324.8</v>
      </c>
      <c r="F281" s="2" t="s">
        <v>69</v>
      </c>
    </row>
    <row r="282">
      <c r="A282" s="2" t="s">
        <v>5640</v>
      </c>
      <c r="B282" s="2" t="s">
        <v>5641</v>
      </c>
      <c r="C282" s="2">
        <v>258</v>
      </c>
      <c r="D282" s="2" t="s">
        <v>69</v>
      </c>
      <c r="E282" s="2">
        <v>44928.12</v>
      </c>
      <c r="F282" s="2" t="s">
        <v>69</v>
      </c>
    </row>
    <row r="283">
      <c r="A283" s="2" t="s">
        <v>12652</v>
      </c>
      <c r="B283" s="2" t="s">
        <v>12653</v>
      </c>
      <c r="C283" s="2">
        <v>1591</v>
      </c>
      <c r="D283" s="2" t="s">
        <v>69</v>
      </c>
      <c r="E283" s="2">
        <v>84147.99</v>
      </c>
      <c r="F283" s="2" t="s">
        <v>69</v>
      </c>
    </row>
    <row r="284">
      <c r="A284" s="2" t="s">
        <v>5644</v>
      </c>
      <c r="B284" s="2" t="s">
        <v>5645</v>
      </c>
      <c r="C284" s="2">
        <v>1890</v>
      </c>
      <c r="D284" s="2" t="s">
        <v>69</v>
      </c>
      <c r="E284" s="2">
        <v>104101.2</v>
      </c>
      <c r="F284" s="2" t="s">
        <v>69</v>
      </c>
    </row>
    <row r="285">
      <c r="A285" s="2" t="s">
        <v>12654</v>
      </c>
      <c r="B285" s="2" t="s">
        <v>12655</v>
      </c>
      <c r="C285" s="2">
        <v>-377</v>
      </c>
      <c r="D285" s="2" t="s">
        <v>69</v>
      </c>
      <c r="E285" s="2">
        <v>-5907.59</v>
      </c>
      <c r="F285" s="2" t="s">
        <v>69</v>
      </c>
    </row>
    <row r="286">
      <c r="A286" s="2" t="s">
        <v>12656</v>
      </c>
      <c r="B286" s="2" t="s">
        <v>12657</v>
      </c>
      <c r="C286" s="2">
        <v>203</v>
      </c>
      <c r="D286" s="2" t="s">
        <v>69</v>
      </c>
      <c r="E286" s="2">
        <v>7898.73</v>
      </c>
      <c r="F286" s="2" t="s">
        <v>69</v>
      </c>
    </row>
    <row r="287">
      <c r="A287" s="2" t="s">
        <v>12656</v>
      </c>
      <c r="B287" s="2" t="s">
        <v>12657</v>
      </c>
      <c r="C287" s="2">
        <v>-117</v>
      </c>
      <c r="D287" s="2" t="s">
        <v>69</v>
      </c>
      <c r="E287" s="2">
        <v>-4552.47</v>
      </c>
      <c r="F287" s="2" t="s">
        <v>69</v>
      </c>
    </row>
    <row r="288">
      <c r="A288" s="2" t="s">
        <v>12658</v>
      </c>
      <c r="B288" s="2" t="s">
        <v>12659</v>
      </c>
      <c r="C288" s="2">
        <v>1580</v>
      </c>
      <c r="D288" s="2" t="s">
        <v>12371</v>
      </c>
      <c r="E288" s="2">
        <v>27375.8</v>
      </c>
      <c r="F288" s="2" t="s">
        <v>12371</v>
      </c>
    </row>
    <row r="289">
      <c r="A289" s="2" t="s">
        <v>12658</v>
      </c>
      <c r="B289" s="2" t="s">
        <v>12659</v>
      </c>
      <c r="C289" s="2">
        <v>-761</v>
      </c>
      <c r="D289" s="2" t="s">
        <v>12371</v>
      </c>
      <c r="E289" s="2">
        <v>-13185.43</v>
      </c>
      <c r="F289" s="2" t="s">
        <v>12371</v>
      </c>
    </row>
    <row r="290">
      <c r="A290" s="2" t="s">
        <v>12660</v>
      </c>
      <c r="B290" s="2" t="s">
        <v>12661</v>
      </c>
      <c r="C290" s="2">
        <v>7</v>
      </c>
      <c r="D290" s="2" t="s">
        <v>12371</v>
      </c>
      <c r="E290" s="2">
        <v>136.54</v>
      </c>
      <c r="F290" s="2" t="s">
        <v>12371</v>
      </c>
    </row>
    <row r="291">
      <c r="A291" s="2" t="s">
        <v>5648</v>
      </c>
      <c r="B291" s="2" t="s">
        <v>5649</v>
      </c>
      <c r="C291" s="2">
        <v>-2741</v>
      </c>
      <c r="D291" s="2" t="s">
        <v>69</v>
      </c>
      <c r="E291" s="2">
        <v>-55587.48</v>
      </c>
      <c r="F291" s="2" t="s">
        <v>69</v>
      </c>
    </row>
    <row r="292">
      <c r="A292" s="2" t="s">
        <v>5650</v>
      </c>
      <c r="B292" s="2" t="s">
        <v>5651</v>
      </c>
      <c r="C292" s="2">
        <v>236</v>
      </c>
      <c r="D292" s="2" t="s">
        <v>69</v>
      </c>
      <c r="E292" s="2">
        <v>36400.64</v>
      </c>
      <c r="F292" s="2" t="s">
        <v>69</v>
      </c>
    </row>
    <row r="293">
      <c r="A293" s="2" t="s">
        <v>8120</v>
      </c>
      <c r="B293" s="2" t="s">
        <v>8121</v>
      </c>
      <c r="C293" s="2">
        <v>-1110</v>
      </c>
      <c r="D293" s="2" t="s">
        <v>12371</v>
      </c>
      <c r="E293" s="2">
        <v>-49748.05</v>
      </c>
      <c r="F293" s="2" t="s">
        <v>12371</v>
      </c>
    </row>
    <row r="294">
      <c r="A294" s="2" t="s">
        <v>12662</v>
      </c>
      <c r="B294" s="2" t="s">
        <v>12663</v>
      </c>
      <c r="C294" s="2">
        <v>862</v>
      </c>
      <c r="D294" s="2" t="s">
        <v>69</v>
      </c>
      <c r="E294" s="2">
        <v>73925.12</v>
      </c>
      <c r="F294" s="2" t="s">
        <v>69</v>
      </c>
    </row>
    <row r="295">
      <c r="A295" s="2" t="s">
        <v>12664</v>
      </c>
      <c r="B295" s="2" t="s">
        <v>12665</v>
      </c>
      <c r="C295" s="2">
        <v>455</v>
      </c>
      <c r="D295" s="2" t="s">
        <v>69</v>
      </c>
      <c r="E295" s="2">
        <v>3185</v>
      </c>
      <c r="F295" s="2" t="s">
        <v>69</v>
      </c>
    </row>
    <row r="296">
      <c r="A296" s="2" t="s">
        <v>5654</v>
      </c>
      <c r="B296" s="2" t="s">
        <v>5655</v>
      </c>
      <c r="C296" s="2">
        <v>-444</v>
      </c>
      <c r="D296" s="2" t="s">
        <v>69</v>
      </c>
      <c r="E296" s="2">
        <v>-56405.76</v>
      </c>
      <c r="F296" s="2" t="s">
        <v>69</v>
      </c>
    </row>
    <row r="297">
      <c r="A297" s="2" t="s">
        <v>12666</v>
      </c>
      <c r="B297" s="2" t="s">
        <v>12667</v>
      </c>
      <c r="C297" s="2">
        <v>677</v>
      </c>
      <c r="D297" s="2" t="s">
        <v>69</v>
      </c>
      <c r="E297" s="2">
        <v>49522.55</v>
      </c>
      <c r="F297" s="2" t="s">
        <v>69</v>
      </c>
    </row>
    <row r="298">
      <c r="A298" s="2" t="s">
        <v>5656</v>
      </c>
      <c r="B298" s="2" t="s">
        <v>5657</v>
      </c>
      <c r="C298" s="2">
        <v>463</v>
      </c>
      <c r="D298" s="2" t="s">
        <v>69</v>
      </c>
      <c r="E298" s="2">
        <v>37160.38</v>
      </c>
      <c r="F298" s="2" t="s">
        <v>69</v>
      </c>
    </row>
    <row r="299">
      <c r="A299" s="2" t="s">
        <v>12668</v>
      </c>
      <c r="B299" s="2" t="s">
        <v>5659</v>
      </c>
      <c r="C299" s="2">
        <v>-351</v>
      </c>
      <c r="D299" s="2" t="s">
        <v>69</v>
      </c>
      <c r="E299" s="2">
        <v>-9461.21</v>
      </c>
      <c r="F299" s="2" t="s">
        <v>69</v>
      </c>
    </row>
    <row r="300">
      <c r="A300" s="2" t="s">
        <v>12669</v>
      </c>
      <c r="B300" s="2" t="s">
        <v>12670</v>
      </c>
      <c r="C300" s="2">
        <v>7</v>
      </c>
      <c r="D300" s="2" t="s">
        <v>69</v>
      </c>
      <c r="E300" s="2">
        <v>87.5</v>
      </c>
      <c r="F300" s="2" t="s">
        <v>69</v>
      </c>
    </row>
    <row r="301">
      <c r="A301" s="2" t="s">
        <v>12671</v>
      </c>
      <c r="B301" s="2" t="s">
        <v>5661</v>
      </c>
      <c r="C301" s="2">
        <v>-1776</v>
      </c>
      <c r="D301" s="2" t="s">
        <v>69</v>
      </c>
      <c r="E301" s="2">
        <v>-61058.88</v>
      </c>
      <c r="F301" s="2" t="s">
        <v>69</v>
      </c>
    </row>
    <row r="302">
      <c r="A302" s="2" t="s">
        <v>12672</v>
      </c>
      <c r="B302" s="2" t="s">
        <v>12673</v>
      </c>
      <c r="C302" s="2">
        <v>-24</v>
      </c>
      <c r="D302" s="2" t="s">
        <v>69</v>
      </c>
      <c r="E302" s="2">
        <v>-2460</v>
      </c>
      <c r="F302" s="2" t="s">
        <v>69</v>
      </c>
    </row>
    <row r="303">
      <c r="A303" s="2" t="s">
        <v>5670</v>
      </c>
      <c r="B303" s="2" t="s">
        <v>12674</v>
      </c>
      <c r="C303" s="2">
        <v>240</v>
      </c>
      <c r="D303" s="2" t="s">
        <v>69</v>
      </c>
      <c r="E303" s="2">
        <v>25730.4</v>
      </c>
      <c r="F303" s="2" t="s">
        <v>69</v>
      </c>
    </row>
    <row r="304">
      <c r="A304" s="2" t="s">
        <v>12675</v>
      </c>
      <c r="B304" s="2" t="s">
        <v>5671</v>
      </c>
      <c r="C304" s="2">
        <v>2375</v>
      </c>
      <c r="D304" s="2" t="s">
        <v>69</v>
      </c>
      <c r="E304" s="2">
        <v>196056.25</v>
      </c>
      <c r="F304" s="2" t="s">
        <v>69</v>
      </c>
    </row>
    <row r="305">
      <c r="A305" s="2" t="s">
        <v>5674</v>
      </c>
      <c r="B305" s="2" t="s">
        <v>5675</v>
      </c>
      <c r="C305" s="2">
        <v>-172</v>
      </c>
      <c r="D305" s="2" t="s">
        <v>69</v>
      </c>
      <c r="E305" s="2">
        <v>-9071.28</v>
      </c>
      <c r="F305" s="2" t="s">
        <v>69</v>
      </c>
    </row>
    <row r="306">
      <c r="A306" s="2" t="s">
        <v>5676</v>
      </c>
      <c r="B306" s="2" t="s">
        <v>5677</v>
      </c>
      <c r="C306" s="2">
        <v>5747</v>
      </c>
      <c r="D306" s="2" t="s">
        <v>69</v>
      </c>
      <c r="E306" s="2">
        <v>248960.04</v>
      </c>
      <c r="F306" s="2" t="s">
        <v>69</v>
      </c>
    </row>
    <row r="307">
      <c r="A307" s="2" t="s">
        <v>5678</v>
      </c>
      <c r="B307" s="2" t="s">
        <v>5679</v>
      </c>
      <c r="C307" s="2">
        <v>580</v>
      </c>
      <c r="D307" s="2" t="s">
        <v>69</v>
      </c>
      <c r="E307" s="2">
        <v>60256.2</v>
      </c>
      <c r="F307" s="2" t="s">
        <v>69</v>
      </c>
    </row>
    <row r="308">
      <c r="A308" s="2" t="s">
        <v>5682</v>
      </c>
      <c r="B308" s="2" t="s">
        <v>5683</v>
      </c>
      <c r="C308" s="2">
        <v>560</v>
      </c>
      <c r="D308" s="2" t="s">
        <v>69</v>
      </c>
      <c r="E308" s="2">
        <v>29327.2</v>
      </c>
      <c r="F308" s="2" t="s">
        <v>69</v>
      </c>
    </row>
    <row r="309">
      <c r="A309" s="2" t="s">
        <v>12676</v>
      </c>
      <c r="B309" s="2" t="s">
        <v>12677</v>
      </c>
      <c r="C309" s="2">
        <v>103</v>
      </c>
      <c r="D309" s="2" t="s">
        <v>12678</v>
      </c>
      <c r="E309" s="2">
        <v>9987.17</v>
      </c>
      <c r="F309" s="2" t="s">
        <v>12678</v>
      </c>
    </row>
    <row r="310">
      <c r="A310" s="2" t="s">
        <v>5688</v>
      </c>
      <c r="B310" s="2" t="s">
        <v>5689</v>
      </c>
      <c r="C310" s="2">
        <v>-407</v>
      </c>
      <c r="D310" s="2" t="s">
        <v>69</v>
      </c>
      <c r="E310" s="2">
        <v>-51819.24</v>
      </c>
      <c r="F310" s="2" t="s">
        <v>69</v>
      </c>
    </row>
    <row r="311">
      <c r="A311" s="2" t="s">
        <v>5690</v>
      </c>
      <c r="B311" s="2" t="s">
        <v>5691</v>
      </c>
      <c r="C311" s="2">
        <v>-620</v>
      </c>
      <c r="D311" s="2" t="s">
        <v>69</v>
      </c>
      <c r="E311" s="2">
        <v>-58441.2</v>
      </c>
      <c r="F311" s="2" t="s">
        <v>69</v>
      </c>
    </row>
    <row r="312">
      <c r="A312" s="2" t="s">
        <v>5692</v>
      </c>
      <c r="B312" s="2" t="s">
        <v>5693</v>
      </c>
      <c r="C312" s="2">
        <v>6281</v>
      </c>
      <c r="D312" s="2" t="s">
        <v>69</v>
      </c>
      <c r="E312" s="2">
        <v>220714.34</v>
      </c>
      <c r="F312" s="2" t="s">
        <v>69</v>
      </c>
    </row>
    <row r="313">
      <c r="A313" s="2" t="s">
        <v>12679</v>
      </c>
      <c r="B313" s="2" t="s">
        <v>12680</v>
      </c>
      <c r="C313" s="2">
        <v>-1042</v>
      </c>
      <c r="D313" s="2" t="s">
        <v>69</v>
      </c>
      <c r="E313" s="2">
        <v>-81922.04</v>
      </c>
      <c r="F313" s="2" t="s">
        <v>69</v>
      </c>
    </row>
    <row r="314">
      <c r="A314" s="2" t="s">
        <v>12679</v>
      </c>
      <c r="B314" s="2" t="s">
        <v>12680</v>
      </c>
      <c r="C314" s="2">
        <v>413</v>
      </c>
      <c r="D314" s="2" t="s">
        <v>69</v>
      </c>
      <c r="E314" s="2">
        <v>32470.06</v>
      </c>
      <c r="F314" s="2" t="s">
        <v>69</v>
      </c>
    </row>
    <row r="315">
      <c r="A315" s="2" t="s">
        <v>5698</v>
      </c>
      <c r="B315" s="2" t="s">
        <v>5699</v>
      </c>
      <c r="C315" s="2">
        <v>1685</v>
      </c>
      <c r="D315" s="2" t="s">
        <v>69</v>
      </c>
      <c r="E315" s="2">
        <v>46623.95</v>
      </c>
      <c r="F315" s="2" t="s">
        <v>69</v>
      </c>
    </row>
    <row r="316">
      <c r="A316" s="2" t="s">
        <v>5698</v>
      </c>
      <c r="B316" s="2" t="s">
        <v>12681</v>
      </c>
      <c r="C316" s="2">
        <v>38</v>
      </c>
      <c r="D316" s="2" t="s">
        <v>69</v>
      </c>
      <c r="E316" s="2">
        <v>570</v>
      </c>
      <c r="F316" s="2" t="s">
        <v>69</v>
      </c>
    </row>
    <row r="317">
      <c r="A317" s="2" t="s">
        <v>5700</v>
      </c>
      <c r="B317" s="2" t="s">
        <v>5701</v>
      </c>
      <c r="C317" s="2">
        <v>975</v>
      </c>
      <c r="D317" s="2" t="s">
        <v>69</v>
      </c>
      <c r="E317" s="2">
        <v>44450.25</v>
      </c>
      <c r="F317" s="2" t="s">
        <v>69</v>
      </c>
    </row>
    <row r="318">
      <c r="A318" s="2" t="s">
        <v>12682</v>
      </c>
      <c r="B318" s="2" t="s">
        <v>12683</v>
      </c>
      <c r="C318" s="2">
        <v>354</v>
      </c>
      <c r="D318" s="2" t="s">
        <v>69</v>
      </c>
      <c r="E318" s="2">
        <v>1801.86</v>
      </c>
      <c r="F318" s="2" t="s">
        <v>69</v>
      </c>
    </row>
    <row r="319">
      <c r="A319" s="2" t="s">
        <v>12684</v>
      </c>
      <c r="B319" s="2" t="s">
        <v>12685</v>
      </c>
      <c r="C319" s="2">
        <v>49</v>
      </c>
      <c r="D319" s="2" t="s">
        <v>69</v>
      </c>
      <c r="E319" s="2">
        <v>1323</v>
      </c>
      <c r="F319" s="2" t="s">
        <v>69</v>
      </c>
    </row>
    <row r="320">
      <c r="A320" s="2" t="s">
        <v>5704</v>
      </c>
      <c r="B320" s="2" t="s">
        <v>5705</v>
      </c>
      <c r="C320" s="2">
        <v>223</v>
      </c>
      <c r="D320" s="2" t="s">
        <v>69</v>
      </c>
      <c r="E320" s="2">
        <v>20368.82</v>
      </c>
      <c r="F320" s="2" t="s">
        <v>69</v>
      </c>
    </row>
    <row r="321">
      <c r="A321" s="2" t="s">
        <v>5708</v>
      </c>
      <c r="B321" s="2" t="s">
        <v>5709</v>
      </c>
      <c r="C321" s="2">
        <v>1109</v>
      </c>
      <c r="D321" s="2" t="s">
        <v>69</v>
      </c>
      <c r="E321" s="2">
        <v>148550.55</v>
      </c>
      <c r="F321" s="2" t="s">
        <v>69</v>
      </c>
    </row>
    <row r="322">
      <c r="A322" s="2" t="s">
        <v>12686</v>
      </c>
      <c r="B322" s="2" t="s">
        <v>12687</v>
      </c>
      <c r="C322" s="2">
        <v>-163</v>
      </c>
      <c r="D322" s="2" t="s">
        <v>69</v>
      </c>
      <c r="E322" s="2">
        <v>-14198.93</v>
      </c>
      <c r="F322" s="2" t="s">
        <v>69</v>
      </c>
    </row>
    <row r="323">
      <c r="A323" s="2" t="s">
        <v>12688</v>
      </c>
      <c r="B323" s="2" t="s">
        <v>12689</v>
      </c>
      <c r="C323" s="2">
        <v>12</v>
      </c>
      <c r="D323" s="2" t="s">
        <v>69</v>
      </c>
      <c r="E323" s="2">
        <v>240</v>
      </c>
      <c r="F323" s="2" t="s">
        <v>69</v>
      </c>
    </row>
    <row r="324">
      <c r="A324" s="2" t="s">
        <v>5720</v>
      </c>
      <c r="B324" s="2" t="s">
        <v>5721</v>
      </c>
      <c r="C324" s="2">
        <v>78</v>
      </c>
      <c r="D324" s="2" t="s">
        <v>69</v>
      </c>
      <c r="E324" s="2">
        <v>18593.64</v>
      </c>
      <c r="F324" s="2" t="s">
        <v>69</v>
      </c>
    </row>
    <row r="325">
      <c r="A325" s="2" t="s">
        <v>12690</v>
      </c>
      <c r="B325" s="2" t="s">
        <v>12691</v>
      </c>
      <c r="C325" s="2">
        <v>1092</v>
      </c>
      <c r="D325" s="2" t="s">
        <v>69</v>
      </c>
      <c r="E325" s="2">
        <v>11902.8</v>
      </c>
      <c r="F325" s="2" t="s">
        <v>69</v>
      </c>
    </row>
    <row r="326">
      <c r="A326" s="2" t="s">
        <v>12692</v>
      </c>
      <c r="B326" s="2" t="s">
        <v>12693</v>
      </c>
      <c r="C326" s="2">
        <v>-40</v>
      </c>
      <c r="D326" s="2" t="s">
        <v>69</v>
      </c>
      <c r="E326" s="2">
        <v>-1800</v>
      </c>
      <c r="F326" s="2" t="s">
        <v>69</v>
      </c>
    </row>
    <row r="327">
      <c r="A327" s="2" t="s">
        <v>12694</v>
      </c>
      <c r="B327" s="2" t="s">
        <v>12695</v>
      </c>
      <c r="C327" s="2">
        <v>395</v>
      </c>
      <c r="D327" s="2" t="s">
        <v>12371</v>
      </c>
      <c r="E327" s="2">
        <v>4073.35</v>
      </c>
      <c r="F327" s="2" t="s">
        <v>12371</v>
      </c>
    </row>
    <row r="328">
      <c r="A328" s="2" t="s">
        <v>5726</v>
      </c>
      <c r="B328" s="2" t="s">
        <v>5727</v>
      </c>
      <c r="C328" s="2">
        <v>156</v>
      </c>
      <c r="D328" s="2" t="s">
        <v>69</v>
      </c>
      <c r="E328" s="2">
        <v>15038.4</v>
      </c>
      <c r="F328" s="2" t="s">
        <v>69</v>
      </c>
    </row>
    <row r="329">
      <c r="A329" s="2" t="s">
        <v>5726</v>
      </c>
      <c r="B329" s="2" t="s">
        <v>5727</v>
      </c>
      <c r="C329" s="2">
        <v>-76</v>
      </c>
      <c r="D329" s="2" t="s">
        <v>69</v>
      </c>
      <c r="E329" s="2">
        <v>-7326.4</v>
      </c>
      <c r="F329" s="2" t="s">
        <v>69</v>
      </c>
    </row>
    <row r="330">
      <c r="A330" s="2" t="s">
        <v>12696</v>
      </c>
      <c r="B330" s="2" t="s">
        <v>12697</v>
      </c>
      <c r="C330" s="2">
        <v>-16</v>
      </c>
      <c r="D330" s="2" t="s">
        <v>69</v>
      </c>
      <c r="E330" s="2">
        <v>-200</v>
      </c>
      <c r="F330" s="2" t="s">
        <v>69</v>
      </c>
    </row>
    <row r="331">
      <c r="A331" s="2" t="s">
        <v>5730</v>
      </c>
      <c r="B331" s="2" t="s">
        <v>5731</v>
      </c>
      <c r="C331" s="2">
        <v>-1022</v>
      </c>
      <c r="D331" s="2" t="s">
        <v>69</v>
      </c>
      <c r="E331" s="2">
        <v>-116456.9</v>
      </c>
      <c r="F331" s="2" t="s">
        <v>69</v>
      </c>
    </row>
    <row r="332">
      <c r="A332" s="2" t="s">
        <v>5736</v>
      </c>
      <c r="B332" s="2" t="s">
        <v>5737</v>
      </c>
      <c r="C332" s="2">
        <v>456</v>
      </c>
      <c r="D332" s="2" t="s">
        <v>69</v>
      </c>
      <c r="E332" s="2">
        <v>31988.4</v>
      </c>
      <c r="F332" s="2" t="s">
        <v>69</v>
      </c>
    </row>
    <row r="333">
      <c r="A333" s="2" t="s">
        <v>12698</v>
      </c>
      <c r="B333" s="2" t="s">
        <v>12699</v>
      </c>
      <c r="C333" s="2">
        <v>-869</v>
      </c>
      <c r="D333" s="2" t="s">
        <v>69</v>
      </c>
      <c r="E333" s="2">
        <v>-31640.29</v>
      </c>
      <c r="F333" s="2" t="s">
        <v>69</v>
      </c>
    </row>
    <row r="334">
      <c r="A334" s="2" t="s">
        <v>12700</v>
      </c>
      <c r="B334" s="2" t="s">
        <v>12701</v>
      </c>
      <c r="C334" s="2">
        <v>-5587</v>
      </c>
      <c r="D334" s="2" t="s">
        <v>69</v>
      </c>
      <c r="E334" s="2">
        <v>-21956.91</v>
      </c>
      <c r="F334" s="2" t="s">
        <v>69</v>
      </c>
    </row>
    <row r="335">
      <c r="A335" s="2" t="s">
        <v>12702</v>
      </c>
      <c r="B335" s="2" t="s">
        <v>12703</v>
      </c>
      <c r="C335" s="2">
        <v>-966</v>
      </c>
      <c r="D335" s="2" t="s">
        <v>69</v>
      </c>
      <c r="E335" s="2">
        <v>-55989.36</v>
      </c>
      <c r="F335" s="2" t="s">
        <v>69</v>
      </c>
    </row>
    <row r="336">
      <c r="A336" s="2" t="s">
        <v>12704</v>
      </c>
      <c r="B336" s="2" t="s">
        <v>12705</v>
      </c>
      <c r="C336" s="2">
        <v>195</v>
      </c>
      <c r="D336" s="2" t="s">
        <v>12371</v>
      </c>
      <c r="E336" s="2">
        <v>3259.12</v>
      </c>
      <c r="F336" s="2" t="s">
        <v>12371</v>
      </c>
    </row>
    <row r="337">
      <c r="A337" s="2" t="s">
        <v>5748</v>
      </c>
      <c r="B337" s="2" t="s">
        <v>5749</v>
      </c>
      <c r="C337" s="2">
        <v>1144</v>
      </c>
      <c r="D337" s="2" t="s">
        <v>69</v>
      </c>
      <c r="E337" s="2">
        <v>138973.12</v>
      </c>
      <c r="F337" s="2" t="s">
        <v>69</v>
      </c>
    </row>
    <row r="338">
      <c r="A338" s="2" t="s">
        <v>5754</v>
      </c>
      <c r="B338" s="2" t="s">
        <v>5755</v>
      </c>
      <c r="C338" s="2">
        <v>1157</v>
      </c>
      <c r="D338" s="2" t="s">
        <v>69</v>
      </c>
      <c r="E338" s="2">
        <v>80191.67</v>
      </c>
      <c r="F338" s="2" t="s">
        <v>69</v>
      </c>
    </row>
    <row r="339">
      <c r="A339" s="2" t="s">
        <v>12706</v>
      </c>
      <c r="B339" s="2" t="s">
        <v>12707</v>
      </c>
      <c r="C339" s="2">
        <v>444</v>
      </c>
      <c r="D339" s="2" t="s">
        <v>69</v>
      </c>
      <c r="E339" s="2">
        <v>5110.44</v>
      </c>
      <c r="F339" s="2" t="s">
        <v>69</v>
      </c>
    </row>
    <row r="340">
      <c r="A340" s="2" t="s">
        <v>5760</v>
      </c>
      <c r="B340" s="2" t="s">
        <v>5761</v>
      </c>
      <c r="C340" s="2">
        <v>-3150</v>
      </c>
      <c r="D340" s="2" t="s">
        <v>69</v>
      </c>
      <c r="E340" s="2">
        <v>-33831</v>
      </c>
      <c r="F340" s="2" t="s">
        <v>69</v>
      </c>
    </row>
    <row r="341">
      <c r="A341" s="2" t="s">
        <v>5770</v>
      </c>
      <c r="B341" s="2" t="s">
        <v>5771</v>
      </c>
      <c r="C341" s="2">
        <v>4560</v>
      </c>
      <c r="D341" s="2" t="s">
        <v>69</v>
      </c>
      <c r="E341" s="2">
        <v>318926.4</v>
      </c>
      <c r="F341" s="2" t="s">
        <v>69</v>
      </c>
    </row>
    <row r="342">
      <c r="A342" s="2" t="s">
        <v>5772</v>
      </c>
      <c r="B342" s="2" t="s">
        <v>5773</v>
      </c>
      <c r="C342" s="2">
        <v>986</v>
      </c>
      <c r="D342" s="2" t="s">
        <v>69</v>
      </c>
      <c r="E342" s="2">
        <v>87418.76</v>
      </c>
      <c r="F342" s="2" t="s">
        <v>69</v>
      </c>
    </row>
    <row r="343">
      <c r="A343" s="2" t="s">
        <v>12708</v>
      </c>
      <c r="B343" s="2" t="s">
        <v>12709</v>
      </c>
      <c r="C343" s="2">
        <v>78</v>
      </c>
      <c r="D343" s="2" t="s">
        <v>69</v>
      </c>
      <c r="E343" s="2">
        <v>4063.02</v>
      </c>
      <c r="F343" s="2" t="s">
        <v>69</v>
      </c>
    </row>
    <row r="344">
      <c r="A344" s="2" t="s">
        <v>5778</v>
      </c>
      <c r="B344" s="2" t="s">
        <v>5779</v>
      </c>
      <c r="C344" s="2">
        <v>-961</v>
      </c>
      <c r="D344" s="2" t="s">
        <v>69</v>
      </c>
      <c r="E344" s="2">
        <v>-314371.93</v>
      </c>
      <c r="F344" s="2" t="s">
        <v>69</v>
      </c>
    </row>
    <row r="345">
      <c r="A345" s="2" t="s">
        <v>12710</v>
      </c>
      <c r="B345" s="2" t="s">
        <v>12711</v>
      </c>
      <c r="C345" s="2">
        <v>-390</v>
      </c>
      <c r="D345" s="2" t="s">
        <v>69</v>
      </c>
      <c r="E345" s="2">
        <v>-15241.2</v>
      </c>
      <c r="F345" s="2" t="s">
        <v>69</v>
      </c>
    </row>
    <row r="346">
      <c r="A346" s="2" t="s">
        <v>5782</v>
      </c>
      <c r="B346" s="2" t="s">
        <v>5783</v>
      </c>
      <c r="C346" s="2">
        <v>-126</v>
      </c>
      <c r="D346" s="2" t="s">
        <v>69</v>
      </c>
      <c r="E346" s="2">
        <v>-5605.74</v>
      </c>
      <c r="F346" s="2" t="s">
        <v>69</v>
      </c>
    </row>
    <row r="347">
      <c r="A347" s="2" t="s">
        <v>11175</v>
      </c>
      <c r="B347" s="2" t="s">
        <v>12712</v>
      </c>
      <c r="C347" s="2">
        <v>-296</v>
      </c>
      <c r="D347" s="2" t="s">
        <v>69</v>
      </c>
      <c r="E347" s="2">
        <v>-3294.48</v>
      </c>
      <c r="F347" s="2" t="s">
        <v>69</v>
      </c>
    </row>
    <row r="348">
      <c r="A348" s="2" t="s">
        <v>12713</v>
      </c>
      <c r="B348" s="2" t="s">
        <v>12714</v>
      </c>
      <c r="C348" s="2">
        <v>-89</v>
      </c>
      <c r="D348" s="2" t="s">
        <v>69</v>
      </c>
      <c r="E348" s="2">
        <v>-22881.01</v>
      </c>
      <c r="F348" s="2" t="s">
        <v>69</v>
      </c>
    </row>
    <row r="349">
      <c r="A349" s="2" t="s">
        <v>5794</v>
      </c>
      <c r="B349" s="2" t="s">
        <v>5795</v>
      </c>
      <c r="C349" s="2">
        <v>740</v>
      </c>
      <c r="D349" s="2" t="s">
        <v>69</v>
      </c>
      <c r="E349" s="2">
        <v>61967.6</v>
      </c>
      <c r="F349" s="2" t="s">
        <v>69</v>
      </c>
    </row>
    <row r="350">
      <c r="A350" s="2" t="s">
        <v>12715</v>
      </c>
      <c r="B350" s="2" t="s">
        <v>12716</v>
      </c>
      <c r="C350" s="2">
        <v>2559</v>
      </c>
      <c r="D350" s="2" t="s">
        <v>69</v>
      </c>
      <c r="E350" s="2">
        <v>78279.81</v>
      </c>
      <c r="F350" s="2" t="s">
        <v>69</v>
      </c>
    </row>
    <row r="351">
      <c r="A351" s="2" t="s">
        <v>12717</v>
      </c>
      <c r="B351" s="2" t="s">
        <v>12718</v>
      </c>
      <c r="C351" s="2">
        <v>1568</v>
      </c>
      <c r="D351" s="2" t="s">
        <v>69</v>
      </c>
      <c r="E351" s="2">
        <v>44578.24</v>
      </c>
      <c r="F351" s="2" t="s">
        <v>69</v>
      </c>
    </row>
    <row r="352">
      <c r="A352" s="2" t="s">
        <v>5796</v>
      </c>
      <c r="B352" s="2" t="s">
        <v>5797</v>
      </c>
      <c r="C352" s="2">
        <v>85</v>
      </c>
      <c r="D352" s="2" t="s">
        <v>69</v>
      </c>
      <c r="E352" s="2">
        <v>7395</v>
      </c>
      <c r="F352" s="2" t="s">
        <v>69</v>
      </c>
    </row>
    <row r="353">
      <c r="A353" s="2" t="s">
        <v>12719</v>
      </c>
      <c r="B353" s="2" t="s">
        <v>12720</v>
      </c>
      <c r="C353" s="2">
        <v>2</v>
      </c>
      <c r="D353" s="2" t="s">
        <v>69</v>
      </c>
      <c r="E353" s="2">
        <v>105</v>
      </c>
      <c r="F353" s="2" t="s">
        <v>69</v>
      </c>
    </row>
    <row r="354">
      <c r="A354" s="2" t="s">
        <v>5798</v>
      </c>
      <c r="B354" s="2" t="s">
        <v>5799</v>
      </c>
      <c r="C354" s="2">
        <v>740</v>
      </c>
      <c r="D354" s="2" t="s">
        <v>69</v>
      </c>
      <c r="E354" s="2">
        <v>11433</v>
      </c>
      <c r="F354" s="2" t="s">
        <v>69</v>
      </c>
    </row>
    <row r="355">
      <c r="A355" s="2" t="s">
        <v>5800</v>
      </c>
      <c r="B355" s="2" t="s">
        <v>5801</v>
      </c>
      <c r="C355" s="2">
        <v>518</v>
      </c>
      <c r="D355" s="2" t="s">
        <v>69</v>
      </c>
      <c r="E355" s="2">
        <v>23563.82</v>
      </c>
      <c r="F355" s="2" t="s">
        <v>69</v>
      </c>
    </row>
    <row r="356">
      <c r="A356" s="2" t="s">
        <v>12721</v>
      </c>
      <c r="B356" s="2" t="s">
        <v>5803</v>
      </c>
      <c r="C356" s="2">
        <v>119</v>
      </c>
      <c r="D356" s="2" t="s">
        <v>69</v>
      </c>
      <c r="E356" s="2">
        <v>16262.54</v>
      </c>
      <c r="F356" s="2" t="s">
        <v>69</v>
      </c>
    </row>
    <row r="357">
      <c r="A357" s="2" t="s">
        <v>12722</v>
      </c>
      <c r="B357" s="2" t="s">
        <v>12723</v>
      </c>
      <c r="C357" s="2">
        <v>2301</v>
      </c>
      <c r="D357" s="2" t="s">
        <v>69</v>
      </c>
      <c r="E357" s="2">
        <v>32697.21</v>
      </c>
      <c r="F357" s="2" t="s">
        <v>69</v>
      </c>
    </row>
    <row r="358">
      <c r="A358" s="2" t="s">
        <v>5808</v>
      </c>
      <c r="B358" s="2" t="s">
        <v>5809</v>
      </c>
      <c r="C358" s="2">
        <v>-1015</v>
      </c>
      <c r="D358" s="2" t="s">
        <v>69</v>
      </c>
      <c r="E358" s="2">
        <v>-68583.55</v>
      </c>
      <c r="F358" s="2" t="s">
        <v>69</v>
      </c>
    </row>
    <row r="359">
      <c r="A359" s="2" t="s">
        <v>5810</v>
      </c>
      <c r="B359" s="2" t="s">
        <v>5811</v>
      </c>
      <c r="C359" s="2">
        <v>518</v>
      </c>
      <c r="D359" s="2" t="s">
        <v>69</v>
      </c>
      <c r="E359" s="2">
        <v>74633.44</v>
      </c>
      <c r="F359" s="2" t="s">
        <v>69</v>
      </c>
    </row>
    <row r="360">
      <c r="A360" s="2" t="s">
        <v>5814</v>
      </c>
      <c r="B360" s="2" t="s">
        <v>5815</v>
      </c>
      <c r="C360" s="2">
        <v>-125</v>
      </c>
      <c r="D360" s="2" t="s">
        <v>69</v>
      </c>
      <c r="E360" s="2">
        <v>-31690</v>
      </c>
      <c r="F360" s="2" t="s">
        <v>69</v>
      </c>
    </row>
    <row r="361">
      <c r="A361" s="2" t="s">
        <v>12724</v>
      </c>
      <c r="B361" s="2" t="s">
        <v>12725</v>
      </c>
      <c r="C361" s="2">
        <v>175</v>
      </c>
      <c r="D361" s="2" t="s">
        <v>12368</v>
      </c>
      <c r="E361" s="2">
        <v>74185.22</v>
      </c>
      <c r="F361" s="2" t="s">
        <v>12368</v>
      </c>
    </row>
    <row r="362">
      <c r="A362" s="2" t="s">
        <v>12726</v>
      </c>
      <c r="B362" s="2" t="s">
        <v>5819</v>
      </c>
      <c r="C362" s="2">
        <v>-4850</v>
      </c>
      <c r="D362" s="2" t="s">
        <v>69</v>
      </c>
      <c r="E362" s="2">
        <v>-174309</v>
      </c>
      <c r="F362" s="2" t="s">
        <v>69</v>
      </c>
    </row>
    <row r="363">
      <c r="A363" s="2" t="s">
        <v>12727</v>
      </c>
      <c r="B363" s="2" t="s">
        <v>12728</v>
      </c>
      <c r="C363" s="2">
        <v>156</v>
      </c>
      <c r="D363" s="2" t="s">
        <v>69</v>
      </c>
      <c r="E363" s="2">
        <v>2332.2</v>
      </c>
      <c r="F363" s="2" t="s">
        <v>69</v>
      </c>
    </row>
    <row r="364">
      <c r="A364" s="2" t="s">
        <v>5822</v>
      </c>
      <c r="B364" s="2" t="s">
        <v>5823</v>
      </c>
      <c r="C364" s="2">
        <v>-666</v>
      </c>
      <c r="D364" s="2" t="s">
        <v>69</v>
      </c>
      <c r="E364" s="2">
        <v>-90582.66</v>
      </c>
      <c r="F364" s="2" t="s">
        <v>69</v>
      </c>
    </row>
    <row r="365">
      <c r="A365" s="2" t="s">
        <v>5826</v>
      </c>
      <c r="B365" s="2" t="s">
        <v>5827</v>
      </c>
      <c r="C365" s="2">
        <v>490</v>
      </c>
      <c r="D365" s="2" t="s">
        <v>69</v>
      </c>
      <c r="E365" s="2">
        <v>74803.4</v>
      </c>
      <c r="F365" s="2" t="s">
        <v>69</v>
      </c>
    </row>
    <row r="366">
      <c r="A366" s="2" t="s">
        <v>12729</v>
      </c>
      <c r="B366" s="2" t="s">
        <v>12730</v>
      </c>
      <c r="C366" s="2">
        <v>195</v>
      </c>
      <c r="D366" s="2" t="s">
        <v>69</v>
      </c>
      <c r="E366" s="2">
        <v>1041.3</v>
      </c>
      <c r="F366" s="2" t="s">
        <v>69</v>
      </c>
    </row>
    <row r="367">
      <c r="A367" s="2" t="s">
        <v>12731</v>
      </c>
      <c r="B367" s="2" t="s">
        <v>12732</v>
      </c>
      <c r="C367" s="2">
        <v>-100</v>
      </c>
      <c r="D367" s="2" t="s">
        <v>69</v>
      </c>
      <c r="E367" s="2">
        <v>-16012</v>
      </c>
      <c r="F367" s="2" t="s">
        <v>69</v>
      </c>
    </row>
    <row r="368">
      <c r="A368" s="2" t="s">
        <v>12733</v>
      </c>
      <c r="B368" s="2" t="s">
        <v>12734</v>
      </c>
      <c r="C368" s="2">
        <v>126</v>
      </c>
      <c r="D368" s="2" t="s">
        <v>69</v>
      </c>
      <c r="E368" s="2">
        <v>4932.9</v>
      </c>
      <c r="F368" s="2" t="s">
        <v>69</v>
      </c>
    </row>
    <row r="369">
      <c r="A369" s="2" t="s">
        <v>5830</v>
      </c>
      <c r="B369" s="2" t="s">
        <v>12735</v>
      </c>
      <c r="C369" s="2">
        <v>23</v>
      </c>
      <c r="D369" s="2" t="s">
        <v>69</v>
      </c>
      <c r="E369" s="2">
        <v>1644.5</v>
      </c>
      <c r="F369" s="2" t="s">
        <v>69</v>
      </c>
    </row>
    <row r="370">
      <c r="A370" s="2" t="s">
        <v>12736</v>
      </c>
      <c r="B370" s="2" t="s">
        <v>12737</v>
      </c>
      <c r="C370" s="2">
        <v>-1850</v>
      </c>
      <c r="D370" s="2" t="s">
        <v>69</v>
      </c>
      <c r="E370" s="2">
        <v>-53095</v>
      </c>
      <c r="F370" s="2" t="s">
        <v>69</v>
      </c>
    </row>
    <row r="371">
      <c r="A371" s="2" t="s">
        <v>5834</v>
      </c>
      <c r="B371" s="2" t="s">
        <v>5835</v>
      </c>
      <c r="C371" s="2">
        <v>4655</v>
      </c>
      <c r="D371" s="2" t="s">
        <v>69</v>
      </c>
      <c r="E371" s="2">
        <v>73735.2</v>
      </c>
      <c r="F371" s="2" t="s">
        <v>69</v>
      </c>
    </row>
    <row r="372">
      <c r="A372" s="2" t="s">
        <v>12738</v>
      </c>
      <c r="B372" s="2" t="s">
        <v>12739</v>
      </c>
      <c r="C372" s="2">
        <v>127</v>
      </c>
      <c r="D372" s="2" t="s">
        <v>69</v>
      </c>
      <c r="E372" s="2">
        <v>1336.04</v>
      </c>
      <c r="F372" s="2" t="s">
        <v>69</v>
      </c>
    </row>
    <row r="373">
      <c r="A373" s="2" t="s">
        <v>12740</v>
      </c>
      <c r="B373" s="2" t="s">
        <v>5845</v>
      </c>
      <c r="C373" s="2">
        <v>1050</v>
      </c>
      <c r="D373" s="2" t="s">
        <v>69</v>
      </c>
      <c r="E373" s="2">
        <v>16768.5</v>
      </c>
      <c r="F373" s="2" t="s">
        <v>69</v>
      </c>
    </row>
    <row r="374">
      <c r="A374" s="2" t="s">
        <v>5846</v>
      </c>
      <c r="B374" s="2" t="s">
        <v>5847</v>
      </c>
      <c r="C374" s="2">
        <v>-1834</v>
      </c>
      <c r="D374" s="2" t="s">
        <v>69</v>
      </c>
      <c r="E374" s="2">
        <v>-77229.74</v>
      </c>
      <c r="F374" s="2" t="s">
        <v>69</v>
      </c>
    </row>
    <row r="375">
      <c r="A375" s="2" t="s">
        <v>5848</v>
      </c>
      <c r="B375" s="2" t="s">
        <v>5849</v>
      </c>
      <c r="C375" s="2">
        <v>-111</v>
      </c>
      <c r="D375" s="2" t="s">
        <v>69</v>
      </c>
      <c r="E375" s="2">
        <v>-11805.96</v>
      </c>
      <c r="F375" s="2" t="s">
        <v>69</v>
      </c>
    </row>
    <row r="376">
      <c r="A376" s="2" t="s">
        <v>5852</v>
      </c>
      <c r="B376" s="2" t="s">
        <v>5853</v>
      </c>
      <c r="C376" s="2">
        <v>3946</v>
      </c>
      <c r="D376" s="2" t="s">
        <v>69</v>
      </c>
      <c r="E376" s="2">
        <v>190670.72</v>
      </c>
      <c r="F376" s="2" t="s">
        <v>69</v>
      </c>
    </row>
    <row r="377">
      <c r="A377" s="2" t="s">
        <v>12741</v>
      </c>
      <c r="B377" s="2" t="s">
        <v>12742</v>
      </c>
      <c r="C377" s="2">
        <v>-117</v>
      </c>
      <c r="D377" s="2" t="s">
        <v>69</v>
      </c>
      <c r="E377" s="2">
        <v>-2645.37</v>
      </c>
      <c r="F377" s="2" t="s">
        <v>69</v>
      </c>
    </row>
    <row r="378">
      <c r="A378" s="2" t="s">
        <v>12743</v>
      </c>
      <c r="B378" s="2" t="s">
        <v>12744</v>
      </c>
      <c r="C378" s="2">
        <v>2590</v>
      </c>
      <c r="D378" s="2" t="s">
        <v>69</v>
      </c>
      <c r="E378" s="2">
        <v>30432.5</v>
      </c>
      <c r="F378" s="2" t="s">
        <v>69</v>
      </c>
    </row>
    <row r="379">
      <c r="A379" s="2" t="s">
        <v>12745</v>
      </c>
      <c r="B379" s="2" t="s">
        <v>12746</v>
      </c>
      <c r="C379" s="2">
        <v>1016</v>
      </c>
      <c r="D379" s="2" t="s">
        <v>69</v>
      </c>
      <c r="E379" s="2">
        <v>52384.96</v>
      </c>
      <c r="F379" s="2" t="s">
        <v>69</v>
      </c>
    </row>
    <row r="380">
      <c r="A380" s="2" t="s">
        <v>12745</v>
      </c>
      <c r="B380" s="2" t="s">
        <v>12746</v>
      </c>
      <c r="C380" s="2">
        <v>-70</v>
      </c>
      <c r="D380" s="2" t="s">
        <v>69</v>
      </c>
      <c r="E380" s="2">
        <v>-3609.2</v>
      </c>
      <c r="F380" s="2" t="s">
        <v>69</v>
      </c>
    </row>
    <row r="381">
      <c r="A381" s="2" t="s">
        <v>5864</v>
      </c>
      <c r="B381" s="2" t="s">
        <v>5865</v>
      </c>
      <c r="C381" s="2">
        <v>-79</v>
      </c>
      <c r="D381" s="2" t="s">
        <v>69</v>
      </c>
      <c r="E381" s="2">
        <v>-3858.36</v>
      </c>
      <c r="F381" s="2" t="s">
        <v>69</v>
      </c>
    </row>
    <row r="382">
      <c r="A382" s="2" t="s">
        <v>12747</v>
      </c>
      <c r="B382" s="2" t="s">
        <v>12748</v>
      </c>
      <c r="C382" s="2">
        <v>780</v>
      </c>
      <c r="D382" s="2" t="s">
        <v>69</v>
      </c>
      <c r="E382" s="2">
        <v>3837.6</v>
      </c>
      <c r="F382" s="2" t="s">
        <v>69</v>
      </c>
    </row>
    <row r="383">
      <c r="A383" s="2" t="s">
        <v>12749</v>
      </c>
      <c r="B383" s="2" t="s">
        <v>12750</v>
      </c>
      <c r="C383" s="2">
        <v>1184</v>
      </c>
      <c r="D383" s="2" t="s">
        <v>69</v>
      </c>
      <c r="E383" s="2">
        <v>36419.84</v>
      </c>
      <c r="F383" s="2" t="s">
        <v>69</v>
      </c>
    </row>
    <row r="384">
      <c r="A384" s="2" t="s">
        <v>12751</v>
      </c>
      <c r="B384" s="2" t="s">
        <v>12752</v>
      </c>
      <c r="C384" s="2">
        <v>1</v>
      </c>
      <c r="D384" s="2" t="s">
        <v>69</v>
      </c>
      <c r="E384" s="2">
        <v>435</v>
      </c>
      <c r="F384" s="2" t="s">
        <v>69</v>
      </c>
    </row>
    <row r="385">
      <c r="A385" s="2" t="s">
        <v>5876</v>
      </c>
      <c r="B385" s="2" t="s">
        <v>5877</v>
      </c>
      <c r="C385" s="2">
        <v>210</v>
      </c>
      <c r="D385" s="2" t="s">
        <v>69</v>
      </c>
      <c r="E385" s="2">
        <v>17127.6</v>
      </c>
      <c r="F385" s="2" t="s">
        <v>69</v>
      </c>
    </row>
    <row r="386">
      <c r="A386" s="2" t="s">
        <v>7204</v>
      </c>
      <c r="B386" s="2" t="s">
        <v>7205</v>
      </c>
      <c r="C386" s="2">
        <v>433</v>
      </c>
      <c r="D386" s="2" t="s">
        <v>69</v>
      </c>
      <c r="E386" s="2">
        <v>29877</v>
      </c>
      <c r="F386" s="2" t="s">
        <v>69</v>
      </c>
    </row>
    <row r="387">
      <c r="A387" s="2" t="s">
        <v>5878</v>
      </c>
      <c r="B387" s="2" t="s">
        <v>5879</v>
      </c>
      <c r="C387" s="2">
        <v>-233</v>
      </c>
      <c r="D387" s="2" t="s">
        <v>69</v>
      </c>
      <c r="E387" s="2">
        <v>-13991.65</v>
      </c>
      <c r="F387" s="2" t="s">
        <v>69</v>
      </c>
    </row>
    <row r="388">
      <c r="A388" s="2" t="s">
        <v>12753</v>
      </c>
      <c r="B388" s="2" t="s">
        <v>12754</v>
      </c>
      <c r="C388" s="2">
        <v>8512</v>
      </c>
      <c r="D388" s="2" t="s">
        <v>69</v>
      </c>
      <c r="E388" s="2">
        <v>243868.8</v>
      </c>
      <c r="F388" s="2" t="s">
        <v>69</v>
      </c>
    </row>
    <row r="389">
      <c r="A389" s="2" t="s">
        <v>12755</v>
      </c>
      <c r="B389" s="2" t="s">
        <v>12756</v>
      </c>
      <c r="C389" s="2">
        <v>-32</v>
      </c>
      <c r="D389" s="2" t="s">
        <v>69</v>
      </c>
      <c r="E389" s="2">
        <v>-320</v>
      </c>
      <c r="F389" s="2" t="s">
        <v>69</v>
      </c>
    </row>
    <row r="390">
      <c r="A390" s="2" t="s">
        <v>12757</v>
      </c>
      <c r="B390" s="2" t="s">
        <v>12758</v>
      </c>
      <c r="C390" s="2">
        <v>-31</v>
      </c>
      <c r="D390" s="2" t="s">
        <v>69</v>
      </c>
      <c r="E390" s="2">
        <v>-2712.5</v>
      </c>
      <c r="F390" s="2" t="s">
        <v>69</v>
      </c>
    </row>
    <row r="391">
      <c r="A391" s="2" t="s">
        <v>12759</v>
      </c>
      <c r="B391" s="2" t="s">
        <v>12760</v>
      </c>
      <c r="C391" s="2">
        <v>-12374</v>
      </c>
      <c r="D391" s="2" t="s">
        <v>69</v>
      </c>
      <c r="E391" s="2">
        <v>-106416.4</v>
      </c>
      <c r="F391" s="2" t="s">
        <v>69</v>
      </c>
    </row>
    <row r="392">
      <c r="A392" s="2" t="s">
        <v>12761</v>
      </c>
      <c r="B392" s="2" t="s">
        <v>12762</v>
      </c>
      <c r="C392" s="2">
        <v>-15</v>
      </c>
      <c r="D392" s="2" t="s">
        <v>69</v>
      </c>
      <c r="E392" s="2">
        <v>-216</v>
      </c>
      <c r="F392" s="2" t="s">
        <v>69</v>
      </c>
    </row>
    <row r="393">
      <c r="A393" s="2" t="s">
        <v>126</v>
      </c>
      <c r="B393" s="2" t="s">
        <v>12763</v>
      </c>
      <c r="C393" s="2">
        <v>4</v>
      </c>
      <c r="D393" s="2" t="s">
        <v>69</v>
      </c>
      <c r="E393" s="2">
        <v>124</v>
      </c>
      <c r="F393" s="2" t="s">
        <v>69</v>
      </c>
    </row>
    <row r="394">
      <c r="A394" s="2" t="s">
        <v>12764</v>
      </c>
      <c r="B394" s="2" t="s">
        <v>5898</v>
      </c>
      <c r="C394" s="2">
        <v>-5120</v>
      </c>
      <c r="D394" s="2" t="s">
        <v>69</v>
      </c>
      <c r="E394" s="2">
        <v>-206643.2</v>
      </c>
      <c r="F394" s="2" t="s">
        <v>69</v>
      </c>
    </row>
    <row r="395">
      <c r="A395" s="2" t="s">
        <v>12765</v>
      </c>
      <c r="B395" s="2" t="s">
        <v>12766</v>
      </c>
      <c r="C395" s="2">
        <v>1190</v>
      </c>
      <c r="D395" s="2" t="s">
        <v>69</v>
      </c>
      <c r="E395" s="2">
        <v>16314.9</v>
      </c>
      <c r="F395" s="2" t="s">
        <v>69</v>
      </c>
    </row>
    <row r="396">
      <c r="A396" s="2" t="s">
        <v>5907</v>
      </c>
      <c r="B396" s="2" t="s">
        <v>5908</v>
      </c>
      <c r="C396" s="2">
        <v>-185</v>
      </c>
      <c r="D396" s="2" t="s">
        <v>69</v>
      </c>
      <c r="E396" s="2">
        <v>-14716.75</v>
      </c>
      <c r="F396" s="2" t="s">
        <v>69</v>
      </c>
    </row>
    <row r="397">
      <c r="A397" s="2" t="s">
        <v>5913</v>
      </c>
      <c r="B397" s="2" t="s">
        <v>12767</v>
      </c>
      <c r="C397" s="2">
        <v>-222</v>
      </c>
      <c r="D397" s="2" t="s">
        <v>69</v>
      </c>
      <c r="E397" s="2">
        <v>-2215.56</v>
      </c>
      <c r="F397" s="2" t="s">
        <v>69</v>
      </c>
    </row>
    <row r="398">
      <c r="A398" s="2" t="s">
        <v>5915</v>
      </c>
      <c r="B398" s="2" t="s">
        <v>5916</v>
      </c>
      <c r="C398" s="2">
        <v>-762</v>
      </c>
      <c r="D398" s="2" t="s">
        <v>69</v>
      </c>
      <c r="E398" s="2">
        <v>-38755.32</v>
      </c>
      <c r="F398" s="2" t="s">
        <v>69</v>
      </c>
    </row>
    <row r="399">
      <c r="A399" s="2" t="s">
        <v>12768</v>
      </c>
      <c r="B399" s="2" t="s">
        <v>12769</v>
      </c>
      <c r="C399" s="2">
        <v>15</v>
      </c>
      <c r="D399" s="2" t="s">
        <v>69</v>
      </c>
      <c r="E399" s="2">
        <v>105</v>
      </c>
      <c r="F399" s="2" t="s">
        <v>69</v>
      </c>
    </row>
    <row r="400">
      <c r="A400" s="2" t="s">
        <v>12770</v>
      </c>
      <c r="B400" s="2" t="s">
        <v>12771</v>
      </c>
      <c r="C400" s="2">
        <v>15</v>
      </c>
      <c r="D400" s="2" t="s">
        <v>69</v>
      </c>
      <c r="E400" s="2">
        <v>915</v>
      </c>
      <c r="F400" s="2" t="s">
        <v>69</v>
      </c>
    </row>
    <row r="401">
      <c r="A401" s="2" t="s">
        <v>5917</v>
      </c>
      <c r="B401" s="2" t="s">
        <v>5918</v>
      </c>
      <c r="C401" s="2">
        <v>1502</v>
      </c>
      <c r="D401" s="2" t="s">
        <v>69</v>
      </c>
      <c r="E401" s="2">
        <v>55814.32</v>
      </c>
      <c r="F401" s="2" t="s">
        <v>69</v>
      </c>
    </row>
    <row r="402">
      <c r="A402" s="2" t="s">
        <v>12772</v>
      </c>
      <c r="B402" s="2" t="s">
        <v>12773</v>
      </c>
      <c r="C402" s="2">
        <v>-159</v>
      </c>
      <c r="D402" s="2" t="s">
        <v>69</v>
      </c>
      <c r="E402" s="2">
        <v>-17653.77</v>
      </c>
      <c r="F402" s="2" t="s">
        <v>69</v>
      </c>
    </row>
    <row r="403">
      <c r="A403" s="2" t="s">
        <v>12774</v>
      </c>
      <c r="B403" s="2" t="s">
        <v>12775</v>
      </c>
      <c r="C403" s="2">
        <v>702</v>
      </c>
      <c r="D403" s="2" t="s">
        <v>69</v>
      </c>
      <c r="E403" s="2">
        <v>3938.22</v>
      </c>
      <c r="F403" s="2" t="s">
        <v>69</v>
      </c>
    </row>
    <row r="404">
      <c r="A404" s="2" t="s">
        <v>5919</v>
      </c>
      <c r="B404" s="2" t="s">
        <v>5920</v>
      </c>
      <c r="C404" s="2">
        <v>-61</v>
      </c>
      <c r="D404" s="2" t="s">
        <v>69</v>
      </c>
      <c r="E404" s="2">
        <v>-1711.05</v>
      </c>
      <c r="F404" s="2" t="s">
        <v>69</v>
      </c>
    </row>
    <row r="405">
      <c r="A405" s="2" t="s">
        <v>5923</v>
      </c>
      <c r="B405" s="2" t="s">
        <v>5924</v>
      </c>
      <c r="C405" s="2">
        <v>185</v>
      </c>
      <c r="D405" s="2" t="s">
        <v>69</v>
      </c>
      <c r="E405" s="2">
        <v>11786.35</v>
      </c>
      <c r="F405" s="2" t="s">
        <v>69</v>
      </c>
    </row>
    <row r="406">
      <c r="A406" s="2" t="s">
        <v>12776</v>
      </c>
      <c r="B406" s="2" t="s">
        <v>12777</v>
      </c>
      <c r="C406" s="2">
        <v>39</v>
      </c>
      <c r="D406" s="2" t="s">
        <v>69</v>
      </c>
      <c r="E406" s="2">
        <v>2489.37</v>
      </c>
      <c r="F406" s="2" t="s">
        <v>69</v>
      </c>
    </row>
    <row r="407">
      <c r="A407" s="2" t="s">
        <v>12778</v>
      </c>
      <c r="B407" s="2" t="s">
        <v>12779</v>
      </c>
      <c r="C407" s="2">
        <v>80</v>
      </c>
      <c r="D407" s="2" t="s">
        <v>69</v>
      </c>
      <c r="E407" s="2">
        <v>3836</v>
      </c>
      <c r="F407" s="2" t="s">
        <v>69</v>
      </c>
    </row>
    <row r="408">
      <c r="A408" s="2" t="s">
        <v>12780</v>
      </c>
      <c r="B408" s="2" t="s">
        <v>12781</v>
      </c>
      <c r="C408" s="2">
        <v>6</v>
      </c>
      <c r="D408" s="2" t="s">
        <v>69</v>
      </c>
      <c r="E408" s="2">
        <v>360</v>
      </c>
      <c r="F408" s="2" t="s">
        <v>69</v>
      </c>
    </row>
    <row r="409">
      <c r="A409" s="2" t="s">
        <v>12782</v>
      </c>
      <c r="B409" s="2" t="s">
        <v>12783</v>
      </c>
      <c r="C409" s="2">
        <v>24</v>
      </c>
      <c r="D409" s="2" t="s">
        <v>69</v>
      </c>
      <c r="E409" s="2">
        <v>1620</v>
      </c>
      <c r="F409" s="2" t="s">
        <v>69</v>
      </c>
    </row>
    <row r="410">
      <c r="A410" s="2" t="s">
        <v>12782</v>
      </c>
      <c r="B410" s="2" t="s">
        <v>12784</v>
      </c>
      <c r="C410" s="2">
        <v>290</v>
      </c>
      <c r="D410" s="2" t="s">
        <v>69</v>
      </c>
      <c r="E410" s="2">
        <v>3993.3</v>
      </c>
      <c r="F410" s="2" t="s">
        <v>69</v>
      </c>
    </row>
    <row r="411">
      <c r="A411" s="2" t="s">
        <v>12785</v>
      </c>
      <c r="B411" s="2" t="s">
        <v>12786</v>
      </c>
      <c r="C411" s="2">
        <v>4</v>
      </c>
      <c r="D411" s="2" t="s">
        <v>69</v>
      </c>
      <c r="E411" s="2">
        <v>1330</v>
      </c>
      <c r="F411" s="2" t="s">
        <v>69</v>
      </c>
    </row>
    <row r="412">
      <c r="A412" s="2" t="s">
        <v>12787</v>
      </c>
      <c r="B412" s="2" t="s">
        <v>12788</v>
      </c>
      <c r="C412" s="2">
        <v>8</v>
      </c>
      <c r="D412" s="2" t="s">
        <v>69</v>
      </c>
      <c r="E412" s="2">
        <v>164.6</v>
      </c>
      <c r="F412" s="2" t="s">
        <v>69</v>
      </c>
    </row>
    <row r="413">
      <c r="A413" s="2" t="s">
        <v>5939</v>
      </c>
      <c r="B413" s="2" t="s">
        <v>5940</v>
      </c>
      <c r="C413" s="2">
        <v>-539</v>
      </c>
      <c r="D413" s="2" t="s">
        <v>69</v>
      </c>
      <c r="E413" s="2">
        <v>-24362.8</v>
      </c>
      <c r="F413" s="2" t="s">
        <v>69</v>
      </c>
    </row>
    <row r="414">
      <c r="A414" s="2" t="s">
        <v>12789</v>
      </c>
      <c r="B414" s="2" t="s">
        <v>12790</v>
      </c>
      <c r="C414" s="2">
        <v>22</v>
      </c>
      <c r="D414" s="2" t="s">
        <v>69</v>
      </c>
      <c r="E414" s="2">
        <v>1980</v>
      </c>
      <c r="F414" s="2" t="s">
        <v>69</v>
      </c>
    </row>
    <row r="415">
      <c r="A415" s="2" t="s">
        <v>12791</v>
      </c>
      <c r="B415" s="2" t="s">
        <v>12792</v>
      </c>
      <c r="C415" s="2">
        <v>1093</v>
      </c>
      <c r="D415" s="2" t="s">
        <v>69</v>
      </c>
      <c r="E415" s="2">
        <v>13476.69</v>
      </c>
      <c r="F415" s="2" t="s">
        <v>69</v>
      </c>
    </row>
    <row r="416">
      <c r="A416" s="2" t="s">
        <v>12793</v>
      </c>
      <c r="B416" s="2" t="s">
        <v>5948</v>
      </c>
      <c r="C416" s="2">
        <v>-55</v>
      </c>
      <c r="D416" s="2" t="s">
        <v>69</v>
      </c>
      <c r="E416" s="2">
        <v>-2154.35</v>
      </c>
      <c r="F416" s="2" t="s">
        <v>69</v>
      </c>
    </row>
    <row r="417">
      <c r="A417" s="2" t="s">
        <v>5951</v>
      </c>
      <c r="B417" s="2" t="s">
        <v>5952</v>
      </c>
      <c r="C417" s="2">
        <v>30</v>
      </c>
      <c r="D417" s="2" t="s">
        <v>69</v>
      </c>
      <c r="E417" s="2">
        <v>2085</v>
      </c>
      <c r="F417" s="2" t="s">
        <v>69</v>
      </c>
    </row>
    <row r="418">
      <c r="A418" s="2" t="s">
        <v>5953</v>
      </c>
      <c r="B418" s="2" t="s">
        <v>5954</v>
      </c>
      <c r="C418" s="2">
        <v>-39</v>
      </c>
      <c r="D418" s="2" t="s">
        <v>69</v>
      </c>
      <c r="E418" s="2">
        <v>-4396.86</v>
      </c>
      <c r="F418" s="2" t="s">
        <v>69</v>
      </c>
    </row>
    <row r="419">
      <c r="A419" s="2" t="s">
        <v>12794</v>
      </c>
      <c r="B419" s="2" t="s">
        <v>12795</v>
      </c>
      <c r="C419" s="2">
        <v>104</v>
      </c>
      <c r="D419" s="2" t="s">
        <v>69</v>
      </c>
      <c r="E419" s="2">
        <v>13917.28</v>
      </c>
      <c r="F419" s="2" t="s">
        <v>69</v>
      </c>
    </row>
    <row r="420">
      <c r="A420" s="2" t="s">
        <v>5969</v>
      </c>
      <c r="B420" s="2" t="s">
        <v>5970</v>
      </c>
      <c r="C420" s="2">
        <v>-1447</v>
      </c>
      <c r="D420" s="2" t="s">
        <v>69</v>
      </c>
      <c r="E420" s="2">
        <v>-56302.77</v>
      </c>
      <c r="F420" s="2" t="s">
        <v>69</v>
      </c>
    </row>
    <row r="421">
      <c r="A421" s="2" t="s">
        <v>12796</v>
      </c>
      <c r="B421" s="2" t="s">
        <v>12797</v>
      </c>
      <c r="C421" s="2">
        <v>224</v>
      </c>
      <c r="D421" s="2" t="s">
        <v>69</v>
      </c>
      <c r="E421" s="2">
        <v>4540.48</v>
      </c>
      <c r="F421" s="2" t="s">
        <v>69</v>
      </c>
    </row>
    <row r="422">
      <c r="A422" s="2" t="s">
        <v>12798</v>
      </c>
      <c r="B422" s="2" t="s">
        <v>12799</v>
      </c>
      <c r="C422" s="2">
        <v>11</v>
      </c>
      <c r="D422" s="2" t="s">
        <v>69</v>
      </c>
      <c r="E422" s="2">
        <v>286</v>
      </c>
      <c r="F422" s="2" t="s">
        <v>69</v>
      </c>
    </row>
    <row r="423">
      <c r="A423" s="2" t="s">
        <v>12800</v>
      </c>
      <c r="B423" s="2" t="s">
        <v>12801</v>
      </c>
      <c r="C423" s="2">
        <v>14</v>
      </c>
      <c r="D423" s="2" t="s">
        <v>69</v>
      </c>
      <c r="E423" s="2">
        <v>945</v>
      </c>
      <c r="F423" s="2" t="s">
        <v>69</v>
      </c>
    </row>
    <row r="424">
      <c r="A424" s="2" t="s">
        <v>12802</v>
      </c>
      <c r="B424" s="2" t="s">
        <v>12803</v>
      </c>
      <c r="C424" s="2">
        <v>24</v>
      </c>
      <c r="D424" s="2" t="s">
        <v>69</v>
      </c>
      <c r="E424" s="2">
        <v>312</v>
      </c>
      <c r="F424" s="2" t="s">
        <v>69</v>
      </c>
    </row>
    <row r="425">
      <c r="A425" s="2" t="s">
        <v>5975</v>
      </c>
      <c r="B425" s="2" t="s">
        <v>5976</v>
      </c>
      <c r="C425" s="2">
        <v>-1601</v>
      </c>
      <c r="D425" s="2" t="s">
        <v>69</v>
      </c>
      <c r="E425" s="2">
        <v>-72285.15</v>
      </c>
      <c r="F425" s="2" t="s">
        <v>69</v>
      </c>
    </row>
    <row r="426">
      <c r="A426" s="2" t="s">
        <v>12804</v>
      </c>
      <c r="B426" s="2" t="s">
        <v>12805</v>
      </c>
      <c r="C426" s="2">
        <v>-70</v>
      </c>
      <c r="D426" s="2" t="s">
        <v>69</v>
      </c>
      <c r="E426" s="2">
        <v>-3416</v>
      </c>
      <c r="F426" s="2" t="s">
        <v>69</v>
      </c>
    </row>
    <row r="427">
      <c r="A427" s="2" t="s">
        <v>12806</v>
      </c>
      <c r="B427" s="2" t="s">
        <v>12807</v>
      </c>
      <c r="C427" s="2">
        <v>37</v>
      </c>
      <c r="D427" s="2" t="s">
        <v>69</v>
      </c>
      <c r="E427" s="2">
        <v>3505.75</v>
      </c>
      <c r="F427" s="2" t="s">
        <v>69</v>
      </c>
    </row>
    <row r="428">
      <c r="A428" s="2" t="s">
        <v>12806</v>
      </c>
      <c r="B428" s="2" t="s">
        <v>12807</v>
      </c>
      <c r="C428" s="2">
        <v>-925</v>
      </c>
      <c r="D428" s="2" t="s">
        <v>69</v>
      </c>
      <c r="E428" s="2">
        <v>-87643.75</v>
      </c>
      <c r="F428" s="2" t="s">
        <v>69</v>
      </c>
    </row>
    <row r="429">
      <c r="A429" s="2" t="s">
        <v>5979</v>
      </c>
      <c r="B429" s="2" t="s">
        <v>5980</v>
      </c>
      <c r="C429" s="2">
        <v>-5164</v>
      </c>
      <c r="D429" s="2" t="s">
        <v>69</v>
      </c>
      <c r="E429" s="2">
        <v>-179552.28</v>
      </c>
      <c r="F429" s="2" t="s">
        <v>69</v>
      </c>
    </row>
    <row r="430">
      <c r="A430" s="2" t="s">
        <v>12808</v>
      </c>
      <c r="B430" s="2" t="s">
        <v>5984</v>
      </c>
      <c r="C430" s="2">
        <v>8712</v>
      </c>
      <c r="D430" s="2" t="s">
        <v>69</v>
      </c>
      <c r="E430" s="2">
        <v>270072</v>
      </c>
      <c r="F430" s="2" t="s">
        <v>69</v>
      </c>
    </row>
    <row r="431">
      <c r="A431" s="2" t="s">
        <v>12809</v>
      </c>
      <c r="B431" s="2" t="s">
        <v>12810</v>
      </c>
      <c r="C431" s="2">
        <v>102</v>
      </c>
      <c r="D431" s="2" t="s">
        <v>69</v>
      </c>
      <c r="E431" s="2">
        <v>2131.8</v>
      </c>
      <c r="F431" s="2" t="s">
        <v>69</v>
      </c>
    </row>
    <row r="432">
      <c r="A432" s="2" t="s">
        <v>5993</v>
      </c>
      <c r="B432" s="2" t="s">
        <v>5994</v>
      </c>
      <c r="C432" s="2">
        <v>-541</v>
      </c>
      <c r="D432" s="2" t="s">
        <v>69</v>
      </c>
      <c r="E432" s="2">
        <v>-33858.49</v>
      </c>
      <c r="F432" s="2" t="s">
        <v>69</v>
      </c>
    </row>
    <row r="433">
      <c r="A433" s="2" t="s">
        <v>12811</v>
      </c>
      <c r="B433" s="2" t="s">
        <v>12812</v>
      </c>
      <c r="C433" s="2">
        <v>236</v>
      </c>
      <c r="D433" s="2" t="s">
        <v>69</v>
      </c>
      <c r="E433" s="2">
        <v>5015</v>
      </c>
      <c r="F433" s="2" t="s">
        <v>69</v>
      </c>
    </row>
    <row r="434">
      <c r="A434" s="2" t="s">
        <v>12813</v>
      </c>
      <c r="B434" s="2" t="s">
        <v>5998</v>
      </c>
      <c r="C434" s="2">
        <v>-506</v>
      </c>
      <c r="D434" s="2" t="s">
        <v>69</v>
      </c>
      <c r="E434" s="2">
        <v>-74316.22</v>
      </c>
      <c r="F434" s="2" t="s">
        <v>69</v>
      </c>
    </row>
    <row r="435">
      <c r="A435" s="2" t="s">
        <v>5999</v>
      </c>
      <c r="B435" s="2" t="s">
        <v>6000</v>
      </c>
      <c r="C435" s="2">
        <v>-316</v>
      </c>
      <c r="D435" s="2" t="s">
        <v>69</v>
      </c>
      <c r="E435" s="2">
        <v>-20777</v>
      </c>
      <c r="F435" s="2" t="s">
        <v>69</v>
      </c>
    </row>
    <row r="436">
      <c r="A436" s="2" t="s">
        <v>6001</v>
      </c>
      <c r="B436" s="2" t="s">
        <v>6002</v>
      </c>
      <c r="C436" s="2">
        <v>-1480</v>
      </c>
      <c r="D436" s="2" t="s">
        <v>69</v>
      </c>
      <c r="E436" s="2">
        <v>-24286.8</v>
      </c>
      <c r="F436" s="2" t="s">
        <v>69</v>
      </c>
    </row>
    <row r="437">
      <c r="A437" s="2" t="s">
        <v>6005</v>
      </c>
      <c r="B437" s="2" t="s">
        <v>6006</v>
      </c>
      <c r="C437" s="2">
        <v>-1218</v>
      </c>
      <c r="D437" s="2" t="s">
        <v>69</v>
      </c>
      <c r="E437" s="2">
        <v>-57002.4</v>
      </c>
      <c r="F437" s="2" t="s">
        <v>69</v>
      </c>
    </row>
    <row r="438">
      <c r="A438" s="2" t="s">
        <v>12814</v>
      </c>
      <c r="B438" s="2" t="s">
        <v>12815</v>
      </c>
      <c r="C438" s="2">
        <v>2517</v>
      </c>
      <c r="D438" s="2" t="s">
        <v>69</v>
      </c>
      <c r="E438" s="2">
        <v>87415.41</v>
      </c>
      <c r="F438" s="2" t="s">
        <v>69</v>
      </c>
    </row>
    <row r="439">
      <c r="A439" s="2" t="s">
        <v>6007</v>
      </c>
      <c r="B439" s="2" t="s">
        <v>6008</v>
      </c>
      <c r="C439" s="2">
        <v>277</v>
      </c>
      <c r="D439" s="2" t="s">
        <v>69</v>
      </c>
      <c r="E439" s="2">
        <v>26857.92</v>
      </c>
      <c r="F439" s="2" t="s">
        <v>69</v>
      </c>
    </row>
    <row r="440">
      <c r="A440" s="2" t="s">
        <v>6007</v>
      </c>
      <c r="B440" s="2" t="s">
        <v>6008</v>
      </c>
      <c r="C440" s="2">
        <v>-595</v>
      </c>
      <c r="D440" s="2" t="s">
        <v>69</v>
      </c>
      <c r="E440" s="2">
        <v>-57691.2</v>
      </c>
      <c r="F440" s="2" t="s">
        <v>69</v>
      </c>
    </row>
    <row r="441">
      <c r="A441" s="2" t="s">
        <v>12816</v>
      </c>
      <c r="B441" s="2" t="s">
        <v>12817</v>
      </c>
      <c r="C441" s="2">
        <v>975</v>
      </c>
      <c r="D441" s="2" t="s">
        <v>12818</v>
      </c>
      <c r="E441" s="2">
        <v>36739.13</v>
      </c>
      <c r="F441" s="2" t="s">
        <v>12818</v>
      </c>
    </row>
    <row r="442">
      <c r="A442" s="2" t="s">
        <v>12819</v>
      </c>
      <c r="B442" s="2" t="s">
        <v>12820</v>
      </c>
      <c r="C442" s="2">
        <v>-5</v>
      </c>
      <c r="D442" s="2" t="s">
        <v>69</v>
      </c>
      <c r="E442" s="2">
        <v>-1130</v>
      </c>
      <c r="F442" s="2" t="s">
        <v>69</v>
      </c>
    </row>
    <row r="443">
      <c r="A443" s="2" t="s">
        <v>6017</v>
      </c>
      <c r="B443" s="2" t="s">
        <v>6018</v>
      </c>
      <c r="C443" s="2">
        <v>-49</v>
      </c>
      <c r="D443" s="2" t="s">
        <v>69</v>
      </c>
      <c r="E443" s="2">
        <v>-8463.77</v>
      </c>
      <c r="F443" s="2" t="s">
        <v>69</v>
      </c>
    </row>
    <row r="444">
      <c r="A444" s="2" t="s">
        <v>6017</v>
      </c>
      <c r="B444" s="2" t="s">
        <v>6018</v>
      </c>
      <c r="C444" s="2">
        <v>691</v>
      </c>
      <c r="D444" s="2" t="s">
        <v>69</v>
      </c>
      <c r="E444" s="2">
        <v>119356.43</v>
      </c>
      <c r="F444" s="2" t="s">
        <v>69</v>
      </c>
    </row>
    <row r="445">
      <c r="A445" s="2" t="s">
        <v>12821</v>
      </c>
      <c r="B445" s="2" t="s">
        <v>12822</v>
      </c>
      <c r="C445" s="2">
        <v>133</v>
      </c>
      <c r="D445" s="2" t="s">
        <v>69</v>
      </c>
      <c r="E445" s="2">
        <v>3845.03</v>
      </c>
      <c r="F445" s="2" t="s">
        <v>69</v>
      </c>
    </row>
    <row r="446">
      <c r="A446" s="2" t="s">
        <v>12823</v>
      </c>
      <c r="B446" s="2" t="s">
        <v>12824</v>
      </c>
      <c r="C446" s="2">
        <v>-22</v>
      </c>
      <c r="D446" s="2" t="s">
        <v>69</v>
      </c>
      <c r="E446" s="2">
        <v>-550</v>
      </c>
      <c r="F446" s="2" t="s">
        <v>69</v>
      </c>
    </row>
    <row r="447">
      <c r="A447" s="2" t="s">
        <v>6021</v>
      </c>
      <c r="B447" s="2" t="s">
        <v>6022</v>
      </c>
      <c r="C447" s="2">
        <v>-3849</v>
      </c>
      <c r="D447" s="2" t="s">
        <v>69</v>
      </c>
      <c r="E447" s="2">
        <v>-157385.61</v>
      </c>
      <c r="F447" s="2" t="s">
        <v>69</v>
      </c>
    </row>
    <row r="448">
      <c r="A448" s="2" t="s">
        <v>6023</v>
      </c>
      <c r="B448" s="2" t="s">
        <v>6024</v>
      </c>
      <c r="C448" s="2">
        <v>700</v>
      </c>
      <c r="D448" s="2" t="s">
        <v>69</v>
      </c>
      <c r="E448" s="2">
        <v>11473</v>
      </c>
      <c r="F448" s="2" t="s">
        <v>69</v>
      </c>
    </row>
    <row r="449">
      <c r="A449" s="2" t="s">
        <v>6023</v>
      </c>
      <c r="B449" s="2" t="s">
        <v>6024</v>
      </c>
      <c r="C449" s="2">
        <v>-452</v>
      </c>
      <c r="D449" s="2" t="s">
        <v>69</v>
      </c>
      <c r="E449" s="2">
        <v>-7408.28</v>
      </c>
      <c r="F449" s="2" t="s">
        <v>69</v>
      </c>
    </row>
    <row r="450">
      <c r="A450" s="2" t="s">
        <v>6033</v>
      </c>
      <c r="B450" s="2" t="s">
        <v>6034</v>
      </c>
      <c r="C450" s="2">
        <v>7882</v>
      </c>
      <c r="D450" s="2" t="s">
        <v>69</v>
      </c>
      <c r="E450" s="2">
        <v>283121.44</v>
      </c>
      <c r="F450" s="2" t="s">
        <v>69</v>
      </c>
    </row>
    <row r="451">
      <c r="A451" s="2" t="s">
        <v>6035</v>
      </c>
      <c r="B451" s="2" t="s">
        <v>6036</v>
      </c>
      <c r="C451" s="2">
        <v>78</v>
      </c>
      <c r="D451" s="2" t="s">
        <v>69</v>
      </c>
      <c r="E451" s="2">
        <v>22947.6</v>
      </c>
      <c r="F451" s="2" t="s">
        <v>69</v>
      </c>
    </row>
    <row r="452">
      <c r="A452" s="2" t="s">
        <v>6037</v>
      </c>
      <c r="B452" s="2" t="s">
        <v>6038</v>
      </c>
      <c r="C452" s="2">
        <v>3150</v>
      </c>
      <c r="D452" s="2" t="s">
        <v>69</v>
      </c>
      <c r="E452" s="2">
        <v>44509.5</v>
      </c>
      <c r="F452" s="2" t="s">
        <v>69</v>
      </c>
    </row>
    <row r="453">
      <c r="A453" s="2" t="s">
        <v>6039</v>
      </c>
      <c r="B453" s="2" t="s">
        <v>6040</v>
      </c>
      <c r="C453" s="2">
        <v>88</v>
      </c>
      <c r="D453" s="2" t="s">
        <v>69</v>
      </c>
      <c r="E453" s="2">
        <v>19858.08</v>
      </c>
      <c r="F453" s="2" t="s">
        <v>69</v>
      </c>
    </row>
    <row r="454">
      <c r="A454" s="2" t="s">
        <v>12825</v>
      </c>
      <c r="B454" s="2" t="s">
        <v>12826</v>
      </c>
      <c r="C454" s="2">
        <v>7</v>
      </c>
      <c r="D454" s="2" t="s">
        <v>69</v>
      </c>
      <c r="E454" s="2">
        <v>52.5</v>
      </c>
      <c r="F454" s="2" t="s">
        <v>69</v>
      </c>
    </row>
    <row r="455">
      <c r="A455" s="2" t="s">
        <v>6041</v>
      </c>
      <c r="B455" s="2" t="s">
        <v>6042</v>
      </c>
      <c r="C455" s="2">
        <v>1109</v>
      </c>
      <c r="D455" s="2" t="s">
        <v>69</v>
      </c>
      <c r="E455" s="2">
        <v>24542.17</v>
      </c>
      <c r="F455" s="2" t="s">
        <v>69</v>
      </c>
    </row>
    <row r="456">
      <c r="A456" s="2" t="s">
        <v>12827</v>
      </c>
      <c r="B456" s="2" t="s">
        <v>6044</v>
      </c>
      <c r="C456" s="2">
        <v>222</v>
      </c>
      <c r="D456" s="2" t="s">
        <v>69</v>
      </c>
      <c r="E456" s="2">
        <v>16592.28</v>
      </c>
      <c r="F456" s="2" t="s">
        <v>69</v>
      </c>
    </row>
    <row r="457">
      <c r="A457" s="2" t="s">
        <v>6045</v>
      </c>
      <c r="B457" s="2" t="s">
        <v>6046</v>
      </c>
      <c r="C457" s="2">
        <v>1333</v>
      </c>
      <c r="D457" s="2" t="s">
        <v>69</v>
      </c>
      <c r="E457" s="2">
        <v>50853.95</v>
      </c>
      <c r="F457" s="2" t="s">
        <v>69</v>
      </c>
    </row>
    <row r="458">
      <c r="A458" s="2" t="s">
        <v>12828</v>
      </c>
      <c r="B458" s="2" t="s">
        <v>12829</v>
      </c>
      <c r="C458" s="2">
        <v>-312</v>
      </c>
      <c r="D458" s="2" t="s">
        <v>12371</v>
      </c>
      <c r="E458" s="2">
        <v>-3202.13</v>
      </c>
      <c r="F458" s="2" t="s">
        <v>12371</v>
      </c>
    </row>
    <row r="459">
      <c r="A459" s="2" t="s">
        <v>6057</v>
      </c>
      <c r="B459" s="2" t="s">
        <v>6058</v>
      </c>
      <c r="C459" s="2">
        <v>444</v>
      </c>
      <c r="D459" s="2" t="s">
        <v>69</v>
      </c>
      <c r="E459" s="2">
        <v>14718.6</v>
      </c>
      <c r="F459" s="2" t="s">
        <v>69</v>
      </c>
    </row>
    <row r="460">
      <c r="A460" s="2" t="s">
        <v>6059</v>
      </c>
      <c r="B460" s="2" t="s">
        <v>6060</v>
      </c>
      <c r="C460" s="2">
        <v>-268</v>
      </c>
      <c r="D460" s="2" t="s">
        <v>69</v>
      </c>
      <c r="E460" s="2">
        <v>-45179.44</v>
      </c>
      <c r="F460" s="2" t="s">
        <v>69</v>
      </c>
    </row>
    <row r="461">
      <c r="A461" s="2" t="s">
        <v>12830</v>
      </c>
      <c r="B461" s="2" t="s">
        <v>12831</v>
      </c>
      <c r="C461" s="2">
        <v>-630</v>
      </c>
      <c r="D461" s="2" t="s">
        <v>69</v>
      </c>
      <c r="E461" s="2">
        <v>-13450.5</v>
      </c>
      <c r="F461" s="2" t="s">
        <v>69</v>
      </c>
    </row>
    <row r="462">
      <c r="A462" s="2" t="s">
        <v>6063</v>
      </c>
      <c r="B462" s="2" t="s">
        <v>6064</v>
      </c>
      <c r="C462" s="2">
        <v>222</v>
      </c>
      <c r="D462" s="2" t="s">
        <v>69</v>
      </c>
      <c r="E462" s="2">
        <v>18630.24</v>
      </c>
      <c r="F462" s="2" t="s">
        <v>69</v>
      </c>
    </row>
    <row r="463">
      <c r="A463" s="2" t="s">
        <v>12832</v>
      </c>
      <c r="B463" s="2" t="s">
        <v>12833</v>
      </c>
      <c r="C463" s="2">
        <v>453</v>
      </c>
      <c r="D463" s="2" t="s">
        <v>69</v>
      </c>
      <c r="E463" s="2">
        <v>35565.03</v>
      </c>
      <c r="F463" s="2" t="s">
        <v>69</v>
      </c>
    </row>
    <row r="464">
      <c r="A464" s="2" t="s">
        <v>12832</v>
      </c>
      <c r="B464" s="2" t="s">
        <v>12833</v>
      </c>
      <c r="C464" s="2">
        <v>-562</v>
      </c>
      <c r="D464" s="2" t="s">
        <v>69</v>
      </c>
      <c r="E464" s="2">
        <v>-44122.62</v>
      </c>
      <c r="F464" s="2" t="s">
        <v>69</v>
      </c>
    </row>
    <row r="465">
      <c r="A465" s="2" t="s">
        <v>12834</v>
      </c>
      <c r="B465" s="2" t="s">
        <v>12835</v>
      </c>
      <c r="C465" s="2">
        <v>-2586</v>
      </c>
      <c r="D465" s="2" t="s">
        <v>12371</v>
      </c>
      <c r="E465" s="2">
        <v>-50089.58</v>
      </c>
      <c r="F465" s="2" t="s">
        <v>12371</v>
      </c>
    </row>
    <row r="466">
      <c r="A466" s="2" t="s">
        <v>12834</v>
      </c>
      <c r="B466" s="2" t="s">
        <v>12835</v>
      </c>
      <c r="C466" s="2">
        <v>1170</v>
      </c>
      <c r="D466" s="2" t="s">
        <v>12371</v>
      </c>
      <c r="E466" s="2">
        <v>22662.34</v>
      </c>
      <c r="F466" s="2" t="s">
        <v>12371</v>
      </c>
    </row>
    <row r="467">
      <c r="A467" s="2" t="s">
        <v>12836</v>
      </c>
      <c r="B467" s="2" t="s">
        <v>12837</v>
      </c>
      <c r="C467" s="2">
        <v>1480</v>
      </c>
      <c r="D467" s="2" t="s">
        <v>69</v>
      </c>
      <c r="E467" s="2">
        <v>8273.2</v>
      </c>
      <c r="F467" s="2" t="s">
        <v>69</v>
      </c>
    </row>
    <row r="468">
      <c r="A468" s="2" t="s">
        <v>12838</v>
      </c>
      <c r="B468" s="2" t="s">
        <v>12839</v>
      </c>
      <c r="C468" s="2">
        <v>450</v>
      </c>
      <c r="D468" s="2" t="s">
        <v>12371</v>
      </c>
      <c r="E468" s="2">
        <v>48020.31</v>
      </c>
      <c r="F468" s="2" t="s">
        <v>12371</v>
      </c>
    </row>
    <row r="469">
      <c r="A469" s="2" t="s">
        <v>12840</v>
      </c>
      <c r="B469" s="2" t="s">
        <v>12841</v>
      </c>
      <c r="C469" s="2">
        <v>68</v>
      </c>
      <c r="D469" s="2" t="s">
        <v>69</v>
      </c>
      <c r="E469" s="2">
        <v>8628.52</v>
      </c>
      <c r="F469" s="2" t="s">
        <v>69</v>
      </c>
    </row>
    <row r="470">
      <c r="A470" s="2" t="s">
        <v>12842</v>
      </c>
      <c r="B470" s="2" t="s">
        <v>12843</v>
      </c>
      <c r="C470" s="2">
        <v>318</v>
      </c>
      <c r="D470" s="2" t="s">
        <v>69</v>
      </c>
      <c r="E470" s="2">
        <v>5911.62</v>
      </c>
      <c r="F470" s="2" t="s">
        <v>69</v>
      </c>
    </row>
    <row r="471">
      <c r="A471" s="2" t="s">
        <v>12844</v>
      </c>
      <c r="B471" s="2" t="s">
        <v>12845</v>
      </c>
      <c r="C471" s="2">
        <v>-16</v>
      </c>
      <c r="D471" s="2" t="s">
        <v>69</v>
      </c>
      <c r="E471" s="2">
        <v>-2872</v>
      </c>
      <c r="F471" s="2" t="s">
        <v>69</v>
      </c>
    </row>
    <row r="472">
      <c r="A472" s="2" t="s">
        <v>12846</v>
      </c>
      <c r="B472" s="2" t="s">
        <v>12847</v>
      </c>
      <c r="C472" s="2">
        <v>-9</v>
      </c>
      <c r="D472" s="2" t="s">
        <v>69</v>
      </c>
      <c r="E472" s="2">
        <v>-544.5</v>
      </c>
      <c r="F472" s="2" t="s">
        <v>69</v>
      </c>
    </row>
    <row r="473">
      <c r="A473" s="2" t="s">
        <v>6077</v>
      </c>
      <c r="B473" s="2" t="s">
        <v>6078</v>
      </c>
      <c r="C473" s="2">
        <v>-1862</v>
      </c>
      <c r="D473" s="2" t="s">
        <v>69</v>
      </c>
      <c r="E473" s="2">
        <v>-105258.86</v>
      </c>
      <c r="F473" s="2" t="s">
        <v>69</v>
      </c>
    </row>
    <row r="474">
      <c r="A474" s="2" t="s">
        <v>12848</v>
      </c>
      <c r="B474" s="2" t="s">
        <v>12849</v>
      </c>
      <c r="C474" s="2">
        <v>1867</v>
      </c>
      <c r="D474" s="2" t="s">
        <v>69</v>
      </c>
      <c r="E474" s="2">
        <v>47403.13</v>
      </c>
      <c r="F474" s="2" t="s">
        <v>69</v>
      </c>
    </row>
    <row r="475">
      <c r="A475" s="2" t="s">
        <v>12850</v>
      </c>
      <c r="B475" s="2" t="s">
        <v>12851</v>
      </c>
      <c r="C475" s="2">
        <v>111</v>
      </c>
      <c r="D475" s="2" t="s">
        <v>69</v>
      </c>
      <c r="E475" s="2">
        <v>8078.58</v>
      </c>
      <c r="F475" s="2" t="s">
        <v>69</v>
      </c>
    </row>
    <row r="476">
      <c r="A476" s="2" t="s">
        <v>12852</v>
      </c>
      <c r="B476" s="2" t="s">
        <v>12853</v>
      </c>
      <c r="C476" s="2">
        <v>26</v>
      </c>
      <c r="D476" s="2" t="s">
        <v>69</v>
      </c>
      <c r="E476" s="2">
        <v>845</v>
      </c>
      <c r="F476" s="2" t="s">
        <v>69</v>
      </c>
    </row>
    <row r="477">
      <c r="A477" s="2" t="s">
        <v>6079</v>
      </c>
      <c r="B477" s="2" t="s">
        <v>6080</v>
      </c>
      <c r="C477" s="2">
        <v>-210</v>
      </c>
      <c r="D477" s="2" t="s">
        <v>69</v>
      </c>
      <c r="E477" s="2">
        <v>-19807.2</v>
      </c>
      <c r="F477" s="2" t="s">
        <v>69</v>
      </c>
    </row>
    <row r="478">
      <c r="A478" s="2" t="s">
        <v>12854</v>
      </c>
      <c r="B478" s="2" t="s">
        <v>12855</v>
      </c>
      <c r="C478" s="2">
        <v>-244</v>
      </c>
      <c r="D478" s="2" t="s">
        <v>69</v>
      </c>
      <c r="E478" s="2">
        <v>-4057.72</v>
      </c>
      <c r="F478" s="2" t="s">
        <v>69</v>
      </c>
    </row>
    <row r="479">
      <c r="A479" s="2" t="s">
        <v>6083</v>
      </c>
      <c r="B479" s="2" t="s">
        <v>6084</v>
      </c>
      <c r="C479" s="2">
        <v>-350</v>
      </c>
      <c r="D479" s="2" t="s">
        <v>69</v>
      </c>
      <c r="E479" s="2">
        <v>-46805.5</v>
      </c>
      <c r="F479" s="2" t="s">
        <v>69</v>
      </c>
    </row>
    <row r="480">
      <c r="A480" s="2" t="s">
        <v>6085</v>
      </c>
      <c r="B480" s="2" t="s">
        <v>6086</v>
      </c>
      <c r="C480" s="2">
        <v>-546</v>
      </c>
      <c r="D480" s="2" t="s">
        <v>69</v>
      </c>
      <c r="E480" s="2">
        <v>-66617.46</v>
      </c>
      <c r="F480" s="2" t="s">
        <v>69</v>
      </c>
    </row>
    <row r="481">
      <c r="A481" s="2" t="s">
        <v>6087</v>
      </c>
      <c r="B481" s="2" t="s">
        <v>6088</v>
      </c>
      <c r="C481" s="2">
        <v>-286</v>
      </c>
      <c r="D481" s="2" t="s">
        <v>69</v>
      </c>
      <c r="E481" s="2">
        <v>-12492.48</v>
      </c>
      <c r="F481" s="2" t="s">
        <v>69</v>
      </c>
    </row>
    <row r="482">
      <c r="A482" s="2" t="s">
        <v>12856</v>
      </c>
      <c r="B482" s="2" t="s">
        <v>12857</v>
      </c>
      <c r="C482" s="2">
        <v>199</v>
      </c>
      <c r="D482" s="2" t="s">
        <v>69</v>
      </c>
      <c r="E482" s="2">
        <v>3546.18</v>
      </c>
      <c r="F482" s="2" t="s">
        <v>69</v>
      </c>
    </row>
    <row r="483">
      <c r="A483" s="2" t="s">
        <v>12858</v>
      </c>
      <c r="B483" s="2" t="s">
        <v>12859</v>
      </c>
      <c r="C483" s="2">
        <v>1907</v>
      </c>
      <c r="D483" s="2" t="s">
        <v>69</v>
      </c>
      <c r="E483" s="2">
        <v>168235.54</v>
      </c>
      <c r="F483" s="2" t="s">
        <v>69</v>
      </c>
    </row>
    <row r="484">
      <c r="A484" s="2" t="s">
        <v>12860</v>
      </c>
      <c r="B484" s="2" t="s">
        <v>12861</v>
      </c>
      <c r="C484" s="2">
        <v>301</v>
      </c>
      <c r="D484" s="2" t="s">
        <v>69</v>
      </c>
      <c r="E484" s="2">
        <v>2784.25</v>
      </c>
      <c r="F484" s="2" t="s">
        <v>69</v>
      </c>
    </row>
    <row r="485">
      <c r="A485" s="2" t="s">
        <v>12862</v>
      </c>
      <c r="B485" s="2" t="s">
        <v>12863</v>
      </c>
      <c r="C485" s="2">
        <v>382</v>
      </c>
      <c r="D485" s="2" t="s">
        <v>69</v>
      </c>
      <c r="E485" s="2">
        <v>75284.56</v>
      </c>
      <c r="F485" s="2" t="s">
        <v>69</v>
      </c>
    </row>
    <row r="486">
      <c r="A486" s="2" t="s">
        <v>12862</v>
      </c>
      <c r="B486" s="2" t="s">
        <v>12863</v>
      </c>
      <c r="C486" s="2">
        <v>-1697</v>
      </c>
      <c r="D486" s="2" t="s">
        <v>69</v>
      </c>
      <c r="E486" s="2">
        <v>-334444.76</v>
      </c>
      <c r="F486" s="2" t="s">
        <v>69</v>
      </c>
    </row>
    <row r="487">
      <c r="A487" s="2" t="s">
        <v>12864</v>
      </c>
      <c r="B487" s="2" t="s">
        <v>12865</v>
      </c>
      <c r="C487" s="2">
        <v>35</v>
      </c>
      <c r="D487" s="2" t="s">
        <v>69</v>
      </c>
      <c r="E487" s="2">
        <v>455</v>
      </c>
      <c r="F487" s="2" t="s">
        <v>69</v>
      </c>
    </row>
    <row r="488">
      <c r="A488" s="2" t="s">
        <v>12866</v>
      </c>
      <c r="B488" s="2" t="s">
        <v>12867</v>
      </c>
      <c r="C488" s="2">
        <v>14200</v>
      </c>
      <c r="D488" s="2" t="s">
        <v>69</v>
      </c>
      <c r="E488" s="2">
        <v>1553622</v>
      </c>
      <c r="F488" s="2" t="s">
        <v>69</v>
      </c>
    </row>
    <row r="489">
      <c r="A489" s="2" t="s">
        <v>12868</v>
      </c>
      <c r="B489" s="2" t="s">
        <v>12869</v>
      </c>
      <c r="C489" s="2">
        <v>-16</v>
      </c>
      <c r="D489" s="2" t="s">
        <v>69</v>
      </c>
      <c r="E489" s="2">
        <v>-680</v>
      </c>
      <c r="F489" s="2" t="s">
        <v>69</v>
      </c>
    </row>
    <row r="490">
      <c r="A490" s="2" t="s">
        <v>12870</v>
      </c>
      <c r="B490" s="2" t="s">
        <v>12871</v>
      </c>
      <c r="C490" s="2">
        <v>16</v>
      </c>
      <c r="D490" s="2" t="s">
        <v>69</v>
      </c>
      <c r="E490" s="2">
        <v>1720</v>
      </c>
      <c r="F490" s="2" t="s">
        <v>69</v>
      </c>
    </row>
    <row r="491">
      <c r="A491" s="2" t="s">
        <v>6099</v>
      </c>
      <c r="B491" s="2" t="s">
        <v>6100</v>
      </c>
      <c r="C491" s="2">
        <v>78</v>
      </c>
      <c r="D491" s="2" t="s">
        <v>69</v>
      </c>
      <c r="E491" s="2">
        <v>4346.16</v>
      </c>
      <c r="F491" s="2" t="s">
        <v>69</v>
      </c>
    </row>
    <row r="492">
      <c r="A492" s="2" t="s">
        <v>6101</v>
      </c>
      <c r="B492" s="2" t="s">
        <v>6102</v>
      </c>
      <c r="C492" s="2">
        <v>156</v>
      </c>
      <c r="D492" s="2" t="s">
        <v>69</v>
      </c>
      <c r="E492" s="2">
        <v>3296.28</v>
      </c>
      <c r="F492" s="2" t="s">
        <v>69</v>
      </c>
    </row>
    <row r="493">
      <c r="A493" s="2" t="s">
        <v>12872</v>
      </c>
      <c r="B493" s="2" t="s">
        <v>12873</v>
      </c>
      <c r="C493" s="2">
        <v>115</v>
      </c>
      <c r="D493" s="2" t="s">
        <v>69</v>
      </c>
      <c r="E493" s="2">
        <v>7684.3</v>
      </c>
      <c r="F493" s="2" t="s">
        <v>69</v>
      </c>
    </row>
    <row r="494">
      <c r="A494" s="2" t="s">
        <v>12874</v>
      </c>
      <c r="B494" s="2" t="s">
        <v>12875</v>
      </c>
      <c r="C494" s="2">
        <v>-9</v>
      </c>
      <c r="D494" s="2" t="s">
        <v>69</v>
      </c>
      <c r="E494" s="2">
        <v>-13.5</v>
      </c>
      <c r="F494" s="2" t="s">
        <v>69</v>
      </c>
    </row>
    <row r="495">
      <c r="A495" s="2" t="s">
        <v>12876</v>
      </c>
      <c r="B495" s="2" t="s">
        <v>12877</v>
      </c>
      <c r="C495" s="2">
        <v>22</v>
      </c>
      <c r="D495" s="2" t="s">
        <v>69</v>
      </c>
      <c r="E495" s="2">
        <v>286</v>
      </c>
      <c r="F495" s="2" t="s">
        <v>69</v>
      </c>
    </row>
    <row r="496">
      <c r="A496" s="2" t="s">
        <v>12878</v>
      </c>
      <c r="B496" s="2" t="s">
        <v>12879</v>
      </c>
      <c r="C496" s="2">
        <v>-214</v>
      </c>
      <c r="D496" s="2" t="s">
        <v>69</v>
      </c>
      <c r="E496" s="2">
        <v>-30225.36</v>
      </c>
      <c r="F496" s="2" t="s">
        <v>69</v>
      </c>
    </row>
    <row r="497">
      <c r="A497" s="2" t="s">
        <v>12878</v>
      </c>
      <c r="B497" s="2" t="s">
        <v>12879</v>
      </c>
      <c r="C497" s="2">
        <v>693</v>
      </c>
      <c r="D497" s="2" t="s">
        <v>69</v>
      </c>
      <c r="E497" s="2">
        <v>97879.32</v>
      </c>
      <c r="F497" s="2" t="s">
        <v>69</v>
      </c>
    </row>
    <row r="498">
      <c r="A498" s="2" t="s">
        <v>12880</v>
      </c>
      <c r="B498" s="2" t="s">
        <v>12881</v>
      </c>
      <c r="C498" s="2">
        <v>1592</v>
      </c>
      <c r="D498" s="2" t="s">
        <v>69</v>
      </c>
      <c r="E498" s="2">
        <v>179115.92</v>
      </c>
      <c r="F498" s="2" t="s">
        <v>69</v>
      </c>
    </row>
    <row r="499">
      <c r="A499" s="2" t="s">
        <v>12882</v>
      </c>
      <c r="B499" s="2" t="s">
        <v>12883</v>
      </c>
      <c r="C499" s="2">
        <v>3</v>
      </c>
      <c r="D499" s="2" t="s">
        <v>69</v>
      </c>
      <c r="E499" s="2">
        <v>180</v>
      </c>
      <c r="F499" s="2" t="s">
        <v>69</v>
      </c>
    </row>
    <row r="500">
      <c r="A500" s="2" t="s">
        <v>12884</v>
      </c>
      <c r="B500" s="2" t="s">
        <v>12885</v>
      </c>
      <c r="C500" s="2">
        <v>-579</v>
      </c>
      <c r="D500" s="2" t="s">
        <v>69</v>
      </c>
      <c r="E500" s="2">
        <v>-124438.68</v>
      </c>
      <c r="F500" s="2" t="s">
        <v>69</v>
      </c>
    </row>
    <row r="501">
      <c r="A501" s="2" t="s">
        <v>12886</v>
      </c>
      <c r="B501" s="2" t="s">
        <v>12887</v>
      </c>
      <c r="C501" s="2">
        <v>32907</v>
      </c>
      <c r="D501" s="2" t="s">
        <v>69</v>
      </c>
      <c r="E501" s="2">
        <v>4202552.97</v>
      </c>
      <c r="F501" s="2" t="s">
        <v>69</v>
      </c>
    </row>
    <row r="502">
      <c r="A502" s="2" t="s">
        <v>12888</v>
      </c>
      <c r="B502" s="2" t="s">
        <v>12889</v>
      </c>
      <c r="C502" s="2">
        <v>34</v>
      </c>
      <c r="D502" s="2" t="s">
        <v>69</v>
      </c>
      <c r="E502" s="2">
        <v>4505</v>
      </c>
      <c r="F502" s="2" t="s">
        <v>69</v>
      </c>
    </row>
    <row r="503">
      <c r="A503" s="2" t="s">
        <v>12890</v>
      </c>
      <c r="B503" s="2" t="s">
        <v>12891</v>
      </c>
      <c r="C503" s="2">
        <v>-555</v>
      </c>
      <c r="D503" s="2" t="s">
        <v>69</v>
      </c>
      <c r="E503" s="2">
        <v>-48179.55</v>
      </c>
      <c r="F503" s="2" t="s">
        <v>69</v>
      </c>
    </row>
    <row r="504">
      <c r="A504" s="2" t="s">
        <v>12890</v>
      </c>
      <c r="B504" s="2" t="s">
        <v>12891</v>
      </c>
      <c r="C504" s="2">
        <v>48321</v>
      </c>
      <c r="D504" s="2" t="s">
        <v>69</v>
      </c>
      <c r="E504" s="2">
        <v>4194746.01</v>
      </c>
      <c r="F504" s="2" t="s">
        <v>69</v>
      </c>
    </row>
    <row r="505">
      <c r="A505" s="2" t="s">
        <v>12892</v>
      </c>
      <c r="B505" s="2" t="s">
        <v>12893</v>
      </c>
      <c r="C505" s="2">
        <v>659</v>
      </c>
      <c r="D505" s="2" t="s">
        <v>69</v>
      </c>
      <c r="E505" s="2">
        <v>29391.4</v>
      </c>
      <c r="F505" s="2" t="s">
        <v>69</v>
      </c>
    </row>
    <row r="506">
      <c r="A506" s="2" t="s">
        <v>12894</v>
      </c>
      <c r="B506" s="2" t="s">
        <v>12895</v>
      </c>
      <c r="C506" s="2">
        <v>-757</v>
      </c>
      <c r="D506" s="2" t="s">
        <v>69</v>
      </c>
      <c r="E506" s="2">
        <v>-32233.06</v>
      </c>
      <c r="F506" s="2" t="s">
        <v>69</v>
      </c>
    </row>
    <row r="507">
      <c r="A507" s="2" t="s">
        <v>12896</v>
      </c>
      <c r="B507" s="2" t="s">
        <v>12897</v>
      </c>
      <c r="C507" s="2">
        <v>-390</v>
      </c>
      <c r="D507" s="2" t="s">
        <v>69</v>
      </c>
      <c r="E507" s="2">
        <v>-15763.8</v>
      </c>
      <c r="F507" s="2" t="s">
        <v>69</v>
      </c>
    </row>
    <row r="508">
      <c r="A508" s="2" t="s">
        <v>12898</v>
      </c>
      <c r="B508" s="2" t="s">
        <v>12899</v>
      </c>
      <c r="C508" s="2">
        <v>530</v>
      </c>
      <c r="D508" s="2" t="s">
        <v>69</v>
      </c>
      <c r="E508" s="2">
        <v>15131.5</v>
      </c>
      <c r="F508" s="2" t="s">
        <v>69</v>
      </c>
    </row>
    <row r="509">
      <c r="A509" s="2" t="s">
        <v>12900</v>
      </c>
      <c r="B509" s="2" t="s">
        <v>12901</v>
      </c>
      <c r="C509" s="2">
        <v>-222</v>
      </c>
      <c r="D509" s="2" t="s">
        <v>69</v>
      </c>
      <c r="E509" s="2">
        <v>-23829.48</v>
      </c>
      <c r="F509" s="2" t="s">
        <v>69</v>
      </c>
    </row>
    <row r="510">
      <c r="A510" s="2" t="s">
        <v>12902</v>
      </c>
      <c r="B510" s="2" t="s">
        <v>12903</v>
      </c>
      <c r="C510" s="2">
        <v>158</v>
      </c>
      <c r="D510" s="2" t="s">
        <v>69</v>
      </c>
      <c r="E510" s="2">
        <v>20551.06</v>
      </c>
      <c r="F510" s="2" t="s">
        <v>69</v>
      </c>
    </row>
    <row r="511">
      <c r="A511" s="2" t="s">
        <v>2118</v>
      </c>
      <c r="B511" s="2" t="s">
        <v>12904</v>
      </c>
      <c r="C511" s="2">
        <v>-1301</v>
      </c>
      <c r="D511" s="2" t="s">
        <v>69</v>
      </c>
      <c r="E511" s="2">
        <v>-202240.45</v>
      </c>
      <c r="F511" s="2" t="s">
        <v>69</v>
      </c>
    </row>
    <row r="512">
      <c r="A512" s="2" t="s">
        <v>12905</v>
      </c>
      <c r="B512" s="2" t="s">
        <v>12906</v>
      </c>
      <c r="C512" s="2">
        <v>4</v>
      </c>
      <c r="D512" s="2" t="s">
        <v>69</v>
      </c>
      <c r="E512" s="2">
        <v>430</v>
      </c>
      <c r="F512" s="2" t="s">
        <v>69</v>
      </c>
    </row>
    <row r="513">
      <c r="A513" s="2" t="s">
        <v>12907</v>
      </c>
      <c r="B513" s="2" t="s">
        <v>12908</v>
      </c>
      <c r="C513" s="2">
        <v>1</v>
      </c>
      <c r="D513" s="2" t="s">
        <v>69</v>
      </c>
      <c r="E513" s="2">
        <v>334</v>
      </c>
      <c r="F513" s="2" t="s">
        <v>69</v>
      </c>
    </row>
    <row r="514">
      <c r="A514" s="2" t="s">
        <v>12909</v>
      </c>
      <c r="B514" s="2" t="s">
        <v>12910</v>
      </c>
      <c r="C514" s="2">
        <v>7</v>
      </c>
      <c r="D514" s="2" t="s">
        <v>69</v>
      </c>
      <c r="E514" s="2">
        <v>976.5</v>
      </c>
      <c r="F514" s="2" t="s">
        <v>69</v>
      </c>
    </row>
    <row r="515">
      <c r="A515" s="2" t="s">
        <v>12911</v>
      </c>
      <c r="B515" s="2" t="s">
        <v>12912</v>
      </c>
      <c r="C515" s="2">
        <v>1</v>
      </c>
      <c r="D515" s="2" t="s">
        <v>69</v>
      </c>
      <c r="E515" s="2">
        <v>365.5</v>
      </c>
      <c r="F515" s="2" t="s">
        <v>69</v>
      </c>
    </row>
    <row r="516">
      <c r="A516" s="2" t="s">
        <v>12913</v>
      </c>
      <c r="B516" s="2" t="s">
        <v>12914</v>
      </c>
      <c r="C516" s="2">
        <v>1</v>
      </c>
      <c r="D516" s="2" t="s">
        <v>69</v>
      </c>
      <c r="E516" s="2">
        <v>335</v>
      </c>
      <c r="F516" s="2" t="s">
        <v>69</v>
      </c>
    </row>
    <row r="517">
      <c r="A517" s="2" t="s">
        <v>12915</v>
      </c>
      <c r="B517" s="2" t="s">
        <v>12916</v>
      </c>
      <c r="C517" s="2">
        <v>111</v>
      </c>
      <c r="D517" s="2" t="s">
        <v>69</v>
      </c>
      <c r="E517" s="2">
        <v>20947.92</v>
      </c>
      <c r="F517" s="2" t="s">
        <v>69</v>
      </c>
    </row>
    <row r="518">
      <c r="A518" s="2" t="s">
        <v>12915</v>
      </c>
      <c r="B518" s="2" t="s">
        <v>12916</v>
      </c>
      <c r="C518" s="2">
        <v>-20</v>
      </c>
      <c r="D518" s="2" t="s">
        <v>69</v>
      </c>
      <c r="E518" s="2">
        <v>-3774.4</v>
      </c>
      <c r="F518" s="2" t="s">
        <v>69</v>
      </c>
    </row>
    <row r="519">
      <c r="A519" s="2" t="s">
        <v>12917</v>
      </c>
      <c r="B519" s="2" t="s">
        <v>12918</v>
      </c>
      <c r="C519" s="2">
        <v>-1934</v>
      </c>
      <c r="D519" s="2" t="s">
        <v>69</v>
      </c>
      <c r="E519" s="2">
        <v>-86343.43</v>
      </c>
      <c r="F519" s="2" t="s">
        <v>69</v>
      </c>
    </row>
    <row r="520">
      <c r="A520" s="2" t="s">
        <v>12917</v>
      </c>
      <c r="B520" s="2" t="s">
        <v>12918</v>
      </c>
      <c r="C520" s="2">
        <v>222</v>
      </c>
      <c r="D520" s="2" t="s">
        <v>69</v>
      </c>
      <c r="E520" s="2">
        <v>9911.19</v>
      </c>
      <c r="F520" s="2" t="s">
        <v>69</v>
      </c>
    </row>
    <row r="521">
      <c r="A521" s="2" t="s">
        <v>12919</v>
      </c>
      <c r="B521" s="2" t="s">
        <v>12920</v>
      </c>
      <c r="C521" s="2">
        <v>-317</v>
      </c>
      <c r="D521" s="2" t="s">
        <v>69</v>
      </c>
      <c r="E521" s="2">
        <v>-29880.42</v>
      </c>
      <c r="F521" s="2" t="s">
        <v>69</v>
      </c>
    </row>
    <row r="522">
      <c r="A522" s="2" t="s">
        <v>12921</v>
      </c>
      <c r="B522" s="2" t="s">
        <v>12922</v>
      </c>
      <c r="C522" s="2">
        <v>37</v>
      </c>
      <c r="D522" s="2" t="s">
        <v>69</v>
      </c>
      <c r="E522" s="2">
        <v>5864.5</v>
      </c>
      <c r="F522" s="2" t="s">
        <v>69</v>
      </c>
    </row>
    <row r="523">
      <c r="A523" s="2" t="s">
        <v>12923</v>
      </c>
      <c r="B523" s="2" t="s">
        <v>12924</v>
      </c>
      <c r="C523" s="2">
        <v>-67</v>
      </c>
      <c r="D523" s="2" t="s">
        <v>69</v>
      </c>
      <c r="E523" s="2">
        <v>-14746.7</v>
      </c>
      <c r="F523" s="2" t="s">
        <v>69</v>
      </c>
    </row>
    <row r="524">
      <c r="A524" s="2" t="s">
        <v>12925</v>
      </c>
      <c r="B524" s="2" t="s">
        <v>12926</v>
      </c>
      <c r="C524" s="2">
        <v>-1144</v>
      </c>
      <c r="D524" s="2" t="s">
        <v>69</v>
      </c>
      <c r="E524" s="2">
        <v>-242539.44</v>
      </c>
      <c r="F524" s="2" t="s">
        <v>69</v>
      </c>
    </row>
    <row r="525">
      <c r="A525" s="2" t="s">
        <v>6131</v>
      </c>
      <c r="B525" s="2" t="s">
        <v>6132</v>
      </c>
      <c r="C525" s="2">
        <v>-814</v>
      </c>
      <c r="D525" s="2" t="s">
        <v>69</v>
      </c>
      <c r="E525" s="2">
        <v>-95693.84</v>
      </c>
      <c r="F525" s="2" t="s">
        <v>69</v>
      </c>
    </row>
    <row r="526">
      <c r="A526" s="2" t="s">
        <v>12927</v>
      </c>
      <c r="B526" s="2" t="s">
        <v>12928</v>
      </c>
      <c r="C526" s="2">
        <v>-980</v>
      </c>
      <c r="D526" s="2" t="s">
        <v>12929</v>
      </c>
      <c r="E526" s="2">
        <v>58.25</v>
      </c>
      <c r="F526" s="2" t="s">
        <v>12929</v>
      </c>
    </row>
    <row r="527">
      <c r="A527" s="2" t="s">
        <v>6137</v>
      </c>
      <c r="B527" s="2" t="s">
        <v>6138</v>
      </c>
      <c r="C527" s="2">
        <v>-2450</v>
      </c>
      <c r="D527" s="2" t="s">
        <v>69</v>
      </c>
      <c r="E527" s="2">
        <v>-47285</v>
      </c>
      <c r="F527" s="2" t="s">
        <v>69</v>
      </c>
    </row>
    <row r="528">
      <c r="A528" s="2" t="s">
        <v>12930</v>
      </c>
      <c r="B528" s="2" t="s">
        <v>12931</v>
      </c>
      <c r="C528" s="2">
        <v>-1010</v>
      </c>
      <c r="D528" s="2" t="s">
        <v>69</v>
      </c>
      <c r="E528" s="2">
        <v>-43763.3</v>
      </c>
      <c r="F528" s="2" t="s">
        <v>69</v>
      </c>
    </row>
    <row r="529">
      <c r="A529" s="2" t="s">
        <v>12932</v>
      </c>
      <c r="B529" s="2" t="s">
        <v>12933</v>
      </c>
      <c r="C529" s="2">
        <v>-507</v>
      </c>
      <c r="D529" s="2" t="s">
        <v>69</v>
      </c>
      <c r="E529" s="2">
        <v>-11027.25</v>
      </c>
      <c r="F529" s="2" t="s">
        <v>69</v>
      </c>
    </row>
    <row r="530">
      <c r="A530" s="2" t="s">
        <v>12934</v>
      </c>
      <c r="B530" s="2" t="s">
        <v>12935</v>
      </c>
      <c r="C530" s="2">
        <v>15</v>
      </c>
      <c r="D530" s="2" t="s">
        <v>69</v>
      </c>
      <c r="E530" s="2">
        <v>562.5</v>
      </c>
      <c r="F530" s="2" t="s">
        <v>69</v>
      </c>
    </row>
    <row r="531">
      <c r="A531" s="2" t="s">
        <v>12936</v>
      </c>
      <c r="B531" s="2" t="s">
        <v>12937</v>
      </c>
      <c r="C531" s="2">
        <v>28</v>
      </c>
      <c r="D531" s="2" t="s">
        <v>69</v>
      </c>
      <c r="E531" s="2">
        <v>1092</v>
      </c>
      <c r="F531" s="2" t="s">
        <v>69</v>
      </c>
    </row>
    <row r="532">
      <c r="A532" s="2" t="s">
        <v>6147</v>
      </c>
      <c r="B532" s="2" t="s">
        <v>6148</v>
      </c>
      <c r="C532" s="2">
        <v>-1265</v>
      </c>
      <c r="D532" s="2" t="s">
        <v>69</v>
      </c>
      <c r="E532" s="2">
        <v>-158023.8</v>
      </c>
      <c r="F532" s="2" t="s">
        <v>69</v>
      </c>
    </row>
    <row r="533">
      <c r="A533" s="2" t="s">
        <v>6149</v>
      </c>
      <c r="B533" s="2" t="s">
        <v>6150</v>
      </c>
      <c r="C533" s="2">
        <v>1295</v>
      </c>
      <c r="D533" s="2" t="s">
        <v>69</v>
      </c>
      <c r="E533" s="2">
        <v>32141.9</v>
      </c>
      <c r="F533" s="2" t="s">
        <v>69</v>
      </c>
    </row>
    <row r="534">
      <c r="A534" s="2" t="s">
        <v>12938</v>
      </c>
      <c r="B534" s="2" t="s">
        <v>12939</v>
      </c>
      <c r="C534" s="2">
        <v>421</v>
      </c>
      <c r="D534" s="2" t="s">
        <v>69</v>
      </c>
      <c r="E534" s="2">
        <v>4462.6</v>
      </c>
      <c r="F534" s="2" t="s">
        <v>69</v>
      </c>
    </row>
    <row r="535">
      <c r="A535" s="2" t="s">
        <v>12940</v>
      </c>
      <c r="B535" s="2" t="s">
        <v>12941</v>
      </c>
      <c r="C535" s="2">
        <v>-884</v>
      </c>
      <c r="D535" s="2" t="s">
        <v>69</v>
      </c>
      <c r="E535" s="2">
        <v>-124449.52</v>
      </c>
      <c r="F535" s="2" t="s">
        <v>69</v>
      </c>
    </row>
    <row r="536">
      <c r="A536" s="2" t="s">
        <v>12942</v>
      </c>
      <c r="B536" s="2" t="s">
        <v>12943</v>
      </c>
      <c r="C536" s="2">
        <v>200</v>
      </c>
      <c r="D536" s="2" t="s">
        <v>69</v>
      </c>
      <c r="E536" s="2">
        <v>2340</v>
      </c>
      <c r="F536" s="2" t="s">
        <v>69</v>
      </c>
    </row>
    <row r="537">
      <c r="A537" s="2" t="s">
        <v>6153</v>
      </c>
      <c r="B537" s="2" t="s">
        <v>6154</v>
      </c>
      <c r="C537" s="2">
        <v>672</v>
      </c>
      <c r="D537" s="2" t="s">
        <v>69</v>
      </c>
      <c r="E537" s="2">
        <v>23983.68</v>
      </c>
      <c r="F537" s="2" t="s">
        <v>69</v>
      </c>
    </row>
    <row r="538">
      <c r="A538" s="2" t="s">
        <v>12944</v>
      </c>
      <c r="B538" s="2" t="s">
        <v>12945</v>
      </c>
      <c r="C538" s="2">
        <v>3</v>
      </c>
      <c r="D538" s="2" t="s">
        <v>69</v>
      </c>
      <c r="E538" s="2">
        <v>0</v>
      </c>
      <c r="F538" s="2" t="s">
        <v>69</v>
      </c>
    </row>
    <row r="539">
      <c r="A539" s="2" t="s">
        <v>6157</v>
      </c>
      <c r="B539" s="2" t="s">
        <v>6158</v>
      </c>
      <c r="C539" s="2">
        <v>462</v>
      </c>
      <c r="D539" s="2" t="s">
        <v>69</v>
      </c>
      <c r="E539" s="2">
        <v>29350.86</v>
      </c>
      <c r="F539" s="2" t="s">
        <v>69</v>
      </c>
    </row>
    <row r="540">
      <c r="A540" s="2" t="s">
        <v>6161</v>
      </c>
      <c r="B540" s="2" t="s">
        <v>6162</v>
      </c>
      <c r="C540" s="2">
        <v>-261</v>
      </c>
      <c r="D540" s="2" t="s">
        <v>69</v>
      </c>
      <c r="E540" s="2">
        <v>-8077.95</v>
      </c>
      <c r="F540" s="2" t="s">
        <v>69</v>
      </c>
    </row>
    <row r="541">
      <c r="A541" s="2" t="s">
        <v>12946</v>
      </c>
      <c r="B541" s="2" t="s">
        <v>12947</v>
      </c>
      <c r="C541" s="2">
        <v>-476</v>
      </c>
      <c r="D541" s="2" t="s">
        <v>69</v>
      </c>
      <c r="E541" s="2">
        <v>-13404.16</v>
      </c>
      <c r="F541" s="2" t="s">
        <v>69</v>
      </c>
    </row>
    <row r="542">
      <c r="A542" s="2" t="s">
        <v>6171</v>
      </c>
      <c r="B542" s="2" t="s">
        <v>6172</v>
      </c>
      <c r="C542" s="2">
        <v>-26155</v>
      </c>
      <c r="D542" s="2" t="s">
        <v>69</v>
      </c>
      <c r="E542" s="2">
        <v>-563901.8</v>
      </c>
      <c r="F542" s="2" t="s">
        <v>69</v>
      </c>
    </row>
    <row r="543">
      <c r="A543" s="2" t="s">
        <v>12948</v>
      </c>
      <c r="B543" s="2" t="s">
        <v>12949</v>
      </c>
      <c r="C543" s="2">
        <v>-8</v>
      </c>
      <c r="D543" s="2" t="s">
        <v>69</v>
      </c>
      <c r="E543" s="2">
        <v>-56.4</v>
      </c>
      <c r="F543" s="2" t="s">
        <v>69</v>
      </c>
    </row>
    <row r="544">
      <c r="A544" s="2" t="s">
        <v>12950</v>
      </c>
      <c r="B544" s="2" t="s">
        <v>6180</v>
      </c>
      <c r="C544" s="2">
        <v>210</v>
      </c>
      <c r="D544" s="2" t="s">
        <v>69</v>
      </c>
      <c r="E544" s="2">
        <v>35498.4</v>
      </c>
      <c r="F544" s="2" t="s">
        <v>69</v>
      </c>
    </row>
    <row r="545">
      <c r="A545" s="2" t="s">
        <v>12951</v>
      </c>
      <c r="B545" s="2" t="s">
        <v>6182</v>
      </c>
      <c r="C545" s="2">
        <v>-770</v>
      </c>
      <c r="D545" s="2" t="s">
        <v>69</v>
      </c>
      <c r="E545" s="2">
        <v>-28074.2</v>
      </c>
      <c r="F545" s="2" t="s">
        <v>69</v>
      </c>
    </row>
    <row r="546">
      <c r="A546" s="2" t="s">
        <v>12951</v>
      </c>
      <c r="B546" s="2" t="s">
        <v>6182</v>
      </c>
      <c r="C546" s="2">
        <v>437</v>
      </c>
      <c r="D546" s="2" t="s">
        <v>69</v>
      </c>
      <c r="E546" s="2">
        <v>15933.02</v>
      </c>
      <c r="F546" s="2" t="s">
        <v>69</v>
      </c>
    </row>
    <row r="547">
      <c r="A547" s="2" t="s">
        <v>12952</v>
      </c>
      <c r="B547" s="2" t="s">
        <v>12953</v>
      </c>
      <c r="C547" s="2">
        <v>3085</v>
      </c>
      <c r="D547" s="2" t="s">
        <v>69</v>
      </c>
      <c r="E547" s="2">
        <v>58244.8</v>
      </c>
      <c r="F547" s="2" t="s">
        <v>69</v>
      </c>
    </row>
    <row r="548">
      <c r="A548" s="2" t="s">
        <v>12954</v>
      </c>
      <c r="B548" s="2" t="s">
        <v>12955</v>
      </c>
      <c r="C548" s="2">
        <v>-8</v>
      </c>
      <c r="D548" s="2" t="s">
        <v>69</v>
      </c>
      <c r="E548" s="2">
        <v>-328.56</v>
      </c>
      <c r="F548" s="2" t="s">
        <v>69</v>
      </c>
    </row>
    <row r="549">
      <c r="A549" s="2" t="s">
        <v>12956</v>
      </c>
      <c r="B549" s="2" t="s">
        <v>12957</v>
      </c>
      <c r="C549" s="2">
        <v>-414</v>
      </c>
      <c r="D549" s="2" t="s">
        <v>12958</v>
      </c>
      <c r="E549" s="2">
        <v>-66839.82</v>
      </c>
      <c r="F549" s="2" t="s">
        <v>12958</v>
      </c>
    </row>
    <row r="550">
      <c r="A550" s="2" t="s">
        <v>6193</v>
      </c>
      <c r="B550" s="2" t="s">
        <v>6194</v>
      </c>
      <c r="C550" s="2">
        <v>117</v>
      </c>
      <c r="D550" s="2" t="s">
        <v>69</v>
      </c>
      <c r="E550" s="2">
        <v>31711.68</v>
      </c>
      <c r="F550" s="2" t="s">
        <v>69</v>
      </c>
    </row>
    <row r="551">
      <c r="A551" s="2" t="s">
        <v>6193</v>
      </c>
      <c r="B551" s="2" t="s">
        <v>6194</v>
      </c>
      <c r="C551" s="2">
        <v>-54</v>
      </c>
      <c r="D551" s="2" t="s">
        <v>69</v>
      </c>
      <c r="E551" s="2">
        <v>-14636.16</v>
      </c>
      <c r="F551" s="2" t="s">
        <v>69</v>
      </c>
    </row>
    <row r="552">
      <c r="A552" s="2" t="s">
        <v>12959</v>
      </c>
      <c r="B552" s="2" t="s">
        <v>12960</v>
      </c>
      <c r="C552" s="2">
        <v>-400</v>
      </c>
      <c r="D552" s="2" t="s">
        <v>69</v>
      </c>
      <c r="E552" s="2">
        <v>-32004</v>
      </c>
      <c r="F552" s="2" t="s">
        <v>69</v>
      </c>
    </row>
    <row r="553">
      <c r="A553" s="2" t="s">
        <v>6195</v>
      </c>
      <c r="B553" s="2" t="s">
        <v>6196</v>
      </c>
      <c r="C553" s="2">
        <v>-284</v>
      </c>
      <c r="D553" s="2" t="s">
        <v>69</v>
      </c>
      <c r="E553" s="2">
        <v>-22163.36</v>
      </c>
      <c r="F553" s="2" t="s">
        <v>69</v>
      </c>
    </row>
    <row r="554">
      <c r="A554" s="2" t="s">
        <v>6199</v>
      </c>
      <c r="B554" s="2" t="s">
        <v>6200</v>
      </c>
      <c r="C554" s="2">
        <v>645</v>
      </c>
      <c r="D554" s="2" t="s">
        <v>69</v>
      </c>
      <c r="E554" s="2">
        <v>72981.75</v>
      </c>
      <c r="F554" s="2" t="s">
        <v>69</v>
      </c>
    </row>
    <row r="555">
      <c r="A555" s="2" t="s">
        <v>6201</v>
      </c>
      <c r="B555" s="2" t="s">
        <v>6202</v>
      </c>
      <c r="C555" s="2">
        <v>1186</v>
      </c>
      <c r="D555" s="2" t="s">
        <v>69</v>
      </c>
      <c r="E555" s="2">
        <v>73342.24</v>
      </c>
      <c r="F555" s="2" t="s">
        <v>69</v>
      </c>
    </row>
    <row r="556">
      <c r="A556" s="2" t="s">
        <v>12961</v>
      </c>
      <c r="B556" s="2" t="s">
        <v>12962</v>
      </c>
      <c r="C556" s="2">
        <v>5</v>
      </c>
      <c r="D556" s="2" t="s">
        <v>69</v>
      </c>
      <c r="E556" s="2">
        <v>-6440.91</v>
      </c>
      <c r="F556" s="2" t="s">
        <v>69</v>
      </c>
    </row>
    <row r="557">
      <c r="A557" s="2" t="s">
        <v>6205</v>
      </c>
      <c r="B557" s="2" t="s">
        <v>6206</v>
      </c>
      <c r="C557" s="2">
        <v>-168</v>
      </c>
      <c r="D557" s="2" t="s">
        <v>69</v>
      </c>
      <c r="E557" s="2">
        <v>-19785.36</v>
      </c>
      <c r="F557" s="2" t="s">
        <v>69</v>
      </c>
    </row>
    <row r="558">
      <c r="A558" s="2" t="s">
        <v>12963</v>
      </c>
      <c r="B558" s="2" t="s">
        <v>12964</v>
      </c>
      <c r="C558" s="2">
        <v>4</v>
      </c>
      <c r="D558" s="2" t="s">
        <v>69</v>
      </c>
      <c r="E558" s="2">
        <v>200</v>
      </c>
      <c r="F558" s="2" t="s">
        <v>69</v>
      </c>
    </row>
    <row r="559">
      <c r="A559" s="2" t="s">
        <v>6207</v>
      </c>
      <c r="B559" s="2" t="s">
        <v>6208</v>
      </c>
      <c r="C559" s="2">
        <v>-412</v>
      </c>
      <c r="D559" s="2" t="s">
        <v>69</v>
      </c>
      <c r="E559" s="2">
        <v>-21135.6</v>
      </c>
      <c r="F559" s="2" t="s">
        <v>69</v>
      </c>
    </row>
    <row r="560">
      <c r="A560" s="2" t="s">
        <v>6209</v>
      </c>
      <c r="B560" s="2" t="s">
        <v>6210</v>
      </c>
      <c r="C560" s="2">
        <v>-496</v>
      </c>
      <c r="D560" s="2" t="s">
        <v>69</v>
      </c>
      <c r="E560" s="2">
        <v>-42770.08</v>
      </c>
      <c r="F560" s="2" t="s">
        <v>69</v>
      </c>
    </row>
    <row r="561">
      <c r="A561" s="2" t="s">
        <v>6213</v>
      </c>
      <c r="B561" s="2" t="s">
        <v>6214</v>
      </c>
      <c r="C561" s="2">
        <v>214</v>
      </c>
      <c r="D561" s="2" t="s">
        <v>69</v>
      </c>
      <c r="E561" s="2">
        <v>12754.4</v>
      </c>
      <c r="F561" s="2" t="s">
        <v>69</v>
      </c>
    </row>
    <row r="562">
      <c r="A562" s="2" t="s">
        <v>6215</v>
      </c>
      <c r="B562" s="2" t="s">
        <v>6216</v>
      </c>
      <c r="C562" s="2">
        <v>-92</v>
      </c>
      <c r="D562" s="2" t="s">
        <v>69</v>
      </c>
      <c r="E562" s="2">
        <v>-22757.12</v>
      </c>
      <c r="F562" s="2" t="s">
        <v>69</v>
      </c>
    </row>
    <row r="563">
      <c r="A563" s="2" t="s">
        <v>9060</v>
      </c>
      <c r="B563" s="2" t="s">
        <v>12965</v>
      </c>
      <c r="C563" s="2">
        <v>-8461</v>
      </c>
      <c r="D563" s="2" t="s">
        <v>69</v>
      </c>
      <c r="E563" s="2">
        <v>-92055.68</v>
      </c>
      <c r="F563" s="2" t="s">
        <v>69</v>
      </c>
    </row>
    <row r="564">
      <c r="A564" s="2" t="s">
        <v>6231</v>
      </c>
      <c r="B564" s="2" t="s">
        <v>6232</v>
      </c>
      <c r="C564" s="2">
        <v>245</v>
      </c>
      <c r="D564" s="2" t="s">
        <v>69</v>
      </c>
      <c r="E564" s="2">
        <v>13837.6</v>
      </c>
      <c r="F564" s="2" t="s">
        <v>69</v>
      </c>
    </row>
    <row r="565">
      <c r="A565" s="2" t="s">
        <v>12966</v>
      </c>
      <c r="B565" s="2" t="s">
        <v>12967</v>
      </c>
      <c r="C565" s="2">
        <v>27</v>
      </c>
      <c r="D565" s="2" t="s">
        <v>69</v>
      </c>
      <c r="E565" s="2">
        <v>5355.45</v>
      </c>
      <c r="F565" s="2" t="s">
        <v>69</v>
      </c>
    </row>
    <row r="566">
      <c r="A566" s="2" t="s">
        <v>12968</v>
      </c>
      <c r="B566" s="2" t="s">
        <v>12969</v>
      </c>
      <c r="C566" s="2">
        <v>4</v>
      </c>
      <c r="D566" s="2" t="s">
        <v>69</v>
      </c>
      <c r="E566" s="2">
        <v>3830</v>
      </c>
      <c r="F566" s="2" t="s">
        <v>69</v>
      </c>
    </row>
    <row r="567">
      <c r="A567" s="2" t="s">
        <v>12970</v>
      </c>
      <c r="B567" s="2" t="s">
        <v>12971</v>
      </c>
      <c r="C567" s="2">
        <v>-3</v>
      </c>
      <c r="D567" s="2" t="s">
        <v>69</v>
      </c>
      <c r="E567" s="2">
        <v>-3870</v>
      </c>
      <c r="F567" s="2" t="s">
        <v>69</v>
      </c>
    </row>
    <row r="568">
      <c r="A568" s="2" t="s">
        <v>6241</v>
      </c>
      <c r="B568" s="2" t="s">
        <v>6242</v>
      </c>
      <c r="C568" s="2">
        <v>-115</v>
      </c>
      <c r="D568" s="2" t="s">
        <v>69</v>
      </c>
      <c r="E568" s="2">
        <v>-8107.5</v>
      </c>
      <c r="F568" s="2" t="s">
        <v>69</v>
      </c>
    </row>
    <row r="569">
      <c r="A569" s="2" t="s">
        <v>6243</v>
      </c>
      <c r="B569" s="2" t="s">
        <v>6244</v>
      </c>
      <c r="C569" s="2">
        <v>840</v>
      </c>
      <c r="D569" s="2" t="s">
        <v>69</v>
      </c>
      <c r="E569" s="2">
        <v>32835.6</v>
      </c>
      <c r="F569" s="2" t="s">
        <v>69</v>
      </c>
    </row>
    <row r="570">
      <c r="A570" s="2" t="s">
        <v>12972</v>
      </c>
      <c r="B570" s="2" t="s">
        <v>12973</v>
      </c>
      <c r="C570" s="2">
        <v>37</v>
      </c>
      <c r="D570" s="2" t="s">
        <v>69</v>
      </c>
      <c r="E570" s="2">
        <v>798.83</v>
      </c>
      <c r="F570" s="2" t="s">
        <v>69</v>
      </c>
    </row>
    <row r="571">
      <c r="A571" s="2" t="s">
        <v>12974</v>
      </c>
      <c r="B571" s="2" t="s">
        <v>12975</v>
      </c>
      <c r="C571" s="2">
        <v>9</v>
      </c>
      <c r="D571" s="2" t="s">
        <v>69</v>
      </c>
      <c r="E571" s="2">
        <v>-8275</v>
      </c>
      <c r="F571" s="2" t="s">
        <v>69</v>
      </c>
    </row>
    <row r="572">
      <c r="A572" s="2" t="s">
        <v>12976</v>
      </c>
      <c r="B572" s="2" t="s">
        <v>12977</v>
      </c>
      <c r="C572" s="2">
        <v>2</v>
      </c>
      <c r="D572" s="2" t="s">
        <v>69</v>
      </c>
      <c r="E572" s="2">
        <v>918.75</v>
      </c>
      <c r="F572" s="2" t="s">
        <v>69</v>
      </c>
    </row>
    <row r="573">
      <c r="A573" s="2" t="s">
        <v>12978</v>
      </c>
      <c r="B573" s="2" t="s">
        <v>12979</v>
      </c>
      <c r="C573" s="2">
        <v>1</v>
      </c>
      <c r="D573" s="2" t="s">
        <v>69</v>
      </c>
      <c r="E573" s="2">
        <v>1387.5</v>
      </c>
      <c r="F573" s="2" t="s">
        <v>69</v>
      </c>
    </row>
    <row r="574">
      <c r="A574" s="2" t="s">
        <v>6247</v>
      </c>
      <c r="B574" s="2" t="s">
        <v>6248</v>
      </c>
      <c r="C574" s="2">
        <v>-63</v>
      </c>
      <c r="D574" s="2" t="s">
        <v>69</v>
      </c>
      <c r="E574" s="2">
        <v>-23730.84</v>
      </c>
      <c r="F574" s="2" t="s">
        <v>69</v>
      </c>
    </row>
    <row r="575">
      <c r="A575" s="2" t="s">
        <v>6247</v>
      </c>
      <c r="B575" s="2" t="s">
        <v>6248</v>
      </c>
      <c r="C575" s="2">
        <v>95</v>
      </c>
      <c r="D575" s="2" t="s">
        <v>69</v>
      </c>
      <c r="E575" s="2">
        <v>35784.6</v>
      </c>
      <c r="F575" s="2" t="s">
        <v>69</v>
      </c>
    </row>
    <row r="576">
      <c r="A576" s="2" t="s">
        <v>6251</v>
      </c>
      <c r="B576" s="2" t="s">
        <v>6252</v>
      </c>
      <c r="C576" s="2">
        <v>719</v>
      </c>
      <c r="D576" s="2" t="s">
        <v>69</v>
      </c>
      <c r="E576" s="2">
        <v>21016.37</v>
      </c>
      <c r="F576" s="2" t="s">
        <v>69</v>
      </c>
    </row>
    <row r="577">
      <c r="A577" s="2" t="s">
        <v>12980</v>
      </c>
      <c r="B577" s="2" t="s">
        <v>12981</v>
      </c>
      <c r="C577" s="2">
        <v>-2</v>
      </c>
      <c r="D577" s="2" t="s">
        <v>69</v>
      </c>
      <c r="E577" s="2">
        <v>1500</v>
      </c>
      <c r="F577" s="2" t="s">
        <v>69</v>
      </c>
    </row>
    <row r="578">
      <c r="A578" s="2" t="s">
        <v>12982</v>
      </c>
      <c r="B578" s="2" t="s">
        <v>12983</v>
      </c>
      <c r="C578" s="2">
        <v>2</v>
      </c>
      <c r="D578" s="2" t="s">
        <v>69</v>
      </c>
      <c r="E578" s="2">
        <v>-1275</v>
      </c>
      <c r="F578" s="2" t="s">
        <v>69</v>
      </c>
    </row>
    <row r="579">
      <c r="A579" s="2" t="s">
        <v>6253</v>
      </c>
      <c r="B579" s="2" t="s">
        <v>6254</v>
      </c>
      <c r="C579" s="2">
        <v>202</v>
      </c>
      <c r="D579" s="2" t="s">
        <v>69</v>
      </c>
      <c r="E579" s="2">
        <v>22545.22</v>
      </c>
      <c r="F579" s="2" t="s">
        <v>69</v>
      </c>
    </row>
    <row r="580">
      <c r="A580" s="2" t="s">
        <v>12984</v>
      </c>
      <c r="B580" s="2" t="s">
        <v>12985</v>
      </c>
      <c r="C580" s="2">
        <v>-2991</v>
      </c>
      <c r="D580" s="2" t="s">
        <v>69</v>
      </c>
      <c r="E580" s="2">
        <v>-155083.35</v>
      </c>
      <c r="F580" s="2" t="s">
        <v>69</v>
      </c>
    </row>
    <row r="581">
      <c r="A581" s="2" t="s">
        <v>6259</v>
      </c>
      <c r="B581" s="2" t="s">
        <v>6260</v>
      </c>
      <c r="C581" s="2">
        <v>183</v>
      </c>
      <c r="D581" s="2" t="s">
        <v>69</v>
      </c>
      <c r="E581" s="2">
        <v>11466.78</v>
      </c>
      <c r="F581" s="2" t="s">
        <v>69</v>
      </c>
    </row>
    <row r="582">
      <c r="A582" s="2" t="s">
        <v>6265</v>
      </c>
      <c r="B582" s="2" t="s">
        <v>6266</v>
      </c>
      <c r="C582" s="2">
        <v>74</v>
      </c>
      <c r="D582" s="2" t="s">
        <v>69</v>
      </c>
      <c r="E582" s="2">
        <v>11583.22</v>
      </c>
      <c r="F582" s="2" t="s">
        <v>69</v>
      </c>
    </row>
    <row r="583">
      <c r="A583" s="2" t="s">
        <v>6265</v>
      </c>
      <c r="B583" s="2" t="s">
        <v>6266</v>
      </c>
      <c r="C583" s="2">
        <v>-392</v>
      </c>
      <c r="D583" s="2" t="s">
        <v>69</v>
      </c>
      <c r="E583" s="2">
        <v>-61359.76</v>
      </c>
      <c r="F583" s="2" t="s">
        <v>69</v>
      </c>
    </row>
    <row r="584">
      <c r="A584" s="2" t="s">
        <v>12986</v>
      </c>
      <c r="B584" s="2" t="s">
        <v>12987</v>
      </c>
      <c r="C584" s="2">
        <v>2600</v>
      </c>
      <c r="D584" s="2" t="s">
        <v>69</v>
      </c>
      <c r="E584" s="2">
        <v>59124</v>
      </c>
      <c r="F584" s="2" t="s">
        <v>69</v>
      </c>
    </row>
    <row r="585">
      <c r="A585" s="2" t="s">
        <v>12988</v>
      </c>
      <c r="B585" s="2" t="s">
        <v>6270</v>
      </c>
      <c r="C585" s="2">
        <v>24</v>
      </c>
      <c r="D585" s="2" t="s">
        <v>69</v>
      </c>
      <c r="E585" s="2">
        <v>6406.08</v>
      </c>
      <c r="F585" s="2" t="s">
        <v>69</v>
      </c>
    </row>
    <row r="586">
      <c r="A586" s="2" t="s">
        <v>12989</v>
      </c>
      <c r="B586" s="2" t="s">
        <v>12990</v>
      </c>
      <c r="C586" s="2">
        <v>-1850</v>
      </c>
      <c r="D586" s="2" t="s">
        <v>12368</v>
      </c>
      <c r="E586" s="2">
        <v>-34475.8</v>
      </c>
      <c r="F586" s="2" t="s">
        <v>12368</v>
      </c>
    </row>
    <row r="587">
      <c r="A587" s="2" t="s">
        <v>6275</v>
      </c>
      <c r="B587" s="2" t="s">
        <v>6276</v>
      </c>
      <c r="C587" s="2">
        <v>7113</v>
      </c>
      <c r="D587" s="2" t="s">
        <v>69</v>
      </c>
      <c r="E587" s="2">
        <v>82012.89</v>
      </c>
      <c r="F587" s="2" t="s">
        <v>69</v>
      </c>
    </row>
    <row r="588">
      <c r="A588" s="2" t="s">
        <v>12991</v>
      </c>
      <c r="B588" s="2" t="s">
        <v>12992</v>
      </c>
      <c r="C588" s="2">
        <v>-786</v>
      </c>
      <c r="D588" s="2" t="s">
        <v>69</v>
      </c>
      <c r="E588" s="2">
        <v>-28374.6</v>
      </c>
      <c r="F588" s="2" t="s">
        <v>69</v>
      </c>
    </row>
    <row r="589">
      <c r="A589" s="2" t="s">
        <v>6279</v>
      </c>
      <c r="B589" s="2" t="s">
        <v>6280</v>
      </c>
      <c r="C589" s="2">
        <v>-19</v>
      </c>
      <c r="D589" s="2" t="s">
        <v>69</v>
      </c>
      <c r="E589" s="2">
        <v>-22249</v>
      </c>
      <c r="F589" s="2" t="s">
        <v>69</v>
      </c>
    </row>
    <row r="590">
      <c r="A590" s="2" t="s">
        <v>12993</v>
      </c>
      <c r="B590" s="2" t="s">
        <v>12994</v>
      </c>
      <c r="C590" s="2">
        <v>-2770000</v>
      </c>
      <c r="D590" s="2" t="s">
        <v>69</v>
      </c>
      <c r="E590" s="2">
        <v>-60696.95</v>
      </c>
      <c r="F590" s="2" t="s">
        <v>69</v>
      </c>
    </row>
    <row r="591">
      <c r="A591" s="2" t="s">
        <v>12995</v>
      </c>
      <c r="B591" s="2" t="s">
        <v>6284</v>
      </c>
      <c r="C591" s="2">
        <v>-727</v>
      </c>
      <c r="D591" s="2" t="s">
        <v>69</v>
      </c>
      <c r="E591" s="2">
        <v>-92001.85</v>
      </c>
      <c r="F591" s="2" t="s">
        <v>69</v>
      </c>
    </row>
    <row r="592">
      <c r="A592" s="2" t="s">
        <v>12995</v>
      </c>
      <c r="B592" s="2" t="s">
        <v>6284</v>
      </c>
      <c r="C592" s="2">
        <v>155</v>
      </c>
      <c r="D592" s="2" t="s">
        <v>69</v>
      </c>
      <c r="E592" s="2">
        <v>19615.25</v>
      </c>
      <c r="F592" s="2" t="s">
        <v>69</v>
      </c>
    </row>
    <row r="593">
      <c r="A593" s="2" t="s">
        <v>6287</v>
      </c>
      <c r="B593" s="2" t="s">
        <v>6288</v>
      </c>
      <c r="C593" s="2">
        <v>-370</v>
      </c>
      <c r="D593" s="2" t="s">
        <v>69</v>
      </c>
      <c r="E593" s="2">
        <v>-38339.4</v>
      </c>
      <c r="F593" s="2" t="s">
        <v>69</v>
      </c>
    </row>
    <row r="594">
      <c r="A594" s="2" t="s">
        <v>12996</v>
      </c>
      <c r="B594" s="2" t="s">
        <v>12997</v>
      </c>
      <c r="C594" s="2">
        <v>312</v>
      </c>
      <c r="D594" s="2" t="s">
        <v>69</v>
      </c>
      <c r="E594" s="2">
        <v>7609.68</v>
      </c>
      <c r="F594" s="2" t="s">
        <v>69</v>
      </c>
    </row>
    <row r="595">
      <c r="A595" s="2" t="s">
        <v>6293</v>
      </c>
      <c r="B595" s="2" t="s">
        <v>6294</v>
      </c>
      <c r="C595" s="2">
        <v>525</v>
      </c>
      <c r="D595" s="2" t="s">
        <v>69</v>
      </c>
      <c r="E595" s="2">
        <v>24281.25</v>
      </c>
      <c r="F595" s="2" t="s">
        <v>69</v>
      </c>
    </row>
    <row r="596">
      <c r="A596" s="2" t="s">
        <v>12998</v>
      </c>
      <c r="B596" s="2" t="s">
        <v>12999</v>
      </c>
      <c r="C596" s="2">
        <v>19</v>
      </c>
      <c r="D596" s="2" t="s">
        <v>69</v>
      </c>
      <c r="E596" s="2">
        <v>1539</v>
      </c>
      <c r="F596" s="2" t="s">
        <v>69</v>
      </c>
    </row>
    <row r="597">
      <c r="A597" s="2" t="s">
        <v>13000</v>
      </c>
      <c r="B597" s="2" t="s">
        <v>13001</v>
      </c>
      <c r="C597" s="2">
        <v>4</v>
      </c>
      <c r="D597" s="2" t="s">
        <v>69</v>
      </c>
      <c r="E597" s="2">
        <v>1126</v>
      </c>
      <c r="F597" s="2" t="s">
        <v>69</v>
      </c>
    </row>
    <row r="598">
      <c r="A598" s="2" t="s">
        <v>13002</v>
      </c>
      <c r="B598" s="2" t="s">
        <v>6300</v>
      </c>
      <c r="C598" s="2">
        <v>-35</v>
      </c>
      <c r="D598" s="2" t="s">
        <v>69</v>
      </c>
      <c r="E598" s="2">
        <v>-9688.35</v>
      </c>
      <c r="F598" s="2" t="s">
        <v>69</v>
      </c>
    </row>
    <row r="599">
      <c r="A599" s="2" t="s">
        <v>13003</v>
      </c>
      <c r="B599" s="2" t="s">
        <v>13004</v>
      </c>
      <c r="C599" s="2">
        <v>-1590</v>
      </c>
      <c r="D599" s="2" t="s">
        <v>69</v>
      </c>
      <c r="E599" s="2">
        <v>-92522.1</v>
      </c>
      <c r="F599" s="2" t="s">
        <v>69</v>
      </c>
    </row>
    <row r="600">
      <c r="A600" s="2" t="s">
        <v>13005</v>
      </c>
      <c r="B600" s="2" t="s">
        <v>6308</v>
      </c>
      <c r="C600" s="2">
        <v>-410</v>
      </c>
      <c r="D600" s="2" t="s">
        <v>69</v>
      </c>
      <c r="E600" s="2">
        <v>-65882.9</v>
      </c>
      <c r="F600" s="2" t="s">
        <v>69</v>
      </c>
    </row>
    <row r="601">
      <c r="A601" s="2" t="s">
        <v>6311</v>
      </c>
      <c r="B601" s="2" t="s">
        <v>6312</v>
      </c>
      <c r="C601" s="2">
        <v>-74</v>
      </c>
      <c r="D601" s="2" t="s">
        <v>69</v>
      </c>
      <c r="E601" s="2">
        <v>-9842</v>
      </c>
      <c r="F601" s="2" t="s">
        <v>69</v>
      </c>
    </row>
    <row r="602">
      <c r="A602" s="2" t="s">
        <v>13006</v>
      </c>
      <c r="B602" s="2" t="s">
        <v>13007</v>
      </c>
      <c r="C602" s="2">
        <v>-156</v>
      </c>
      <c r="D602" s="2" t="s">
        <v>69</v>
      </c>
      <c r="E602" s="2">
        <v>-16988.4</v>
      </c>
      <c r="F602" s="2" t="s">
        <v>69</v>
      </c>
    </row>
    <row r="603">
      <c r="A603" s="2" t="s">
        <v>13008</v>
      </c>
      <c r="B603" s="2" t="s">
        <v>13009</v>
      </c>
      <c r="C603" s="2">
        <v>-8</v>
      </c>
      <c r="D603" s="2" t="s">
        <v>69</v>
      </c>
      <c r="E603" s="2">
        <v>-115.6</v>
      </c>
      <c r="F603" s="2" t="s">
        <v>69</v>
      </c>
    </row>
    <row r="604">
      <c r="A604" s="2" t="s">
        <v>13010</v>
      </c>
      <c r="B604" s="2" t="s">
        <v>13011</v>
      </c>
      <c r="C604" s="2">
        <v>-2123</v>
      </c>
      <c r="D604" s="2" t="s">
        <v>69</v>
      </c>
      <c r="E604" s="2">
        <v>-239262.1</v>
      </c>
      <c r="F604" s="2" t="s">
        <v>69</v>
      </c>
    </row>
    <row r="605">
      <c r="A605" s="2" t="s">
        <v>6323</v>
      </c>
      <c r="B605" s="2" t="s">
        <v>6324</v>
      </c>
      <c r="C605" s="2">
        <v>185</v>
      </c>
      <c r="D605" s="2" t="s">
        <v>69</v>
      </c>
      <c r="E605" s="2">
        <v>16032.1</v>
      </c>
      <c r="F605" s="2" t="s">
        <v>69</v>
      </c>
    </row>
    <row r="606">
      <c r="A606" s="2" t="s">
        <v>13012</v>
      </c>
      <c r="B606" s="2" t="s">
        <v>13013</v>
      </c>
      <c r="C606" s="2">
        <v>-111</v>
      </c>
      <c r="D606" s="2" t="s">
        <v>69</v>
      </c>
      <c r="E606" s="2">
        <v>-4184.7</v>
      </c>
      <c r="F606" s="2" t="s">
        <v>69</v>
      </c>
    </row>
    <row r="607">
      <c r="A607" s="2" t="s">
        <v>13014</v>
      </c>
      <c r="B607" s="2" t="s">
        <v>13015</v>
      </c>
      <c r="C607" s="2">
        <v>236</v>
      </c>
      <c r="D607" s="2" t="s">
        <v>69</v>
      </c>
      <c r="E607" s="2">
        <v>3695.76</v>
      </c>
      <c r="F607" s="2" t="s">
        <v>69</v>
      </c>
    </row>
    <row r="608">
      <c r="A608" s="2" t="s">
        <v>6333</v>
      </c>
      <c r="B608" s="2" t="s">
        <v>6334</v>
      </c>
      <c r="C608" s="2">
        <v>3950</v>
      </c>
      <c r="D608" s="2" t="s">
        <v>69</v>
      </c>
      <c r="E608" s="2">
        <v>54154.5</v>
      </c>
      <c r="F608" s="2" t="s">
        <v>69</v>
      </c>
    </row>
    <row r="609">
      <c r="A609" s="2" t="s">
        <v>9256</v>
      </c>
      <c r="B609" s="2" t="s">
        <v>13016</v>
      </c>
      <c r="C609" s="2">
        <v>-8589</v>
      </c>
      <c r="D609" s="2" t="s">
        <v>69</v>
      </c>
      <c r="E609" s="2">
        <v>-268062.69</v>
      </c>
      <c r="F609" s="2" t="s">
        <v>69</v>
      </c>
    </row>
    <row r="610">
      <c r="A610" s="2" t="s">
        <v>13017</v>
      </c>
      <c r="B610" s="2" t="s">
        <v>13018</v>
      </c>
      <c r="C610" s="2">
        <v>2</v>
      </c>
      <c r="D610" s="2" t="s">
        <v>69</v>
      </c>
      <c r="E610" s="2">
        <v>570</v>
      </c>
      <c r="F610" s="2" t="s">
        <v>69</v>
      </c>
    </row>
    <row r="611">
      <c r="A611" s="2" t="s">
        <v>6337</v>
      </c>
      <c r="B611" s="2" t="s">
        <v>6338</v>
      </c>
      <c r="C611" s="2">
        <v>553</v>
      </c>
      <c r="D611" s="2" t="s">
        <v>69</v>
      </c>
      <c r="E611" s="2">
        <v>52142.37</v>
      </c>
      <c r="F611" s="2" t="s">
        <v>69</v>
      </c>
    </row>
    <row r="612">
      <c r="A612" s="2" t="s">
        <v>6339</v>
      </c>
      <c r="B612" s="2" t="s">
        <v>6340</v>
      </c>
      <c r="C612" s="2">
        <v>1702</v>
      </c>
      <c r="D612" s="2" t="s">
        <v>69</v>
      </c>
      <c r="E612" s="2">
        <v>80930.1</v>
      </c>
      <c r="F612" s="2" t="s">
        <v>69</v>
      </c>
    </row>
    <row r="613">
      <c r="A613" s="2" t="s">
        <v>6341</v>
      </c>
      <c r="B613" s="2" t="s">
        <v>6342</v>
      </c>
      <c r="C613" s="2">
        <v>1284</v>
      </c>
      <c r="D613" s="2" t="s">
        <v>69</v>
      </c>
      <c r="E613" s="2">
        <v>184087.08</v>
      </c>
      <c r="F613" s="2" t="s">
        <v>69</v>
      </c>
    </row>
    <row r="614">
      <c r="A614" s="2" t="s">
        <v>13019</v>
      </c>
      <c r="B614" s="2" t="s">
        <v>13020</v>
      </c>
      <c r="C614" s="2">
        <v>-390</v>
      </c>
      <c r="D614" s="2" t="s">
        <v>69</v>
      </c>
      <c r="E614" s="2">
        <v>-15486.9</v>
      </c>
      <c r="F614" s="2" t="s">
        <v>69</v>
      </c>
    </row>
    <row r="615">
      <c r="A615" s="2" t="s">
        <v>6349</v>
      </c>
      <c r="B615" s="2" t="s">
        <v>6350</v>
      </c>
      <c r="C615" s="2">
        <v>63</v>
      </c>
      <c r="D615" s="2" t="s">
        <v>69</v>
      </c>
      <c r="E615" s="2">
        <v>5933.34</v>
      </c>
      <c r="F615" s="2" t="s">
        <v>69</v>
      </c>
    </row>
    <row r="616">
      <c r="A616" s="2" t="s">
        <v>9294</v>
      </c>
      <c r="B616" s="2" t="s">
        <v>9295</v>
      </c>
      <c r="C616" s="2">
        <v>3700</v>
      </c>
      <c r="D616" s="2" t="s">
        <v>12371</v>
      </c>
      <c r="E616" s="2">
        <v>18888.01</v>
      </c>
      <c r="F616" s="2" t="s">
        <v>12371</v>
      </c>
    </row>
    <row r="617">
      <c r="A617" s="2" t="s">
        <v>6353</v>
      </c>
      <c r="B617" s="2" t="s">
        <v>13021</v>
      </c>
      <c r="C617" s="2">
        <v>-39</v>
      </c>
      <c r="D617" s="2" t="s">
        <v>69</v>
      </c>
      <c r="E617" s="2">
        <v>-653.25</v>
      </c>
      <c r="F617" s="2" t="s">
        <v>69</v>
      </c>
    </row>
    <row r="618">
      <c r="A618" s="2" t="s">
        <v>13022</v>
      </c>
      <c r="B618" s="2" t="s">
        <v>13023</v>
      </c>
      <c r="C618" s="2">
        <v>370</v>
      </c>
      <c r="D618" s="2" t="s">
        <v>69</v>
      </c>
      <c r="E618" s="2">
        <v>13201.6</v>
      </c>
      <c r="F618" s="2" t="s">
        <v>69</v>
      </c>
    </row>
    <row r="619">
      <c r="A619" s="2" t="s">
        <v>13024</v>
      </c>
      <c r="B619" s="2" t="s">
        <v>13025</v>
      </c>
      <c r="C619" s="2">
        <v>2</v>
      </c>
      <c r="D619" s="2" t="s">
        <v>69</v>
      </c>
      <c r="E619" s="2">
        <v>175</v>
      </c>
      <c r="F619" s="2" t="s">
        <v>69</v>
      </c>
    </row>
    <row r="620">
      <c r="A620" s="2" t="s">
        <v>6361</v>
      </c>
      <c r="B620" s="2" t="s">
        <v>6362</v>
      </c>
      <c r="C620" s="2">
        <v>557</v>
      </c>
      <c r="D620" s="2" t="s">
        <v>69</v>
      </c>
      <c r="E620" s="2">
        <v>29214.65</v>
      </c>
      <c r="F620" s="2" t="s">
        <v>69</v>
      </c>
    </row>
    <row r="621">
      <c r="A621" s="2" t="s">
        <v>6361</v>
      </c>
      <c r="B621" s="2" t="s">
        <v>6362</v>
      </c>
      <c r="C621" s="2">
        <v>-1384</v>
      </c>
      <c r="D621" s="2" t="s">
        <v>69</v>
      </c>
      <c r="E621" s="2">
        <v>-72590.8</v>
      </c>
      <c r="F621" s="2" t="s">
        <v>69</v>
      </c>
    </row>
    <row r="622">
      <c r="A622" s="2" t="s">
        <v>6363</v>
      </c>
      <c r="B622" s="2" t="s">
        <v>6364</v>
      </c>
      <c r="C622" s="2">
        <v>-298</v>
      </c>
      <c r="D622" s="2" t="s">
        <v>69</v>
      </c>
      <c r="E622" s="2">
        <v>-38075.46</v>
      </c>
      <c r="F622" s="2" t="s">
        <v>69</v>
      </c>
    </row>
    <row r="623">
      <c r="A623" s="2" t="s">
        <v>13026</v>
      </c>
      <c r="B623" s="2" t="s">
        <v>13027</v>
      </c>
      <c r="C623" s="2">
        <v>-700</v>
      </c>
      <c r="D623" s="2" t="s">
        <v>69</v>
      </c>
      <c r="E623" s="2">
        <v>-11347</v>
      </c>
      <c r="F623" s="2" t="s">
        <v>69</v>
      </c>
    </row>
    <row r="624">
      <c r="A624" s="2" t="s">
        <v>13028</v>
      </c>
      <c r="B624" s="2" t="s">
        <v>13029</v>
      </c>
      <c r="C624" s="2">
        <v>-490</v>
      </c>
      <c r="D624" s="2" t="s">
        <v>12371</v>
      </c>
      <c r="E624" s="2">
        <v>-135992.35</v>
      </c>
      <c r="F624" s="2" t="s">
        <v>12371</v>
      </c>
    </row>
    <row r="625">
      <c r="A625" s="2" t="s">
        <v>13030</v>
      </c>
      <c r="B625" s="2" t="s">
        <v>13031</v>
      </c>
      <c r="C625" s="2">
        <v>78</v>
      </c>
      <c r="D625" s="2" t="s">
        <v>69</v>
      </c>
      <c r="E625" s="2">
        <v>4471.74</v>
      </c>
      <c r="F625" s="2" t="s">
        <v>69</v>
      </c>
    </row>
    <row r="626">
      <c r="A626" s="2" t="s">
        <v>13032</v>
      </c>
      <c r="B626" s="2" t="s">
        <v>13033</v>
      </c>
      <c r="C626" s="2">
        <v>203</v>
      </c>
      <c r="D626" s="2" t="s">
        <v>69</v>
      </c>
      <c r="E626" s="2">
        <v>4587.8</v>
      </c>
      <c r="F626" s="2" t="s">
        <v>69</v>
      </c>
    </row>
    <row r="627">
      <c r="A627" s="2" t="s">
        <v>13034</v>
      </c>
      <c r="B627" s="2" t="s">
        <v>13035</v>
      </c>
      <c r="C627" s="2">
        <v>606</v>
      </c>
      <c r="D627" s="2" t="s">
        <v>69</v>
      </c>
      <c r="E627" s="2">
        <v>26639.76</v>
      </c>
      <c r="F627" s="2" t="s">
        <v>69</v>
      </c>
    </row>
    <row r="628">
      <c r="A628" s="2" t="s">
        <v>13036</v>
      </c>
      <c r="B628" s="2" t="s">
        <v>13037</v>
      </c>
      <c r="C628" s="2">
        <v>-3150</v>
      </c>
      <c r="D628" s="2" t="s">
        <v>69</v>
      </c>
      <c r="E628" s="2">
        <v>-26444.25</v>
      </c>
      <c r="F628" s="2" t="s">
        <v>69</v>
      </c>
    </row>
    <row r="629">
      <c r="A629" s="2" t="s">
        <v>13038</v>
      </c>
      <c r="B629" s="2" t="s">
        <v>13039</v>
      </c>
      <c r="C629" s="2">
        <v>-556</v>
      </c>
      <c r="D629" s="2" t="s">
        <v>69</v>
      </c>
      <c r="E629" s="2">
        <v>-32453.72</v>
      </c>
      <c r="F629" s="2" t="s">
        <v>69</v>
      </c>
    </row>
    <row r="630">
      <c r="A630" s="2" t="s">
        <v>13040</v>
      </c>
      <c r="B630" s="2" t="s">
        <v>13041</v>
      </c>
      <c r="C630" s="2">
        <v>3595</v>
      </c>
      <c r="D630" s="2" t="s">
        <v>69</v>
      </c>
      <c r="E630" s="2">
        <v>308415.05</v>
      </c>
      <c r="F630" s="2" t="s">
        <v>69</v>
      </c>
    </row>
    <row r="631">
      <c r="A631" s="2" t="s">
        <v>6395</v>
      </c>
      <c r="B631" s="2" t="s">
        <v>6396</v>
      </c>
      <c r="C631" s="2">
        <v>6686</v>
      </c>
      <c r="D631" s="2" t="s">
        <v>69</v>
      </c>
      <c r="E631" s="2">
        <v>393872.26</v>
      </c>
      <c r="F631" s="2" t="s">
        <v>69</v>
      </c>
    </row>
    <row r="632">
      <c r="A632" s="2" t="s">
        <v>13042</v>
      </c>
      <c r="B632" s="2" t="s">
        <v>13043</v>
      </c>
      <c r="C632" s="2">
        <v>5</v>
      </c>
      <c r="D632" s="2" t="s">
        <v>69</v>
      </c>
      <c r="E632" s="2">
        <v>-920</v>
      </c>
      <c r="F632" s="2" t="s">
        <v>69</v>
      </c>
    </row>
    <row r="633">
      <c r="A633" s="2" t="s">
        <v>6401</v>
      </c>
      <c r="B633" s="2" t="s">
        <v>6402</v>
      </c>
      <c r="C633" s="2">
        <v>390</v>
      </c>
      <c r="D633" s="2" t="s">
        <v>69</v>
      </c>
      <c r="E633" s="2">
        <v>11391.9</v>
      </c>
      <c r="F633" s="2" t="s">
        <v>69</v>
      </c>
    </row>
    <row r="634">
      <c r="A634" s="2" t="s">
        <v>13044</v>
      </c>
      <c r="B634" s="2" t="s">
        <v>13045</v>
      </c>
      <c r="C634" s="2">
        <v>85</v>
      </c>
      <c r="D634" s="2" t="s">
        <v>69</v>
      </c>
      <c r="E634" s="2">
        <v>179.35</v>
      </c>
      <c r="F634" s="2" t="s">
        <v>69</v>
      </c>
    </row>
    <row r="635">
      <c r="A635" s="2" t="s">
        <v>6407</v>
      </c>
      <c r="B635" s="2" t="s">
        <v>6408</v>
      </c>
      <c r="C635" s="2">
        <v>-3197</v>
      </c>
      <c r="D635" s="2" t="s">
        <v>69</v>
      </c>
      <c r="E635" s="2">
        <v>-178648.36</v>
      </c>
      <c r="F635" s="2" t="s">
        <v>69</v>
      </c>
    </row>
    <row r="636">
      <c r="A636" s="2" t="s">
        <v>6409</v>
      </c>
      <c r="B636" s="2" t="s">
        <v>6410</v>
      </c>
      <c r="C636" s="2">
        <v>28</v>
      </c>
      <c r="D636" s="2" t="s">
        <v>69</v>
      </c>
      <c r="E636" s="2">
        <v>8047.48</v>
      </c>
      <c r="F636" s="2" t="s">
        <v>69</v>
      </c>
    </row>
    <row r="637">
      <c r="A637" s="2" t="s">
        <v>13046</v>
      </c>
      <c r="B637" s="2" t="s">
        <v>13047</v>
      </c>
      <c r="C637" s="2">
        <v>851</v>
      </c>
      <c r="D637" s="2" t="s">
        <v>69</v>
      </c>
      <c r="E637" s="2">
        <v>23121.67</v>
      </c>
      <c r="F637" s="2" t="s">
        <v>69</v>
      </c>
    </row>
    <row r="638">
      <c r="A638" s="2" t="s">
        <v>6413</v>
      </c>
      <c r="B638" s="2" t="s">
        <v>6414</v>
      </c>
      <c r="C638" s="2">
        <v>390</v>
      </c>
      <c r="D638" s="2" t="s">
        <v>69</v>
      </c>
      <c r="E638" s="2">
        <v>38801.1</v>
      </c>
      <c r="F638" s="2" t="s">
        <v>69</v>
      </c>
    </row>
    <row r="639">
      <c r="A639" s="2" t="s">
        <v>13048</v>
      </c>
      <c r="B639" s="2" t="s">
        <v>13049</v>
      </c>
      <c r="C639" s="2">
        <v>-59</v>
      </c>
      <c r="D639" s="2" t="s">
        <v>69</v>
      </c>
      <c r="E639" s="2">
        <v>-5085.8</v>
      </c>
      <c r="F639" s="2" t="s">
        <v>69</v>
      </c>
    </row>
    <row r="640">
      <c r="A640" s="2" t="s">
        <v>6419</v>
      </c>
      <c r="B640" s="2" t="s">
        <v>6420</v>
      </c>
      <c r="C640" s="2">
        <v>-565</v>
      </c>
      <c r="D640" s="2" t="s">
        <v>69</v>
      </c>
      <c r="E640" s="2">
        <v>-36193.9</v>
      </c>
      <c r="F640" s="2" t="s">
        <v>69</v>
      </c>
    </row>
    <row r="641">
      <c r="A641" s="2" t="s">
        <v>13050</v>
      </c>
      <c r="B641" s="2" t="s">
        <v>13051</v>
      </c>
      <c r="C641" s="2">
        <v>7</v>
      </c>
      <c r="D641" s="2" t="s">
        <v>69</v>
      </c>
      <c r="E641" s="2">
        <v>420</v>
      </c>
      <c r="F641" s="2" t="s">
        <v>69</v>
      </c>
    </row>
    <row r="642">
      <c r="A642" s="2" t="s">
        <v>6425</v>
      </c>
      <c r="B642" s="2" t="s">
        <v>6426</v>
      </c>
      <c r="C642" s="2">
        <v>1420</v>
      </c>
      <c r="D642" s="2" t="s">
        <v>69</v>
      </c>
      <c r="E642" s="2">
        <v>26980</v>
      </c>
      <c r="F642" s="2" t="s">
        <v>69</v>
      </c>
    </row>
    <row r="643">
      <c r="A643" s="2" t="s">
        <v>13052</v>
      </c>
      <c r="B643" s="2" t="s">
        <v>13053</v>
      </c>
      <c r="C643" s="2">
        <v>234</v>
      </c>
      <c r="D643" s="2" t="s">
        <v>12958</v>
      </c>
      <c r="E643" s="2">
        <v>1588.45</v>
      </c>
      <c r="F643" s="2" t="s">
        <v>12958</v>
      </c>
    </row>
    <row r="644">
      <c r="A644" s="2" t="s">
        <v>13054</v>
      </c>
      <c r="B644" s="2" t="s">
        <v>13055</v>
      </c>
      <c r="C644" s="2">
        <v>3</v>
      </c>
      <c r="D644" s="2" t="s">
        <v>69</v>
      </c>
      <c r="E644" s="2">
        <v>705</v>
      </c>
      <c r="F644" s="2" t="s">
        <v>69</v>
      </c>
    </row>
    <row r="645">
      <c r="A645" s="2" t="s">
        <v>13056</v>
      </c>
      <c r="B645" s="2" t="s">
        <v>6434</v>
      </c>
      <c r="C645" s="2">
        <v>829</v>
      </c>
      <c r="D645" s="2" t="s">
        <v>69</v>
      </c>
      <c r="E645" s="2">
        <v>80653.41</v>
      </c>
      <c r="F645" s="2" t="s">
        <v>69</v>
      </c>
    </row>
    <row r="646">
      <c r="A646" s="2" t="s">
        <v>13057</v>
      </c>
      <c r="B646" s="2" t="s">
        <v>13058</v>
      </c>
      <c r="C646" s="2">
        <v>-35</v>
      </c>
      <c r="D646" s="2" t="s">
        <v>69</v>
      </c>
      <c r="E646" s="2">
        <v>-1844.5</v>
      </c>
      <c r="F646" s="2" t="s">
        <v>69</v>
      </c>
    </row>
    <row r="647">
      <c r="A647" s="2" t="s">
        <v>6435</v>
      </c>
      <c r="B647" s="2" t="s">
        <v>6436</v>
      </c>
      <c r="C647" s="2">
        <v>-866</v>
      </c>
      <c r="D647" s="2" t="s">
        <v>69</v>
      </c>
      <c r="E647" s="2">
        <v>-206402.44</v>
      </c>
      <c r="F647" s="2" t="s">
        <v>69</v>
      </c>
    </row>
    <row r="648">
      <c r="A648" s="2" t="s">
        <v>13059</v>
      </c>
      <c r="B648" s="2" t="s">
        <v>13060</v>
      </c>
      <c r="C648" s="2">
        <v>-2038</v>
      </c>
      <c r="D648" s="2" t="s">
        <v>69</v>
      </c>
      <c r="E648" s="2">
        <v>-39251.88</v>
      </c>
      <c r="F648" s="2" t="s">
        <v>69</v>
      </c>
    </row>
    <row r="649">
      <c r="A649" s="2" t="s">
        <v>13061</v>
      </c>
      <c r="B649" s="2" t="s">
        <v>13062</v>
      </c>
      <c r="C649" s="2">
        <v>-641</v>
      </c>
      <c r="D649" s="2" t="s">
        <v>12371</v>
      </c>
      <c r="E649" s="2">
        <v>-8423.47</v>
      </c>
      <c r="F649" s="2" t="s">
        <v>12371</v>
      </c>
    </row>
    <row r="650">
      <c r="A650" s="2" t="s">
        <v>13063</v>
      </c>
      <c r="B650" s="2" t="s">
        <v>13064</v>
      </c>
      <c r="C650" s="2">
        <v>-816</v>
      </c>
      <c r="D650" s="2" t="s">
        <v>69</v>
      </c>
      <c r="E650" s="2">
        <v>-2921.28</v>
      </c>
      <c r="F650" s="2" t="s">
        <v>69</v>
      </c>
    </row>
    <row r="651">
      <c r="A651" s="2" t="s">
        <v>6443</v>
      </c>
      <c r="B651" s="2" t="s">
        <v>6444</v>
      </c>
      <c r="C651" s="2">
        <v>-503</v>
      </c>
      <c r="D651" s="2" t="s">
        <v>69</v>
      </c>
      <c r="E651" s="2">
        <v>-78875.43</v>
      </c>
      <c r="F651" s="2" t="s">
        <v>69</v>
      </c>
    </row>
    <row r="652">
      <c r="A652" s="2" t="s">
        <v>6447</v>
      </c>
      <c r="B652" s="2" t="s">
        <v>6448</v>
      </c>
      <c r="C652" s="2">
        <v>296</v>
      </c>
      <c r="D652" s="2" t="s">
        <v>69</v>
      </c>
      <c r="E652" s="2">
        <v>53872</v>
      </c>
      <c r="F652" s="2" t="s">
        <v>69</v>
      </c>
    </row>
    <row r="653">
      <c r="A653" s="2" t="s">
        <v>6447</v>
      </c>
      <c r="B653" s="2" t="s">
        <v>6448</v>
      </c>
      <c r="C653" s="2">
        <v>-189</v>
      </c>
      <c r="D653" s="2" t="s">
        <v>69</v>
      </c>
      <c r="E653" s="2">
        <v>-34398</v>
      </c>
      <c r="F653" s="2" t="s">
        <v>69</v>
      </c>
    </row>
    <row r="654">
      <c r="A654" s="2" t="s">
        <v>13065</v>
      </c>
      <c r="B654" s="2" t="s">
        <v>13066</v>
      </c>
      <c r="C654" s="2">
        <v>13860</v>
      </c>
      <c r="D654" s="2" t="s">
        <v>69</v>
      </c>
      <c r="E654" s="2">
        <v>27165.6</v>
      </c>
      <c r="F654" s="2" t="s">
        <v>69</v>
      </c>
    </row>
    <row r="655">
      <c r="A655" s="2" t="s">
        <v>6449</v>
      </c>
      <c r="B655" s="2" t="s">
        <v>6450</v>
      </c>
      <c r="C655" s="2">
        <v>-87</v>
      </c>
      <c r="D655" s="2" t="s">
        <v>69</v>
      </c>
      <c r="E655" s="2">
        <v>-8672.16</v>
      </c>
      <c r="F655" s="2" t="s">
        <v>69</v>
      </c>
    </row>
    <row r="656">
      <c r="A656" s="2" t="s">
        <v>6451</v>
      </c>
      <c r="B656" s="2" t="s">
        <v>6452</v>
      </c>
      <c r="C656" s="2">
        <v>148</v>
      </c>
      <c r="D656" s="2" t="s">
        <v>69</v>
      </c>
      <c r="E656" s="2">
        <v>52167.04</v>
      </c>
      <c r="F656" s="2" t="s">
        <v>69</v>
      </c>
    </row>
    <row r="657">
      <c r="A657" s="2" t="s">
        <v>13067</v>
      </c>
      <c r="B657" s="2" t="s">
        <v>13068</v>
      </c>
      <c r="C657" s="2">
        <v>2</v>
      </c>
      <c r="D657" s="2" t="s">
        <v>69</v>
      </c>
      <c r="E657" s="2">
        <v>205</v>
      </c>
      <c r="F657" s="2" t="s">
        <v>69</v>
      </c>
    </row>
    <row r="658">
      <c r="A658" s="2" t="s">
        <v>13069</v>
      </c>
      <c r="B658" s="2" t="s">
        <v>13070</v>
      </c>
      <c r="C658" s="2">
        <v>-74</v>
      </c>
      <c r="D658" s="2" t="s">
        <v>69</v>
      </c>
      <c r="E658" s="2">
        <v>-3756.24</v>
      </c>
      <c r="F658" s="2" t="s">
        <v>69</v>
      </c>
    </row>
    <row r="659">
      <c r="A659" s="2" t="s">
        <v>13071</v>
      </c>
      <c r="B659" s="2" t="s">
        <v>13072</v>
      </c>
      <c r="C659" s="2">
        <v>156</v>
      </c>
      <c r="D659" s="2" t="s">
        <v>69</v>
      </c>
      <c r="E659" s="2">
        <v>13640.64</v>
      </c>
      <c r="F659" s="2" t="s">
        <v>69</v>
      </c>
    </row>
    <row r="660">
      <c r="A660" s="2" t="s">
        <v>13073</v>
      </c>
      <c r="B660" s="2" t="s">
        <v>13074</v>
      </c>
      <c r="C660" s="2">
        <v>-682</v>
      </c>
      <c r="D660" s="2" t="s">
        <v>69</v>
      </c>
      <c r="E660" s="2">
        <v>-37660.04</v>
      </c>
      <c r="F660" s="2" t="s">
        <v>69</v>
      </c>
    </row>
    <row r="661">
      <c r="A661" s="2" t="s">
        <v>6463</v>
      </c>
      <c r="B661" s="2" t="s">
        <v>6464</v>
      </c>
      <c r="C661" s="2">
        <v>579</v>
      </c>
      <c r="D661" s="2" t="s">
        <v>69</v>
      </c>
      <c r="E661" s="2">
        <v>23229.48</v>
      </c>
      <c r="F661" s="2" t="s">
        <v>69</v>
      </c>
    </row>
    <row r="662">
      <c r="A662" s="2" t="s">
        <v>13075</v>
      </c>
      <c r="B662" s="2" t="s">
        <v>6470</v>
      </c>
      <c r="C662" s="2">
        <v>2844</v>
      </c>
      <c r="D662" s="2" t="s">
        <v>69</v>
      </c>
      <c r="E662" s="2">
        <v>83101.68</v>
      </c>
      <c r="F662" s="2" t="s">
        <v>69</v>
      </c>
    </row>
    <row r="663">
      <c r="A663" s="2" t="s">
        <v>6475</v>
      </c>
      <c r="B663" s="2" t="s">
        <v>6476</v>
      </c>
      <c r="C663" s="2">
        <v>105</v>
      </c>
      <c r="D663" s="2" t="s">
        <v>69</v>
      </c>
      <c r="E663" s="2">
        <v>21107.1</v>
      </c>
      <c r="F663" s="2" t="s">
        <v>69</v>
      </c>
    </row>
    <row r="664">
      <c r="A664" s="2" t="s">
        <v>6477</v>
      </c>
      <c r="B664" s="2" t="s">
        <v>6478</v>
      </c>
      <c r="C664" s="2">
        <v>5</v>
      </c>
      <c r="D664" s="2" t="s">
        <v>69</v>
      </c>
      <c r="E664" s="2">
        <v>18182.95</v>
      </c>
      <c r="F664" s="2" t="s">
        <v>69</v>
      </c>
    </row>
    <row r="665">
      <c r="A665" s="2" t="s">
        <v>6479</v>
      </c>
      <c r="B665" s="2" t="s">
        <v>13076</v>
      </c>
      <c r="C665" s="2">
        <v>1097</v>
      </c>
      <c r="D665" s="2" t="s">
        <v>69</v>
      </c>
      <c r="E665" s="2">
        <v>124706.96</v>
      </c>
      <c r="F665" s="2" t="s">
        <v>69</v>
      </c>
    </row>
    <row r="666">
      <c r="A666" s="2" t="s">
        <v>6479</v>
      </c>
      <c r="B666" s="2" t="s">
        <v>13076</v>
      </c>
      <c r="C666" s="2">
        <v>-196</v>
      </c>
      <c r="D666" s="2" t="s">
        <v>69</v>
      </c>
      <c r="E666" s="2">
        <v>-22281.28</v>
      </c>
      <c r="F666" s="2" t="s">
        <v>69</v>
      </c>
    </row>
    <row r="667">
      <c r="A667" s="2" t="s">
        <v>13077</v>
      </c>
      <c r="B667" s="2" t="s">
        <v>13078</v>
      </c>
      <c r="C667" s="2">
        <v>2</v>
      </c>
      <c r="D667" s="2" t="s">
        <v>69</v>
      </c>
      <c r="E667" s="2">
        <v>1740</v>
      </c>
      <c r="F667" s="2" t="s">
        <v>69</v>
      </c>
    </row>
    <row r="668">
      <c r="A668" s="2" t="s">
        <v>13079</v>
      </c>
      <c r="B668" s="2" t="s">
        <v>13080</v>
      </c>
      <c r="C668" s="2">
        <v>-4</v>
      </c>
      <c r="D668" s="2" t="s">
        <v>69</v>
      </c>
      <c r="E668" s="2">
        <v>-835.8</v>
      </c>
      <c r="F668" s="2" t="s">
        <v>69</v>
      </c>
    </row>
    <row r="669">
      <c r="A669" s="2" t="s">
        <v>13081</v>
      </c>
      <c r="B669" s="2" t="s">
        <v>13082</v>
      </c>
      <c r="C669" s="2">
        <v>3</v>
      </c>
      <c r="D669" s="2" t="s">
        <v>69</v>
      </c>
      <c r="E669" s="2">
        <v>-9227.4</v>
      </c>
      <c r="F669" s="2" t="s">
        <v>69</v>
      </c>
    </row>
    <row r="670">
      <c r="A670" s="2" t="s">
        <v>13083</v>
      </c>
      <c r="B670" s="2" t="s">
        <v>13084</v>
      </c>
      <c r="C670" s="2">
        <v>187</v>
      </c>
      <c r="D670" s="2" t="s">
        <v>69</v>
      </c>
      <c r="E670" s="2">
        <v>1441.77</v>
      </c>
      <c r="F670" s="2" t="s">
        <v>69</v>
      </c>
    </row>
    <row r="671">
      <c r="A671" s="2" t="s">
        <v>6483</v>
      </c>
      <c r="B671" s="2" t="s">
        <v>6484</v>
      </c>
      <c r="C671" s="2">
        <v>-1628</v>
      </c>
      <c r="D671" s="2" t="s">
        <v>69</v>
      </c>
      <c r="E671" s="2">
        <v>-65934</v>
      </c>
      <c r="F671" s="2" t="s">
        <v>69</v>
      </c>
    </row>
    <row r="672">
      <c r="A672" s="2" t="s">
        <v>6485</v>
      </c>
      <c r="B672" s="2" t="s">
        <v>6486</v>
      </c>
      <c r="C672" s="2">
        <v>-1356</v>
      </c>
      <c r="D672" s="2" t="s">
        <v>69</v>
      </c>
      <c r="E672" s="2">
        <v>-58389.36</v>
      </c>
      <c r="F672" s="2" t="s">
        <v>69</v>
      </c>
    </row>
    <row r="673">
      <c r="A673" s="2" t="s">
        <v>6487</v>
      </c>
      <c r="B673" s="2" t="s">
        <v>6488</v>
      </c>
      <c r="C673" s="2">
        <v>24</v>
      </c>
      <c r="D673" s="2" t="s">
        <v>69</v>
      </c>
      <c r="E673" s="2">
        <v>2617.68</v>
      </c>
      <c r="F673" s="2" t="s">
        <v>69</v>
      </c>
    </row>
    <row r="674">
      <c r="A674" s="2" t="s">
        <v>6489</v>
      </c>
      <c r="B674" s="2" t="s">
        <v>6490</v>
      </c>
      <c r="C674" s="2">
        <v>74</v>
      </c>
      <c r="D674" s="2" t="s">
        <v>69</v>
      </c>
      <c r="E674" s="2">
        <v>13473.92</v>
      </c>
      <c r="F674" s="2" t="s">
        <v>69</v>
      </c>
    </row>
    <row r="675">
      <c r="A675" s="2" t="s">
        <v>6489</v>
      </c>
      <c r="B675" s="2" t="s">
        <v>6490</v>
      </c>
      <c r="C675" s="2">
        <v>-348</v>
      </c>
      <c r="D675" s="2" t="s">
        <v>69</v>
      </c>
      <c r="E675" s="2">
        <v>-63363.84</v>
      </c>
      <c r="F675" s="2" t="s">
        <v>69</v>
      </c>
    </row>
    <row r="676">
      <c r="A676" s="2" t="s">
        <v>13085</v>
      </c>
      <c r="B676" s="2" t="s">
        <v>13086</v>
      </c>
      <c r="C676" s="2">
        <v>41088</v>
      </c>
      <c r="D676" s="2" t="s">
        <v>69</v>
      </c>
      <c r="E676" s="2">
        <v>16710.49</v>
      </c>
      <c r="F676" s="2" t="s">
        <v>69</v>
      </c>
    </row>
    <row r="677">
      <c r="A677" s="2" t="s">
        <v>13087</v>
      </c>
      <c r="B677" s="2" t="s">
        <v>13088</v>
      </c>
      <c r="C677" s="2">
        <v>-2450</v>
      </c>
      <c r="D677" s="2" t="s">
        <v>12818</v>
      </c>
      <c r="E677" s="2">
        <v>-33578.74</v>
      </c>
      <c r="F677" s="2" t="s">
        <v>12818</v>
      </c>
    </row>
    <row r="678">
      <c r="A678" s="2" t="s">
        <v>6497</v>
      </c>
      <c r="B678" s="2" t="s">
        <v>6498</v>
      </c>
      <c r="C678" s="2">
        <v>-2401</v>
      </c>
      <c r="D678" s="2" t="s">
        <v>69</v>
      </c>
      <c r="E678" s="2">
        <v>-105740.04</v>
      </c>
      <c r="F678" s="2" t="s">
        <v>69</v>
      </c>
    </row>
    <row r="679">
      <c r="A679" s="2" t="s">
        <v>6499</v>
      </c>
      <c r="B679" s="2" t="s">
        <v>6500</v>
      </c>
      <c r="C679" s="2">
        <v>-1680</v>
      </c>
      <c r="D679" s="2" t="s">
        <v>69</v>
      </c>
      <c r="E679" s="2">
        <v>-129679.2</v>
      </c>
      <c r="F679" s="2" t="s">
        <v>69</v>
      </c>
    </row>
    <row r="680">
      <c r="A680" s="2" t="s">
        <v>6501</v>
      </c>
      <c r="B680" s="2" t="s">
        <v>6502</v>
      </c>
      <c r="C680" s="2">
        <v>-1778</v>
      </c>
      <c r="D680" s="2" t="s">
        <v>69</v>
      </c>
      <c r="E680" s="2">
        <v>-36271.2</v>
      </c>
      <c r="F680" s="2" t="s">
        <v>69</v>
      </c>
    </row>
    <row r="681">
      <c r="A681" s="2" t="s">
        <v>6509</v>
      </c>
      <c r="B681" s="2" t="s">
        <v>6510</v>
      </c>
      <c r="C681" s="2">
        <v>-1950</v>
      </c>
      <c r="D681" s="2" t="s">
        <v>69</v>
      </c>
      <c r="E681" s="2">
        <v>-106255.5</v>
      </c>
      <c r="F681" s="2" t="s">
        <v>69</v>
      </c>
    </row>
    <row r="682">
      <c r="A682" s="2" t="s">
        <v>13089</v>
      </c>
      <c r="B682" s="2" t="s">
        <v>13090</v>
      </c>
      <c r="C682" s="2">
        <v>315</v>
      </c>
      <c r="D682" s="2" t="s">
        <v>69</v>
      </c>
      <c r="E682" s="2">
        <v>5216.4</v>
      </c>
      <c r="F682" s="2" t="s">
        <v>69</v>
      </c>
    </row>
    <row r="683">
      <c r="A683" s="2" t="s">
        <v>13091</v>
      </c>
      <c r="B683" s="2" t="s">
        <v>13092</v>
      </c>
      <c r="C683" s="2">
        <v>259</v>
      </c>
      <c r="D683" s="2" t="s">
        <v>12678</v>
      </c>
      <c r="E683" s="2">
        <v>22702.49</v>
      </c>
      <c r="F683" s="2" t="s">
        <v>12678</v>
      </c>
    </row>
    <row r="684">
      <c r="A684" s="2" t="s">
        <v>13093</v>
      </c>
      <c r="B684" s="2" t="s">
        <v>13094</v>
      </c>
      <c r="C684" s="2">
        <v>2671</v>
      </c>
      <c r="D684" s="2" t="s">
        <v>69</v>
      </c>
      <c r="E684" s="2">
        <v>70274.01</v>
      </c>
      <c r="F684" s="2" t="s">
        <v>69</v>
      </c>
    </row>
    <row r="685">
      <c r="A685" s="2" t="s">
        <v>13095</v>
      </c>
      <c r="B685" s="2" t="s">
        <v>13096</v>
      </c>
      <c r="C685" s="2">
        <v>156</v>
      </c>
      <c r="D685" s="2" t="s">
        <v>69</v>
      </c>
      <c r="E685" s="2">
        <v>1049.88</v>
      </c>
      <c r="F685" s="2" t="s">
        <v>69</v>
      </c>
    </row>
    <row r="686">
      <c r="A686" s="2" t="s">
        <v>6517</v>
      </c>
      <c r="B686" s="2" t="s">
        <v>6518</v>
      </c>
      <c r="C686" s="2">
        <v>441</v>
      </c>
      <c r="D686" s="2" t="s">
        <v>69</v>
      </c>
      <c r="E686" s="2">
        <v>27024.48</v>
      </c>
      <c r="F686" s="2" t="s">
        <v>69</v>
      </c>
    </row>
    <row r="687">
      <c r="A687" s="2" t="s">
        <v>6519</v>
      </c>
      <c r="B687" s="2" t="s">
        <v>6520</v>
      </c>
      <c r="C687" s="2">
        <v>-1102</v>
      </c>
      <c r="D687" s="2" t="s">
        <v>69</v>
      </c>
      <c r="E687" s="2">
        <v>-83818.12</v>
      </c>
      <c r="F687" s="2" t="s">
        <v>69</v>
      </c>
    </row>
    <row r="688">
      <c r="A688" s="2" t="s">
        <v>13097</v>
      </c>
      <c r="B688" s="2" t="s">
        <v>13098</v>
      </c>
      <c r="C688" s="2">
        <v>851</v>
      </c>
      <c r="D688" s="2" t="s">
        <v>69</v>
      </c>
      <c r="E688" s="2">
        <v>4118.84</v>
      </c>
      <c r="F688" s="2" t="s">
        <v>69</v>
      </c>
    </row>
    <row r="689">
      <c r="A689" s="2" t="s">
        <v>13099</v>
      </c>
      <c r="B689" s="2" t="s">
        <v>13100</v>
      </c>
      <c r="C689" s="2">
        <v>-39</v>
      </c>
      <c r="D689" s="2" t="s">
        <v>69</v>
      </c>
      <c r="E689" s="2">
        <v>-1579.11</v>
      </c>
      <c r="F689" s="2" t="s">
        <v>69</v>
      </c>
    </row>
    <row r="690">
      <c r="A690" s="2" t="s">
        <v>13101</v>
      </c>
      <c r="B690" s="2" t="s">
        <v>13102</v>
      </c>
      <c r="C690" s="2">
        <v>-2</v>
      </c>
      <c r="D690" s="2" t="s">
        <v>69</v>
      </c>
      <c r="E690" s="2">
        <v>-45</v>
      </c>
      <c r="F690" s="2" t="s">
        <v>69</v>
      </c>
    </row>
    <row r="691">
      <c r="A691" s="2" t="s">
        <v>13103</v>
      </c>
      <c r="B691" s="2" t="s">
        <v>13104</v>
      </c>
      <c r="C691" s="2">
        <v>2</v>
      </c>
      <c r="D691" s="2" t="s">
        <v>69</v>
      </c>
      <c r="E691" s="2">
        <v>10</v>
      </c>
      <c r="F691" s="2" t="s">
        <v>69</v>
      </c>
    </row>
    <row r="692">
      <c r="A692" s="2" t="s">
        <v>6521</v>
      </c>
      <c r="B692" s="2" t="s">
        <v>6522</v>
      </c>
      <c r="C692" s="2">
        <v>-78</v>
      </c>
      <c r="D692" s="2" t="s">
        <v>69</v>
      </c>
      <c r="E692" s="2">
        <v>-8537.88</v>
      </c>
      <c r="F692" s="2" t="s">
        <v>69</v>
      </c>
    </row>
    <row r="693">
      <c r="A693" s="2" t="s">
        <v>6523</v>
      </c>
      <c r="B693" s="2" t="s">
        <v>6524</v>
      </c>
      <c r="C693" s="2">
        <v>595</v>
      </c>
      <c r="D693" s="2" t="s">
        <v>69</v>
      </c>
      <c r="E693" s="2">
        <v>22009.05</v>
      </c>
      <c r="F693" s="2" t="s">
        <v>69</v>
      </c>
    </row>
    <row r="694">
      <c r="A694" s="2" t="s">
        <v>13105</v>
      </c>
      <c r="B694" s="2" t="s">
        <v>13106</v>
      </c>
      <c r="C694" s="2">
        <v>-1</v>
      </c>
      <c r="D694" s="2" t="s">
        <v>69</v>
      </c>
      <c r="E694" s="2">
        <v>-22600</v>
      </c>
      <c r="F694" s="2" t="s">
        <v>69</v>
      </c>
    </row>
    <row r="695">
      <c r="A695" s="2" t="s">
        <v>6525</v>
      </c>
      <c r="B695" s="2" t="s">
        <v>6526</v>
      </c>
      <c r="C695" s="2">
        <v>370</v>
      </c>
      <c r="D695" s="2" t="s">
        <v>69</v>
      </c>
      <c r="E695" s="2">
        <v>84134.3</v>
      </c>
      <c r="F695" s="2" t="s">
        <v>69</v>
      </c>
    </row>
    <row r="696">
      <c r="A696" s="2" t="s">
        <v>13107</v>
      </c>
      <c r="B696" s="2" t="s">
        <v>13108</v>
      </c>
      <c r="C696" s="2">
        <v>343</v>
      </c>
      <c r="D696" s="2" t="s">
        <v>69</v>
      </c>
      <c r="E696" s="2">
        <v>1058.16</v>
      </c>
      <c r="F696" s="2" t="s">
        <v>69</v>
      </c>
    </row>
    <row r="697">
      <c r="A697" s="2" t="s">
        <v>6531</v>
      </c>
      <c r="B697" s="2" t="s">
        <v>6532</v>
      </c>
      <c r="C697" s="2">
        <v>-578</v>
      </c>
      <c r="D697" s="2" t="s">
        <v>69</v>
      </c>
      <c r="E697" s="2">
        <v>-106057.22</v>
      </c>
      <c r="F697" s="2" t="s">
        <v>69</v>
      </c>
    </row>
    <row r="698">
      <c r="A698" s="2" t="s">
        <v>13109</v>
      </c>
      <c r="B698" s="2" t="s">
        <v>13110</v>
      </c>
      <c r="C698" s="2">
        <v>4926</v>
      </c>
      <c r="D698" s="2" t="s">
        <v>69</v>
      </c>
      <c r="E698" s="2">
        <v>77880.06</v>
      </c>
      <c r="F698" s="2" t="s">
        <v>69</v>
      </c>
    </row>
    <row r="699">
      <c r="A699" s="2" t="s">
        <v>13111</v>
      </c>
      <c r="B699" s="2" t="s">
        <v>13112</v>
      </c>
      <c r="C699" s="2">
        <v>234</v>
      </c>
      <c r="D699" s="2" t="s">
        <v>69</v>
      </c>
      <c r="E699" s="2">
        <v>8330.4</v>
      </c>
      <c r="F699" s="2" t="s">
        <v>69</v>
      </c>
    </row>
    <row r="700">
      <c r="A700" s="2" t="s">
        <v>6535</v>
      </c>
      <c r="B700" s="2" t="s">
        <v>6536</v>
      </c>
      <c r="C700" s="2">
        <v>195</v>
      </c>
      <c r="D700" s="2" t="s">
        <v>69</v>
      </c>
      <c r="E700" s="2">
        <v>16309.8</v>
      </c>
      <c r="F700" s="2" t="s">
        <v>69</v>
      </c>
    </row>
    <row r="701">
      <c r="A701" s="2" t="s">
        <v>6537</v>
      </c>
      <c r="B701" s="2" t="s">
        <v>6538</v>
      </c>
      <c r="C701" s="2">
        <v>-220</v>
      </c>
      <c r="D701" s="2" t="s">
        <v>69</v>
      </c>
      <c r="E701" s="2">
        <v>-46536.6</v>
      </c>
      <c r="F701" s="2" t="s">
        <v>69</v>
      </c>
    </row>
    <row r="702">
      <c r="A702" s="2" t="s">
        <v>6539</v>
      </c>
      <c r="B702" s="2" t="s">
        <v>6540</v>
      </c>
      <c r="C702" s="2">
        <v>185</v>
      </c>
      <c r="D702" s="2" t="s">
        <v>69</v>
      </c>
      <c r="E702" s="2">
        <v>18981</v>
      </c>
      <c r="F702" s="2" t="s">
        <v>69</v>
      </c>
    </row>
    <row r="703">
      <c r="A703" s="2" t="s">
        <v>13113</v>
      </c>
      <c r="B703" s="2" t="s">
        <v>13114</v>
      </c>
      <c r="C703" s="2">
        <v>9</v>
      </c>
      <c r="D703" s="2" t="s">
        <v>69</v>
      </c>
      <c r="E703" s="2">
        <v>2142</v>
      </c>
      <c r="F703" s="2" t="s">
        <v>69</v>
      </c>
    </row>
    <row r="704">
      <c r="A704" s="2" t="s">
        <v>6541</v>
      </c>
      <c r="B704" s="2" t="s">
        <v>13115</v>
      </c>
      <c r="C704" s="2">
        <v>22</v>
      </c>
      <c r="D704" s="2" t="s">
        <v>69</v>
      </c>
      <c r="E704" s="2">
        <v>649</v>
      </c>
      <c r="F704" s="2" t="s">
        <v>69</v>
      </c>
    </row>
    <row r="705">
      <c r="A705" s="2" t="s">
        <v>6541</v>
      </c>
      <c r="B705" s="2" t="s">
        <v>6542</v>
      </c>
      <c r="C705" s="2">
        <v>525</v>
      </c>
      <c r="D705" s="2" t="s">
        <v>69</v>
      </c>
      <c r="E705" s="2">
        <v>54652.5</v>
      </c>
      <c r="F705" s="2" t="s">
        <v>69</v>
      </c>
    </row>
    <row r="706">
      <c r="A706" s="2" t="s">
        <v>13116</v>
      </c>
      <c r="B706" s="2" t="s">
        <v>13117</v>
      </c>
      <c r="C706" s="2">
        <v>1530</v>
      </c>
      <c r="D706" s="2" t="s">
        <v>69</v>
      </c>
      <c r="E706" s="2">
        <v>30523.5</v>
      </c>
      <c r="F706" s="2" t="s">
        <v>69</v>
      </c>
    </row>
    <row r="707">
      <c r="A707" s="2" t="s">
        <v>13118</v>
      </c>
      <c r="B707" s="2" t="s">
        <v>13119</v>
      </c>
      <c r="C707" s="2">
        <v>234</v>
      </c>
      <c r="D707" s="2" t="s">
        <v>69</v>
      </c>
      <c r="E707" s="2">
        <v>2464.02</v>
      </c>
      <c r="F707" s="2" t="s">
        <v>69</v>
      </c>
    </row>
    <row r="708">
      <c r="A708" s="2" t="s">
        <v>6543</v>
      </c>
      <c r="B708" s="2" t="s">
        <v>6544</v>
      </c>
      <c r="C708" s="2">
        <v>-1323</v>
      </c>
      <c r="D708" s="2" t="s">
        <v>69</v>
      </c>
      <c r="E708" s="2">
        <v>-34014.33</v>
      </c>
      <c r="F708" s="2" t="s">
        <v>69</v>
      </c>
    </row>
    <row r="709">
      <c r="A709" s="2" t="s">
        <v>6549</v>
      </c>
      <c r="B709" s="2" t="s">
        <v>6550</v>
      </c>
      <c r="C709" s="2">
        <v>980</v>
      </c>
      <c r="D709" s="2" t="s">
        <v>69</v>
      </c>
      <c r="E709" s="2">
        <v>20888.7</v>
      </c>
      <c r="F709" s="2" t="s">
        <v>69</v>
      </c>
    </row>
    <row r="710">
      <c r="A710" s="2" t="s">
        <v>6551</v>
      </c>
      <c r="B710" s="2" t="s">
        <v>6552</v>
      </c>
      <c r="C710" s="2">
        <v>-340</v>
      </c>
      <c r="D710" s="2" t="s">
        <v>69</v>
      </c>
      <c r="E710" s="2">
        <v>-16564.8</v>
      </c>
      <c r="F710" s="2" t="s">
        <v>69</v>
      </c>
    </row>
    <row r="711">
      <c r="A711" s="2" t="s">
        <v>13120</v>
      </c>
      <c r="B711" s="2" t="s">
        <v>13121</v>
      </c>
      <c r="C711" s="2">
        <v>724</v>
      </c>
      <c r="D711" s="2" t="s">
        <v>69</v>
      </c>
      <c r="E711" s="2">
        <v>30024.28</v>
      </c>
      <c r="F711" s="2" t="s">
        <v>69</v>
      </c>
    </row>
    <row r="712">
      <c r="A712" s="2" t="s">
        <v>13122</v>
      </c>
      <c r="B712" s="2" t="s">
        <v>13123</v>
      </c>
      <c r="C712" s="2">
        <v>16</v>
      </c>
      <c r="D712" s="2" t="s">
        <v>69</v>
      </c>
      <c r="E712" s="2">
        <v>2495.52</v>
      </c>
      <c r="F712" s="2" t="s">
        <v>69</v>
      </c>
    </row>
    <row r="713">
      <c r="A713" s="2" t="s">
        <v>6563</v>
      </c>
      <c r="B713" s="2" t="s">
        <v>6564</v>
      </c>
      <c r="C713" s="2">
        <v>-370</v>
      </c>
      <c r="D713" s="2" t="s">
        <v>69</v>
      </c>
      <c r="E713" s="2">
        <v>-14196.9</v>
      </c>
      <c r="F713" s="2" t="s">
        <v>69</v>
      </c>
    </row>
    <row r="714">
      <c r="A714" s="2" t="s">
        <v>6567</v>
      </c>
      <c r="B714" s="2" t="s">
        <v>6568</v>
      </c>
      <c r="C714" s="2">
        <v>562</v>
      </c>
      <c r="D714" s="2" t="s">
        <v>69</v>
      </c>
      <c r="E714" s="2">
        <v>45769.28</v>
      </c>
      <c r="F714" s="2" t="s">
        <v>69</v>
      </c>
    </row>
    <row r="715">
      <c r="A715" s="2" t="s">
        <v>13124</v>
      </c>
      <c r="B715" s="2" t="s">
        <v>13125</v>
      </c>
      <c r="C715" s="2">
        <v>-4081</v>
      </c>
      <c r="D715" s="2" t="s">
        <v>69</v>
      </c>
      <c r="E715" s="2">
        <v>-91577.64</v>
      </c>
      <c r="F715" s="2" t="s">
        <v>69</v>
      </c>
    </row>
    <row r="716">
      <c r="A716" s="2" t="s">
        <v>13126</v>
      </c>
      <c r="B716" s="2" t="s">
        <v>13127</v>
      </c>
      <c r="C716" s="2">
        <v>670</v>
      </c>
      <c r="D716" s="2" t="s">
        <v>69</v>
      </c>
      <c r="E716" s="2">
        <v>20341.2</v>
      </c>
      <c r="F716" s="2" t="s">
        <v>69</v>
      </c>
    </row>
    <row r="717">
      <c r="A717" s="2" t="s">
        <v>13128</v>
      </c>
      <c r="B717" s="2" t="s">
        <v>13129</v>
      </c>
      <c r="C717" s="2">
        <v>474</v>
      </c>
      <c r="D717" s="2" t="s">
        <v>69</v>
      </c>
      <c r="E717" s="2">
        <v>7920.54</v>
      </c>
      <c r="F717" s="2" t="s">
        <v>69</v>
      </c>
    </row>
    <row r="718">
      <c r="A718" s="2" t="s">
        <v>6575</v>
      </c>
      <c r="B718" s="2" t="s">
        <v>6576</v>
      </c>
      <c r="C718" s="2">
        <v>-1073</v>
      </c>
      <c r="D718" s="2" t="s">
        <v>69</v>
      </c>
      <c r="E718" s="2">
        <v>-100990.76</v>
      </c>
      <c r="F718" s="2" t="s">
        <v>69</v>
      </c>
    </row>
    <row r="719">
      <c r="A719" s="2" t="s">
        <v>13130</v>
      </c>
      <c r="B719" s="2" t="s">
        <v>13131</v>
      </c>
      <c r="C719" s="2">
        <v>624</v>
      </c>
      <c r="D719" s="2" t="s">
        <v>69</v>
      </c>
      <c r="E719" s="2">
        <v>76764.48</v>
      </c>
      <c r="F719" s="2" t="s">
        <v>69</v>
      </c>
    </row>
    <row r="720">
      <c r="A720" s="2" t="s">
        <v>13132</v>
      </c>
      <c r="B720" s="2" t="s">
        <v>13133</v>
      </c>
      <c r="C720" s="2">
        <v>5</v>
      </c>
      <c r="D720" s="2" t="s">
        <v>69</v>
      </c>
      <c r="E720" s="2">
        <v>-6250</v>
      </c>
      <c r="F720" s="2" t="s">
        <v>69</v>
      </c>
    </row>
    <row r="721">
      <c r="A721" s="2" t="s">
        <v>13134</v>
      </c>
      <c r="B721" s="2" t="s">
        <v>13135</v>
      </c>
      <c r="C721" s="2">
        <v>-481</v>
      </c>
      <c r="D721" s="2" t="s">
        <v>69</v>
      </c>
      <c r="E721" s="2">
        <v>-25084.15</v>
      </c>
      <c r="F721" s="2" t="s">
        <v>69</v>
      </c>
    </row>
    <row r="722">
      <c r="A722" s="2" t="s">
        <v>6587</v>
      </c>
      <c r="B722" s="2" t="s">
        <v>6588</v>
      </c>
      <c r="C722" s="2">
        <v>-28</v>
      </c>
      <c r="D722" s="2" t="s">
        <v>69</v>
      </c>
      <c r="E722" s="2">
        <v>-5807.2</v>
      </c>
      <c r="F722" s="2" t="s">
        <v>69</v>
      </c>
    </row>
    <row r="723">
      <c r="A723" s="2" t="s">
        <v>6589</v>
      </c>
      <c r="B723" s="2" t="s">
        <v>6590</v>
      </c>
      <c r="C723" s="2">
        <v>1975</v>
      </c>
      <c r="D723" s="2" t="s">
        <v>69</v>
      </c>
      <c r="E723" s="2">
        <v>107558.5</v>
      </c>
      <c r="F723" s="2" t="s">
        <v>69</v>
      </c>
    </row>
    <row r="724">
      <c r="A724" s="2" t="s">
        <v>13136</v>
      </c>
      <c r="B724" s="2" t="s">
        <v>13137</v>
      </c>
      <c r="C724" s="2">
        <v>-296</v>
      </c>
      <c r="D724" s="2" t="s">
        <v>69</v>
      </c>
      <c r="E724" s="2">
        <v>-16836.48</v>
      </c>
      <c r="F724" s="2" t="s">
        <v>69</v>
      </c>
    </row>
    <row r="725">
      <c r="A725" s="2" t="s">
        <v>6591</v>
      </c>
      <c r="B725" s="2" t="s">
        <v>6592</v>
      </c>
      <c r="C725" s="2">
        <v>-336</v>
      </c>
      <c r="D725" s="2" t="s">
        <v>69</v>
      </c>
      <c r="E725" s="2">
        <v>-34574.4</v>
      </c>
      <c r="F725" s="2" t="s">
        <v>69</v>
      </c>
    </row>
    <row r="726">
      <c r="A726" s="2" t="s">
        <v>13138</v>
      </c>
      <c r="B726" s="2" t="s">
        <v>13139</v>
      </c>
      <c r="C726" s="2">
        <v>16</v>
      </c>
      <c r="D726" s="2" t="s">
        <v>69</v>
      </c>
      <c r="E726" s="2">
        <v>1320</v>
      </c>
      <c r="F726" s="2" t="s">
        <v>69</v>
      </c>
    </row>
    <row r="727">
      <c r="A727" s="2" t="s">
        <v>13140</v>
      </c>
      <c r="B727" s="2" t="s">
        <v>13141</v>
      </c>
      <c r="C727" s="2">
        <v>390</v>
      </c>
      <c r="D727" s="2" t="s">
        <v>69</v>
      </c>
      <c r="E727" s="2">
        <v>2070.9</v>
      </c>
      <c r="F727" s="2" t="s">
        <v>69</v>
      </c>
    </row>
    <row r="728">
      <c r="A728" s="2" t="s">
        <v>13142</v>
      </c>
      <c r="B728" s="2" t="s">
        <v>13143</v>
      </c>
      <c r="C728" s="2">
        <v>16</v>
      </c>
      <c r="D728" s="2" t="s">
        <v>69</v>
      </c>
      <c r="E728" s="2">
        <v>1360</v>
      </c>
      <c r="F728" s="2" t="s">
        <v>69</v>
      </c>
    </row>
    <row r="729">
      <c r="A729" s="2" t="s">
        <v>13144</v>
      </c>
      <c r="B729" s="2" t="s">
        <v>13145</v>
      </c>
      <c r="C729" s="2">
        <v>20</v>
      </c>
      <c r="D729" s="2" t="s">
        <v>69</v>
      </c>
      <c r="E729" s="2">
        <v>450</v>
      </c>
      <c r="F729" s="2" t="s">
        <v>69</v>
      </c>
    </row>
    <row r="730">
      <c r="A730" s="2" t="s">
        <v>13146</v>
      </c>
      <c r="B730" s="2" t="s">
        <v>13147</v>
      </c>
      <c r="C730" s="2">
        <v>11</v>
      </c>
      <c r="D730" s="2" t="s">
        <v>69</v>
      </c>
      <c r="E730" s="2">
        <v>1320</v>
      </c>
      <c r="F730" s="2" t="s">
        <v>69</v>
      </c>
    </row>
    <row r="731">
      <c r="A731" s="2" t="s">
        <v>6613</v>
      </c>
      <c r="B731" s="2" t="s">
        <v>6614</v>
      </c>
      <c r="C731" s="2">
        <v>-2554</v>
      </c>
      <c r="D731" s="2" t="s">
        <v>69</v>
      </c>
      <c r="E731" s="2">
        <v>-224139.04</v>
      </c>
      <c r="F731" s="2" t="s">
        <v>69</v>
      </c>
    </row>
    <row r="732">
      <c r="A732" s="2" t="s">
        <v>13148</v>
      </c>
      <c r="B732" s="2" t="s">
        <v>13149</v>
      </c>
      <c r="C732" s="2">
        <v>185</v>
      </c>
      <c r="D732" s="2" t="s">
        <v>69</v>
      </c>
      <c r="E732" s="2">
        <v>21343.45</v>
      </c>
      <c r="F732" s="2" t="s">
        <v>69</v>
      </c>
    </row>
    <row r="733">
      <c r="A733" s="2" t="s">
        <v>13150</v>
      </c>
      <c r="B733" s="2" t="s">
        <v>13151</v>
      </c>
      <c r="C733" s="2">
        <v>-1758</v>
      </c>
      <c r="D733" s="2" t="s">
        <v>69</v>
      </c>
      <c r="E733" s="2">
        <v>-13624.5</v>
      </c>
      <c r="F733" s="2" t="s">
        <v>69</v>
      </c>
    </row>
    <row r="734">
      <c r="A734" s="2" t="s">
        <v>6617</v>
      </c>
      <c r="B734" s="2" t="s">
        <v>6618</v>
      </c>
      <c r="C734" s="2">
        <v>-957</v>
      </c>
      <c r="D734" s="2" t="s">
        <v>69</v>
      </c>
      <c r="E734" s="2">
        <v>-87220.98</v>
      </c>
      <c r="F734" s="2" t="s">
        <v>69</v>
      </c>
    </row>
    <row r="735">
      <c r="A735" s="2" t="s">
        <v>6623</v>
      </c>
      <c r="B735" s="2" t="s">
        <v>6624</v>
      </c>
      <c r="C735" s="2">
        <v>-1001</v>
      </c>
      <c r="D735" s="2" t="s">
        <v>69</v>
      </c>
      <c r="E735" s="2">
        <v>-63373.31</v>
      </c>
      <c r="F735" s="2" t="s">
        <v>69</v>
      </c>
    </row>
    <row r="736">
      <c r="A736" s="2" t="s">
        <v>13152</v>
      </c>
      <c r="B736" s="2" t="s">
        <v>13153</v>
      </c>
      <c r="C736" s="2">
        <v>-705</v>
      </c>
      <c r="D736" s="2" t="s">
        <v>12371</v>
      </c>
      <c r="E736" s="2">
        <v>-30292.32</v>
      </c>
      <c r="F736" s="2" t="s">
        <v>12371</v>
      </c>
    </row>
    <row r="737">
      <c r="A737" s="2" t="s">
        <v>6627</v>
      </c>
      <c r="B737" s="2" t="s">
        <v>6628</v>
      </c>
      <c r="C737" s="2">
        <v>-1242</v>
      </c>
      <c r="D737" s="2" t="s">
        <v>69</v>
      </c>
      <c r="E737" s="2">
        <v>-48736.08</v>
      </c>
      <c r="F737" s="2" t="s">
        <v>69</v>
      </c>
    </row>
    <row r="738">
      <c r="A738" s="2" t="s">
        <v>6631</v>
      </c>
      <c r="B738" s="2" t="s">
        <v>6632</v>
      </c>
      <c r="C738" s="2">
        <v>-459</v>
      </c>
      <c r="D738" s="2" t="s">
        <v>69</v>
      </c>
      <c r="E738" s="2">
        <v>-40006.44</v>
      </c>
      <c r="F738" s="2" t="s">
        <v>69</v>
      </c>
    </row>
    <row r="739">
      <c r="A739" s="2" t="s">
        <v>13154</v>
      </c>
      <c r="B739" s="2" t="s">
        <v>13155</v>
      </c>
      <c r="C739" s="2">
        <v>-1850</v>
      </c>
      <c r="D739" s="2" t="s">
        <v>69</v>
      </c>
      <c r="E739" s="2">
        <v>-6160.5</v>
      </c>
      <c r="F739" s="2" t="s">
        <v>69</v>
      </c>
    </row>
    <row r="740">
      <c r="A740" s="2" t="s">
        <v>13156</v>
      </c>
      <c r="B740" s="2" t="s">
        <v>13157</v>
      </c>
      <c r="C740" s="2">
        <v>4</v>
      </c>
      <c r="D740" s="2" t="s">
        <v>69</v>
      </c>
      <c r="E740" s="2">
        <v>1380</v>
      </c>
      <c r="F740" s="2" t="s">
        <v>69</v>
      </c>
    </row>
    <row r="741">
      <c r="A741" s="2" t="s">
        <v>6633</v>
      </c>
      <c r="B741" s="2" t="s">
        <v>6634</v>
      </c>
      <c r="C741" s="2">
        <v>-778</v>
      </c>
      <c r="D741" s="2" t="s">
        <v>69</v>
      </c>
      <c r="E741" s="2">
        <v>-62909.08</v>
      </c>
      <c r="F741" s="2" t="s">
        <v>69</v>
      </c>
    </row>
    <row r="742">
      <c r="A742" s="2" t="s">
        <v>6635</v>
      </c>
      <c r="B742" s="2" t="s">
        <v>6636</v>
      </c>
      <c r="C742" s="2">
        <v>513</v>
      </c>
      <c r="D742" s="2" t="s">
        <v>69</v>
      </c>
      <c r="E742" s="2">
        <v>41265.72</v>
      </c>
      <c r="F742" s="2" t="s">
        <v>69</v>
      </c>
    </row>
    <row r="743">
      <c r="A743" s="2" t="s">
        <v>6643</v>
      </c>
      <c r="B743" s="2" t="s">
        <v>6644</v>
      </c>
      <c r="C743" s="2">
        <v>-193</v>
      </c>
      <c r="D743" s="2" t="s">
        <v>69</v>
      </c>
      <c r="E743" s="2">
        <v>-19541.25</v>
      </c>
      <c r="F743" s="2" t="s">
        <v>69</v>
      </c>
    </row>
    <row r="744">
      <c r="A744" s="2" t="s">
        <v>13158</v>
      </c>
      <c r="B744" s="2" t="s">
        <v>13159</v>
      </c>
      <c r="C744" s="2">
        <v>139</v>
      </c>
      <c r="D744" s="2" t="s">
        <v>69</v>
      </c>
      <c r="E744" s="2">
        <v>29497.19</v>
      </c>
      <c r="F744" s="2" t="s">
        <v>69</v>
      </c>
    </row>
    <row r="745">
      <c r="A745" s="2" t="s">
        <v>13160</v>
      </c>
      <c r="B745" s="2" t="s">
        <v>13161</v>
      </c>
      <c r="C745" s="2">
        <v>-198</v>
      </c>
      <c r="D745" s="2" t="s">
        <v>69</v>
      </c>
      <c r="E745" s="2">
        <v>-4575.78</v>
      </c>
      <c r="F745" s="2" t="s">
        <v>69</v>
      </c>
    </row>
    <row r="746">
      <c r="A746" s="2" t="s">
        <v>6661</v>
      </c>
      <c r="B746" s="2" t="s">
        <v>6662</v>
      </c>
      <c r="C746" s="2">
        <v>-4898</v>
      </c>
      <c r="D746" s="2" t="s">
        <v>69</v>
      </c>
      <c r="E746" s="2">
        <v>-400607.42</v>
      </c>
      <c r="F746" s="2" t="s">
        <v>69</v>
      </c>
    </row>
    <row r="747">
      <c r="A747" s="2" t="s">
        <v>13162</v>
      </c>
      <c r="B747" s="2" t="s">
        <v>13163</v>
      </c>
      <c r="C747" s="2">
        <v>39</v>
      </c>
      <c r="D747" s="2" t="s">
        <v>69</v>
      </c>
      <c r="E747" s="2">
        <v>8037.12</v>
      </c>
      <c r="F747" s="2" t="s">
        <v>69</v>
      </c>
    </row>
    <row r="748">
      <c r="A748" s="2" t="s">
        <v>6665</v>
      </c>
      <c r="B748" s="2" t="s">
        <v>6666</v>
      </c>
      <c r="C748" s="2">
        <v>-2033</v>
      </c>
      <c r="D748" s="2" t="s">
        <v>69</v>
      </c>
      <c r="E748" s="2">
        <v>-136698.92</v>
      </c>
      <c r="F748" s="2" t="s">
        <v>69</v>
      </c>
    </row>
    <row r="749">
      <c r="A749" s="2" t="s">
        <v>6667</v>
      </c>
      <c r="B749" s="2" t="s">
        <v>6668</v>
      </c>
      <c r="C749" s="2">
        <v>8</v>
      </c>
      <c r="D749" s="2" t="s">
        <v>69</v>
      </c>
      <c r="E749" s="2">
        <v>2450.24</v>
      </c>
      <c r="F749" s="2" t="s">
        <v>69</v>
      </c>
    </row>
    <row r="750">
      <c r="A750" s="2" t="s">
        <v>6671</v>
      </c>
      <c r="B750" s="2" t="s">
        <v>6672</v>
      </c>
      <c r="C750" s="2">
        <v>-88</v>
      </c>
      <c r="D750" s="2" t="s">
        <v>69</v>
      </c>
      <c r="E750" s="2">
        <v>-14297.36</v>
      </c>
      <c r="F750" s="2" t="s">
        <v>69</v>
      </c>
    </row>
    <row r="751">
      <c r="A751" s="2" t="s">
        <v>13164</v>
      </c>
      <c r="B751" s="2" t="s">
        <v>13165</v>
      </c>
      <c r="C751" s="2">
        <v>-70</v>
      </c>
      <c r="D751" s="2" t="s">
        <v>69</v>
      </c>
      <c r="E751" s="2">
        <v>-13102.6</v>
      </c>
      <c r="F751" s="2" t="s">
        <v>69</v>
      </c>
    </row>
    <row r="752">
      <c r="A752" s="2" t="s">
        <v>6677</v>
      </c>
      <c r="B752" s="2" t="s">
        <v>6678</v>
      </c>
      <c r="C752" s="2">
        <v>118</v>
      </c>
      <c r="D752" s="2" t="s">
        <v>69</v>
      </c>
      <c r="E752" s="2">
        <v>9379.82</v>
      </c>
      <c r="F752" s="2" t="s">
        <v>69</v>
      </c>
    </row>
    <row r="753">
      <c r="A753" s="2" t="s">
        <v>6683</v>
      </c>
      <c r="B753" s="2" t="s">
        <v>6684</v>
      </c>
      <c r="C753" s="2">
        <v>-1523</v>
      </c>
      <c r="D753" s="2" t="s">
        <v>69</v>
      </c>
      <c r="E753" s="2">
        <v>-73241.07</v>
      </c>
      <c r="F753" s="2" t="s">
        <v>69</v>
      </c>
    </row>
    <row r="754">
      <c r="A754" s="2" t="s">
        <v>13166</v>
      </c>
      <c r="B754" s="2" t="s">
        <v>13167</v>
      </c>
      <c r="C754" s="2">
        <v>56</v>
      </c>
      <c r="D754" s="2" t="s">
        <v>69</v>
      </c>
      <c r="E754" s="2">
        <v>1584.24</v>
      </c>
      <c r="F754" s="2" t="s">
        <v>69</v>
      </c>
    </row>
    <row r="755">
      <c r="A755" s="2" t="s">
        <v>13168</v>
      </c>
      <c r="B755" s="2" t="s">
        <v>13169</v>
      </c>
      <c r="C755" s="2">
        <v>-8</v>
      </c>
      <c r="D755" s="2" t="s">
        <v>69</v>
      </c>
      <c r="E755" s="2">
        <v>-170.56</v>
      </c>
      <c r="F755" s="2" t="s">
        <v>69</v>
      </c>
    </row>
    <row r="756">
      <c r="A756" s="2" t="s">
        <v>13170</v>
      </c>
      <c r="B756" s="2" t="s">
        <v>13171</v>
      </c>
      <c r="C756" s="2">
        <v>3978</v>
      </c>
      <c r="D756" s="2" t="s">
        <v>69</v>
      </c>
      <c r="E756" s="2">
        <v>8154.9</v>
      </c>
      <c r="F756" s="2" t="s">
        <v>69</v>
      </c>
    </row>
    <row r="757">
      <c r="A757" s="2" t="s">
        <v>13172</v>
      </c>
      <c r="B757" s="2" t="s">
        <v>6690</v>
      </c>
      <c r="C757" s="2">
        <v>205</v>
      </c>
      <c r="D757" s="2" t="s">
        <v>69</v>
      </c>
      <c r="E757" s="2">
        <v>33111.6</v>
      </c>
      <c r="F757" s="2" t="s">
        <v>69</v>
      </c>
    </row>
    <row r="758">
      <c r="A758" s="2" t="s">
        <v>13173</v>
      </c>
      <c r="B758" s="2" t="s">
        <v>13174</v>
      </c>
      <c r="C758" s="2">
        <v>-2607</v>
      </c>
      <c r="D758" s="2" t="s">
        <v>69</v>
      </c>
      <c r="E758" s="2">
        <v>-42780.87</v>
      </c>
      <c r="F758" s="2" t="s">
        <v>69</v>
      </c>
    </row>
    <row r="759">
      <c r="A759" s="2" t="s">
        <v>13175</v>
      </c>
      <c r="B759" s="2" t="s">
        <v>13176</v>
      </c>
      <c r="C759" s="2">
        <v>-312</v>
      </c>
      <c r="D759" s="2" t="s">
        <v>69</v>
      </c>
      <c r="E759" s="2">
        <v>-11737.44</v>
      </c>
      <c r="F759" s="2" t="s">
        <v>69</v>
      </c>
    </row>
    <row r="760">
      <c r="A760" s="2" t="s">
        <v>13177</v>
      </c>
      <c r="B760" s="2" t="s">
        <v>13178</v>
      </c>
      <c r="C760" s="2">
        <v>156</v>
      </c>
      <c r="D760" s="2" t="s">
        <v>69</v>
      </c>
      <c r="E760" s="2">
        <v>2268.24</v>
      </c>
      <c r="F760" s="2" t="s">
        <v>69</v>
      </c>
    </row>
    <row r="761">
      <c r="A761" s="2" t="s">
        <v>6697</v>
      </c>
      <c r="B761" s="2" t="s">
        <v>6698</v>
      </c>
      <c r="C761" s="2">
        <v>37</v>
      </c>
      <c r="D761" s="2" t="s">
        <v>69</v>
      </c>
      <c r="E761" s="2">
        <v>5446.4</v>
      </c>
      <c r="F761" s="2" t="s">
        <v>69</v>
      </c>
    </row>
    <row r="762">
      <c r="A762" s="2" t="s">
        <v>6697</v>
      </c>
      <c r="B762" s="2" t="s">
        <v>6698</v>
      </c>
      <c r="C762" s="2">
        <v>-208</v>
      </c>
      <c r="D762" s="2" t="s">
        <v>69</v>
      </c>
      <c r="E762" s="2">
        <v>-30617.6</v>
      </c>
      <c r="F762" s="2" t="s">
        <v>69</v>
      </c>
    </row>
    <row r="763">
      <c r="A763" s="2" t="s">
        <v>6701</v>
      </c>
      <c r="B763" s="2" t="s">
        <v>6702</v>
      </c>
      <c r="C763" s="2">
        <v>-61</v>
      </c>
      <c r="D763" s="2" t="s">
        <v>69</v>
      </c>
      <c r="E763" s="2">
        <v>-20554.56</v>
      </c>
      <c r="F763" s="2" t="s">
        <v>69</v>
      </c>
    </row>
    <row r="764">
      <c r="A764" s="2" t="s">
        <v>13179</v>
      </c>
      <c r="B764" s="2" t="s">
        <v>13180</v>
      </c>
      <c r="C764" s="2">
        <v>-2</v>
      </c>
      <c r="D764" s="2" t="s">
        <v>69</v>
      </c>
      <c r="E764" s="2">
        <v>-14</v>
      </c>
      <c r="F764" s="2" t="s">
        <v>69</v>
      </c>
    </row>
    <row r="765">
      <c r="A765" s="2" t="s">
        <v>13181</v>
      </c>
      <c r="B765" s="2" t="s">
        <v>13182</v>
      </c>
      <c r="C765" s="2">
        <v>-3</v>
      </c>
      <c r="D765" s="2" t="s">
        <v>69</v>
      </c>
      <c r="E765" s="2">
        <v>-147</v>
      </c>
      <c r="F765" s="2" t="s">
        <v>69</v>
      </c>
    </row>
    <row r="766">
      <c r="A766" s="2" t="s">
        <v>6705</v>
      </c>
      <c r="B766" s="2" t="s">
        <v>13183</v>
      </c>
      <c r="C766" s="2">
        <v>1443</v>
      </c>
      <c r="D766" s="2" t="s">
        <v>69</v>
      </c>
      <c r="E766" s="2">
        <v>157041.69</v>
      </c>
      <c r="F766" s="2" t="s">
        <v>69</v>
      </c>
    </row>
    <row r="767">
      <c r="A767" s="2" t="s">
        <v>6711</v>
      </c>
      <c r="B767" s="2" t="s">
        <v>6712</v>
      </c>
      <c r="C767" s="2">
        <v>451</v>
      </c>
      <c r="D767" s="2" t="s">
        <v>69</v>
      </c>
      <c r="E767" s="2">
        <v>32665.93</v>
      </c>
      <c r="F767" s="2" t="s">
        <v>69</v>
      </c>
    </row>
    <row r="768">
      <c r="A768" s="2" t="s">
        <v>13184</v>
      </c>
      <c r="B768" s="2" t="s">
        <v>13185</v>
      </c>
      <c r="C768" s="2">
        <v>18458</v>
      </c>
      <c r="D768" s="2" t="s">
        <v>69</v>
      </c>
      <c r="E768" s="2">
        <v>267641</v>
      </c>
      <c r="F768" s="2" t="s">
        <v>69</v>
      </c>
    </row>
    <row r="769">
      <c r="A769" s="2" t="s">
        <v>13186</v>
      </c>
      <c r="B769" s="2" t="s">
        <v>13187</v>
      </c>
      <c r="C769" s="2">
        <v>312</v>
      </c>
      <c r="D769" s="2" t="s">
        <v>12371</v>
      </c>
      <c r="E769" s="2">
        <v>9504.15</v>
      </c>
      <c r="F769" s="2" t="s">
        <v>12371</v>
      </c>
    </row>
    <row r="770">
      <c r="A770" s="2" t="s">
        <v>6713</v>
      </c>
      <c r="B770" s="2" t="s">
        <v>6714</v>
      </c>
      <c r="C770" s="2">
        <v>210</v>
      </c>
      <c r="D770" s="2" t="s">
        <v>69</v>
      </c>
      <c r="E770" s="2">
        <v>10212.3</v>
      </c>
      <c r="F770" s="2" t="s">
        <v>69</v>
      </c>
    </row>
    <row r="771">
      <c r="A771" s="2" t="s">
        <v>13188</v>
      </c>
      <c r="B771" s="2" t="s">
        <v>13189</v>
      </c>
      <c r="C771" s="2">
        <v>10</v>
      </c>
      <c r="D771" s="2" t="s">
        <v>69</v>
      </c>
      <c r="E771" s="2">
        <v>89800</v>
      </c>
      <c r="F771" s="2" t="s">
        <v>69</v>
      </c>
    </row>
    <row r="772">
      <c r="A772" s="2" t="s">
        <v>13190</v>
      </c>
      <c r="B772" s="2" t="s">
        <v>13191</v>
      </c>
      <c r="C772" s="2">
        <v>8</v>
      </c>
      <c r="D772" s="2" t="s">
        <v>69</v>
      </c>
      <c r="E772" s="2">
        <v>-11752.32</v>
      </c>
      <c r="F772" s="2" t="s">
        <v>69</v>
      </c>
    </row>
    <row r="773">
      <c r="A773" s="2" t="s">
        <v>6717</v>
      </c>
      <c r="B773" s="2" t="s">
        <v>6718</v>
      </c>
      <c r="C773" s="2">
        <v>3054</v>
      </c>
      <c r="D773" s="2" t="s">
        <v>69</v>
      </c>
      <c r="E773" s="2">
        <v>75128.4</v>
      </c>
      <c r="F773" s="2" t="s">
        <v>69</v>
      </c>
    </row>
    <row r="774">
      <c r="A774" s="2" t="s">
        <v>6721</v>
      </c>
      <c r="B774" s="2" t="s">
        <v>6722</v>
      </c>
      <c r="C774" s="2">
        <v>8</v>
      </c>
      <c r="D774" s="2" t="s">
        <v>69</v>
      </c>
      <c r="E774" s="2">
        <v>1085.2</v>
      </c>
      <c r="F774" s="2" t="s">
        <v>69</v>
      </c>
    </row>
    <row r="775">
      <c r="A775" s="2" t="s">
        <v>13192</v>
      </c>
      <c r="B775" s="2" t="s">
        <v>13193</v>
      </c>
      <c r="C775" s="2">
        <v>-56</v>
      </c>
      <c r="D775" s="2" t="s">
        <v>69</v>
      </c>
      <c r="E775" s="2">
        <v>-4995.2</v>
      </c>
      <c r="F775" s="2" t="s">
        <v>69</v>
      </c>
    </row>
    <row r="776">
      <c r="A776" s="2" t="s">
        <v>13194</v>
      </c>
      <c r="B776" s="2" t="s">
        <v>6724</v>
      </c>
      <c r="C776" s="2">
        <v>814</v>
      </c>
      <c r="D776" s="2" t="s">
        <v>69</v>
      </c>
      <c r="E776" s="2">
        <v>15759.04</v>
      </c>
      <c r="F776" s="2" t="s">
        <v>69</v>
      </c>
    </row>
    <row r="777">
      <c r="A777" s="2" t="s">
        <v>13195</v>
      </c>
      <c r="B777" s="2" t="s">
        <v>13196</v>
      </c>
      <c r="C777" s="2">
        <v>7</v>
      </c>
      <c r="D777" s="2" t="s">
        <v>69</v>
      </c>
      <c r="E777" s="2">
        <v>3447.5</v>
      </c>
      <c r="F777" s="2" t="s">
        <v>69</v>
      </c>
    </row>
    <row r="778">
      <c r="A778" s="2" t="s">
        <v>6725</v>
      </c>
      <c r="B778" s="2" t="s">
        <v>6726</v>
      </c>
      <c r="C778" s="2">
        <v>641</v>
      </c>
      <c r="D778" s="2" t="s">
        <v>69</v>
      </c>
      <c r="E778" s="2">
        <v>100310.09</v>
      </c>
      <c r="F778" s="2" t="s">
        <v>69</v>
      </c>
    </row>
    <row r="779">
      <c r="A779" s="2" t="s">
        <v>13197</v>
      </c>
      <c r="B779" s="2" t="s">
        <v>13198</v>
      </c>
      <c r="C779" s="2">
        <v>-246</v>
      </c>
      <c r="D779" s="2" t="s">
        <v>13199</v>
      </c>
      <c r="E779" s="2">
        <v>-4336.53</v>
      </c>
      <c r="F779" s="2" t="s">
        <v>13199</v>
      </c>
    </row>
    <row r="780">
      <c r="A780" s="2" t="s">
        <v>13200</v>
      </c>
      <c r="B780" s="2" t="s">
        <v>13201</v>
      </c>
      <c r="C780" s="2">
        <v>236</v>
      </c>
      <c r="D780" s="2" t="s">
        <v>69</v>
      </c>
      <c r="E780" s="2">
        <v>2135.8</v>
      </c>
      <c r="F780" s="2" t="s">
        <v>69</v>
      </c>
    </row>
    <row r="781">
      <c r="A781" s="2" t="s">
        <v>13202</v>
      </c>
      <c r="B781" s="2" t="s">
        <v>13203</v>
      </c>
      <c r="C781" s="2">
        <v>1286</v>
      </c>
      <c r="D781" s="2" t="s">
        <v>69</v>
      </c>
      <c r="E781" s="2">
        <v>59284.6</v>
      </c>
      <c r="F781" s="2" t="s">
        <v>69</v>
      </c>
    </row>
    <row r="782">
      <c r="A782" s="2" t="s">
        <v>13202</v>
      </c>
      <c r="B782" s="2" t="s">
        <v>13204</v>
      </c>
      <c r="C782" s="2">
        <v>449</v>
      </c>
      <c r="D782" s="2" t="s">
        <v>12371</v>
      </c>
      <c r="E782" s="2">
        <v>41347.63</v>
      </c>
      <c r="F782" s="2" t="s">
        <v>12371</v>
      </c>
    </row>
    <row r="783">
      <c r="A783" s="2" t="s">
        <v>13205</v>
      </c>
      <c r="B783" s="2" t="s">
        <v>13206</v>
      </c>
      <c r="C783" s="2">
        <v>-222</v>
      </c>
      <c r="D783" s="2" t="s">
        <v>69</v>
      </c>
      <c r="E783" s="2">
        <v>-29432.76</v>
      </c>
      <c r="F783" s="2" t="s">
        <v>69</v>
      </c>
    </row>
    <row r="784">
      <c r="A784" s="2" t="s">
        <v>13207</v>
      </c>
      <c r="B784" s="2" t="s">
        <v>13208</v>
      </c>
      <c r="C784" s="2">
        <v>62</v>
      </c>
      <c r="D784" s="2" t="s">
        <v>69</v>
      </c>
      <c r="E784" s="2">
        <v>5149.72</v>
      </c>
      <c r="F784" s="2" t="s">
        <v>69</v>
      </c>
    </row>
    <row r="785">
      <c r="A785" s="2" t="s">
        <v>13209</v>
      </c>
      <c r="B785" s="2" t="s">
        <v>13210</v>
      </c>
      <c r="C785" s="2">
        <v>1</v>
      </c>
      <c r="D785" s="2" t="s">
        <v>69</v>
      </c>
      <c r="E785" s="2">
        <v>292.5</v>
      </c>
      <c r="F785" s="2" t="s">
        <v>69</v>
      </c>
    </row>
    <row r="786">
      <c r="A786" s="2" t="s">
        <v>6733</v>
      </c>
      <c r="B786" s="2" t="s">
        <v>6734</v>
      </c>
      <c r="C786" s="2">
        <v>607</v>
      </c>
      <c r="D786" s="2" t="s">
        <v>69</v>
      </c>
      <c r="E786" s="2">
        <v>50150.34</v>
      </c>
      <c r="F786" s="2" t="s">
        <v>69</v>
      </c>
    </row>
    <row r="787">
      <c r="A787" s="2" t="s">
        <v>13211</v>
      </c>
      <c r="B787" s="2" t="s">
        <v>6736</v>
      </c>
      <c r="C787" s="2">
        <v>-477</v>
      </c>
      <c r="D787" s="2" t="s">
        <v>69</v>
      </c>
      <c r="E787" s="2">
        <v>-11443.23</v>
      </c>
      <c r="F787" s="2" t="s">
        <v>69</v>
      </c>
    </row>
    <row r="788">
      <c r="A788" s="2" t="s">
        <v>13212</v>
      </c>
      <c r="B788" s="2" t="s">
        <v>13213</v>
      </c>
      <c r="C788" s="2">
        <v>-553</v>
      </c>
      <c r="D788" s="2" t="s">
        <v>69</v>
      </c>
      <c r="E788" s="2">
        <v>-5347.51</v>
      </c>
      <c r="F788" s="2" t="s">
        <v>69</v>
      </c>
    </row>
    <row r="789">
      <c r="A789" s="2" t="s">
        <v>13214</v>
      </c>
      <c r="B789" s="2" t="s">
        <v>13215</v>
      </c>
      <c r="C789" s="2">
        <v>-148</v>
      </c>
      <c r="D789" s="2" t="s">
        <v>69</v>
      </c>
      <c r="E789" s="2">
        <v>-8588.44</v>
      </c>
      <c r="F789" s="2" t="s">
        <v>69</v>
      </c>
    </row>
    <row r="790">
      <c r="A790" s="2" t="s">
        <v>13216</v>
      </c>
      <c r="B790" s="2" t="s">
        <v>13217</v>
      </c>
      <c r="C790" s="2">
        <v>-1120</v>
      </c>
      <c r="D790" s="2" t="s">
        <v>69</v>
      </c>
      <c r="E790" s="2">
        <v>-12140.8</v>
      </c>
      <c r="F790" s="2" t="s">
        <v>69</v>
      </c>
    </row>
    <row r="791">
      <c r="A791" s="2" t="s">
        <v>13218</v>
      </c>
      <c r="B791" s="2" t="s">
        <v>13219</v>
      </c>
      <c r="C791" s="2">
        <v>156</v>
      </c>
      <c r="D791" s="2" t="s">
        <v>69</v>
      </c>
      <c r="E791" s="2">
        <v>16754.4</v>
      </c>
      <c r="F791" s="2" t="s">
        <v>69</v>
      </c>
    </row>
    <row r="792">
      <c r="A792" s="2" t="s">
        <v>13220</v>
      </c>
      <c r="B792" s="2" t="s">
        <v>13221</v>
      </c>
      <c r="C792" s="2">
        <v>-444</v>
      </c>
      <c r="D792" s="2" t="s">
        <v>69</v>
      </c>
      <c r="E792" s="2">
        <v>-11730.48</v>
      </c>
      <c r="F792" s="2" t="s">
        <v>69</v>
      </c>
    </row>
    <row r="793">
      <c r="A793" s="2" t="s">
        <v>6751</v>
      </c>
      <c r="B793" s="2" t="s">
        <v>6752</v>
      </c>
      <c r="C793" s="2">
        <v>-308</v>
      </c>
      <c r="D793" s="2" t="s">
        <v>69</v>
      </c>
      <c r="E793" s="2">
        <v>-44509.08</v>
      </c>
      <c r="F793" s="2" t="s">
        <v>69</v>
      </c>
    </row>
    <row r="794">
      <c r="A794" s="2" t="s">
        <v>13222</v>
      </c>
      <c r="B794" s="2" t="s">
        <v>13223</v>
      </c>
      <c r="C794" s="2">
        <v>-740</v>
      </c>
      <c r="D794" s="2" t="s">
        <v>69</v>
      </c>
      <c r="E794" s="2">
        <v>-37880.6</v>
      </c>
      <c r="F794" s="2" t="s">
        <v>69</v>
      </c>
    </row>
    <row r="795">
      <c r="A795" s="2" t="s">
        <v>6761</v>
      </c>
      <c r="B795" s="2" t="s">
        <v>6762</v>
      </c>
      <c r="C795" s="2">
        <v>194</v>
      </c>
      <c r="D795" s="2" t="s">
        <v>69</v>
      </c>
      <c r="E795" s="2">
        <v>47968.44</v>
      </c>
      <c r="F795" s="2" t="s">
        <v>69</v>
      </c>
    </row>
    <row r="796">
      <c r="A796" s="2" t="s">
        <v>13224</v>
      </c>
      <c r="B796" s="2" t="s">
        <v>6764</v>
      </c>
      <c r="C796" s="2">
        <v>75</v>
      </c>
      <c r="D796" s="2" t="s">
        <v>69</v>
      </c>
      <c r="E796" s="2">
        <v>42924</v>
      </c>
      <c r="F796" s="2" t="s">
        <v>69</v>
      </c>
    </row>
    <row r="797">
      <c r="A797" s="2" t="s">
        <v>13225</v>
      </c>
      <c r="B797" s="2" t="s">
        <v>13226</v>
      </c>
      <c r="C797" s="2">
        <v>15</v>
      </c>
      <c r="D797" s="2" t="s">
        <v>69</v>
      </c>
      <c r="E797" s="2">
        <v>4703.55</v>
      </c>
      <c r="F797" s="2" t="s">
        <v>69</v>
      </c>
    </row>
    <row r="798">
      <c r="A798" s="2" t="s">
        <v>13227</v>
      </c>
      <c r="B798" s="2" t="s">
        <v>13228</v>
      </c>
      <c r="C798" s="2">
        <v>-136</v>
      </c>
      <c r="D798" s="2" t="s">
        <v>69</v>
      </c>
      <c r="E798" s="2">
        <v>-5518.88</v>
      </c>
      <c r="F798" s="2" t="s">
        <v>69</v>
      </c>
    </row>
    <row r="799">
      <c r="A799" s="2" t="s">
        <v>13229</v>
      </c>
      <c r="B799" s="2" t="s">
        <v>13230</v>
      </c>
      <c r="C799" s="2">
        <v>780</v>
      </c>
      <c r="D799" s="2" t="s">
        <v>12371</v>
      </c>
      <c r="E799" s="2">
        <v>10715.21</v>
      </c>
      <c r="F799" s="2" t="s">
        <v>12371</v>
      </c>
    </row>
    <row r="800">
      <c r="A800" s="2" t="s">
        <v>13231</v>
      </c>
      <c r="B800" s="2" t="s">
        <v>13232</v>
      </c>
      <c r="C800" s="2">
        <v>78</v>
      </c>
      <c r="D800" s="2" t="s">
        <v>69</v>
      </c>
      <c r="E800" s="2">
        <v>2583.36</v>
      </c>
      <c r="F800" s="2" t="s">
        <v>69</v>
      </c>
    </row>
    <row r="801">
      <c r="A801" s="2" t="s">
        <v>13233</v>
      </c>
      <c r="B801" s="2" t="s">
        <v>13234</v>
      </c>
      <c r="C801" s="2">
        <v>999</v>
      </c>
      <c r="D801" s="2" t="s">
        <v>69</v>
      </c>
      <c r="E801" s="2">
        <v>24515.46</v>
      </c>
      <c r="F801" s="2" t="s">
        <v>69</v>
      </c>
    </row>
    <row r="802">
      <c r="A802" s="2" t="s">
        <v>13235</v>
      </c>
      <c r="B802" s="2" t="s">
        <v>13236</v>
      </c>
      <c r="C802" s="2">
        <v>637</v>
      </c>
      <c r="D802" s="2" t="s">
        <v>69</v>
      </c>
      <c r="E802" s="2">
        <v>25378.08</v>
      </c>
      <c r="F802" s="2" t="s">
        <v>69</v>
      </c>
    </row>
    <row r="803">
      <c r="A803" s="2" t="s">
        <v>13237</v>
      </c>
      <c r="B803" s="2" t="s">
        <v>13238</v>
      </c>
      <c r="C803" s="2">
        <v>2827</v>
      </c>
      <c r="D803" s="2" t="s">
        <v>69</v>
      </c>
      <c r="E803" s="2">
        <v>43903.31</v>
      </c>
      <c r="F803" s="2" t="s">
        <v>69</v>
      </c>
    </row>
    <row r="804">
      <c r="A804" s="2" t="s">
        <v>6781</v>
      </c>
      <c r="B804" s="2" t="s">
        <v>6782</v>
      </c>
      <c r="C804" s="2">
        <v>185</v>
      </c>
      <c r="D804" s="2" t="s">
        <v>69</v>
      </c>
      <c r="E804" s="2">
        <v>7805.15</v>
      </c>
      <c r="F804" s="2" t="s">
        <v>69</v>
      </c>
    </row>
    <row r="805">
      <c r="A805" s="2" t="s">
        <v>6785</v>
      </c>
      <c r="B805" s="2" t="s">
        <v>6786</v>
      </c>
      <c r="C805" s="2">
        <v>-146</v>
      </c>
      <c r="D805" s="2" t="s">
        <v>69</v>
      </c>
      <c r="E805" s="2">
        <v>-13294.76</v>
      </c>
      <c r="F805" s="2" t="s">
        <v>69</v>
      </c>
    </row>
    <row r="806">
      <c r="A806" s="2" t="s">
        <v>6787</v>
      </c>
      <c r="B806" s="2" t="s">
        <v>13239</v>
      </c>
      <c r="C806" s="2">
        <v>-2395</v>
      </c>
      <c r="D806" s="2" t="s">
        <v>69</v>
      </c>
      <c r="E806" s="2">
        <v>-200222</v>
      </c>
      <c r="F806" s="2" t="s">
        <v>69</v>
      </c>
    </row>
    <row r="807">
      <c r="A807" s="2" t="s">
        <v>13240</v>
      </c>
      <c r="B807" s="2" t="s">
        <v>13241</v>
      </c>
      <c r="C807" s="2">
        <v>-1422</v>
      </c>
      <c r="D807" s="2" t="s">
        <v>69</v>
      </c>
      <c r="E807" s="2">
        <v>-31284</v>
      </c>
      <c r="F807" s="2" t="s">
        <v>69</v>
      </c>
    </row>
    <row r="808">
      <c r="A808" s="2" t="s">
        <v>13242</v>
      </c>
      <c r="B808" s="2" t="s">
        <v>6792</v>
      </c>
      <c r="C808" s="2">
        <v>296</v>
      </c>
      <c r="D808" s="2" t="s">
        <v>69</v>
      </c>
      <c r="E808" s="2">
        <v>11662.4</v>
      </c>
      <c r="F808" s="2" t="s">
        <v>69</v>
      </c>
    </row>
    <row r="809">
      <c r="A809" s="2" t="s">
        <v>13243</v>
      </c>
      <c r="B809" s="2" t="s">
        <v>13244</v>
      </c>
      <c r="C809" s="2">
        <v>255</v>
      </c>
      <c r="D809" s="2" t="s">
        <v>12368</v>
      </c>
      <c r="E809" s="2">
        <v>4612.59</v>
      </c>
      <c r="F809" s="2" t="s">
        <v>12368</v>
      </c>
    </row>
    <row r="810">
      <c r="A810" s="2" t="s">
        <v>13245</v>
      </c>
      <c r="B810" s="2" t="s">
        <v>13246</v>
      </c>
      <c r="C810" s="2">
        <v>-1404</v>
      </c>
      <c r="D810" s="2" t="s">
        <v>12818</v>
      </c>
      <c r="E810" s="2">
        <v>-54477.57</v>
      </c>
      <c r="F810" s="2" t="s">
        <v>12818</v>
      </c>
    </row>
    <row r="811">
      <c r="A811" s="2" t="s">
        <v>13247</v>
      </c>
      <c r="B811" s="2" t="s">
        <v>13248</v>
      </c>
      <c r="C811" s="2">
        <v>-2333</v>
      </c>
      <c r="D811" s="2" t="s">
        <v>12818</v>
      </c>
      <c r="E811" s="2">
        <v>-430.11</v>
      </c>
      <c r="F811" s="2" t="s">
        <v>12818</v>
      </c>
    </row>
    <row r="812">
      <c r="A812" s="2" t="s">
        <v>13247</v>
      </c>
      <c r="B812" s="2" t="s">
        <v>13248</v>
      </c>
      <c r="C812" s="2">
        <v>2333</v>
      </c>
      <c r="D812" s="2" t="s">
        <v>12818</v>
      </c>
      <c r="E812" s="2">
        <v>1795.85</v>
      </c>
      <c r="F812" s="2" t="s">
        <v>12818</v>
      </c>
    </row>
    <row r="813">
      <c r="A813" s="2" t="s">
        <v>6799</v>
      </c>
      <c r="B813" s="2" t="s">
        <v>13249</v>
      </c>
      <c r="C813" s="2">
        <v>-3647</v>
      </c>
      <c r="D813" s="2" t="s">
        <v>69</v>
      </c>
      <c r="E813" s="2">
        <v>-69110.65</v>
      </c>
      <c r="F813" s="2" t="s">
        <v>69</v>
      </c>
    </row>
    <row r="814">
      <c r="A814" s="2" t="s">
        <v>13250</v>
      </c>
      <c r="B814" s="2" t="s">
        <v>13251</v>
      </c>
      <c r="C814" s="2">
        <v>-227</v>
      </c>
      <c r="D814" s="2" t="s">
        <v>12958</v>
      </c>
      <c r="E814" s="2">
        <v>-51977.71</v>
      </c>
      <c r="F814" s="2" t="s">
        <v>12958</v>
      </c>
    </row>
    <row r="815">
      <c r="A815" s="2" t="s">
        <v>13252</v>
      </c>
      <c r="B815" s="2" t="s">
        <v>13253</v>
      </c>
      <c r="C815" s="2">
        <v>-195</v>
      </c>
      <c r="D815" s="2" t="s">
        <v>69</v>
      </c>
      <c r="E815" s="2">
        <v>-6271.2</v>
      </c>
      <c r="F815" s="2" t="s">
        <v>69</v>
      </c>
    </row>
    <row r="816">
      <c r="A816" s="2" t="s">
        <v>6805</v>
      </c>
      <c r="B816" s="2" t="s">
        <v>6806</v>
      </c>
      <c r="C816" s="2">
        <v>-70</v>
      </c>
      <c r="D816" s="2" t="s">
        <v>69</v>
      </c>
      <c r="E816" s="2">
        <v>-3929.1</v>
      </c>
      <c r="F816" s="2" t="s">
        <v>69</v>
      </c>
    </row>
    <row r="817">
      <c r="A817" s="2" t="s">
        <v>13254</v>
      </c>
      <c r="B817" s="2" t="s">
        <v>13255</v>
      </c>
      <c r="C817" s="2">
        <v>3</v>
      </c>
      <c r="D817" s="2" t="s">
        <v>69</v>
      </c>
      <c r="E817" s="2">
        <v>-387.5</v>
      </c>
      <c r="F817" s="2" t="s">
        <v>69</v>
      </c>
    </row>
    <row r="818">
      <c r="A818" s="2" t="s">
        <v>13256</v>
      </c>
      <c r="B818" s="2" t="s">
        <v>13257</v>
      </c>
      <c r="C818" s="2">
        <v>1</v>
      </c>
      <c r="D818" s="2" t="s">
        <v>69</v>
      </c>
      <c r="E818" s="2">
        <v>102</v>
      </c>
      <c r="F818" s="2" t="s">
        <v>69</v>
      </c>
    </row>
    <row r="819">
      <c r="A819" s="2" t="s">
        <v>13258</v>
      </c>
      <c r="B819" s="2" t="s">
        <v>13259</v>
      </c>
      <c r="C819" s="2">
        <v>547</v>
      </c>
      <c r="D819" s="2" t="s">
        <v>69</v>
      </c>
      <c r="E819" s="2">
        <v>59715.99</v>
      </c>
      <c r="F819" s="2" t="s">
        <v>69</v>
      </c>
    </row>
    <row r="820">
      <c r="A820" s="2" t="s">
        <v>13260</v>
      </c>
      <c r="B820" s="2" t="s">
        <v>13261</v>
      </c>
      <c r="C820" s="2">
        <v>-11</v>
      </c>
      <c r="D820" s="2" t="s">
        <v>69</v>
      </c>
      <c r="E820" s="2">
        <v>-1089</v>
      </c>
      <c r="F820" s="2" t="s">
        <v>69</v>
      </c>
    </row>
    <row r="821">
      <c r="A821" s="2" t="s">
        <v>13260</v>
      </c>
      <c r="B821" s="2" t="s">
        <v>13262</v>
      </c>
      <c r="C821" s="2">
        <v>1077</v>
      </c>
      <c r="D821" s="2" t="s">
        <v>69</v>
      </c>
      <c r="E821" s="2">
        <v>326686.41</v>
      </c>
      <c r="F821" s="2" t="s">
        <v>69</v>
      </c>
    </row>
    <row r="822">
      <c r="A822" s="2" t="s">
        <v>13260</v>
      </c>
      <c r="B822" s="2" t="s">
        <v>13262</v>
      </c>
      <c r="C822" s="2">
        <v>-604</v>
      </c>
      <c r="D822" s="2" t="s">
        <v>69</v>
      </c>
      <c r="E822" s="2">
        <v>-183211.32</v>
      </c>
      <c r="F822" s="2" t="s">
        <v>69</v>
      </c>
    </row>
    <row r="823">
      <c r="A823" s="2" t="s">
        <v>13263</v>
      </c>
      <c r="B823" s="2" t="s">
        <v>13264</v>
      </c>
      <c r="C823" s="2">
        <v>7</v>
      </c>
      <c r="D823" s="2" t="s">
        <v>69</v>
      </c>
      <c r="E823" s="2">
        <v>430.5</v>
      </c>
      <c r="F823" s="2" t="s">
        <v>69</v>
      </c>
    </row>
    <row r="824">
      <c r="A824" s="2" t="s">
        <v>13265</v>
      </c>
      <c r="B824" s="2" t="s">
        <v>13266</v>
      </c>
      <c r="C824" s="2">
        <v>39</v>
      </c>
      <c r="D824" s="2" t="s">
        <v>69</v>
      </c>
      <c r="E824" s="2">
        <v>175.5</v>
      </c>
      <c r="F824" s="2" t="s">
        <v>69</v>
      </c>
    </row>
    <row r="825">
      <c r="A825" s="2" t="s">
        <v>13267</v>
      </c>
      <c r="B825" s="2" t="s">
        <v>13268</v>
      </c>
      <c r="C825" s="2">
        <v>16</v>
      </c>
      <c r="D825" s="2" t="s">
        <v>69</v>
      </c>
      <c r="E825" s="2">
        <v>664</v>
      </c>
      <c r="F825" s="2" t="s">
        <v>69</v>
      </c>
    </row>
    <row r="826">
      <c r="A826" s="2" t="s">
        <v>13269</v>
      </c>
      <c r="B826" s="2" t="s">
        <v>13270</v>
      </c>
      <c r="C826" s="2">
        <v>19</v>
      </c>
      <c r="D826" s="2" t="s">
        <v>69</v>
      </c>
      <c r="E826" s="2">
        <v>3401</v>
      </c>
      <c r="F826" s="2" t="s">
        <v>69</v>
      </c>
    </row>
    <row r="827">
      <c r="A827" s="2" t="s">
        <v>13271</v>
      </c>
      <c r="B827" s="2" t="s">
        <v>13272</v>
      </c>
      <c r="C827" s="2">
        <v>-592</v>
      </c>
      <c r="D827" s="2" t="s">
        <v>69</v>
      </c>
      <c r="E827" s="2">
        <v>-48324.96</v>
      </c>
      <c r="F827" s="2" t="s">
        <v>69</v>
      </c>
    </row>
    <row r="828">
      <c r="A828" s="2" t="s">
        <v>13273</v>
      </c>
      <c r="B828" s="2" t="s">
        <v>13274</v>
      </c>
      <c r="C828" s="2">
        <v>-796</v>
      </c>
      <c r="D828" s="2" t="s">
        <v>69</v>
      </c>
      <c r="E828" s="2">
        <v>-36241.88</v>
      </c>
      <c r="F828" s="2" t="s">
        <v>69</v>
      </c>
    </row>
    <row r="829">
      <c r="A829" s="2" t="s">
        <v>3744</v>
      </c>
      <c r="B829" s="2" t="s">
        <v>13275</v>
      </c>
      <c r="C829" s="2">
        <v>808</v>
      </c>
      <c r="D829" s="2" t="s">
        <v>69</v>
      </c>
      <c r="E829" s="2">
        <v>287833.84</v>
      </c>
      <c r="F829" s="2" t="s">
        <v>69</v>
      </c>
    </row>
    <row r="830">
      <c r="A830" s="2" t="s">
        <v>13276</v>
      </c>
      <c r="B830" s="2" t="s">
        <v>13277</v>
      </c>
      <c r="C830" s="2">
        <v>4</v>
      </c>
      <c r="D830" s="2" t="s">
        <v>69</v>
      </c>
      <c r="E830" s="2">
        <v>26</v>
      </c>
      <c r="F830" s="2" t="s">
        <v>69</v>
      </c>
    </row>
    <row r="831">
      <c r="A831" s="2" t="s">
        <v>13278</v>
      </c>
      <c r="B831" s="2" t="s">
        <v>13279</v>
      </c>
      <c r="C831" s="2">
        <v>99</v>
      </c>
      <c r="D831" s="2" t="s">
        <v>69</v>
      </c>
      <c r="E831" s="2">
        <v>1881</v>
      </c>
      <c r="F831" s="2" t="s">
        <v>69</v>
      </c>
    </row>
    <row r="832">
      <c r="A832" s="2" t="s">
        <v>13280</v>
      </c>
      <c r="B832" s="2" t="s">
        <v>13281</v>
      </c>
      <c r="C832" s="2">
        <v>87</v>
      </c>
      <c r="D832" s="2" t="s">
        <v>69</v>
      </c>
      <c r="E832" s="2">
        <v>4524</v>
      </c>
      <c r="F832" s="2" t="s">
        <v>69</v>
      </c>
    </row>
    <row r="833">
      <c r="A833" s="2" t="s">
        <v>13282</v>
      </c>
      <c r="B833" s="2" t="s">
        <v>13283</v>
      </c>
      <c r="C833" s="2">
        <v>22</v>
      </c>
      <c r="D833" s="2" t="s">
        <v>69</v>
      </c>
      <c r="E833" s="2">
        <v>1716</v>
      </c>
      <c r="F833" s="2" t="s">
        <v>69</v>
      </c>
    </row>
    <row r="834">
      <c r="A834" s="2" t="s">
        <v>13284</v>
      </c>
      <c r="B834" s="2" t="s">
        <v>13285</v>
      </c>
      <c r="C834" s="2">
        <v>124</v>
      </c>
      <c r="D834" s="2" t="s">
        <v>69</v>
      </c>
      <c r="E834" s="2">
        <v>5084</v>
      </c>
      <c r="F834" s="2" t="s">
        <v>69</v>
      </c>
    </row>
    <row r="835">
      <c r="A835" s="2" t="s">
        <v>13286</v>
      </c>
      <c r="B835" s="2" t="s">
        <v>13287</v>
      </c>
      <c r="C835" s="2">
        <v>-740</v>
      </c>
      <c r="D835" s="2" t="s">
        <v>69</v>
      </c>
      <c r="E835" s="2">
        <v>-39886</v>
      </c>
      <c r="F835" s="2" t="s">
        <v>69</v>
      </c>
    </row>
    <row r="836">
      <c r="A836" s="2" t="s">
        <v>13288</v>
      </c>
      <c r="B836" s="2" t="s">
        <v>13289</v>
      </c>
      <c r="C836" s="2">
        <v>-981</v>
      </c>
      <c r="D836" s="2" t="s">
        <v>69</v>
      </c>
      <c r="E836" s="2">
        <v>-42330.15</v>
      </c>
      <c r="F836" s="2" t="s">
        <v>69</v>
      </c>
    </row>
    <row r="837">
      <c r="A837" s="2" t="s">
        <v>13290</v>
      </c>
      <c r="B837" s="2" t="s">
        <v>13291</v>
      </c>
      <c r="C837" s="2">
        <v>-1560</v>
      </c>
      <c r="D837" s="2" t="s">
        <v>69</v>
      </c>
      <c r="E837" s="2">
        <v>-146468.4</v>
      </c>
      <c r="F837" s="2" t="s">
        <v>69</v>
      </c>
    </row>
    <row r="838">
      <c r="A838" s="2" t="s">
        <v>13292</v>
      </c>
      <c r="B838" s="2" t="s">
        <v>13293</v>
      </c>
      <c r="C838" s="2">
        <v>1478</v>
      </c>
      <c r="D838" s="2" t="s">
        <v>69</v>
      </c>
      <c r="E838" s="2">
        <v>74210.38</v>
      </c>
      <c r="F838" s="2" t="s">
        <v>69</v>
      </c>
    </row>
    <row r="839">
      <c r="A839" s="2" t="s">
        <v>13294</v>
      </c>
      <c r="B839" s="2" t="s">
        <v>6812</v>
      </c>
      <c r="C839" s="2">
        <v>540</v>
      </c>
      <c r="D839" s="2" t="s">
        <v>69</v>
      </c>
      <c r="E839" s="2">
        <v>44182.8</v>
      </c>
      <c r="F839" s="2" t="s">
        <v>69</v>
      </c>
    </row>
    <row r="840">
      <c r="A840" s="2" t="s">
        <v>13295</v>
      </c>
      <c r="B840" s="2" t="s">
        <v>13296</v>
      </c>
      <c r="C840" s="2">
        <v>316</v>
      </c>
      <c r="D840" s="2" t="s">
        <v>69</v>
      </c>
      <c r="E840" s="2">
        <v>11868.96</v>
      </c>
      <c r="F840" s="2" t="s">
        <v>69</v>
      </c>
    </row>
    <row r="841">
      <c r="A841" s="2" t="s">
        <v>6813</v>
      </c>
      <c r="B841" s="2" t="s">
        <v>6814</v>
      </c>
      <c r="C841" s="2">
        <v>6755</v>
      </c>
      <c r="D841" s="2" t="s">
        <v>69</v>
      </c>
      <c r="E841" s="2">
        <v>336669.2</v>
      </c>
      <c r="F841" s="2" t="s">
        <v>69</v>
      </c>
    </row>
    <row r="842">
      <c r="A842" s="2" t="s">
        <v>6815</v>
      </c>
      <c r="B842" s="2" t="s">
        <v>6816</v>
      </c>
      <c r="C842" s="2">
        <v>-24</v>
      </c>
      <c r="D842" s="2" t="s">
        <v>69</v>
      </c>
      <c r="E842" s="2">
        <v>-2879.04</v>
      </c>
      <c r="F842" s="2" t="s">
        <v>69</v>
      </c>
    </row>
    <row r="843">
      <c r="A843" s="2" t="s">
        <v>13297</v>
      </c>
      <c r="B843" s="2" t="s">
        <v>13298</v>
      </c>
      <c r="C843" s="2">
        <v>-36100</v>
      </c>
      <c r="D843" s="2" t="s">
        <v>69</v>
      </c>
      <c r="E843" s="2">
        <v>-224181</v>
      </c>
      <c r="F843" s="2" t="s">
        <v>69</v>
      </c>
    </row>
    <row r="844">
      <c r="A844" s="2" t="s">
        <v>6821</v>
      </c>
      <c r="B844" s="2" t="s">
        <v>6822</v>
      </c>
      <c r="C844" s="2">
        <v>1135</v>
      </c>
      <c r="D844" s="2" t="s">
        <v>69</v>
      </c>
      <c r="E844" s="2">
        <v>59031.35</v>
      </c>
      <c r="F844" s="2" t="s">
        <v>69</v>
      </c>
    </row>
    <row r="845">
      <c r="A845" s="2" t="s">
        <v>13299</v>
      </c>
      <c r="B845" s="2" t="s">
        <v>13300</v>
      </c>
      <c r="C845" s="2">
        <v>148</v>
      </c>
      <c r="D845" s="2" t="s">
        <v>13301</v>
      </c>
      <c r="E845" s="2">
        <v>-33.26</v>
      </c>
      <c r="F845" s="2" t="s">
        <v>13301</v>
      </c>
    </row>
    <row r="846">
      <c r="A846" s="2" t="s">
        <v>6823</v>
      </c>
      <c r="B846" s="2" t="s">
        <v>6824</v>
      </c>
      <c r="C846" s="2">
        <v>140</v>
      </c>
      <c r="D846" s="2" t="s">
        <v>69</v>
      </c>
      <c r="E846" s="2">
        <v>4589.2</v>
      </c>
      <c r="F846" s="2" t="s">
        <v>69</v>
      </c>
    </row>
    <row r="847">
      <c r="A847" s="2" t="s">
        <v>6825</v>
      </c>
      <c r="B847" s="2" t="s">
        <v>6826</v>
      </c>
      <c r="C847" s="2">
        <v>119</v>
      </c>
      <c r="D847" s="2" t="s">
        <v>69</v>
      </c>
      <c r="E847" s="2">
        <v>18008.27</v>
      </c>
      <c r="F847" s="2" t="s">
        <v>69</v>
      </c>
    </row>
    <row r="848">
      <c r="A848" s="2" t="s">
        <v>13302</v>
      </c>
      <c r="B848" s="2" t="s">
        <v>13303</v>
      </c>
      <c r="C848" s="2">
        <v>859</v>
      </c>
      <c r="D848" s="2" t="s">
        <v>69</v>
      </c>
      <c r="E848" s="2">
        <v>9148.35</v>
      </c>
      <c r="F848" s="2" t="s">
        <v>69</v>
      </c>
    </row>
    <row r="849">
      <c r="A849" s="2" t="s">
        <v>13304</v>
      </c>
      <c r="B849" s="2" t="s">
        <v>13305</v>
      </c>
      <c r="C849" s="2">
        <v>229</v>
      </c>
      <c r="D849" s="2" t="s">
        <v>69</v>
      </c>
      <c r="E849" s="2">
        <v>2290</v>
      </c>
      <c r="F849" s="2" t="s">
        <v>69</v>
      </c>
    </row>
    <row r="850">
      <c r="A850" s="2" t="s">
        <v>13306</v>
      </c>
      <c r="B850" s="2" t="s">
        <v>13307</v>
      </c>
      <c r="C850" s="2">
        <v>-70</v>
      </c>
      <c r="D850" s="2" t="s">
        <v>69</v>
      </c>
      <c r="E850" s="2">
        <v>-9909.9</v>
      </c>
      <c r="F850" s="2" t="s">
        <v>69</v>
      </c>
    </row>
    <row r="851">
      <c r="A851" s="2" t="s">
        <v>6837</v>
      </c>
      <c r="B851" s="2" t="s">
        <v>6838</v>
      </c>
      <c r="C851" s="2">
        <v>-10778</v>
      </c>
      <c r="D851" s="2" t="s">
        <v>69</v>
      </c>
      <c r="E851" s="2">
        <v>-436509</v>
      </c>
      <c r="F851" s="2" t="s">
        <v>69</v>
      </c>
    </row>
    <row r="852">
      <c r="A852" s="2" t="s">
        <v>13308</v>
      </c>
      <c r="B852" s="2" t="s">
        <v>13309</v>
      </c>
      <c r="C852" s="2">
        <v>298</v>
      </c>
      <c r="D852" s="2" t="s">
        <v>69</v>
      </c>
      <c r="E852" s="2">
        <v>6162.64</v>
      </c>
      <c r="F852" s="2" t="s">
        <v>69</v>
      </c>
    </row>
    <row r="853">
      <c r="A853" s="2" t="s">
        <v>6841</v>
      </c>
      <c r="B853" s="2" t="s">
        <v>6842</v>
      </c>
      <c r="C853" s="2">
        <v>39</v>
      </c>
      <c r="D853" s="2" t="s">
        <v>69</v>
      </c>
      <c r="E853" s="2">
        <v>8434.53</v>
      </c>
      <c r="F853" s="2" t="s">
        <v>69</v>
      </c>
    </row>
    <row r="854">
      <c r="A854" s="2" t="s">
        <v>13310</v>
      </c>
      <c r="B854" s="2" t="s">
        <v>13311</v>
      </c>
      <c r="C854" s="2">
        <v>4</v>
      </c>
      <c r="D854" s="2" t="s">
        <v>69</v>
      </c>
      <c r="E854" s="2">
        <v>2340.8</v>
      </c>
      <c r="F854" s="2" t="s">
        <v>69</v>
      </c>
    </row>
    <row r="855">
      <c r="A855" s="2" t="s">
        <v>13312</v>
      </c>
      <c r="B855" s="2" t="s">
        <v>13313</v>
      </c>
      <c r="C855" s="2">
        <v>399</v>
      </c>
      <c r="D855" s="2" t="s">
        <v>69</v>
      </c>
      <c r="E855" s="2">
        <v>9149.07</v>
      </c>
      <c r="F855" s="2" t="s">
        <v>69</v>
      </c>
    </row>
    <row r="856">
      <c r="A856" s="2" t="s">
        <v>6843</v>
      </c>
      <c r="B856" s="2" t="s">
        <v>6844</v>
      </c>
      <c r="C856" s="2">
        <v>-2023</v>
      </c>
      <c r="D856" s="2" t="s">
        <v>69</v>
      </c>
      <c r="E856" s="2">
        <v>-329040.95</v>
      </c>
      <c r="F856" s="2" t="s">
        <v>69</v>
      </c>
    </row>
    <row r="857">
      <c r="A857" s="2" t="s">
        <v>13314</v>
      </c>
      <c r="B857" s="2" t="s">
        <v>13315</v>
      </c>
      <c r="C857" s="2">
        <v>-1050</v>
      </c>
      <c r="D857" s="2" t="s">
        <v>12958</v>
      </c>
      <c r="E857" s="2">
        <v>-109893.62</v>
      </c>
      <c r="F857" s="2" t="s">
        <v>12958</v>
      </c>
    </row>
    <row r="858">
      <c r="A858" s="2" t="s">
        <v>6853</v>
      </c>
      <c r="B858" s="2" t="s">
        <v>6854</v>
      </c>
      <c r="C858" s="2">
        <v>-647</v>
      </c>
      <c r="D858" s="2" t="s">
        <v>69</v>
      </c>
      <c r="E858" s="2">
        <v>-22884.39</v>
      </c>
      <c r="F858" s="2" t="s">
        <v>69</v>
      </c>
    </row>
    <row r="859">
      <c r="A859" s="2" t="s">
        <v>6857</v>
      </c>
      <c r="B859" s="2" t="s">
        <v>6858</v>
      </c>
      <c r="C859" s="2">
        <v>612</v>
      </c>
      <c r="D859" s="2" t="s">
        <v>69</v>
      </c>
      <c r="E859" s="2">
        <v>72056.88</v>
      </c>
      <c r="F859" s="2" t="s">
        <v>69</v>
      </c>
    </row>
    <row r="860">
      <c r="A860" s="2" t="s">
        <v>6861</v>
      </c>
      <c r="B860" s="2" t="s">
        <v>6862</v>
      </c>
      <c r="C860" s="2">
        <v>700</v>
      </c>
      <c r="D860" s="2" t="s">
        <v>69</v>
      </c>
      <c r="E860" s="2">
        <v>23709</v>
      </c>
      <c r="F860" s="2" t="s">
        <v>69</v>
      </c>
    </row>
    <row r="861">
      <c r="A861" s="2" t="s">
        <v>6863</v>
      </c>
      <c r="B861" s="2" t="s">
        <v>6864</v>
      </c>
      <c r="C861" s="2">
        <v>-316</v>
      </c>
      <c r="D861" s="2" t="s">
        <v>69</v>
      </c>
      <c r="E861" s="2">
        <v>-25238.92</v>
      </c>
      <c r="F861" s="2" t="s">
        <v>69</v>
      </c>
    </row>
    <row r="862">
      <c r="A862" s="2" t="s">
        <v>13316</v>
      </c>
      <c r="B862" s="2" t="s">
        <v>13317</v>
      </c>
      <c r="C862" s="2">
        <v>1</v>
      </c>
      <c r="D862" s="2" t="s">
        <v>69</v>
      </c>
      <c r="E862" s="2">
        <v>155</v>
      </c>
      <c r="F862" s="2" t="s">
        <v>69</v>
      </c>
    </row>
    <row r="863">
      <c r="A863" s="2" t="s">
        <v>7214</v>
      </c>
      <c r="B863" s="2" t="s">
        <v>6868</v>
      </c>
      <c r="C863" s="2">
        <v>-185</v>
      </c>
      <c r="D863" s="2" t="s">
        <v>69</v>
      </c>
      <c r="E863" s="2">
        <v>-21423</v>
      </c>
      <c r="F863" s="2" t="s">
        <v>69</v>
      </c>
    </row>
    <row r="864">
      <c r="A864" s="2" t="s">
        <v>13318</v>
      </c>
      <c r="B864" s="2" t="s">
        <v>13319</v>
      </c>
      <c r="C864" s="2">
        <v>7</v>
      </c>
      <c r="D864" s="2" t="s">
        <v>69</v>
      </c>
      <c r="E864" s="2">
        <v>346.5</v>
      </c>
      <c r="F864" s="2" t="s">
        <v>69</v>
      </c>
    </row>
    <row r="865">
      <c r="A865" s="2" t="s">
        <v>13320</v>
      </c>
      <c r="B865" s="2" t="s">
        <v>13321</v>
      </c>
      <c r="C865" s="2">
        <v>78</v>
      </c>
      <c r="D865" s="2" t="s">
        <v>69</v>
      </c>
      <c r="E865" s="2">
        <v>3542.76</v>
      </c>
      <c r="F865" s="2" t="s">
        <v>69</v>
      </c>
    </row>
    <row r="866">
      <c r="A866" s="2" t="s">
        <v>13322</v>
      </c>
      <c r="B866" s="2" t="s">
        <v>7226</v>
      </c>
      <c r="C866" s="2">
        <v>1879</v>
      </c>
      <c r="D866" s="2" t="s">
        <v>69</v>
      </c>
      <c r="E866" s="2">
        <v>97012.77</v>
      </c>
      <c r="F866" s="2" t="s">
        <v>69</v>
      </c>
    </row>
    <row r="867">
      <c r="A867" s="2" t="s">
        <v>13323</v>
      </c>
      <c r="B867" s="2" t="s">
        <v>13324</v>
      </c>
      <c r="C867" s="2">
        <v>2</v>
      </c>
      <c r="D867" s="2" t="s">
        <v>69</v>
      </c>
      <c r="E867" s="2">
        <v>560</v>
      </c>
      <c r="F867" s="2" t="s">
        <v>69</v>
      </c>
    </row>
    <row r="868">
      <c r="A868" s="2" t="s">
        <v>6869</v>
      </c>
      <c r="B868" s="2" t="s">
        <v>6870</v>
      </c>
      <c r="C868" s="2">
        <v>651</v>
      </c>
      <c r="D868" s="2" t="s">
        <v>69</v>
      </c>
      <c r="E868" s="2">
        <v>78347.85</v>
      </c>
      <c r="F868" s="2" t="s">
        <v>69</v>
      </c>
    </row>
    <row r="869">
      <c r="A869" s="2" t="s">
        <v>6871</v>
      </c>
      <c r="B869" s="2" t="s">
        <v>6872</v>
      </c>
      <c r="C869" s="2">
        <v>118</v>
      </c>
      <c r="D869" s="2" t="s">
        <v>69</v>
      </c>
      <c r="E869" s="2">
        <v>7266.44</v>
      </c>
      <c r="F869" s="2" t="s">
        <v>69</v>
      </c>
    </row>
    <row r="870">
      <c r="A870" s="2" t="s">
        <v>13325</v>
      </c>
      <c r="B870" s="2" t="s">
        <v>13326</v>
      </c>
      <c r="C870" s="2">
        <v>-10981</v>
      </c>
      <c r="D870" s="2" t="s">
        <v>69</v>
      </c>
      <c r="E870" s="2">
        <v>-177013.72</v>
      </c>
      <c r="F870" s="2" t="s">
        <v>69</v>
      </c>
    </row>
    <row r="871">
      <c r="A871" s="2" t="s">
        <v>13327</v>
      </c>
      <c r="B871" s="2" t="s">
        <v>13328</v>
      </c>
      <c r="C871" s="2">
        <v>10</v>
      </c>
      <c r="D871" s="2" t="s">
        <v>69</v>
      </c>
      <c r="E871" s="2">
        <v>1000</v>
      </c>
      <c r="F871" s="2" t="s">
        <v>69</v>
      </c>
    </row>
    <row r="872">
      <c r="A872" s="2" t="s">
        <v>6877</v>
      </c>
      <c r="B872" s="2" t="s">
        <v>6878</v>
      </c>
      <c r="C872" s="2">
        <v>144</v>
      </c>
      <c r="D872" s="2" t="s">
        <v>69</v>
      </c>
      <c r="E872" s="2">
        <v>15395.04</v>
      </c>
      <c r="F872" s="2" t="s">
        <v>69</v>
      </c>
    </row>
    <row r="873">
      <c r="A873" s="2" t="s">
        <v>13329</v>
      </c>
      <c r="B873" s="2" t="s">
        <v>13330</v>
      </c>
      <c r="C873" s="2">
        <v>-592</v>
      </c>
      <c r="D873" s="2" t="s">
        <v>69</v>
      </c>
      <c r="E873" s="2">
        <v>-49532.64</v>
      </c>
      <c r="F873" s="2" t="s">
        <v>69</v>
      </c>
    </row>
    <row r="874">
      <c r="A874" s="2" t="s">
        <v>13331</v>
      </c>
      <c r="B874" s="2" t="s">
        <v>13332</v>
      </c>
      <c r="C874" s="2">
        <v>186</v>
      </c>
      <c r="D874" s="2" t="s">
        <v>12371</v>
      </c>
      <c r="E874" s="2">
        <v>42126.53</v>
      </c>
      <c r="F874" s="2" t="s">
        <v>12371</v>
      </c>
    </row>
    <row r="875">
      <c r="A875" s="2" t="s">
        <v>13333</v>
      </c>
      <c r="B875" s="2" t="s">
        <v>13334</v>
      </c>
      <c r="C875" s="2">
        <v>16</v>
      </c>
      <c r="D875" s="2" t="s">
        <v>69</v>
      </c>
      <c r="E875" s="2">
        <v>200</v>
      </c>
      <c r="F875" s="2" t="s">
        <v>69</v>
      </c>
    </row>
    <row r="876">
      <c r="A876" s="2" t="s">
        <v>13335</v>
      </c>
      <c r="B876" s="2" t="s">
        <v>13336</v>
      </c>
      <c r="C876" s="2">
        <v>2</v>
      </c>
      <c r="D876" s="2" t="s">
        <v>69</v>
      </c>
      <c r="E876" s="2">
        <v>140</v>
      </c>
      <c r="F876" s="2" t="s">
        <v>69</v>
      </c>
    </row>
    <row r="877">
      <c r="A877" s="2" t="s">
        <v>6899</v>
      </c>
      <c r="B877" s="2" t="s">
        <v>6900</v>
      </c>
      <c r="C877" s="2">
        <v>-70</v>
      </c>
      <c r="D877" s="2" t="s">
        <v>69</v>
      </c>
      <c r="E877" s="2">
        <v>-4285.4</v>
      </c>
      <c r="F877" s="2" t="s">
        <v>69</v>
      </c>
    </row>
    <row r="878">
      <c r="A878" s="2" t="s">
        <v>6901</v>
      </c>
      <c r="B878" s="2" t="s">
        <v>6902</v>
      </c>
      <c r="C878" s="2">
        <v>-184</v>
      </c>
      <c r="D878" s="2" t="s">
        <v>69</v>
      </c>
      <c r="E878" s="2">
        <v>-5069.2</v>
      </c>
      <c r="F878" s="2" t="s">
        <v>69</v>
      </c>
    </row>
    <row r="879">
      <c r="A879" s="2" t="s">
        <v>6911</v>
      </c>
      <c r="B879" s="2" t="s">
        <v>6912</v>
      </c>
      <c r="C879" s="2">
        <v>-474</v>
      </c>
      <c r="D879" s="2" t="s">
        <v>69</v>
      </c>
      <c r="E879" s="2">
        <v>-55927.26</v>
      </c>
      <c r="F879" s="2" t="s">
        <v>69</v>
      </c>
    </row>
    <row r="880">
      <c r="A880" s="2" t="s">
        <v>6913</v>
      </c>
      <c r="B880" s="2" t="s">
        <v>6914</v>
      </c>
      <c r="C880" s="2">
        <v>45</v>
      </c>
      <c r="D880" s="2" t="s">
        <v>69</v>
      </c>
      <c r="E880" s="2">
        <v>2542.5</v>
      </c>
      <c r="F880" s="2" t="s">
        <v>69</v>
      </c>
    </row>
    <row r="881">
      <c r="A881" s="2" t="s">
        <v>6913</v>
      </c>
      <c r="B881" s="2" t="s">
        <v>6914</v>
      </c>
      <c r="C881" s="2">
        <v>-74</v>
      </c>
      <c r="D881" s="2" t="s">
        <v>69</v>
      </c>
      <c r="E881" s="2">
        <v>-4181</v>
      </c>
      <c r="F881" s="2" t="s">
        <v>69</v>
      </c>
    </row>
    <row r="882">
      <c r="A882" s="2" t="s">
        <v>6915</v>
      </c>
      <c r="B882" s="2" t="s">
        <v>6916</v>
      </c>
      <c r="C882" s="2">
        <v>528</v>
      </c>
      <c r="D882" s="2" t="s">
        <v>69</v>
      </c>
      <c r="E882" s="2">
        <v>24335.52</v>
      </c>
      <c r="F882" s="2" t="s">
        <v>69</v>
      </c>
    </row>
    <row r="883">
      <c r="A883" s="2" t="s">
        <v>13337</v>
      </c>
      <c r="B883" s="2" t="s">
        <v>13338</v>
      </c>
      <c r="C883" s="2">
        <v>1050</v>
      </c>
      <c r="D883" s="2" t="s">
        <v>12368</v>
      </c>
      <c r="E883" s="2">
        <v>33447.16</v>
      </c>
      <c r="F883" s="2" t="s">
        <v>12368</v>
      </c>
    </row>
    <row r="884">
      <c r="A884" s="2" t="s">
        <v>13339</v>
      </c>
      <c r="B884" s="2" t="s">
        <v>13340</v>
      </c>
      <c r="C884" s="2">
        <v>1</v>
      </c>
      <c r="D884" s="2" t="s">
        <v>69</v>
      </c>
      <c r="E884" s="2">
        <v>37.5</v>
      </c>
      <c r="F884" s="2" t="s">
        <v>69</v>
      </c>
    </row>
    <row r="885">
      <c r="A885" s="2" t="s">
        <v>13341</v>
      </c>
      <c r="B885" s="2" t="s">
        <v>5153</v>
      </c>
      <c r="C885" s="2">
        <v>-192</v>
      </c>
      <c r="D885" s="2" t="s">
        <v>69</v>
      </c>
      <c r="E885" s="2">
        <v>-20432.64</v>
      </c>
      <c r="F885" s="2" t="s">
        <v>69</v>
      </c>
    </row>
    <row r="886">
      <c r="A886" s="2" t="s">
        <v>13342</v>
      </c>
      <c r="B886" s="2" t="s">
        <v>5347</v>
      </c>
      <c r="C886" s="2">
        <v>66</v>
      </c>
      <c r="D886" s="2" t="s">
        <v>69</v>
      </c>
      <c r="E886" s="2">
        <v>22434.06</v>
      </c>
      <c r="F886" s="2" t="s">
        <v>69</v>
      </c>
    </row>
    <row r="887">
      <c r="A887" s="2" t="s">
        <v>13343</v>
      </c>
      <c r="B887" s="2" t="s">
        <v>5357</v>
      </c>
      <c r="C887" s="2">
        <v>44</v>
      </c>
      <c r="D887" s="2" t="s">
        <v>69</v>
      </c>
      <c r="E887" s="2">
        <v>16476.24</v>
      </c>
      <c r="F887" s="2" t="s">
        <v>69</v>
      </c>
    </row>
    <row r="888">
      <c r="A888" s="2" t="s">
        <v>13344</v>
      </c>
      <c r="B888" s="2" t="s">
        <v>5521</v>
      </c>
      <c r="C888" s="2">
        <v>-545</v>
      </c>
      <c r="D888" s="2" t="s">
        <v>69</v>
      </c>
      <c r="E888" s="2">
        <v>-80491.05</v>
      </c>
      <c r="F888" s="2" t="s">
        <v>69</v>
      </c>
    </row>
    <row r="889">
      <c r="A889" s="2" t="s">
        <v>13345</v>
      </c>
      <c r="B889" s="2" t="s">
        <v>5681</v>
      </c>
      <c r="C889" s="2">
        <v>-210</v>
      </c>
      <c r="D889" s="2" t="s">
        <v>69</v>
      </c>
      <c r="E889" s="2">
        <v>-10602.9</v>
      </c>
      <c r="F889" s="2" t="s">
        <v>69</v>
      </c>
    </row>
    <row r="890">
      <c r="A890" s="2" t="s">
        <v>13346</v>
      </c>
      <c r="B890" s="2" t="s">
        <v>6016</v>
      </c>
      <c r="C890" s="2">
        <v>76</v>
      </c>
      <c r="D890" s="2" t="s">
        <v>69</v>
      </c>
      <c r="E890" s="2">
        <v>17828.08</v>
      </c>
      <c r="F890" s="2" t="s">
        <v>69</v>
      </c>
    </row>
    <row r="891">
      <c r="A891" s="2" t="s">
        <v>13347</v>
      </c>
      <c r="B891" s="2" t="s">
        <v>6090</v>
      </c>
      <c r="C891" s="2">
        <v>333</v>
      </c>
      <c r="D891" s="2" t="s">
        <v>69</v>
      </c>
      <c r="E891" s="2">
        <v>7242.75</v>
      </c>
      <c r="F891" s="2" t="s">
        <v>69</v>
      </c>
    </row>
    <row r="892">
      <c r="A892" s="2" t="s">
        <v>13348</v>
      </c>
      <c r="B892" s="2" t="s">
        <v>6114</v>
      </c>
      <c r="C892" s="2">
        <v>-550</v>
      </c>
      <c r="D892" s="2" t="s">
        <v>69</v>
      </c>
      <c r="E892" s="2">
        <v>-58124</v>
      </c>
      <c r="F892" s="2" t="s">
        <v>69</v>
      </c>
    </row>
    <row r="893">
      <c r="A893" s="2" t="s">
        <v>13349</v>
      </c>
      <c r="B893" s="2" t="s">
        <v>6584</v>
      </c>
      <c r="C893" s="2">
        <v>-1055</v>
      </c>
      <c r="D893" s="2" t="s">
        <v>69</v>
      </c>
      <c r="E893" s="2">
        <v>-154768.5</v>
      </c>
      <c r="F893" s="2" t="s">
        <v>69</v>
      </c>
    </row>
    <row r="894">
      <c r="A894" s="2" t="s">
        <v>13350</v>
      </c>
      <c r="B894" s="2" t="s">
        <v>6606</v>
      </c>
      <c r="C894" s="2">
        <v>426</v>
      </c>
      <c r="D894" s="2" t="s">
        <v>69</v>
      </c>
      <c r="E894" s="2">
        <v>53041.26</v>
      </c>
      <c r="F894" s="2" t="s">
        <v>69</v>
      </c>
    </row>
    <row r="895">
      <c r="A895" s="2" t="s">
        <v>13351</v>
      </c>
      <c r="B895" s="2" t="s">
        <v>6804</v>
      </c>
      <c r="C895" s="2">
        <v>-2136</v>
      </c>
      <c r="D895" s="2" t="s">
        <v>69</v>
      </c>
      <c r="E895" s="2">
        <v>-133841.76</v>
      </c>
      <c r="F895" s="2" t="s">
        <v>69</v>
      </c>
    </row>
    <row r="896">
      <c r="A896" s="2" t="s">
        <v>13352</v>
      </c>
      <c r="B896" s="2" t="s">
        <v>7082</v>
      </c>
      <c r="C896" s="2">
        <v>-521</v>
      </c>
      <c r="D896" s="2" t="s">
        <v>69</v>
      </c>
      <c r="E896" s="2">
        <v>-67688.32</v>
      </c>
      <c r="F896" s="2" t="s">
        <v>69</v>
      </c>
    </row>
    <row r="897">
      <c r="A897" s="2" t="s">
        <v>13352</v>
      </c>
      <c r="B897" s="2" t="s">
        <v>7082</v>
      </c>
      <c r="C897" s="2">
        <v>1170</v>
      </c>
      <c r="D897" s="2" t="s">
        <v>69</v>
      </c>
      <c r="E897" s="2">
        <v>152006.4</v>
      </c>
      <c r="F897" s="2" t="s">
        <v>69</v>
      </c>
    </row>
    <row r="898">
      <c r="A898" s="2" t="s">
        <v>13353</v>
      </c>
      <c r="B898" s="2" t="s">
        <v>7104</v>
      </c>
      <c r="C898" s="2">
        <v>-4006</v>
      </c>
      <c r="D898" s="2" t="s">
        <v>69</v>
      </c>
      <c r="E898" s="2">
        <v>-84847.08</v>
      </c>
      <c r="F898" s="2" t="s">
        <v>69</v>
      </c>
    </row>
    <row r="899">
      <c r="A899" s="2" t="s">
        <v>13354</v>
      </c>
      <c r="B899" s="2" t="s">
        <v>7130</v>
      </c>
      <c r="C899" s="2">
        <v>592</v>
      </c>
      <c r="D899" s="2" t="s">
        <v>69</v>
      </c>
      <c r="E899" s="2">
        <v>13207.52</v>
      </c>
      <c r="F899" s="2" t="s">
        <v>69</v>
      </c>
    </row>
    <row r="900">
      <c r="A900" s="2" t="s">
        <v>13355</v>
      </c>
      <c r="B900" s="2" t="s">
        <v>13356</v>
      </c>
      <c r="C900" s="2">
        <v>1139</v>
      </c>
      <c r="D900" s="2" t="s">
        <v>69</v>
      </c>
      <c r="E900" s="2">
        <v>3029.74</v>
      </c>
      <c r="F900" s="2" t="s">
        <v>69</v>
      </c>
    </row>
    <row r="901">
      <c r="A901" s="2" t="s">
        <v>6917</v>
      </c>
      <c r="B901" s="2" t="s">
        <v>6918</v>
      </c>
      <c r="C901" s="2">
        <v>-193</v>
      </c>
      <c r="D901" s="2" t="s">
        <v>69</v>
      </c>
      <c r="E901" s="2">
        <v>-58282.14</v>
      </c>
      <c r="F901" s="2" t="s">
        <v>69</v>
      </c>
    </row>
    <row r="902">
      <c r="A902" s="2" t="s">
        <v>13357</v>
      </c>
      <c r="B902" s="2" t="s">
        <v>13358</v>
      </c>
      <c r="C902" s="2">
        <v>-1</v>
      </c>
      <c r="D902" s="2" t="s">
        <v>69</v>
      </c>
      <c r="E902" s="2">
        <v>-1</v>
      </c>
      <c r="F902" s="2" t="s">
        <v>69</v>
      </c>
    </row>
    <row r="903">
      <c r="A903" s="2" t="s">
        <v>13359</v>
      </c>
      <c r="B903" s="2" t="s">
        <v>13360</v>
      </c>
      <c r="C903" s="2">
        <v>1</v>
      </c>
      <c r="D903" s="2" t="s">
        <v>69</v>
      </c>
      <c r="E903" s="2">
        <v>9.5</v>
      </c>
      <c r="F903" s="2" t="s">
        <v>69</v>
      </c>
    </row>
    <row r="904">
      <c r="A904" s="2" t="s">
        <v>13361</v>
      </c>
      <c r="B904" s="2" t="s">
        <v>6922</v>
      </c>
      <c r="C904" s="2">
        <v>329</v>
      </c>
      <c r="D904" s="2" t="s">
        <v>69</v>
      </c>
      <c r="E904" s="2">
        <v>16121</v>
      </c>
      <c r="F904" s="2" t="s">
        <v>69</v>
      </c>
    </row>
    <row r="905">
      <c r="A905" s="2" t="s">
        <v>13362</v>
      </c>
      <c r="B905" s="2" t="s">
        <v>13363</v>
      </c>
      <c r="C905" s="2">
        <v>2340</v>
      </c>
      <c r="D905" s="2" t="s">
        <v>69</v>
      </c>
      <c r="E905" s="2">
        <v>19047.6</v>
      </c>
      <c r="F905" s="2" t="s">
        <v>69</v>
      </c>
    </row>
    <row r="906">
      <c r="A906" s="2" t="s">
        <v>13364</v>
      </c>
      <c r="B906" s="2" t="s">
        <v>13365</v>
      </c>
      <c r="C906" s="2">
        <v>311</v>
      </c>
      <c r="D906" s="2" t="s">
        <v>12818</v>
      </c>
      <c r="E906" s="2">
        <v>63576.65</v>
      </c>
      <c r="F906" s="2" t="s">
        <v>12818</v>
      </c>
    </row>
    <row r="907">
      <c r="A907" s="2" t="s">
        <v>13366</v>
      </c>
      <c r="B907" s="2" t="s">
        <v>13367</v>
      </c>
      <c r="C907" s="2">
        <v>-1050</v>
      </c>
      <c r="D907" s="2" t="s">
        <v>12368</v>
      </c>
      <c r="E907" s="2">
        <v>-59994.3</v>
      </c>
      <c r="F907" s="2" t="s">
        <v>12368</v>
      </c>
    </row>
    <row r="908">
      <c r="A908" s="2" t="s">
        <v>13368</v>
      </c>
      <c r="B908" s="2" t="s">
        <v>7198</v>
      </c>
      <c r="C908" s="2">
        <v>779</v>
      </c>
      <c r="D908" s="2" t="s">
        <v>69</v>
      </c>
      <c r="E908" s="2">
        <v>32523.25</v>
      </c>
      <c r="F908" s="2" t="s">
        <v>69</v>
      </c>
    </row>
    <row r="909">
      <c r="A909" s="2" t="s">
        <v>13369</v>
      </c>
      <c r="B909" s="2" t="s">
        <v>13370</v>
      </c>
      <c r="C909" s="2">
        <v>-396</v>
      </c>
      <c r="D909" s="2" t="s">
        <v>69</v>
      </c>
      <c r="E909" s="2">
        <v>-8129.88</v>
      </c>
      <c r="F909" s="2" t="s">
        <v>69</v>
      </c>
    </row>
    <row r="910">
      <c r="A910" s="2" t="s">
        <v>6931</v>
      </c>
      <c r="B910" s="2" t="s">
        <v>6932</v>
      </c>
      <c r="C910" s="2">
        <v>-185</v>
      </c>
      <c r="D910" s="2" t="s">
        <v>69</v>
      </c>
      <c r="E910" s="2">
        <v>-17578.7</v>
      </c>
      <c r="F910" s="2" t="s">
        <v>69</v>
      </c>
    </row>
    <row r="911">
      <c r="A911" s="2" t="s">
        <v>13371</v>
      </c>
      <c r="B911" s="2" t="s">
        <v>6944</v>
      </c>
      <c r="C911" s="2">
        <v>150</v>
      </c>
      <c r="D911" s="2" t="s">
        <v>69</v>
      </c>
      <c r="E911" s="2">
        <v>19659</v>
      </c>
      <c r="F911" s="2" t="s">
        <v>69</v>
      </c>
    </row>
    <row r="912">
      <c r="A912" s="2" t="s">
        <v>6945</v>
      </c>
      <c r="B912" s="2" t="s">
        <v>6946</v>
      </c>
      <c r="C912" s="2">
        <v>462</v>
      </c>
      <c r="D912" s="2" t="s">
        <v>69</v>
      </c>
      <c r="E912" s="2">
        <v>24957.24</v>
      </c>
      <c r="F912" s="2" t="s">
        <v>69</v>
      </c>
    </row>
    <row r="913">
      <c r="A913" s="2" t="s">
        <v>13372</v>
      </c>
      <c r="B913" s="2" t="s">
        <v>6950</v>
      </c>
      <c r="C913" s="2">
        <v>-285</v>
      </c>
      <c r="D913" s="2" t="s">
        <v>69</v>
      </c>
      <c r="E913" s="2">
        <v>-4485.9</v>
      </c>
      <c r="F913" s="2" t="s">
        <v>69</v>
      </c>
    </row>
    <row r="914">
      <c r="A914" s="2" t="s">
        <v>13373</v>
      </c>
      <c r="B914" s="2" t="s">
        <v>13374</v>
      </c>
      <c r="C914" s="2">
        <v>115</v>
      </c>
      <c r="D914" s="2" t="s">
        <v>69</v>
      </c>
      <c r="E914" s="2">
        <v>2388.55</v>
      </c>
      <c r="F914" s="2" t="s">
        <v>69</v>
      </c>
    </row>
    <row r="915">
      <c r="A915" s="2" t="s">
        <v>13375</v>
      </c>
      <c r="B915" s="2" t="s">
        <v>13376</v>
      </c>
      <c r="C915" s="2">
        <v>-3650</v>
      </c>
      <c r="D915" s="2" t="s">
        <v>12818</v>
      </c>
      <c r="E915" s="2">
        <v>-4037.34</v>
      </c>
      <c r="F915" s="2" t="s">
        <v>12818</v>
      </c>
    </row>
    <row r="916">
      <c r="A916" s="2" t="s">
        <v>13377</v>
      </c>
      <c r="B916" s="2" t="s">
        <v>13378</v>
      </c>
      <c r="C916" s="2">
        <v>2506</v>
      </c>
      <c r="D916" s="2" t="s">
        <v>12371</v>
      </c>
      <c r="E916" s="2">
        <v>1628.38</v>
      </c>
      <c r="F916" s="2" t="s">
        <v>12371</v>
      </c>
    </row>
    <row r="917">
      <c r="A917" s="2" t="s">
        <v>13379</v>
      </c>
      <c r="B917" s="2" t="s">
        <v>13380</v>
      </c>
      <c r="C917" s="2">
        <v>870</v>
      </c>
      <c r="D917" s="2" t="s">
        <v>12371</v>
      </c>
      <c r="E917" s="2">
        <v>-575.72</v>
      </c>
      <c r="F917" s="2" t="s">
        <v>12371</v>
      </c>
    </row>
    <row r="918">
      <c r="A918" s="2" t="s">
        <v>13381</v>
      </c>
      <c r="B918" s="2" t="s">
        <v>13382</v>
      </c>
      <c r="C918" s="2">
        <v>-5931</v>
      </c>
      <c r="D918" s="2" t="s">
        <v>13301</v>
      </c>
      <c r="E918" s="2">
        <v>1287.21</v>
      </c>
      <c r="F918" s="2" t="s">
        <v>13301</v>
      </c>
    </row>
    <row r="919">
      <c r="A919" s="2" t="s">
        <v>13383</v>
      </c>
      <c r="B919" s="2" t="s">
        <v>13384</v>
      </c>
      <c r="C919" s="2">
        <v>767</v>
      </c>
      <c r="D919" s="2" t="s">
        <v>69</v>
      </c>
      <c r="E919" s="2">
        <v>714.21</v>
      </c>
      <c r="F919" s="2" t="s">
        <v>69</v>
      </c>
    </row>
    <row r="920">
      <c r="A920" s="2" t="s">
        <v>13385</v>
      </c>
      <c r="B920" s="2" t="s">
        <v>13386</v>
      </c>
      <c r="C920" s="2">
        <v>170</v>
      </c>
      <c r="D920" s="2" t="s">
        <v>12371</v>
      </c>
      <c r="E920" s="2">
        <v>-814.73</v>
      </c>
      <c r="F920" s="2" t="s">
        <v>12371</v>
      </c>
    </row>
    <row r="921">
      <c r="A921" s="2" t="s">
        <v>13387</v>
      </c>
      <c r="B921" s="2" t="s">
        <v>13388</v>
      </c>
      <c r="C921" s="2">
        <v>1326</v>
      </c>
      <c r="D921" s="2" t="s">
        <v>13301</v>
      </c>
      <c r="E921" s="2">
        <v>2592.81</v>
      </c>
      <c r="F921" s="2" t="s">
        <v>13301</v>
      </c>
    </row>
    <row r="922">
      <c r="A922" s="2" t="s">
        <v>13389</v>
      </c>
      <c r="B922" s="2" t="s">
        <v>13390</v>
      </c>
      <c r="C922" s="2">
        <v>-1365</v>
      </c>
      <c r="D922" s="2" t="s">
        <v>13301</v>
      </c>
      <c r="E922" s="2">
        <v>-1256.42</v>
      </c>
      <c r="F922" s="2" t="s">
        <v>13301</v>
      </c>
    </row>
    <row r="923">
      <c r="A923" s="2" t="s">
        <v>13391</v>
      </c>
      <c r="B923" s="2" t="s">
        <v>13392</v>
      </c>
      <c r="C923" s="2">
        <v>9340</v>
      </c>
      <c r="D923" s="2" t="s">
        <v>13301</v>
      </c>
      <c r="E923" s="2">
        <v>9890.92</v>
      </c>
      <c r="F923" s="2" t="s">
        <v>13301</v>
      </c>
    </row>
    <row r="924">
      <c r="A924" s="2" t="s">
        <v>13393</v>
      </c>
      <c r="B924" s="2" t="s">
        <v>13394</v>
      </c>
      <c r="C924" s="2">
        <v>1665</v>
      </c>
      <c r="D924" s="2" t="s">
        <v>69</v>
      </c>
      <c r="E924" s="2">
        <v>1051.49</v>
      </c>
      <c r="F924" s="2" t="s">
        <v>69</v>
      </c>
    </row>
    <row r="925">
      <c r="A925" s="2" t="s">
        <v>13395</v>
      </c>
      <c r="B925" s="2" t="s">
        <v>13396</v>
      </c>
      <c r="C925" s="2">
        <v>-1776</v>
      </c>
      <c r="D925" s="2" t="s">
        <v>69</v>
      </c>
      <c r="E925" s="2">
        <v>-3587.88</v>
      </c>
      <c r="F925" s="2" t="s">
        <v>69</v>
      </c>
    </row>
    <row r="926">
      <c r="A926" s="2" t="s">
        <v>13397</v>
      </c>
      <c r="B926" s="2" t="s">
        <v>13398</v>
      </c>
      <c r="C926" s="2">
        <v>269</v>
      </c>
      <c r="D926" s="2" t="s">
        <v>69</v>
      </c>
      <c r="E926" s="2">
        <v>482.27</v>
      </c>
      <c r="F926" s="2" t="s">
        <v>69</v>
      </c>
    </row>
    <row r="927">
      <c r="A927" s="2" t="s">
        <v>13399</v>
      </c>
      <c r="B927" s="2" t="s">
        <v>13400</v>
      </c>
      <c r="C927" s="2">
        <v>-1974</v>
      </c>
      <c r="D927" s="2" t="s">
        <v>69</v>
      </c>
      <c r="E927" s="2">
        <v>-7432.46</v>
      </c>
      <c r="F927" s="2" t="s">
        <v>69</v>
      </c>
    </row>
    <row r="928">
      <c r="A928" s="2" t="s">
        <v>13401</v>
      </c>
      <c r="B928" s="2" t="s">
        <v>13402</v>
      </c>
      <c r="C928" s="2">
        <v>-185</v>
      </c>
      <c r="D928" s="2" t="s">
        <v>69</v>
      </c>
      <c r="E928" s="2">
        <v>297.65</v>
      </c>
      <c r="F928" s="2" t="s">
        <v>69</v>
      </c>
    </row>
    <row r="929">
      <c r="A929" s="2" t="s">
        <v>13403</v>
      </c>
      <c r="B929" s="2" t="s">
        <v>13404</v>
      </c>
      <c r="C929" s="2">
        <v>-1067</v>
      </c>
      <c r="D929" s="2" t="s">
        <v>69</v>
      </c>
      <c r="E929" s="2">
        <v>881.51</v>
      </c>
      <c r="F929" s="2" t="s">
        <v>69</v>
      </c>
    </row>
    <row r="930">
      <c r="A930" s="2" t="s">
        <v>13405</v>
      </c>
      <c r="B930" s="2" t="s">
        <v>13406</v>
      </c>
      <c r="C930" s="2">
        <v>-2011</v>
      </c>
      <c r="D930" s="2" t="s">
        <v>69</v>
      </c>
      <c r="E930" s="2">
        <v>-7357.28</v>
      </c>
      <c r="F930" s="2" t="s">
        <v>69</v>
      </c>
    </row>
    <row r="931">
      <c r="A931" s="2" t="s">
        <v>13407</v>
      </c>
      <c r="B931" s="2" t="s">
        <v>13408</v>
      </c>
      <c r="C931" s="2">
        <v>-575</v>
      </c>
      <c r="D931" s="2" t="s">
        <v>69</v>
      </c>
      <c r="E931" s="2">
        <v>-1280.13</v>
      </c>
      <c r="F931" s="2" t="s">
        <v>69</v>
      </c>
    </row>
    <row r="932">
      <c r="A932" s="2" t="s">
        <v>13409</v>
      </c>
      <c r="B932" s="2" t="s">
        <v>13410</v>
      </c>
      <c r="C932" s="2">
        <v>8</v>
      </c>
      <c r="D932" s="2" t="s">
        <v>69</v>
      </c>
      <c r="E932" s="2">
        <v>306.88</v>
      </c>
      <c r="F932" s="2" t="s">
        <v>69</v>
      </c>
    </row>
    <row r="933">
      <c r="A933" s="2" t="s">
        <v>13411</v>
      </c>
      <c r="B933" s="2" t="s">
        <v>13412</v>
      </c>
      <c r="C933" s="2">
        <v>6</v>
      </c>
      <c r="D933" s="2" t="s">
        <v>69</v>
      </c>
      <c r="E933" s="2">
        <v>3240</v>
      </c>
      <c r="F933" s="2" t="s">
        <v>69</v>
      </c>
    </row>
    <row r="934">
      <c r="A934" s="2" t="s">
        <v>13413</v>
      </c>
      <c r="B934" s="2" t="s">
        <v>6960</v>
      </c>
      <c r="C934" s="2">
        <v>228</v>
      </c>
      <c r="D934" s="2" t="s">
        <v>69</v>
      </c>
      <c r="E934" s="2">
        <v>22015.68</v>
      </c>
      <c r="F934" s="2" t="s">
        <v>69</v>
      </c>
    </row>
    <row r="935">
      <c r="A935" s="2" t="s">
        <v>6961</v>
      </c>
      <c r="B935" s="2" t="s">
        <v>6962</v>
      </c>
      <c r="C935" s="2">
        <v>1750</v>
      </c>
      <c r="D935" s="2" t="s">
        <v>69</v>
      </c>
      <c r="E935" s="2">
        <v>52447.5</v>
      </c>
      <c r="F935" s="2" t="s">
        <v>69</v>
      </c>
    </row>
    <row r="936">
      <c r="A936" s="2" t="s">
        <v>13414</v>
      </c>
      <c r="B936" s="2" t="s">
        <v>13415</v>
      </c>
      <c r="C936" s="2">
        <v>390</v>
      </c>
      <c r="D936" s="2" t="s">
        <v>69</v>
      </c>
      <c r="E936" s="2">
        <v>518.7</v>
      </c>
      <c r="F936" s="2" t="s">
        <v>69</v>
      </c>
    </row>
    <row r="937">
      <c r="A937" s="2" t="s">
        <v>13416</v>
      </c>
      <c r="B937" s="2" t="s">
        <v>6966</v>
      </c>
      <c r="C937" s="2">
        <v>-215</v>
      </c>
      <c r="D937" s="2" t="s">
        <v>69</v>
      </c>
      <c r="E937" s="2">
        <v>-17799.85</v>
      </c>
      <c r="F937" s="2" t="s">
        <v>69</v>
      </c>
    </row>
    <row r="938">
      <c r="A938" s="2" t="s">
        <v>13417</v>
      </c>
      <c r="B938" s="2" t="s">
        <v>7014</v>
      </c>
      <c r="C938" s="2">
        <v>-1420</v>
      </c>
      <c r="D938" s="2" t="s">
        <v>69</v>
      </c>
      <c r="E938" s="2">
        <v>-80968.4</v>
      </c>
      <c r="F938" s="2" t="s">
        <v>69</v>
      </c>
    </row>
    <row r="939">
      <c r="A939" s="2" t="s">
        <v>6967</v>
      </c>
      <c r="B939" s="2" t="s">
        <v>6968</v>
      </c>
      <c r="C939" s="2">
        <v>-259</v>
      </c>
      <c r="D939" s="2" t="s">
        <v>69</v>
      </c>
      <c r="E939" s="2">
        <v>-8158.5</v>
      </c>
      <c r="F939" s="2" t="s">
        <v>69</v>
      </c>
    </row>
    <row r="940">
      <c r="A940" s="2" t="s">
        <v>6969</v>
      </c>
      <c r="B940" s="2" t="s">
        <v>6970</v>
      </c>
      <c r="C940" s="2">
        <v>-51</v>
      </c>
      <c r="D940" s="2" t="s">
        <v>69</v>
      </c>
      <c r="E940" s="2">
        <v>-6456.09</v>
      </c>
      <c r="F940" s="2" t="s">
        <v>69</v>
      </c>
    </row>
    <row r="941">
      <c r="A941" s="2" t="s">
        <v>6971</v>
      </c>
      <c r="B941" s="2" t="s">
        <v>6972</v>
      </c>
      <c r="C941" s="2">
        <v>6741</v>
      </c>
      <c r="D941" s="2" t="s">
        <v>69</v>
      </c>
      <c r="E941" s="2">
        <v>338735.25</v>
      </c>
      <c r="F941" s="2" t="s">
        <v>69</v>
      </c>
    </row>
    <row r="942">
      <c r="A942" s="2" t="s">
        <v>6981</v>
      </c>
      <c r="B942" s="2" t="s">
        <v>6982</v>
      </c>
      <c r="C942" s="2">
        <v>1225</v>
      </c>
      <c r="D942" s="2" t="s">
        <v>69</v>
      </c>
      <c r="E942" s="2">
        <v>19379.5</v>
      </c>
      <c r="F942" s="2" t="s">
        <v>69</v>
      </c>
    </row>
    <row r="943">
      <c r="A943" s="2" t="s">
        <v>13418</v>
      </c>
      <c r="B943" s="2" t="s">
        <v>13419</v>
      </c>
      <c r="C943" s="2">
        <v>4</v>
      </c>
      <c r="D943" s="2" t="s">
        <v>69</v>
      </c>
      <c r="E943" s="2">
        <v>0</v>
      </c>
      <c r="F943" s="2" t="s">
        <v>69</v>
      </c>
    </row>
    <row r="944">
      <c r="A944" s="2" t="s">
        <v>6985</v>
      </c>
      <c r="B944" s="2" t="s">
        <v>6986</v>
      </c>
      <c r="C944" s="2">
        <v>-67</v>
      </c>
      <c r="D944" s="2" t="s">
        <v>69</v>
      </c>
      <c r="E944" s="2">
        <v>-11085.82</v>
      </c>
      <c r="F944" s="2" t="s">
        <v>69</v>
      </c>
    </row>
    <row r="945">
      <c r="A945" s="2" t="s">
        <v>6985</v>
      </c>
      <c r="B945" s="2" t="s">
        <v>6986</v>
      </c>
      <c r="C945" s="2">
        <v>807</v>
      </c>
      <c r="D945" s="2" t="s">
        <v>69</v>
      </c>
      <c r="E945" s="2">
        <v>133526.22</v>
      </c>
      <c r="F945" s="2" t="s">
        <v>69</v>
      </c>
    </row>
    <row r="946">
      <c r="A946" s="2" t="s">
        <v>13420</v>
      </c>
      <c r="B946" s="2" t="s">
        <v>6988</v>
      </c>
      <c r="C946" s="2">
        <v>-126</v>
      </c>
      <c r="D946" s="2" t="s">
        <v>69</v>
      </c>
      <c r="E946" s="2">
        <v>-11435.76</v>
      </c>
      <c r="F946" s="2" t="s">
        <v>69</v>
      </c>
    </row>
    <row r="947">
      <c r="A947" s="2" t="s">
        <v>6991</v>
      </c>
      <c r="B947" s="2" t="s">
        <v>6992</v>
      </c>
      <c r="C947" s="2">
        <v>-826</v>
      </c>
      <c r="D947" s="2" t="s">
        <v>69</v>
      </c>
      <c r="E947" s="2">
        <v>-95130.42</v>
      </c>
      <c r="F947" s="2" t="s">
        <v>69</v>
      </c>
    </row>
    <row r="948">
      <c r="A948" s="2" t="s">
        <v>6991</v>
      </c>
      <c r="B948" s="2" t="s">
        <v>6992</v>
      </c>
      <c r="C948" s="2">
        <v>70</v>
      </c>
      <c r="D948" s="2" t="s">
        <v>69</v>
      </c>
      <c r="E948" s="2">
        <v>8061.9</v>
      </c>
      <c r="F948" s="2" t="s">
        <v>69</v>
      </c>
    </row>
    <row r="949">
      <c r="A949" s="2" t="s">
        <v>13421</v>
      </c>
      <c r="B949" s="2" t="s">
        <v>13422</v>
      </c>
      <c r="C949" s="2">
        <v>1</v>
      </c>
      <c r="D949" s="2" t="s">
        <v>69</v>
      </c>
      <c r="E949" s="2">
        <v>147.5</v>
      </c>
      <c r="F949" s="2" t="s">
        <v>69</v>
      </c>
    </row>
    <row r="950">
      <c r="A950" s="2" t="s">
        <v>6993</v>
      </c>
      <c r="B950" s="2" t="s">
        <v>6994</v>
      </c>
      <c r="C950" s="2">
        <v>-196</v>
      </c>
      <c r="D950" s="2" t="s">
        <v>69</v>
      </c>
      <c r="E950" s="2">
        <v>-26179.72</v>
      </c>
      <c r="F950" s="2" t="s">
        <v>69</v>
      </c>
    </row>
    <row r="951">
      <c r="A951" s="2" t="s">
        <v>6993</v>
      </c>
      <c r="B951" s="2" t="s">
        <v>6994</v>
      </c>
      <c r="C951" s="2">
        <v>308</v>
      </c>
      <c r="D951" s="2" t="s">
        <v>69</v>
      </c>
      <c r="E951" s="2">
        <v>41139.56</v>
      </c>
      <c r="F951" s="2" t="s">
        <v>69</v>
      </c>
    </row>
    <row r="952">
      <c r="A952" s="2" t="s">
        <v>13423</v>
      </c>
      <c r="B952" s="2" t="s">
        <v>13424</v>
      </c>
      <c r="C952" s="2">
        <v>727</v>
      </c>
      <c r="D952" s="2" t="s">
        <v>69</v>
      </c>
      <c r="E952" s="2">
        <v>104382.66</v>
      </c>
      <c r="F952" s="2" t="s">
        <v>69</v>
      </c>
    </row>
    <row r="953">
      <c r="A953" s="2" t="s">
        <v>6999</v>
      </c>
      <c r="B953" s="2" t="s">
        <v>7000</v>
      </c>
      <c r="C953" s="2">
        <v>-281</v>
      </c>
      <c r="D953" s="2" t="s">
        <v>69</v>
      </c>
      <c r="E953" s="2">
        <v>-71008.7</v>
      </c>
      <c r="F953" s="2" t="s">
        <v>69</v>
      </c>
    </row>
    <row r="954">
      <c r="A954" s="2" t="s">
        <v>13425</v>
      </c>
      <c r="B954" s="2" t="s">
        <v>13426</v>
      </c>
      <c r="C954" s="2">
        <v>10</v>
      </c>
      <c r="D954" s="2" t="s">
        <v>69</v>
      </c>
      <c r="E954" s="2">
        <v>775</v>
      </c>
      <c r="F954" s="2" t="s">
        <v>69</v>
      </c>
    </row>
    <row r="955">
      <c r="A955" s="2" t="s">
        <v>7003</v>
      </c>
      <c r="B955" s="2" t="s">
        <v>7004</v>
      </c>
      <c r="C955" s="2">
        <v>-32</v>
      </c>
      <c r="D955" s="2" t="s">
        <v>69</v>
      </c>
      <c r="E955" s="2">
        <v>-6405.76</v>
      </c>
      <c r="F955" s="2" t="s">
        <v>69</v>
      </c>
    </row>
    <row r="956">
      <c r="A956" s="2" t="s">
        <v>7009</v>
      </c>
      <c r="B956" s="2" t="s">
        <v>7010</v>
      </c>
      <c r="C956" s="2">
        <v>7429</v>
      </c>
      <c r="D956" s="2" t="s">
        <v>69</v>
      </c>
      <c r="E956" s="2">
        <v>156826.19</v>
      </c>
      <c r="F956" s="2" t="s">
        <v>69</v>
      </c>
    </row>
    <row r="957">
      <c r="A957" s="2" t="s">
        <v>13427</v>
      </c>
      <c r="B957" s="2" t="s">
        <v>13428</v>
      </c>
      <c r="C957" s="2">
        <v>122</v>
      </c>
      <c r="D957" s="2" t="s">
        <v>69</v>
      </c>
      <c r="E957" s="2">
        <v>1163.88</v>
      </c>
      <c r="F957" s="2" t="s">
        <v>69</v>
      </c>
    </row>
    <row r="958">
      <c r="A958" s="2" t="s">
        <v>13429</v>
      </c>
      <c r="B958" s="2" t="s">
        <v>13430</v>
      </c>
      <c r="C958" s="2">
        <v>32</v>
      </c>
      <c r="D958" s="2" t="s">
        <v>69</v>
      </c>
      <c r="E958" s="2">
        <v>-42500</v>
      </c>
      <c r="F958" s="2" t="s">
        <v>69</v>
      </c>
    </row>
    <row r="959">
      <c r="A959" s="2" t="s">
        <v>13431</v>
      </c>
      <c r="B959" s="2" t="s">
        <v>13432</v>
      </c>
      <c r="C959" s="2">
        <v>3</v>
      </c>
      <c r="D959" s="2" t="s">
        <v>69</v>
      </c>
      <c r="E959" s="2">
        <v>-10125</v>
      </c>
      <c r="F959" s="2" t="s">
        <v>69</v>
      </c>
    </row>
    <row r="960">
      <c r="A960" s="2" t="s">
        <v>13433</v>
      </c>
      <c r="B960" s="2" t="s">
        <v>13434</v>
      </c>
      <c r="C960" s="2">
        <v>19</v>
      </c>
      <c r="D960" s="2" t="s">
        <v>69</v>
      </c>
      <c r="E960" s="2">
        <v>-115335.94</v>
      </c>
      <c r="F960" s="2" t="s">
        <v>69</v>
      </c>
    </row>
    <row r="961">
      <c r="A961" s="2" t="s">
        <v>13435</v>
      </c>
      <c r="B961" s="2" t="s">
        <v>13436</v>
      </c>
      <c r="C961" s="2">
        <v>77</v>
      </c>
      <c r="D961" s="2" t="s">
        <v>69</v>
      </c>
      <c r="E961" s="2">
        <v>0.01</v>
      </c>
      <c r="F961" s="2" t="s">
        <v>69</v>
      </c>
    </row>
    <row r="962">
      <c r="A962" s="2" t="s">
        <v>13435</v>
      </c>
      <c r="B962" s="2" t="s">
        <v>13437</v>
      </c>
      <c r="C962" s="2">
        <v>-1220</v>
      </c>
      <c r="D962" s="2" t="s">
        <v>69</v>
      </c>
      <c r="E962" s="2">
        <v>-78385</v>
      </c>
      <c r="F962" s="2" t="s">
        <v>69</v>
      </c>
    </row>
    <row r="963">
      <c r="A963" s="2" t="s">
        <v>7017</v>
      </c>
      <c r="B963" s="2" t="s">
        <v>7018</v>
      </c>
      <c r="C963" s="2">
        <v>-35</v>
      </c>
      <c r="D963" s="2" t="s">
        <v>69</v>
      </c>
      <c r="E963" s="2">
        <v>-8132.95</v>
      </c>
      <c r="F963" s="2" t="s">
        <v>69</v>
      </c>
    </row>
    <row r="964">
      <c r="A964" s="2" t="s">
        <v>13438</v>
      </c>
      <c r="B964" s="2" t="s">
        <v>13439</v>
      </c>
      <c r="C964" s="2">
        <v>1138</v>
      </c>
      <c r="D964" s="2" t="s">
        <v>69</v>
      </c>
      <c r="E964" s="2">
        <v>0.11</v>
      </c>
      <c r="F964" s="2" t="s">
        <v>69</v>
      </c>
    </row>
    <row r="965">
      <c r="A965" s="2" t="s">
        <v>13440</v>
      </c>
      <c r="B965" s="2" t="s">
        <v>13441</v>
      </c>
      <c r="C965" s="2">
        <v>52</v>
      </c>
      <c r="D965" s="2" t="s">
        <v>69</v>
      </c>
      <c r="E965" s="2">
        <v>76.96</v>
      </c>
      <c r="F965" s="2" t="s">
        <v>69</v>
      </c>
    </row>
    <row r="966">
      <c r="A966" s="2" t="s">
        <v>13442</v>
      </c>
      <c r="B966" s="2" t="s">
        <v>13443</v>
      </c>
      <c r="C966" s="2">
        <v>222</v>
      </c>
      <c r="D966" s="2" t="s">
        <v>69</v>
      </c>
      <c r="E966" s="2">
        <v>2999.22</v>
      </c>
      <c r="F966" s="2" t="s">
        <v>69</v>
      </c>
    </row>
    <row r="967">
      <c r="A967" s="2" t="s">
        <v>13444</v>
      </c>
      <c r="B967" s="2" t="s">
        <v>13445</v>
      </c>
      <c r="C967" s="2">
        <v>-1170</v>
      </c>
      <c r="D967" s="2" t="s">
        <v>69</v>
      </c>
      <c r="E967" s="2">
        <v>-149163.3</v>
      </c>
      <c r="F967" s="2" t="s">
        <v>69</v>
      </c>
    </row>
    <row r="968">
      <c r="A968" s="2" t="s">
        <v>13446</v>
      </c>
      <c r="B968" s="2" t="s">
        <v>13447</v>
      </c>
      <c r="C968" s="2">
        <v>1645</v>
      </c>
      <c r="D968" s="2" t="s">
        <v>69</v>
      </c>
      <c r="E968" s="2">
        <v>155123.5</v>
      </c>
      <c r="F968" s="2" t="s">
        <v>69</v>
      </c>
    </row>
    <row r="969">
      <c r="A969" s="2" t="s">
        <v>7029</v>
      </c>
      <c r="B969" s="2" t="s">
        <v>7030</v>
      </c>
      <c r="C969" s="2">
        <v>-1552</v>
      </c>
      <c r="D969" s="2" t="s">
        <v>69</v>
      </c>
      <c r="E969" s="2">
        <v>-101035.2</v>
      </c>
      <c r="F969" s="2" t="s">
        <v>69</v>
      </c>
    </row>
    <row r="970">
      <c r="A970" s="2" t="s">
        <v>7037</v>
      </c>
      <c r="B970" s="2" t="s">
        <v>7038</v>
      </c>
      <c r="C970" s="2">
        <v>281</v>
      </c>
      <c r="D970" s="2" t="s">
        <v>69</v>
      </c>
      <c r="E970" s="2">
        <v>54929.88</v>
      </c>
      <c r="F970" s="2" t="s">
        <v>69</v>
      </c>
    </row>
    <row r="971">
      <c r="A971" s="2" t="s">
        <v>13448</v>
      </c>
      <c r="B971" s="2" t="s">
        <v>13449</v>
      </c>
      <c r="C971" s="2">
        <v>117</v>
      </c>
      <c r="D971" s="2" t="s">
        <v>12678</v>
      </c>
      <c r="E971" s="2">
        <v>9543.47</v>
      </c>
      <c r="F971" s="2" t="s">
        <v>12678</v>
      </c>
    </row>
    <row r="972">
      <c r="A972" s="2" t="s">
        <v>7049</v>
      </c>
      <c r="B972" s="2" t="s">
        <v>7050</v>
      </c>
      <c r="C972" s="2">
        <v>22913</v>
      </c>
      <c r="D972" s="2" t="s">
        <v>69</v>
      </c>
      <c r="E972" s="2">
        <v>539601.15</v>
      </c>
      <c r="F972" s="2" t="s">
        <v>69</v>
      </c>
    </row>
    <row r="973">
      <c r="A973" s="2" t="s">
        <v>13450</v>
      </c>
      <c r="B973" s="2" t="s">
        <v>13451</v>
      </c>
      <c r="C973" s="2">
        <v>663</v>
      </c>
      <c r="D973" s="2" t="s">
        <v>69</v>
      </c>
      <c r="E973" s="2">
        <v>1723.8</v>
      </c>
      <c r="F973" s="2" t="s">
        <v>69</v>
      </c>
    </row>
    <row r="974">
      <c r="A974" s="2" t="s">
        <v>13452</v>
      </c>
      <c r="B974" s="2" t="s">
        <v>13453</v>
      </c>
      <c r="C974" s="2">
        <v>29141</v>
      </c>
      <c r="D974" s="2" t="s">
        <v>69</v>
      </c>
      <c r="E974" s="2">
        <v>274216.81</v>
      </c>
      <c r="F974" s="2" t="s">
        <v>69</v>
      </c>
    </row>
    <row r="975">
      <c r="A975" s="2" t="s">
        <v>13454</v>
      </c>
      <c r="B975" s="2" t="s">
        <v>13455</v>
      </c>
      <c r="C975" s="2">
        <v>35</v>
      </c>
      <c r="D975" s="2" t="s">
        <v>69</v>
      </c>
      <c r="E975" s="2">
        <v>3062.5</v>
      </c>
      <c r="F975" s="2" t="s">
        <v>69</v>
      </c>
    </row>
    <row r="976">
      <c r="A976" s="2" t="s">
        <v>13456</v>
      </c>
      <c r="B976" s="2" t="s">
        <v>7056</v>
      </c>
      <c r="C976" s="2">
        <v>4344</v>
      </c>
      <c r="D976" s="2" t="s">
        <v>69</v>
      </c>
      <c r="E976" s="2">
        <v>73674.24</v>
      </c>
      <c r="F976" s="2" t="s">
        <v>69</v>
      </c>
    </row>
    <row r="977">
      <c r="A977" s="2" t="s">
        <v>13457</v>
      </c>
      <c r="B977" s="2" t="s">
        <v>13458</v>
      </c>
      <c r="C977" s="2">
        <v>27</v>
      </c>
      <c r="D977" s="2" t="s">
        <v>69</v>
      </c>
      <c r="E977" s="2">
        <v>594</v>
      </c>
      <c r="F977" s="2" t="s">
        <v>69</v>
      </c>
    </row>
    <row r="978">
      <c r="A978" s="2" t="s">
        <v>13459</v>
      </c>
      <c r="B978" s="2" t="s">
        <v>13460</v>
      </c>
      <c r="C978" s="2">
        <v>12</v>
      </c>
      <c r="D978" s="2" t="s">
        <v>69</v>
      </c>
      <c r="E978" s="2">
        <v>1578</v>
      </c>
      <c r="F978" s="2" t="s">
        <v>69</v>
      </c>
    </row>
    <row r="979">
      <c r="A979" s="2" t="s">
        <v>13461</v>
      </c>
      <c r="B979" s="2" t="s">
        <v>13462</v>
      </c>
      <c r="C979" s="2">
        <v>39</v>
      </c>
      <c r="D979" s="2" t="s">
        <v>69</v>
      </c>
      <c r="E979" s="2">
        <v>1072.5</v>
      </c>
      <c r="F979" s="2" t="s">
        <v>69</v>
      </c>
    </row>
    <row r="980">
      <c r="A980" s="2" t="s">
        <v>13463</v>
      </c>
      <c r="B980" s="2" t="s">
        <v>13464</v>
      </c>
      <c r="C980" s="2">
        <v>2730</v>
      </c>
      <c r="D980" s="2" t="s">
        <v>69</v>
      </c>
      <c r="E980" s="2">
        <v>55746.6</v>
      </c>
      <c r="F980" s="2" t="s">
        <v>69</v>
      </c>
    </row>
    <row r="981">
      <c r="A981" s="2" t="s">
        <v>7067</v>
      </c>
      <c r="B981" s="2" t="s">
        <v>7068</v>
      </c>
      <c r="C981" s="2">
        <v>2459</v>
      </c>
      <c r="D981" s="2" t="s">
        <v>69</v>
      </c>
      <c r="E981" s="2">
        <v>161384.17</v>
      </c>
      <c r="F981" s="2" t="s">
        <v>69</v>
      </c>
    </row>
    <row r="982">
      <c r="A982" s="2" t="s">
        <v>13465</v>
      </c>
      <c r="B982" s="2" t="s">
        <v>13466</v>
      </c>
      <c r="C982" s="2">
        <v>78</v>
      </c>
      <c r="D982" s="2" t="s">
        <v>69</v>
      </c>
      <c r="E982" s="2">
        <v>1200.42</v>
      </c>
      <c r="F982" s="2" t="s">
        <v>69</v>
      </c>
    </row>
    <row r="983">
      <c r="A983" s="2" t="s">
        <v>7073</v>
      </c>
      <c r="B983" s="2" t="s">
        <v>7074</v>
      </c>
      <c r="C983" s="2">
        <v>92</v>
      </c>
      <c r="D983" s="2" t="s">
        <v>69</v>
      </c>
      <c r="E983" s="2">
        <v>13144.04</v>
      </c>
      <c r="F983" s="2" t="s">
        <v>69</v>
      </c>
    </row>
    <row r="984">
      <c r="A984" s="2" t="s">
        <v>13467</v>
      </c>
      <c r="B984" s="2" t="s">
        <v>13468</v>
      </c>
      <c r="C984" s="2">
        <v>1491</v>
      </c>
      <c r="D984" s="2" t="s">
        <v>69</v>
      </c>
      <c r="E984" s="2">
        <v>200718.42</v>
      </c>
      <c r="F984" s="2" t="s">
        <v>69</v>
      </c>
    </row>
    <row r="985">
      <c r="A985" s="2" t="s">
        <v>7085</v>
      </c>
      <c r="B985" s="2" t="s">
        <v>7086</v>
      </c>
      <c r="C985" s="2">
        <v>-320</v>
      </c>
      <c r="D985" s="2" t="s">
        <v>69</v>
      </c>
      <c r="E985" s="2">
        <v>-29568</v>
      </c>
      <c r="F985" s="2" t="s">
        <v>69</v>
      </c>
    </row>
    <row r="986">
      <c r="A986" s="2" t="s">
        <v>7087</v>
      </c>
      <c r="B986" s="2" t="s">
        <v>7088</v>
      </c>
      <c r="C986" s="2">
        <v>264</v>
      </c>
      <c r="D986" s="2" t="s">
        <v>69</v>
      </c>
      <c r="E986" s="2">
        <v>29623.44</v>
      </c>
      <c r="F986" s="2" t="s">
        <v>69</v>
      </c>
    </row>
    <row r="987">
      <c r="A987" s="2" t="s">
        <v>13469</v>
      </c>
      <c r="B987" s="2" t="s">
        <v>13470</v>
      </c>
      <c r="C987" s="2">
        <v>-701</v>
      </c>
      <c r="D987" s="2" t="s">
        <v>69</v>
      </c>
      <c r="E987" s="2">
        <v>-43770.44</v>
      </c>
      <c r="F987" s="2" t="s">
        <v>69</v>
      </c>
    </row>
    <row r="988">
      <c r="A988" s="2" t="s">
        <v>13471</v>
      </c>
      <c r="B988" s="2" t="s">
        <v>13472</v>
      </c>
      <c r="C988" s="2">
        <v>11</v>
      </c>
      <c r="D988" s="2" t="s">
        <v>69</v>
      </c>
      <c r="E988" s="2">
        <v>1210</v>
      </c>
      <c r="F988" s="2" t="s">
        <v>69</v>
      </c>
    </row>
    <row r="989">
      <c r="A989" s="2" t="s">
        <v>13473</v>
      </c>
      <c r="B989" s="2" t="s">
        <v>13474</v>
      </c>
      <c r="C989" s="2">
        <v>-6</v>
      </c>
      <c r="D989" s="2" t="s">
        <v>69</v>
      </c>
      <c r="E989" s="2">
        <v>-210</v>
      </c>
      <c r="F989" s="2" t="s">
        <v>69</v>
      </c>
    </row>
    <row r="990">
      <c r="A990" s="2" t="s">
        <v>7097</v>
      </c>
      <c r="B990" s="2" t="s">
        <v>7098</v>
      </c>
      <c r="C990" s="2">
        <v>-3357</v>
      </c>
      <c r="D990" s="2" t="s">
        <v>69</v>
      </c>
      <c r="E990" s="2">
        <v>-316900.8</v>
      </c>
      <c r="F990" s="2" t="s">
        <v>69</v>
      </c>
    </row>
    <row r="991">
      <c r="A991" s="2" t="s">
        <v>10636</v>
      </c>
      <c r="B991" s="2" t="s">
        <v>13475</v>
      </c>
      <c r="C991" s="2">
        <v>12481</v>
      </c>
      <c r="D991" s="2" t="s">
        <v>69</v>
      </c>
      <c r="E991" s="2">
        <v>396022.13</v>
      </c>
      <c r="F991" s="2" t="s">
        <v>69</v>
      </c>
    </row>
    <row r="992">
      <c r="A992" s="2" t="s">
        <v>13476</v>
      </c>
      <c r="B992" s="2" t="s">
        <v>13477</v>
      </c>
      <c r="C992" s="2">
        <v>55</v>
      </c>
      <c r="D992" s="2" t="s">
        <v>69</v>
      </c>
      <c r="E992" s="2">
        <v>1210</v>
      </c>
      <c r="F992" s="2" t="s">
        <v>69</v>
      </c>
    </row>
    <row r="993">
      <c r="A993" s="2" t="s">
        <v>7099</v>
      </c>
      <c r="B993" s="2" t="s">
        <v>7100</v>
      </c>
      <c r="C993" s="2">
        <v>-1110</v>
      </c>
      <c r="D993" s="2" t="s">
        <v>69</v>
      </c>
      <c r="E993" s="2">
        <v>-57309.3</v>
      </c>
      <c r="F993" s="2" t="s">
        <v>69</v>
      </c>
    </row>
    <row r="994">
      <c r="A994" s="2" t="s">
        <v>7105</v>
      </c>
      <c r="B994" s="2" t="s">
        <v>7106</v>
      </c>
      <c r="C994" s="2">
        <v>-2757</v>
      </c>
      <c r="D994" s="2" t="s">
        <v>69</v>
      </c>
      <c r="E994" s="2">
        <v>-100630.5</v>
      </c>
      <c r="F994" s="2" t="s">
        <v>69</v>
      </c>
    </row>
    <row r="995">
      <c r="A995" s="2" t="s">
        <v>7111</v>
      </c>
      <c r="B995" s="2" t="s">
        <v>7112</v>
      </c>
      <c r="C995" s="2">
        <v>-105</v>
      </c>
      <c r="D995" s="2" t="s">
        <v>69</v>
      </c>
      <c r="E995" s="2">
        <v>-5423.25</v>
      </c>
      <c r="F995" s="2" t="s">
        <v>69</v>
      </c>
    </row>
    <row r="996">
      <c r="A996" s="2" t="s">
        <v>13478</v>
      </c>
      <c r="B996" s="2" t="s">
        <v>7120</v>
      </c>
      <c r="C996" s="2">
        <v>222</v>
      </c>
      <c r="D996" s="2" t="s">
        <v>69</v>
      </c>
      <c r="E996" s="2">
        <v>8296.14</v>
      </c>
      <c r="F996" s="2" t="s">
        <v>69</v>
      </c>
    </row>
    <row r="997">
      <c r="A997" s="2" t="s">
        <v>7123</v>
      </c>
      <c r="B997" s="2" t="s">
        <v>7124</v>
      </c>
      <c r="C997" s="2">
        <v>496</v>
      </c>
      <c r="D997" s="2" t="s">
        <v>69</v>
      </c>
      <c r="E997" s="2">
        <v>14488.16</v>
      </c>
      <c r="F997" s="2" t="s">
        <v>69</v>
      </c>
    </row>
    <row r="998">
      <c r="A998" s="2" t="s">
        <v>13479</v>
      </c>
      <c r="B998" s="2" t="s">
        <v>13480</v>
      </c>
      <c r="C998" s="2">
        <v>-20</v>
      </c>
      <c r="D998" s="2" t="s">
        <v>69</v>
      </c>
      <c r="E998" s="2">
        <v>-18812.5</v>
      </c>
      <c r="F998" s="2" t="s">
        <v>69</v>
      </c>
    </row>
    <row r="999">
      <c r="A999" s="2" t="s">
        <v>13481</v>
      </c>
      <c r="B999" s="2" t="s">
        <v>13482</v>
      </c>
      <c r="C999" s="2">
        <v>17</v>
      </c>
      <c r="D999" s="2" t="s">
        <v>69</v>
      </c>
      <c r="E999" s="2">
        <v>12287.5</v>
      </c>
      <c r="F999" s="2" t="s">
        <v>69</v>
      </c>
    </row>
    <row r="1000">
      <c r="A1000" s="2" t="s">
        <v>13483</v>
      </c>
      <c r="B1000" s="2" t="s">
        <v>13484</v>
      </c>
      <c r="C1000" s="2">
        <v>245</v>
      </c>
      <c r="D1000" s="2" t="s">
        <v>69</v>
      </c>
      <c r="E1000" s="2">
        <v>45790.5</v>
      </c>
      <c r="F1000" s="2" t="s">
        <v>69</v>
      </c>
    </row>
    <row r="1001">
      <c r="A1001" s="2" t="s">
        <v>13485</v>
      </c>
      <c r="B1001" s="2" t="s">
        <v>13486</v>
      </c>
      <c r="C1001" s="2">
        <v>-499</v>
      </c>
      <c r="D1001" s="2" t="s">
        <v>69</v>
      </c>
      <c r="E1001" s="2">
        <v>-33941.98</v>
      </c>
      <c r="F1001" s="2" t="s">
        <v>69</v>
      </c>
    </row>
    <row r="1002">
      <c r="A1002" s="2" t="s">
        <v>13487</v>
      </c>
      <c r="B1002" s="2" t="s">
        <v>13488</v>
      </c>
      <c r="C1002" s="2">
        <v>29</v>
      </c>
      <c r="D1002" s="2" t="s">
        <v>69</v>
      </c>
      <c r="E1002" s="2">
        <v>0</v>
      </c>
      <c r="F1002" s="2" t="s">
        <v>69</v>
      </c>
    </row>
    <row r="1003">
      <c r="A1003" s="2" t="s">
        <v>13487</v>
      </c>
      <c r="B1003" s="2" t="s">
        <v>13489</v>
      </c>
      <c r="C1003" s="2">
        <v>37</v>
      </c>
      <c r="D1003" s="2" t="s">
        <v>69</v>
      </c>
      <c r="E1003" s="2">
        <v>277.5</v>
      </c>
      <c r="F1003" s="2" t="s">
        <v>69</v>
      </c>
    </row>
    <row r="1004">
      <c r="A1004" s="2" t="s">
        <v>13487</v>
      </c>
      <c r="B1004" s="2" t="s">
        <v>13490</v>
      </c>
      <c r="C1004" s="2">
        <v>10920</v>
      </c>
      <c r="D1004" s="2" t="s">
        <v>69</v>
      </c>
      <c r="E1004" s="2">
        <v>55801.2</v>
      </c>
      <c r="F1004" s="2" t="s">
        <v>69</v>
      </c>
    </row>
    <row r="1005">
      <c r="A1005" s="2" t="s">
        <v>13487</v>
      </c>
      <c r="B1005" s="2" t="s">
        <v>13491</v>
      </c>
      <c r="C1005" s="2">
        <v>132</v>
      </c>
      <c r="D1005" s="2" t="s">
        <v>69</v>
      </c>
      <c r="E1005" s="2">
        <v>1650</v>
      </c>
      <c r="F1005" s="2" t="s">
        <v>69</v>
      </c>
    </row>
    <row r="1006">
      <c r="A1006" s="2" t="s">
        <v>7139</v>
      </c>
      <c r="B1006" s="2" t="s">
        <v>7140</v>
      </c>
      <c r="C1006" s="2">
        <v>-85</v>
      </c>
      <c r="D1006" s="2" t="s">
        <v>69</v>
      </c>
      <c r="E1006" s="2">
        <v>-9066.1</v>
      </c>
      <c r="F1006" s="2" t="s">
        <v>69</v>
      </c>
    </row>
    <row r="1007">
      <c r="A1007" s="2" t="s">
        <v>13492</v>
      </c>
      <c r="B1007" s="2" t="s">
        <v>7142</v>
      </c>
      <c r="C1007" s="2">
        <v>-142</v>
      </c>
      <c r="D1007" s="2" t="s">
        <v>69</v>
      </c>
      <c r="E1007" s="2">
        <v>-23026.72</v>
      </c>
      <c r="F1007" s="2" t="s">
        <v>69</v>
      </c>
    </row>
    <row r="1008">
      <c r="A1008" s="2" t="s">
        <v>13493</v>
      </c>
      <c r="B1008" s="2" t="s">
        <v>13494</v>
      </c>
      <c r="C1008" s="2">
        <v>-98</v>
      </c>
      <c r="D1008" s="2" t="s">
        <v>69</v>
      </c>
      <c r="E1008" s="2">
        <v>-10173.38</v>
      </c>
      <c r="F1008" s="2" t="s">
        <v>69</v>
      </c>
    </row>
    <row r="1009">
      <c r="A1009" s="2" t="s">
        <v>7143</v>
      </c>
      <c r="B1009" s="2" t="s">
        <v>7144</v>
      </c>
      <c r="C1009" s="2">
        <v>-220</v>
      </c>
      <c r="D1009" s="2" t="s">
        <v>69</v>
      </c>
      <c r="E1009" s="2">
        <v>-9189.4</v>
      </c>
      <c r="F1009" s="2" t="s">
        <v>69</v>
      </c>
    </row>
    <row r="1010">
      <c r="A1010" s="2" t="s">
        <v>13495</v>
      </c>
      <c r="B1010" s="2" t="s">
        <v>7146</v>
      </c>
      <c r="C1010" s="2">
        <v>67</v>
      </c>
      <c r="D1010" s="2" t="s">
        <v>69</v>
      </c>
      <c r="E1010" s="2">
        <v>3754.68</v>
      </c>
      <c r="F1010" s="2" t="s">
        <v>69</v>
      </c>
    </row>
    <row r="1011">
      <c r="A1011" s="2" t="s">
        <v>13496</v>
      </c>
      <c r="B1011" s="2" t="s">
        <v>13497</v>
      </c>
      <c r="C1011" s="2">
        <v>9131</v>
      </c>
      <c r="D1011" s="2" t="s">
        <v>69</v>
      </c>
      <c r="E1011" s="2">
        <v>91127.38</v>
      </c>
      <c r="F1011" s="2" t="s">
        <v>69</v>
      </c>
    </row>
    <row r="1012">
      <c r="A1012" s="2" t="s">
        <v>13498</v>
      </c>
      <c r="B1012" s="2" t="s">
        <v>13499</v>
      </c>
      <c r="C1012" s="2">
        <v>780</v>
      </c>
      <c r="D1012" s="2" t="s">
        <v>69</v>
      </c>
      <c r="E1012" s="2">
        <v>16224</v>
      </c>
      <c r="F1012" s="2" t="s">
        <v>69</v>
      </c>
    </row>
    <row r="1013">
      <c r="A1013" s="2" t="s">
        <v>13500</v>
      </c>
      <c r="B1013" s="2" t="s">
        <v>13501</v>
      </c>
      <c r="C1013" s="2">
        <v>7</v>
      </c>
      <c r="D1013" s="2" t="s">
        <v>69</v>
      </c>
      <c r="E1013" s="2">
        <v>18320</v>
      </c>
      <c r="F1013" s="2" t="s">
        <v>69</v>
      </c>
    </row>
    <row r="1014">
      <c r="A1014" s="2" t="s">
        <v>13502</v>
      </c>
      <c r="B1014" s="2" t="s">
        <v>13503</v>
      </c>
      <c r="C1014" s="2">
        <v>-4</v>
      </c>
      <c r="D1014" s="2" t="s">
        <v>69</v>
      </c>
      <c r="E1014" s="2">
        <v>-6310</v>
      </c>
      <c r="F1014" s="2" t="s">
        <v>69</v>
      </c>
    </row>
    <row r="1015">
      <c r="A1015" s="2" t="s">
        <v>13504</v>
      </c>
      <c r="B1015" s="2" t="s">
        <v>13505</v>
      </c>
      <c r="C1015" s="2">
        <v>6</v>
      </c>
      <c r="D1015" s="2" t="s">
        <v>69</v>
      </c>
      <c r="E1015" s="2">
        <v>-110</v>
      </c>
      <c r="F1015" s="2" t="s">
        <v>69</v>
      </c>
    </row>
    <row r="1016">
      <c r="A1016" s="2" t="s">
        <v>7151</v>
      </c>
      <c r="B1016" s="2" t="s">
        <v>7152</v>
      </c>
      <c r="C1016" s="2">
        <v>-38</v>
      </c>
      <c r="D1016" s="2" t="s">
        <v>69</v>
      </c>
      <c r="E1016" s="2">
        <v>-11735.92</v>
      </c>
      <c r="F1016" s="2" t="s">
        <v>69</v>
      </c>
    </row>
    <row r="1017">
      <c r="A1017" s="2" t="s">
        <v>7151</v>
      </c>
      <c r="B1017" s="2" t="s">
        <v>7152</v>
      </c>
      <c r="C1017" s="2">
        <v>113</v>
      </c>
      <c r="D1017" s="2" t="s">
        <v>69</v>
      </c>
      <c r="E1017" s="2">
        <v>34898.92</v>
      </c>
      <c r="F1017" s="2" t="s">
        <v>69</v>
      </c>
    </row>
    <row r="1018">
      <c r="A1018" s="2" t="s">
        <v>13506</v>
      </c>
      <c r="B1018" s="2" t="s">
        <v>13507</v>
      </c>
      <c r="C1018" s="2">
        <v>-210</v>
      </c>
      <c r="D1018" s="2" t="s">
        <v>69</v>
      </c>
      <c r="E1018" s="2">
        <v>-9746.1</v>
      </c>
      <c r="F1018" s="2" t="s">
        <v>69</v>
      </c>
    </row>
    <row r="1019">
      <c r="A1019" s="2" t="s">
        <v>13508</v>
      </c>
      <c r="B1019" s="2" t="s">
        <v>7158</v>
      </c>
      <c r="C1019" s="2">
        <v>-228</v>
      </c>
      <c r="D1019" s="2" t="s">
        <v>69</v>
      </c>
      <c r="E1019" s="2">
        <v>-27665.52</v>
      </c>
      <c r="F1019" s="2" t="s">
        <v>69</v>
      </c>
    </row>
    <row r="1020">
      <c r="A1020" s="2" t="s">
        <v>7159</v>
      </c>
      <c r="B1020" s="2" t="s">
        <v>7160</v>
      </c>
      <c r="C1020" s="2">
        <v>-2595</v>
      </c>
      <c r="D1020" s="2" t="s">
        <v>69</v>
      </c>
      <c r="E1020" s="2">
        <v>-164808.45</v>
      </c>
      <c r="F1020" s="2" t="s">
        <v>69</v>
      </c>
    </row>
    <row r="1021">
      <c r="A1021" s="2" t="s">
        <v>13509</v>
      </c>
      <c r="B1021" s="2" t="s">
        <v>13510</v>
      </c>
      <c r="C1021" s="2">
        <v>-1258</v>
      </c>
      <c r="D1021" s="2" t="s">
        <v>69</v>
      </c>
      <c r="E1021" s="2">
        <v>-26480.9</v>
      </c>
      <c r="F1021" s="2" t="s">
        <v>69</v>
      </c>
    </row>
    <row r="1022">
      <c r="A1022" s="2" t="s">
        <v>13511</v>
      </c>
      <c r="B1022" s="2" t="s">
        <v>13512</v>
      </c>
      <c r="C1022" s="2">
        <v>-74</v>
      </c>
      <c r="D1022" s="2" t="s">
        <v>69</v>
      </c>
      <c r="E1022" s="2">
        <v>-6714.76</v>
      </c>
      <c r="F1022" s="2" t="s">
        <v>69</v>
      </c>
    </row>
    <row r="1023">
      <c r="A1023" s="2" t="s">
        <v>13513</v>
      </c>
      <c r="B1023" s="2" t="s">
        <v>13514</v>
      </c>
      <c r="C1023" s="2">
        <v>790</v>
      </c>
      <c r="D1023" s="2" t="s">
        <v>69</v>
      </c>
      <c r="E1023" s="2">
        <v>16040.95</v>
      </c>
      <c r="F1023" s="2" t="s">
        <v>69</v>
      </c>
    </row>
    <row r="1024">
      <c r="A1024" s="2" t="s">
        <v>7165</v>
      </c>
      <c r="B1024" s="2" t="s">
        <v>7166</v>
      </c>
      <c r="C1024" s="2">
        <v>-177</v>
      </c>
      <c r="D1024" s="2" t="s">
        <v>69</v>
      </c>
      <c r="E1024" s="2">
        <v>-13574.13</v>
      </c>
      <c r="F1024" s="2" t="s">
        <v>69</v>
      </c>
    </row>
    <row r="1025">
      <c r="A1025" s="2" t="s">
        <v>13515</v>
      </c>
      <c r="B1025" s="2" t="s">
        <v>13516</v>
      </c>
      <c r="C1025" s="2">
        <v>9243</v>
      </c>
      <c r="D1025" s="2" t="s">
        <v>69</v>
      </c>
      <c r="E1025" s="2">
        <v>315556.02</v>
      </c>
      <c r="F1025" s="2" t="s">
        <v>69</v>
      </c>
    </row>
    <row r="1026">
      <c r="A1026" s="2" t="s">
        <v>7175</v>
      </c>
      <c r="B1026" s="2" t="s">
        <v>7176</v>
      </c>
      <c r="C1026" s="2">
        <v>594</v>
      </c>
      <c r="D1026" s="2" t="s">
        <v>69</v>
      </c>
      <c r="E1026" s="2">
        <v>41966.1</v>
      </c>
      <c r="F1026" s="2" t="s">
        <v>69</v>
      </c>
    </row>
    <row r="1027">
      <c r="A1027" s="2" t="s">
        <v>13517</v>
      </c>
      <c r="B1027" s="2" t="s">
        <v>7182</v>
      </c>
      <c r="C1027" s="2">
        <v>-490</v>
      </c>
      <c r="D1027" s="2" t="s">
        <v>69</v>
      </c>
      <c r="E1027" s="2">
        <v>-23750.3</v>
      </c>
      <c r="F1027" s="2" t="s">
        <v>69</v>
      </c>
    </row>
    <row r="1028">
      <c r="A1028" s="2" t="s">
        <v>13518</v>
      </c>
      <c r="B1028" s="2" t="s">
        <v>13519</v>
      </c>
      <c r="C1028" s="2">
        <v>111</v>
      </c>
      <c r="D1028" s="2" t="s">
        <v>69</v>
      </c>
      <c r="E1028" s="2">
        <v>4956.15</v>
      </c>
      <c r="F1028" s="2" t="s">
        <v>69</v>
      </c>
    </row>
    <row r="1029">
      <c r="A1029" s="2" t="s">
        <v>13520</v>
      </c>
      <c r="B1029" s="2" t="s">
        <v>7186</v>
      </c>
      <c r="C1029" s="2">
        <v>-185</v>
      </c>
      <c r="D1029" s="2" t="s">
        <v>69</v>
      </c>
      <c r="E1029" s="2">
        <v>-12929.65</v>
      </c>
      <c r="F1029" s="2" t="s">
        <v>69</v>
      </c>
    </row>
    <row r="1030">
      <c r="A1030" s="2" t="s">
        <v>10748</v>
      </c>
      <c r="B1030" s="2" t="s">
        <v>7188</v>
      </c>
      <c r="C1030" s="2">
        <v>-1618</v>
      </c>
      <c r="D1030" s="2" t="s">
        <v>69</v>
      </c>
      <c r="E1030" s="2">
        <v>-71159.64</v>
      </c>
      <c r="F1030" s="2" t="s">
        <v>69</v>
      </c>
    </row>
    <row r="1031">
      <c r="A1031" s="2" t="s">
        <v>13521</v>
      </c>
      <c r="B1031" s="2" t="s">
        <v>13522</v>
      </c>
      <c r="C1031" s="2">
        <v>-296</v>
      </c>
      <c r="D1031" s="2" t="s">
        <v>12958</v>
      </c>
      <c r="E1031" s="2">
        <v>-115610.94</v>
      </c>
      <c r="F1031" s="2" t="s">
        <v>12958</v>
      </c>
    </row>
    <row r="1032">
      <c r="A1032" s="2" t="s">
        <v>7189</v>
      </c>
      <c r="B1032" s="2" t="s">
        <v>7190</v>
      </c>
      <c r="C1032" s="2">
        <v>16569</v>
      </c>
      <c r="D1032" s="2" t="s">
        <v>69</v>
      </c>
      <c r="E1032" s="2">
        <v>102230.73</v>
      </c>
      <c r="F1032" s="2" t="s">
        <v>69</v>
      </c>
    </row>
  </sheetData>
  <headerFooter/>
</worksheet>
</file>

<file path=xl/worksheets/sheet15.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1286"/>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8.497636795043945" customWidth="1"/>
    <col min="6" max="6" width="19.04625129699707" customWidth="1"/>
    <col min="7" max="7" width="22.517513275146484" customWidth="1"/>
    <col min="8" max="8" width="11.712858200073242" customWidth="1"/>
    <col min="9" max="9" width="16.62171173095703" customWidth="1"/>
    <col min="10" max="10" width="12.088384628295898" customWidth="1"/>
    <col min="11" max="11" width="29.2370052337646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20.439603805541992" customWidth="1"/>
    <col min="18" max="18" width="12.088384628295898" customWidth="1"/>
    <col min="19" max="19" width="27.31671142578125" customWidth="1"/>
  </cols>
  <sheetData>
    <row r="1" hidden="1">
      <c r="A1" s="0" t="s">
        <v>1357</v>
      </c>
      <c r="B1" s="0">
        <v>0.130931340381</v>
      </c>
    </row>
    <row r="2">
      <c r="A2" s="8" t="s">
        <v>1352</v>
      </c>
      <c r="B2" s="8">
        <v>44194</v>
      </c>
      <c r="C2" s="9">
        <f>HYPERLINK(CHAR(35)&amp;CELL("address",INDEX(Holdings!AM1:AM2253,SMALL(IF(COUNTIF(Holdings!A1:A2253,A1),MATCH(B1,Holdings!Y1:Y2253,0),""),ROWS($A$1:A1)))),"WABR")</f>
      </c>
    </row>
    <row r="3">
      <c r="A3" s="1" t="s">
        <v>5034</v>
      </c>
      <c r="B3" s="1" t="s">
        <v>5035</v>
      </c>
      <c r="C3" s="1" t="s">
        <v>5042</v>
      </c>
      <c r="D3" s="1" t="s">
        <v>5050</v>
      </c>
      <c r="E3" s="1" t="s">
        <v>7227</v>
      </c>
      <c r="F3" s="1" t="s">
        <v>5051</v>
      </c>
      <c r="G3" s="1" t="s">
        <v>5052</v>
      </c>
      <c r="H3" s="1" t="s">
        <v>5053</v>
      </c>
      <c r="I3" s="1" t="s">
        <v>5054</v>
      </c>
      <c r="J3" s="1" t="s">
        <v>21</v>
      </c>
      <c r="K3" s="1" t="s">
        <v>5055</v>
      </c>
      <c r="L3" s="1" t="s">
        <v>5056</v>
      </c>
      <c r="M3" s="1" t="s">
        <v>5057</v>
      </c>
      <c r="N3" s="1" t="s">
        <v>5058</v>
      </c>
      <c r="O3" s="1" t="s">
        <v>5059</v>
      </c>
      <c r="P3" s="1" t="s">
        <v>5060</v>
      </c>
      <c r="Q3" s="1" t="s">
        <v>407</v>
      </c>
      <c r="R3" s="1" t="s">
        <v>21</v>
      </c>
      <c r="S3" s="1" t="s">
        <v>5042</v>
      </c>
    </row>
    <row r="4">
      <c r="A4" s="10" t="s">
        <v>2808</v>
      </c>
      <c r="B4" s="2" t="s">
        <v>12331</v>
      </c>
      <c r="C4" s="2">
        <v>-159885.45</v>
      </c>
      <c r="D4" s="10" t="s">
        <v>184</v>
      </c>
      <c r="E4" s="2" t="s">
        <v>12332</v>
      </c>
      <c r="F4" s="10" t="s">
        <v>5062</v>
      </c>
      <c r="G4" s="2" t="s">
        <v>13523</v>
      </c>
      <c r="H4" s="2">
        <v>1.45</v>
      </c>
      <c r="I4" s="2">
        <v>24493.82</v>
      </c>
      <c r="J4" s="10" t="s">
        <v>69</v>
      </c>
      <c r="K4" s="10" t="s">
        <v>7216</v>
      </c>
      <c r="L4" s="11">
        <v>44805</v>
      </c>
      <c r="M4" s="2">
        <v>0</v>
      </c>
      <c r="N4" s="10" t="s">
        <v>69</v>
      </c>
      <c r="O4" s="2">
        <v>0</v>
      </c>
      <c r="P4" s="10" t="s">
        <v>69</v>
      </c>
      <c r="Q4" s="2">
        <v>26331537.48</v>
      </c>
      <c r="R4" s="10" t="s">
        <v>69</v>
      </c>
      <c r="S4" s="2">
        <v>-159885.45</v>
      </c>
    </row>
    <row r="7">
      <c r="A7" s="12" t="s">
        <v>5065</v>
      </c>
    </row>
    <row r="8">
      <c r="A8" s="1" t="s">
        <v>5066</v>
      </c>
      <c r="B8" s="1" t="s">
        <v>5067</v>
      </c>
      <c r="C8" s="1" t="s">
        <v>5068</v>
      </c>
    </row>
    <row r="9">
      <c r="A9" s="2" t="s">
        <v>1355</v>
      </c>
      <c r="B9" s="2" t="s">
        <v>12334</v>
      </c>
      <c r="C9" s="2"/>
    </row>
    <row r="11">
      <c r="A11" s="1" t="s">
        <v>10</v>
      </c>
      <c r="B11" s="1" t="s">
        <v>5070</v>
      </c>
      <c r="C11" s="1" t="s">
        <v>407</v>
      </c>
      <c r="D11" s="1" t="s">
        <v>21</v>
      </c>
      <c r="E11" s="1" t="s">
        <v>23</v>
      </c>
      <c r="F11" s="1" t="s">
        <v>5071</v>
      </c>
    </row>
    <row r="12">
      <c r="A12" s="2" t="s">
        <v>5074</v>
      </c>
      <c r="B12" s="2" t="s">
        <v>5075</v>
      </c>
      <c r="C12" s="2">
        <v>-584</v>
      </c>
      <c r="D12" s="2" t="s">
        <v>69</v>
      </c>
      <c r="E12" s="2">
        <v>-93416.64</v>
      </c>
      <c r="F12" s="2" t="s">
        <v>69</v>
      </c>
    </row>
    <row r="13">
      <c r="A13" s="2" t="s">
        <v>13524</v>
      </c>
      <c r="B13" s="2" t="s">
        <v>13525</v>
      </c>
      <c r="C13" s="2">
        <v>374</v>
      </c>
      <c r="D13" s="2" t="s">
        <v>69</v>
      </c>
      <c r="E13" s="2">
        <v>19545.24</v>
      </c>
      <c r="F13" s="2" t="s">
        <v>69</v>
      </c>
    </row>
    <row r="14">
      <c r="A14" s="2" t="s">
        <v>5080</v>
      </c>
      <c r="B14" s="2" t="s">
        <v>5081</v>
      </c>
      <c r="C14" s="2">
        <v>-1312</v>
      </c>
      <c r="D14" s="2" t="s">
        <v>69</v>
      </c>
      <c r="E14" s="2">
        <v>-111651.2</v>
      </c>
      <c r="F14" s="2" t="s">
        <v>69</v>
      </c>
    </row>
    <row r="15">
      <c r="A15" s="2" t="s">
        <v>5080</v>
      </c>
      <c r="B15" s="2" t="s">
        <v>5081</v>
      </c>
      <c r="C15" s="2">
        <v>137</v>
      </c>
      <c r="D15" s="2" t="s">
        <v>69</v>
      </c>
      <c r="E15" s="2">
        <v>11658.7</v>
      </c>
      <c r="F15" s="2" t="s">
        <v>69</v>
      </c>
    </row>
    <row r="16">
      <c r="A16" s="2" t="s">
        <v>5082</v>
      </c>
      <c r="B16" s="2" t="s">
        <v>5083</v>
      </c>
      <c r="C16" s="2">
        <v>49</v>
      </c>
      <c r="D16" s="2" t="s">
        <v>69</v>
      </c>
      <c r="E16" s="2">
        <v>12342.12</v>
      </c>
      <c r="F16" s="2" t="s">
        <v>69</v>
      </c>
    </row>
    <row r="17">
      <c r="A17" s="2" t="s">
        <v>12347</v>
      </c>
      <c r="B17" s="2" t="s">
        <v>12348</v>
      </c>
      <c r="C17" s="2">
        <v>841</v>
      </c>
      <c r="D17" s="2" t="s">
        <v>69</v>
      </c>
      <c r="E17" s="2">
        <v>56969.34</v>
      </c>
      <c r="F17" s="2" t="s">
        <v>69</v>
      </c>
    </row>
    <row r="18">
      <c r="A18" s="2" t="s">
        <v>5084</v>
      </c>
      <c r="B18" s="2" t="s">
        <v>5085</v>
      </c>
      <c r="C18" s="2">
        <v>33</v>
      </c>
      <c r="D18" s="2" t="s">
        <v>69</v>
      </c>
      <c r="E18" s="2">
        <v>1176.45</v>
      </c>
      <c r="F18" s="2" t="s">
        <v>69</v>
      </c>
    </row>
    <row r="19">
      <c r="A19" s="2" t="s">
        <v>5084</v>
      </c>
      <c r="B19" s="2" t="s">
        <v>5085</v>
      </c>
      <c r="C19" s="2">
        <v>-33</v>
      </c>
      <c r="D19" s="2" t="s">
        <v>69</v>
      </c>
      <c r="E19" s="2">
        <v>-1176.45</v>
      </c>
      <c r="F19" s="2" t="s">
        <v>69</v>
      </c>
    </row>
    <row r="20">
      <c r="A20" s="2" t="s">
        <v>12349</v>
      </c>
      <c r="B20" s="2" t="s">
        <v>12350</v>
      </c>
      <c r="C20" s="2">
        <v>537</v>
      </c>
      <c r="D20" s="2" t="s">
        <v>69</v>
      </c>
      <c r="E20" s="2">
        <v>24943.65</v>
      </c>
      <c r="F20" s="2" t="s">
        <v>69</v>
      </c>
    </row>
    <row r="21">
      <c r="A21" s="2" t="s">
        <v>7254</v>
      </c>
      <c r="B21" s="2" t="s">
        <v>12351</v>
      </c>
      <c r="C21" s="2">
        <v>5803</v>
      </c>
      <c r="D21" s="2" t="s">
        <v>69</v>
      </c>
      <c r="E21" s="2">
        <v>54141.99</v>
      </c>
      <c r="F21" s="2" t="s">
        <v>69</v>
      </c>
    </row>
    <row r="22">
      <c r="A22" s="2" t="s">
        <v>5086</v>
      </c>
      <c r="B22" s="2" t="s">
        <v>5087</v>
      </c>
      <c r="C22" s="2">
        <v>178</v>
      </c>
      <c r="D22" s="2" t="s">
        <v>69</v>
      </c>
      <c r="E22" s="2">
        <v>18615.24</v>
      </c>
      <c r="F22" s="2" t="s">
        <v>69</v>
      </c>
    </row>
    <row r="23">
      <c r="A23" s="2" t="s">
        <v>12352</v>
      </c>
      <c r="B23" s="2" t="s">
        <v>12353</v>
      </c>
      <c r="C23" s="2">
        <v>-309</v>
      </c>
      <c r="D23" s="2" t="s">
        <v>69</v>
      </c>
      <c r="E23" s="2">
        <v>-67025.19</v>
      </c>
      <c r="F23" s="2" t="s">
        <v>69</v>
      </c>
    </row>
    <row r="24">
      <c r="A24" s="2" t="s">
        <v>13526</v>
      </c>
      <c r="B24" s="2" t="s">
        <v>13527</v>
      </c>
      <c r="C24" s="2">
        <v>-195</v>
      </c>
      <c r="D24" s="2" t="s">
        <v>12371</v>
      </c>
      <c r="E24" s="2">
        <v>-4964.13</v>
      </c>
      <c r="F24" s="2" t="s">
        <v>12371</v>
      </c>
    </row>
    <row r="25">
      <c r="A25" s="2" t="s">
        <v>13528</v>
      </c>
      <c r="B25" s="2" t="s">
        <v>13529</v>
      </c>
      <c r="C25" s="2">
        <v>220</v>
      </c>
      <c r="D25" s="2" t="s">
        <v>69</v>
      </c>
      <c r="E25" s="2">
        <v>2178</v>
      </c>
      <c r="F25" s="2" t="s">
        <v>69</v>
      </c>
    </row>
    <row r="26">
      <c r="A26" s="2" t="s">
        <v>5092</v>
      </c>
      <c r="B26" s="2" t="s">
        <v>5093</v>
      </c>
      <c r="C26" s="2">
        <v>1440</v>
      </c>
      <c r="D26" s="2" t="s">
        <v>69</v>
      </c>
      <c r="E26" s="2">
        <v>109051.2</v>
      </c>
      <c r="F26" s="2" t="s">
        <v>69</v>
      </c>
    </row>
    <row r="27">
      <c r="A27" s="2" t="s">
        <v>5094</v>
      </c>
      <c r="B27" s="2" t="s">
        <v>5095</v>
      </c>
      <c r="C27" s="2">
        <v>-112</v>
      </c>
      <c r="D27" s="2" t="s">
        <v>69</v>
      </c>
      <c r="E27" s="2">
        <v>-9983.68</v>
      </c>
      <c r="F27" s="2" t="s">
        <v>69</v>
      </c>
    </row>
    <row r="28">
      <c r="A28" s="2" t="s">
        <v>5096</v>
      </c>
      <c r="B28" s="2" t="s">
        <v>5097</v>
      </c>
      <c r="C28" s="2">
        <v>10</v>
      </c>
      <c r="D28" s="2" t="s">
        <v>69</v>
      </c>
      <c r="E28" s="2">
        <v>460.8</v>
      </c>
      <c r="F28" s="2" t="s">
        <v>69</v>
      </c>
    </row>
    <row r="29">
      <c r="A29" s="2" t="s">
        <v>10769</v>
      </c>
      <c r="B29" s="2" t="s">
        <v>13530</v>
      </c>
      <c r="C29" s="2">
        <v>572</v>
      </c>
      <c r="D29" s="2" t="s">
        <v>69</v>
      </c>
      <c r="E29" s="2">
        <v>12137.84</v>
      </c>
      <c r="F29" s="2" t="s">
        <v>69</v>
      </c>
    </row>
    <row r="30">
      <c r="A30" s="2" t="s">
        <v>5100</v>
      </c>
      <c r="B30" s="2" t="s">
        <v>5101</v>
      </c>
      <c r="C30" s="2">
        <v>214</v>
      </c>
      <c r="D30" s="2" t="s">
        <v>69</v>
      </c>
      <c r="E30" s="2">
        <v>95679.4</v>
      </c>
      <c r="F30" s="2" t="s">
        <v>69</v>
      </c>
    </row>
    <row r="31">
      <c r="A31" s="2" t="s">
        <v>13531</v>
      </c>
      <c r="B31" s="2" t="s">
        <v>13532</v>
      </c>
      <c r="C31" s="2">
        <v>2307</v>
      </c>
      <c r="D31" s="2" t="s">
        <v>69</v>
      </c>
      <c r="E31" s="2">
        <v>69902.1</v>
      </c>
      <c r="F31" s="2" t="s">
        <v>69</v>
      </c>
    </row>
    <row r="32">
      <c r="A32" s="2" t="s">
        <v>5110</v>
      </c>
      <c r="B32" s="2" t="s">
        <v>5111</v>
      </c>
      <c r="C32" s="2">
        <v>1173</v>
      </c>
      <c r="D32" s="2" t="s">
        <v>69</v>
      </c>
      <c r="E32" s="2">
        <v>88315.17</v>
      </c>
      <c r="F32" s="2" t="s">
        <v>69</v>
      </c>
    </row>
    <row r="33">
      <c r="A33" s="2" t="s">
        <v>5110</v>
      </c>
      <c r="B33" s="2" t="s">
        <v>5111</v>
      </c>
      <c r="C33" s="2">
        <v>-792</v>
      </c>
      <c r="D33" s="2" t="s">
        <v>69</v>
      </c>
      <c r="E33" s="2">
        <v>-59629.68</v>
      </c>
      <c r="F33" s="2" t="s">
        <v>69</v>
      </c>
    </row>
    <row r="34">
      <c r="A34" s="2" t="s">
        <v>13533</v>
      </c>
      <c r="B34" s="2" t="s">
        <v>13534</v>
      </c>
      <c r="C34" s="2">
        <v>367</v>
      </c>
      <c r="D34" s="2" t="s">
        <v>69</v>
      </c>
      <c r="E34" s="2">
        <v>3644.31</v>
      </c>
      <c r="F34" s="2" t="s">
        <v>69</v>
      </c>
    </row>
    <row r="35">
      <c r="A35" s="2" t="s">
        <v>5112</v>
      </c>
      <c r="B35" s="2" t="s">
        <v>5113</v>
      </c>
      <c r="C35" s="2">
        <v>-14</v>
      </c>
      <c r="D35" s="2" t="s">
        <v>69</v>
      </c>
      <c r="E35" s="2">
        <v>-627.76</v>
      </c>
      <c r="F35" s="2" t="s">
        <v>69</v>
      </c>
    </row>
    <row r="36">
      <c r="A36" s="2" t="s">
        <v>5112</v>
      </c>
      <c r="B36" s="2" t="s">
        <v>5113</v>
      </c>
      <c r="C36" s="2">
        <v>223</v>
      </c>
      <c r="D36" s="2" t="s">
        <v>69</v>
      </c>
      <c r="E36" s="2">
        <v>9999.32</v>
      </c>
      <c r="F36" s="2" t="s">
        <v>69</v>
      </c>
    </row>
    <row r="37">
      <c r="A37" s="2" t="s">
        <v>13535</v>
      </c>
      <c r="B37" s="2" t="s">
        <v>13536</v>
      </c>
      <c r="C37" s="2">
        <v>4896</v>
      </c>
      <c r="D37" s="2" t="s">
        <v>12371</v>
      </c>
      <c r="E37" s="2">
        <v>13199.29</v>
      </c>
      <c r="F37" s="2" t="s">
        <v>12371</v>
      </c>
    </row>
    <row r="38">
      <c r="A38" s="2" t="s">
        <v>12361</v>
      </c>
      <c r="B38" s="2" t="s">
        <v>12362</v>
      </c>
      <c r="C38" s="2">
        <v>45</v>
      </c>
      <c r="D38" s="2" t="s">
        <v>69</v>
      </c>
      <c r="E38" s="2">
        <v>477.45</v>
      </c>
      <c r="F38" s="2" t="s">
        <v>69</v>
      </c>
    </row>
    <row r="39">
      <c r="A39" s="2" t="s">
        <v>13537</v>
      </c>
      <c r="B39" s="2" t="s">
        <v>13538</v>
      </c>
      <c r="C39" s="2">
        <v>-3</v>
      </c>
      <c r="D39" s="2" t="s">
        <v>69</v>
      </c>
      <c r="E39" s="2">
        <v>-229.08</v>
      </c>
      <c r="F39" s="2" t="s">
        <v>69</v>
      </c>
    </row>
    <row r="40">
      <c r="A40" s="2" t="s">
        <v>12363</v>
      </c>
      <c r="B40" s="2" t="s">
        <v>5115</v>
      </c>
      <c r="C40" s="2">
        <v>3000</v>
      </c>
      <c r="D40" s="2" t="s">
        <v>69</v>
      </c>
      <c r="E40" s="2">
        <v>58500</v>
      </c>
      <c r="F40" s="2" t="s">
        <v>69</v>
      </c>
    </row>
    <row r="41">
      <c r="A41" s="2" t="s">
        <v>5118</v>
      </c>
      <c r="B41" s="2" t="s">
        <v>5119</v>
      </c>
      <c r="C41" s="2">
        <v>84</v>
      </c>
      <c r="D41" s="2" t="s">
        <v>69</v>
      </c>
      <c r="E41" s="2">
        <v>6470.52</v>
      </c>
      <c r="F41" s="2" t="s">
        <v>69</v>
      </c>
    </row>
    <row r="42">
      <c r="A42" s="2" t="s">
        <v>12364</v>
      </c>
      <c r="B42" s="2" t="s">
        <v>12365</v>
      </c>
      <c r="C42" s="2">
        <v>1043</v>
      </c>
      <c r="D42" s="2" t="s">
        <v>69</v>
      </c>
      <c r="E42" s="2">
        <v>64739.01</v>
      </c>
      <c r="F42" s="2" t="s">
        <v>69</v>
      </c>
    </row>
    <row r="43">
      <c r="A43" s="2" t="s">
        <v>13539</v>
      </c>
      <c r="B43" s="2" t="s">
        <v>13540</v>
      </c>
      <c r="C43" s="2">
        <v>410</v>
      </c>
      <c r="D43" s="2" t="s">
        <v>13541</v>
      </c>
      <c r="E43" s="2">
        <v>3862.94</v>
      </c>
      <c r="F43" s="2" t="s">
        <v>13541</v>
      </c>
    </row>
    <row r="44">
      <c r="A44" s="2" t="s">
        <v>13542</v>
      </c>
      <c r="B44" s="2" t="s">
        <v>13543</v>
      </c>
      <c r="C44" s="2">
        <v>3975</v>
      </c>
      <c r="D44" s="2" t="s">
        <v>12371</v>
      </c>
      <c r="E44" s="2">
        <v>109.71</v>
      </c>
      <c r="F44" s="2" t="s">
        <v>12371</v>
      </c>
    </row>
    <row r="45">
      <c r="A45" s="2" t="s">
        <v>12366</v>
      </c>
      <c r="B45" s="2" t="s">
        <v>12367</v>
      </c>
      <c r="C45" s="2">
        <v>4535</v>
      </c>
      <c r="D45" s="2" t="s">
        <v>12368</v>
      </c>
      <c r="E45" s="2">
        <v>51412.22</v>
      </c>
      <c r="F45" s="2" t="s">
        <v>12368</v>
      </c>
    </row>
    <row r="46">
      <c r="A46" s="2" t="s">
        <v>13544</v>
      </c>
      <c r="B46" s="2" t="s">
        <v>13545</v>
      </c>
      <c r="C46" s="2">
        <v>145</v>
      </c>
      <c r="D46" s="2" t="s">
        <v>69</v>
      </c>
      <c r="E46" s="2">
        <v>1461.6</v>
      </c>
      <c r="F46" s="2" t="s">
        <v>69</v>
      </c>
    </row>
    <row r="47">
      <c r="A47" s="2" t="s">
        <v>5126</v>
      </c>
      <c r="B47" s="2" t="s">
        <v>5127</v>
      </c>
      <c r="C47" s="2">
        <v>863</v>
      </c>
      <c r="D47" s="2" t="s">
        <v>69</v>
      </c>
      <c r="E47" s="2">
        <v>82088.56</v>
      </c>
      <c r="F47" s="2" t="s">
        <v>69</v>
      </c>
    </row>
    <row r="48">
      <c r="A48" s="2" t="s">
        <v>5130</v>
      </c>
      <c r="B48" s="2" t="s">
        <v>5131</v>
      </c>
      <c r="C48" s="2">
        <v>-492</v>
      </c>
      <c r="D48" s="2" t="s">
        <v>69</v>
      </c>
      <c r="E48" s="2">
        <v>-45859.32</v>
      </c>
      <c r="F48" s="2" t="s">
        <v>69</v>
      </c>
    </row>
    <row r="49">
      <c r="A49" s="2" t="s">
        <v>13546</v>
      </c>
      <c r="B49" s="2" t="s">
        <v>13547</v>
      </c>
      <c r="C49" s="2">
        <v>-360</v>
      </c>
      <c r="D49" s="2" t="s">
        <v>69</v>
      </c>
      <c r="E49" s="2">
        <v>-5288.4</v>
      </c>
      <c r="F49" s="2" t="s">
        <v>69</v>
      </c>
    </row>
    <row r="50">
      <c r="A50" s="2" t="s">
        <v>12378</v>
      </c>
      <c r="B50" s="2" t="s">
        <v>12379</v>
      </c>
      <c r="C50" s="2">
        <v>61</v>
      </c>
      <c r="D50" s="2" t="s">
        <v>69</v>
      </c>
      <c r="E50" s="2">
        <v>1925.16</v>
      </c>
      <c r="F50" s="2" t="s">
        <v>69</v>
      </c>
    </row>
    <row r="51">
      <c r="A51" s="2" t="s">
        <v>12380</v>
      </c>
      <c r="B51" s="2" t="s">
        <v>12381</v>
      </c>
      <c r="C51" s="2">
        <v>470</v>
      </c>
      <c r="D51" s="2" t="s">
        <v>69</v>
      </c>
      <c r="E51" s="2">
        <v>3139.6</v>
      </c>
      <c r="F51" s="2" t="s">
        <v>69</v>
      </c>
    </row>
    <row r="52">
      <c r="A52" s="2" t="s">
        <v>12384</v>
      </c>
      <c r="B52" s="2" t="s">
        <v>12385</v>
      </c>
      <c r="C52" s="2">
        <v>25</v>
      </c>
      <c r="D52" s="2" t="s">
        <v>69</v>
      </c>
      <c r="E52" s="2">
        <v>2878.5</v>
      </c>
      <c r="F52" s="2" t="s">
        <v>69</v>
      </c>
    </row>
    <row r="53">
      <c r="A53" s="2" t="s">
        <v>13548</v>
      </c>
      <c r="B53" s="2" t="s">
        <v>13549</v>
      </c>
      <c r="C53" s="2">
        <v>84</v>
      </c>
      <c r="D53" s="2" t="s">
        <v>69</v>
      </c>
      <c r="E53" s="2">
        <v>25593.96</v>
      </c>
      <c r="F53" s="2" t="s">
        <v>69</v>
      </c>
    </row>
    <row r="54">
      <c r="A54" s="2" t="s">
        <v>12386</v>
      </c>
      <c r="B54" s="2" t="s">
        <v>12387</v>
      </c>
      <c r="C54" s="2">
        <v>240</v>
      </c>
      <c r="D54" s="2" t="s">
        <v>12368</v>
      </c>
      <c r="E54" s="2">
        <v>7393.07</v>
      </c>
      <c r="F54" s="2" t="s">
        <v>12368</v>
      </c>
    </row>
    <row r="55">
      <c r="A55" s="2" t="s">
        <v>12390</v>
      </c>
      <c r="B55" s="2" t="s">
        <v>12391</v>
      </c>
      <c r="C55" s="2">
        <v>-4</v>
      </c>
      <c r="D55" s="2" t="s">
        <v>69</v>
      </c>
      <c r="E55" s="2">
        <v>-380.52</v>
      </c>
      <c r="F55" s="2" t="s">
        <v>69</v>
      </c>
    </row>
    <row r="56">
      <c r="A56" s="2" t="s">
        <v>13550</v>
      </c>
      <c r="B56" s="2" t="s">
        <v>13551</v>
      </c>
      <c r="C56" s="2">
        <v>-10</v>
      </c>
      <c r="D56" s="2" t="s">
        <v>69</v>
      </c>
      <c r="E56" s="2">
        <v>-92.1</v>
      </c>
      <c r="F56" s="2" t="s">
        <v>69</v>
      </c>
    </row>
    <row r="57">
      <c r="A57" s="2" t="s">
        <v>12392</v>
      </c>
      <c r="B57" s="2" t="s">
        <v>12393</v>
      </c>
      <c r="C57" s="2">
        <v>-103</v>
      </c>
      <c r="D57" s="2" t="s">
        <v>69</v>
      </c>
      <c r="E57" s="2">
        <v>-10145.5</v>
      </c>
      <c r="F57" s="2" t="s">
        <v>69</v>
      </c>
    </row>
    <row r="58">
      <c r="A58" s="2" t="s">
        <v>5148</v>
      </c>
      <c r="B58" s="2" t="s">
        <v>5149</v>
      </c>
      <c r="C58" s="2">
        <v>1480</v>
      </c>
      <c r="D58" s="2" t="s">
        <v>69</v>
      </c>
      <c r="E58" s="2">
        <v>81814.4</v>
      </c>
      <c r="F58" s="2" t="s">
        <v>69</v>
      </c>
    </row>
    <row r="59">
      <c r="A59" s="2" t="s">
        <v>13552</v>
      </c>
      <c r="B59" s="2" t="s">
        <v>13553</v>
      </c>
      <c r="C59" s="2">
        <v>60</v>
      </c>
      <c r="D59" s="2" t="s">
        <v>12371</v>
      </c>
      <c r="E59" s="2">
        <v>10555.02</v>
      </c>
      <c r="F59" s="2" t="s">
        <v>12371</v>
      </c>
    </row>
    <row r="60">
      <c r="A60" s="2" t="s">
        <v>5150</v>
      </c>
      <c r="B60" s="2" t="s">
        <v>5151</v>
      </c>
      <c r="C60" s="2">
        <v>63</v>
      </c>
      <c r="D60" s="2" t="s">
        <v>69</v>
      </c>
      <c r="E60" s="2">
        <v>2277.45</v>
      </c>
      <c r="F60" s="2" t="s">
        <v>69</v>
      </c>
    </row>
    <row r="61">
      <c r="A61" s="2" t="s">
        <v>13554</v>
      </c>
      <c r="B61" s="2" t="s">
        <v>13555</v>
      </c>
      <c r="C61" s="2">
        <v>4508</v>
      </c>
      <c r="D61" s="2" t="s">
        <v>69</v>
      </c>
      <c r="E61" s="2">
        <v>45440.64</v>
      </c>
      <c r="F61" s="2" t="s">
        <v>69</v>
      </c>
    </row>
    <row r="62">
      <c r="A62" s="2" t="s">
        <v>12402</v>
      </c>
      <c r="B62" s="2" t="s">
        <v>13556</v>
      </c>
      <c r="C62" s="2">
        <v>15</v>
      </c>
      <c r="D62" s="2" t="s">
        <v>69</v>
      </c>
      <c r="E62" s="2">
        <v>24315.15</v>
      </c>
      <c r="F62" s="2" t="s">
        <v>69</v>
      </c>
    </row>
    <row r="63">
      <c r="A63" s="2" t="s">
        <v>12402</v>
      </c>
      <c r="B63" s="2" t="s">
        <v>5159</v>
      </c>
      <c r="C63" s="2">
        <v>76</v>
      </c>
      <c r="D63" s="2" t="s">
        <v>69</v>
      </c>
      <c r="E63" s="2">
        <v>122824.36</v>
      </c>
      <c r="F63" s="2" t="s">
        <v>69</v>
      </c>
    </row>
    <row r="64">
      <c r="A64" s="2" t="s">
        <v>13557</v>
      </c>
      <c r="B64" s="2" t="s">
        <v>13558</v>
      </c>
      <c r="C64" s="2">
        <v>-13</v>
      </c>
      <c r="D64" s="2" t="s">
        <v>69</v>
      </c>
      <c r="E64" s="2">
        <v>-3250.26</v>
      </c>
      <c r="F64" s="2" t="s">
        <v>69</v>
      </c>
    </row>
    <row r="65">
      <c r="A65" s="2" t="s">
        <v>13557</v>
      </c>
      <c r="B65" s="2" t="s">
        <v>13559</v>
      </c>
      <c r="C65" s="2">
        <v>24</v>
      </c>
      <c r="D65" s="2" t="s">
        <v>69</v>
      </c>
      <c r="E65" s="2">
        <v>6000.48</v>
      </c>
      <c r="F65" s="2" t="s">
        <v>69</v>
      </c>
    </row>
    <row r="66">
      <c r="A66" s="2" t="s">
        <v>12403</v>
      </c>
      <c r="B66" s="2" t="s">
        <v>5161</v>
      </c>
      <c r="C66" s="2">
        <v>38</v>
      </c>
      <c r="D66" s="2" t="s">
        <v>69</v>
      </c>
      <c r="E66" s="2">
        <v>4763.3</v>
      </c>
      <c r="F66" s="2" t="s">
        <v>69</v>
      </c>
    </row>
    <row r="67">
      <c r="A67" s="2" t="s">
        <v>12403</v>
      </c>
      <c r="B67" s="2" t="s">
        <v>5161</v>
      </c>
      <c r="C67" s="2">
        <v>-38</v>
      </c>
      <c r="D67" s="2" t="s">
        <v>69</v>
      </c>
      <c r="E67" s="2">
        <v>-4763.3</v>
      </c>
      <c r="F67" s="2" t="s">
        <v>69</v>
      </c>
    </row>
    <row r="68">
      <c r="A68" s="2" t="s">
        <v>12404</v>
      </c>
      <c r="B68" s="2" t="s">
        <v>5163</v>
      </c>
      <c r="C68" s="2">
        <v>1770</v>
      </c>
      <c r="D68" s="2" t="s">
        <v>69</v>
      </c>
      <c r="E68" s="2">
        <v>47701.5</v>
      </c>
      <c r="F68" s="2" t="s">
        <v>69</v>
      </c>
    </row>
    <row r="69">
      <c r="A69" s="2" t="s">
        <v>5164</v>
      </c>
      <c r="B69" s="2" t="s">
        <v>5165</v>
      </c>
      <c r="C69" s="2">
        <v>-137</v>
      </c>
      <c r="D69" s="2" t="s">
        <v>69</v>
      </c>
      <c r="E69" s="2">
        <v>-4942.96</v>
      </c>
      <c r="F69" s="2" t="s">
        <v>69</v>
      </c>
    </row>
    <row r="70">
      <c r="A70" s="2" t="s">
        <v>13560</v>
      </c>
      <c r="B70" s="2" t="s">
        <v>13561</v>
      </c>
      <c r="C70" s="2">
        <v>126</v>
      </c>
      <c r="D70" s="2" t="s">
        <v>69</v>
      </c>
      <c r="E70" s="2">
        <v>1241.1</v>
      </c>
      <c r="F70" s="2" t="s">
        <v>69</v>
      </c>
    </row>
    <row r="71">
      <c r="A71" s="2" t="s">
        <v>5166</v>
      </c>
      <c r="B71" s="2" t="s">
        <v>5167</v>
      </c>
      <c r="C71" s="2">
        <v>60</v>
      </c>
      <c r="D71" s="2" t="s">
        <v>69</v>
      </c>
      <c r="E71" s="2">
        <v>182169</v>
      </c>
      <c r="F71" s="2" t="s">
        <v>69</v>
      </c>
    </row>
    <row r="72">
      <c r="A72" s="2" t="s">
        <v>5166</v>
      </c>
      <c r="B72" s="2" t="s">
        <v>5167</v>
      </c>
      <c r="C72" s="2">
        <v>-29</v>
      </c>
      <c r="D72" s="2" t="s">
        <v>69</v>
      </c>
      <c r="E72" s="2">
        <v>-88048.35</v>
      </c>
      <c r="F72" s="2" t="s">
        <v>69</v>
      </c>
    </row>
    <row r="73">
      <c r="A73" s="2" t="s">
        <v>13562</v>
      </c>
      <c r="B73" s="2" t="s">
        <v>13563</v>
      </c>
      <c r="C73" s="2">
        <v>1414</v>
      </c>
      <c r="D73" s="2" t="s">
        <v>69</v>
      </c>
      <c r="E73" s="2">
        <v>77303.38</v>
      </c>
      <c r="F73" s="2" t="s">
        <v>69</v>
      </c>
    </row>
    <row r="74">
      <c r="A74" s="2" t="s">
        <v>12411</v>
      </c>
      <c r="B74" s="2" t="s">
        <v>12412</v>
      </c>
      <c r="C74" s="2">
        <v>-473</v>
      </c>
      <c r="D74" s="2" t="s">
        <v>69</v>
      </c>
      <c r="E74" s="2">
        <v>-1116.28</v>
      </c>
      <c r="F74" s="2" t="s">
        <v>69</v>
      </c>
    </row>
    <row r="75">
      <c r="A75" s="2" t="s">
        <v>12411</v>
      </c>
      <c r="B75" s="2" t="s">
        <v>12412</v>
      </c>
      <c r="C75" s="2">
        <v>473</v>
      </c>
      <c r="D75" s="2" t="s">
        <v>69</v>
      </c>
      <c r="E75" s="2">
        <v>1116.28</v>
      </c>
      <c r="F75" s="2" t="s">
        <v>69</v>
      </c>
    </row>
    <row r="76">
      <c r="A76" s="2" t="s">
        <v>13564</v>
      </c>
      <c r="B76" s="2" t="s">
        <v>13565</v>
      </c>
      <c r="C76" s="2">
        <v>-685</v>
      </c>
      <c r="D76" s="2" t="s">
        <v>69</v>
      </c>
      <c r="E76" s="2">
        <v>-14556.25</v>
      </c>
      <c r="F76" s="2" t="s">
        <v>69</v>
      </c>
    </row>
    <row r="77">
      <c r="A77" s="2" t="s">
        <v>12413</v>
      </c>
      <c r="B77" s="2" t="s">
        <v>12414</v>
      </c>
      <c r="C77" s="2">
        <v>-1641</v>
      </c>
      <c r="D77" s="2" t="s">
        <v>69</v>
      </c>
      <c r="E77" s="2">
        <v>-17115.63</v>
      </c>
      <c r="F77" s="2" t="s">
        <v>69</v>
      </c>
    </row>
    <row r="78">
      <c r="A78" s="2" t="s">
        <v>5172</v>
      </c>
      <c r="B78" s="2" t="s">
        <v>5173</v>
      </c>
      <c r="C78" s="2">
        <v>12</v>
      </c>
      <c r="D78" s="2" t="s">
        <v>69</v>
      </c>
      <c r="E78" s="2">
        <v>3108</v>
      </c>
      <c r="F78" s="2" t="s">
        <v>69</v>
      </c>
    </row>
    <row r="79">
      <c r="A79" s="2" t="s">
        <v>5176</v>
      </c>
      <c r="B79" s="2" t="s">
        <v>5177</v>
      </c>
      <c r="C79" s="2">
        <v>566</v>
      </c>
      <c r="D79" s="2" t="s">
        <v>69</v>
      </c>
      <c r="E79" s="2">
        <v>45913.92</v>
      </c>
      <c r="F79" s="2" t="s">
        <v>69</v>
      </c>
    </row>
    <row r="80">
      <c r="A80" s="2" t="s">
        <v>5178</v>
      </c>
      <c r="B80" s="2" t="s">
        <v>5179</v>
      </c>
      <c r="C80" s="2">
        <v>155</v>
      </c>
      <c r="D80" s="2" t="s">
        <v>69</v>
      </c>
      <c r="E80" s="2">
        <v>1748.4</v>
      </c>
      <c r="F80" s="2" t="s">
        <v>69</v>
      </c>
    </row>
    <row r="81">
      <c r="A81" s="2" t="s">
        <v>5178</v>
      </c>
      <c r="B81" s="2" t="s">
        <v>5179</v>
      </c>
      <c r="C81" s="2">
        <v>-311</v>
      </c>
      <c r="D81" s="2" t="s">
        <v>69</v>
      </c>
      <c r="E81" s="2">
        <v>-3508.08</v>
      </c>
      <c r="F81" s="2" t="s">
        <v>69</v>
      </c>
    </row>
    <row r="82">
      <c r="A82" s="2" t="s">
        <v>12417</v>
      </c>
      <c r="B82" s="2" t="s">
        <v>12418</v>
      </c>
      <c r="C82" s="2">
        <v>-873</v>
      </c>
      <c r="D82" s="2" t="s">
        <v>69</v>
      </c>
      <c r="E82" s="2">
        <v>-18271.89</v>
      </c>
      <c r="F82" s="2" t="s">
        <v>69</v>
      </c>
    </row>
    <row r="83">
      <c r="A83" s="2" t="s">
        <v>5184</v>
      </c>
      <c r="B83" s="2" t="s">
        <v>5185</v>
      </c>
      <c r="C83" s="2">
        <v>-809</v>
      </c>
      <c r="D83" s="2" t="s">
        <v>69</v>
      </c>
      <c r="E83" s="2">
        <v>-72753.37</v>
      </c>
      <c r="F83" s="2" t="s">
        <v>69</v>
      </c>
    </row>
    <row r="84">
      <c r="A84" s="2" t="s">
        <v>5184</v>
      </c>
      <c r="B84" s="2" t="s">
        <v>13566</v>
      </c>
      <c r="C84" s="2">
        <v>10</v>
      </c>
      <c r="D84" s="2" t="s">
        <v>69</v>
      </c>
      <c r="E84" s="2">
        <v>1350</v>
      </c>
      <c r="F84" s="2" t="s">
        <v>69</v>
      </c>
    </row>
    <row r="85">
      <c r="A85" s="2" t="s">
        <v>5184</v>
      </c>
      <c r="B85" s="2" t="s">
        <v>13567</v>
      </c>
      <c r="C85" s="2">
        <v>-10</v>
      </c>
      <c r="D85" s="2" t="s">
        <v>69</v>
      </c>
      <c r="E85" s="2">
        <v>-2200</v>
      </c>
      <c r="F85" s="2" t="s">
        <v>69</v>
      </c>
    </row>
    <row r="86">
      <c r="A86" s="2" t="s">
        <v>5190</v>
      </c>
      <c r="B86" s="2" t="s">
        <v>5191</v>
      </c>
      <c r="C86" s="2">
        <v>-1544</v>
      </c>
      <c r="D86" s="2" t="s">
        <v>69</v>
      </c>
      <c r="E86" s="2">
        <v>-43648.88</v>
      </c>
      <c r="F86" s="2" t="s">
        <v>69</v>
      </c>
    </row>
    <row r="87">
      <c r="A87" s="2" t="s">
        <v>5194</v>
      </c>
      <c r="B87" s="2" t="s">
        <v>5195</v>
      </c>
      <c r="C87" s="2">
        <v>-16</v>
      </c>
      <c r="D87" s="2" t="s">
        <v>69</v>
      </c>
      <c r="E87" s="2">
        <v>-3674.4</v>
      </c>
      <c r="F87" s="2" t="s">
        <v>69</v>
      </c>
    </row>
    <row r="88">
      <c r="A88" s="2" t="s">
        <v>5196</v>
      </c>
      <c r="B88" s="2" t="s">
        <v>5197</v>
      </c>
      <c r="C88" s="2">
        <v>-254</v>
      </c>
      <c r="D88" s="2" t="s">
        <v>69</v>
      </c>
      <c r="E88" s="2">
        <v>-38229.54</v>
      </c>
      <c r="F88" s="2" t="s">
        <v>69</v>
      </c>
    </row>
    <row r="89">
      <c r="A89" s="2" t="s">
        <v>13568</v>
      </c>
      <c r="B89" s="2" t="s">
        <v>13569</v>
      </c>
      <c r="C89" s="2">
        <v>20</v>
      </c>
      <c r="D89" s="2" t="s">
        <v>69</v>
      </c>
      <c r="E89" s="2">
        <v>516.2</v>
      </c>
      <c r="F89" s="2" t="s">
        <v>69</v>
      </c>
    </row>
    <row r="90">
      <c r="A90" s="2" t="s">
        <v>5198</v>
      </c>
      <c r="B90" s="2" t="s">
        <v>5199</v>
      </c>
      <c r="C90" s="2">
        <v>2818</v>
      </c>
      <c r="D90" s="2" t="s">
        <v>69</v>
      </c>
      <c r="E90" s="2">
        <v>102096.14</v>
      </c>
      <c r="F90" s="2" t="s">
        <v>69</v>
      </c>
    </row>
    <row r="91">
      <c r="A91" s="2" t="s">
        <v>5200</v>
      </c>
      <c r="B91" s="2" t="s">
        <v>5201</v>
      </c>
      <c r="C91" s="2">
        <v>-4</v>
      </c>
      <c r="D91" s="2" t="s">
        <v>69</v>
      </c>
      <c r="E91" s="2">
        <v>-643.32</v>
      </c>
      <c r="F91" s="2" t="s">
        <v>69</v>
      </c>
    </row>
    <row r="92">
      <c r="A92" s="2" t="s">
        <v>5204</v>
      </c>
      <c r="B92" s="2" t="s">
        <v>5205</v>
      </c>
      <c r="C92" s="2">
        <v>165</v>
      </c>
      <c r="D92" s="2" t="s">
        <v>69</v>
      </c>
      <c r="E92" s="2">
        <v>16203</v>
      </c>
      <c r="F92" s="2" t="s">
        <v>69</v>
      </c>
    </row>
    <row r="93">
      <c r="A93" s="2" t="s">
        <v>5206</v>
      </c>
      <c r="B93" s="2" t="s">
        <v>5207</v>
      </c>
      <c r="C93" s="2">
        <v>-102</v>
      </c>
      <c r="D93" s="2" t="s">
        <v>69</v>
      </c>
      <c r="E93" s="2">
        <v>-22127.88</v>
      </c>
      <c r="F93" s="2" t="s">
        <v>69</v>
      </c>
    </row>
    <row r="94">
      <c r="A94" s="2" t="s">
        <v>13570</v>
      </c>
      <c r="B94" s="2" t="s">
        <v>13571</v>
      </c>
      <c r="C94" s="2">
        <v>-6</v>
      </c>
      <c r="D94" s="2" t="s">
        <v>69</v>
      </c>
      <c r="E94" s="2">
        <v>-391.68</v>
      </c>
      <c r="F94" s="2" t="s">
        <v>69</v>
      </c>
    </row>
    <row r="95">
      <c r="A95" s="2" t="s">
        <v>13572</v>
      </c>
      <c r="B95" s="2" t="s">
        <v>13573</v>
      </c>
      <c r="C95" s="2">
        <v>-85</v>
      </c>
      <c r="D95" s="2" t="s">
        <v>69</v>
      </c>
      <c r="E95" s="2">
        <v>-7542.9</v>
      </c>
      <c r="F95" s="2" t="s">
        <v>69</v>
      </c>
    </row>
    <row r="96">
      <c r="A96" s="2" t="s">
        <v>5212</v>
      </c>
      <c r="B96" s="2" t="s">
        <v>5213</v>
      </c>
      <c r="C96" s="2">
        <v>-712</v>
      </c>
      <c r="D96" s="2" t="s">
        <v>69</v>
      </c>
      <c r="E96" s="2">
        <v>-84393.36</v>
      </c>
      <c r="F96" s="2" t="s">
        <v>69</v>
      </c>
    </row>
    <row r="97">
      <c r="A97" s="2" t="s">
        <v>13574</v>
      </c>
      <c r="B97" s="2" t="s">
        <v>13575</v>
      </c>
      <c r="C97" s="2">
        <v>722</v>
      </c>
      <c r="D97" s="2" t="s">
        <v>69</v>
      </c>
      <c r="E97" s="2">
        <v>7653.2</v>
      </c>
      <c r="F97" s="2" t="s">
        <v>69</v>
      </c>
    </row>
    <row r="98">
      <c r="A98" s="2" t="s">
        <v>13576</v>
      </c>
      <c r="B98" s="2" t="s">
        <v>13577</v>
      </c>
      <c r="C98" s="2">
        <v>-1342</v>
      </c>
      <c r="D98" s="2" t="s">
        <v>12371</v>
      </c>
      <c r="E98" s="2">
        <v>-69639.53</v>
      </c>
      <c r="F98" s="2" t="s">
        <v>12371</v>
      </c>
    </row>
    <row r="99">
      <c r="A99" s="2" t="s">
        <v>13578</v>
      </c>
      <c r="B99" s="2" t="s">
        <v>13579</v>
      </c>
      <c r="C99" s="2">
        <v>-1094</v>
      </c>
      <c r="D99" s="2" t="s">
        <v>69</v>
      </c>
      <c r="E99" s="2">
        <v>-56789.54</v>
      </c>
      <c r="F99" s="2" t="s">
        <v>69</v>
      </c>
    </row>
    <row r="100">
      <c r="A100" s="2" t="s">
        <v>7422</v>
      </c>
      <c r="B100" s="2" t="s">
        <v>13580</v>
      </c>
      <c r="C100" s="2">
        <v>895</v>
      </c>
      <c r="D100" s="2" t="s">
        <v>12371</v>
      </c>
      <c r="E100" s="2">
        <v>3345.69</v>
      </c>
      <c r="F100" s="2" t="s">
        <v>12371</v>
      </c>
    </row>
    <row r="101">
      <c r="A101" s="2" t="s">
        <v>13581</v>
      </c>
      <c r="B101" s="2" t="s">
        <v>13582</v>
      </c>
      <c r="C101" s="2">
        <v>748</v>
      </c>
      <c r="D101" s="2" t="s">
        <v>13541</v>
      </c>
      <c r="E101" s="2">
        <v>7718.01</v>
      </c>
      <c r="F101" s="2" t="s">
        <v>13541</v>
      </c>
    </row>
    <row r="102">
      <c r="A102" s="2" t="s">
        <v>13583</v>
      </c>
      <c r="B102" s="2" t="s">
        <v>13584</v>
      </c>
      <c r="C102" s="2">
        <v>-3566</v>
      </c>
      <c r="D102" s="2" t="s">
        <v>69</v>
      </c>
      <c r="E102" s="2">
        <v>-12124.4</v>
      </c>
      <c r="F102" s="2" t="s">
        <v>69</v>
      </c>
    </row>
    <row r="103">
      <c r="A103" s="2" t="s">
        <v>5218</v>
      </c>
      <c r="B103" s="2" t="s">
        <v>5219</v>
      </c>
      <c r="C103" s="2">
        <v>-2</v>
      </c>
      <c r="D103" s="2" t="s">
        <v>69</v>
      </c>
      <c r="E103" s="2">
        <v>-545.6</v>
      </c>
      <c r="F103" s="2" t="s">
        <v>69</v>
      </c>
    </row>
    <row r="104">
      <c r="A104" s="2" t="s">
        <v>13585</v>
      </c>
      <c r="B104" s="2" t="s">
        <v>5077</v>
      </c>
      <c r="C104" s="2">
        <v>-199</v>
      </c>
      <c r="D104" s="2" t="s">
        <v>69</v>
      </c>
      <c r="E104" s="2">
        <v>-10286.31</v>
      </c>
      <c r="F104" s="2" t="s">
        <v>69</v>
      </c>
    </row>
    <row r="105">
      <c r="A105" s="2" t="s">
        <v>12440</v>
      </c>
      <c r="B105" s="2" t="s">
        <v>13586</v>
      </c>
      <c r="C105" s="2">
        <v>-201</v>
      </c>
      <c r="D105" s="2" t="s">
        <v>69</v>
      </c>
      <c r="E105" s="2">
        <v>-36986.01</v>
      </c>
      <c r="F105" s="2" t="s">
        <v>69</v>
      </c>
    </row>
    <row r="106">
      <c r="A106" s="2" t="s">
        <v>12442</v>
      </c>
      <c r="B106" s="2" t="s">
        <v>12443</v>
      </c>
      <c r="C106" s="2">
        <v>8960</v>
      </c>
      <c r="D106" s="2" t="s">
        <v>69</v>
      </c>
      <c r="E106" s="2">
        <v>74368</v>
      </c>
      <c r="F106" s="2" t="s">
        <v>69</v>
      </c>
    </row>
    <row r="107">
      <c r="A107" s="2" t="s">
        <v>13587</v>
      </c>
      <c r="B107" s="2" t="s">
        <v>13588</v>
      </c>
      <c r="C107" s="2">
        <v>-1</v>
      </c>
      <c r="D107" s="2" t="s">
        <v>69</v>
      </c>
      <c r="E107" s="2">
        <v>-23.89</v>
      </c>
      <c r="F107" s="2" t="s">
        <v>69</v>
      </c>
    </row>
    <row r="108">
      <c r="A108" s="2" t="s">
        <v>12446</v>
      </c>
      <c r="B108" s="2" t="s">
        <v>12447</v>
      </c>
      <c r="C108" s="2">
        <v>-117</v>
      </c>
      <c r="D108" s="2" t="s">
        <v>69</v>
      </c>
      <c r="E108" s="2">
        <v>-7406.1</v>
      </c>
      <c r="F108" s="2" t="s">
        <v>69</v>
      </c>
    </row>
    <row r="109">
      <c r="A109" s="2" t="s">
        <v>5226</v>
      </c>
      <c r="B109" s="2" t="s">
        <v>5227</v>
      </c>
      <c r="C109" s="2">
        <v>1723</v>
      </c>
      <c r="D109" s="2" t="s">
        <v>69</v>
      </c>
      <c r="E109" s="2">
        <v>187565.78</v>
      </c>
      <c r="F109" s="2" t="s">
        <v>69</v>
      </c>
    </row>
    <row r="110">
      <c r="A110" s="2" t="s">
        <v>5226</v>
      </c>
      <c r="B110" s="2" t="s">
        <v>5227</v>
      </c>
      <c r="C110" s="2">
        <v>-818</v>
      </c>
      <c r="D110" s="2" t="s">
        <v>69</v>
      </c>
      <c r="E110" s="2">
        <v>-89047.48</v>
      </c>
      <c r="F110" s="2" t="s">
        <v>69</v>
      </c>
    </row>
    <row r="111">
      <c r="A111" s="2" t="s">
        <v>12450</v>
      </c>
      <c r="B111" s="2" t="s">
        <v>12451</v>
      </c>
      <c r="C111" s="2">
        <v>73</v>
      </c>
      <c r="D111" s="2" t="s">
        <v>69</v>
      </c>
      <c r="E111" s="2">
        <v>376.68</v>
      </c>
      <c r="F111" s="2" t="s">
        <v>69</v>
      </c>
    </row>
    <row r="112">
      <c r="A112" s="2" t="s">
        <v>5228</v>
      </c>
      <c r="B112" s="2" t="s">
        <v>5229</v>
      </c>
      <c r="C112" s="2">
        <v>316</v>
      </c>
      <c r="D112" s="2" t="s">
        <v>69</v>
      </c>
      <c r="E112" s="2">
        <v>18716.68</v>
      </c>
      <c r="F112" s="2" t="s">
        <v>69</v>
      </c>
    </row>
    <row r="113">
      <c r="A113" s="2" t="s">
        <v>5228</v>
      </c>
      <c r="B113" s="2" t="s">
        <v>5229</v>
      </c>
      <c r="C113" s="2">
        <v>-1399</v>
      </c>
      <c r="D113" s="2" t="s">
        <v>69</v>
      </c>
      <c r="E113" s="2">
        <v>-82862.77</v>
      </c>
      <c r="F113" s="2" t="s">
        <v>69</v>
      </c>
    </row>
    <row r="114">
      <c r="A114" s="2" t="s">
        <v>13589</v>
      </c>
      <c r="B114" s="2" t="s">
        <v>13590</v>
      </c>
      <c r="C114" s="2">
        <v>820</v>
      </c>
      <c r="D114" s="2" t="s">
        <v>69</v>
      </c>
      <c r="E114" s="2">
        <v>7199.6</v>
      </c>
      <c r="F114" s="2" t="s">
        <v>69</v>
      </c>
    </row>
    <row r="115">
      <c r="A115" s="2" t="s">
        <v>13591</v>
      </c>
      <c r="B115" s="2" t="s">
        <v>13592</v>
      </c>
      <c r="C115" s="2">
        <v>168</v>
      </c>
      <c r="D115" s="2" t="s">
        <v>69</v>
      </c>
      <c r="E115" s="2">
        <v>16210.32</v>
      </c>
      <c r="F115" s="2" t="s">
        <v>69</v>
      </c>
    </row>
    <row r="116">
      <c r="A116" s="2" t="s">
        <v>5234</v>
      </c>
      <c r="B116" s="2" t="s">
        <v>5235</v>
      </c>
      <c r="C116" s="2">
        <v>-8</v>
      </c>
      <c r="D116" s="2" t="s">
        <v>69</v>
      </c>
      <c r="E116" s="2">
        <v>-221.92</v>
      </c>
      <c r="F116" s="2" t="s">
        <v>69</v>
      </c>
    </row>
    <row r="117">
      <c r="A117" s="2" t="s">
        <v>5234</v>
      </c>
      <c r="B117" s="2" t="s">
        <v>13593</v>
      </c>
      <c r="C117" s="2">
        <v>2</v>
      </c>
      <c r="D117" s="2" t="s">
        <v>69</v>
      </c>
      <c r="E117" s="2">
        <v>105</v>
      </c>
      <c r="F117" s="2" t="s">
        <v>69</v>
      </c>
    </row>
    <row r="118">
      <c r="A118" s="2" t="s">
        <v>5234</v>
      </c>
      <c r="B118" s="2" t="s">
        <v>5235</v>
      </c>
      <c r="C118" s="2">
        <v>288</v>
      </c>
      <c r="D118" s="2" t="s">
        <v>69</v>
      </c>
      <c r="E118" s="2">
        <v>7989.12</v>
      </c>
      <c r="F118" s="2" t="s">
        <v>69</v>
      </c>
    </row>
    <row r="119">
      <c r="A119" s="2" t="s">
        <v>13594</v>
      </c>
      <c r="B119" s="2" t="s">
        <v>13595</v>
      </c>
      <c r="C119" s="2">
        <v>-88</v>
      </c>
      <c r="D119" s="2" t="s">
        <v>69</v>
      </c>
      <c r="E119" s="2">
        <v>-2685.76</v>
      </c>
      <c r="F119" s="2" t="s">
        <v>69</v>
      </c>
    </row>
    <row r="120">
      <c r="A120" s="2" t="s">
        <v>13594</v>
      </c>
      <c r="B120" s="2" t="s">
        <v>13595</v>
      </c>
      <c r="C120" s="2">
        <v>18</v>
      </c>
      <c r="D120" s="2" t="s">
        <v>69</v>
      </c>
      <c r="E120" s="2">
        <v>549.36</v>
      </c>
      <c r="F120" s="2" t="s">
        <v>69</v>
      </c>
    </row>
    <row r="121">
      <c r="A121" s="2" t="s">
        <v>13596</v>
      </c>
      <c r="B121" s="2" t="s">
        <v>13597</v>
      </c>
      <c r="C121" s="2">
        <v>1725</v>
      </c>
      <c r="D121" s="2" t="s">
        <v>69</v>
      </c>
      <c r="E121" s="2">
        <v>23460</v>
      </c>
      <c r="F121" s="2" t="s">
        <v>69</v>
      </c>
    </row>
    <row r="122">
      <c r="A122" s="2" t="s">
        <v>12456</v>
      </c>
      <c r="B122" s="2" t="s">
        <v>12457</v>
      </c>
      <c r="C122" s="2">
        <v>1552</v>
      </c>
      <c r="D122" s="2" t="s">
        <v>69</v>
      </c>
      <c r="E122" s="2">
        <v>4345.6</v>
      </c>
      <c r="F122" s="2" t="s">
        <v>69</v>
      </c>
    </row>
    <row r="123">
      <c r="A123" s="2" t="s">
        <v>7466</v>
      </c>
      <c r="B123" s="2" t="s">
        <v>12458</v>
      </c>
      <c r="C123" s="2">
        <v>58</v>
      </c>
      <c r="D123" s="2" t="s">
        <v>69</v>
      </c>
      <c r="E123" s="2">
        <v>14391.54</v>
      </c>
      <c r="F123" s="2" t="s">
        <v>69</v>
      </c>
    </row>
    <row r="124">
      <c r="A124" s="2" t="s">
        <v>5240</v>
      </c>
      <c r="B124" s="2" t="s">
        <v>5241</v>
      </c>
      <c r="C124" s="2">
        <v>167</v>
      </c>
      <c r="D124" s="2" t="s">
        <v>69</v>
      </c>
      <c r="E124" s="2">
        <v>34886.3</v>
      </c>
      <c r="F124" s="2" t="s">
        <v>69</v>
      </c>
    </row>
    <row r="125">
      <c r="A125" s="2" t="s">
        <v>5242</v>
      </c>
      <c r="B125" s="2" t="s">
        <v>5243</v>
      </c>
      <c r="C125" s="2">
        <v>-47</v>
      </c>
      <c r="D125" s="2" t="s">
        <v>69</v>
      </c>
      <c r="E125" s="2">
        <v>-2815.3</v>
      </c>
      <c r="F125" s="2" t="s">
        <v>69</v>
      </c>
    </row>
    <row r="126">
      <c r="A126" s="2" t="s">
        <v>5246</v>
      </c>
      <c r="B126" s="2" t="s">
        <v>5247</v>
      </c>
      <c r="C126" s="2">
        <v>41</v>
      </c>
      <c r="D126" s="2" t="s">
        <v>69</v>
      </c>
      <c r="E126" s="2">
        <v>2349.3</v>
      </c>
      <c r="F126" s="2" t="s">
        <v>69</v>
      </c>
    </row>
    <row r="127">
      <c r="A127" s="2" t="s">
        <v>5246</v>
      </c>
      <c r="B127" s="2" t="s">
        <v>5247</v>
      </c>
      <c r="C127" s="2">
        <v>-14</v>
      </c>
      <c r="D127" s="2" t="s">
        <v>69</v>
      </c>
      <c r="E127" s="2">
        <v>-802.2</v>
      </c>
      <c r="F127" s="2" t="s">
        <v>69</v>
      </c>
    </row>
    <row r="128">
      <c r="A128" s="2" t="s">
        <v>13598</v>
      </c>
      <c r="B128" s="2" t="s">
        <v>13599</v>
      </c>
      <c r="C128" s="2">
        <v>218</v>
      </c>
      <c r="D128" s="2" t="s">
        <v>69</v>
      </c>
      <c r="E128" s="2">
        <v>2173.46</v>
      </c>
      <c r="F128" s="2" t="s">
        <v>69</v>
      </c>
    </row>
    <row r="129">
      <c r="A129" s="2" t="s">
        <v>12463</v>
      </c>
      <c r="B129" s="2" t="s">
        <v>12464</v>
      </c>
      <c r="C129" s="2">
        <v>36</v>
      </c>
      <c r="D129" s="2" t="s">
        <v>69</v>
      </c>
      <c r="E129" s="2">
        <v>5880.6</v>
      </c>
      <c r="F129" s="2" t="s">
        <v>69</v>
      </c>
    </row>
    <row r="130">
      <c r="A130" s="2" t="s">
        <v>12465</v>
      </c>
      <c r="B130" s="2" t="s">
        <v>12466</v>
      </c>
      <c r="C130" s="2">
        <v>60</v>
      </c>
      <c r="D130" s="2" t="s">
        <v>69</v>
      </c>
      <c r="E130" s="2">
        <v>21672.6</v>
      </c>
      <c r="F130" s="2" t="s">
        <v>69</v>
      </c>
    </row>
    <row r="131">
      <c r="A131" s="2" t="s">
        <v>13600</v>
      </c>
      <c r="B131" s="2" t="s">
        <v>13601</v>
      </c>
      <c r="C131" s="2">
        <v>-1128</v>
      </c>
      <c r="D131" s="2" t="s">
        <v>12371</v>
      </c>
      <c r="E131" s="2">
        <v>-15119.68</v>
      </c>
      <c r="F131" s="2" t="s">
        <v>12371</v>
      </c>
    </row>
    <row r="132">
      <c r="A132" s="2" t="s">
        <v>12471</v>
      </c>
      <c r="B132" s="2" t="s">
        <v>12472</v>
      </c>
      <c r="C132" s="2">
        <v>340</v>
      </c>
      <c r="D132" s="2" t="s">
        <v>69</v>
      </c>
      <c r="E132" s="2">
        <v>17054.4</v>
      </c>
      <c r="F132" s="2" t="s">
        <v>69</v>
      </c>
    </row>
    <row r="133">
      <c r="A133" s="2" t="s">
        <v>5262</v>
      </c>
      <c r="B133" s="2" t="s">
        <v>5263</v>
      </c>
      <c r="C133" s="2">
        <v>-349</v>
      </c>
      <c r="D133" s="2" t="s">
        <v>69</v>
      </c>
      <c r="E133" s="2">
        <v>-9429.98</v>
      </c>
      <c r="F133" s="2" t="s">
        <v>69</v>
      </c>
    </row>
    <row r="134">
      <c r="A134" s="2" t="s">
        <v>5262</v>
      </c>
      <c r="B134" s="2" t="s">
        <v>5263</v>
      </c>
      <c r="C134" s="2">
        <v>290</v>
      </c>
      <c r="D134" s="2" t="s">
        <v>69</v>
      </c>
      <c r="E134" s="2">
        <v>7835.8</v>
      </c>
      <c r="F134" s="2" t="s">
        <v>69</v>
      </c>
    </row>
    <row r="135">
      <c r="A135" s="2" t="s">
        <v>13602</v>
      </c>
      <c r="B135" s="2" t="s">
        <v>13603</v>
      </c>
      <c r="C135" s="2">
        <v>-156</v>
      </c>
      <c r="D135" s="2" t="s">
        <v>69</v>
      </c>
      <c r="E135" s="2">
        <v>-9228.96</v>
      </c>
      <c r="F135" s="2" t="s">
        <v>69</v>
      </c>
    </row>
    <row r="136">
      <c r="A136" s="2" t="s">
        <v>12475</v>
      </c>
      <c r="B136" s="2" t="s">
        <v>12476</v>
      </c>
      <c r="C136" s="2">
        <v>89</v>
      </c>
      <c r="D136" s="2" t="s">
        <v>69</v>
      </c>
      <c r="E136" s="2">
        <v>17054.18</v>
      </c>
      <c r="F136" s="2" t="s">
        <v>69</v>
      </c>
    </row>
    <row r="137">
      <c r="A137" s="2" t="s">
        <v>12475</v>
      </c>
      <c r="B137" s="2" t="s">
        <v>12476</v>
      </c>
      <c r="C137" s="2">
        <v>-9</v>
      </c>
      <c r="D137" s="2" t="s">
        <v>69</v>
      </c>
      <c r="E137" s="2">
        <v>-1724.58</v>
      </c>
      <c r="F137" s="2" t="s">
        <v>69</v>
      </c>
    </row>
    <row r="138">
      <c r="A138" s="2" t="s">
        <v>5264</v>
      </c>
      <c r="B138" s="2" t="s">
        <v>5265</v>
      </c>
      <c r="C138" s="2">
        <v>-291</v>
      </c>
      <c r="D138" s="2" t="s">
        <v>69</v>
      </c>
      <c r="E138" s="2">
        <v>-26675.97</v>
      </c>
      <c r="F138" s="2" t="s">
        <v>69</v>
      </c>
    </row>
    <row r="139">
      <c r="A139" s="2" t="s">
        <v>13604</v>
      </c>
      <c r="B139" s="2" t="s">
        <v>13605</v>
      </c>
      <c r="C139" s="2">
        <v>83</v>
      </c>
      <c r="D139" s="2" t="s">
        <v>69</v>
      </c>
      <c r="E139" s="2">
        <v>1301.44</v>
      </c>
      <c r="F139" s="2" t="s">
        <v>69</v>
      </c>
    </row>
    <row r="140">
      <c r="A140" s="2" t="s">
        <v>5266</v>
      </c>
      <c r="B140" s="2" t="s">
        <v>5267</v>
      </c>
      <c r="C140" s="2">
        <v>60</v>
      </c>
      <c r="D140" s="2" t="s">
        <v>69</v>
      </c>
      <c r="E140" s="2">
        <v>14132.4</v>
      </c>
      <c r="F140" s="2" t="s">
        <v>69</v>
      </c>
    </row>
    <row r="141">
      <c r="A141" s="2" t="s">
        <v>5268</v>
      </c>
      <c r="B141" s="2" t="s">
        <v>5269</v>
      </c>
      <c r="C141" s="2">
        <v>-212</v>
      </c>
      <c r="D141" s="2" t="s">
        <v>69</v>
      </c>
      <c r="E141" s="2">
        <v>-16069.6</v>
      </c>
      <c r="F141" s="2" t="s">
        <v>69</v>
      </c>
    </row>
    <row r="142">
      <c r="A142" s="2" t="s">
        <v>12483</v>
      </c>
      <c r="B142" s="2" t="s">
        <v>12484</v>
      </c>
      <c r="C142" s="2">
        <v>203</v>
      </c>
      <c r="D142" s="2" t="s">
        <v>69</v>
      </c>
      <c r="E142" s="2">
        <v>2194.43</v>
      </c>
      <c r="F142" s="2" t="s">
        <v>69</v>
      </c>
    </row>
    <row r="143">
      <c r="A143" s="2" t="s">
        <v>5270</v>
      </c>
      <c r="B143" s="2" t="s">
        <v>5271</v>
      </c>
      <c r="C143" s="2">
        <v>-81</v>
      </c>
      <c r="D143" s="2" t="s">
        <v>69</v>
      </c>
      <c r="E143" s="2">
        <v>-12794.76</v>
      </c>
      <c r="F143" s="2" t="s">
        <v>69</v>
      </c>
    </row>
    <row r="144">
      <c r="A144" s="2" t="s">
        <v>5276</v>
      </c>
      <c r="B144" s="2" t="s">
        <v>5277</v>
      </c>
      <c r="C144" s="2">
        <v>29</v>
      </c>
      <c r="D144" s="2" t="s">
        <v>69</v>
      </c>
      <c r="E144" s="2">
        <v>4322.45</v>
      </c>
      <c r="F144" s="2" t="s">
        <v>69</v>
      </c>
    </row>
    <row r="145">
      <c r="A145" s="2" t="s">
        <v>12485</v>
      </c>
      <c r="B145" s="2" t="s">
        <v>12486</v>
      </c>
      <c r="C145" s="2">
        <v>-700</v>
      </c>
      <c r="D145" s="2" t="s">
        <v>69</v>
      </c>
      <c r="E145" s="2">
        <v>-97391</v>
      </c>
      <c r="F145" s="2" t="s">
        <v>69</v>
      </c>
    </row>
    <row r="146">
      <c r="A146" s="2" t="s">
        <v>5278</v>
      </c>
      <c r="B146" s="2" t="s">
        <v>5279</v>
      </c>
      <c r="C146" s="2">
        <v>66</v>
      </c>
      <c r="D146" s="2" t="s">
        <v>69</v>
      </c>
      <c r="E146" s="2">
        <v>3256.44</v>
      </c>
      <c r="F146" s="2" t="s">
        <v>69</v>
      </c>
    </row>
    <row r="147">
      <c r="A147" s="2" t="s">
        <v>5278</v>
      </c>
      <c r="B147" s="2" t="s">
        <v>5279</v>
      </c>
      <c r="C147" s="2">
        <v>-400</v>
      </c>
      <c r="D147" s="2" t="s">
        <v>69</v>
      </c>
      <c r="E147" s="2">
        <v>-19736</v>
      </c>
      <c r="F147" s="2" t="s">
        <v>69</v>
      </c>
    </row>
    <row r="148">
      <c r="A148" s="2" t="s">
        <v>13606</v>
      </c>
      <c r="B148" s="2" t="s">
        <v>13607</v>
      </c>
      <c r="C148" s="2">
        <v>291</v>
      </c>
      <c r="D148" s="2" t="s">
        <v>69</v>
      </c>
      <c r="E148" s="2">
        <v>2883.81</v>
      </c>
      <c r="F148" s="2" t="s">
        <v>69</v>
      </c>
    </row>
    <row r="149">
      <c r="A149" s="2" t="s">
        <v>13608</v>
      </c>
      <c r="B149" s="2" t="s">
        <v>12488</v>
      </c>
      <c r="C149" s="2">
        <v>8320</v>
      </c>
      <c r="D149" s="2" t="s">
        <v>69</v>
      </c>
      <c r="E149" s="2">
        <v>143104</v>
      </c>
      <c r="F149" s="2" t="s">
        <v>69</v>
      </c>
    </row>
    <row r="150">
      <c r="A150" s="2" t="s">
        <v>13608</v>
      </c>
      <c r="B150" s="2" t="s">
        <v>12488</v>
      </c>
      <c r="C150" s="2">
        <v>-127</v>
      </c>
      <c r="D150" s="2" t="s">
        <v>69</v>
      </c>
      <c r="E150" s="2">
        <v>-2184.4</v>
      </c>
      <c r="F150" s="2" t="s">
        <v>69</v>
      </c>
    </row>
    <row r="151">
      <c r="A151" s="2" t="s">
        <v>13609</v>
      </c>
      <c r="B151" s="2" t="s">
        <v>13610</v>
      </c>
      <c r="C151" s="2">
        <v>-100</v>
      </c>
      <c r="D151" s="2" t="s">
        <v>69</v>
      </c>
      <c r="E151" s="2">
        <v>-3322</v>
      </c>
      <c r="F151" s="2" t="s">
        <v>69</v>
      </c>
    </row>
    <row r="152">
      <c r="A152" s="2" t="s">
        <v>13611</v>
      </c>
      <c r="B152" s="2" t="s">
        <v>13612</v>
      </c>
      <c r="C152" s="2">
        <v>5394</v>
      </c>
      <c r="D152" s="2" t="s">
        <v>13301</v>
      </c>
      <c r="E152" s="2">
        <v>-1583.72</v>
      </c>
      <c r="F152" s="2" t="s">
        <v>13301</v>
      </c>
    </row>
    <row r="153">
      <c r="A153" s="2" t="s">
        <v>12493</v>
      </c>
      <c r="B153" s="2" t="s">
        <v>12494</v>
      </c>
      <c r="C153" s="2">
        <v>994</v>
      </c>
      <c r="D153" s="2" t="s">
        <v>69</v>
      </c>
      <c r="E153" s="2">
        <v>24959.34</v>
      </c>
      <c r="F153" s="2" t="s">
        <v>69</v>
      </c>
    </row>
    <row r="154">
      <c r="A154" s="2" t="s">
        <v>13613</v>
      </c>
      <c r="B154" s="2" t="s">
        <v>13614</v>
      </c>
      <c r="C154" s="2">
        <v>60</v>
      </c>
      <c r="D154" s="2" t="s">
        <v>69</v>
      </c>
      <c r="E154" s="2">
        <v>3978.6</v>
      </c>
      <c r="F154" s="2" t="s">
        <v>69</v>
      </c>
    </row>
    <row r="155">
      <c r="A155" s="2" t="s">
        <v>13615</v>
      </c>
      <c r="B155" s="2" t="s">
        <v>5297</v>
      </c>
      <c r="C155" s="2">
        <v>539</v>
      </c>
      <c r="D155" s="2" t="s">
        <v>69</v>
      </c>
      <c r="E155" s="2">
        <v>18024.16</v>
      </c>
      <c r="F155" s="2" t="s">
        <v>69</v>
      </c>
    </row>
    <row r="156">
      <c r="A156" s="2" t="s">
        <v>13616</v>
      </c>
      <c r="B156" s="2" t="s">
        <v>13617</v>
      </c>
      <c r="C156" s="2">
        <v>-351</v>
      </c>
      <c r="D156" s="2" t="s">
        <v>12371</v>
      </c>
      <c r="E156" s="2">
        <v>-5924.93</v>
      </c>
      <c r="F156" s="2" t="s">
        <v>12371</v>
      </c>
    </row>
    <row r="157">
      <c r="A157" s="2" t="s">
        <v>5298</v>
      </c>
      <c r="B157" s="2" t="s">
        <v>5299</v>
      </c>
      <c r="C157" s="2">
        <v>-4273</v>
      </c>
      <c r="D157" s="2" t="s">
        <v>69</v>
      </c>
      <c r="E157" s="2">
        <v>-63112.21</v>
      </c>
      <c r="F157" s="2" t="s">
        <v>69</v>
      </c>
    </row>
    <row r="158">
      <c r="A158" s="2" t="s">
        <v>13618</v>
      </c>
      <c r="B158" s="2" t="s">
        <v>13619</v>
      </c>
      <c r="C158" s="2">
        <v>-1</v>
      </c>
      <c r="D158" s="2" t="s">
        <v>69</v>
      </c>
      <c r="E158" s="2">
        <v>-99.95</v>
      </c>
      <c r="F158" s="2" t="s">
        <v>69</v>
      </c>
    </row>
    <row r="159">
      <c r="A159" s="2" t="s">
        <v>13620</v>
      </c>
      <c r="B159" s="2" t="s">
        <v>13621</v>
      </c>
      <c r="C159" s="2">
        <v>-11809</v>
      </c>
      <c r="D159" s="2" t="s">
        <v>12371</v>
      </c>
      <c r="E159" s="2">
        <v>-33857.84</v>
      </c>
      <c r="F159" s="2" t="s">
        <v>12371</v>
      </c>
    </row>
    <row r="160">
      <c r="A160" s="2" t="s">
        <v>13622</v>
      </c>
      <c r="B160" s="2" t="s">
        <v>13623</v>
      </c>
      <c r="C160" s="2">
        <v>6533</v>
      </c>
      <c r="D160" s="2" t="s">
        <v>12371</v>
      </c>
      <c r="E160" s="2">
        <v>11800.02</v>
      </c>
      <c r="F160" s="2" t="s">
        <v>12371</v>
      </c>
    </row>
    <row r="161">
      <c r="A161" s="2" t="s">
        <v>12501</v>
      </c>
      <c r="B161" s="2" t="s">
        <v>12502</v>
      </c>
      <c r="C161" s="2">
        <v>700000</v>
      </c>
      <c r="D161" s="2" t="s">
        <v>12371</v>
      </c>
      <c r="E161" s="2">
        <v>196321</v>
      </c>
      <c r="F161" s="2" t="s">
        <v>12371</v>
      </c>
    </row>
    <row r="162">
      <c r="A162" s="2" t="s">
        <v>13624</v>
      </c>
      <c r="B162" s="2" t="s">
        <v>13625</v>
      </c>
      <c r="C162" s="2">
        <v>11898</v>
      </c>
      <c r="D162" s="2" t="s">
        <v>12371</v>
      </c>
      <c r="E162" s="2">
        <v>23704.53</v>
      </c>
      <c r="F162" s="2" t="s">
        <v>12371</v>
      </c>
    </row>
    <row r="163">
      <c r="A163" s="2" t="s">
        <v>13626</v>
      </c>
      <c r="B163" s="2" t="s">
        <v>13627</v>
      </c>
      <c r="C163" s="2">
        <v>613</v>
      </c>
      <c r="D163" s="2" t="s">
        <v>69</v>
      </c>
      <c r="E163" s="2">
        <v>16385.49</v>
      </c>
      <c r="F163" s="2" t="s">
        <v>69</v>
      </c>
    </row>
    <row r="164">
      <c r="A164" s="2" t="s">
        <v>13628</v>
      </c>
      <c r="B164" s="2" t="s">
        <v>13629</v>
      </c>
      <c r="C164" s="2">
        <v>-524</v>
      </c>
      <c r="D164" s="2" t="s">
        <v>12371</v>
      </c>
      <c r="E164" s="2">
        <v>-28945.98</v>
      </c>
      <c r="F164" s="2" t="s">
        <v>12371</v>
      </c>
    </row>
    <row r="165">
      <c r="A165" s="2" t="s">
        <v>5314</v>
      </c>
      <c r="B165" s="2" t="s">
        <v>5315</v>
      </c>
      <c r="C165" s="2">
        <v>-124</v>
      </c>
      <c r="D165" s="2" t="s">
        <v>69</v>
      </c>
      <c r="E165" s="2">
        <v>-9618.68</v>
      </c>
      <c r="F165" s="2" t="s">
        <v>69</v>
      </c>
    </row>
    <row r="166">
      <c r="A166" s="2" t="s">
        <v>13630</v>
      </c>
      <c r="B166" s="2" t="s">
        <v>13631</v>
      </c>
      <c r="C166" s="2">
        <v>122</v>
      </c>
      <c r="D166" s="2" t="s">
        <v>12371</v>
      </c>
      <c r="E166" s="2">
        <v>8356.86</v>
      </c>
      <c r="F166" s="2" t="s">
        <v>12371</v>
      </c>
    </row>
    <row r="167">
      <c r="A167" s="2" t="s">
        <v>12506</v>
      </c>
      <c r="B167" s="2" t="s">
        <v>12507</v>
      </c>
      <c r="C167" s="2">
        <v>-1</v>
      </c>
      <c r="D167" s="2" t="s">
        <v>69</v>
      </c>
      <c r="E167" s="2">
        <v>-30.7</v>
      </c>
      <c r="F167" s="2" t="s">
        <v>69</v>
      </c>
    </row>
    <row r="168">
      <c r="A168" s="2" t="s">
        <v>7619</v>
      </c>
      <c r="B168" s="2" t="s">
        <v>13632</v>
      </c>
      <c r="C168" s="2">
        <v>2414</v>
      </c>
      <c r="D168" s="2" t="s">
        <v>13301</v>
      </c>
      <c r="E168" s="2">
        <v>-1592.3</v>
      </c>
      <c r="F168" s="2" t="s">
        <v>13301</v>
      </c>
    </row>
    <row r="169">
      <c r="A169" s="2" t="s">
        <v>5316</v>
      </c>
      <c r="B169" s="2" t="s">
        <v>5317</v>
      </c>
      <c r="C169" s="2">
        <v>-3</v>
      </c>
      <c r="D169" s="2" t="s">
        <v>69</v>
      </c>
      <c r="E169" s="2">
        <v>-693.39</v>
      </c>
      <c r="F169" s="2" t="s">
        <v>69</v>
      </c>
    </row>
    <row r="170">
      <c r="A170" s="2" t="s">
        <v>13633</v>
      </c>
      <c r="B170" s="2" t="s">
        <v>13634</v>
      </c>
      <c r="C170" s="2">
        <v>-539</v>
      </c>
      <c r="D170" s="2" t="s">
        <v>12371</v>
      </c>
      <c r="E170" s="2">
        <v>-56818.72</v>
      </c>
      <c r="F170" s="2" t="s">
        <v>12371</v>
      </c>
    </row>
    <row r="171">
      <c r="A171" s="2" t="s">
        <v>13635</v>
      </c>
      <c r="B171" s="2" t="s">
        <v>13636</v>
      </c>
      <c r="C171" s="2">
        <v>143</v>
      </c>
      <c r="D171" s="2" t="s">
        <v>69</v>
      </c>
      <c r="E171" s="2">
        <v>330.33</v>
      </c>
      <c r="F171" s="2" t="s">
        <v>69</v>
      </c>
    </row>
    <row r="172">
      <c r="A172" s="2" t="s">
        <v>13637</v>
      </c>
      <c r="B172" s="2" t="s">
        <v>13638</v>
      </c>
      <c r="C172" s="2">
        <v>63</v>
      </c>
      <c r="D172" s="2" t="s">
        <v>69</v>
      </c>
      <c r="E172" s="2">
        <v>4571.91</v>
      </c>
      <c r="F172" s="2" t="s">
        <v>69</v>
      </c>
    </row>
    <row r="173">
      <c r="A173" s="2" t="s">
        <v>5320</v>
      </c>
      <c r="B173" s="2" t="s">
        <v>5321</v>
      </c>
      <c r="C173" s="2">
        <v>267</v>
      </c>
      <c r="D173" s="2" t="s">
        <v>69</v>
      </c>
      <c r="E173" s="2">
        <v>12450.21</v>
      </c>
      <c r="F173" s="2" t="s">
        <v>69</v>
      </c>
    </row>
    <row r="174">
      <c r="A174" s="2" t="s">
        <v>5322</v>
      </c>
      <c r="B174" s="2" t="s">
        <v>5323</v>
      </c>
      <c r="C174" s="2">
        <v>813</v>
      </c>
      <c r="D174" s="2" t="s">
        <v>69</v>
      </c>
      <c r="E174" s="2">
        <v>90690.15</v>
      </c>
      <c r="F174" s="2" t="s">
        <v>69</v>
      </c>
    </row>
    <row r="175">
      <c r="A175" s="2" t="s">
        <v>5322</v>
      </c>
      <c r="B175" s="2" t="s">
        <v>5323</v>
      </c>
      <c r="C175" s="2">
        <v>-620</v>
      </c>
      <c r="D175" s="2" t="s">
        <v>69</v>
      </c>
      <c r="E175" s="2">
        <v>-69161</v>
      </c>
      <c r="F175" s="2" t="s">
        <v>69</v>
      </c>
    </row>
    <row r="176">
      <c r="A176" s="2" t="s">
        <v>13639</v>
      </c>
      <c r="B176" s="2" t="s">
        <v>13640</v>
      </c>
      <c r="C176" s="2">
        <v>-36</v>
      </c>
      <c r="D176" s="2" t="s">
        <v>69</v>
      </c>
      <c r="E176" s="2">
        <v>-2642.4</v>
      </c>
      <c r="F176" s="2" t="s">
        <v>69</v>
      </c>
    </row>
    <row r="177">
      <c r="A177" s="2" t="s">
        <v>12514</v>
      </c>
      <c r="B177" s="2" t="s">
        <v>12515</v>
      </c>
      <c r="C177" s="2">
        <v>280</v>
      </c>
      <c r="D177" s="2" t="s">
        <v>69</v>
      </c>
      <c r="E177" s="2">
        <v>21688.8</v>
      </c>
      <c r="F177" s="2" t="s">
        <v>69</v>
      </c>
    </row>
    <row r="178">
      <c r="A178" s="2" t="s">
        <v>5334</v>
      </c>
      <c r="B178" s="2" t="s">
        <v>5335</v>
      </c>
      <c r="C178" s="2">
        <v>82</v>
      </c>
      <c r="D178" s="2" t="s">
        <v>69</v>
      </c>
      <c r="E178" s="2">
        <v>6103.26</v>
      </c>
      <c r="F178" s="2" t="s">
        <v>69</v>
      </c>
    </row>
    <row r="179">
      <c r="A179" s="2" t="s">
        <v>13641</v>
      </c>
      <c r="B179" s="2" t="s">
        <v>13642</v>
      </c>
      <c r="C179" s="2">
        <v>31</v>
      </c>
      <c r="D179" s="2" t="s">
        <v>69</v>
      </c>
      <c r="E179" s="2">
        <v>2646.16</v>
      </c>
      <c r="F179" s="2" t="s">
        <v>69</v>
      </c>
    </row>
    <row r="180">
      <c r="A180" s="2" t="s">
        <v>13643</v>
      </c>
      <c r="B180" s="2" t="s">
        <v>13644</v>
      </c>
      <c r="C180" s="2">
        <v>-6</v>
      </c>
      <c r="D180" s="2" t="s">
        <v>69</v>
      </c>
      <c r="E180" s="2">
        <v>-255.48</v>
      </c>
      <c r="F180" s="2" t="s">
        <v>69</v>
      </c>
    </row>
    <row r="181">
      <c r="A181" s="2" t="s">
        <v>13645</v>
      </c>
      <c r="B181" s="2" t="s">
        <v>13646</v>
      </c>
      <c r="C181" s="2">
        <v>72</v>
      </c>
      <c r="D181" s="2" t="s">
        <v>69</v>
      </c>
      <c r="E181" s="2">
        <v>3289.68</v>
      </c>
      <c r="F181" s="2" t="s">
        <v>69</v>
      </c>
    </row>
    <row r="182">
      <c r="A182" s="2" t="s">
        <v>13647</v>
      </c>
      <c r="B182" s="2" t="s">
        <v>13648</v>
      </c>
      <c r="C182" s="2">
        <v>11</v>
      </c>
      <c r="D182" s="2" t="s">
        <v>69</v>
      </c>
      <c r="E182" s="2">
        <v>3113</v>
      </c>
      <c r="F182" s="2" t="s">
        <v>69</v>
      </c>
    </row>
    <row r="183">
      <c r="A183" s="2" t="s">
        <v>12526</v>
      </c>
      <c r="B183" s="2" t="s">
        <v>12527</v>
      </c>
      <c r="C183" s="2">
        <v>321</v>
      </c>
      <c r="D183" s="2" t="s">
        <v>69</v>
      </c>
      <c r="E183" s="2">
        <v>4057.44</v>
      </c>
      <c r="F183" s="2" t="s">
        <v>69</v>
      </c>
    </row>
    <row r="184">
      <c r="A184" s="2" t="s">
        <v>13649</v>
      </c>
      <c r="B184" s="2" t="s">
        <v>13650</v>
      </c>
      <c r="C184" s="2">
        <v>347</v>
      </c>
      <c r="D184" s="2" t="s">
        <v>69</v>
      </c>
      <c r="E184" s="2">
        <v>13737.73</v>
      </c>
      <c r="F184" s="2" t="s">
        <v>69</v>
      </c>
    </row>
    <row r="185">
      <c r="A185" s="2" t="s">
        <v>5350</v>
      </c>
      <c r="B185" s="2" t="s">
        <v>5351</v>
      </c>
      <c r="C185" s="2">
        <v>8</v>
      </c>
      <c r="D185" s="2" t="s">
        <v>69</v>
      </c>
      <c r="E185" s="2">
        <v>12980</v>
      </c>
      <c r="F185" s="2" t="s">
        <v>69</v>
      </c>
    </row>
    <row r="186">
      <c r="A186" s="2" t="s">
        <v>5354</v>
      </c>
      <c r="B186" s="2" t="s">
        <v>5355</v>
      </c>
      <c r="C186" s="2">
        <v>487</v>
      </c>
      <c r="D186" s="2" t="s">
        <v>69</v>
      </c>
      <c r="E186" s="2">
        <v>17035.26</v>
      </c>
      <c r="F186" s="2" t="s">
        <v>69</v>
      </c>
    </row>
    <row r="187">
      <c r="A187" s="2" t="s">
        <v>5360</v>
      </c>
      <c r="B187" s="2" t="s">
        <v>5361</v>
      </c>
      <c r="C187" s="2">
        <v>451</v>
      </c>
      <c r="D187" s="2" t="s">
        <v>69</v>
      </c>
      <c r="E187" s="2">
        <v>15455.77</v>
      </c>
      <c r="F187" s="2" t="s">
        <v>69</v>
      </c>
    </row>
    <row r="188">
      <c r="A188" s="2" t="s">
        <v>5360</v>
      </c>
      <c r="B188" s="2" t="s">
        <v>5361</v>
      </c>
      <c r="C188" s="2">
        <v>-16</v>
      </c>
      <c r="D188" s="2" t="s">
        <v>69</v>
      </c>
      <c r="E188" s="2">
        <v>-548.32</v>
      </c>
      <c r="F188" s="2" t="s">
        <v>69</v>
      </c>
    </row>
    <row r="189">
      <c r="A189" s="2" t="s">
        <v>12532</v>
      </c>
      <c r="B189" s="2" t="s">
        <v>12533</v>
      </c>
      <c r="C189" s="2">
        <v>138</v>
      </c>
      <c r="D189" s="2" t="s">
        <v>69</v>
      </c>
      <c r="E189" s="2">
        <v>2139</v>
      </c>
      <c r="F189" s="2" t="s">
        <v>69</v>
      </c>
    </row>
    <row r="190">
      <c r="A190" s="2" t="s">
        <v>5362</v>
      </c>
      <c r="B190" s="2" t="s">
        <v>5363</v>
      </c>
      <c r="C190" s="2">
        <v>712</v>
      </c>
      <c r="D190" s="2" t="s">
        <v>69</v>
      </c>
      <c r="E190" s="2">
        <v>22584.64</v>
      </c>
      <c r="F190" s="2" t="s">
        <v>69</v>
      </c>
    </row>
    <row r="191">
      <c r="A191" s="2" t="s">
        <v>12534</v>
      </c>
      <c r="B191" s="2" t="s">
        <v>12535</v>
      </c>
      <c r="C191" s="2">
        <v>-3452</v>
      </c>
      <c r="D191" s="2" t="s">
        <v>69</v>
      </c>
      <c r="E191" s="2">
        <v>-53436.96</v>
      </c>
      <c r="F191" s="2" t="s">
        <v>69</v>
      </c>
    </row>
    <row r="192">
      <c r="A192" s="2" t="s">
        <v>7717</v>
      </c>
      <c r="B192" s="2" t="s">
        <v>12536</v>
      </c>
      <c r="C192" s="2">
        <v>-5707</v>
      </c>
      <c r="D192" s="2" t="s">
        <v>69</v>
      </c>
      <c r="E192" s="2">
        <v>-49993.32</v>
      </c>
      <c r="F192" s="2" t="s">
        <v>69</v>
      </c>
    </row>
    <row r="193">
      <c r="A193" s="2" t="s">
        <v>5370</v>
      </c>
      <c r="B193" s="2" t="s">
        <v>13651</v>
      </c>
      <c r="C193" s="2">
        <v>1563</v>
      </c>
      <c r="D193" s="2" t="s">
        <v>69</v>
      </c>
      <c r="E193" s="2">
        <v>5095.38</v>
      </c>
      <c r="F193" s="2" t="s">
        <v>69</v>
      </c>
    </row>
    <row r="194">
      <c r="A194" s="2" t="s">
        <v>5370</v>
      </c>
      <c r="B194" s="2" t="s">
        <v>5371</v>
      </c>
      <c r="C194" s="2">
        <v>374</v>
      </c>
      <c r="D194" s="2" t="s">
        <v>69</v>
      </c>
      <c r="E194" s="2">
        <v>21860.3</v>
      </c>
      <c r="F194" s="2" t="s">
        <v>69</v>
      </c>
    </row>
    <row r="195">
      <c r="A195" s="2" t="s">
        <v>5372</v>
      </c>
      <c r="B195" s="2" t="s">
        <v>5373</v>
      </c>
      <c r="C195" s="2">
        <v>2083</v>
      </c>
      <c r="D195" s="2" t="s">
        <v>69</v>
      </c>
      <c r="E195" s="2">
        <v>22829.68</v>
      </c>
      <c r="F195" s="2" t="s">
        <v>69</v>
      </c>
    </row>
    <row r="196">
      <c r="A196" s="2" t="s">
        <v>12539</v>
      </c>
      <c r="B196" s="2" t="s">
        <v>5375</v>
      </c>
      <c r="C196" s="2">
        <v>102</v>
      </c>
      <c r="D196" s="2" t="s">
        <v>69</v>
      </c>
      <c r="E196" s="2">
        <v>35662.26</v>
      </c>
      <c r="F196" s="2" t="s">
        <v>69</v>
      </c>
    </row>
    <row r="197">
      <c r="A197" s="2" t="s">
        <v>13652</v>
      </c>
      <c r="B197" s="2" t="s">
        <v>13653</v>
      </c>
      <c r="C197" s="2">
        <v>537</v>
      </c>
      <c r="D197" s="2" t="s">
        <v>69</v>
      </c>
      <c r="E197" s="2">
        <v>8860.5</v>
      </c>
      <c r="F197" s="2" t="s">
        <v>69</v>
      </c>
    </row>
    <row r="198">
      <c r="A198" s="2" t="s">
        <v>13654</v>
      </c>
      <c r="B198" s="2" t="s">
        <v>13655</v>
      </c>
      <c r="C198" s="2">
        <v>222</v>
      </c>
      <c r="D198" s="2" t="s">
        <v>69</v>
      </c>
      <c r="E198" s="2">
        <v>6611.16</v>
      </c>
      <c r="F198" s="2" t="s">
        <v>69</v>
      </c>
    </row>
    <row r="199">
      <c r="A199" s="2" t="s">
        <v>5382</v>
      </c>
      <c r="B199" s="2" t="s">
        <v>5383</v>
      </c>
      <c r="C199" s="2">
        <v>-60</v>
      </c>
      <c r="D199" s="2" t="s">
        <v>69</v>
      </c>
      <c r="E199" s="2">
        <v>-4182.6</v>
      </c>
      <c r="F199" s="2" t="s">
        <v>69</v>
      </c>
    </row>
    <row r="200">
      <c r="A200" s="2" t="s">
        <v>5386</v>
      </c>
      <c r="B200" s="2" t="s">
        <v>5387</v>
      </c>
      <c r="C200" s="2">
        <v>41</v>
      </c>
      <c r="D200" s="2" t="s">
        <v>69</v>
      </c>
      <c r="E200" s="2">
        <v>2612.11</v>
      </c>
      <c r="F200" s="2" t="s">
        <v>69</v>
      </c>
    </row>
    <row r="201">
      <c r="A201" s="2" t="s">
        <v>5386</v>
      </c>
      <c r="B201" s="2" t="s">
        <v>5387</v>
      </c>
      <c r="C201" s="2">
        <v>-72</v>
      </c>
      <c r="D201" s="2" t="s">
        <v>69</v>
      </c>
      <c r="E201" s="2">
        <v>-4587.12</v>
      </c>
      <c r="F201" s="2" t="s">
        <v>69</v>
      </c>
    </row>
    <row r="202">
      <c r="A202" s="2" t="s">
        <v>5388</v>
      </c>
      <c r="B202" s="2" t="s">
        <v>5389</v>
      </c>
      <c r="C202" s="2">
        <v>-216</v>
      </c>
      <c r="D202" s="2" t="s">
        <v>69</v>
      </c>
      <c r="E202" s="2">
        <v>-6544.8</v>
      </c>
      <c r="F202" s="2" t="s">
        <v>69</v>
      </c>
    </row>
    <row r="203">
      <c r="A203" s="2" t="s">
        <v>13656</v>
      </c>
      <c r="B203" s="2" t="s">
        <v>13657</v>
      </c>
      <c r="C203" s="2">
        <v>817</v>
      </c>
      <c r="D203" s="2" t="s">
        <v>69</v>
      </c>
      <c r="E203" s="2">
        <v>46348.41</v>
      </c>
      <c r="F203" s="2" t="s">
        <v>69</v>
      </c>
    </row>
    <row r="204">
      <c r="A204" s="2" t="s">
        <v>13658</v>
      </c>
      <c r="B204" s="2" t="s">
        <v>13659</v>
      </c>
      <c r="C204" s="2">
        <v>70</v>
      </c>
      <c r="D204" s="2" t="s">
        <v>69</v>
      </c>
      <c r="E204" s="2">
        <v>696.5</v>
      </c>
      <c r="F204" s="2" t="s">
        <v>69</v>
      </c>
    </row>
    <row r="205">
      <c r="A205" s="2" t="s">
        <v>5400</v>
      </c>
      <c r="B205" s="2" t="s">
        <v>5401</v>
      </c>
      <c r="C205" s="2">
        <v>1945</v>
      </c>
      <c r="D205" s="2" t="s">
        <v>69</v>
      </c>
      <c r="E205" s="2">
        <v>34601.55</v>
      </c>
      <c r="F205" s="2" t="s">
        <v>69</v>
      </c>
    </row>
    <row r="206">
      <c r="A206" s="2" t="s">
        <v>5404</v>
      </c>
      <c r="B206" s="2" t="s">
        <v>5405</v>
      </c>
      <c r="C206" s="2">
        <v>-8</v>
      </c>
      <c r="D206" s="2" t="s">
        <v>69</v>
      </c>
      <c r="E206" s="2">
        <v>-874.96</v>
      </c>
      <c r="F206" s="2" t="s">
        <v>69</v>
      </c>
    </row>
    <row r="207">
      <c r="A207" s="2" t="s">
        <v>5404</v>
      </c>
      <c r="B207" s="2" t="s">
        <v>5405</v>
      </c>
      <c r="C207" s="2">
        <v>205</v>
      </c>
      <c r="D207" s="2" t="s">
        <v>69</v>
      </c>
      <c r="E207" s="2">
        <v>22420.85</v>
      </c>
      <c r="F207" s="2" t="s">
        <v>69</v>
      </c>
    </row>
    <row r="208">
      <c r="A208" s="2" t="s">
        <v>12540</v>
      </c>
      <c r="B208" s="2" t="s">
        <v>12541</v>
      </c>
      <c r="C208" s="2">
        <v>427</v>
      </c>
      <c r="D208" s="2" t="s">
        <v>12368</v>
      </c>
      <c r="E208" s="2">
        <v>7299.67</v>
      </c>
      <c r="F208" s="2" t="s">
        <v>12368</v>
      </c>
    </row>
    <row r="209">
      <c r="A209" s="2" t="s">
        <v>5406</v>
      </c>
      <c r="B209" s="2" t="s">
        <v>12543</v>
      </c>
      <c r="C209" s="2">
        <v>-41</v>
      </c>
      <c r="D209" s="2" t="s">
        <v>69</v>
      </c>
      <c r="E209" s="2">
        <v>-1837.62</v>
      </c>
      <c r="F209" s="2" t="s">
        <v>69</v>
      </c>
    </row>
    <row r="210">
      <c r="A210" s="2" t="s">
        <v>5406</v>
      </c>
      <c r="B210" s="2" t="s">
        <v>12543</v>
      </c>
      <c r="C210" s="2">
        <v>41</v>
      </c>
      <c r="D210" s="2" t="s">
        <v>69</v>
      </c>
      <c r="E210" s="2">
        <v>1837.62</v>
      </c>
      <c r="F210" s="2" t="s">
        <v>69</v>
      </c>
    </row>
    <row r="211">
      <c r="A211" s="2" t="s">
        <v>12544</v>
      </c>
      <c r="B211" s="2" t="s">
        <v>12545</v>
      </c>
      <c r="C211" s="2">
        <v>786</v>
      </c>
      <c r="D211" s="2" t="s">
        <v>69</v>
      </c>
      <c r="E211" s="2">
        <v>30143.1</v>
      </c>
      <c r="F211" s="2" t="s">
        <v>69</v>
      </c>
    </row>
    <row r="212">
      <c r="A212" s="2" t="s">
        <v>12548</v>
      </c>
      <c r="B212" s="2" t="s">
        <v>12549</v>
      </c>
      <c r="C212" s="2">
        <v>878</v>
      </c>
      <c r="D212" s="2" t="s">
        <v>69</v>
      </c>
      <c r="E212" s="2">
        <v>20553.98</v>
      </c>
      <c r="F212" s="2" t="s">
        <v>69</v>
      </c>
    </row>
    <row r="213">
      <c r="A213" s="2" t="s">
        <v>5408</v>
      </c>
      <c r="B213" s="2" t="s">
        <v>5409</v>
      </c>
      <c r="C213" s="2">
        <v>-18</v>
      </c>
      <c r="D213" s="2" t="s">
        <v>69</v>
      </c>
      <c r="E213" s="2">
        <v>-278.82</v>
      </c>
      <c r="F213" s="2" t="s">
        <v>69</v>
      </c>
    </row>
    <row r="214">
      <c r="A214" s="2" t="s">
        <v>12550</v>
      </c>
      <c r="B214" s="2" t="s">
        <v>13660</v>
      </c>
      <c r="C214" s="2">
        <v>-203</v>
      </c>
      <c r="D214" s="2" t="s">
        <v>69</v>
      </c>
      <c r="E214" s="2">
        <v>-1061.69</v>
      </c>
      <c r="F214" s="2" t="s">
        <v>69</v>
      </c>
    </row>
    <row r="215">
      <c r="A215" s="2" t="s">
        <v>5410</v>
      </c>
      <c r="B215" s="2" t="s">
        <v>5411</v>
      </c>
      <c r="C215" s="2">
        <v>-757</v>
      </c>
      <c r="D215" s="2" t="s">
        <v>69</v>
      </c>
      <c r="E215" s="2">
        <v>-69825.68</v>
      </c>
      <c r="F215" s="2" t="s">
        <v>69</v>
      </c>
    </row>
    <row r="216">
      <c r="A216" s="2" t="s">
        <v>12552</v>
      </c>
      <c r="B216" s="2" t="s">
        <v>12553</v>
      </c>
      <c r="C216" s="2">
        <v>117</v>
      </c>
      <c r="D216" s="2" t="s">
        <v>69</v>
      </c>
      <c r="E216" s="2">
        <v>11635.65</v>
      </c>
      <c r="F216" s="2" t="s">
        <v>69</v>
      </c>
    </row>
    <row r="217">
      <c r="A217" s="2" t="s">
        <v>12552</v>
      </c>
      <c r="B217" s="2" t="s">
        <v>12553</v>
      </c>
      <c r="C217" s="2">
        <v>-232</v>
      </c>
      <c r="D217" s="2" t="s">
        <v>69</v>
      </c>
      <c r="E217" s="2">
        <v>-23072.4</v>
      </c>
      <c r="F217" s="2" t="s">
        <v>69</v>
      </c>
    </row>
    <row r="218">
      <c r="A218" s="2" t="s">
        <v>13661</v>
      </c>
      <c r="B218" s="2" t="s">
        <v>13662</v>
      </c>
      <c r="C218" s="2">
        <v>1686</v>
      </c>
      <c r="D218" s="2" t="s">
        <v>69</v>
      </c>
      <c r="E218" s="2">
        <v>26891.7</v>
      </c>
      <c r="F218" s="2" t="s">
        <v>69</v>
      </c>
    </row>
    <row r="219">
      <c r="A219" s="2" t="s">
        <v>12554</v>
      </c>
      <c r="B219" s="2" t="s">
        <v>12555</v>
      </c>
      <c r="C219" s="2">
        <v>90</v>
      </c>
      <c r="D219" s="2" t="s">
        <v>69</v>
      </c>
      <c r="E219" s="2">
        <v>26921.7</v>
      </c>
      <c r="F219" s="2" t="s">
        <v>69</v>
      </c>
    </row>
    <row r="220">
      <c r="A220" s="2" t="s">
        <v>12554</v>
      </c>
      <c r="B220" s="2" t="s">
        <v>12555</v>
      </c>
      <c r="C220" s="2">
        <v>-129</v>
      </c>
      <c r="D220" s="2" t="s">
        <v>69</v>
      </c>
      <c r="E220" s="2">
        <v>-38587.77</v>
      </c>
      <c r="F220" s="2" t="s">
        <v>69</v>
      </c>
    </row>
    <row r="221">
      <c r="A221" s="2" t="s">
        <v>13663</v>
      </c>
      <c r="B221" s="2" t="s">
        <v>13664</v>
      </c>
      <c r="C221" s="2">
        <v>-604</v>
      </c>
      <c r="D221" s="2" t="s">
        <v>12368</v>
      </c>
      <c r="E221" s="2">
        <v>-11350.37</v>
      </c>
      <c r="F221" s="2" t="s">
        <v>12368</v>
      </c>
    </row>
    <row r="222">
      <c r="A222" s="2" t="s">
        <v>13665</v>
      </c>
      <c r="B222" s="2" t="s">
        <v>13666</v>
      </c>
      <c r="C222" s="2">
        <v>164</v>
      </c>
      <c r="D222" s="2" t="s">
        <v>69</v>
      </c>
      <c r="E222" s="2">
        <v>2174.64</v>
      </c>
      <c r="F222" s="2" t="s">
        <v>69</v>
      </c>
    </row>
    <row r="223">
      <c r="A223" s="2" t="s">
        <v>12558</v>
      </c>
      <c r="B223" s="2" t="s">
        <v>12559</v>
      </c>
      <c r="C223" s="2">
        <v>45</v>
      </c>
      <c r="D223" s="2" t="s">
        <v>69</v>
      </c>
      <c r="E223" s="2">
        <v>1604.25</v>
      </c>
      <c r="F223" s="2" t="s">
        <v>69</v>
      </c>
    </row>
    <row r="224">
      <c r="A224" s="2" t="s">
        <v>12560</v>
      </c>
      <c r="B224" s="2" t="s">
        <v>12561</v>
      </c>
      <c r="C224" s="2">
        <v>4666</v>
      </c>
      <c r="D224" s="2" t="s">
        <v>69</v>
      </c>
      <c r="E224" s="2">
        <v>79788.6</v>
      </c>
      <c r="F224" s="2" t="s">
        <v>69</v>
      </c>
    </row>
    <row r="225">
      <c r="A225" s="2" t="s">
        <v>5424</v>
      </c>
      <c r="B225" s="2" t="s">
        <v>5425</v>
      </c>
      <c r="C225" s="2">
        <v>-111</v>
      </c>
      <c r="D225" s="2" t="s">
        <v>69</v>
      </c>
      <c r="E225" s="2">
        <v>-1521.81</v>
      </c>
      <c r="F225" s="2" t="s">
        <v>69</v>
      </c>
    </row>
    <row r="226">
      <c r="A226" s="2" t="s">
        <v>5424</v>
      </c>
      <c r="B226" s="2" t="s">
        <v>5425</v>
      </c>
      <c r="C226" s="2">
        <v>111</v>
      </c>
      <c r="D226" s="2" t="s">
        <v>69</v>
      </c>
      <c r="E226" s="2">
        <v>1521.81</v>
      </c>
      <c r="F226" s="2" t="s">
        <v>69</v>
      </c>
    </row>
    <row r="227">
      <c r="A227" s="2" t="s">
        <v>5426</v>
      </c>
      <c r="B227" s="2" t="s">
        <v>5427</v>
      </c>
      <c r="C227" s="2">
        <v>650</v>
      </c>
      <c r="D227" s="2" t="s">
        <v>69</v>
      </c>
      <c r="E227" s="2">
        <v>21703.5</v>
      </c>
      <c r="F227" s="2" t="s">
        <v>69</v>
      </c>
    </row>
    <row r="228">
      <c r="A228" s="2" t="s">
        <v>5430</v>
      </c>
      <c r="B228" s="2" t="s">
        <v>5431</v>
      </c>
      <c r="C228" s="2">
        <v>16</v>
      </c>
      <c r="D228" s="2" t="s">
        <v>69</v>
      </c>
      <c r="E228" s="2">
        <v>2965.6</v>
      </c>
      <c r="F228" s="2" t="s">
        <v>69</v>
      </c>
    </row>
    <row r="229">
      <c r="A229" s="2" t="s">
        <v>5432</v>
      </c>
      <c r="B229" s="2" t="s">
        <v>5433</v>
      </c>
      <c r="C229" s="2">
        <v>88</v>
      </c>
      <c r="D229" s="2" t="s">
        <v>69</v>
      </c>
      <c r="E229" s="2">
        <v>14834.16</v>
      </c>
      <c r="F229" s="2" t="s">
        <v>69</v>
      </c>
    </row>
    <row r="230">
      <c r="A230" s="2" t="s">
        <v>5434</v>
      </c>
      <c r="B230" s="2" t="s">
        <v>5435</v>
      </c>
      <c r="C230" s="2">
        <v>14</v>
      </c>
      <c r="D230" s="2" t="s">
        <v>69</v>
      </c>
      <c r="E230" s="2">
        <v>1228.78</v>
      </c>
      <c r="F230" s="2" t="s">
        <v>69</v>
      </c>
    </row>
    <row r="231">
      <c r="A231" s="2" t="s">
        <v>5436</v>
      </c>
      <c r="B231" s="2" t="s">
        <v>5437</v>
      </c>
      <c r="C231" s="2">
        <v>39</v>
      </c>
      <c r="D231" s="2" t="s">
        <v>69</v>
      </c>
      <c r="E231" s="2">
        <v>6124.95</v>
      </c>
      <c r="F231" s="2" t="s">
        <v>69</v>
      </c>
    </row>
    <row r="232">
      <c r="A232" s="2" t="s">
        <v>5436</v>
      </c>
      <c r="B232" s="2" t="s">
        <v>5437</v>
      </c>
      <c r="C232" s="2">
        <v>-163</v>
      </c>
      <c r="D232" s="2" t="s">
        <v>69</v>
      </c>
      <c r="E232" s="2">
        <v>-25599.15</v>
      </c>
      <c r="F232" s="2" t="s">
        <v>69</v>
      </c>
    </row>
    <row r="233">
      <c r="A233" s="2" t="s">
        <v>13667</v>
      </c>
      <c r="B233" s="2" t="s">
        <v>13668</v>
      </c>
      <c r="C233" s="2">
        <v>-48</v>
      </c>
      <c r="D233" s="2" t="s">
        <v>13669</v>
      </c>
      <c r="E233" s="2">
        <v>-4064.63</v>
      </c>
      <c r="F233" s="2" t="s">
        <v>13669</v>
      </c>
    </row>
    <row r="234">
      <c r="A234" s="2" t="s">
        <v>5444</v>
      </c>
      <c r="B234" s="2" t="s">
        <v>5445</v>
      </c>
      <c r="C234" s="2">
        <v>-12</v>
      </c>
      <c r="D234" s="2" t="s">
        <v>69</v>
      </c>
      <c r="E234" s="2">
        <v>-517.2</v>
      </c>
      <c r="F234" s="2" t="s">
        <v>69</v>
      </c>
    </row>
    <row r="235">
      <c r="A235" s="2" t="s">
        <v>13670</v>
      </c>
      <c r="B235" s="2" t="s">
        <v>13671</v>
      </c>
      <c r="C235" s="2">
        <v>9408</v>
      </c>
      <c r="D235" s="2" t="s">
        <v>69</v>
      </c>
      <c r="E235" s="2">
        <v>8937.6</v>
      </c>
      <c r="F235" s="2" t="s">
        <v>69</v>
      </c>
    </row>
    <row r="236">
      <c r="A236" s="2" t="s">
        <v>13672</v>
      </c>
      <c r="B236" s="2" t="s">
        <v>13673</v>
      </c>
      <c r="C236" s="2">
        <v>-7987</v>
      </c>
      <c r="D236" s="2" t="s">
        <v>69</v>
      </c>
      <c r="E236" s="2">
        <v>-26197.36</v>
      </c>
      <c r="F236" s="2" t="s">
        <v>69</v>
      </c>
    </row>
    <row r="237">
      <c r="A237" s="2" t="s">
        <v>5450</v>
      </c>
      <c r="B237" s="2" t="s">
        <v>5451</v>
      </c>
      <c r="C237" s="2">
        <v>90</v>
      </c>
      <c r="D237" s="2" t="s">
        <v>69</v>
      </c>
      <c r="E237" s="2">
        <v>5319</v>
      </c>
      <c r="F237" s="2" t="s">
        <v>69</v>
      </c>
    </row>
    <row r="238">
      <c r="A238" s="2" t="s">
        <v>13674</v>
      </c>
      <c r="B238" s="2" t="s">
        <v>13675</v>
      </c>
      <c r="C238" s="2">
        <v>-2331</v>
      </c>
      <c r="D238" s="2" t="s">
        <v>69</v>
      </c>
      <c r="E238" s="2">
        <v>-1444.52</v>
      </c>
      <c r="F238" s="2" t="s">
        <v>69</v>
      </c>
    </row>
    <row r="239">
      <c r="A239" s="2" t="s">
        <v>5452</v>
      </c>
      <c r="B239" s="2" t="s">
        <v>5453</v>
      </c>
      <c r="C239" s="2">
        <v>4544</v>
      </c>
      <c r="D239" s="2" t="s">
        <v>69</v>
      </c>
      <c r="E239" s="2">
        <v>96014.72</v>
      </c>
      <c r="F239" s="2" t="s">
        <v>69</v>
      </c>
    </row>
    <row r="240">
      <c r="A240" s="2" t="s">
        <v>5454</v>
      </c>
      <c r="B240" s="2" t="s">
        <v>5455</v>
      </c>
      <c r="C240" s="2">
        <v>-44</v>
      </c>
      <c r="D240" s="2" t="s">
        <v>69</v>
      </c>
      <c r="E240" s="2">
        <v>-3793.68</v>
      </c>
      <c r="F240" s="2" t="s">
        <v>69</v>
      </c>
    </row>
    <row r="241">
      <c r="A241" s="2" t="s">
        <v>5456</v>
      </c>
      <c r="B241" s="2" t="s">
        <v>5457</v>
      </c>
      <c r="C241" s="2">
        <v>-814</v>
      </c>
      <c r="D241" s="2" t="s">
        <v>69</v>
      </c>
      <c r="E241" s="2">
        <v>-57053.26</v>
      </c>
      <c r="F241" s="2" t="s">
        <v>69</v>
      </c>
    </row>
    <row r="242">
      <c r="A242" s="2" t="s">
        <v>5460</v>
      </c>
      <c r="B242" s="2" t="s">
        <v>5461</v>
      </c>
      <c r="C242" s="2">
        <v>410</v>
      </c>
      <c r="D242" s="2" t="s">
        <v>69</v>
      </c>
      <c r="E242" s="2">
        <v>36256.3</v>
      </c>
      <c r="F242" s="2" t="s">
        <v>69</v>
      </c>
    </row>
    <row r="243">
      <c r="A243" s="2" t="s">
        <v>5462</v>
      </c>
      <c r="B243" s="2" t="s">
        <v>5463</v>
      </c>
      <c r="C243" s="2">
        <v>2287</v>
      </c>
      <c r="D243" s="2" t="s">
        <v>69</v>
      </c>
      <c r="E243" s="2">
        <v>19965.51</v>
      </c>
      <c r="F243" s="2" t="s">
        <v>69</v>
      </c>
    </row>
    <row r="244">
      <c r="A244" s="2" t="s">
        <v>13676</v>
      </c>
      <c r="B244" s="2" t="s">
        <v>13677</v>
      </c>
      <c r="C244" s="2">
        <v>261</v>
      </c>
      <c r="D244" s="2" t="s">
        <v>69</v>
      </c>
      <c r="E244" s="2">
        <v>22041.45</v>
      </c>
      <c r="F244" s="2" t="s">
        <v>69</v>
      </c>
    </row>
    <row r="245">
      <c r="A245" s="2" t="s">
        <v>13678</v>
      </c>
      <c r="B245" s="2" t="s">
        <v>5471</v>
      </c>
      <c r="C245" s="2">
        <v>55</v>
      </c>
      <c r="D245" s="2" t="s">
        <v>69</v>
      </c>
      <c r="E245" s="2">
        <v>33210.1</v>
      </c>
      <c r="F245" s="2" t="s">
        <v>69</v>
      </c>
    </row>
    <row r="246">
      <c r="A246" s="2" t="s">
        <v>13679</v>
      </c>
      <c r="B246" s="2" t="s">
        <v>13680</v>
      </c>
      <c r="C246" s="2">
        <v>840</v>
      </c>
      <c r="D246" s="2" t="s">
        <v>69</v>
      </c>
      <c r="E246" s="2">
        <v>95390.4</v>
      </c>
      <c r="F246" s="2" t="s">
        <v>69</v>
      </c>
    </row>
    <row r="247">
      <c r="A247" s="2" t="s">
        <v>13679</v>
      </c>
      <c r="B247" s="2" t="s">
        <v>13681</v>
      </c>
      <c r="C247" s="2">
        <v>-1</v>
      </c>
      <c r="D247" s="2" t="s">
        <v>69</v>
      </c>
      <c r="E247" s="2">
        <v>-50</v>
      </c>
      <c r="F247" s="2" t="s">
        <v>69</v>
      </c>
    </row>
    <row r="248">
      <c r="A248" s="2" t="s">
        <v>12576</v>
      </c>
      <c r="B248" s="2" t="s">
        <v>12577</v>
      </c>
      <c r="C248" s="2">
        <v>-283</v>
      </c>
      <c r="D248" s="2" t="s">
        <v>69</v>
      </c>
      <c r="E248" s="2">
        <v>-8410.76</v>
      </c>
      <c r="F248" s="2" t="s">
        <v>69</v>
      </c>
    </row>
    <row r="249">
      <c r="A249" s="2" t="s">
        <v>5480</v>
      </c>
      <c r="B249" s="2" t="s">
        <v>5481</v>
      </c>
      <c r="C249" s="2">
        <v>-570</v>
      </c>
      <c r="D249" s="2" t="s">
        <v>69</v>
      </c>
      <c r="E249" s="2">
        <v>-39615</v>
      </c>
      <c r="F249" s="2" t="s">
        <v>69</v>
      </c>
    </row>
    <row r="250">
      <c r="A250" s="2" t="s">
        <v>13682</v>
      </c>
      <c r="B250" s="2" t="s">
        <v>5483</v>
      </c>
      <c r="C250" s="2">
        <v>-35</v>
      </c>
      <c r="D250" s="2" t="s">
        <v>69</v>
      </c>
      <c r="E250" s="2">
        <v>-2156</v>
      </c>
      <c r="F250" s="2" t="s">
        <v>69</v>
      </c>
    </row>
    <row r="251">
      <c r="A251" s="2" t="s">
        <v>13683</v>
      </c>
      <c r="B251" s="2" t="s">
        <v>13684</v>
      </c>
      <c r="C251" s="2">
        <v>6</v>
      </c>
      <c r="D251" s="2" t="s">
        <v>69</v>
      </c>
      <c r="E251" s="2">
        <v>465</v>
      </c>
      <c r="F251" s="2" t="s">
        <v>69</v>
      </c>
    </row>
    <row r="252">
      <c r="A252" s="2" t="s">
        <v>13685</v>
      </c>
      <c r="B252" s="2" t="s">
        <v>13686</v>
      </c>
      <c r="C252" s="2">
        <v>1</v>
      </c>
      <c r="D252" s="2" t="s">
        <v>69</v>
      </c>
      <c r="E252" s="2">
        <v>20</v>
      </c>
      <c r="F252" s="2" t="s">
        <v>69</v>
      </c>
    </row>
    <row r="253">
      <c r="A253" s="2" t="s">
        <v>5484</v>
      </c>
      <c r="B253" s="2" t="s">
        <v>5485</v>
      </c>
      <c r="C253" s="2">
        <v>-3</v>
      </c>
      <c r="D253" s="2" t="s">
        <v>69</v>
      </c>
      <c r="E253" s="2">
        <v>-3604.44</v>
      </c>
      <c r="F253" s="2" t="s">
        <v>69</v>
      </c>
    </row>
    <row r="254">
      <c r="A254" s="2" t="s">
        <v>13687</v>
      </c>
      <c r="B254" s="2" t="s">
        <v>13688</v>
      </c>
      <c r="C254" s="2">
        <v>-164</v>
      </c>
      <c r="D254" s="2" t="s">
        <v>12678</v>
      </c>
      <c r="E254" s="2">
        <v>-16517.51</v>
      </c>
      <c r="F254" s="2" t="s">
        <v>12678</v>
      </c>
    </row>
    <row r="255">
      <c r="A255" s="2" t="s">
        <v>5490</v>
      </c>
      <c r="B255" s="2" t="s">
        <v>5491</v>
      </c>
      <c r="C255" s="2">
        <v>-162</v>
      </c>
      <c r="D255" s="2" t="s">
        <v>69</v>
      </c>
      <c r="E255" s="2">
        <v>-14319.18</v>
      </c>
      <c r="F255" s="2" t="s">
        <v>69</v>
      </c>
    </row>
    <row r="256">
      <c r="A256" s="2" t="s">
        <v>13689</v>
      </c>
      <c r="B256" s="2" t="s">
        <v>13690</v>
      </c>
      <c r="C256" s="2">
        <v>217</v>
      </c>
      <c r="D256" s="2" t="s">
        <v>69</v>
      </c>
      <c r="E256" s="2">
        <v>2163.49</v>
      </c>
      <c r="F256" s="2" t="s">
        <v>69</v>
      </c>
    </row>
    <row r="257">
      <c r="A257" s="2" t="s">
        <v>13691</v>
      </c>
      <c r="B257" s="2" t="s">
        <v>13692</v>
      </c>
      <c r="C257" s="2">
        <v>124</v>
      </c>
      <c r="D257" s="2" t="s">
        <v>69</v>
      </c>
      <c r="E257" s="2">
        <v>1194.12</v>
      </c>
      <c r="F257" s="2" t="s">
        <v>69</v>
      </c>
    </row>
    <row r="258">
      <c r="A258" s="2" t="s">
        <v>5494</v>
      </c>
      <c r="B258" s="2" t="s">
        <v>5495</v>
      </c>
      <c r="C258" s="2">
        <v>197</v>
      </c>
      <c r="D258" s="2" t="s">
        <v>69</v>
      </c>
      <c r="E258" s="2">
        <v>7759.83</v>
      </c>
      <c r="F258" s="2" t="s">
        <v>69</v>
      </c>
    </row>
    <row r="259">
      <c r="A259" s="2" t="s">
        <v>5496</v>
      </c>
      <c r="B259" s="2" t="s">
        <v>5497</v>
      </c>
      <c r="C259" s="2">
        <v>-4</v>
      </c>
      <c r="D259" s="2" t="s">
        <v>69</v>
      </c>
      <c r="E259" s="2">
        <v>-667.88</v>
      </c>
      <c r="F259" s="2" t="s">
        <v>69</v>
      </c>
    </row>
    <row r="260">
      <c r="A260" s="2" t="s">
        <v>12582</v>
      </c>
      <c r="B260" s="2" t="s">
        <v>12583</v>
      </c>
      <c r="C260" s="2">
        <v>2026</v>
      </c>
      <c r="D260" s="2" t="s">
        <v>69</v>
      </c>
      <c r="E260" s="2">
        <v>51399.62</v>
      </c>
      <c r="F260" s="2" t="s">
        <v>69</v>
      </c>
    </row>
    <row r="261">
      <c r="A261" s="2" t="s">
        <v>5506</v>
      </c>
      <c r="B261" s="2" t="s">
        <v>5507</v>
      </c>
      <c r="C261" s="2">
        <v>-2407</v>
      </c>
      <c r="D261" s="2" t="s">
        <v>69</v>
      </c>
      <c r="E261" s="2">
        <v>-86411.3</v>
      </c>
      <c r="F261" s="2" t="s">
        <v>69</v>
      </c>
    </row>
    <row r="262">
      <c r="A262" s="2" t="s">
        <v>13693</v>
      </c>
      <c r="B262" s="2" t="s">
        <v>13694</v>
      </c>
      <c r="C262" s="2">
        <v>23</v>
      </c>
      <c r="D262" s="2" t="s">
        <v>69</v>
      </c>
      <c r="E262" s="2">
        <v>677.35</v>
      </c>
      <c r="F262" s="2" t="s">
        <v>69</v>
      </c>
    </row>
    <row r="263">
      <c r="A263" s="2" t="s">
        <v>5508</v>
      </c>
      <c r="B263" s="2" t="s">
        <v>5509</v>
      </c>
      <c r="C263" s="2">
        <v>171</v>
      </c>
      <c r="D263" s="2" t="s">
        <v>69</v>
      </c>
      <c r="E263" s="2">
        <v>7082.82</v>
      </c>
      <c r="F263" s="2" t="s">
        <v>69</v>
      </c>
    </row>
    <row r="264">
      <c r="A264" s="2" t="s">
        <v>5510</v>
      </c>
      <c r="B264" s="2" t="s">
        <v>5511</v>
      </c>
      <c r="C264" s="2">
        <v>-745</v>
      </c>
      <c r="D264" s="2" t="s">
        <v>69</v>
      </c>
      <c r="E264" s="2">
        <v>-20301.25</v>
      </c>
      <c r="F264" s="2" t="s">
        <v>69</v>
      </c>
    </row>
    <row r="265">
      <c r="A265" s="2" t="s">
        <v>5512</v>
      </c>
      <c r="B265" s="2" t="s">
        <v>5513</v>
      </c>
      <c r="C265" s="2">
        <v>-393</v>
      </c>
      <c r="D265" s="2" t="s">
        <v>69</v>
      </c>
      <c r="E265" s="2">
        <v>-44515.11</v>
      </c>
      <c r="F265" s="2" t="s">
        <v>69</v>
      </c>
    </row>
    <row r="266">
      <c r="A266" s="2" t="s">
        <v>5516</v>
      </c>
      <c r="B266" s="2" t="s">
        <v>5517</v>
      </c>
      <c r="C266" s="2">
        <v>252</v>
      </c>
      <c r="D266" s="2" t="s">
        <v>69</v>
      </c>
      <c r="E266" s="2">
        <v>13348.44</v>
      </c>
      <c r="F266" s="2" t="s">
        <v>69</v>
      </c>
    </row>
    <row r="267">
      <c r="A267" s="2" t="s">
        <v>13695</v>
      </c>
      <c r="B267" s="2" t="s">
        <v>13696</v>
      </c>
      <c r="C267" s="2">
        <v>395</v>
      </c>
      <c r="D267" s="2" t="s">
        <v>69</v>
      </c>
      <c r="E267" s="2">
        <v>11123.2</v>
      </c>
      <c r="F267" s="2" t="s">
        <v>69</v>
      </c>
    </row>
    <row r="268">
      <c r="A268" s="2" t="s">
        <v>13697</v>
      </c>
      <c r="B268" s="2" t="s">
        <v>13698</v>
      </c>
      <c r="C268" s="2">
        <v>533</v>
      </c>
      <c r="D268" s="2" t="s">
        <v>69</v>
      </c>
      <c r="E268" s="2">
        <v>5180.76</v>
      </c>
      <c r="F268" s="2" t="s">
        <v>69</v>
      </c>
    </row>
    <row r="269">
      <c r="A269" s="2" t="s">
        <v>13699</v>
      </c>
      <c r="B269" s="2" t="s">
        <v>13700</v>
      </c>
      <c r="C269" s="2">
        <v>15610</v>
      </c>
      <c r="D269" s="2" t="s">
        <v>69</v>
      </c>
      <c r="E269" s="2">
        <v>148451.1</v>
      </c>
      <c r="F269" s="2" t="s">
        <v>69</v>
      </c>
    </row>
    <row r="270">
      <c r="A270" s="2" t="s">
        <v>13699</v>
      </c>
      <c r="B270" s="2" t="s">
        <v>13701</v>
      </c>
      <c r="C270" s="2">
        <v>5203</v>
      </c>
      <c r="D270" s="2" t="s">
        <v>69</v>
      </c>
      <c r="E270" s="2">
        <v>7284.2</v>
      </c>
      <c r="F270" s="2" t="s">
        <v>69</v>
      </c>
    </row>
    <row r="271">
      <c r="A271" s="2" t="s">
        <v>5528</v>
      </c>
      <c r="B271" s="2" t="s">
        <v>5529</v>
      </c>
      <c r="C271" s="2">
        <v>780</v>
      </c>
      <c r="D271" s="2" t="s">
        <v>69</v>
      </c>
      <c r="E271" s="2">
        <v>49397.4</v>
      </c>
      <c r="F271" s="2" t="s">
        <v>69</v>
      </c>
    </row>
    <row r="272">
      <c r="A272" s="2" t="s">
        <v>12591</v>
      </c>
      <c r="B272" s="2" t="s">
        <v>5537</v>
      </c>
      <c r="C272" s="2">
        <v>226</v>
      </c>
      <c r="D272" s="2" t="s">
        <v>69</v>
      </c>
      <c r="E272" s="2">
        <v>10861.56</v>
      </c>
      <c r="F272" s="2" t="s">
        <v>69</v>
      </c>
    </row>
    <row r="273">
      <c r="A273" s="2" t="s">
        <v>12591</v>
      </c>
      <c r="B273" s="2" t="s">
        <v>5537</v>
      </c>
      <c r="C273" s="2">
        <v>-227</v>
      </c>
      <c r="D273" s="2" t="s">
        <v>69</v>
      </c>
      <c r="E273" s="2">
        <v>-10909.62</v>
      </c>
      <c r="F273" s="2" t="s">
        <v>69</v>
      </c>
    </row>
    <row r="274">
      <c r="A274" s="2" t="s">
        <v>12592</v>
      </c>
      <c r="B274" s="2" t="s">
        <v>13702</v>
      </c>
      <c r="C274" s="2">
        <v>206</v>
      </c>
      <c r="D274" s="2" t="s">
        <v>69</v>
      </c>
      <c r="E274" s="2">
        <v>7356.26</v>
      </c>
      <c r="F274" s="2" t="s">
        <v>69</v>
      </c>
    </row>
    <row r="275">
      <c r="A275" s="2" t="s">
        <v>5538</v>
      </c>
      <c r="B275" s="2" t="s">
        <v>5539</v>
      </c>
      <c r="C275" s="2">
        <v>117</v>
      </c>
      <c r="D275" s="2" t="s">
        <v>69</v>
      </c>
      <c r="E275" s="2">
        <v>7710.3</v>
      </c>
      <c r="F275" s="2" t="s">
        <v>69</v>
      </c>
    </row>
    <row r="276">
      <c r="A276" s="2" t="s">
        <v>13703</v>
      </c>
      <c r="B276" s="2" t="s">
        <v>13704</v>
      </c>
      <c r="C276" s="2">
        <v>141</v>
      </c>
      <c r="D276" s="2" t="s">
        <v>69</v>
      </c>
      <c r="E276" s="2">
        <v>1407.18</v>
      </c>
      <c r="F276" s="2" t="s">
        <v>69</v>
      </c>
    </row>
    <row r="277">
      <c r="A277" s="2" t="s">
        <v>5542</v>
      </c>
      <c r="B277" s="2" t="s">
        <v>5543</v>
      </c>
      <c r="C277" s="2">
        <v>21</v>
      </c>
      <c r="D277" s="2" t="s">
        <v>69</v>
      </c>
      <c r="E277" s="2">
        <v>570.99</v>
      </c>
      <c r="F277" s="2" t="s">
        <v>69</v>
      </c>
    </row>
    <row r="278">
      <c r="A278" s="2" t="s">
        <v>5542</v>
      </c>
      <c r="B278" s="2" t="s">
        <v>5543</v>
      </c>
      <c r="C278" s="2">
        <v>-198</v>
      </c>
      <c r="D278" s="2" t="s">
        <v>69</v>
      </c>
      <c r="E278" s="2">
        <v>-5383.62</v>
      </c>
      <c r="F278" s="2" t="s">
        <v>69</v>
      </c>
    </row>
    <row r="279">
      <c r="A279" s="2" t="s">
        <v>5544</v>
      </c>
      <c r="B279" s="2" t="s">
        <v>5545</v>
      </c>
      <c r="C279" s="2">
        <v>-221</v>
      </c>
      <c r="D279" s="2" t="s">
        <v>69</v>
      </c>
      <c r="E279" s="2">
        <v>-17434.69</v>
      </c>
      <c r="F279" s="2" t="s">
        <v>69</v>
      </c>
    </row>
    <row r="280">
      <c r="A280" s="2" t="s">
        <v>13705</v>
      </c>
      <c r="B280" s="2" t="s">
        <v>5549</v>
      </c>
      <c r="C280" s="2">
        <v>78</v>
      </c>
      <c r="D280" s="2" t="s">
        <v>69</v>
      </c>
      <c r="E280" s="2">
        <v>3294.72</v>
      </c>
      <c r="F280" s="2" t="s">
        <v>69</v>
      </c>
    </row>
    <row r="281">
      <c r="A281" s="2" t="s">
        <v>13705</v>
      </c>
      <c r="B281" s="2" t="s">
        <v>5549</v>
      </c>
      <c r="C281" s="2">
        <v>-126</v>
      </c>
      <c r="D281" s="2" t="s">
        <v>69</v>
      </c>
      <c r="E281" s="2">
        <v>-5322.24</v>
      </c>
      <c r="F281" s="2" t="s">
        <v>69</v>
      </c>
    </row>
    <row r="282">
      <c r="A282" s="2" t="s">
        <v>13706</v>
      </c>
      <c r="B282" s="2" t="s">
        <v>13707</v>
      </c>
      <c r="C282" s="2">
        <v>2651</v>
      </c>
      <c r="D282" s="2" t="s">
        <v>12371</v>
      </c>
      <c r="E282" s="2">
        <v>12524.86</v>
      </c>
      <c r="F282" s="2" t="s">
        <v>12371</v>
      </c>
    </row>
    <row r="283">
      <c r="A283" s="2" t="s">
        <v>5556</v>
      </c>
      <c r="B283" s="2" t="s">
        <v>5557</v>
      </c>
      <c r="C283" s="2">
        <v>8179</v>
      </c>
      <c r="D283" s="2" t="s">
        <v>69</v>
      </c>
      <c r="E283" s="2">
        <v>72793.1</v>
      </c>
      <c r="F283" s="2" t="s">
        <v>69</v>
      </c>
    </row>
    <row r="284">
      <c r="A284" s="2" t="s">
        <v>12598</v>
      </c>
      <c r="B284" s="2" t="s">
        <v>12599</v>
      </c>
      <c r="C284" s="2">
        <v>-624</v>
      </c>
      <c r="D284" s="2" t="s">
        <v>69</v>
      </c>
      <c r="E284" s="2">
        <v>-36940.8</v>
      </c>
      <c r="F284" s="2" t="s">
        <v>69</v>
      </c>
    </row>
    <row r="285">
      <c r="A285" s="2" t="s">
        <v>5558</v>
      </c>
      <c r="B285" s="2" t="s">
        <v>5559</v>
      </c>
      <c r="C285" s="2">
        <v>98</v>
      </c>
      <c r="D285" s="2" t="s">
        <v>69</v>
      </c>
      <c r="E285" s="2">
        <v>3879.82</v>
      </c>
      <c r="F285" s="2" t="s">
        <v>69</v>
      </c>
    </row>
    <row r="286">
      <c r="A286" s="2" t="s">
        <v>12600</v>
      </c>
      <c r="B286" s="2" t="s">
        <v>12601</v>
      </c>
      <c r="C286" s="2">
        <v>25066</v>
      </c>
      <c r="D286" s="2" t="s">
        <v>69</v>
      </c>
      <c r="E286" s="2">
        <v>50006.67</v>
      </c>
      <c r="F286" s="2" t="s">
        <v>69</v>
      </c>
    </row>
    <row r="287">
      <c r="A287" s="2" t="s">
        <v>13708</v>
      </c>
      <c r="B287" s="2" t="s">
        <v>13709</v>
      </c>
      <c r="C287" s="2">
        <v>-4128</v>
      </c>
      <c r="D287" s="2" t="s">
        <v>69</v>
      </c>
      <c r="E287" s="2">
        <v>-21919.68</v>
      </c>
      <c r="F287" s="2" t="s">
        <v>69</v>
      </c>
    </row>
    <row r="288">
      <c r="A288" s="2" t="s">
        <v>5562</v>
      </c>
      <c r="B288" s="2" t="s">
        <v>5563</v>
      </c>
      <c r="C288" s="2">
        <v>-1821</v>
      </c>
      <c r="D288" s="2" t="s">
        <v>69</v>
      </c>
      <c r="E288" s="2">
        <v>-63898.89</v>
      </c>
      <c r="F288" s="2" t="s">
        <v>69</v>
      </c>
    </row>
    <row r="289">
      <c r="A289" s="2" t="s">
        <v>12603</v>
      </c>
      <c r="B289" s="2" t="s">
        <v>12604</v>
      </c>
      <c r="C289" s="2">
        <v>1677</v>
      </c>
      <c r="D289" s="2" t="s">
        <v>69</v>
      </c>
      <c r="E289" s="2">
        <v>69612.27</v>
      </c>
      <c r="F289" s="2" t="s">
        <v>69</v>
      </c>
    </row>
    <row r="290">
      <c r="A290" s="2" t="s">
        <v>13710</v>
      </c>
      <c r="B290" s="2" t="s">
        <v>13711</v>
      </c>
      <c r="C290" s="2">
        <v>3280</v>
      </c>
      <c r="D290" s="2" t="s">
        <v>69</v>
      </c>
      <c r="E290" s="2">
        <v>11430.8</v>
      </c>
      <c r="F290" s="2" t="s">
        <v>69</v>
      </c>
    </row>
    <row r="291">
      <c r="A291" s="2" t="s">
        <v>12605</v>
      </c>
      <c r="B291" s="2" t="s">
        <v>5535</v>
      </c>
      <c r="C291" s="2">
        <v>6873</v>
      </c>
      <c r="D291" s="2" t="s">
        <v>69</v>
      </c>
      <c r="E291" s="2">
        <v>66668.1</v>
      </c>
      <c r="F291" s="2" t="s">
        <v>69</v>
      </c>
    </row>
    <row r="292">
      <c r="A292" s="2" t="s">
        <v>5568</v>
      </c>
      <c r="B292" s="2" t="s">
        <v>5569</v>
      </c>
      <c r="C292" s="2">
        <v>-1482</v>
      </c>
      <c r="D292" s="2" t="s">
        <v>69</v>
      </c>
      <c r="E292" s="2">
        <v>-116322.18</v>
      </c>
      <c r="F292" s="2" t="s">
        <v>69</v>
      </c>
    </row>
    <row r="293">
      <c r="A293" s="2" t="s">
        <v>5568</v>
      </c>
      <c r="B293" s="2" t="s">
        <v>13712</v>
      </c>
      <c r="C293" s="2">
        <v>-4</v>
      </c>
      <c r="D293" s="2" t="s">
        <v>69</v>
      </c>
      <c r="E293" s="2">
        <v>-1440</v>
      </c>
      <c r="F293" s="2" t="s">
        <v>69</v>
      </c>
    </row>
    <row r="294">
      <c r="A294" s="2" t="s">
        <v>12613</v>
      </c>
      <c r="B294" s="2" t="s">
        <v>5571</v>
      </c>
      <c r="C294" s="2">
        <v>30</v>
      </c>
      <c r="D294" s="2" t="s">
        <v>69</v>
      </c>
      <c r="E294" s="2">
        <v>4956.9</v>
      </c>
      <c r="F294" s="2" t="s">
        <v>69</v>
      </c>
    </row>
    <row r="295">
      <c r="A295" s="2" t="s">
        <v>12614</v>
      </c>
      <c r="B295" s="2" t="s">
        <v>12615</v>
      </c>
      <c r="C295" s="2">
        <v>-116</v>
      </c>
      <c r="D295" s="2" t="s">
        <v>69</v>
      </c>
      <c r="E295" s="2">
        <v>-16584.52</v>
      </c>
      <c r="F295" s="2" t="s">
        <v>69</v>
      </c>
    </row>
    <row r="296">
      <c r="A296" s="2" t="s">
        <v>12616</v>
      </c>
      <c r="B296" s="2" t="s">
        <v>12617</v>
      </c>
      <c r="C296" s="2">
        <v>-1935</v>
      </c>
      <c r="D296" s="2" t="s">
        <v>69</v>
      </c>
      <c r="E296" s="2">
        <v>-120473.1</v>
      </c>
      <c r="F296" s="2" t="s">
        <v>69</v>
      </c>
    </row>
    <row r="297">
      <c r="A297" s="2" t="s">
        <v>12618</v>
      </c>
      <c r="B297" s="2" t="s">
        <v>12619</v>
      </c>
      <c r="C297" s="2">
        <v>-3300</v>
      </c>
      <c r="D297" s="2" t="s">
        <v>69</v>
      </c>
      <c r="E297" s="2">
        <v>-39699</v>
      </c>
      <c r="F297" s="2" t="s">
        <v>69</v>
      </c>
    </row>
    <row r="298">
      <c r="A298" s="2" t="s">
        <v>5576</v>
      </c>
      <c r="B298" s="2" t="s">
        <v>5577</v>
      </c>
      <c r="C298" s="2">
        <v>20</v>
      </c>
      <c r="D298" s="2" t="s">
        <v>69</v>
      </c>
      <c r="E298" s="2">
        <v>2207.2</v>
      </c>
      <c r="F298" s="2" t="s">
        <v>69</v>
      </c>
    </row>
    <row r="299">
      <c r="A299" s="2" t="s">
        <v>13713</v>
      </c>
      <c r="B299" s="2" t="s">
        <v>13714</v>
      </c>
      <c r="C299" s="2">
        <v>526</v>
      </c>
      <c r="D299" s="2" t="s">
        <v>69</v>
      </c>
      <c r="E299" s="2">
        <v>40465.18</v>
      </c>
      <c r="F299" s="2" t="s">
        <v>69</v>
      </c>
    </row>
    <row r="300">
      <c r="A300" s="2" t="s">
        <v>5580</v>
      </c>
      <c r="B300" s="2" t="s">
        <v>5581</v>
      </c>
      <c r="C300" s="2">
        <v>181</v>
      </c>
      <c r="D300" s="2" t="s">
        <v>69</v>
      </c>
      <c r="E300" s="2">
        <v>5786.57</v>
      </c>
      <c r="F300" s="2" t="s">
        <v>69</v>
      </c>
    </row>
    <row r="301">
      <c r="A301" s="2" t="s">
        <v>5582</v>
      </c>
      <c r="B301" s="2" t="s">
        <v>5583</v>
      </c>
      <c r="C301" s="2">
        <v>830</v>
      </c>
      <c r="D301" s="2" t="s">
        <v>69</v>
      </c>
      <c r="E301" s="2">
        <v>18616.9</v>
      </c>
      <c r="F301" s="2" t="s">
        <v>69</v>
      </c>
    </row>
    <row r="302">
      <c r="A302" s="2" t="s">
        <v>5588</v>
      </c>
      <c r="B302" s="2" t="s">
        <v>5589</v>
      </c>
      <c r="C302" s="2">
        <v>23</v>
      </c>
      <c r="D302" s="2" t="s">
        <v>69</v>
      </c>
      <c r="E302" s="2">
        <v>8225.26</v>
      </c>
      <c r="F302" s="2" t="s">
        <v>69</v>
      </c>
    </row>
    <row r="303">
      <c r="A303" s="2" t="s">
        <v>5592</v>
      </c>
      <c r="B303" s="2" t="s">
        <v>5593</v>
      </c>
      <c r="C303" s="2">
        <v>-81</v>
      </c>
      <c r="D303" s="2" t="s">
        <v>69</v>
      </c>
      <c r="E303" s="2">
        <v>-21683.7</v>
      </c>
      <c r="F303" s="2" t="s">
        <v>69</v>
      </c>
    </row>
    <row r="304">
      <c r="A304" s="2" t="s">
        <v>5594</v>
      </c>
      <c r="B304" s="2" t="s">
        <v>5595</v>
      </c>
      <c r="C304" s="2">
        <v>-2753</v>
      </c>
      <c r="D304" s="2" t="s">
        <v>69</v>
      </c>
      <c r="E304" s="2">
        <v>-70146.44</v>
      </c>
      <c r="F304" s="2" t="s">
        <v>69</v>
      </c>
    </row>
    <row r="305">
      <c r="A305" s="2" t="s">
        <v>13715</v>
      </c>
      <c r="B305" s="2" t="s">
        <v>13716</v>
      </c>
      <c r="C305" s="2">
        <v>-604</v>
      </c>
      <c r="D305" s="2" t="s">
        <v>69</v>
      </c>
      <c r="E305" s="2">
        <v>-8317.08</v>
      </c>
      <c r="F305" s="2" t="s">
        <v>69</v>
      </c>
    </row>
    <row r="306">
      <c r="A306" s="2" t="s">
        <v>5596</v>
      </c>
      <c r="B306" s="2" t="s">
        <v>5597</v>
      </c>
      <c r="C306" s="2">
        <v>35</v>
      </c>
      <c r="D306" s="2" t="s">
        <v>69</v>
      </c>
      <c r="E306" s="2">
        <v>3983.7</v>
      </c>
      <c r="F306" s="2" t="s">
        <v>69</v>
      </c>
    </row>
    <row r="307">
      <c r="A307" s="2" t="s">
        <v>5600</v>
      </c>
      <c r="B307" s="2" t="s">
        <v>5601</v>
      </c>
      <c r="C307" s="2">
        <v>-113</v>
      </c>
      <c r="D307" s="2" t="s">
        <v>69</v>
      </c>
      <c r="E307" s="2">
        <v>-33687.56</v>
      </c>
      <c r="F307" s="2" t="s">
        <v>69</v>
      </c>
    </row>
    <row r="308">
      <c r="A308" s="2" t="s">
        <v>13717</v>
      </c>
      <c r="B308" s="2" t="s">
        <v>13718</v>
      </c>
      <c r="C308" s="2">
        <v>-498</v>
      </c>
      <c r="D308" s="2" t="s">
        <v>12958</v>
      </c>
      <c r="E308" s="2">
        <v>-4683.23</v>
      </c>
      <c r="F308" s="2" t="s">
        <v>12958</v>
      </c>
    </row>
    <row r="309">
      <c r="A309" s="2" t="s">
        <v>5602</v>
      </c>
      <c r="B309" s="2" t="s">
        <v>5603</v>
      </c>
      <c r="C309" s="2">
        <v>132</v>
      </c>
      <c r="D309" s="2" t="s">
        <v>69</v>
      </c>
      <c r="E309" s="2">
        <v>8395.2</v>
      </c>
      <c r="F309" s="2" t="s">
        <v>69</v>
      </c>
    </row>
    <row r="310">
      <c r="A310" s="2" t="s">
        <v>12632</v>
      </c>
      <c r="B310" s="2" t="s">
        <v>13719</v>
      </c>
      <c r="C310" s="2">
        <v>-1</v>
      </c>
      <c r="D310" s="2" t="s">
        <v>69</v>
      </c>
      <c r="E310" s="2">
        <v>-480</v>
      </c>
      <c r="F310" s="2" t="s">
        <v>69</v>
      </c>
    </row>
    <row r="311">
      <c r="A311" s="2" t="s">
        <v>12632</v>
      </c>
      <c r="B311" s="2" t="s">
        <v>5607</v>
      </c>
      <c r="C311" s="2">
        <v>546</v>
      </c>
      <c r="D311" s="2" t="s">
        <v>69</v>
      </c>
      <c r="E311" s="2">
        <v>67616.64</v>
      </c>
      <c r="F311" s="2" t="s">
        <v>69</v>
      </c>
    </row>
    <row r="312">
      <c r="A312" s="2" t="s">
        <v>5612</v>
      </c>
      <c r="B312" s="2" t="s">
        <v>5613</v>
      </c>
      <c r="C312" s="2">
        <v>-570</v>
      </c>
      <c r="D312" s="2" t="s">
        <v>69</v>
      </c>
      <c r="E312" s="2">
        <v>-44995.8</v>
      </c>
      <c r="F312" s="2" t="s">
        <v>69</v>
      </c>
    </row>
    <row r="313">
      <c r="A313" s="2" t="s">
        <v>5612</v>
      </c>
      <c r="B313" s="2" t="s">
        <v>5613</v>
      </c>
      <c r="C313" s="2">
        <v>448</v>
      </c>
      <c r="D313" s="2" t="s">
        <v>69</v>
      </c>
      <c r="E313" s="2">
        <v>35365.12</v>
      </c>
      <c r="F313" s="2" t="s">
        <v>69</v>
      </c>
    </row>
    <row r="314">
      <c r="A314" s="2" t="s">
        <v>13720</v>
      </c>
      <c r="B314" s="2" t="s">
        <v>13721</v>
      </c>
      <c r="C314" s="2">
        <v>-8</v>
      </c>
      <c r="D314" s="2" t="s">
        <v>69</v>
      </c>
      <c r="E314" s="2">
        <v>-472.88</v>
      </c>
      <c r="F314" s="2" t="s">
        <v>69</v>
      </c>
    </row>
    <row r="315">
      <c r="A315" s="2" t="s">
        <v>5618</v>
      </c>
      <c r="B315" s="2" t="s">
        <v>5619</v>
      </c>
      <c r="C315" s="2">
        <v>352</v>
      </c>
      <c r="D315" s="2" t="s">
        <v>69</v>
      </c>
      <c r="E315" s="2">
        <v>77401.28</v>
      </c>
      <c r="F315" s="2" t="s">
        <v>69</v>
      </c>
    </row>
    <row r="316">
      <c r="A316" s="2" t="s">
        <v>5618</v>
      </c>
      <c r="B316" s="2" t="s">
        <v>5619</v>
      </c>
      <c r="C316" s="2">
        <v>-28</v>
      </c>
      <c r="D316" s="2" t="s">
        <v>69</v>
      </c>
      <c r="E316" s="2">
        <v>-6156.92</v>
      </c>
      <c r="F316" s="2" t="s">
        <v>69</v>
      </c>
    </row>
    <row r="317">
      <c r="A317" s="2" t="s">
        <v>5622</v>
      </c>
      <c r="B317" s="2" t="s">
        <v>5623</v>
      </c>
      <c r="C317" s="2">
        <v>-153</v>
      </c>
      <c r="D317" s="2" t="s">
        <v>69</v>
      </c>
      <c r="E317" s="2">
        <v>-8581.77</v>
      </c>
      <c r="F317" s="2" t="s">
        <v>69</v>
      </c>
    </row>
    <row r="318">
      <c r="A318" s="2" t="s">
        <v>12639</v>
      </c>
      <c r="B318" s="2" t="s">
        <v>12640</v>
      </c>
      <c r="C318" s="2">
        <v>214</v>
      </c>
      <c r="D318" s="2" t="s">
        <v>69</v>
      </c>
      <c r="E318" s="2">
        <v>21218.1</v>
      </c>
      <c r="F318" s="2" t="s">
        <v>69</v>
      </c>
    </row>
    <row r="319">
      <c r="A319" s="2" t="s">
        <v>12639</v>
      </c>
      <c r="B319" s="2" t="s">
        <v>12640</v>
      </c>
      <c r="C319" s="2">
        <v>-181</v>
      </c>
      <c r="D319" s="2" t="s">
        <v>69</v>
      </c>
      <c r="E319" s="2">
        <v>-17946.15</v>
      </c>
      <c r="F319" s="2" t="s">
        <v>69</v>
      </c>
    </row>
    <row r="320">
      <c r="A320" s="2" t="s">
        <v>13722</v>
      </c>
      <c r="B320" s="2" t="s">
        <v>13723</v>
      </c>
      <c r="C320" s="2">
        <v>124</v>
      </c>
      <c r="D320" s="2" t="s">
        <v>69</v>
      </c>
      <c r="E320" s="2">
        <v>1233.8</v>
      </c>
      <c r="F320" s="2" t="s">
        <v>69</v>
      </c>
    </row>
    <row r="321">
      <c r="A321" s="2" t="s">
        <v>5626</v>
      </c>
      <c r="B321" s="2" t="s">
        <v>5627</v>
      </c>
      <c r="C321" s="2">
        <v>728</v>
      </c>
      <c r="D321" s="2" t="s">
        <v>69</v>
      </c>
      <c r="E321" s="2">
        <v>10184.72</v>
      </c>
      <c r="F321" s="2" t="s">
        <v>69</v>
      </c>
    </row>
    <row r="322">
      <c r="A322" s="2" t="s">
        <v>5628</v>
      </c>
      <c r="B322" s="2" t="s">
        <v>5629</v>
      </c>
      <c r="C322" s="2">
        <v>92</v>
      </c>
      <c r="D322" s="2" t="s">
        <v>69</v>
      </c>
      <c r="E322" s="2">
        <v>21117.68</v>
      </c>
      <c r="F322" s="2" t="s">
        <v>69</v>
      </c>
    </row>
    <row r="323">
      <c r="A323" s="2" t="s">
        <v>13724</v>
      </c>
      <c r="B323" s="2" t="s">
        <v>13725</v>
      </c>
      <c r="C323" s="2">
        <v>-867</v>
      </c>
      <c r="D323" s="2" t="s">
        <v>12678</v>
      </c>
      <c r="E323" s="2">
        <v>-11523.47</v>
      </c>
      <c r="F323" s="2" t="s">
        <v>12678</v>
      </c>
    </row>
    <row r="324">
      <c r="A324" s="2" t="s">
        <v>5630</v>
      </c>
      <c r="B324" s="2" t="s">
        <v>13726</v>
      </c>
      <c r="C324" s="2">
        <v>-1</v>
      </c>
      <c r="D324" s="2" t="s">
        <v>69</v>
      </c>
      <c r="E324" s="2">
        <v>-177.5</v>
      </c>
      <c r="F324" s="2" t="s">
        <v>69</v>
      </c>
    </row>
    <row r="325">
      <c r="A325" s="2" t="s">
        <v>5630</v>
      </c>
      <c r="B325" s="2" t="s">
        <v>5631</v>
      </c>
      <c r="C325" s="2">
        <v>265</v>
      </c>
      <c r="D325" s="2" t="s">
        <v>69</v>
      </c>
      <c r="E325" s="2">
        <v>24358.8</v>
      </c>
      <c r="F325" s="2" t="s">
        <v>69</v>
      </c>
    </row>
    <row r="326">
      <c r="A326" s="2" t="s">
        <v>12647</v>
      </c>
      <c r="B326" s="2" t="s">
        <v>5635</v>
      </c>
      <c r="C326" s="2">
        <v>37</v>
      </c>
      <c r="D326" s="2" t="s">
        <v>69</v>
      </c>
      <c r="E326" s="2">
        <v>3357.75</v>
      </c>
      <c r="F326" s="2" t="s">
        <v>69</v>
      </c>
    </row>
    <row r="327">
      <c r="A327" s="2" t="s">
        <v>13727</v>
      </c>
      <c r="B327" s="2" t="s">
        <v>13728</v>
      </c>
      <c r="C327" s="2">
        <v>45</v>
      </c>
      <c r="D327" s="2" t="s">
        <v>69</v>
      </c>
      <c r="E327" s="2">
        <v>2613.15</v>
      </c>
      <c r="F327" s="2" t="s">
        <v>69</v>
      </c>
    </row>
    <row r="328">
      <c r="A328" s="2" t="s">
        <v>5640</v>
      </c>
      <c r="B328" s="2" t="s">
        <v>5641</v>
      </c>
      <c r="C328" s="2">
        <v>24</v>
      </c>
      <c r="D328" s="2" t="s">
        <v>69</v>
      </c>
      <c r="E328" s="2">
        <v>5421.84</v>
      </c>
      <c r="F328" s="2" t="s">
        <v>69</v>
      </c>
    </row>
    <row r="329">
      <c r="A329" s="2" t="s">
        <v>13729</v>
      </c>
      <c r="B329" s="2" t="s">
        <v>13730</v>
      </c>
      <c r="C329" s="2">
        <v>-880</v>
      </c>
      <c r="D329" s="2" t="s">
        <v>69</v>
      </c>
      <c r="E329" s="2">
        <v>-8852.8</v>
      </c>
      <c r="F329" s="2" t="s">
        <v>69</v>
      </c>
    </row>
    <row r="330">
      <c r="A330" s="2" t="s">
        <v>12652</v>
      </c>
      <c r="B330" s="2" t="s">
        <v>12653</v>
      </c>
      <c r="C330" s="2">
        <v>845</v>
      </c>
      <c r="D330" s="2" t="s">
        <v>69</v>
      </c>
      <c r="E330" s="2">
        <v>50919.7</v>
      </c>
      <c r="F330" s="2" t="s">
        <v>69</v>
      </c>
    </row>
    <row r="331">
      <c r="A331" s="2" t="s">
        <v>5644</v>
      </c>
      <c r="B331" s="2" t="s">
        <v>5645</v>
      </c>
      <c r="C331" s="2">
        <v>525</v>
      </c>
      <c r="D331" s="2" t="s">
        <v>69</v>
      </c>
      <c r="E331" s="2">
        <v>16086</v>
      </c>
      <c r="F331" s="2" t="s">
        <v>69</v>
      </c>
    </row>
    <row r="332">
      <c r="A332" s="2" t="s">
        <v>5644</v>
      </c>
      <c r="B332" s="2" t="s">
        <v>5645</v>
      </c>
      <c r="C332" s="2">
        <v>-109</v>
      </c>
      <c r="D332" s="2" t="s">
        <v>69</v>
      </c>
      <c r="E332" s="2">
        <v>-3339.76</v>
      </c>
      <c r="F332" s="2" t="s">
        <v>69</v>
      </c>
    </row>
    <row r="333">
      <c r="A333" s="2" t="s">
        <v>12654</v>
      </c>
      <c r="B333" s="2" t="s">
        <v>12655</v>
      </c>
      <c r="C333" s="2">
        <v>-51</v>
      </c>
      <c r="D333" s="2" t="s">
        <v>69</v>
      </c>
      <c r="E333" s="2">
        <v>-2181.78</v>
      </c>
      <c r="F333" s="2" t="s">
        <v>69</v>
      </c>
    </row>
    <row r="334">
      <c r="A334" s="2" t="s">
        <v>12656</v>
      </c>
      <c r="B334" s="2" t="s">
        <v>12657</v>
      </c>
      <c r="C334" s="2">
        <v>75</v>
      </c>
      <c r="D334" s="2" t="s">
        <v>69</v>
      </c>
      <c r="E334" s="2">
        <v>4032</v>
      </c>
      <c r="F334" s="2" t="s">
        <v>69</v>
      </c>
    </row>
    <row r="335">
      <c r="A335" s="2" t="s">
        <v>13731</v>
      </c>
      <c r="B335" s="2" t="s">
        <v>13732</v>
      </c>
      <c r="C335" s="2">
        <v>-3724</v>
      </c>
      <c r="D335" s="2" t="s">
        <v>12371</v>
      </c>
      <c r="E335" s="2">
        <v>-34603.2</v>
      </c>
      <c r="F335" s="2" t="s">
        <v>12371</v>
      </c>
    </row>
    <row r="336">
      <c r="A336" s="2" t="s">
        <v>5648</v>
      </c>
      <c r="B336" s="2" t="s">
        <v>5649</v>
      </c>
      <c r="C336" s="2">
        <v>-9157</v>
      </c>
      <c r="D336" s="2" t="s">
        <v>69</v>
      </c>
      <c r="E336" s="2">
        <v>-81772.01</v>
      </c>
      <c r="F336" s="2" t="s">
        <v>69</v>
      </c>
    </row>
    <row r="337">
      <c r="A337" s="2" t="s">
        <v>5650</v>
      </c>
      <c r="B337" s="2" t="s">
        <v>5651</v>
      </c>
      <c r="C337" s="2">
        <v>82</v>
      </c>
      <c r="D337" s="2" t="s">
        <v>69</v>
      </c>
      <c r="E337" s="2">
        <v>26205.56</v>
      </c>
      <c r="F337" s="2" t="s">
        <v>69</v>
      </c>
    </row>
    <row r="338">
      <c r="A338" s="2" t="s">
        <v>12662</v>
      </c>
      <c r="B338" s="2" t="s">
        <v>12663</v>
      </c>
      <c r="C338" s="2">
        <v>-1597</v>
      </c>
      <c r="D338" s="2" t="s">
        <v>69</v>
      </c>
      <c r="E338" s="2">
        <v>-41458.12</v>
      </c>
      <c r="F338" s="2" t="s">
        <v>69</v>
      </c>
    </row>
    <row r="339">
      <c r="A339" s="2" t="s">
        <v>5652</v>
      </c>
      <c r="B339" s="2" t="s">
        <v>5653</v>
      </c>
      <c r="C339" s="2">
        <v>213</v>
      </c>
      <c r="D339" s="2" t="s">
        <v>69</v>
      </c>
      <c r="E339" s="2">
        <v>12066.45</v>
      </c>
      <c r="F339" s="2" t="s">
        <v>69</v>
      </c>
    </row>
    <row r="340">
      <c r="A340" s="2" t="s">
        <v>5652</v>
      </c>
      <c r="B340" s="2" t="s">
        <v>13733</v>
      </c>
      <c r="C340" s="2">
        <v>-1</v>
      </c>
      <c r="D340" s="2" t="s">
        <v>69</v>
      </c>
      <c r="E340" s="2">
        <v>-35</v>
      </c>
      <c r="F340" s="2" t="s">
        <v>69</v>
      </c>
    </row>
    <row r="341">
      <c r="A341" s="2" t="s">
        <v>13734</v>
      </c>
      <c r="B341" s="2" t="s">
        <v>13735</v>
      </c>
      <c r="C341" s="2">
        <v>9</v>
      </c>
      <c r="D341" s="2" t="s">
        <v>69</v>
      </c>
      <c r="E341" s="2">
        <v>387</v>
      </c>
      <c r="F341" s="2" t="s">
        <v>69</v>
      </c>
    </row>
    <row r="342">
      <c r="A342" s="2" t="s">
        <v>5656</v>
      </c>
      <c r="B342" s="2" t="s">
        <v>5657</v>
      </c>
      <c r="C342" s="2">
        <v>-118</v>
      </c>
      <c r="D342" s="2" t="s">
        <v>69</v>
      </c>
      <c r="E342" s="2">
        <v>-7671.18</v>
      </c>
      <c r="F342" s="2" t="s">
        <v>69</v>
      </c>
    </row>
    <row r="343">
      <c r="A343" s="2" t="s">
        <v>12668</v>
      </c>
      <c r="B343" s="2" t="s">
        <v>5659</v>
      </c>
      <c r="C343" s="2">
        <v>533</v>
      </c>
      <c r="D343" s="2" t="s">
        <v>69</v>
      </c>
      <c r="E343" s="2">
        <v>10787.92</v>
      </c>
      <c r="F343" s="2" t="s">
        <v>69</v>
      </c>
    </row>
    <row r="344">
      <c r="A344" s="2" t="s">
        <v>12671</v>
      </c>
      <c r="B344" s="2" t="s">
        <v>5661</v>
      </c>
      <c r="C344" s="2">
        <v>183</v>
      </c>
      <c r="D344" s="2" t="s">
        <v>69</v>
      </c>
      <c r="E344" s="2">
        <v>4664.67</v>
      </c>
      <c r="F344" s="2" t="s">
        <v>69</v>
      </c>
    </row>
    <row r="345">
      <c r="A345" s="2" t="s">
        <v>13736</v>
      </c>
      <c r="B345" s="2" t="s">
        <v>13737</v>
      </c>
      <c r="C345" s="2">
        <v>-200</v>
      </c>
      <c r="D345" s="2" t="s">
        <v>13738</v>
      </c>
      <c r="E345" s="2">
        <v>-2694.43</v>
      </c>
      <c r="F345" s="2" t="s">
        <v>13738</v>
      </c>
    </row>
    <row r="346">
      <c r="A346" s="2" t="s">
        <v>5662</v>
      </c>
      <c r="B346" s="2" t="s">
        <v>5663</v>
      </c>
      <c r="C346" s="2">
        <v>110</v>
      </c>
      <c r="D346" s="2" t="s">
        <v>69</v>
      </c>
      <c r="E346" s="2">
        <v>22247.5</v>
      </c>
      <c r="F346" s="2" t="s">
        <v>69</v>
      </c>
    </row>
    <row r="347">
      <c r="A347" s="2" t="s">
        <v>5662</v>
      </c>
      <c r="B347" s="2" t="s">
        <v>5663</v>
      </c>
      <c r="C347" s="2">
        <v>-17</v>
      </c>
      <c r="D347" s="2" t="s">
        <v>69</v>
      </c>
      <c r="E347" s="2">
        <v>-3438.25</v>
      </c>
      <c r="F347" s="2" t="s">
        <v>69</v>
      </c>
    </row>
    <row r="348">
      <c r="A348" s="2" t="s">
        <v>12675</v>
      </c>
      <c r="B348" s="2" t="s">
        <v>5671</v>
      </c>
      <c r="C348" s="2">
        <v>1080</v>
      </c>
      <c r="D348" s="2" t="s">
        <v>69</v>
      </c>
      <c r="E348" s="2">
        <v>86767.2</v>
      </c>
      <c r="F348" s="2" t="s">
        <v>69</v>
      </c>
    </row>
    <row r="349">
      <c r="A349" s="2" t="s">
        <v>5672</v>
      </c>
      <c r="B349" s="2" t="s">
        <v>5673</v>
      </c>
      <c r="C349" s="2">
        <v>20</v>
      </c>
      <c r="D349" s="2" t="s">
        <v>69</v>
      </c>
      <c r="E349" s="2">
        <v>7566.4</v>
      </c>
      <c r="F349" s="2" t="s">
        <v>69</v>
      </c>
    </row>
    <row r="350">
      <c r="A350" s="2" t="s">
        <v>5672</v>
      </c>
      <c r="B350" s="2" t="s">
        <v>5673</v>
      </c>
      <c r="C350" s="2">
        <v>-13</v>
      </c>
      <c r="D350" s="2" t="s">
        <v>69</v>
      </c>
      <c r="E350" s="2">
        <v>-4918.16</v>
      </c>
      <c r="F350" s="2" t="s">
        <v>69</v>
      </c>
    </row>
    <row r="351">
      <c r="A351" s="2" t="s">
        <v>13739</v>
      </c>
      <c r="B351" s="2" t="s">
        <v>13740</v>
      </c>
      <c r="C351" s="2">
        <v>221</v>
      </c>
      <c r="D351" s="2" t="s">
        <v>69</v>
      </c>
      <c r="E351" s="2">
        <v>7021.17</v>
      </c>
      <c r="F351" s="2" t="s">
        <v>69</v>
      </c>
    </row>
    <row r="352">
      <c r="A352" s="2" t="s">
        <v>5676</v>
      </c>
      <c r="B352" s="2" t="s">
        <v>5677</v>
      </c>
      <c r="C352" s="2">
        <v>-1209</v>
      </c>
      <c r="D352" s="2" t="s">
        <v>69</v>
      </c>
      <c r="E352" s="2">
        <v>-28532.4</v>
      </c>
      <c r="F352" s="2" t="s">
        <v>69</v>
      </c>
    </row>
    <row r="353">
      <c r="A353" s="2" t="s">
        <v>5678</v>
      </c>
      <c r="B353" s="2" t="s">
        <v>5679</v>
      </c>
      <c r="C353" s="2">
        <v>467</v>
      </c>
      <c r="D353" s="2" t="s">
        <v>69</v>
      </c>
      <c r="E353" s="2">
        <v>51701.57</v>
      </c>
      <c r="F353" s="2" t="s">
        <v>69</v>
      </c>
    </row>
    <row r="354">
      <c r="A354" s="2" t="s">
        <v>5682</v>
      </c>
      <c r="B354" s="2" t="s">
        <v>5683</v>
      </c>
      <c r="C354" s="2">
        <v>182</v>
      </c>
      <c r="D354" s="2" t="s">
        <v>69</v>
      </c>
      <c r="E354" s="2">
        <v>12159.42</v>
      </c>
      <c r="F354" s="2" t="s">
        <v>69</v>
      </c>
    </row>
    <row r="355">
      <c r="A355" s="2" t="s">
        <v>5682</v>
      </c>
      <c r="B355" s="2" t="s">
        <v>5683</v>
      </c>
      <c r="C355" s="2">
        <v>-11</v>
      </c>
      <c r="D355" s="2" t="s">
        <v>69</v>
      </c>
      <c r="E355" s="2">
        <v>-734.91</v>
      </c>
      <c r="F355" s="2" t="s">
        <v>69</v>
      </c>
    </row>
    <row r="356">
      <c r="A356" s="2" t="s">
        <v>13741</v>
      </c>
      <c r="B356" s="2" t="s">
        <v>13742</v>
      </c>
      <c r="C356" s="2">
        <v>-5</v>
      </c>
      <c r="D356" s="2" t="s">
        <v>69</v>
      </c>
      <c r="E356" s="2">
        <v>-3300</v>
      </c>
      <c r="F356" s="2" t="s">
        <v>69</v>
      </c>
    </row>
    <row r="357">
      <c r="A357" s="2" t="s">
        <v>13741</v>
      </c>
      <c r="B357" s="2" t="s">
        <v>5685</v>
      </c>
      <c r="C357" s="2">
        <v>1187</v>
      </c>
      <c r="D357" s="2" t="s">
        <v>69</v>
      </c>
      <c r="E357" s="2">
        <v>42019.8</v>
      </c>
      <c r="F357" s="2" t="s">
        <v>69</v>
      </c>
    </row>
    <row r="358">
      <c r="A358" s="2" t="s">
        <v>13741</v>
      </c>
      <c r="B358" s="2" t="s">
        <v>5685</v>
      </c>
      <c r="C358" s="2">
        <v>-1129</v>
      </c>
      <c r="D358" s="2" t="s">
        <v>69</v>
      </c>
      <c r="E358" s="2">
        <v>-39966.6</v>
      </c>
      <c r="F358" s="2" t="s">
        <v>69</v>
      </c>
    </row>
    <row r="359">
      <c r="A359" s="2" t="s">
        <v>12676</v>
      </c>
      <c r="B359" s="2" t="s">
        <v>12677</v>
      </c>
      <c r="C359" s="2">
        <v>35</v>
      </c>
      <c r="D359" s="2" t="s">
        <v>12678</v>
      </c>
      <c r="E359" s="2">
        <v>5667.06</v>
      </c>
      <c r="F359" s="2" t="s">
        <v>12678</v>
      </c>
    </row>
    <row r="360">
      <c r="A360" s="2" t="s">
        <v>12676</v>
      </c>
      <c r="B360" s="2" t="s">
        <v>12677</v>
      </c>
      <c r="C360" s="2">
        <v>-21</v>
      </c>
      <c r="D360" s="2" t="s">
        <v>12678</v>
      </c>
      <c r="E360" s="2">
        <v>-3400.24</v>
      </c>
      <c r="F360" s="2" t="s">
        <v>12678</v>
      </c>
    </row>
    <row r="361">
      <c r="A361" s="2" t="s">
        <v>5692</v>
      </c>
      <c r="B361" s="2" t="s">
        <v>5693</v>
      </c>
      <c r="C361" s="2">
        <v>1743</v>
      </c>
      <c r="D361" s="2" t="s">
        <v>69</v>
      </c>
      <c r="E361" s="2">
        <v>66216.57</v>
      </c>
      <c r="F361" s="2" t="s">
        <v>69</v>
      </c>
    </row>
    <row r="362">
      <c r="A362" s="2" t="s">
        <v>12679</v>
      </c>
      <c r="B362" s="2" t="s">
        <v>12680</v>
      </c>
      <c r="C362" s="2">
        <v>107</v>
      </c>
      <c r="D362" s="2" t="s">
        <v>69</v>
      </c>
      <c r="E362" s="2">
        <v>10668.97</v>
      </c>
      <c r="F362" s="2" t="s">
        <v>69</v>
      </c>
    </row>
    <row r="363">
      <c r="A363" s="2" t="s">
        <v>13743</v>
      </c>
      <c r="B363" s="2" t="s">
        <v>13744</v>
      </c>
      <c r="C363" s="2">
        <v>136</v>
      </c>
      <c r="D363" s="2" t="s">
        <v>12371</v>
      </c>
      <c r="E363" s="2">
        <v>4646.83</v>
      </c>
      <c r="F363" s="2" t="s">
        <v>12371</v>
      </c>
    </row>
    <row r="364">
      <c r="A364" s="2" t="s">
        <v>5698</v>
      </c>
      <c r="B364" s="2" t="s">
        <v>5699</v>
      </c>
      <c r="C364" s="2">
        <v>3146</v>
      </c>
      <c r="D364" s="2" t="s">
        <v>69</v>
      </c>
      <c r="E364" s="2">
        <v>57949.32</v>
      </c>
      <c r="F364" s="2" t="s">
        <v>69</v>
      </c>
    </row>
    <row r="365">
      <c r="A365" s="2" t="s">
        <v>5702</v>
      </c>
      <c r="B365" s="2" t="s">
        <v>5703</v>
      </c>
      <c r="C365" s="2">
        <v>121</v>
      </c>
      <c r="D365" s="2" t="s">
        <v>69</v>
      </c>
      <c r="E365" s="2">
        <v>4272.51</v>
      </c>
      <c r="F365" s="2" t="s">
        <v>69</v>
      </c>
    </row>
    <row r="366">
      <c r="A366" s="2" t="s">
        <v>12682</v>
      </c>
      <c r="B366" s="2" t="s">
        <v>12683</v>
      </c>
      <c r="C366" s="2">
        <v>122</v>
      </c>
      <c r="D366" s="2" t="s">
        <v>69</v>
      </c>
      <c r="E366" s="2">
        <v>455.06</v>
      </c>
      <c r="F366" s="2" t="s">
        <v>69</v>
      </c>
    </row>
    <row r="367">
      <c r="A367" s="2" t="s">
        <v>13745</v>
      </c>
      <c r="B367" s="2" t="s">
        <v>13746</v>
      </c>
      <c r="C367" s="2">
        <v>3</v>
      </c>
      <c r="D367" s="2" t="s">
        <v>69</v>
      </c>
      <c r="E367" s="2">
        <v>7110</v>
      </c>
      <c r="F367" s="2" t="s">
        <v>69</v>
      </c>
    </row>
    <row r="368">
      <c r="A368" s="2" t="s">
        <v>5704</v>
      </c>
      <c r="B368" s="2" t="s">
        <v>5705</v>
      </c>
      <c r="C368" s="2">
        <v>-15</v>
      </c>
      <c r="D368" s="2" t="s">
        <v>69</v>
      </c>
      <c r="E368" s="2">
        <v>-1278.75</v>
      </c>
      <c r="F368" s="2" t="s">
        <v>69</v>
      </c>
    </row>
    <row r="369">
      <c r="A369" s="2" t="s">
        <v>13747</v>
      </c>
      <c r="B369" s="2" t="s">
        <v>13748</v>
      </c>
      <c r="C369" s="2">
        <v>203</v>
      </c>
      <c r="D369" s="2" t="s">
        <v>69</v>
      </c>
      <c r="E369" s="2">
        <v>7033.95</v>
      </c>
      <c r="F369" s="2" t="s">
        <v>69</v>
      </c>
    </row>
    <row r="370">
      <c r="A370" s="2" t="s">
        <v>5708</v>
      </c>
      <c r="B370" s="2" t="s">
        <v>5709</v>
      </c>
      <c r="C370" s="2">
        <v>-280</v>
      </c>
      <c r="D370" s="2" t="s">
        <v>69</v>
      </c>
      <c r="E370" s="2">
        <v>-37262.4</v>
      </c>
      <c r="F370" s="2" t="s">
        <v>69</v>
      </c>
    </row>
    <row r="371">
      <c r="A371" s="2" t="s">
        <v>12686</v>
      </c>
      <c r="B371" s="2" t="s">
        <v>12687</v>
      </c>
      <c r="C371" s="2">
        <v>307</v>
      </c>
      <c r="D371" s="2" t="s">
        <v>69</v>
      </c>
      <c r="E371" s="2">
        <v>31863.53</v>
      </c>
      <c r="F371" s="2" t="s">
        <v>69</v>
      </c>
    </row>
    <row r="372">
      <c r="A372" s="2" t="s">
        <v>5714</v>
      </c>
      <c r="B372" s="2" t="s">
        <v>5715</v>
      </c>
      <c r="C372" s="2">
        <v>409</v>
      </c>
      <c r="D372" s="2" t="s">
        <v>69</v>
      </c>
      <c r="E372" s="2">
        <v>19480.67</v>
      </c>
      <c r="F372" s="2" t="s">
        <v>69</v>
      </c>
    </row>
    <row r="373">
      <c r="A373" s="2" t="s">
        <v>5714</v>
      </c>
      <c r="B373" s="2" t="s">
        <v>5715</v>
      </c>
      <c r="C373" s="2">
        <v>-1107</v>
      </c>
      <c r="D373" s="2" t="s">
        <v>69</v>
      </c>
      <c r="E373" s="2">
        <v>-52726.41</v>
      </c>
      <c r="F373" s="2" t="s">
        <v>69</v>
      </c>
    </row>
    <row r="374">
      <c r="A374" s="2" t="s">
        <v>5718</v>
      </c>
      <c r="B374" s="2" t="s">
        <v>5719</v>
      </c>
      <c r="C374" s="2">
        <v>-100</v>
      </c>
      <c r="D374" s="2" t="s">
        <v>69</v>
      </c>
      <c r="E374" s="2">
        <v>-5604</v>
      </c>
      <c r="F374" s="2" t="s">
        <v>69</v>
      </c>
    </row>
    <row r="375">
      <c r="A375" s="2" t="s">
        <v>5720</v>
      </c>
      <c r="B375" s="2" t="s">
        <v>5721</v>
      </c>
      <c r="C375" s="2">
        <v>328</v>
      </c>
      <c r="D375" s="2" t="s">
        <v>69</v>
      </c>
      <c r="E375" s="2">
        <v>23514.32</v>
      </c>
      <c r="F375" s="2" t="s">
        <v>69</v>
      </c>
    </row>
    <row r="376">
      <c r="A376" s="2" t="s">
        <v>13749</v>
      </c>
      <c r="B376" s="2" t="s">
        <v>13750</v>
      </c>
      <c r="C376" s="2">
        <v>-7</v>
      </c>
      <c r="D376" s="2" t="s">
        <v>69</v>
      </c>
      <c r="E376" s="2">
        <v>-469.77</v>
      </c>
      <c r="F376" s="2" t="s">
        <v>69</v>
      </c>
    </row>
    <row r="377">
      <c r="A377" s="2" t="s">
        <v>13751</v>
      </c>
      <c r="B377" s="2" t="s">
        <v>5697</v>
      </c>
      <c r="C377" s="2">
        <v>-15</v>
      </c>
      <c r="D377" s="2" t="s">
        <v>69</v>
      </c>
      <c r="E377" s="2">
        <v>-853.2</v>
      </c>
      <c r="F377" s="2" t="s">
        <v>69</v>
      </c>
    </row>
    <row r="378">
      <c r="A378" s="2" t="s">
        <v>13751</v>
      </c>
      <c r="B378" s="2" t="s">
        <v>5697</v>
      </c>
      <c r="C378" s="2">
        <v>1918</v>
      </c>
      <c r="D378" s="2" t="s">
        <v>69</v>
      </c>
      <c r="E378" s="2">
        <v>109095.84</v>
      </c>
      <c r="F378" s="2" t="s">
        <v>69</v>
      </c>
    </row>
    <row r="379">
      <c r="A379" s="2" t="s">
        <v>12690</v>
      </c>
      <c r="B379" s="2" t="s">
        <v>12691</v>
      </c>
      <c r="C379" s="2">
        <v>818</v>
      </c>
      <c r="D379" s="2" t="s">
        <v>69</v>
      </c>
      <c r="E379" s="2">
        <v>7263.84</v>
      </c>
      <c r="F379" s="2" t="s">
        <v>69</v>
      </c>
    </row>
    <row r="380">
      <c r="A380" s="2" t="s">
        <v>5724</v>
      </c>
      <c r="B380" s="2" t="s">
        <v>13752</v>
      </c>
      <c r="C380" s="2">
        <v>86</v>
      </c>
      <c r="D380" s="2" t="s">
        <v>69</v>
      </c>
      <c r="E380" s="2">
        <v>8721.26</v>
      </c>
      <c r="F380" s="2" t="s">
        <v>69</v>
      </c>
    </row>
    <row r="381">
      <c r="A381" s="2" t="s">
        <v>5726</v>
      </c>
      <c r="B381" s="2" t="s">
        <v>5727</v>
      </c>
      <c r="C381" s="2">
        <v>57</v>
      </c>
      <c r="D381" s="2" t="s">
        <v>69</v>
      </c>
      <c r="E381" s="2">
        <v>6830.31</v>
      </c>
      <c r="F381" s="2" t="s">
        <v>69</v>
      </c>
    </row>
    <row r="382">
      <c r="A382" s="2" t="s">
        <v>5726</v>
      </c>
      <c r="B382" s="2" t="s">
        <v>13753</v>
      </c>
      <c r="C382" s="2">
        <v>2</v>
      </c>
      <c r="D382" s="2" t="s">
        <v>69</v>
      </c>
      <c r="E382" s="2">
        <v>1070</v>
      </c>
      <c r="F382" s="2" t="s">
        <v>69</v>
      </c>
    </row>
    <row r="383">
      <c r="A383" s="2" t="s">
        <v>5726</v>
      </c>
      <c r="B383" s="2" t="s">
        <v>5727</v>
      </c>
      <c r="C383" s="2">
        <v>-974</v>
      </c>
      <c r="D383" s="2" t="s">
        <v>69</v>
      </c>
      <c r="E383" s="2">
        <v>-116714.42</v>
      </c>
      <c r="F383" s="2" t="s">
        <v>69</v>
      </c>
    </row>
    <row r="384">
      <c r="A384" s="2" t="s">
        <v>5726</v>
      </c>
      <c r="B384" s="2" t="s">
        <v>13754</v>
      </c>
      <c r="C384" s="2">
        <v>-2</v>
      </c>
      <c r="D384" s="2" t="s">
        <v>69</v>
      </c>
      <c r="E384" s="2">
        <v>-187</v>
      </c>
      <c r="F384" s="2" t="s">
        <v>69</v>
      </c>
    </row>
    <row r="385">
      <c r="A385" s="2" t="s">
        <v>13755</v>
      </c>
      <c r="B385" s="2" t="s">
        <v>13756</v>
      </c>
      <c r="C385" s="2">
        <v>195</v>
      </c>
      <c r="D385" s="2" t="s">
        <v>69</v>
      </c>
      <c r="E385" s="2">
        <v>3952.65</v>
      </c>
      <c r="F385" s="2" t="s">
        <v>69</v>
      </c>
    </row>
    <row r="386">
      <c r="A386" s="2" t="s">
        <v>5730</v>
      </c>
      <c r="B386" s="2" t="s">
        <v>5731</v>
      </c>
      <c r="C386" s="2">
        <v>39</v>
      </c>
      <c r="D386" s="2" t="s">
        <v>69</v>
      </c>
      <c r="E386" s="2">
        <v>5087.94</v>
      </c>
      <c r="F386" s="2" t="s">
        <v>69</v>
      </c>
    </row>
    <row r="387">
      <c r="A387" s="2" t="s">
        <v>13757</v>
      </c>
      <c r="B387" s="2" t="s">
        <v>13758</v>
      </c>
      <c r="C387" s="2">
        <v>-234</v>
      </c>
      <c r="D387" s="2" t="s">
        <v>12368</v>
      </c>
      <c r="E387" s="2">
        <v>-9337.51</v>
      </c>
      <c r="F387" s="2" t="s">
        <v>12368</v>
      </c>
    </row>
    <row r="388">
      <c r="A388" s="2" t="s">
        <v>5736</v>
      </c>
      <c r="B388" s="2" t="s">
        <v>5737</v>
      </c>
      <c r="C388" s="2">
        <v>-441</v>
      </c>
      <c r="D388" s="2" t="s">
        <v>69</v>
      </c>
      <c r="E388" s="2">
        <v>-28572.39</v>
      </c>
      <c r="F388" s="2" t="s">
        <v>69</v>
      </c>
    </row>
    <row r="389">
      <c r="A389" s="2" t="s">
        <v>5738</v>
      </c>
      <c r="B389" s="2" t="s">
        <v>5739</v>
      </c>
      <c r="C389" s="2">
        <v>-8</v>
      </c>
      <c r="D389" s="2" t="s">
        <v>69</v>
      </c>
      <c r="E389" s="2">
        <v>-490.48</v>
      </c>
      <c r="F389" s="2" t="s">
        <v>69</v>
      </c>
    </row>
    <row r="390">
      <c r="A390" s="2" t="s">
        <v>12702</v>
      </c>
      <c r="B390" s="2" t="s">
        <v>12703</v>
      </c>
      <c r="C390" s="2">
        <v>585</v>
      </c>
      <c r="D390" s="2" t="s">
        <v>69</v>
      </c>
      <c r="E390" s="2">
        <v>16801.2</v>
      </c>
      <c r="F390" s="2" t="s">
        <v>69</v>
      </c>
    </row>
    <row r="391">
      <c r="A391" s="2" t="s">
        <v>12702</v>
      </c>
      <c r="B391" s="2" t="s">
        <v>12703</v>
      </c>
      <c r="C391" s="2">
        <v>-223</v>
      </c>
      <c r="D391" s="2" t="s">
        <v>69</v>
      </c>
      <c r="E391" s="2">
        <v>-6404.56</v>
      </c>
      <c r="F391" s="2" t="s">
        <v>69</v>
      </c>
    </row>
    <row r="392">
      <c r="A392" s="2" t="s">
        <v>5742</v>
      </c>
      <c r="B392" s="2" t="s">
        <v>5743</v>
      </c>
      <c r="C392" s="2">
        <v>-3</v>
      </c>
      <c r="D392" s="2" t="s">
        <v>69</v>
      </c>
      <c r="E392" s="2">
        <v>-214.8</v>
      </c>
      <c r="F392" s="2" t="s">
        <v>69</v>
      </c>
    </row>
    <row r="393">
      <c r="A393" s="2" t="s">
        <v>5744</v>
      </c>
      <c r="B393" s="2" t="s">
        <v>5745</v>
      </c>
      <c r="C393" s="2">
        <v>105</v>
      </c>
      <c r="D393" s="2" t="s">
        <v>69</v>
      </c>
      <c r="E393" s="2">
        <v>10299.45</v>
      </c>
      <c r="F393" s="2" t="s">
        <v>69</v>
      </c>
    </row>
    <row r="394">
      <c r="A394" s="2" t="s">
        <v>5748</v>
      </c>
      <c r="B394" s="2" t="s">
        <v>5749</v>
      </c>
      <c r="C394" s="2">
        <v>480</v>
      </c>
      <c r="D394" s="2" t="s">
        <v>69</v>
      </c>
      <c r="E394" s="2">
        <v>48585.6</v>
      </c>
      <c r="F394" s="2" t="s">
        <v>69</v>
      </c>
    </row>
    <row r="395">
      <c r="A395" s="2" t="s">
        <v>5752</v>
      </c>
      <c r="B395" s="2" t="s">
        <v>5753</v>
      </c>
      <c r="C395" s="2">
        <v>461</v>
      </c>
      <c r="D395" s="2" t="s">
        <v>69</v>
      </c>
      <c r="E395" s="2">
        <v>12179.62</v>
      </c>
      <c r="F395" s="2" t="s">
        <v>69</v>
      </c>
    </row>
    <row r="396">
      <c r="A396" s="2" t="s">
        <v>5754</v>
      </c>
      <c r="B396" s="2" t="s">
        <v>5755</v>
      </c>
      <c r="C396" s="2">
        <v>-1112</v>
      </c>
      <c r="D396" s="2" t="s">
        <v>69</v>
      </c>
      <c r="E396" s="2">
        <v>-38074.88</v>
      </c>
      <c r="F396" s="2" t="s">
        <v>69</v>
      </c>
    </row>
    <row r="397">
      <c r="A397" s="2" t="s">
        <v>12706</v>
      </c>
      <c r="B397" s="2" t="s">
        <v>12707</v>
      </c>
      <c r="C397" s="2">
        <v>110</v>
      </c>
      <c r="D397" s="2" t="s">
        <v>69</v>
      </c>
      <c r="E397" s="2">
        <v>1359.6</v>
      </c>
      <c r="F397" s="2" t="s">
        <v>69</v>
      </c>
    </row>
    <row r="398">
      <c r="A398" s="2" t="s">
        <v>5760</v>
      </c>
      <c r="B398" s="2" t="s">
        <v>5761</v>
      </c>
      <c r="C398" s="2">
        <v>3107</v>
      </c>
      <c r="D398" s="2" t="s">
        <v>69</v>
      </c>
      <c r="E398" s="2">
        <v>47039.98</v>
      </c>
      <c r="F398" s="2" t="s">
        <v>69</v>
      </c>
    </row>
    <row r="399">
      <c r="A399" s="2" t="s">
        <v>13759</v>
      </c>
      <c r="B399" s="2" t="s">
        <v>13760</v>
      </c>
      <c r="C399" s="2">
        <v>70</v>
      </c>
      <c r="D399" s="2" t="s">
        <v>69</v>
      </c>
      <c r="E399" s="2">
        <v>703.5</v>
      </c>
      <c r="F399" s="2" t="s">
        <v>69</v>
      </c>
    </row>
    <row r="400">
      <c r="A400" s="2" t="s">
        <v>5772</v>
      </c>
      <c r="B400" s="2" t="s">
        <v>5773</v>
      </c>
      <c r="C400" s="2">
        <v>882</v>
      </c>
      <c r="D400" s="2" t="s">
        <v>69</v>
      </c>
      <c r="E400" s="2">
        <v>41436.36</v>
      </c>
      <c r="F400" s="2" t="s">
        <v>69</v>
      </c>
    </row>
    <row r="401">
      <c r="A401" s="2" t="s">
        <v>13761</v>
      </c>
      <c r="B401" s="2" t="s">
        <v>13762</v>
      </c>
      <c r="C401" s="2">
        <v>166</v>
      </c>
      <c r="D401" s="2" t="s">
        <v>12368</v>
      </c>
      <c r="E401" s="2">
        <v>2177.27</v>
      </c>
      <c r="F401" s="2" t="s">
        <v>12368</v>
      </c>
    </row>
    <row r="402">
      <c r="A402" s="2" t="s">
        <v>13763</v>
      </c>
      <c r="B402" s="2" t="s">
        <v>13764</v>
      </c>
      <c r="C402" s="2">
        <v>-1295</v>
      </c>
      <c r="D402" s="2" t="s">
        <v>12371</v>
      </c>
      <c r="E402" s="2">
        <v>-26512.26</v>
      </c>
      <c r="F402" s="2" t="s">
        <v>12371</v>
      </c>
    </row>
    <row r="403">
      <c r="A403" s="2" t="s">
        <v>13765</v>
      </c>
      <c r="B403" s="2" t="s">
        <v>13766</v>
      </c>
      <c r="C403" s="2">
        <v>61</v>
      </c>
      <c r="D403" s="2" t="s">
        <v>69</v>
      </c>
      <c r="E403" s="2">
        <v>1828.17</v>
      </c>
      <c r="F403" s="2" t="s">
        <v>69</v>
      </c>
    </row>
    <row r="404">
      <c r="A404" s="2" t="s">
        <v>13767</v>
      </c>
      <c r="B404" s="2" t="s">
        <v>13768</v>
      </c>
      <c r="C404" s="2">
        <v>-2034</v>
      </c>
      <c r="D404" s="2" t="s">
        <v>69</v>
      </c>
      <c r="E404" s="2">
        <v>-33601.68</v>
      </c>
      <c r="F404" s="2" t="s">
        <v>69</v>
      </c>
    </row>
    <row r="405">
      <c r="A405" s="2" t="s">
        <v>5776</v>
      </c>
      <c r="B405" s="2" t="s">
        <v>5777</v>
      </c>
      <c r="C405" s="2">
        <v>-15</v>
      </c>
      <c r="D405" s="2" t="s">
        <v>69</v>
      </c>
      <c r="E405" s="2">
        <v>-618</v>
      </c>
      <c r="F405" s="2" t="s">
        <v>69</v>
      </c>
    </row>
    <row r="406">
      <c r="A406" s="2" t="s">
        <v>5778</v>
      </c>
      <c r="B406" s="2" t="s">
        <v>5779</v>
      </c>
      <c r="C406" s="2">
        <v>-114</v>
      </c>
      <c r="D406" s="2" t="s">
        <v>69</v>
      </c>
      <c r="E406" s="2">
        <v>-23323.26</v>
      </c>
      <c r="F406" s="2" t="s">
        <v>69</v>
      </c>
    </row>
    <row r="407">
      <c r="A407" s="2" t="s">
        <v>13769</v>
      </c>
      <c r="B407" s="2" t="s">
        <v>5781</v>
      </c>
      <c r="C407" s="2">
        <v>80</v>
      </c>
      <c r="D407" s="2" t="s">
        <v>69</v>
      </c>
      <c r="E407" s="2">
        <v>17572.8</v>
      </c>
      <c r="F407" s="2" t="s">
        <v>69</v>
      </c>
    </row>
    <row r="408">
      <c r="A408" s="2" t="s">
        <v>12710</v>
      </c>
      <c r="B408" s="2" t="s">
        <v>12711</v>
      </c>
      <c r="C408" s="2">
        <v>-950</v>
      </c>
      <c r="D408" s="2" t="s">
        <v>69</v>
      </c>
      <c r="E408" s="2">
        <v>-42797.5</v>
      </c>
      <c r="F408" s="2" t="s">
        <v>69</v>
      </c>
    </row>
    <row r="409">
      <c r="A409" s="2" t="s">
        <v>5782</v>
      </c>
      <c r="B409" s="2" t="s">
        <v>5783</v>
      </c>
      <c r="C409" s="2">
        <v>45</v>
      </c>
      <c r="D409" s="2" t="s">
        <v>69</v>
      </c>
      <c r="E409" s="2">
        <v>5471.55</v>
      </c>
      <c r="F409" s="2" t="s">
        <v>69</v>
      </c>
    </row>
    <row r="410">
      <c r="A410" s="2" t="s">
        <v>11175</v>
      </c>
      <c r="B410" s="2" t="s">
        <v>12712</v>
      </c>
      <c r="C410" s="2">
        <v>-317</v>
      </c>
      <c r="D410" s="2" t="s">
        <v>69</v>
      </c>
      <c r="E410" s="2">
        <v>-2333.12</v>
      </c>
      <c r="F410" s="2" t="s">
        <v>69</v>
      </c>
    </row>
    <row r="411">
      <c r="A411" s="2" t="s">
        <v>5786</v>
      </c>
      <c r="B411" s="2" t="s">
        <v>5787</v>
      </c>
      <c r="C411" s="2">
        <v>-20</v>
      </c>
      <c r="D411" s="2" t="s">
        <v>69</v>
      </c>
      <c r="E411" s="2">
        <v>-2093.8</v>
      </c>
      <c r="F411" s="2" t="s">
        <v>69</v>
      </c>
    </row>
    <row r="412">
      <c r="A412" s="2" t="s">
        <v>5792</v>
      </c>
      <c r="B412" s="2" t="s">
        <v>13770</v>
      </c>
      <c r="C412" s="2">
        <v>-6</v>
      </c>
      <c r="D412" s="2" t="s">
        <v>69</v>
      </c>
      <c r="E412" s="2">
        <v>-1095</v>
      </c>
      <c r="F412" s="2" t="s">
        <v>69</v>
      </c>
    </row>
    <row r="413">
      <c r="A413" s="2" t="s">
        <v>5792</v>
      </c>
      <c r="B413" s="2" t="s">
        <v>5793</v>
      </c>
      <c r="C413" s="2">
        <v>1200</v>
      </c>
      <c r="D413" s="2" t="s">
        <v>69</v>
      </c>
      <c r="E413" s="2">
        <v>66240</v>
      </c>
      <c r="F413" s="2" t="s">
        <v>69</v>
      </c>
    </row>
    <row r="414">
      <c r="A414" s="2" t="s">
        <v>5794</v>
      </c>
      <c r="B414" s="2" t="s">
        <v>5795</v>
      </c>
      <c r="C414" s="2">
        <v>156</v>
      </c>
      <c r="D414" s="2" t="s">
        <v>69</v>
      </c>
      <c r="E414" s="2">
        <v>13614.12</v>
      </c>
      <c r="F414" s="2" t="s">
        <v>69</v>
      </c>
    </row>
    <row r="415">
      <c r="A415" s="2" t="s">
        <v>13771</v>
      </c>
      <c r="B415" s="2" t="s">
        <v>13772</v>
      </c>
      <c r="C415" s="2">
        <v>-2353</v>
      </c>
      <c r="D415" s="2" t="s">
        <v>12371</v>
      </c>
      <c r="E415" s="2">
        <v>-57132.88</v>
      </c>
      <c r="F415" s="2" t="s">
        <v>12371</v>
      </c>
    </row>
    <row r="416">
      <c r="A416" s="2" t="s">
        <v>13773</v>
      </c>
      <c r="B416" s="2" t="s">
        <v>13774</v>
      </c>
      <c r="C416" s="2">
        <v>-4</v>
      </c>
      <c r="D416" s="2" t="s">
        <v>12371</v>
      </c>
      <c r="E416" s="2">
        <v>-105.65</v>
      </c>
      <c r="F416" s="2" t="s">
        <v>12371</v>
      </c>
    </row>
    <row r="417">
      <c r="A417" s="2" t="s">
        <v>5796</v>
      </c>
      <c r="B417" s="2" t="s">
        <v>5797</v>
      </c>
      <c r="C417" s="2">
        <v>54</v>
      </c>
      <c r="D417" s="2" t="s">
        <v>69</v>
      </c>
      <c r="E417" s="2">
        <v>6686.82</v>
      </c>
      <c r="F417" s="2" t="s">
        <v>69</v>
      </c>
    </row>
    <row r="418">
      <c r="A418" s="2" t="s">
        <v>5798</v>
      </c>
      <c r="B418" s="2" t="s">
        <v>5799</v>
      </c>
      <c r="C418" s="2">
        <v>368</v>
      </c>
      <c r="D418" s="2" t="s">
        <v>69</v>
      </c>
      <c r="E418" s="2">
        <v>7536.64</v>
      </c>
      <c r="F418" s="2" t="s">
        <v>69</v>
      </c>
    </row>
    <row r="419">
      <c r="A419" s="2" t="s">
        <v>5800</v>
      </c>
      <c r="B419" s="2" t="s">
        <v>13775</v>
      </c>
      <c r="C419" s="2">
        <v>15</v>
      </c>
      <c r="D419" s="2" t="s">
        <v>69</v>
      </c>
      <c r="E419" s="2">
        <v>1275</v>
      </c>
      <c r="F419" s="2" t="s">
        <v>69</v>
      </c>
    </row>
    <row r="420">
      <c r="A420" s="2" t="s">
        <v>5800</v>
      </c>
      <c r="B420" s="2" t="s">
        <v>5801</v>
      </c>
      <c r="C420" s="2">
        <v>-560</v>
      </c>
      <c r="D420" s="2" t="s">
        <v>69</v>
      </c>
      <c r="E420" s="2">
        <v>-22338.4</v>
      </c>
      <c r="F420" s="2" t="s">
        <v>69</v>
      </c>
    </row>
    <row r="421">
      <c r="A421" s="2" t="s">
        <v>12721</v>
      </c>
      <c r="B421" s="2" t="s">
        <v>5803</v>
      </c>
      <c r="C421" s="2">
        <v>172</v>
      </c>
      <c r="D421" s="2" t="s">
        <v>69</v>
      </c>
      <c r="E421" s="2">
        <v>16193.8</v>
      </c>
      <c r="F421" s="2" t="s">
        <v>69</v>
      </c>
    </row>
    <row r="422">
      <c r="A422" s="2" t="s">
        <v>12721</v>
      </c>
      <c r="B422" s="2" t="s">
        <v>5803</v>
      </c>
      <c r="C422" s="2">
        <v>-34</v>
      </c>
      <c r="D422" s="2" t="s">
        <v>69</v>
      </c>
      <c r="E422" s="2">
        <v>-3201.1</v>
      </c>
      <c r="F422" s="2" t="s">
        <v>69</v>
      </c>
    </row>
    <row r="423">
      <c r="A423" s="2" t="s">
        <v>5804</v>
      </c>
      <c r="B423" s="2" t="s">
        <v>5805</v>
      </c>
      <c r="C423" s="2">
        <v>-244</v>
      </c>
      <c r="D423" s="2" t="s">
        <v>69</v>
      </c>
      <c r="E423" s="2">
        <v>-21562.28</v>
      </c>
      <c r="F423" s="2" t="s">
        <v>69</v>
      </c>
    </row>
    <row r="424">
      <c r="A424" s="2" t="s">
        <v>5806</v>
      </c>
      <c r="B424" s="2" t="s">
        <v>5807</v>
      </c>
      <c r="C424" s="2">
        <v>-309</v>
      </c>
      <c r="D424" s="2" t="s">
        <v>69</v>
      </c>
      <c r="E424" s="2">
        <v>-35828.55</v>
      </c>
      <c r="F424" s="2" t="s">
        <v>69</v>
      </c>
    </row>
    <row r="425">
      <c r="A425" s="2" t="s">
        <v>5808</v>
      </c>
      <c r="B425" s="2" t="s">
        <v>5809</v>
      </c>
      <c r="C425" s="2">
        <v>-1909</v>
      </c>
      <c r="D425" s="2" t="s">
        <v>69</v>
      </c>
      <c r="E425" s="2">
        <v>-62271.58</v>
      </c>
      <c r="F425" s="2" t="s">
        <v>69</v>
      </c>
    </row>
    <row r="426">
      <c r="A426" s="2" t="s">
        <v>5810</v>
      </c>
      <c r="B426" s="2" t="s">
        <v>5811</v>
      </c>
      <c r="C426" s="2">
        <v>347</v>
      </c>
      <c r="D426" s="2" t="s">
        <v>69</v>
      </c>
      <c r="E426" s="2">
        <v>46130.18</v>
      </c>
      <c r="F426" s="2" t="s">
        <v>69</v>
      </c>
    </row>
    <row r="427">
      <c r="A427" s="2" t="s">
        <v>13776</v>
      </c>
      <c r="B427" s="2" t="s">
        <v>5813</v>
      </c>
      <c r="C427" s="2">
        <v>316</v>
      </c>
      <c r="D427" s="2" t="s">
        <v>69</v>
      </c>
      <c r="E427" s="2">
        <v>83142.76</v>
      </c>
      <c r="F427" s="2" t="s">
        <v>69</v>
      </c>
    </row>
    <row r="428">
      <c r="A428" s="2" t="s">
        <v>13776</v>
      </c>
      <c r="B428" s="2" t="s">
        <v>5813</v>
      </c>
      <c r="C428" s="2">
        <v>-56</v>
      </c>
      <c r="D428" s="2" t="s">
        <v>69</v>
      </c>
      <c r="E428" s="2">
        <v>-14734.16</v>
      </c>
      <c r="F428" s="2" t="s">
        <v>69</v>
      </c>
    </row>
    <row r="429">
      <c r="A429" s="2" t="s">
        <v>5814</v>
      </c>
      <c r="B429" s="2" t="s">
        <v>5815</v>
      </c>
      <c r="C429" s="2">
        <v>-29</v>
      </c>
      <c r="D429" s="2" t="s">
        <v>69</v>
      </c>
      <c r="E429" s="2">
        <v>-8888.5</v>
      </c>
      <c r="F429" s="2" t="s">
        <v>69</v>
      </c>
    </row>
    <row r="430">
      <c r="A430" s="2" t="s">
        <v>12726</v>
      </c>
      <c r="B430" s="2" t="s">
        <v>5819</v>
      </c>
      <c r="C430" s="2">
        <v>-1001</v>
      </c>
      <c r="D430" s="2" t="s">
        <v>69</v>
      </c>
      <c r="E430" s="2">
        <v>-43273.23</v>
      </c>
      <c r="F430" s="2" t="s">
        <v>69</v>
      </c>
    </row>
    <row r="431">
      <c r="A431" s="2" t="s">
        <v>13777</v>
      </c>
      <c r="B431" s="2" t="s">
        <v>5821</v>
      </c>
      <c r="C431" s="2">
        <v>-1000</v>
      </c>
      <c r="D431" s="2" t="s">
        <v>69</v>
      </c>
      <c r="E431" s="2">
        <v>-63510</v>
      </c>
      <c r="F431" s="2" t="s">
        <v>69</v>
      </c>
    </row>
    <row r="432">
      <c r="A432" s="2" t="s">
        <v>12727</v>
      </c>
      <c r="B432" s="2" t="s">
        <v>12728</v>
      </c>
      <c r="C432" s="2">
        <v>82</v>
      </c>
      <c r="D432" s="2" t="s">
        <v>69</v>
      </c>
      <c r="E432" s="2">
        <v>3640.8</v>
      </c>
      <c r="F432" s="2" t="s">
        <v>69</v>
      </c>
    </row>
    <row r="433">
      <c r="A433" s="2" t="s">
        <v>13778</v>
      </c>
      <c r="B433" s="2" t="s">
        <v>13779</v>
      </c>
      <c r="C433" s="2">
        <v>-67</v>
      </c>
      <c r="D433" s="2" t="s">
        <v>12371</v>
      </c>
      <c r="E433" s="2">
        <v>755.67</v>
      </c>
      <c r="F433" s="2" t="s">
        <v>12371</v>
      </c>
    </row>
    <row r="434">
      <c r="A434" s="2" t="s">
        <v>5822</v>
      </c>
      <c r="B434" s="2" t="s">
        <v>5823</v>
      </c>
      <c r="C434" s="2">
        <v>-564</v>
      </c>
      <c r="D434" s="2" t="s">
        <v>69</v>
      </c>
      <c r="E434" s="2">
        <v>-38791.92</v>
      </c>
      <c r="F434" s="2" t="s">
        <v>69</v>
      </c>
    </row>
    <row r="435">
      <c r="A435" s="2" t="s">
        <v>5826</v>
      </c>
      <c r="B435" s="2" t="s">
        <v>5827</v>
      </c>
      <c r="C435" s="2">
        <v>-40</v>
      </c>
      <c r="D435" s="2" t="s">
        <v>69</v>
      </c>
      <c r="E435" s="2">
        <v>-10378.8</v>
      </c>
      <c r="F435" s="2" t="s">
        <v>69</v>
      </c>
    </row>
    <row r="436">
      <c r="A436" s="2" t="s">
        <v>5826</v>
      </c>
      <c r="B436" s="2" t="s">
        <v>5827</v>
      </c>
      <c r="C436" s="2">
        <v>69</v>
      </c>
      <c r="D436" s="2" t="s">
        <v>69</v>
      </c>
      <c r="E436" s="2">
        <v>17903.43</v>
      </c>
      <c r="F436" s="2" t="s">
        <v>69</v>
      </c>
    </row>
    <row r="437">
      <c r="A437" s="2" t="s">
        <v>12731</v>
      </c>
      <c r="B437" s="2" t="s">
        <v>12732</v>
      </c>
      <c r="C437" s="2">
        <v>-4</v>
      </c>
      <c r="D437" s="2" t="s">
        <v>69</v>
      </c>
      <c r="E437" s="2">
        <v>-713.68</v>
      </c>
      <c r="F437" s="2" t="s">
        <v>69</v>
      </c>
    </row>
    <row r="438">
      <c r="A438" s="2" t="s">
        <v>13780</v>
      </c>
      <c r="B438" s="2" t="s">
        <v>13781</v>
      </c>
      <c r="C438" s="2">
        <v>814</v>
      </c>
      <c r="D438" s="2" t="s">
        <v>69</v>
      </c>
      <c r="E438" s="2">
        <v>10004.06</v>
      </c>
      <c r="F438" s="2" t="s">
        <v>69</v>
      </c>
    </row>
    <row r="439">
      <c r="A439" s="2" t="s">
        <v>12733</v>
      </c>
      <c r="B439" s="2" t="s">
        <v>12734</v>
      </c>
      <c r="C439" s="2">
        <v>180</v>
      </c>
      <c r="D439" s="2" t="s">
        <v>69</v>
      </c>
      <c r="E439" s="2">
        <v>6908.4</v>
      </c>
      <c r="F439" s="2" t="s">
        <v>69</v>
      </c>
    </row>
    <row r="440">
      <c r="A440" s="2" t="s">
        <v>5830</v>
      </c>
      <c r="B440" s="2" t="s">
        <v>5831</v>
      </c>
      <c r="C440" s="2">
        <v>97</v>
      </c>
      <c r="D440" s="2" t="s">
        <v>69</v>
      </c>
      <c r="E440" s="2">
        <v>12085.23</v>
      </c>
      <c r="F440" s="2" t="s">
        <v>69</v>
      </c>
    </row>
    <row r="441">
      <c r="A441" s="2" t="s">
        <v>12736</v>
      </c>
      <c r="B441" s="2" t="s">
        <v>13782</v>
      </c>
      <c r="C441" s="2">
        <v>8</v>
      </c>
      <c r="D441" s="2" t="s">
        <v>69</v>
      </c>
      <c r="E441" s="2">
        <v>340</v>
      </c>
      <c r="F441" s="2" t="s">
        <v>69</v>
      </c>
    </row>
    <row r="442">
      <c r="A442" s="2" t="s">
        <v>12736</v>
      </c>
      <c r="B442" s="2" t="s">
        <v>12737</v>
      </c>
      <c r="C442" s="2">
        <v>468</v>
      </c>
      <c r="D442" s="2" t="s">
        <v>69</v>
      </c>
      <c r="E442" s="2">
        <v>11166.48</v>
      </c>
      <c r="F442" s="2" t="s">
        <v>69</v>
      </c>
    </row>
    <row r="443">
      <c r="A443" s="2" t="s">
        <v>12736</v>
      </c>
      <c r="B443" s="2" t="s">
        <v>12737</v>
      </c>
      <c r="C443" s="2">
        <v>-551</v>
      </c>
      <c r="D443" s="2" t="s">
        <v>69</v>
      </c>
      <c r="E443" s="2">
        <v>-13146.86</v>
      </c>
      <c r="F443" s="2" t="s">
        <v>69</v>
      </c>
    </row>
    <row r="444">
      <c r="A444" s="2" t="s">
        <v>13783</v>
      </c>
      <c r="B444" s="2" t="s">
        <v>13784</v>
      </c>
      <c r="C444" s="2">
        <v>1137</v>
      </c>
      <c r="D444" s="2" t="s">
        <v>12371</v>
      </c>
      <c r="E444" s="2">
        <v>15558.1</v>
      </c>
      <c r="F444" s="2" t="s">
        <v>12371</v>
      </c>
    </row>
    <row r="445">
      <c r="A445" s="2" t="s">
        <v>5834</v>
      </c>
      <c r="B445" s="2" t="s">
        <v>13785</v>
      </c>
      <c r="C445" s="2">
        <v>9</v>
      </c>
      <c r="D445" s="2" t="s">
        <v>69</v>
      </c>
      <c r="E445" s="2">
        <v>994.5</v>
      </c>
      <c r="F445" s="2" t="s">
        <v>69</v>
      </c>
    </row>
    <row r="446">
      <c r="A446" s="2" t="s">
        <v>5834</v>
      </c>
      <c r="B446" s="2" t="s">
        <v>5835</v>
      </c>
      <c r="C446" s="2">
        <v>5008</v>
      </c>
      <c r="D446" s="2" t="s">
        <v>69</v>
      </c>
      <c r="E446" s="2">
        <v>69310.72</v>
      </c>
      <c r="F446" s="2" t="s">
        <v>69</v>
      </c>
    </row>
    <row r="447">
      <c r="A447" s="2" t="s">
        <v>5834</v>
      </c>
      <c r="B447" s="2" t="s">
        <v>13786</v>
      </c>
      <c r="C447" s="2">
        <v>-9</v>
      </c>
      <c r="D447" s="2" t="s">
        <v>69</v>
      </c>
      <c r="E447" s="2">
        <v>-324</v>
      </c>
      <c r="F447" s="2" t="s">
        <v>69</v>
      </c>
    </row>
    <row r="448">
      <c r="A448" s="2" t="s">
        <v>13787</v>
      </c>
      <c r="B448" s="2" t="s">
        <v>5839</v>
      </c>
      <c r="C448" s="2">
        <v>-2</v>
      </c>
      <c r="D448" s="2" t="s">
        <v>69</v>
      </c>
      <c r="E448" s="2">
        <v>-925.4</v>
      </c>
      <c r="F448" s="2" t="s">
        <v>69</v>
      </c>
    </row>
    <row r="449">
      <c r="A449" s="2" t="s">
        <v>5846</v>
      </c>
      <c r="B449" s="2" t="s">
        <v>5847</v>
      </c>
      <c r="C449" s="2">
        <v>1206</v>
      </c>
      <c r="D449" s="2" t="s">
        <v>69</v>
      </c>
      <c r="E449" s="2">
        <v>48010.86</v>
      </c>
      <c r="F449" s="2" t="s">
        <v>69</v>
      </c>
    </row>
    <row r="450">
      <c r="A450" s="2" t="s">
        <v>5848</v>
      </c>
      <c r="B450" s="2" t="s">
        <v>5849</v>
      </c>
      <c r="C450" s="2">
        <v>159</v>
      </c>
      <c r="D450" s="2" t="s">
        <v>69</v>
      </c>
      <c r="E450" s="2">
        <v>20056.26</v>
      </c>
      <c r="F450" s="2" t="s">
        <v>69</v>
      </c>
    </row>
    <row r="451">
      <c r="A451" s="2" t="s">
        <v>5850</v>
      </c>
      <c r="B451" s="2" t="s">
        <v>5851</v>
      </c>
      <c r="C451" s="2">
        <v>82</v>
      </c>
      <c r="D451" s="2" t="s">
        <v>69</v>
      </c>
      <c r="E451" s="2">
        <v>7137.69</v>
      </c>
      <c r="F451" s="2" t="s">
        <v>69</v>
      </c>
    </row>
    <row r="452">
      <c r="A452" s="2" t="s">
        <v>5854</v>
      </c>
      <c r="B452" s="2" t="s">
        <v>5855</v>
      </c>
      <c r="C452" s="2">
        <v>-87</v>
      </c>
      <c r="D452" s="2" t="s">
        <v>69</v>
      </c>
      <c r="E452" s="2">
        <v>-8305.89</v>
      </c>
      <c r="F452" s="2" t="s">
        <v>69</v>
      </c>
    </row>
    <row r="453">
      <c r="A453" s="2" t="s">
        <v>13788</v>
      </c>
      <c r="B453" s="2" t="s">
        <v>13789</v>
      </c>
      <c r="C453" s="2">
        <v>-19379</v>
      </c>
      <c r="D453" s="2" t="s">
        <v>69</v>
      </c>
      <c r="E453" s="2">
        <v>-136428.16</v>
      </c>
      <c r="F453" s="2" t="s">
        <v>69</v>
      </c>
    </row>
    <row r="454">
      <c r="A454" s="2" t="s">
        <v>13790</v>
      </c>
      <c r="B454" s="2" t="s">
        <v>13791</v>
      </c>
      <c r="C454" s="2">
        <v>-7</v>
      </c>
      <c r="D454" s="2" t="s">
        <v>69</v>
      </c>
      <c r="E454" s="2">
        <v>-205.45</v>
      </c>
      <c r="F454" s="2" t="s">
        <v>69</v>
      </c>
    </row>
    <row r="455">
      <c r="A455" s="2" t="s">
        <v>12743</v>
      </c>
      <c r="B455" s="2" t="s">
        <v>12744</v>
      </c>
      <c r="C455" s="2">
        <v>916</v>
      </c>
      <c r="D455" s="2" t="s">
        <v>69</v>
      </c>
      <c r="E455" s="2">
        <v>12961.4</v>
      </c>
      <c r="F455" s="2" t="s">
        <v>69</v>
      </c>
    </row>
    <row r="456">
      <c r="A456" s="2" t="s">
        <v>5862</v>
      </c>
      <c r="B456" s="2" t="s">
        <v>5863</v>
      </c>
      <c r="C456" s="2">
        <v>-2105</v>
      </c>
      <c r="D456" s="2" t="s">
        <v>69</v>
      </c>
      <c r="E456" s="2">
        <v>-49635.9</v>
      </c>
      <c r="F456" s="2" t="s">
        <v>69</v>
      </c>
    </row>
    <row r="457">
      <c r="A457" s="2" t="s">
        <v>5864</v>
      </c>
      <c r="B457" s="2" t="s">
        <v>5865</v>
      </c>
      <c r="C457" s="2">
        <v>-34</v>
      </c>
      <c r="D457" s="2" t="s">
        <v>69</v>
      </c>
      <c r="E457" s="2">
        <v>-990.08</v>
      </c>
      <c r="F457" s="2" t="s">
        <v>69</v>
      </c>
    </row>
    <row r="458">
      <c r="A458" s="2" t="s">
        <v>12747</v>
      </c>
      <c r="B458" s="2" t="s">
        <v>12748</v>
      </c>
      <c r="C458" s="2">
        <v>41</v>
      </c>
      <c r="D458" s="2" t="s">
        <v>69</v>
      </c>
      <c r="E458" s="2">
        <v>235.34</v>
      </c>
      <c r="F458" s="2" t="s">
        <v>69</v>
      </c>
    </row>
    <row r="459">
      <c r="A459" s="2" t="s">
        <v>13792</v>
      </c>
      <c r="B459" s="2" t="s">
        <v>13793</v>
      </c>
      <c r="C459" s="2">
        <v>97</v>
      </c>
      <c r="D459" s="2" t="s">
        <v>69</v>
      </c>
      <c r="E459" s="2">
        <v>1118.41</v>
      </c>
      <c r="F459" s="2" t="s">
        <v>69</v>
      </c>
    </row>
    <row r="460">
      <c r="A460" s="2" t="s">
        <v>13794</v>
      </c>
      <c r="B460" s="2" t="s">
        <v>13795</v>
      </c>
      <c r="C460" s="2">
        <v>4049</v>
      </c>
      <c r="D460" s="2" t="s">
        <v>69</v>
      </c>
      <c r="E460" s="2">
        <v>22390.97</v>
      </c>
      <c r="F460" s="2" t="s">
        <v>69</v>
      </c>
    </row>
    <row r="461">
      <c r="A461" s="2" t="s">
        <v>13796</v>
      </c>
      <c r="B461" s="2" t="s">
        <v>13797</v>
      </c>
      <c r="C461" s="2">
        <v>425</v>
      </c>
      <c r="D461" s="2" t="s">
        <v>69</v>
      </c>
      <c r="E461" s="2">
        <v>4233</v>
      </c>
      <c r="F461" s="2" t="s">
        <v>69</v>
      </c>
    </row>
    <row r="462">
      <c r="A462" s="2" t="s">
        <v>5872</v>
      </c>
      <c r="B462" s="2" t="s">
        <v>5873</v>
      </c>
      <c r="C462" s="2">
        <v>-258</v>
      </c>
      <c r="D462" s="2" t="s">
        <v>69</v>
      </c>
      <c r="E462" s="2">
        <v>-9515.04</v>
      </c>
      <c r="F462" s="2" t="s">
        <v>69</v>
      </c>
    </row>
    <row r="463">
      <c r="A463" s="2" t="s">
        <v>5872</v>
      </c>
      <c r="B463" s="2" t="s">
        <v>5873</v>
      </c>
      <c r="C463" s="2">
        <v>38</v>
      </c>
      <c r="D463" s="2" t="s">
        <v>69</v>
      </c>
      <c r="E463" s="2">
        <v>1401.44</v>
      </c>
      <c r="F463" s="2" t="s">
        <v>69</v>
      </c>
    </row>
    <row r="464">
      <c r="A464" s="2" t="s">
        <v>5874</v>
      </c>
      <c r="B464" s="2" t="s">
        <v>5875</v>
      </c>
      <c r="C464" s="2">
        <v>173</v>
      </c>
      <c r="D464" s="2" t="s">
        <v>69</v>
      </c>
      <c r="E464" s="2">
        <v>1337.29</v>
      </c>
      <c r="F464" s="2" t="s">
        <v>69</v>
      </c>
    </row>
    <row r="465">
      <c r="A465" s="2" t="s">
        <v>5874</v>
      </c>
      <c r="B465" s="2" t="s">
        <v>13798</v>
      </c>
      <c r="C465" s="2">
        <v>7</v>
      </c>
      <c r="D465" s="2" t="s">
        <v>69</v>
      </c>
      <c r="E465" s="2">
        <v>87.5</v>
      </c>
      <c r="F465" s="2" t="s">
        <v>69</v>
      </c>
    </row>
    <row r="466">
      <c r="A466" s="2" t="s">
        <v>5874</v>
      </c>
      <c r="B466" s="2" t="s">
        <v>5875</v>
      </c>
      <c r="C466" s="2">
        <v>-3131</v>
      </c>
      <c r="D466" s="2" t="s">
        <v>69</v>
      </c>
      <c r="E466" s="2">
        <v>-24202.63</v>
      </c>
      <c r="F466" s="2" t="s">
        <v>69</v>
      </c>
    </row>
    <row r="467">
      <c r="A467" s="2" t="s">
        <v>5874</v>
      </c>
      <c r="B467" s="2" t="s">
        <v>13799</v>
      </c>
      <c r="C467" s="2">
        <v>-7</v>
      </c>
      <c r="D467" s="2" t="s">
        <v>69</v>
      </c>
      <c r="E467" s="2">
        <v>-101.5</v>
      </c>
      <c r="F467" s="2" t="s">
        <v>69</v>
      </c>
    </row>
    <row r="468">
      <c r="A468" s="2" t="s">
        <v>13800</v>
      </c>
      <c r="B468" s="2" t="s">
        <v>13801</v>
      </c>
      <c r="C468" s="2">
        <v>-6</v>
      </c>
      <c r="D468" s="2" t="s">
        <v>69</v>
      </c>
      <c r="E468" s="2">
        <v>-258.72</v>
      </c>
      <c r="F468" s="2" t="s">
        <v>69</v>
      </c>
    </row>
    <row r="469">
      <c r="A469" s="2" t="s">
        <v>5876</v>
      </c>
      <c r="B469" s="2" t="s">
        <v>5877</v>
      </c>
      <c r="C469" s="2">
        <v>-74</v>
      </c>
      <c r="D469" s="2" t="s">
        <v>69</v>
      </c>
      <c r="E469" s="2">
        <v>-8167.38</v>
      </c>
      <c r="F469" s="2" t="s">
        <v>69</v>
      </c>
    </row>
    <row r="470">
      <c r="A470" s="2" t="s">
        <v>5876</v>
      </c>
      <c r="B470" s="2" t="s">
        <v>5877</v>
      </c>
      <c r="C470" s="2">
        <v>16</v>
      </c>
      <c r="D470" s="2" t="s">
        <v>69</v>
      </c>
      <c r="E470" s="2">
        <v>1765.92</v>
      </c>
      <c r="F470" s="2" t="s">
        <v>69</v>
      </c>
    </row>
    <row r="471">
      <c r="A471" s="2" t="s">
        <v>7204</v>
      </c>
      <c r="B471" s="2" t="s">
        <v>7205</v>
      </c>
      <c r="C471" s="2">
        <v>198</v>
      </c>
      <c r="D471" s="2" t="s">
        <v>69</v>
      </c>
      <c r="E471" s="2">
        <v>12196.8</v>
      </c>
      <c r="F471" s="2" t="s">
        <v>69</v>
      </c>
    </row>
    <row r="472">
      <c r="A472" s="2" t="s">
        <v>7204</v>
      </c>
      <c r="B472" s="2" t="s">
        <v>7205</v>
      </c>
      <c r="C472" s="2">
        <v>-195</v>
      </c>
      <c r="D472" s="2" t="s">
        <v>69</v>
      </c>
      <c r="E472" s="2">
        <v>-12012</v>
      </c>
      <c r="F472" s="2" t="s">
        <v>69</v>
      </c>
    </row>
    <row r="473">
      <c r="A473" s="2" t="s">
        <v>13802</v>
      </c>
      <c r="B473" s="2" t="s">
        <v>13803</v>
      </c>
      <c r="C473" s="2">
        <v>269</v>
      </c>
      <c r="D473" s="2" t="s">
        <v>12371</v>
      </c>
      <c r="E473" s="2">
        <v>5059.21</v>
      </c>
      <c r="F473" s="2" t="s">
        <v>12371</v>
      </c>
    </row>
    <row r="474">
      <c r="A474" s="2" t="s">
        <v>5878</v>
      </c>
      <c r="B474" s="2" t="s">
        <v>5879</v>
      </c>
      <c r="C474" s="2">
        <v>66</v>
      </c>
      <c r="D474" s="2" t="s">
        <v>69</v>
      </c>
      <c r="E474" s="2">
        <v>5337.42</v>
      </c>
      <c r="F474" s="2" t="s">
        <v>69</v>
      </c>
    </row>
    <row r="475">
      <c r="A475" s="2" t="s">
        <v>12759</v>
      </c>
      <c r="B475" s="2" t="s">
        <v>12760</v>
      </c>
      <c r="C475" s="2">
        <v>5531</v>
      </c>
      <c r="D475" s="2" t="s">
        <v>69</v>
      </c>
      <c r="E475" s="2">
        <v>23230.2</v>
      </c>
      <c r="F475" s="2" t="s">
        <v>69</v>
      </c>
    </row>
    <row r="476">
      <c r="A476" s="2" t="s">
        <v>5886</v>
      </c>
      <c r="B476" s="2" t="s">
        <v>5887</v>
      </c>
      <c r="C476" s="2">
        <v>5023</v>
      </c>
      <c r="D476" s="2" t="s">
        <v>69</v>
      </c>
      <c r="E476" s="2">
        <v>87098.82</v>
      </c>
      <c r="F476" s="2" t="s">
        <v>69</v>
      </c>
    </row>
    <row r="477">
      <c r="A477" s="2" t="s">
        <v>13804</v>
      </c>
      <c r="B477" s="2" t="s">
        <v>13805</v>
      </c>
      <c r="C477" s="2">
        <v>6000</v>
      </c>
      <c r="D477" s="2" t="s">
        <v>69</v>
      </c>
      <c r="E477" s="2">
        <v>80340</v>
      </c>
      <c r="F477" s="2" t="s">
        <v>69</v>
      </c>
    </row>
    <row r="478">
      <c r="A478" s="2" t="s">
        <v>5892</v>
      </c>
      <c r="B478" s="2" t="s">
        <v>5893</v>
      </c>
      <c r="C478" s="2">
        <v>-6</v>
      </c>
      <c r="D478" s="2" t="s">
        <v>69</v>
      </c>
      <c r="E478" s="2">
        <v>-590.76</v>
      </c>
      <c r="F478" s="2" t="s">
        <v>69</v>
      </c>
    </row>
    <row r="479">
      <c r="A479" s="2" t="s">
        <v>13806</v>
      </c>
      <c r="B479" s="2" t="s">
        <v>13807</v>
      </c>
      <c r="C479" s="2">
        <v>-269</v>
      </c>
      <c r="D479" s="2" t="s">
        <v>69</v>
      </c>
      <c r="E479" s="2">
        <v>-3628.81</v>
      </c>
      <c r="F479" s="2" t="s">
        <v>69</v>
      </c>
    </row>
    <row r="480">
      <c r="A480" s="2" t="s">
        <v>13808</v>
      </c>
      <c r="B480" s="2" t="s">
        <v>13809</v>
      </c>
      <c r="C480" s="2">
        <v>724</v>
      </c>
      <c r="D480" s="2" t="s">
        <v>12818</v>
      </c>
      <c r="E480" s="2">
        <v>84556.01</v>
      </c>
      <c r="F480" s="2" t="s">
        <v>12818</v>
      </c>
    </row>
    <row r="481">
      <c r="A481" s="2" t="s">
        <v>13810</v>
      </c>
      <c r="B481" s="2" t="s">
        <v>13811</v>
      </c>
      <c r="C481" s="2">
        <v>88</v>
      </c>
      <c r="D481" s="2" t="s">
        <v>69</v>
      </c>
      <c r="E481" s="2">
        <v>861.52</v>
      </c>
      <c r="F481" s="2" t="s">
        <v>69</v>
      </c>
    </row>
    <row r="482">
      <c r="A482" s="2" t="s">
        <v>13812</v>
      </c>
      <c r="B482" s="2" t="s">
        <v>13813</v>
      </c>
      <c r="C482" s="2">
        <v>146</v>
      </c>
      <c r="D482" s="2" t="s">
        <v>69</v>
      </c>
      <c r="E482" s="2">
        <v>1195.74</v>
      </c>
      <c r="F482" s="2" t="s">
        <v>69</v>
      </c>
    </row>
    <row r="483">
      <c r="A483" s="2" t="s">
        <v>126</v>
      </c>
      <c r="B483" s="2" t="s">
        <v>13814</v>
      </c>
      <c r="C483" s="2">
        <v>-2</v>
      </c>
      <c r="D483" s="2" t="s">
        <v>69</v>
      </c>
      <c r="E483" s="2">
        <v>-151</v>
      </c>
      <c r="F483" s="2" t="s">
        <v>69</v>
      </c>
    </row>
    <row r="484">
      <c r="A484" s="2" t="s">
        <v>126</v>
      </c>
      <c r="B484" s="2" t="s">
        <v>13815</v>
      </c>
      <c r="C484" s="2">
        <v>1</v>
      </c>
      <c r="D484" s="2" t="s">
        <v>69</v>
      </c>
      <c r="E484" s="2">
        <v>216</v>
      </c>
      <c r="F484" s="2" t="s">
        <v>69</v>
      </c>
    </row>
    <row r="485">
      <c r="A485" s="2" t="s">
        <v>316</v>
      </c>
      <c r="B485" s="2" t="s">
        <v>5896</v>
      </c>
      <c r="C485" s="2">
        <v>286</v>
      </c>
      <c r="D485" s="2" t="s">
        <v>69</v>
      </c>
      <c r="E485" s="2">
        <v>2994.42</v>
      </c>
      <c r="F485" s="2" t="s">
        <v>69</v>
      </c>
    </row>
    <row r="486">
      <c r="A486" s="2" t="s">
        <v>12764</v>
      </c>
      <c r="B486" s="2" t="s">
        <v>5898</v>
      </c>
      <c r="C486" s="2">
        <v>31</v>
      </c>
      <c r="D486" s="2" t="s">
        <v>69</v>
      </c>
      <c r="E486" s="2">
        <v>1126.85</v>
      </c>
      <c r="F486" s="2" t="s">
        <v>69</v>
      </c>
    </row>
    <row r="487">
      <c r="A487" s="2" t="s">
        <v>12764</v>
      </c>
      <c r="B487" s="2" t="s">
        <v>5898</v>
      </c>
      <c r="C487" s="2">
        <v>-964</v>
      </c>
      <c r="D487" s="2" t="s">
        <v>69</v>
      </c>
      <c r="E487" s="2">
        <v>-35041.4</v>
      </c>
      <c r="F487" s="2" t="s">
        <v>69</v>
      </c>
    </row>
    <row r="488">
      <c r="A488" s="2" t="s">
        <v>5909</v>
      </c>
      <c r="B488" s="2" t="s">
        <v>5910</v>
      </c>
      <c r="C488" s="2">
        <v>25</v>
      </c>
      <c r="D488" s="2" t="s">
        <v>69</v>
      </c>
      <c r="E488" s="2">
        <v>5253.75</v>
      </c>
      <c r="F488" s="2" t="s">
        <v>69</v>
      </c>
    </row>
    <row r="489">
      <c r="A489" s="2" t="s">
        <v>5911</v>
      </c>
      <c r="B489" s="2" t="s">
        <v>5912</v>
      </c>
      <c r="C489" s="2">
        <v>-143</v>
      </c>
      <c r="D489" s="2" t="s">
        <v>69</v>
      </c>
      <c r="E489" s="2">
        <v>-18780.19</v>
      </c>
      <c r="F489" s="2" t="s">
        <v>69</v>
      </c>
    </row>
    <row r="490">
      <c r="A490" s="2" t="s">
        <v>5913</v>
      </c>
      <c r="B490" s="2" t="s">
        <v>12767</v>
      </c>
      <c r="C490" s="2">
        <v>-399</v>
      </c>
      <c r="D490" s="2" t="s">
        <v>69</v>
      </c>
      <c r="E490" s="2">
        <v>-2960.58</v>
      </c>
      <c r="F490" s="2" t="s">
        <v>69</v>
      </c>
    </row>
    <row r="491">
      <c r="A491" s="2" t="s">
        <v>5913</v>
      </c>
      <c r="B491" s="2" t="s">
        <v>12767</v>
      </c>
      <c r="C491" s="2">
        <v>98</v>
      </c>
      <c r="D491" s="2" t="s">
        <v>69</v>
      </c>
      <c r="E491" s="2">
        <v>727.16</v>
      </c>
      <c r="F491" s="2" t="s">
        <v>69</v>
      </c>
    </row>
    <row r="492">
      <c r="A492" s="2" t="s">
        <v>5913</v>
      </c>
      <c r="B492" s="2" t="s">
        <v>13816</v>
      </c>
      <c r="C492" s="2">
        <v>7</v>
      </c>
      <c r="D492" s="2" t="s">
        <v>69</v>
      </c>
      <c r="E492" s="2">
        <v>588</v>
      </c>
      <c r="F492" s="2" t="s">
        <v>69</v>
      </c>
    </row>
    <row r="493">
      <c r="A493" s="2" t="s">
        <v>5915</v>
      </c>
      <c r="B493" s="2" t="s">
        <v>5916</v>
      </c>
      <c r="C493" s="2">
        <v>-1203</v>
      </c>
      <c r="D493" s="2" t="s">
        <v>69</v>
      </c>
      <c r="E493" s="2">
        <v>-71121.36</v>
      </c>
      <c r="F493" s="2" t="s">
        <v>69</v>
      </c>
    </row>
    <row r="494">
      <c r="A494" s="2" t="s">
        <v>5917</v>
      </c>
      <c r="B494" s="2" t="s">
        <v>13817</v>
      </c>
      <c r="C494" s="2">
        <v>-1</v>
      </c>
      <c r="D494" s="2" t="s">
        <v>69</v>
      </c>
      <c r="E494" s="2">
        <v>-173.5</v>
      </c>
      <c r="F494" s="2" t="s">
        <v>69</v>
      </c>
    </row>
    <row r="495">
      <c r="A495" s="2" t="s">
        <v>5917</v>
      </c>
      <c r="B495" s="2" t="s">
        <v>13818</v>
      </c>
      <c r="C495" s="2">
        <v>7</v>
      </c>
      <c r="D495" s="2" t="s">
        <v>69</v>
      </c>
      <c r="E495" s="2">
        <v>2100</v>
      </c>
      <c r="F495" s="2" t="s">
        <v>69</v>
      </c>
    </row>
    <row r="496">
      <c r="A496" s="2" t="s">
        <v>5917</v>
      </c>
      <c r="B496" s="2" t="s">
        <v>5918</v>
      </c>
      <c r="C496" s="2">
        <v>692</v>
      </c>
      <c r="D496" s="2" t="s">
        <v>69</v>
      </c>
      <c r="E496" s="2">
        <v>23894.76</v>
      </c>
      <c r="F496" s="2" t="s">
        <v>69</v>
      </c>
    </row>
    <row r="497">
      <c r="A497" s="2" t="s">
        <v>5917</v>
      </c>
      <c r="B497" s="2" t="s">
        <v>13819</v>
      </c>
      <c r="C497" s="2">
        <v>-2</v>
      </c>
      <c r="D497" s="2" t="s">
        <v>69</v>
      </c>
      <c r="E497" s="2">
        <v>-222</v>
      </c>
      <c r="F497" s="2" t="s">
        <v>69</v>
      </c>
    </row>
    <row r="498">
      <c r="A498" s="2" t="s">
        <v>5917</v>
      </c>
      <c r="B498" s="2" t="s">
        <v>13820</v>
      </c>
      <c r="C498" s="2">
        <v>-4</v>
      </c>
      <c r="D498" s="2" t="s">
        <v>69</v>
      </c>
      <c r="E498" s="2">
        <v>-334</v>
      </c>
      <c r="F498" s="2" t="s">
        <v>69</v>
      </c>
    </row>
    <row r="499">
      <c r="A499" s="2" t="s">
        <v>13821</v>
      </c>
      <c r="B499" s="2" t="s">
        <v>13822</v>
      </c>
      <c r="C499" s="2">
        <v>-21</v>
      </c>
      <c r="D499" s="2" t="s">
        <v>69</v>
      </c>
      <c r="E499" s="2">
        <v>-542.64</v>
      </c>
      <c r="F499" s="2" t="s">
        <v>69</v>
      </c>
    </row>
    <row r="500">
      <c r="A500" s="2" t="s">
        <v>13823</v>
      </c>
      <c r="B500" s="2" t="s">
        <v>13824</v>
      </c>
      <c r="C500" s="2">
        <v>-143</v>
      </c>
      <c r="D500" s="2" t="s">
        <v>13738</v>
      </c>
      <c r="E500" s="2">
        <v>-2713.89</v>
      </c>
      <c r="F500" s="2" t="s">
        <v>13738</v>
      </c>
    </row>
    <row r="501">
      <c r="A501" s="2" t="s">
        <v>13825</v>
      </c>
      <c r="B501" s="2" t="s">
        <v>13826</v>
      </c>
      <c r="C501" s="2">
        <v>-41</v>
      </c>
      <c r="D501" s="2" t="s">
        <v>69</v>
      </c>
      <c r="E501" s="2">
        <v>-1370.22</v>
      </c>
      <c r="F501" s="2" t="s">
        <v>69</v>
      </c>
    </row>
    <row r="502">
      <c r="A502" s="2" t="s">
        <v>12778</v>
      </c>
      <c r="B502" s="2" t="s">
        <v>12779</v>
      </c>
      <c r="C502" s="2">
        <v>131</v>
      </c>
      <c r="D502" s="2" t="s">
        <v>69</v>
      </c>
      <c r="E502" s="2">
        <v>6927.28</v>
      </c>
      <c r="F502" s="2" t="s">
        <v>69</v>
      </c>
    </row>
    <row r="503">
      <c r="A503" s="2" t="s">
        <v>5927</v>
      </c>
      <c r="B503" s="2" t="s">
        <v>5928</v>
      </c>
      <c r="C503" s="2">
        <v>-4</v>
      </c>
      <c r="D503" s="2" t="s">
        <v>69</v>
      </c>
      <c r="E503" s="2">
        <v>-630.96</v>
      </c>
      <c r="F503" s="2" t="s">
        <v>69</v>
      </c>
    </row>
    <row r="504">
      <c r="A504" s="2" t="s">
        <v>5927</v>
      </c>
      <c r="B504" s="2" t="s">
        <v>5928</v>
      </c>
      <c r="C504" s="2">
        <v>97</v>
      </c>
      <c r="D504" s="2" t="s">
        <v>69</v>
      </c>
      <c r="E504" s="2">
        <v>15300.78</v>
      </c>
      <c r="F504" s="2" t="s">
        <v>69</v>
      </c>
    </row>
    <row r="505">
      <c r="A505" s="2" t="s">
        <v>13827</v>
      </c>
      <c r="B505" s="2" t="s">
        <v>13828</v>
      </c>
      <c r="C505" s="2">
        <v>216</v>
      </c>
      <c r="D505" s="2" t="s">
        <v>69</v>
      </c>
      <c r="E505" s="2">
        <v>2144.88</v>
      </c>
      <c r="F505" s="2" t="s">
        <v>69</v>
      </c>
    </row>
    <row r="506">
      <c r="A506" s="2" t="s">
        <v>12782</v>
      </c>
      <c r="B506" s="2" t="s">
        <v>12784</v>
      </c>
      <c r="C506" s="2">
        <v>110</v>
      </c>
      <c r="D506" s="2" t="s">
        <v>69</v>
      </c>
      <c r="E506" s="2">
        <v>830.5</v>
      </c>
      <c r="F506" s="2" t="s">
        <v>69</v>
      </c>
    </row>
    <row r="507">
      <c r="A507" s="2" t="s">
        <v>12782</v>
      </c>
      <c r="B507" s="2" t="s">
        <v>13829</v>
      </c>
      <c r="C507" s="2">
        <v>8</v>
      </c>
      <c r="D507" s="2" t="s">
        <v>69</v>
      </c>
      <c r="E507" s="2">
        <v>380</v>
      </c>
      <c r="F507" s="2" t="s">
        <v>69</v>
      </c>
    </row>
    <row r="508">
      <c r="A508" s="2" t="s">
        <v>13830</v>
      </c>
      <c r="B508" s="2" t="s">
        <v>8528</v>
      </c>
      <c r="C508" s="2">
        <v>-616</v>
      </c>
      <c r="D508" s="2" t="s">
        <v>69</v>
      </c>
      <c r="E508" s="2">
        <v>-1995.84</v>
      </c>
      <c r="F508" s="2" t="s">
        <v>69</v>
      </c>
    </row>
    <row r="509">
      <c r="A509" s="2" t="s">
        <v>13831</v>
      </c>
      <c r="B509" s="2" t="s">
        <v>13832</v>
      </c>
      <c r="C509" s="2">
        <v>17</v>
      </c>
      <c r="D509" s="2" t="s">
        <v>69</v>
      </c>
      <c r="E509" s="2">
        <v>822.63</v>
      </c>
      <c r="F509" s="2" t="s">
        <v>69</v>
      </c>
    </row>
    <row r="510">
      <c r="A510" s="2" t="s">
        <v>13833</v>
      </c>
      <c r="B510" s="2" t="s">
        <v>13834</v>
      </c>
      <c r="C510" s="2">
        <v>214</v>
      </c>
      <c r="D510" s="2" t="s">
        <v>69</v>
      </c>
      <c r="E510" s="2">
        <v>2129.3</v>
      </c>
      <c r="F510" s="2" t="s">
        <v>69</v>
      </c>
    </row>
    <row r="511">
      <c r="A511" s="2" t="s">
        <v>13835</v>
      </c>
      <c r="B511" s="2" t="s">
        <v>13836</v>
      </c>
      <c r="C511" s="2">
        <v>410</v>
      </c>
      <c r="D511" s="2" t="s">
        <v>69</v>
      </c>
      <c r="E511" s="2">
        <v>4182</v>
      </c>
      <c r="F511" s="2" t="s">
        <v>69</v>
      </c>
    </row>
    <row r="512">
      <c r="A512" s="2" t="s">
        <v>5943</v>
      </c>
      <c r="B512" s="2" t="s">
        <v>5944</v>
      </c>
      <c r="C512" s="2">
        <v>-4</v>
      </c>
      <c r="D512" s="2" t="s">
        <v>69</v>
      </c>
      <c r="E512" s="2">
        <v>-313.48</v>
      </c>
      <c r="F512" s="2" t="s">
        <v>69</v>
      </c>
    </row>
    <row r="513">
      <c r="A513" s="2" t="s">
        <v>5949</v>
      </c>
      <c r="B513" s="2" t="s">
        <v>5950</v>
      </c>
      <c r="C513" s="2">
        <v>-136</v>
      </c>
      <c r="D513" s="2" t="s">
        <v>69</v>
      </c>
      <c r="E513" s="2">
        <v>-5986.72</v>
      </c>
      <c r="F513" s="2" t="s">
        <v>69</v>
      </c>
    </row>
    <row r="514">
      <c r="A514" s="2" t="s">
        <v>13837</v>
      </c>
      <c r="B514" s="2" t="s">
        <v>13838</v>
      </c>
      <c r="C514" s="2">
        <v>-3</v>
      </c>
      <c r="D514" s="2" t="s">
        <v>69</v>
      </c>
      <c r="E514" s="2">
        <v>-318.24</v>
      </c>
      <c r="F514" s="2" t="s">
        <v>69</v>
      </c>
    </row>
    <row r="515">
      <c r="A515" s="2" t="s">
        <v>13839</v>
      </c>
      <c r="B515" s="2" t="s">
        <v>13840</v>
      </c>
      <c r="C515" s="2">
        <v>839</v>
      </c>
      <c r="D515" s="2" t="s">
        <v>69</v>
      </c>
      <c r="E515" s="2">
        <v>14011.3</v>
      </c>
      <c r="F515" s="2" t="s">
        <v>69</v>
      </c>
    </row>
    <row r="516">
      <c r="A516" s="2" t="s">
        <v>13841</v>
      </c>
      <c r="B516" s="2" t="s">
        <v>13842</v>
      </c>
      <c r="C516" s="2">
        <v>331</v>
      </c>
      <c r="D516" s="2" t="s">
        <v>69</v>
      </c>
      <c r="E516" s="2">
        <v>3409.3</v>
      </c>
      <c r="F516" s="2" t="s">
        <v>69</v>
      </c>
    </row>
    <row r="517">
      <c r="A517" s="2" t="s">
        <v>5951</v>
      </c>
      <c r="B517" s="2" t="s">
        <v>5952</v>
      </c>
      <c r="C517" s="2">
        <v>42</v>
      </c>
      <c r="D517" s="2" t="s">
        <v>69</v>
      </c>
      <c r="E517" s="2">
        <v>4479.72</v>
      </c>
      <c r="F517" s="2" t="s">
        <v>69</v>
      </c>
    </row>
    <row r="518">
      <c r="A518" s="2" t="s">
        <v>12794</v>
      </c>
      <c r="B518" s="2" t="s">
        <v>12795</v>
      </c>
      <c r="C518" s="2">
        <v>82</v>
      </c>
      <c r="D518" s="2" t="s">
        <v>69</v>
      </c>
      <c r="E518" s="2">
        <v>7380.82</v>
      </c>
      <c r="F518" s="2" t="s">
        <v>69</v>
      </c>
    </row>
    <row r="519">
      <c r="A519" s="2" t="s">
        <v>13843</v>
      </c>
      <c r="B519" s="2" t="s">
        <v>13844</v>
      </c>
      <c r="C519" s="2">
        <v>-20</v>
      </c>
      <c r="D519" s="2" t="s">
        <v>12678</v>
      </c>
      <c r="E519" s="2">
        <v>-563.19</v>
      </c>
      <c r="F519" s="2" t="s">
        <v>12678</v>
      </c>
    </row>
    <row r="520">
      <c r="A520" s="2" t="s">
        <v>5957</v>
      </c>
      <c r="B520" s="2" t="s">
        <v>5958</v>
      </c>
      <c r="C520" s="2">
        <v>-6</v>
      </c>
      <c r="D520" s="2" t="s">
        <v>69</v>
      </c>
      <c r="E520" s="2">
        <v>-606.54</v>
      </c>
      <c r="F520" s="2" t="s">
        <v>69</v>
      </c>
    </row>
    <row r="521">
      <c r="A521" s="2" t="s">
        <v>5957</v>
      </c>
      <c r="B521" s="2" t="s">
        <v>5958</v>
      </c>
      <c r="C521" s="2">
        <v>41</v>
      </c>
      <c r="D521" s="2" t="s">
        <v>69</v>
      </c>
      <c r="E521" s="2">
        <v>4144.69</v>
      </c>
      <c r="F521" s="2" t="s">
        <v>69</v>
      </c>
    </row>
    <row r="522">
      <c r="A522" s="2" t="s">
        <v>5961</v>
      </c>
      <c r="B522" s="2" t="s">
        <v>5962</v>
      </c>
      <c r="C522" s="2">
        <v>-2078</v>
      </c>
      <c r="D522" s="2" t="s">
        <v>69</v>
      </c>
      <c r="E522" s="2">
        <v>-25060.68</v>
      </c>
      <c r="F522" s="2" t="s">
        <v>69</v>
      </c>
    </row>
    <row r="523">
      <c r="A523" s="2" t="s">
        <v>13845</v>
      </c>
      <c r="B523" s="2" t="s">
        <v>13846</v>
      </c>
      <c r="C523" s="2">
        <v>-45</v>
      </c>
      <c r="D523" s="2" t="s">
        <v>12371</v>
      </c>
      <c r="E523" s="2">
        <v>-6561.07</v>
      </c>
      <c r="F523" s="2" t="s">
        <v>12371</v>
      </c>
    </row>
    <row r="524">
      <c r="A524" s="2" t="s">
        <v>5973</v>
      </c>
      <c r="B524" s="2" t="s">
        <v>5974</v>
      </c>
      <c r="C524" s="2">
        <v>-8</v>
      </c>
      <c r="D524" s="2" t="s">
        <v>69</v>
      </c>
      <c r="E524" s="2">
        <v>-661.76</v>
      </c>
      <c r="F524" s="2" t="s">
        <v>69</v>
      </c>
    </row>
    <row r="525">
      <c r="A525" s="2" t="s">
        <v>5975</v>
      </c>
      <c r="B525" s="2" t="s">
        <v>5976</v>
      </c>
      <c r="C525" s="2">
        <v>-800</v>
      </c>
      <c r="D525" s="2" t="s">
        <v>69</v>
      </c>
      <c r="E525" s="2">
        <v>-26432</v>
      </c>
      <c r="F525" s="2" t="s">
        <v>69</v>
      </c>
    </row>
    <row r="526">
      <c r="A526" s="2" t="s">
        <v>13847</v>
      </c>
      <c r="B526" s="2" t="s">
        <v>13848</v>
      </c>
      <c r="C526" s="2">
        <v>214</v>
      </c>
      <c r="D526" s="2" t="s">
        <v>69</v>
      </c>
      <c r="E526" s="2">
        <v>2963.9</v>
      </c>
      <c r="F526" s="2" t="s">
        <v>69</v>
      </c>
    </row>
    <row r="527">
      <c r="A527" s="2" t="s">
        <v>13849</v>
      </c>
      <c r="B527" s="2" t="s">
        <v>13850</v>
      </c>
      <c r="C527" s="2">
        <v>265</v>
      </c>
      <c r="D527" s="2" t="s">
        <v>69</v>
      </c>
      <c r="E527" s="2">
        <v>2655.3</v>
      </c>
      <c r="F527" s="2" t="s">
        <v>69</v>
      </c>
    </row>
    <row r="528">
      <c r="A528" s="2" t="s">
        <v>5977</v>
      </c>
      <c r="B528" s="2" t="s">
        <v>5978</v>
      </c>
      <c r="C528" s="2">
        <v>-161</v>
      </c>
      <c r="D528" s="2" t="s">
        <v>69</v>
      </c>
      <c r="E528" s="2">
        <v>-19954.34</v>
      </c>
      <c r="F528" s="2" t="s">
        <v>69</v>
      </c>
    </row>
    <row r="529">
      <c r="A529" s="2" t="s">
        <v>13851</v>
      </c>
      <c r="B529" s="2" t="s">
        <v>13852</v>
      </c>
      <c r="C529" s="2">
        <v>186</v>
      </c>
      <c r="D529" s="2" t="s">
        <v>69</v>
      </c>
      <c r="E529" s="2">
        <v>7413.96</v>
      </c>
      <c r="F529" s="2" t="s">
        <v>69</v>
      </c>
    </row>
    <row r="530">
      <c r="A530" s="2" t="s">
        <v>13851</v>
      </c>
      <c r="B530" s="2" t="s">
        <v>13852</v>
      </c>
      <c r="C530" s="2">
        <v>-31</v>
      </c>
      <c r="D530" s="2" t="s">
        <v>69</v>
      </c>
      <c r="E530" s="2">
        <v>-1235.66</v>
      </c>
      <c r="F530" s="2" t="s">
        <v>69</v>
      </c>
    </row>
    <row r="531">
      <c r="A531" s="2" t="s">
        <v>12806</v>
      </c>
      <c r="B531" s="2" t="s">
        <v>12807</v>
      </c>
      <c r="C531" s="2">
        <v>10</v>
      </c>
      <c r="D531" s="2" t="s">
        <v>69</v>
      </c>
      <c r="E531" s="2">
        <v>1016.6</v>
      </c>
      <c r="F531" s="2" t="s">
        <v>69</v>
      </c>
    </row>
    <row r="532">
      <c r="A532" s="2" t="s">
        <v>12806</v>
      </c>
      <c r="B532" s="2" t="s">
        <v>12807</v>
      </c>
      <c r="C532" s="2">
        <v>-976</v>
      </c>
      <c r="D532" s="2" t="s">
        <v>69</v>
      </c>
      <c r="E532" s="2">
        <v>-99220.16</v>
      </c>
      <c r="F532" s="2" t="s">
        <v>69</v>
      </c>
    </row>
    <row r="533">
      <c r="A533" s="2" t="s">
        <v>5979</v>
      </c>
      <c r="B533" s="2" t="s">
        <v>5980</v>
      </c>
      <c r="C533" s="2">
        <v>1246</v>
      </c>
      <c r="D533" s="2" t="s">
        <v>69</v>
      </c>
      <c r="E533" s="2">
        <v>34638.8</v>
      </c>
      <c r="F533" s="2" t="s">
        <v>69</v>
      </c>
    </row>
    <row r="534">
      <c r="A534" s="2" t="s">
        <v>5987</v>
      </c>
      <c r="B534" s="2" t="s">
        <v>5988</v>
      </c>
      <c r="C534" s="2">
        <v>-2298</v>
      </c>
      <c r="D534" s="2" t="s">
        <v>69</v>
      </c>
      <c r="E534" s="2">
        <v>-61977.06</v>
      </c>
      <c r="F534" s="2" t="s">
        <v>69</v>
      </c>
    </row>
    <row r="535">
      <c r="A535" s="2" t="s">
        <v>12809</v>
      </c>
      <c r="B535" s="2" t="s">
        <v>12810</v>
      </c>
      <c r="C535" s="2">
        <v>161</v>
      </c>
      <c r="D535" s="2" t="s">
        <v>69</v>
      </c>
      <c r="E535" s="2">
        <v>2947.91</v>
      </c>
      <c r="F535" s="2" t="s">
        <v>69</v>
      </c>
    </row>
    <row r="536">
      <c r="A536" s="2" t="s">
        <v>13853</v>
      </c>
      <c r="B536" s="2" t="s">
        <v>13854</v>
      </c>
      <c r="C536" s="2">
        <v>-766</v>
      </c>
      <c r="D536" s="2" t="s">
        <v>12371</v>
      </c>
      <c r="E536" s="2">
        <v>-67973.85</v>
      </c>
      <c r="F536" s="2" t="s">
        <v>12371</v>
      </c>
    </row>
    <row r="537">
      <c r="A537" s="2" t="s">
        <v>13855</v>
      </c>
      <c r="B537" s="2" t="s">
        <v>13856</v>
      </c>
      <c r="C537" s="2">
        <v>-66</v>
      </c>
      <c r="D537" s="2" t="s">
        <v>69</v>
      </c>
      <c r="E537" s="2">
        <v>-12513.6</v>
      </c>
      <c r="F537" s="2" t="s">
        <v>69</v>
      </c>
    </row>
    <row r="538">
      <c r="A538" s="2" t="s">
        <v>13857</v>
      </c>
      <c r="B538" s="2" t="s">
        <v>13858</v>
      </c>
      <c r="C538" s="2">
        <v>4714</v>
      </c>
      <c r="D538" s="2" t="s">
        <v>69</v>
      </c>
      <c r="E538" s="2">
        <v>11690.72</v>
      </c>
      <c r="F538" s="2" t="s">
        <v>69</v>
      </c>
    </row>
    <row r="539">
      <c r="A539" s="2" t="s">
        <v>13859</v>
      </c>
      <c r="B539" s="2" t="s">
        <v>13860</v>
      </c>
      <c r="C539" s="2">
        <v>-1536</v>
      </c>
      <c r="D539" s="2" t="s">
        <v>69</v>
      </c>
      <c r="E539" s="2">
        <v>-22840.32</v>
      </c>
      <c r="F539" s="2" t="s">
        <v>69</v>
      </c>
    </row>
    <row r="540">
      <c r="A540" s="2" t="s">
        <v>13861</v>
      </c>
      <c r="B540" s="2" t="s">
        <v>13862</v>
      </c>
      <c r="C540" s="2">
        <v>-495</v>
      </c>
      <c r="D540" s="2" t="s">
        <v>12371</v>
      </c>
      <c r="E540" s="2">
        <v>-48237.52</v>
      </c>
      <c r="F540" s="2" t="s">
        <v>12371</v>
      </c>
    </row>
    <row r="541">
      <c r="A541" s="2" t="s">
        <v>12811</v>
      </c>
      <c r="B541" s="2" t="s">
        <v>12812</v>
      </c>
      <c r="C541" s="2">
        <v>102</v>
      </c>
      <c r="D541" s="2" t="s">
        <v>69</v>
      </c>
      <c r="E541" s="2">
        <v>1663.62</v>
      </c>
      <c r="F541" s="2" t="s">
        <v>69</v>
      </c>
    </row>
    <row r="542">
      <c r="A542" s="2" t="s">
        <v>12813</v>
      </c>
      <c r="B542" s="2" t="s">
        <v>5998</v>
      </c>
      <c r="C542" s="2">
        <v>385</v>
      </c>
      <c r="D542" s="2" t="s">
        <v>69</v>
      </c>
      <c r="E542" s="2">
        <v>52922.1</v>
      </c>
      <c r="F542" s="2" t="s">
        <v>69</v>
      </c>
    </row>
    <row r="543">
      <c r="A543" s="2" t="s">
        <v>5999</v>
      </c>
      <c r="B543" s="2" t="s">
        <v>6000</v>
      </c>
      <c r="C543" s="2">
        <v>1956</v>
      </c>
      <c r="D543" s="2" t="s">
        <v>69</v>
      </c>
      <c r="E543" s="2">
        <v>72802.32</v>
      </c>
      <c r="F543" s="2" t="s">
        <v>69</v>
      </c>
    </row>
    <row r="544">
      <c r="A544" s="2" t="s">
        <v>6001</v>
      </c>
      <c r="B544" s="2" t="s">
        <v>6002</v>
      </c>
      <c r="C544" s="2">
        <v>-3757</v>
      </c>
      <c r="D544" s="2" t="s">
        <v>69</v>
      </c>
      <c r="E544" s="2">
        <v>-32460.48</v>
      </c>
      <c r="F544" s="2" t="s">
        <v>69</v>
      </c>
    </row>
    <row r="545">
      <c r="A545" s="2" t="s">
        <v>6003</v>
      </c>
      <c r="B545" s="2" t="s">
        <v>6004</v>
      </c>
      <c r="C545" s="2">
        <v>-830</v>
      </c>
      <c r="D545" s="2" t="s">
        <v>69</v>
      </c>
      <c r="E545" s="2">
        <v>-27788.4</v>
      </c>
      <c r="F545" s="2" t="s">
        <v>69</v>
      </c>
    </row>
    <row r="546">
      <c r="A546" s="2" t="s">
        <v>6005</v>
      </c>
      <c r="B546" s="2" t="s">
        <v>6006</v>
      </c>
      <c r="C546" s="2">
        <v>1835</v>
      </c>
      <c r="D546" s="2" t="s">
        <v>69</v>
      </c>
      <c r="E546" s="2">
        <v>54627.95</v>
      </c>
      <c r="F546" s="2" t="s">
        <v>69</v>
      </c>
    </row>
    <row r="547">
      <c r="A547" s="2" t="s">
        <v>13863</v>
      </c>
      <c r="B547" s="2" t="s">
        <v>13864</v>
      </c>
      <c r="C547" s="2">
        <v>-6</v>
      </c>
      <c r="D547" s="2" t="s">
        <v>69</v>
      </c>
      <c r="E547" s="2">
        <v>-175.5</v>
      </c>
      <c r="F547" s="2" t="s">
        <v>69</v>
      </c>
    </row>
    <row r="548">
      <c r="A548" s="2" t="s">
        <v>12814</v>
      </c>
      <c r="B548" s="2" t="s">
        <v>12815</v>
      </c>
      <c r="C548" s="2">
        <v>600</v>
      </c>
      <c r="D548" s="2" t="s">
        <v>69</v>
      </c>
      <c r="E548" s="2">
        <v>12360</v>
      </c>
      <c r="F548" s="2" t="s">
        <v>69</v>
      </c>
    </row>
    <row r="549">
      <c r="A549" s="2" t="s">
        <v>6007</v>
      </c>
      <c r="B549" s="2" t="s">
        <v>6008</v>
      </c>
      <c r="C549" s="2">
        <v>56</v>
      </c>
      <c r="D549" s="2" t="s">
        <v>69</v>
      </c>
      <c r="E549" s="2">
        <v>4917.36</v>
      </c>
      <c r="F549" s="2" t="s">
        <v>69</v>
      </c>
    </row>
    <row r="550">
      <c r="A550" s="2" t="s">
        <v>12816</v>
      </c>
      <c r="B550" s="2" t="s">
        <v>12817</v>
      </c>
      <c r="C550" s="2">
        <v>3073</v>
      </c>
      <c r="D550" s="2" t="s">
        <v>12818</v>
      </c>
      <c r="E550" s="2">
        <v>102810.09</v>
      </c>
      <c r="F550" s="2" t="s">
        <v>12818</v>
      </c>
    </row>
    <row r="551">
      <c r="A551" s="2" t="s">
        <v>13865</v>
      </c>
      <c r="B551" s="2" t="s">
        <v>13866</v>
      </c>
      <c r="C551" s="2">
        <v>974</v>
      </c>
      <c r="D551" s="2" t="s">
        <v>69</v>
      </c>
      <c r="E551" s="2">
        <v>25927.88</v>
      </c>
      <c r="F551" s="2" t="s">
        <v>69</v>
      </c>
    </row>
    <row r="552">
      <c r="A552" s="2" t="s">
        <v>13865</v>
      </c>
      <c r="B552" s="2" t="s">
        <v>13866</v>
      </c>
      <c r="C552" s="2">
        <v>-9</v>
      </c>
      <c r="D552" s="2" t="s">
        <v>69</v>
      </c>
      <c r="E552" s="2">
        <v>-239.58</v>
      </c>
      <c r="F552" s="2" t="s">
        <v>69</v>
      </c>
    </row>
    <row r="553">
      <c r="A553" s="2" t="s">
        <v>6009</v>
      </c>
      <c r="B553" s="2" t="s">
        <v>6010</v>
      </c>
      <c r="C553" s="2">
        <v>-640</v>
      </c>
      <c r="D553" s="2" t="s">
        <v>69</v>
      </c>
      <c r="E553" s="2">
        <v>-11846.4</v>
      </c>
      <c r="F553" s="2" t="s">
        <v>69</v>
      </c>
    </row>
    <row r="554">
      <c r="A554" s="2" t="s">
        <v>6011</v>
      </c>
      <c r="B554" s="2" t="s">
        <v>6012</v>
      </c>
      <c r="C554" s="2">
        <v>20</v>
      </c>
      <c r="D554" s="2" t="s">
        <v>69</v>
      </c>
      <c r="E554" s="2">
        <v>1376.4</v>
      </c>
      <c r="F554" s="2" t="s">
        <v>69</v>
      </c>
    </row>
    <row r="555">
      <c r="A555" s="2" t="s">
        <v>6017</v>
      </c>
      <c r="B555" s="2" t="s">
        <v>6018</v>
      </c>
      <c r="C555" s="2">
        <v>-50</v>
      </c>
      <c r="D555" s="2" t="s">
        <v>69</v>
      </c>
      <c r="E555" s="2">
        <v>-8247.5</v>
      </c>
      <c r="F555" s="2" t="s">
        <v>69</v>
      </c>
    </row>
    <row r="556">
      <c r="A556" s="2" t="s">
        <v>6017</v>
      </c>
      <c r="B556" s="2" t="s">
        <v>6018</v>
      </c>
      <c r="C556" s="2">
        <v>31</v>
      </c>
      <c r="D556" s="2" t="s">
        <v>69</v>
      </c>
      <c r="E556" s="2">
        <v>5113.45</v>
      </c>
      <c r="F556" s="2" t="s">
        <v>69</v>
      </c>
    </row>
    <row r="557">
      <c r="A557" s="2" t="s">
        <v>12821</v>
      </c>
      <c r="B557" s="2" t="s">
        <v>12822</v>
      </c>
      <c r="C557" s="2">
        <v>147</v>
      </c>
      <c r="D557" s="2" t="s">
        <v>69</v>
      </c>
      <c r="E557" s="2">
        <v>11014.71</v>
      </c>
      <c r="F557" s="2" t="s">
        <v>69</v>
      </c>
    </row>
    <row r="558">
      <c r="A558" s="2" t="s">
        <v>6021</v>
      </c>
      <c r="B558" s="2" t="s">
        <v>6022</v>
      </c>
      <c r="C558" s="2">
        <v>-2440</v>
      </c>
      <c r="D558" s="2" t="s">
        <v>69</v>
      </c>
      <c r="E558" s="2">
        <v>-118803.6</v>
      </c>
      <c r="F558" s="2" t="s">
        <v>69</v>
      </c>
    </row>
    <row r="559">
      <c r="A559" s="2" t="s">
        <v>6023</v>
      </c>
      <c r="B559" s="2" t="s">
        <v>6024</v>
      </c>
      <c r="C559" s="2">
        <v>-485</v>
      </c>
      <c r="D559" s="2" t="s">
        <v>69</v>
      </c>
      <c r="E559" s="2">
        <v>-5082.8</v>
      </c>
      <c r="F559" s="2" t="s">
        <v>69</v>
      </c>
    </row>
    <row r="560">
      <c r="A560" s="2" t="s">
        <v>13867</v>
      </c>
      <c r="B560" s="2" t="s">
        <v>13868</v>
      </c>
      <c r="C560" s="2">
        <v>2783</v>
      </c>
      <c r="D560" s="2" t="s">
        <v>69</v>
      </c>
      <c r="E560" s="2">
        <v>35177.12</v>
      </c>
      <c r="F560" s="2" t="s">
        <v>69</v>
      </c>
    </row>
    <row r="561">
      <c r="A561" s="2" t="s">
        <v>13869</v>
      </c>
      <c r="B561" s="2" t="s">
        <v>13870</v>
      </c>
      <c r="C561" s="2">
        <v>142</v>
      </c>
      <c r="D561" s="2" t="s">
        <v>69</v>
      </c>
      <c r="E561" s="2">
        <v>1428.52</v>
      </c>
      <c r="F561" s="2" t="s">
        <v>69</v>
      </c>
    </row>
    <row r="562">
      <c r="A562" s="2" t="s">
        <v>13871</v>
      </c>
      <c r="B562" s="2" t="s">
        <v>13872</v>
      </c>
      <c r="C562" s="2">
        <v>-8848</v>
      </c>
      <c r="D562" s="2" t="s">
        <v>13301</v>
      </c>
      <c r="E562" s="2">
        <v>-1616.9</v>
      </c>
      <c r="F562" s="2" t="s">
        <v>13301</v>
      </c>
    </row>
    <row r="563">
      <c r="A563" s="2" t="s">
        <v>13873</v>
      </c>
      <c r="B563" s="2" t="s">
        <v>13874</v>
      </c>
      <c r="C563" s="2">
        <v>195</v>
      </c>
      <c r="D563" s="2" t="s">
        <v>69</v>
      </c>
      <c r="E563" s="2">
        <v>9775.35</v>
      </c>
      <c r="F563" s="2" t="s">
        <v>69</v>
      </c>
    </row>
    <row r="564">
      <c r="A564" s="2" t="s">
        <v>6029</v>
      </c>
      <c r="B564" s="2" t="s">
        <v>6030</v>
      </c>
      <c r="C564" s="2">
        <v>-32</v>
      </c>
      <c r="D564" s="2" t="s">
        <v>69</v>
      </c>
      <c r="E564" s="2">
        <v>-4656.32</v>
      </c>
      <c r="F564" s="2" t="s">
        <v>69</v>
      </c>
    </row>
    <row r="565">
      <c r="A565" s="2" t="s">
        <v>6031</v>
      </c>
      <c r="B565" s="2" t="s">
        <v>6032</v>
      </c>
      <c r="C565" s="2">
        <v>144</v>
      </c>
      <c r="D565" s="2" t="s">
        <v>69</v>
      </c>
      <c r="E565" s="2">
        <v>41770.08</v>
      </c>
      <c r="F565" s="2" t="s">
        <v>69</v>
      </c>
    </row>
    <row r="566">
      <c r="A566" s="2" t="s">
        <v>6031</v>
      </c>
      <c r="B566" s="2" t="s">
        <v>6032</v>
      </c>
      <c r="C566" s="2">
        <v>-6</v>
      </c>
      <c r="D566" s="2" t="s">
        <v>69</v>
      </c>
      <c r="E566" s="2">
        <v>-1740.42</v>
      </c>
      <c r="F566" s="2" t="s">
        <v>69</v>
      </c>
    </row>
    <row r="567">
      <c r="A567" s="2" t="s">
        <v>6033</v>
      </c>
      <c r="B567" s="2" t="s">
        <v>6034</v>
      </c>
      <c r="C567" s="2">
        <v>-1161</v>
      </c>
      <c r="D567" s="2" t="s">
        <v>69</v>
      </c>
      <c r="E567" s="2">
        <v>-22360.86</v>
      </c>
      <c r="F567" s="2" t="s">
        <v>69</v>
      </c>
    </row>
    <row r="568">
      <c r="A568" s="2" t="s">
        <v>6035</v>
      </c>
      <c r="B568" s="2" t="s">
        <v>6036</v>
      </c>
      <c r="C568" s="2">
        <v>41</v>
      </c>
      <c r="D568" s="2" t="s">
        <v>69</v>
      </c>
      <c r="E568" s="2">
        <v>16370.48</v>
      </c>
      <c r="F568" s="2" t="s">
        <v>69</v>
      </c>
    </row>
    <row r="569">
      <c r="A569" s="2" t="s">
        <v>12827</v>
      </c>
      <c r="B569" s="2" t="s">
        <v>6044</v>
      </c>
      <c r="C569" s="2">
        <v>-438</v>
      </c>
      <c r="D569" s="2" t="s">
        <v>69</v>
      </c>
      <c r="E569" s="2">
        <v>-24151.32</v>
      </c>
      <c r="F569" s="2" t="s">
        <v>69</v>
      </c>
    </row>
    <row r="570">
      <c r="A570" s="2" t="s">
        <v>6047</v>
      </c>
      <c r="B570" s="2" t="s">
        <v>13875</v>
      </c>
      <c r="C570" s="2">
        <v>914</v>
      </c>
      <c r="D570" s="2" t="s">
        <v>69</v>
      </c>
      <c r="E570" s="2">
        <v>110338.08</v>
      </c>
      <c r="F570" s="2" t="s">
        <v>69</v>
      </c>
    </row>
    <row r="571">
      <c r="A571" s="2" t="s">
        <v>6047</v>
      </c>
      <c r="B571" s="2" t="s">
        <v>13875</v>
      </c>
      <c r="C571" s="2">
        <v>-252</v>
      </c>
      <c r="D571" s="2" t="s">
        <v>69</v>
      </c>
      <c r="E571" s="2">
        <v>-30421.44</v>
      </c>
      <c r="F571" s="2" t="s">
        <v>69</v>
      </c>
    </row>
    <row r="572">
      <c r="A572" s="2" t="s">
        <v>12828</v>
      </c>
      <c r="B572" s="2" t="s">
        <v>12829</v>
      </c>
      <c r="C572" s="2">
        <v>578</v>
      </c>
      <c r="D572" s="2" t="s">
        <v>12371</v>
      </c>
      <c r="E572" s="2">
        <v>6815.24</v>
      </c>
      <c r="F572" s="2" t="s">
        <v>12371</v>
      </c>
    </row>
    <row r="573">
      <c r="A573" s="2" t="s">
        <v>13876</v>
      </c>
      <c r="B573" s="2" t="s">
        <v>13877</v>
      </c>
      <c r="C573" s="2">
        <v>123</v>
      </c>
      <c r="D573" s="2" t="s">
        <v>69</v>
      </c>
      <c r="E573" s="2">
        <v>1200.48</v>
      </c>
      <c r="F573" s="2" t="s">
        <v>69</v>
      </c>
    </row>
    <row r="574">
      <c r="A574" s="2" t="s">
        <v>6051</v>
      </c>
      <c r="B574" s="2" t="s">
        <v>6052</v>
      </c>
      <c r="C574" s="2">
        <v>283</v>
      </c>
      <c r="D574" s="2" t="s">
        <v>69</v>
      </c>
      <c r="E574" s="2">
        <v>24827.59</v>
      </c>
      <c r="F574" s="2" t="s">
        <v>69</v>
      </c>
    </row>
    <row r="575">
      <c r="A575" s="2" t="s">
        <v>6053</v>
      </c>
      <c r="B575" s="2" t="s">
        <v>6054</v>
      </c>
      <c r="C575" s="2">
        <v>-36</v>
      </c>
      <c r="D575" s="2" t="s">
        <v>69</v>
      </c>
      <c r="E575" s="2">
        <v>-6134.04</v>
      </c>
      <c r="F575" s="2" t="s">
        <v>69</v>
      </c>
    </row>
    <row r="576">
      <c r="A576" s="2" t="s">
        <v>6057</v>
      </c>
      <c r="B576" s="2" t="s">
        <v>6058</v>
      </c>
      <c r="C576" s="2">
        <v>-268</v>
      </c>
      <c r="D576" s="2" t="s">
        <v>69</v>
      </c>
      <c r="E576" s="2">
        <v>-12185.96</v>
      </c>
      <c r="F576" s="2" t="s">
        <v>69</v>
      </c>
    </row>
    <row r="577">
      <c r="A577" s="2" t="s">
        <v>6059</v>
      </c>
      <c r="B577" s="2" t="s">
        <v>6060</v>
      </c>
      <c r="C577" s="2">
        <v>-135</v>
      </c>
      <c r="D577" s="2" t="s">
        <v>69</v>
      </c>
      <c r="E577" s="2">
        <v>-26443.8</v>
      </c>
      <c r="F577" s="2" t="s">
        <v>69</v>
      </c>
    </row>
    <row r="578">
      <c r="A578" s="2" t="s">
        <v>6059</v>
      </c>
      <c r="B578" s="2" t="s">
        <v>6060</v>
      </c>
      <c r="C578" s="2">
        <v>52</v>
      </c>
      <c r="D578" s="2" t="s">
        <v>69</v>
      </c>
      <c r="E578" s="2">
        <v>10185.76</v>
      </c>
      <c r="F578" s="2" t="s">
        <v>69</v>
      </c>
    </row>
    <row r="579">
      <c r="A579" s="2" t="s">
        <v>13878</v>
      </c>
      <c r="B579" s="2" t="s">
        <v>13879</v>
      </c>
      <c r="C579" s="2">
        <v>50</v>
      </c>
      <c r="D579" s="2" t="s">
        <v>69</v>
      </c>
      <c r="E579" s="2">
        <v>3310</v>
      </c>
      <c r="F579" s="2" t="s">
        <v>69</v>
      </c>
    </row>
    <row r="580">
      <c r="A580" s="2" t="s">
        <v>6063</v>
      </c>
      <c r="B580" s="2" t="s">
        <v>6064</v>
      </c>
      <c r="C580" s="2">
        <v>122</v>
      </c>
      <c r="D580" s="2" t="s">
        <v>69</v>
      </c>
      <c r="E580" s="2">
        <v>10570.08</v>
      </c>
      <c r="F580" s="2" t="s">
        <v>69</v>
      </c>
    </row>
    <row r="581">
      <c r="A581" s="2" t="s">
        <v>12832</v>
      </c>
      <c r="B581" s="2" t="s">
        <v>12833</v>
      </c>
      <c r="C581" s="2">
        <v>353</v>
      </c>
      <c r="D581" s="2" t="s">
        <v>69</v>
      </c>
      <c r="E581" s="2">
        <v>26782.11</v>
      </c>
      <c r="F581" s="2" t="s">
        <v>69</v>
      </c>
    </row>
    <row r="582">
      <c r="A582" s="2" t="s">
        <v>12832</v>
      </c>
      <c r="B582" s="2" t="s">
        <v>12833</v>
      </c>
      <c r="C582" s="2">
        <v>-514</v>
      </c>
      <c r="D582" s="2" t="s">
        <v>69</v>
      </c>
      <c r="E582" s="2">
        <v>-38997.18</v>
      </c>
      <c r="F582" s="2" t="s">
        <v>69</v>
      </c>
    </row>
    <row r="583">
      <c r="A583" s="2" t="s">
        <v>13880</v>
      </c>
      <c r="B583" s="2" t="s">
        <v>13881</v>
      </c>
      <c r="C583" s="2">
        <v>1994</v>
      </c>
      <c r="D583" s="2" t="s">
        <v>12371</v>
      </c>
      <c r="E583" s="2">
        <v>13605.26</v>
      </c>
      <c r="F583" s="2" t="s">
        <v>12371</v>
      </c>
    </row>
    <row r="584">
      <c r="A584" s="2" t="s">
        <v>12838</v>
      </c>
      <c r="B584" s="2" t="s">
        <v>13882</v>
      </c>
      <c r="C584" s="2">
        <v>495</v>
      </c>
      <c r="D584" s="2" t="s">
        <v>12371</v>
      </c>
      <c r="E584" s="2">
        <v>-7795.74</v>
      </c>
      <c r="F584" s="2" t="s">
        <v>12371</v>
      </c>
    </row>
    <row r="585">
      <c r="A585" s="2" t="s">
        <v>12840</v>
      </c>
      <c r="B585" s="2" t="s">
        <v>6066</v>
      </c>
      <c r="C585" s="2">
        <v>-433</v>
      </c>
      <c r="D585" s="2" t="s">
        <v>69</v>
      </c>
      <c r="E585" s="2">
        <v>-15129.02</v>
      </c>
      <c r="F585" s="2" t="s">
        <v>69</v>
      </c>
    </row>
    <row r="586">
      <c r="A586" s="2" t="s">
        <v>13883</v>
      </c>
      <c r="B586" s="2" t="s">
        <v>13884</v>
      </c>
      <c r="C586" s="2">
        <v>1794</v>
      </c>
      <c r="D586" s="2" t="s">
        <v>69</v>
      </c>
      <c r="E586" s="2">
        <v>34068.06</v>
      </c>
      <c r="F586" s="2" t="s">
        <v>69</v>
      </c>
    </row>
    <row r="587">
      <c r="A587" s="2" t="s">
        <v>13885</v>
      </c>
      <c r="B587" s="2" t="s">
        <v>13886</v>
      </c>
      <c r="C587" s="2">
        <v>70</v>
      </c>
      <c r="D587" s="2" t="s">
        <v>69</v>
      </c>
      <c r="E587" s="2">
        <v>9783.2</v>
      </c>
      <c r="F587" s="2" t="s">
        <v>69</v>
      </c>
    </row>
    <row r="588">
      <c r="A588" s="2" t="s">
        <v>12842</v>
      </c>
      <c r="B588" s="2" t="s">
        <v>12843</v>
      </c>
      <c r="C588" s="2">
        <v>131</v>
      </c>
      <c r="D588" s="2" t="s">
        <v>69</v>
      </c>
      <c r="E588" s="2">
        <v>4315.14</v>
      </c>
      <c r="F588" s="2" t="s">
        <v>69</v>
      </c>
    </row>
    <row r="589">
      <c r="A589" s="2" t="s">
        <v>13887</v>
      </c>
      <c r="B589" s="2" t="s">
        <v>13888</v>
      </c>
      <c r="C589" s="2">
        <v>19</v>
      </c>
      <c r="D589" s="2" t="s">
        <v>69</v>
      </c>
      <c r="E589" s="2">
        <v>2269.17</v>
      </c>
      <c r="F589" s="2" t="s">
        <v>69</v>
      </c>
    </row>
    <row r="590">
      <c r="A590" s="2" t="s">
        <v>13889</v>
      </c>
      <c r="B590" s="2" t="s">
        <v>13890</v>
      </c>
      <c r="C590" s="2">
        <v>44</v>
      </c>
      <c r="D590" s="2" t="s">
        <v>69</v>
      </c>
      <c r="E590" s="2">
        <v>3983.76</v>
      </c>
      <c r="F590" s="2" t="s">
        <v>69</v>
      </c>
    </row>
    <row r="591">
      <c r="A591" s="2" t="s">
        <v>6077</v>
      </c>
      <c r="B591" s="2" t="s">
        <v>13891</v>
      </c>
      <c r="C591" s="2">
        <v>-3</v>
      </c>
      <c r="D591" s="2" t="s">
        <v>69</v>
      </c>
      <c r="E591" s="2">
        <v>-843</v>
      </c>
      <c r="F591" s="2" t="s">
        <v>69</v>
      </c>
    </row>
    <row r="592">
      <c r="A592" s="2" t="s">
        <v>6077</v>
      </c>
      <c r="B592" s="2" t="s">
        <v>6078</v>
      </c>
      <c r="C592" s="2">
        <v>-1505</v>
      </c>
      <c r="D592" s="2" t="s">
        <v>69</v>
      </c>
      <c r="E592" s="2">
        <v>-66641.4</v>
      </c>
      <c r="F592" s="2" t="s">
        <v>69</v>
      </c>
    </row>
    <row r="593">
      <c r="A593" s="2" t="s">
        <v>6077</v>
      </c>
      <c r="B593" s="2" t="s">
        <v>6078</v>
      </c>
      <c r="C593" s="2">
        <v>224</v>
      </c>
      <c r="D593" s="2" t="s">
        <v>69</v>
      </c>
      <c r="E593" s="2">
        <v>9918.72</v>
      </c>
      <c r="F593" s="2" t="s">
        <v>69</v>
      </c>
    </row>
    <row r="594">
      <c r="A594" s="2" t="s">
        <v>13892</v>
      </c>
      <c r="B594" s="2" t="s">
        <v>13893</v>
      </c>
      <c r="C594" s="2">
        <v>-94</v>
      </c>
      <c r="D594" s="2" t="s">
        <v>13301</v>
      </c>
      <c r="E594" s="2">
        <v>21.36</v>
      </c>
      <c r="F594" s="2" t="s">
        <v>13301</v>
      </c>
    </row>
    <row r="595">
      <c r="A595" s="2" t="s">
        <v>6083</v>
      </c>
      <c r="B595" s="2" t="s">
        <v>6084</v>
      </c>
      <c r="C595" s="2">
        <v>-705</v>
      </c>
      <c r="D595" s="2" t="s">
        <v>69</v>
      </c>
      <c r="E595" s="2">
        <v>-78720.3</v>
      </c>
      <c r="F595" s="2" t="s">
        <v>69</v>
      </c>
    </row>
    <row r="596">
      <c r="A596" s="2" t="s">
        <v>6085</v>
      </c>
      <c r="B596" s="2" t="s">
        <v>6086</v>
      </c>
      <c r="C596" s="2">
        <v>-417</v>
      </c>
      <c r="D596" s="2" t="s">
        <v>69</v>
      </c>
      <c r="E596" s="2">
        <v>-42809.22</v>
      </c>
      <c r="F596" s="2" t="s">
        <v>69</v>
      </c>
    </row>
    <row r="597">
      <c r="A597" s="2" t="s">
        <v>12856</v>
      </c>
      <c r="B597" s="2" t="s">
        <v>12857</v>
      </c>
      <c r="C597" s="2">
        <v>163</v>
      </c>
      <c r="D597" s="2" t="s">
        <v>69</v>
      </c>
      <c r="E597" s="2">
        <v>2526.5</v>
      </c>
      <c r="F597" s="2" t="s">
        <v>69</v>
      </c>
    </row>
    <row r="598">
      <c r="A598" s="2" t="s">
        <v>13894</v>
      </c>
      <c r="B598" s="2" t="s">
        <v>13895</v>
      </c>
      <c r="C598" s="2">
        <v>-16551</v>
      </c>
      <c r="D598" s="2" t="s">
        <v>12371</v>
      </c>
      <c r="E598" s="2">
        <v>-27362.03</v>
      </c>
      <c r="F598" s="2" t="s">
        <v>12371</v>
      </c>
    </row>
    <row r="599">
      <c r="A599" s="2" t="s">
        <v>12860</v>
      </c>
      <c r="B599" s="2" t="s">
        <v>12861</v>
      </c>
      <c r="C599" s="2">
        <v>108</v>
      </c>
      <c r="D599" s="2" t="s">
        <v>69</v>
      </c>
      <c r="E599" s="2">
        <v>2664.36</v>
      </c>
      <c r="F599" s="2" t="s">
        <v>69</v>
      </c>
    </row>
    <row r="600">
      <c r="A600" s="2" t="s">
        <v>6091</v>
      </c>
      <c r="B600" s="2" t="s">
        <v>6092</v>
      </c>
      <c r="C600" s="2">
        <v>-188</v>
      </c>
      <c r="D600" s="2" t="s">
        <v>69</v>
      </c>
      <c r="E600" s="2">
        <v>-59159.84</v>
      </c>
      <c r="F600" s="2" t="s">
        <v>69</v>
      </c>
    </row>
    <row r="601">
      <c r="A601" s="2" t="s">
        <v>12862</v>
      </c>
      <c r="B601" s="2" t="s">
        <v>12863</v>
      </c>
      <c r="C601" s="2">
        <v>106</v>
      </c>
      <c r="D601" s="2" t="s">
        <v>69</v>
      </c>
      <c r="E601" s="2">
        <v>28554.28</v>
      </c>
      <c r="F601" s="2" t="s">
        <v>69</v>
      </c>
    </row>
    <row r="602">
      <c r="A602" s="2" t="s">
        <v>12862</v>
      </c>
      <c r="B602" s="2" t="s">
        <v>12863</v>
      </c>
      <c r="C602" s="2">
        <v>-1860</v>
      </c>
      <c r="D602" s="2" t="s">
        <v>69</v>
      </c>
      <c r="E602" s="2">
        <v>-501046.8</v>
      </c>
      <c r="F602" s="2" t="s">
        <v>69</v>
      </c>
    </row>
    <row r="603">
      <c r="A603" s="2" t="s">
        <v>12866</v>
      </c>
      <c r="B603" s="2" t="s">
        <v>12867</v>
      </c>
      <c r="C603" s="2">
        <v>471</v>
      </c>
      <c r="D603" s="2" t="s">
        <v>69</v>
      </c>
      <c r="E603" s="2">
        <v>50637.21</v>
      </c>
      <c r="F603" s="2" t="s">
        <v>69</v>
      </c>
    </row>
    <row r="604">
      <c r="A604" s="2" t="s">
        <v>12866</v>
      </c>
      <c r="B604" s="2" t="s">
        <v>12867</v>
      </c>
      <c r="C604" s="2">
        <v>-113</v>
      </c>
      <c r="D604" s="2" t="s">
        <v>69</v>
      </c>
      <c r="E604" s="2">
        <v>-12148.63</v>
      </c>
      <c r="F604" s="2" t="s">
        <v>69</v>
      </c>
    </row>
    <row r="605">
      <c r="A605" s="2" t="s">
        <v>13896</v>
      </c>
      <c r="B605" s="2" t="s">
        <v>13897</v>
      </c>
      <c r="C605" s="2">
        <v>-79</v>
      </c>
      <c r="D605" s="2" t="s">
        <v>69</v>
      </c>
      <c r="E605" s="2">
        <v>-4110.37</v>
      </c>
      <c r="F605" s="2" t="s">
        <v>69</v>
      </c>
    </row>
    <row r="606">
      <c r="A606" s="2" t="s">
        <v>13898</v>
      </c>
      <c r="B606" s="2" t="s">
        <v>13899</v>
      </c>
      <c r="C606" s="2">
        <v>-174</v>
      </c>
      <c r="D606" s="2" t="s">
        <v>69</v>
      </c>
      <c r="E606" s="2">
        <v>-11965.98</v>
      </c>
      <c r="F606" s="2" t="s">
        <v>69</v>
      </c>
    </row>
    <row r="607">
      <c r="A607" s="2" t="s">
        <v>6097</v>
      </c>
      <c r="B607" s="2" t="s">
        <v>6098</v>
      </c>
      <c r="C607" s="2">
        <v>2900</v>
      </c>
      <c r="D607" s="2" t="s">
        <v>69</v>
      </c>
      <c r="E607" s="2">
        <v>79054</v>
      </c>
      <c r="F607" s="2" t="s">
        <v>69</v>
      </c>
    </row>
    <row r="608">
      <c r="A608" s="2" t="s">
        <v>6101</v>
      </c>
      <c r="B608" s="2" t="s">
        <v>6102</v>
      </c>
      <c r="C608" s="2">
        <v>105</v>
      </c>
      <c r="D608" s="2" t="s">
        <v>69</v>
      </c>
      <c r="E608" s="2">
        <v>3746.4</v>
      </c>
      <c r="F608" s="2" t="s">
        <v>69</v>
      </c>
    </row>
    <row r="609">
      <c r="A609" s="2" t="s">
        <v>12872</v>
      </c>
      <c r="B609" s="2" t="s">
        <v>12873</v>
      </c>
      <c r="C609" s="2">
        <v>41</v>
      </c>
      <c r="D609" s="2" t="s">
        <v>69</v>
      </c>
      <c r="E609" s="2">
        <v>8669.45</v>
      </c>
      <c r="F609" s="2" t="s">
        <v>69</v>
      </c>
    </row>
    <row r="610">
      <c r="A610" s="2" t="s">
        <v>12878</v>
      </c>
      <c r="B610" s="2" t="s">
        <v>13900</v>
      </c>
      <c r="C610" s="2">
        <v>10</v>
      </c>
      <c r="D610" s="2" t="s">
        <v>69</v>
      </c>
      <c r="E610" s="2">
        <v>500</v>
      </c>
      <c r="F610" s="2" t="s">
        <v>69</v>
      </c>
    </row>
    <row r="611">
      <c r="A611" s="2" t="s">
        <v>12878</v>
      </c>
      <c r="B611" s="2" t="s">
        <v>13901</v>
      </c>
      <c r="C611" s="2">
        <v>-10</v>
      </c>
      <c r="D611" s="2" t="s">
        <v>69</v>
      </c>
      <c r="E611" s="2">
        <v>-110</v>
      </c>
      <c r="F611" s="2" t="s">
        <v>69</v>
      </c>
    </row>
    <row r="612">
      <c r="A612" s="2" t="s">
        <v>12878</v>
      </c>
      <c r="B612" s="2" t="s">
        <v>12879</v>
      </c>
      <c r="C612" s="2">
        <v>722</v>
      </c>
      <c r="D612" s="2" t="s">
        <v>69</v>
      </c>
      <c r="E612" s="2">
        <v>113765.54</v>
      </c>
      <c r="F612" s="2" t="s">
        <v>69</v>
      </c>
    </row>
    <row r="613">
      <c r="A613" s="2" t="s">
        <v>12878</v>
      </c>
      <c r="B613" s="2" t="s">
        <v>12879</v>
      </c>
      <c r="C613" s="2">
        <v>-302</v>
      </c>
      <c r="D613" s="2" t="s">
        <v>69</v>
      </c>
      <c r="E613" s="2">
        <v>-47586.14</v>
      </c>
      <c r="F613" s="2" t="s">
        <v>69</v>
      </c>
    </row>
    <row r="614">
      <c r="A614" s="2" t="s">
        <v>13902</v>
      </c>
      <c r="B614" s="2" t="s">
        <v>13903</v>
      </c>
      <c r="C614" s="2">
        <v>19</v>
      </c>
      <c r="D614" s="2" t="s">
        <v>69</v>
      </c>
      <c r="E614" s="2">
        <v>837.9</v>
      </c>
      <c r="F614" s="2" t="s">
        <v>69</v>
      </c>
    </row>
    <row r="615">
      <c r="A615" s="2" t="s">
        <v>13902</v>
      </c>
      <c r="B615" s="2" t="s">
        <v>13903</v>
      </c>
      <c r="C615" s="2">
        <v>-264</v>
      </c>
      <c r="D615" s="2" t="s">
        <v>69</v>
      </c>
      <c r="E615" s="2">
        <v>-11642.4</v>
      </c>
      <c r="F615" s="2" t="s">
        <v>69</v>
      </c>
    </row>
    <row r="616">
      <c r="A616" s="2" t="s">
        <v>13904</v>
      </c>
      <c r="B616" s="2" t="s">
        <v>13905</v>
      </c>
      <c r="C616" s="2">
        <v>-86</v>
      </c>
      <c r="D616" s="2" t="s">
        <v>12371</v>
      </c>
      <c r="E616" s="2">
        <v>-9862.9</v>
      </c>
      <c r="F616" s="2" t="s">
        <v>12371</v>
      </c>
    </row>
    <row r="617">
      <c r="A617" s="2" t="s">
        <v>12884</v>
      </c>
      <c r="B617" s="2" t="s">
        <v>13906</v>
      </c>
      <c r="C617" s="2">
        <v>-1</v>
      </c>
      <c r="D617" s="2" t="s">
        <v>69</v>
      </c>
      <c r="E617" s="2">
        <v>-1525</v>
      </c>
      <c r="F617" s="2" t="s">
        <v>69</v>
      </c>
    </row>
    <row r="618">
      <c r="A618" s="2" t="s">
        <v>12884</v>
      </c>
      <c r="B618" s="2" t="s">
        <v>12885</v>
      </c>
      <c r="C618" s="2">
        <v>-628</v>
      </c>
      <c r="D618" s="2" t="s">
        <v>69</v>
      </c>
      <c r="E618" s="2">
        <v>-191313.92</v>
      </c>
      <c r="F618" s="2" t="s">
        <v>69</v>
      </c>
    </row>
    <row r="619">
      <c r="A619" s="2" t="s">
        <v>12884</v>
      </c>
      <c r="B619" s="2" t="s">
        <v>13907</v>
      </c>
      <c r="C619" s="2">
        <v>-1</v>
      </c>
      <c r="D619" s="2" t="s">
        <v>69</v>
      </c>
      <c r="E619" s="2">
        <v>-1050</v>
      </c>
      <c r="F619" s="2" t="s">
        <v>69</v>
      </c>
    </row>
    <row r="620">
      <c r="A620" s="2" t="s">
        <v>13908</v>
      </c>
      <c r="B620" s="2" t="s">
        <v>13909</v>
      </c>
      <c r="C620" s="2">
        <v>4</v>
      </c>
      <c r="D620" s="2" t="s">
        <v>69</v>
      </c>
      <c r="E620" s="2">
        <v>400</v>
      </c>
      <c r="F620" s="2" t="s">
        <v>69</v>
      </c>
    </row>
    <row r="621">
      <c r="A621" s="2" t="s">
        <v>12886</v>
      </c>
      <c r="B621" s="2" t="s">
        <v>12887</v>
      </c>
      <c r="C621" s="2">
        <v>23404</v>
      </c>
      <c r="D621" s="2" t="s">
        <v>69</v>
      </c>
      <c r="E621" s="2">
        <v>3129816.92</v>
      </c>
      <c r="F621" s="2" t="s">
        <v>69</v>
      </c>
    </row>
    <row r="622">
      <c r="A622" s="2" t="s">
        <v>12890</v>
      </c>
      <c r="B622" s="2" t="s">
        <v>12891</v>
      </c>
      <c r="C622" s="2">
        <v>37644</v>
      </c>
      <c r="D622" s="2" t="s">
        <v>69</v>
      </c>
      <c r="E622" s="2">
        <v>3157578.72</v>
      </c>
      <c r="F622" s="2" t="s">
        <v>69</v>
      </c>
    </row>
    <row r="623">
      <c r="A623" s="2" t="s">
        <v>12890</v>
      </c>
      <c r="B623" s="2" t="s">
        <v>13910</v>
      </c>
      <c r="C623" s="2">
        <v>4</v>
      </c>
      <c r="D623" s="2" t="s">
        <v>69</v>
      </c>
      <c r="E623" s="2">
        <v>234</v>
      </c>
      <c r="F623" s="2" t="s">
        <v>69</v>
      </c>
    </row>
    <row r="624">
      <c r="A624" s="2" t="s">
        <v>13911</v>
      </c>
      <c r="B624" s="2" t="s">
        <v>13912</v>
      </c>
      <c r="C624" s="2">
        <v>22</v>
      </c>
      <c r="D624" s="2" t="s">
        <v>69</v>
      </c>
      <c r="E624" s="2">
        <v>1709.84</v>
      </c>
      <c r="F624" s="2" t="s">
        <v>69</v>
      </c>
    </row>
    <row r="625">
      <c r="A625" s="2" t="s">
        <v>12894</v>
      </c>
      <c r="B625" s="2" t="s">
        <v>12895</v>
      </c>
      <c r="C625" s="2">
        <v>-15</v>
      </c>
      <c r="D625" s="2" t="s">
        <v>69</v>
      </c>
      <c r="E625" s="2">
        <v>-670.65</v>
      </c>
      <c r="F625" s="2" t="s">
        <v>69</v>
      </c>
    </row>
    <row r="626">
      <c r="A626" s="2" t="s">
        <v>12896</v>
      </c>
      <c r="B626" s="2" t="s">
        <v>12897</v>
      </c>
      <c r="C626" s="2">
        <v>-202</v>
      </c>
      <c r="D626" s="2" t="s">
        <v>69</v>
      </c>
      <c r="E626" s="2">
        <v>-7247.76</v>
      </c>
      <c r="F626" s="2" t="s">
        <v>69</v>
      </c>
    </row>
    <row r="627">
      <c r="A627" s="2" t="s">
        <v>12898</v>
      </c>
      <c r="B627" s="2" t="s">
        <v>12899</v>
      </c>
      <c r="C627" s="2">
        <v>14</v>
      </c>
      <c r="D627" s="2" t="s">
        <v>69</v>
      </c>
      <c r="E627" s="2">
        <v>367.92</v>
      </c>
      <c r="F627" s="2" t="s">
        <v>69</v>
      </c>
    </row>
    <row r="628">
      <c r="A628" s="2" t="s">
        <v>13913</v>
      </c>
      <c r="B628" s="2" t="s">
        <v>13914</v>
      </c>
      <c r="C628" s="2">
        <v>-22</v>
      </c>
      <c r="D628" s="2" t="s">
        <v>69</v>
      </c>
      <c r="E628" s="2">
        <v>-738.98</v>
      </c>
      <c r="F628" s="2" t="s">
        <v>69</v>
      </c>
    </row>
    <row r="629">
      <c r="A629" s="2" t="s">
        <v>13915</v>
      </c>
      <c r="B629" s="2" t="s">
        <v>13916</v>
      </c>
      <c r="C629" s="2">
        <v>2</v>
      </c>
      <c r="D629" s="2" t="s">
        <v>69</v>
      </c>
      <c r="E629" s="2">
        <v>15</v>
      </c>
      <c r="F629" s="2" t="s">
        <v>69</v>
      </c>
    </row>
    <row r="630">
      <c r="A630" s="2" t="s">
        <v>12900</v>
      </c>
      <c r="B630" s="2" t="s">
        <v>12901</v>
      </c>
      <c r="C630" s="2">
        <v>-184</v>
      </c>
      <c r="D630" s="2" t="s">
        <v>69</v>
      </c>
      <c r="E630" s="2">
        <v>-24034.08</v>
      </c>
      <c r="F630" s="2" t="s">
        <v>69</v>
      </c>
    </row>
    <row r="631">
      <c r="A631" s="2" t="s">
        <v>2118</v>
      </c>
      <c r="B631" s="2" t="s">
        <v>13917</v>
      </c>
      <c r="C631" s="2">
        <v>8</v>
      </c>
      <c r="D631" s="2" t="s">
        <v>69</v>
      </c>
      <c r="E631" s="2">
        <v>2824</v>
      </c>
      <c r="F631" s="2" t="s">
        <v>69</v>
      </c>
    </row>
    <row r="632">
      <c r="A632" s="2" t="s">
        <v>2118</v>
      </c>
      <c r="B632" s="2" t="s">
        <v>13918</v>
      </c>
      <c r="C632" s="2">
        <v>-3</v>
      </c>
      <c r="D632" s="2" t="s">
        <v>69</v>
      </c>
      <c r="E632" s="2">
        <v>-457.5</v>
      </c>
      <c r="F632" s="2" t="s">
        <v>69</v>
      </c>
    </row>
    <row r="633">
      <c r="A633" s="2" t="s">
        <v>2118</v>
      </c>
      <c r="B633" s="2" t="s">
        <v>13919</v>
      </c>
      <c r="C633" s="2">
        <v>3</v>
      </c>
      <c r="D633" s="2" t="s">
        <v>69</v>
      </c>
      <c r="E633" s="2">
        <v>1042.5</v>
      </c>
      <c r="F633" s="2" t="s">
        <v>69</v>
      </c>
    </row>
    <row r="634">
      <c r="A634" s="2" t="s">
        <v>2118</v>
      </c>
      <c r="B634" s="2" t="s">
        <v>12904</v>
      </c>
      <c r="C634" s="2">
        <v>26</v>
      </c>
      <c r="D634" s="2" t="s">
        <v>69</v>
      </c>
      <c r="E634" s="2">
        <v>3980.34</v>
      </c>
      <c r="F634" s="2" t="s">
        <v>69</v>
      </c>
    </row>
    <row r="635">
      <c r="A635" s="2" t="s">
        <v>2118</v>
      </c>
      <c r="B635" s="2" t="s">
        <v>12904</v>
      </c>
      <c r="C635" s="2">
        <v>-2568</v>
      </c>
      <c r="D635" s="2" t="s">
        <v>69</v>
      </c>
      <c r="E635" s="2">
        <v>-393135.12</v>
      </c>
      <c r="F635" s="2" t="s">
        <v>69</v>
      </c>
    </row>
    <row r="636">
      <c r="A636" s="2" t="s">
        <v>2118</v>
      </c>
      <c r="B636" s="2" t="s">
        <v>13920</v>
      </c>
      <c r="C636" s="2">
        <v>-6</v>
      </c>
      <c r="D636" s="2" t="s">
        <v>69</v>
      </c>
      <c r="E636" s="2">
        <v>-852</v>
      </c>
      <c r="F636" s="2" t="s">
        <v>69</v>
      </c>
    </row>
    <row r="637">
      <c r="A637" s="2" t="s">
        <v>2128</v>
      </c>
      <c r="B637" s="2" t="s">
        <v>13921</v>
      </c>
      <c r="C637" s="2">
        <v>-200</v>
      </c>
      <c r="D637" s="2" t="s">
        <v>69</v>
      </c>
      <c r="E637" s="2">
        <v>-20598</v>
      </c>
      <c r="F637" s="2" t="s">
        <v>69</v>
      </c>
    </row>
    <row r="638">
      <c r="A638" s="2" t="s">
        <v>13922</v>
      </c>
      <c r="B638" s="2" t="s">
        <v>13923</v>
      </c>
      <c r="C638" s="2">
        <v>-23</v>
      </c>
      <c r="D638" s="2" t="s">
        <v>69</v>
      </c>
      <c r="E638" s="2">
        <v>-2538.97</v>
      </c>
      <c r="F638" s="2" t="s">
        <v>69</v>
      </c>
    </row>
    <row r="639">
      <c r="A639" s="2" t="s">
        <v>13924</v>
      </c>
      <c r="B639" s="2" t="s">
        <v>13925</v>
      </c>
      <c r="C639" s="2">
        <v>-656</v>
      </c>
      <c r="D639" s="2" t="s">
        <v>12368</v>
      </c>
      <c r="E639" s="2">
        <v>-11588.78</v>
      </c>
      <c r="F639" s="2" t="s">
        <v>12368</v>
      </c>
    </row>
    <row r="640">
      <c r="A640" s="2" t="s">
        <v>13926</v>
      </c>
      <c r="B640" s="2" t="s">
        <v>13927</v>
      </c>
      <c r="C640" s="2">
        <v>39</v>
      </c>
      <c r="D640" s="2" t="s">
        <v>69</v>
      </c>
      <c r="E640" s="2">
        <v>857.61</v>
      </c>
      <c r="F640" s="2" t="s">
        <v>69</v>
      </c>
    </row>
    <row r="641">
      <c r="A641" s="2" t="s">
        <v>12915</v>
      </c>
      <c r="B641" s="2" t="s">
        <v>12916</v>
      </c>
      <c r="C641" s="2">
        <v>-540</v>
      </c>
      <c r="D641" s="2" t="s">
        <v>69</v>
      </c>
      <c r="E641" s="2">
        <v>-106169.4</v>
      </c>
      <c r="F641" s="2" t="s">
        <v>69</v>
      </c>
    </row>
    <row r="642">
      <c r="A642" s="2" t="s">
        <v>12917</v>
      </c>
      <c r="B642" s="2" t="s">
        <v>12918</v>
      </c>
      <c r="C642" s="2">
        <v>665</v>
      </c>
      <c r="D642" s="2" t="s">
        <v>69</v>
      </c>
      <c r="E642" s="2">
        <v>34593.3</v>
      </c>
      <c r="F642" s="2" t="s">
        <v>69</v>
      </c>
    </row>
    <row r="643">
      <c r="A643" s="2" t="s">
        <v>12917</v>
      </c>
      <c r="B643" s="2" t="s">
        <v>12918</v>
      </c>
      <c r="C643" s="2">
        <v>-498</v>
      </c>
      <c r="D643" s="2" t="s">
        <v>69</v>
      </c>
      <c r="E643" s="2">
        <v>-25905.96</v>
      </c>
      <c r="F643" s="2" t="s">
        <v>69</v>
      </c>
    </row>
    <row r="644">
      <c r="A644" s="2" t="s">
        <v>13928</v>
      </c>
      <c r="B644" s="2" t="s">
        <v>13929</v>
      </c>
      <c r="C644" s="2">
        <v>-20</v>
      </c>
      <c r="D644" s="2" t="s">
        <v>69</v>
      </c>
      <c r="E644" s="2">
        <v>-5963.2</v>
      </c>
      <c r="F644" s="2" t="s">
        <v>69</v>
      </c>
    </row>
    <row r="645">
      <c r="A645" s="2" t="s">
        <v>12919</v>
      </c>
      <c r="B645" s="2" t="s">
        <v>12920</v>
      </c>
      <c r="C645" s="2">
        <v>-580</v>
      </c>
      <c r="D645" s="2" t="s">
        <v>69</v>
      </c>
      <c r="E645" s="2">
        <v>-44955.8</v>
      </c>
      <c r="F645" s="2" t="s">
        <v>69</v>
      </c>
    </row>
    <row r="646">
      <c r="A646" s="2" t="s">
        <v>12925</v>
      </c>
      <c r="B646" s="2" t="s">
        <v>12926</v>
      </c>
      <c r="C646" s="2">
        <v>-802</v>
      </c>
      <c r="D646" s="2" t="s">
        <v>69</v>
      </c>
      <c r="E646" s="2">
        <v>-234777.48</v>
      </c>
      <c r="F646" s="2" t="s">
        <v>69</v>
      </c>
    </row>
    <row r="647">
      <c r="A647" s="2" t="s">
        <v>6111</v>
      </c>
      <c r="B647" s="2" t="s">
        <v>6112</v>
      </c>
      <c r="C647" s="2">
        <v>21</v>
      </c>
      <c r="D647" s="2" t="s">
        <v>69</v>
      </c>
      <c r="E647" s="2">
        <v>1270.71</v>
      </c>
      <c r="F647" s="2" t="s">
        <v>69</v>
      </c>
    </row>
    <row r="648">
      <c r="A648" s="2" t="s">
        <v>6111</v>
      </c>
      <c r="B648" s="2" t="s">
        <v>6112</v>
      </c>
      <c r="C648" s="2">
        <v>-8</v>
      </c>
      <c r="D648" s="2" t="s">
        <v>69</v>
      </c>
      <c r="E648" s="2">
        <v>-484.08</v>
      </c>
      <c r="F648" s="2" t="s">
        <v>69</v>
      </c>
    </row>
    <row r="649">
      <c r="A649" s="2" t="s">
        <v>6117</v>
      </c>
      <c r="B649" s="2" t="s">
        <v>6118</v>
      </c>
      <c r="C649" s="2">
        <v>1637</v>
      </c>
      <c r="D649" s="2" t="s">
        <v>69</v>
      </c>
      <c r="E649" s="2">
        <v>54250.18</v>
      </c>
      <c r="F649" s="2" t="s">
        <v>69</v>
      </c>
    </row>
    <row r="650">
      <c r="A650" s="2" t="s">
        <v>6121</v>
      </c>
      <c r="B650" s="2" t="s">
        <v>6122</v>
      </c>
      <c r="C650" s="2">
        <v>188</v>
      </c>
      <c r="D650" s="2" t="s">
        <v>69</v>
      </c>
      <c r="E650" s="2">
        <v>15051.28</v>
      </c>
      <c r="F650" s="2" t="s">
        <v>69</v>
      </c>
    </row>
    <row r="651">
      <c r="A651" s="2" t="s">
        <v>6131</v>
      </c>
      <c r="B651" s="2" t="s">
        <v>6132</v>
      </c>
      <c r="C651" s="2">
        <v>351</v>
      </c>
      <c r="D651" s="2" t="s">
        <v>69</v>
      </c>
      <c r="E651" s="2">
        <v>42730.74</v>
      </c>
      <c r="F651" s="2" t="s">
        <v>69</v>
      </c>
    </row>
    <row r="652">
      <c r="A652" s="2" t="s">
        <v>6131</v>
      </c>
      <c r="B652" s="2" t="s">
        <v>6132</v>
      </c>
      <c r="C652" s="2">
        <v>-2</v>
      </c>
      <c r="D652" s="2" t="s">
        <v>69</v>
      </c>
      <c r="E652" s="2">
        <v>-243.48</v>
      </c>
      <c r="F652" s="2" t="s">
        <v>69</v>
      </c>
    </row>
    <row r="653">
      <c r="A653" s="2" t="s">
        <v>13930</v>
      </c>
      <c r="B653" s="2" t="s">
        <v>13931</v>
      </c>
      <c r="C653" s="2">
        <v>-1</v>
      </c>
      <c r="D653" s="2" t="s">
        <v>69</v>
      </c>
      <c r="E653" s="2">
        <v>-21.03</v>
      </c>
      <c r="F653" s="2" t="s">
        <v>69</v>
      </c>
    </row>
    <row r="654">
      <c r="A654" s="2" t="s">
        <v>6137</v>
      </c>
      <c r="B654" s="2" t="s">
        <v>6138</v>
      </c>
      <c r="C654" s="2">
        <v>663</v>
      </c>
      <c r="D654" s="2" t="s">
        <v>69</v>
      </c>
      <c r="E654" s="2">
        <v>7936.11</v>
      </c>
      <c r="F654" s="2" t="s">
        <v>69</v>
      </c>
    </row>
    <row r="655">
      <c r="A655" s="2" t="s">
        <v>13932</v>
      </c>
      <c r="B655" s="2" t="s">
        <v>13933</v>
      </c>
      <c r="C655" s="2">
        <v>44</v>
      </c>
      <c r="D655" s="2" t="s">
        <v>69</v>
      </c>
      <c r="E655" s="2">
        <v>3186.92</v>
      </c>
      <c r="F655" s="2" t="s">
        <v>69</v>
      </c>
    </row>
    <row r="656">
      <c r="A656" s="2" t="s">
        <v>12930</v>
      </c>
      <c r="B656" s="2" t="s">
        <v>12931</v>
      </c>
      <c r="C656" s="2">
        <v>213</v>
      </c>
      <c r="D656" s="2" t="s">
        <v>69</v>
      </c>
      <c r="E656" s="2">
        <v>8990.73</v>
      </c>
      <c r="F656" s="2" t="s">
        <v>69</v>
      </c>
    </row>
    <row r="657">
      <c r="A657" s="2" t="s">
        <v>13934</v>
      </c>
      <c r="B657" s="2" t="s">
        <v>13935</v>
      </c>
      <c r="C657" s="2">
        <v>127</v>
      </c>
      <c r="D657" s="2" t="s">
        <v>12958</v>
      </c>
      <c r="E657" s="2">
        <v>5669.68</v>
      </c>
      <c r="F657" s="2" t="s">
        <v>12958</v>
      </c>
    </row>
    <row r="658">
      <c r="A658" s="2" t="s">
        <v>13936</v>
      </c>
      <c r="B658" s="2" t="s">
        <v>13937</v>
      </c>
      <c r="C658" s="2">
        <v>262</v>
      </c>
      <c r="D658" s="2" t="s">
        <v>69</v>
      </c>
      <c r="E658" s="2">
        <v>1346.68</v>
      </c>
      <c r="F658" s="2" t="s">
        <v>69</v>
      </c>
    </row>
    <row r="659">
      <c r="A659" s="2" t="s">
        <v>12940</v>
      </c>
      <c r="B659" s="2" t="s">
        <v>12941</v>
      </c>
      <c r="C659" s="2">
        <v>1317</v>
      </c>
      <c r="D659" s="2" t="s">
        <v>69</v>
      </c>
      <c r="E659" s="2">
        <v>231976.38</v>
      </c>
      <c r="F659" s="2" t="s">
        <v>69</v>
      </c>
    </row>
    <row r="660">
      <c r="A660" s="2" t="s">
        <v>12942</v>
      </c>
      <c r="B660" s="2" t="s">
        <v>12943</v>
      </c>
      <c r="C660" s="2">
        <v>102</v>
      </c>
      <c r="D660" s="2" t="s">
        <v>69</v>
      </c>
      <c r="E660" s="2">
        <v>1511.64</v>
      </c>
      <c r="F660" s="2" t="s">
        <v>69</v>
      </c>
    </row>
    <row r="661">
      <c r="A661" s="2" t="s">
        <v>6153</v>
      </c>
      <c r="B661" s="2" t="s">
        <v>6154</v>
      </c>
      <c r="C661" s="2">
        <v>477</v>
      </c>
      <c r="D661" s="2" t="s">
        <v>69</v>
      </c>
      <c r="E661" s="2">
        <v>15383.25</v>
      </c>
      <c r="F661" s="2" t="s">
        <v>69</v>
      </c>
    </row>
    <row r="662">
      <c r="A662" s="2" t="s">
        <v>6157</v>
      </c>
      <c r="B662" s="2" t="s">
        <v>6158</v>
      </c>
      <c r="C662" s="2">
        <v>-156</v>
      </c>
      <c r="D662" s="2" t="s">
        <v>69</v>
      </c>
      <c r="E662" s="2">
        <v>-9810.84</v>
      </c>
      <c r="F662" s="2" t="s">
        <v>69</v>
      </c>
    </row>
    <row r="663">
      <c r="A663" s="2" t="s">
        <v>6161</v>
      </c>
      <c r="B663" s="2" t="s">
        <v>6162</v>
      </c>
      <c r="C663" s="2">
        <v>-33</v>
      </c>
      <c r="D663" s="2" t="s">
        <v>69</v>
      </c>
      <c r="E663" s="2">
        <v>-1023</v>
      </c>
      <c r="F663" s="2" t="s">
        <v>69</v>
      </c>
    </row>
    <row r="664">
      <c r="A664" s="2" t="s">
        <v>12946</v>
      </c>
      <c r="B664" s="2" t="s">
        <v>12947</v>
      </c>
      <c r="C664" s="2">
        <v>3049</v>
      </c>
      <c r="D664" s="2" t="s">
        <v>69</v>
      </c>
      <c r="E664" s="2">
        <v>82018.1</v>
      </c>
      <c r="F664" s="2" t="s">
        <v>69</v>
      </c>
    </row>
    <row r="665">
      <c r="A665" s="2" t="s">
        <v>6167</v>
      </c>
      <c r="B665" s="2" t="s">
        <v>6168</v>
      </c>
      <c r="C665" s="2">
        <v>461</v>
      </c>
      <c r="D665" s="2" t="s">
        <v>69</v>
      </c>
      <c r="E665" s="2">
        <v>21703.88</v>
      </c>
      <c r="F665" s="2" t="s">
        <v>69</v>
      </c>
    </row>
    <row r="666">
      <c r="A666" s="2" t="s">
        <v>6169</v>
      </c>
      <c r="B666" s="2" t="s">
        <v>6170</v>
      </c>
      <c r="C666" s="2">
        <v>-653</v>
      </c>
      <c r="D666" s="2" t="s">
        <v>69</v>
      </c>
      <c r="E666" s="2">
        <v>-86581.27</v>
      </c>
      <c r="F666" s="2" t="s">
        <v>69</v>
      </c>
    </row>
    <row r="667">
      <c r="A667" s="2" t="s">
        <v>8974</v>
      </c>
      <c r="B667" s="2" t="s">
        <v>13938</v>
      </c>
      <c r="C667" s="2">
        <v>-6316</v>
      </c>
      <c r="D667" s="2" t="s">
        <v>69</v>
      </c>
      <c r="E667" s="2">
        <v>-65433.76</v>
      </c>
      <c r="F667" s="2" t="s">
        <v>69</v>
      </c>
    </row>
    <row r="668">
      <c r="A668" s="2" t="s">
        <v>13939</v>
      </c>
      <c r="B668" s="2" t="s">
        <v>13940</v>
      </c>
      <c r="C668" s="2">
        <v>15</v>
      </c>
      <c r="D668" s="2" t="s">
        <v>69</v>
      </c>
      <c r="E668" s="2">
        <v>3862.5</v>
      </c>
      <c r="F668" s="2" t="s">
        <v>69</v>
      </c>
    </row>
    <row r="669">
      <c r="A669" s="2" t="s">
        <v>12951</v>
      </c>
      <c r="B669" s="2" t="s">
        <v>6182</v>
      </c>
      <c r="C669" s="2">
        <v>-21</v>
      </c>
      <c r="D669" s="2" t="s">
        <v>69</v>
      </c>
      <c r="E669" s="2">
        <v>-797.79</v>
      </c>
      <c r="F669" s="2" t="s">
        <v>69</v>
      </c>
    </row>
    <row r="670">
      <c r="A670" s="2" t="s">
        <v>12951</v>
      </c>
      <c r="B670" s="2" t="s">
        <v>6182</v>
      </c>
      <c r="C670" s="2">
        <v>3787</v>
      </c>
      <c r="D670" s="2" t="s">
        <v>69</v>
      </c>
      <c r="E670" s="2">
        <v>143868.13</v>
      </c>
      <c r="F670" s="2" t="s">
        <v>69</v>
      </c>
    </row>
    <row r="671">
      <c r="A671" s="2" t="s">
        <v>13941</v>
      </c>
      <c r="B671" s="2" t="s">
        <v>6186</v>
      </c>
      <c r="C671" s="2">
        <v>266</v>
      </c>
      <c r="D671" s="2" t="s">
        <v>69</v>
      </c>
      <c r="E671" s="2">
        <v>8136.94</v>
      </c>
      <c r="F671" s="2" t="s">
        <v>69</v>
      </c>
    </row>
    <row r="672">
      <c r="A672" s="2" t="s">
        <v>13942</v>
      </c>
      <c r="B672" s="2" t="s">
        <v>13943</v>
      </c>
      <c r="C672" s="2">
        <v>62</v>
      </c>
      <c r="D672" s="2" t="s">
        <v>69</v>
      </c>
      <c r="E672" s="2">
        <v>1754.6</v>
      </c>
      <c r="F672" s="2" t="s">
        <v>69</v>
      </c>
    </row>
    <row r="673">
      <c r="A673" s="2" t="s">
        <v>12952</v>
      </c>
      <c r="B673" s="2" t="s">
        <v>12953</v>
      </c>
      <c r="C673" s="2">
        <v>3696</v>
      </c>
      <c r="D673" s="2" t="s">
        <v>69</v>
      </c>
      <c r="E673" s="2">
        <v>69817.44</v>
      </c>
      <c r="F673" s="2" t="s">
        <v>69</v>
      </c>
    </row>
    <row r="674">
      <c r="A674" s="2" t="s">
        <v>13944</v>
      </c>
      <c r="B674" s="2" t="s">
        <v>12957</v>
      </c>
      <c r="C674" s="2">
        <v>-20</v>
      </c>
      <c r="D674" s="2" t="s">
        <v>12958</v>
      </c>
      <c r="E674" s="2">
        <v>-3993.24</v>
      </c>
      <c r="F674" s="2" t="s">
        <v>12958</v>
      </c>
    </row>
    <row r="675">
      <c r="A675" s="2" t="s">
        <v>6189</v>
      </c>
      <c r="B675" s="2" t="s">
        <v>6190</v>
      </c>
      <c r="C675" s="2">
        <v>-4</v>
      </c>
      <c r="D675" s="2" t="s">
        <v>69</v>
      </c>
      <c r="E675" s="2">
        <v>-644.44</v>
      </c>
      <c r="F675" s="2" t="s">
        <v>69</v>
      </c>
    </row>
    <row r="676">
      <c r="A676" s="2" t="s">
        <v>6193</v>
      </c>
      <c r="B676" s="2" t="s">
        <v>6194</v>
      </c>
      <c r="C676" s="2">
        <v>117</v>
      </c>
      <c r="D676" s="2" t="s">
        <v>69</v>
      </c>
      <c r="E676" s="2">
        <v>40023.36</v>
      </c>
      <c r="F676" s="2" t="s">
        <v>69</v>
      </c>
    </row>
    <row r="677">
      <c r="A677" s="2" t="s">
        <v>6193</v>
      </c>
      <c r="B677" s="2" t="s">
        <v>6194</v>
      </c>
      <c r="C677" s="2">
        <v>-78</v>
      </c>
      <c r="D677" s="2" t="s">
        <v>69</v>
      </c>
      <c r="E677" s="2">
        <v>-26682.24</v>
      </c>
      <c r="F677" s="2" t="s">
        <v>69</v>
      </c>
    </row>
    <row r="678">
      <c r="A678" s="2" t="s">
        <v>6195</v>
      </c>
      <c r="B678" s="2" t="s">
        <v>6196</v>
      </c>
      <c r="C678" s="2">
        <v>-153</v>
      </c>
      <c r="D678" s="2" t="s">
        <v>69</v>
      </c>
      <c r="E678" s="2">
        <v>-9707.85</v>
      </c>
      <c r="F678" s="2" t="s">
        <v>69</v>
      </c>
    </row>
    <row r="679">
      <c r="A679" s="2" t="s">
        <v>6197</v>
      </c>
      <c r="B679" s="2" t="s">
        <v>6198</v>
      </c>
      <c r="C679" s="2">
        <v>28</v>
      </c>
      <c r="D679" s="2" t="s">
        <v>69</v>
      </c>
      <c r="E679" s="2">
        <v>4651.92</v>
      </c>
      <c r="F679" s="2" t="s">
        <v>69</v>
      </c>
    </row>
    <row r="680">
      <c r="A680" s="2" t="s">
        <v>6199</v>
      </c>
      <c r="B680" s="2" t="s">
        <v>6200</v>
      </c>
      <c r="C680" s="2">
        <v>40</v>
      </c>
      <c r="D680" s="2" t="s">
        <v>69</v>
      </c>
      <c r="E680" s="2">
        <v>4988</v>
      </c>
      <c r="F680" s="2" t="s">
        <v>69</v>
      </c>
    </row>
    <row r="681">
      <c r="A681" s="2" t="s">
        <v>6201</v>
      </c>
      <c r="B681" s="2" t="s">
        <v>6202</v>
      </c>
      <c r="C681" s="2">
        <v>785</v>
      </c>
      <c r="D681" s="2" t="s">
        <v>69</v>
      </c>
      <c r="E681" s="2">
        <v>37727.1</v>
      </c>
      <c r="F681" s="2" t="s">
        <v>69</v>
      </c>
    </row>
    <row r="682">
      <c r="A682" s="2" t="s">
        <v>6201</v>
      </c>
      <c r="B682" s="2" t="s">
        <v>13945</v>
      </c>
      <c r="C682" s="2">
        <v>-1</v>
      </c>
      <c r="D682" s="2" t="s">
        <v>69</v>
      </c>
      <c r="E682" s="2">
        <v>-39.5</v>
      </c>
      <c r="F682" s="2" t="s">
        <v>69</v>
      </c>
    </row>
    <row r="683">
      <c r="A683" s="2" t="s">
        <v>6201</v>
      </c>
      <c r="B683" s="2" t="s">
        <v>13946</v>
      </c>
      <c r="C683" s="2">
        <v>1</v>
      </c>
      <c r="D683" s="2" t="s">
        <v>69</v>
      </c>
      <c r="E683" s="2">
        <v>158.5</v>
      </c>
      <c r="F683" s="2" t="s">
        <v>69</v>
      </c>
    </row>
    <row r="684">
      <c r="A684" s="2" t="s">
        <v>6205</v>
      </c>
      <c r="B684" s="2" t="s">
        <v>6206</v>
      </c>
      <c r="C684" s="2">
        <v>85</v>
      </c>
      <c r="D684" s="2" t="s">
        <v>69</v>
      </c>
      <c r="E684" s="2">
        <v>10268.85</v>
      </c>
      <c r="F684" s="2" t="s">
        <v>69</v>
      </c>
    </row>
    <row r="685">
      <c r="A685" s="2" t="s">
        <v>13947</v>
      </c>
      <c r="B685" s="2" t="s">
        <v>13948</v>
      </c>
      <c r="C685" s="2">
        <v>31</v>
      </c>
      <c r="D685" s="2" t="s">
        <v>69</v>
      </c>
      <c r="E685" s="2">
        <v>801.97</v>
      </c>
      <c r="F685" s="2" t="s">
        <v>69</v>
      </c>
    </row>
    <row r="686">
      <c r="A686" s="2" t="s">
        <v>6207</v>
      </c>
      <c r="B686" s="2" t="s">
        <v>6208</v>
      </c>
      <c r="C686" s="2">
        <v>293</v>
      </c>
      <c r="D686" s="2" t="s">
        <v>69</v>
      </c>
      <c r="E686" s="2">
        <v>12226.89</v>
      </c>
      <c r="F686" s="2" t="s">
        <v>69</v>
      </c>
    </row>
    <row r="687">
      <c r="A687" s="2" t="s">
        <v>6207</v>
      </c>
      <c r="B687" s="2" t="s">
        <v>6208</v>
      </c>
      <c r="C687" s="2">
        <v>-13</v>
      </c>
      <c r="D687" s="2" t="s">
        <v>69</v>
      </c>
      <c r="E687" s="2">
        <v>-542.49</v>
      </c>
      <c r="F687" s="2" t="s">
        <v>69</v>
      </c>
    </row>
    <row r="688">
      <c r="A688" s="2" t="s">
        <v>6209</v>
      </c>
      <c r="B688" s="2" t="s">
        <v>6210</v>
      </c>
      <c r="C688" s="2">
        <v>-1</v>
      </c>
      <c r="D688" s="2" t="s">
        <v>69</v>
      </c>
      <c r="E688" s="2">
        <v>-83</v>
      </c>
      <c r="F688" s="2" t="s">
        <v>69</v>
      </c>
    </row>
    <row r="689">
      <c r="A689" s="2" t="s">
        <v>6209</v>
      </c>
      <c r="B689" s="2" t="s">
        <v>6210</v>
      </c>
      <c r="C689" s="2">
        <v>1</v>
      </c>
      <c r="D689" s="2" t="s">
        <v>69</v>
      </c>
      <c r="E689" s="2">
        <v>83</v>
      </c>
      <c r="F689" s="2" t="s">
        <v>69</v>
      </c>
    </row>
    <row r="690">
      <c r="A690" s="2" t="s">
        <v>6213</v>
      </c>
      <c r="B690" s="2" t="s">
        <v>6214</v>
      </c>
      <c r="C690" s="2">
        <v>5</v>
      </c>
      <c r="D690" s="2" t="s">
        <v>69</v>
      </c>
      <c r="E690" s="2">
        <v>351.15</v>
      </c>
      <c r="F690" s="2" t="s">
        <v>69</v>
      </c>
    </row>
    <row r="691">
      <c r="A691" s="2" t="s">
        <v>6213</v>
      </c>
      <c r="B691" s="2" t="s">
        <v>6214</v>
      </c>
      <c r="C691" s="2">
        <v>-154</v>
      </c>
      <c r="D691" s="2" t="s">
        <v>69</v>
      </c>
      <c r="E691" s="2">
        <v>-10815.42</v>
      </c>
      <c r="F691" s="2" t="s">
        <v>69</v>
      </c>
    </row>
    <row r="692">
      <c r="A692" s="2" t="s">
        <v>6215</v>
      </c>
      <c r="B692" s="2" t="s">
        <v>6216</v>
      </c>
      <c r="C692" s="2">
        <v>-90</v>
      </c>
      <c r="D692" s="2" t="s">
        <v>69</v>
      </c>
      <c r="E692" s="2">
        <v>-24449.4</v>
      </c>
      <c r="F692" s="2" t="s">
        <v>69</v>
      </c>
    </row>
    <row r="693">
      <c r="A693" s="2" t="s">
        <v>13949</v>
      </c>
      <c r="B693" s="2" t="s">
        <v>13950</v>
      </c>
      <c r="C693" s="2">
        <v>3038</v>
      </c>
      <c r="D693" s="2" t="s">
        <v>69</v>
      </c>
      <c r="E693" s="2">
        <v>20293.84</v>
      </c>
      <c r="F693" s="2" t="s">
        <v>69</v>
      </c>
    </row>
    <row r="694">
      <c r="A694" s="2" t="s">
        <v>6225</v>
      </c>
      <c r="B694" s="2" t="s">
        <v>6226</v>
      </c>
      <c r="C694" s="2">
        <v>308</v>
      </c>
      <c r="D694" s="2" t="s">
        <v>69</v>
      </c>
      <c r="E694" s="2">
        <v>35158.2</v>
      </c>
      <c r="F694" s="2" t="s">
        <v>69</v>
      </c>
    </row>
    <row r="695">
      <c r="A695" s="2" t="s">
        <v>12966</v>
      </c>
      <c r="B695" s="2" t="s">
        <v>12967</v>
      </c>
      <c r="C695" s="2">
        <v>72</v>
      </c>
      <c r="D695" s="2" t="s">
        <v>69</v>
      </c>
      <c r="E695" s="2">
        <v>15864.48</v>
      </c>
      <c r="F695" s="2" t="s">
        <v>69</v>
      </c>
    </row>
    <row r="696">
      <c r="A696" s="2" t="s">
        <v>6235</v>
      </c>
      <c r="B696" s="2" t="s">
        <v>6236</v>
      </c>
      <c r="C696" s="2">
        <v>75</v>
      </c>
      <c r="D696" s="2" t="s">
        <v>69</v>
      </c>
      <c r="E696" s="2">
        <v>17217.75</v>
      </c>
      <c r="F696" s="2" t="s">
        <v>69</v>
      </c>
    </row>
    <row r="697">
      <c r="A697" s="2" t="s">
        <v>6241</v>
      </c>
      <c r="B697" s="2" t="s">
        <v>6242</v>
      </c>
      <c r="C697" s="2">
        <v>98</v>
      </c>
      <c r="D697" s="2" t="s">
        <v>69</v>
      </c>
      <c r="E697" s="2">
        <v>4782.4</v>
      </c>
      <c r="F697" s="2" t="s">
        <v>69</v>
      </c>
    </row>
    <row r="698">
      <c r="A698" s="2" t="s">
        <v>13951</v>
      </c>
      <c r="B698" s="2" t="s">
        <v>13952</v>
      </c>
      <c r="C698" s="2">
        <v>219</v>
      </c>
      <c r="D698" s="2" t="s">
        <v>69</v>
      </c>
      <c r="E698" s="2">
        <v>11707.74</v>
      </c>
      <c r="F698" s="2" t="s">
        <v>69</v>
      </c>
    </row>
    <row r="699">
      <c r="A699" s="2" t="s">
        <v>6243</v>
      </c>
      <c r="B699" s="2" t="s">
        <v>6244</v>
      </c>
      <c r="C699" s="2">
        <v>1568</v>
      </c>
      <c r="D699" s="2" t="s">
        <v>69</v>
      </c>
      <c r="E699" s="2">
        <v>103629.12</v>
      </c>
      <c r="F699" s="2" t="s">
        <v>69</v>
      </c>
    </row>
    <row r="700">
      <c r="A700" s="2" t="s">
        <v>6245</v>
      </c>
      <c r="B700" s="2" t="s">
        <v>6246</v>
      </c>
      <c r="C700" s="2">
        <v>7</v>
      </c>
      <c r="D700" s="2" t="s">
        <v>69</v>
      </c>
      <c r="E700" s="2">
        <v>223.93</v>
      </c>
      <c r="F700" s="2" t="s">
        <v>69</v>
      </c>
    </row>
    <row r="701">
      <c r="A701" s="2" t="s">
        <v>6245</v>
      </c>
      <c r="B701" s="2" t="s">
        <v>6246</v>
      </c>
      <c r="C701" s="2">
        <v>-22</v>
      </c>
      <c r="D701" s="2" t="s">
        <v>69</v>
      </c>
      <c r="E701" s="2">
        <v>-703.78</v>
      </c>
      <c r="F701" s="2" t="s">
        <v>69</v>
      </c>
    </row>
    <row r="702">
      <c r="A702" s="2" t="s">
        <v>6247</v>
      </c>
      <c r="B702" s="2" t="s">
        <v>6248</v>
      </c>
      <c r="C702" s="2">
        <v>36</v>
      </c>
      <c r="D702" s="2" t="s">
        <v>69</v>
      </c>
      <c r="E702" s="2">
        <v>12604.68</v>
      </c>
      <c r="F702" s="2" t="s">
        <v>69</v>
      </c>
    </row>
    <row r="703">
      <c r="A703" s="2" t="s">
        <v>6251</v>
      </c>
      <c r="B703" s="2" t="s">
        <v>6252</v>
      </c>
      <c r="C703" s="2">
        <v>327</v>
      </c>
      <c r="D703" s="2" t="s">
        <v>69</v>
      </c>
      <c r="E703" s="2">
        <v>9345.66</v>
      </c>
      <c r="F703" s="2" t="s">
        <v>69</v>
      </c>
    </row>
    <row r="704">
      <c r="A704" s="2" t="s">
        <v>6253</v>
      </c>
      <c r="B704" s="2" t="s">
        <v>6254</v>
      </c>
      <c r="C704" s="2">
        <v>203</v>
      </c>
      <c r="D704" s="2" t="s">
        <v>69</v>
      </c>
      <c r="E704" s="2">
        <v>32094.3</v>
      </c>
      <c r="F704" s="2" t="s">
        <v>69</v>
      </c>
    </row>
    <row r="705">
      <c r="A705" s="2" t="s">
        <v>6253</v>
      </c>
      <c r="B705" s="2" t="s">
        <v>13953</v>
      </c>
      <c r="C705" s="2">
        <v>1</v>
      </c>
      <c r="D705" s="2" t="s">
        <v>69</v>
      </c>
      <c r="E705" s="2">
        <v>58</v>
      </c>
      <c r="F705" s="2" t="s">
        <v>69</v>
      </c>
    </row>
    <row r="706">
      <c r="A706" s="2" t="s">
        <v>6253</v>
      </c>
      <c r="B706" s="2" t="s">
        <v>13954</v>
      </c>
      <c r="C706" s="2">
        <v>-2</v>
      </c>
      <c r="D706" s="2" t="s">
        <v>69</v>
      </c>
      <c r="E706" s="2">
        <v>-31</v>
      </c>
      <c r="F706" s="2" t="s">
        <v>69</v>
      </c>
    </row>
    <row r="707">
      <c r="A707" s="2" t="s">
        <v>12984</v>
      </c>
      <c r="B707" s="2" t="s">
        <v>12985</v>
      </c>
      <c r="C707" s="2">
        <v>-660</v>
      </c>
      <c r="D707" s="2" t="s">
        <v>69</v>
      </c>
      <c r="E707" s="2">
        <v>-21786.6</v>
      </c>
      <c r="F707" s="2" t="s">
        <v>69</v>
      </c>
    </row>
    <row r="708">
      <c r="A708" s="2" t="s">
        <v>6257</v>
      </c>
      <c r="B708" s="2" t="s">
        <v>6258</v>
      </c>
      <c r="C708" s="2">
        <v>-11</v>
      </c>
      <c r="D708" s="2" t="s">
        <v>69</v>
      </c>
      <c r="E708" s="2">
        <v>-3512.19</v>
      </c>
      <c r="F708" s="2" t="s">
        <v>69</v>
      </c>
    </row>
    <row r="709">
      <c r="A709" s="2" t="s">
        <v>6259</v>
      </c>
      <c r="B709" s="2" t="s">
        <v>6260</v>
      </c>
      <c r="C709" s="2">
        <v>-5</v>
      </c>
      <c r="D709" s="2" t="s">
        <v>69</v>
      </c>
      <c r="E709" s="2">
        <v>-413.45</v>
      </c>
      <c r="F709" s="2" t="s">
        <v>69</v>
      </c>
    </row>
    <row r="710">
      <c r="A710" s="2" t="s">
        <v>6259</v>
      </c>
      <c r="B710" s="2" t="s">
        <v>6260</v>
      </c>
      <c r="C710" s="2">
        <v>5</v>
      </c>
      <c r="D710" s="2" t="s">
        <v>69</v>
      </c>
      <c r="E710" s="2">
        <v>413.45</v>
      </c>
      <c r="F710" s="2" t="s">
        <v>69</v>
      </c>
    </row>
    <row r="711">
      <c r="A711" s="2" t="s">
        <v>13955</v>
      </c>
      <c r="B711" s="2" t="s">
        <v>13956</v>
      </c>
      <c r="C711" s="2">
        <v>1</v>
      </c>
      <c r="D711" s="2" t="s">
        <v>69</v>
      </c>
      <c r="E711" s="2">
        <v>124.5</v>
      </c>
      <c r="F711" s="2" t="s">
        <v>69</v>
      </c>
    </row>
    <row r="712">
      <c r="A712" s="2" t="s">
        <v>13955</v>
      </c>
      <c r="B712" s="2" t="s">
        <v>13957</v>
      </c>
      <c r="C712" s="2">
        <v>-1</v>
      </c>
      <c r="D712" s="2" t="s">
        <v>69</v>
      </c>
      <c r="E712" s="2">
        <v>-22.5</v>
      </c>
      <c r="F712" s="2" t="s">
        <v>69</v>
      </c>
    </row>
    <row r="713">
      <c r="A713" s="2" t="s">
        <v>6263</v>
      </c>
      <c r="B713" s="2" t="s">
        <v>13958</v>
      </c>
      <c r="C713" s="2">
        <v>-274</v>
      </c>
      <c r="D713" s="2" t="s">
        <v>69</v>
      </c>
      <c r="E713" s="2">
        <v>-18755.3</v>
      </c>
      <c r="F713" s="2" t="s">
        <v>69</v>
      </c>
    </row>
    <row r="714">
      <c r="A714" s="2" t="s">
        <v>12986</v>
      </c>
      <c r="B714" s="2" t="s">
        <v>12987</v>
      </c>
      <c r="C714" s="2">
        <v>1167</v>
      </c>
      <c r="D714" s="2" t="s">
        <v>69</v>
      </c>
      <c r="E714" s="2">
        <v>42595.5</v>
      </c>
      <c r="F714" s="2" t="s">
        <v>69</v>
      </c>
    </row>
    <row r="715">
      <c r="A715" s="2" t="s">
        <v>6269</v>
      </c>
      <c r="B715" s="2" t="s">
        <v>13959</v>
      </c>
      <c r="C715" s="2">
        <v>31</v>
      </c>
      <c r="D715" s="2" t="s">
        <v>69</v>
      </c>
      <c r="E715" s="2">
        <v>4390.84</v>
      </c>
      <c r="F715" s="2" t="s">
        <v>69</v>
      </c>
    </row>
    <row r="716">
      <c r="A716" s="2" t="s">
        <v>13960</v>
      </c>
      <c r="B716" s="2" t="s">
        <v>13961</v>
      </c>
      <c r="C716" s="2">
        <v>240</v>
      </c>
      <c r="D716" s="2" t="s">
        <v>69</v>
      </c>
      <c r="E716" s="2">
        <v>12266.4</v>
      </c>
      <c r="F716" s="2" t="s">
        <v>69</v>
      </c>
    </row>
    <row r="717">
      <c r="A717" s="2" t="s">
        <v>6271</v>
      </c>
      <c r="B717" s="2" t="s">
        <v>6272</v>
      </c>
      <c r="C717" s="2">
        <v>165</v>
      </c>
      <c r="D717" s="2" t="s">
        <v>69</v>
      </c>
      <c r="E717" s="2">
        <v>14107.5</v>
      </c>
      <c r="F717" s="2" t="s">
        <v>69</v>
      </c>
    </row>
    <row r="718">
      <c r="A718" s="2" t="s">
        <v>12989</v>
      </c>
      <c r="B718" s="2" t="s">
        <v>12990</v>
      </c>
      <c r="C718" s="2">
        <v>-779</v>
      </c>
      <c r="D718" s="2" t="s">
        <v>12368</v>
      </c>
      <c r="E718" s="2">
        <v>-10562.51</v>
      </c>
      <c r="F718" s="2" t="s">
        <v>12368</v>
      </c>
    </row>
    <row r="719">
      <c r="A719" s="2" t="s">
        <v>13962</v>
      </c>
      <c r="B719" s="2" t="s">
        <v>13963</v>
      </c>
      <c r="C719" s="2">
        <v>-8622</v>
      </c>
      <c r="D719" s="2" t="s">
        <v>12371</v>
      </c>
      <c r="E719" s="2">
        <v>-12992.73</v>
      </c>
      <c r="F719" s="2" t="s">
        <v>12371</v>
      </c>
    </row>
    <row r="720">
      <c r="A720" s="2" t="s">
        <v>6275</v>
      </c>
      <c r="B720" s="2" t="s">
        <v>6276</v>
      </c>
      <c r="C720" s="2">
        <v>-13088</v>
      </c>
      <c r="D720" s="2" t="s">
        <v>69</v>
      </c>
      <c r="E720" s="2">
        <v>-51828.48</v>
      </c>
      <c r="F720" s="2" t="s">
        <v>69</v>
      </c>
    </row>
    <row r="721">
      <c r="A721" s="2" t="s">
        <v>6277</v>
      </c>
      <c r="B721" s="2" t="s">
        <v>6278</v>
      </c>
      <c r="C721" s="2">
        <v>1493</v>
      </c>
      <c r="D721" s="2" t="s">
        <v>69</v>
      </c>
      <c r="E721" s="2">
        <v>44043.5</v>
      </c>
      <c r="F721" s="2" t="s">
        <v>69</v>
      </c>
    </row>
    <row r="722">
      <c r="A722" s="2" t="s">
        <v>6277</v>
      </c>
      <c r="B722" s="2" t="s">
        <v>6278</v>
      </c>
      <c r="C722" s="2">
        <v>-400</v>
      </c>
      <c r="D722" s="2" t="s">
        <v>69</v>
      </c>
      <c r="E722" s="2">
        <v>-11800</v>
      </c>
      <c r="F722" s="2" t="s">
        <v>69</v>
      </c>
    </row>
    <row r="723">
      <c r="A723" s="2" t="s">
        <v>12995</v>
      </c>
      <c r="B723" s="2" t="s">
        <v>13964</v>
      </c>
      <c r="C723" s="2">
        <v>1</v>
      </c>
      <c r="D723" s="2" t="s">
        <v>69</v>
      </c>
      <c r="E723" s="2">
        <v>36.5</v>
      </c>
      <c r="F723" s="2" t="s">
        <v>69</v>
      </c>
    </row>
    <row r="724">
      <c r="A724" s="2" t="s">
        <v>12995</v>
      </c>
      <c r="B724" s="2" t="s">
        <v>6284</v>
      </c>
      <c r="C724" s="2">
        <v>-199</v>
      </c>
      <c r="D724" s="2" t="s">
        <v>69</v>
      </c>
      <c r="E724" s="2">
        <v>-18483.12</v>
      </c>
      <c r="F724" s="2" t="s">
        <v>69</v>
      </c>
    </row>
    <row r="725">
      <c r="A725" s="2" t="s">
        <v>12995</v>
      </c>
      <c r="B725" s="2" t="s">
        <v>13965</v>
      </c>
      <c r="C725" s="2">
        <v>-1</v>
      </c>
      <c r="D725" s="2" t="s">
        <v>69</v>
      </c>
      <c r="E725" s="2">
        <v>-98</v>
      </c>
      <c r="F725" s="2" t="s">
        <v>69</v>
      </c>
    </row>
    <row r="726">
      <c r="A726" s="2" t="s">
        <v>6285</v>
      </c>
      <c r="B726" s="2" t="s">
        <v>6286</v>
      </c>
      <c r="C726" s="2">
        <v>219</v>
      </c>
      <c r="D726" s="2" t="s">
        <v>69</v>
      </c>
      <c r="E726" s="2">
        <v>21155.4</v>
      </c>
      <c r="F726" s="2" t="s">
        <v>69</v>
      </c>
    </row>
    <row r="727">
      <c r="A727" s="2" t="s">
        <v>6289</v>
      </c>
      <c r="B727" s="2" t="s">
        <v>6290</v>
      </c>
      <c r="C727" s="2">
        <v>-50</v>
      </c>
      <c r="D727" s="2" t="s">
        <v>69</v>
      </c>
      <c r="E727" s="2">
        <v>-13317.5</v>
      </c>
      <c r="F727" s="2" t="s">
        <v>69</v>
      </c>
    </row>
    <row r="728">
      <c r="A728" s="2" t="s">
        <v>12996</v>
      </c>
      <c r="B728" s="2" t="s">
        <v>13966</v>
      </c>
      <c r="C728" s="2">
        <v>2</v>
      </c>
      <c r="D728" s="2" t="s">
        <v>69</v>
      </c>
      <c r="E728" s="2">
        <v>379</v>
      </c>
      <c r="F728" s="2" t="s">
        <v>69</v>
      </c>
    </row>
    <row r="729">
      <c r="A729" s="2" t="s">
        <v>12996</v>
      </c>
      <c r="B729" s="2" t="s">
        <v>12997</v>
      </c>
      <c r="C729" s="2">
        <v>1521</v>
      </c>
      <c r="D729" s="2" t="s">
        <v>69</v>
      </c>
      <c r="E729" s="2">
        <v>57052.71</v>
      </c>
      <c r="F729" s="2" t="s">
        <v>69</v>
      </c>
    </row>
    <row r="730">
      <c r="A730" s="2" t="s">
        <v>12996</v>
      </c>
      <c r="B730" s="2" t="s">
        <v>13967</v>
      </c>
      <c r="C730" s="2">
        <v>-2</v>
      </c>
      <c r="D730" s="2" t="s">
        <v>69</v>
      </c>
      <c r="E730" s="2">
        <v>-294</v>
      </c>
      <c r="F730" s="2" t="s">
        <v>69</v>
      </c>
    </row>
    <row r="731">
      <c r="A731" s="2" t="s">
        <v>6293</v>
      </c>
      <c r="B731" s="2" t="s">
        <v>6294</v>
      </c>
      <c r="C731" s="2">
        <v>410</v>
      </c>
      <c r="D731" s="2" t="s">
        <v>69</v>
      </c>
      <c r="E731" s="2">
        <v>21976</v>
      </c>
      <c r="F731" s="2" t="s">
        <v>69</v>
      </c>
    </row>
    <row r="732">
      <c r="A732" s="2" t="s">
        <v>13002</v>
      </c>
      <c r="B732" s="2" t="s">
        <v>6300</v>
      </c>
      <c r="C732" s="2">
        <v>-20</v>
      </c>
      <c r="D732" s="2" t="s">
        <v>69</v>
      </c>
      <c r="E732" s="2">
        <v>-5772.8</v>
      </c>
      <c r="F732" s="2" t="s">
        <v>69</v>
      </c>
    </row>
    <row r="733">
      <c r="A733" s="2" t="s">
        <v>13968</v>
      </c>
      <c r="B733" s="2" t="s">
        <v>13969</v>
      </c>
      <c r="C733" s="2">
        <v>9296</v>
      </c>
      <c r="D733" s="2" t="s">
        <v>69</v>
      </c>
      <c r="E733" s="2">
        <v>65722.72</v>
      </c>
      <c r="F733" s="2" t="s">
        <v>69</v>
      </c>
    </row>
    <row r="734">
      <c r="A734" s="2" t="s">
        <v>6301</v>
      </c>
      <c r="B734" s="2" t="s">
        <v>6302</v>
      </c>
      <c r="C734" s="2">
        <v>350</v>
      </c>
      <c r="D734" s="2" t="s">
        <v>69</v>
      </c>
      <c r="E734" s="2">
        <v>40873</v>
      </c>
      <c r="F734" s="2" t="s">
        <v>69</v>
      </c>
    </row>
    <row r="735">
      <c r="A735" s="2" t="s">
        <v>6301</v>
      </c>
      <c r="B735" s="2" t="s">
        <v>6302</v>
      </c>
      <c r="C735" s="2">
        <v>-350</v>
      </c>
      <c r="D735" s="2" t="s">
        <v>69</v>
      </c>
      <c r="E735" s="2">
        <v>-40873</v>
      </c>
      <c r="F735" s="2" t="s">
        <v>69</v>
      </c>
    </row>
    <row r="736">
      <c r="A736" s="2" t="s">
        <v>13003</v>
      </c>
      <c r="B736" s="2" t="s">
        <v>13004</v>
      </c>
      <c r="C736" s="2">
        <v>-60</v>
      </c>
      <c r="D736" s="2" t="s">
        <v>69</v>
      </c>
      <c r="E736" s="2">
        <v>-3790.8</v>
      </c>
      <c r="F736" s="2" t="s">
        <v>69</v>
      </c>
    </row>
    <row r="737">
      <c r="A737" s="2" t="s">
        <v>13970</v>
      </c>
      <c r="B737" s="2" t="s">
        <v>13971</v>
      </c>
      <c r="C737" s="2">
        <v>1138</v>
      </c>
      <c r="D737" s="2" t="s">
        <v>69</v>
      </c>
      <c r="E737" s="2">
        <v>79261.7</v>
      </c>
      <c r="F737" s="2" t="s">
        <v>69</v>
      </c>
    </row>
    <row r="738">
      <c r="A738" s="2" t="s">
        <v>13972</v>
      </c>
      <c r="B738" s="2" t="s">
        <v>13973</v>
      </c>
      <c r="C738" s="2">
        <v>299</v>
      </c>
      <c r="D738" s="2" t="s">
        <v>69</v>
      </c>
      <c r="E738" s="2">
        <v>5011.24</v>
      </c>
      <c r="F738" s="2" t="s">
        <v>69</v>
      </c>
    </row>
    <row r="739">
      <c r="A739" s="2" t="s">
        <v>13005</v>
      </c>
      <c r="B739" s="2" t="s">
        <v>6308</v>
      </c>
      <c r="C739" s="2">
        <v>-47</v>
      </c>
      <c r="D739" s="2" t="s">
        <v>69</v>
      </c>
      <c r="E739" s="2">
        <v>-8483.97</v>
      </c>
      <c r="F739" s="2" t="s">
        <v>69</v>
      </c>
    </row>
    <row r="740">
      <c r="A740" s="2" t="s">
        <v>6309</v>
      </c>
      <c r="B740" s="2" t="s">
        <v>6310</v>
      </c>
      <c r="C740" s="2">
        <v>55</v>
      </c>
      <c r="D740" s="2" t="s">
        <v>69</v>
      </c>
      <c r="E740" s="2">
        <v>11715</v>
      </c>
      <c r="F740" s="2" t="s">
        <v>69</v>
      </c>
    </row>
    <row r="741">
      <c r="A741" s="2" t="s">
        <v>6315</v>
      </c>
      <c r="B741" s="2" t="s">
        <v>6316</v>
      </c>
      <c r="C741" s="2">
        <v>-2338</v>
      </c>
      <c r="D741" s="2" t="s">
        <v>69</v>
      </c>
      <c r="E741" s="2">
        <v>-41663.16</v>
      </c>
      <c r="F741" s="2" t="s">
        <v>69</v>
      </c>
    </row>
    <row r="742">
      <c r="A742" s="2" t="s">
        <v>13006</v>
      </c>
      <c r="B742" s="2" t="s">
        <v>13007</v>
      </c>
      <c r="C742" s="2">
        <v>-108</v>
      </c>
      <c r="D742" s="2" t="s">
        <v>69</v>
      </c>
      <c r="E742" s="2">
        <v>-10861.56</v>
      </c>
      <c r="F742" s="2" t="s">
        <v>69</v>
      </c>
    </row>
    <row r="743">
      <c r="A743" s="2" t="s">
        <v>13974</v>
      </c>
      <c r="B743" s="2" t="s">
        <v>13975</v>
      </c>
      <c r="C743" s="2">
        <v>390</v>
      </c>
      <c r="D743" s="2" t="s">
        <v>69</v>
      </c>
      <c r="E743" s="2">
        <v>6286.8</v>
      </c>
      <c r="F743" s="2" t="s">
        <v>69</v>
      </c>
    </row>
    <row r="744">
      <c r="A744" s="2" t="s">
        <v>6323</v>
      </c>
      <c r="B744" s="2" t="s">
        <v>6324</v>
      </c>
      <c r="C744" s="2">
        <v>102</v>
      </c>
      <c r="D744" s="2" t="s">
        <v>69</v>
      </c>
      <c r="E744" s="2">
        <v>7671.42</v>
      </c>
      <c r="F744" s="2" t="s">
        <v>69</v>
      </c>
    </row>
    <row r="745">
      <c r="A745" s="2" t="s">
        <v>13012</v>
      </c>
      <c r="B745" s="2" t="s">
        <v>13013</v>
      </c>
      <c r="C745" s="2">
        <v>-82</v>
      </c>
      <c r="D745" s="2" t="s">
        <v>69</v>
      </c>
      <c r="E745" s="2">
        <v>-902</v>
      </c>
      <c r="F745" s="2" t="s">
        <v>69</v>
      </c>
    </row>
    <row r="746">
      <c r="A746" s="2" t="s">
        <v>13014</v>
      </c>
      <c r="B746" s="2" t="s">
        <v>13015</v>
      </c>
      <c r="C746" s="2">
        <v>85</v>
      </c>
      <c r="D746" s="2" t="s">
        <v>69</v>
      </c>
      <c r="E746" s="2">
        <v>1035.3</v>
      </c>
      <c r="F746" s="2" t="s">
        <v>69</v>
      </c>
    </row>
    <row r="747">
      <c r="A747" s="2" t="s">
        <v>6335</v>
      </c>
      <c r="B747" s="2" t="s">
        <v>6336</v>
      </c>
      <c r="C747" s="2">
        <v>86</v>
      </c>
      <c r="D747" s="2" t="s">
        <v>69</v>
      </c>
      <c r="E747" s="2">
        <v>1768.95</v>
      </c>
      <c r="F747" s="2" t="s">
        <v>69</v>
      </c>
    </row>
    <row r="748">
      <c r="A748" s="2" t="s">
        <v>6335</v>
      </c>
      <c r="B748" s="2" t="s">
        <v>6336</v>
      </c>
      <c r="C748" s="2">
        <v>-495</v>
      </c>
      <c r="D748" s="2" t="s">
        <v>69</v>
      </c>
      <c r="E748" s="2">
        <v>-10181.72</v>
      </c>
      <c r="F748" s="2" t="s">
        <v>69</v>
      </c>
    </row>
    <row r="749">
      <c r="A749" s="2" t="s">
        <v>6337</v>
      </c>
      <c r="B749" s="2" t="s">
        <v>6338</v>
      </c>
      <c r="C749" s="2">
        <v>-861</v>
      </c>
      <c r="D749" s="2" t="s">
        <v>69</v>
      </c>
      <c r="E749" s="2">
        <v>-90473.88</v>
      </c>
      <c r="F749" s="2" t="s">
        <v>69</v>
      </c>
    </row>
    <row r="750">
      <c r="A750" s="2" t="s">
        <v>6339</v>
      </c>
      <c r="B750" s="2" t="s">
        <v>6340</v>
      </c>
      <c r="C750" s="2">
        <v>2021</v>
      </c>
      <c r="D750" s="2" t="s">
        <v>69</v>
      </c>
      <c r="E750" s="2">
        <v>101737.14</v>
      </c>
      <c r="F750" s="2" t="s">
        <v>69</v>
      </c>
    </row>
    <row r="751">
      <c r="A751" s="2" t="s">
        <v>6341</v>
      </c>
      <c r="B751" s="2" t="s">
        <v>6342</v>
      </c>
      <c r="C751" s="2">
        <v>930</v>
      </c>
      <c r="D751" s="2" t="s">
        <v>69</v>
      </c>
      <c r="E751" s="2">
        <v>188297.1</v>
      </c>
      <c r="F751" s="2" t="s">
        <v>69</v>
      </c>
    </row>
    <row r="752">
      <c r="A752" s="2" t="s">
        <v>6341</v>
      </c>
      <c r="B752" s="2" t="s">
        <v>6342</v>
      </c>
      <c r="C752" s="2">
        <v>-78</v>
      </c>
      <c r="D752" s="2" t="s">
        <v>69</v>
      </c>
      <c r="E752" s="2">
        <v>-15792.66</v>
      </c>
      <c r="F752" s="2" t="s">
        <v>69</v>
      </c>
    </row>
    <row r="753">
      <c r="A753" s="2" t="s">
        <v>6343</v>
      </c>
      <c r="B753" s="2" t="s">
        <v>6344</v>
      </c>
      <c r="C753" s="2">
        <v>503</v>
      </c>
      <c r="D753" s="2" t="s">
        <v>69</v>
      </c>
      <c r="E753" s="2">
        <v>58664.89</v>
      </c>
      <c r="F753" s="2" t="s">
        <v>69</v>
      </c>
    </row>
    <row r="754">
      <c r="A754" s="2" t="s">
        <v>13019</v>
      </c>
      <c r="B754" s="2" t="s">
        <v>13020</v>
      </c>
      <c r="C754" s="2">
        <v>-82</v>
      </c>
      <c r="D754" s="2" t="s">
        <v>69</v>
      </c>
      <c r="E754" s="2">
        <v>-3133.22</v>
      </c>
      <c r="F754" s="2" t="s">
        <v>69</v>
      </c>
    </row>
    <row r="755">
      <c r="A755" s="2" t="s">
        <v>6349</v>
      </c>
      <c r="B755" s="2" t="s">
        <v>6350</v>
      </c>
      <c r="C755" s="2">
        <v>4</v>
      </c>
      <c r="D755" s="2" t="s">
        <v>69</v>
      </c>
      <c r="E755" s="2">
        <v>868.56</v>
      </c>
      <c r="F755" s="2" t="s">
        <v>69</v>
      </c>
    </row>
    <row r="756">
      <c r="A756" s="2" t="s">
        <v>13976</v>
      </c>
      <c r="B756" s="2" t="s">
        <v>13977</v>
      </c>
      <c r="C756" s="2">
        <v>-356</v>
      </c>
      <c r="D756" s="2" t="s">
        <v>12818</v>
      </c>
      <c r="E756" s="2">
        <v>-4358.39</v>
      </c>
      <c r="F756" s="2" t="s">
        <v>12818</v>
      </c>
    </row>
    <row r="757">
      <c r="A757" s="2" t="s">
        <v>13978</v>
      </c>
      <c r="B757" s="2" t="s">
        <v>13979</v>
      </c>
      <c r="C757" s="2">
        <v>463</v>
      </c>
      <c r="D757" s="2" t="s">
        <v>69</v>
      </c>
      <c r="E757" s="2">
        <v>3259.52</v>
      </c>
      <c r="F757" s="2" t="s">
        <v>69</v>
      </c>
    </row>
    <row r="758">
      <c r="A758" s="2" t="s">
        <v>6353</v>
      </c>
      <c r="B758" s="2" t="s">
        <v>6354</v>
      </c>
      <c r="C758" s="2">
        <v>-47</v>
      </c>
      <c r="D758" s="2" t="s">
        <v>69</v>
      </c>
      <c r="E758" s="2">
        <v>-3171.09</v>
      </c>
      <c r="F758" s="2" t="s">
        <v>69</v>
      </c>
    </row>
    <row r="759">
      <c r="A759" s="2" t="s">
        <v>6355</v>
      </c>
      <c r="B759" s="2" t="s">
        <v>6356</v>
      </c>
      <c r="C759" s="2">
        <v>-12</v>
      </c>
      <c r="D759" s="2" t="s">
        <v>69</v>
      </c>
      <c r="E759" s="2">
        <v>-1238.28</v>
      </c>
      <c r="F759" s="2" t="s">
        <v>69</v>
      </c>
    </row>
    <row r="760">
      <c r="A760" s="2" t="s">
        <v>13980</v>
      </c>
      <c r="B760" s="2" t="s">
        <v>13981</v>
      </c>
      <c r="C760" s="2">
        <v>160</v>
      </c>
      <c r="D760" s="2" t="s">
        <v>69</v>
      </c>
      <c r="E760" s="2">
        <v>1414.4</v>
      </c>
      <c r="F760" s="2" t="s">
        <v>69</v>
      </c>
    </row>
    <row r="761">
      <c r="A761" s="2" t="s">
        <v>13982</v>
      </c>
      <c r="B761" s="2" t="s">
        <v>6360</v>
      </c>
      <c r="C761" s="2">
        <v>-254</v>
      </c>
      <c r="D761" s="2" t="s">
        <v>69</v>
      </c>
      <c r="E761" s="2">
        <v>-8956.04</v>
      </c>
      <c r="F761" s="2" t="s">
        <v>69</v>
      </c>
    </row>
    <row r="762">
      <c r="A762" s="2" t="s">
        <v>6361</v>
      </c>
      <c r="B762" s="2" t="s">
        <v>6362</v>
      </c>
      <c r="C762" s="2">
        <v>1776</v>
      </c>
      <c r="D762" s="2" t="s">
        <v>69</v>
      </c>
      <c r="E762" s="2">
        <v>94341.12</v>
      </c>
      <c r="F762" s="2" t="s">
        <v>69</v>
      </c>
    </row>
    <row r="763">
      <c r="A763" s="2" t="s">
        <v>6363</v>
      </c>
      <c r="B763" s="2" t="s">
        <v>6364</v>
      </c>
      <c r="C763" s="2">
        <v>6</v>
      </c>
      <c r="D763" s="2" t="s">
        <v>69</v>
      </c>
      <c r="E763" s="2">
        <v>1370.82</v>
      </c>
      <c r="F763" s="2" t="s">
        <v>69</v>
      </c>
    </row>
    <row r="764">
      <c r="A764" s="2" t="s">
        <v>6367</v>
      </c>
      <c r="B764" s="2" t="s">
        <v>6368</v>
      </c>
      <c r="C764" s="2">
        <v>309</v>
      </c>
      <c r="D764" s="2" t="s">
        <v>69</v>
      </c>
      <c r="E764" s="2">
        <v>23660.13</v>
      </c>
      <c r="F764" s="2" t="s">
        <v>69</v>
      </c>
    </row>
    <row r="765">
      <c r="A765" s="2" t="s">
        <v>6379</v>
      </c>
      <c r="B765" s="2" t="s">
        <v>6380</v>
      </c>
      <c r="C765" s="2">
        <v>88</v>
      </c>
      <c r="D765" s="2" t="s">
        <v>69</v>
      </c>
      <c r="E765" s="2">
        <v>6130.08</v>
      </c>
      <c r="F765" s="2" t="s">
        <v>69</v>
      </c>
    </row>
    <row r="766">
      <c r="A766" s="2" t="s">
        <v>6379</v>
      </c>
      <c r="B766" s="2" t="s">
        <v>6380</v>
      </c>
      <c r="C766" s="2">
        <v>-16</v>
      </c>
      <c r="D766" s="2" t="s">
        <v>69</v>
      </c>
      <c r="E766" s="2">
        <v>-1114.56</v>
      </c>
      <c r="F766" s="2" t="s">
        <v>69</v>
      </c>
    </row>
    <row r="767">
      <c r="A767" s="2" t="s">
        <v>13026</v>
      </c>
      <c r="B767" s="2" t="s">
        <v>13027</v>
      </c>
      <c r="C767" s="2">
        <v>3</v>
      </c>
      <c r="D767" s="2" t="s">
        <v>69</v>
      </c>
      <c r="E767" s="2">
        <v>26.82</v>
      </c>
      <c r="F767" s="2" t="s">
        <v>69</v>
      </c>
    </row>
    <row r="768">
      <c r="A768" s="2" t="s">
        <v>13026</v>
      </c>
      <c r="B768" s="2" t="s">
        <v>13027</v>
      </c>
      <c r="C768" s="2">
        <v>-269</v>
      </c>
      <c r="D768" s="2" t="s">
        <v>69</v>
      </c>
      <c r="E768" s="2">
        <v>-2404.86</v>
      </c>
      <c r="F768" s="2" t="s">
        <v>69</v>
      </c>
    </row>
    <row r="769">
      <c r="A769" s="2" t="s">
        <v>13983</v>
      </c>
      <c r="B769" s="2" t="s">
        <v>13984</v>
      </c>
      <c r="C769" s="2">
        <v>588</v>
      </c>
      <c r="D769" s="2" t="s">
        <v>69</v>
      </c>
      <c r="E769" s="2">
        <v>764.4</v>
      </c>
      <c r="F769" s="2" t="s">
        <v>69</v>
      </c>
    </row>
    <row r="770">
      <c r="A770" s="2" t="s">
        <v>6383</v>
      </c>
      <c r="B770" s="2" t="s">
        <v>6384</v>
      </c>
      <c r="C770" s="2">
        <v>-4085</v>
      </c>
      <c r="D770" s="2" t="s">
        <v>69</v>
      </c>
      <c r="E770" s="2">
        <v>-31536.2</v>
      </c>
      <c r="F770" s="2" t="s">
        <v>69</v>
      </c>
    </row>
    <row r="771">
      <c r="A771" s="2" t="s">
        <v>13030</v>
      </c>
      <c r="B771" s="2" t="s">
        <v>13031</v>
      </c>
      <c r="C771" s="2">
        <v>549</v>
      </c>
      <c r="D771" s="2" t="s">
        <v>69</v>
      </c>
      <c r="E771" s="2">
        <v>122717.97</v>
      </c>
      <c r="F771" s="2" t="s">
        <v>69</v>
      </c>
    </row>
    <row r="772">
      <c r="A772" s="2" t="s">
        <v>13985</v>
      </c>
      <c r="B772" s="2" t="s">
        <v>13986</v>
      </c>
      <c r="C772" s="2">
        <v>-407</v>
      </c>
      <c r="D772" s="2" t="s">
        <v>69</v>
      </c>
      <c r="E772" s="2">
        <v>-11566.94</v>
      </c>
      <c r="F772" s="2" t="s">
        <v>69</v>
      </c>
    </row>
    <row r="773">
      <c r="A773" s="2" t="s">
        <v>13032</v>
      </c>
      <c r="B773" s="2" t="s">
        <v>13033</v>
      </c>
      <c r="C773" s="2">
        <v>144</v>
      </c>
      <c r="D773" s="2" t="s">
        <v>69</v>
      </c>
      <c r="E773" s="2">
        <v>5277.6</v>
      </c>
      <c r="F773" s="2" t="s">
        <v>69</v>
      </c>
    </row>
    <row r="774">
      <c r="A774" s="2" t="s">
        <v>6389</v>
      </c>
      <c r="B774" s="2" t="s">
        <v>6390</v>
      </c>
      <c r="C774" s="2">
        <v>4</v>
      </c>
      <c r="D774" s="2" t="s">
        <v>69</v>
      </c>
      <c r="E774" s="2">
        <v>269.04</v>
      </c>
      <c r="F774" s="2" t="s">
        <v>69</v>
      </c>
    </row>
    <row r="775">
      <c r="A775" s="2" t="s">
        <v>13987</v>
      </c>
      <c r="B775" s="2" t="s">
        <v>13988</v>
      </c>
      <c r="C775" s="2">
        <v>497</v>
      </c>
      <c r="D775" s="2" t="s">
        <v>13989</v>
      </c>
      <c r="E775" s="2">
        <v>6497.75</v>
      </c>
      <c r="F775" s="2" t="s">
        <v>13989</v>
      </c>
    </row>
    <row r="776">
      <c r="A776" s="2" t="s">
        <v>13990</v>
      </c>
      <c r="B776" s="2" t="s">
        <v>13991</v>
      </c>
      <c r="C776" s="2">
        <v>-125</v>
      </c>
      <c r="D776" s="2" t="s">
        <v>12368</v>
      </c>
      <c r="E776" s="2">
        <v>-6000.6</v>
      </c>
      <c r="F776" s="2" t="s">
        <v>12368</v>
      </c>
    </row>
    <row r="777">
      <c r="A777" s="2" t="s">
        <v>13036</v>
      </c>
      <c r="B777" s="2" t="s">
        <v>13037</v>
      </c>
      <c r="C777" s="2">
        <v>-31</v>
      </c>
      <c r="D777" s="2" t="s">
        <v>69</v>
      </c>
      <c r="E777" s="2">
        <v>-61.53</v>
      </c>
      <c r="F777" s="2" t="s">
        <v>69</v>
      </c>
    </row>
    <row r="778">
      <c r="A778" s="2" t="s">
        <v>13038</v>
      </c>
      <c r="B778" s="2" t="s">
        <v>13039</v>
      </c>
      <c r="C778" s="2">
        <v>-1171</v>
      </c>
      <c r="D778" s="2" t="s">
        <v>69</v>
      </c>
      <c r="E778" s="2">
        <v>-69615.95</v>
      </c>
      <c r="F778" s="2" t="s">
        <v>69</v>
      </c>
    </row>
    <row r="779">
      <c r="A779" s="2" t="s">
        <v>13040</v>
      </c>
      <c r="B779" s="2" t="s">
        <v>13041</v>
      </c>
      <c r="C779" s="2">
        <v>-625</v>
      </c>
      <c r="D779" s="2" t="s">
        <v>69</v>
      </c>
      <c r="E779" s="2">
        <v>-35031.25</v>
      </c>
      <c r="F779" s="2" t="s">
        <v>69</v>
      </c>
    </row>
    <row r="780">
      <c r="A780" s="2" t="s">
        <v>13992</v>
      </c>
      <c r="B780" s="2" t="s">
        <v>13993</v>
      </c>
      <c r="C780" s="2">
        <v>-2516</v>
      </c>
      <c r="D780" s="2" t="s">
        <v>69</v>
      </c>
      <c r="E780" s="2">
        <v>-21134.4</v>
      </c>
      <c r="F780" s="2" t="s">
        <v>69</v>
      </c>
    </row>
    <row r="781">
      <c r="A781" s="2" t="s">
        <v>13994</v>
      </c>
      <c r="B781" s="2" t="s">
        <v>13995</v>
      </c>
      <c r="C781" s="2">
        <v>4</v>
      </c>
      <c r="D781" s="2" t="s">
        <v>69</v>
      </c>
      <c r="E781" s="2">
        <v>80</v>
      </c>
      <c r="F781" s="2" t="s">
        <v>69</v>
      </c>
    </row>
    <row r="782">
      <c r="A782" s="2" t="s">
        <v>13996</v>
      </c>
      <c r="B782" s="2" t="s">
        <v>13997</v>
      </c>
      <c r="C782" s="2">
        <v>-1381</v>
      </c>
      <c r="D782" s="2" t="s">
        <v>69</v>
      </c>
      <c r="E782" s="2">
        <v>-59534.91</v>
      </c>
      <c r="F782" s="2" t="s">
        <v>69</v>
      </c>
    </row>
    <row r="783">
      <c r="A783" s="2" t="s">
        <v>13996</v>
      </c>
      <c r="B783" s="2" t="s">
        <v>13997</v>
      </c>
      <c r="C783" s="2">
        <v>317</v>
      </c>
      <c r="D783" s="2" t="s">
        <v>69</v>
      </c>
      <c r="E783" s="2">
        <v>13665.87</v>
      </c>
      <c r="F783" s="2" t="s">
        <v>69</v>
      </c>
    </row>
    <row r="784">
      <c r="A784" s="2" t="s">
        <v>13998</v>
      </c>
      <c r="B784" s="2" t="s">
        <v>13999</v>
      </c>
      <c r="C784" s="2">
        <v>300</v>
      </c>
      <c r="D784" s="2" t="s">
        <v>12371</v>
      </c>
      <c r="E784" s="2">
        <v>15609.63</v>
      </c>
      <c r="F784" s="2" t="s">
        <v>12371</v>
      </c>
    </row>
    <row r="785">
      <c r="A785" s="2" t="s">
        <v>6407</v>
      </c>
      <c r="B785" s="2" t="s">
        <v>6408</v>
      </c>
      <c r="C785" s="2">
        <v>-117</v>
      </c>
      <c r="D785" s="2" t="s">
        <v>69</v>
      </c>
      <c r="E785" s="2">
        <v>-5135.13</v>
      </c>
      <c r="F785" s="2" t="s">
        <v>69</v>
      </c>
    </row>
    <row r="786">
      <c r="A786" s="2" t="s">
        <v>6409</v>
      </c>
      <c r="B786" s="2" t="s">
        <v>6410</v>
      </c>
      <c r="C786" s="2">
        <v>118</v>
      </c>
      <c r="D786" s="2" t="s">
        <v>69</v>
      </c>
      <c r="E786" s="2">
        <v>56137.32</v>
      </c>
      <c r="F786" s="2" t="s">
        <v>69</v>
      </c>
    </row>
    <row r="787">
      <c r="A787" s="2" t="s">
        <v>6409</v>
      </c>
      <c r="B787" s="2" t="s">
        <v>6410</v>
      </c>
      <c r="C787" s="2">
        <v>-41</v>
      </c>
      <c r="D787" s="2" t="s">
        <v>69</v>
      </c>
      <c r="E787" s="2">
        <v>-19505.34</v>
      </c>
      <c r="F787" s="2" t="s">
        <v>69</v>
      </c>
    </row>
    <row r="788">
      <c r="A788" s="2" t="s">
        <v>14000</v>
      </c>
      <c r="B788" s="2" t="s">
        <v>14001</v>
      </c>
      <c r="C788" s="2">
        <v>2727</v>
      </c>
      <c r="D788" s="2" t="s">
        <v>69</v>
      </c>
      <c r="E788" s="2">
        <v>47831.58</v>
      </c>
      <c r="F788" s="2" t="s">
        <v>69</v>
      </c>
    </row>
    <row r="789">
      <c r="A789" s="2" t="s">
        <v>6413</v>
      </c>
      <c r="B789" s="2" t="s">
        <v>6414</v>
      </c>
      <c r="C789" s="2">
        <v>143</v>
      </c>
      <c r="D789" s="2" t="s">
        <v>69</v>
      </c>
      <c r="E789" s="2">
        <v>14109.81</v>
      </c>
      <c r="F789" s="2" t="s">
        <v>69</v>
      </c>
    </row>
    <row r="790">
      <c r="A790" s="2" t="s">
        <v>13048</v>
      </c>
      <c r="B790" s="2" t="s">
        <v>13049</v>
      </c>
      <c r="C790" s="2">
        <v>-41</v>
      </c>
      <c r="D790" s="2" t="s">
        <v>69</v>
      </c>
      <c r="E790" s="2">
        <v>-6117.61</v>
      </c>
      <c r="F790" s="2" t="s">
        <v>69</v>
      </c>
    </row>
    <row r="791">
      <c r="A791" s="2" t="s">
        <v>6417</v>
      </c>
      <c r="B791" s="2" t="s">
        <v>6418</v>
      </c>
      <c r="C791" s="2">
        <v>-586</v>
      </c>
      <c r="D791" s="2" t="s">
        <v>69</v>
      </c>
      <c r="E791" s="2">
        <v>-17099.48</v>
      </c>
      <c r="F791" s="2" t="s">
        <v>69</v>
      </c>
    </row>
    <row r="792">
      <c r="A792" s="2" t="s">
        <v>6425</v>
      </c>
      <c r="B792" s="2" t="s">
        <v>6426</v>
      </c>
      <c r="C792" s="2">
        <v>797</v>
      </c>
      <c r="D792" s="2" t="s">
        <v>69</v>
      </c>
      <c r="E792" s="2">
        <v>14075.02</v>
      </c>
      <c r="F792" s="2" t="s">
        <v>69</v>
      </c>
    </row>
    <row r="793">
      <c r="A793" s="2" t="s">
        <v>14002</v>
      </c>
      <c r="B793" s="2" t="s">
        <v>14003</v>
      </c>
      <c r="C793" s="2">
        <v>518</v>
      </c>
      <c r="D793" s="2" t="s">
        <v>12371</v>
      </c>
      <c r="E793" s="2">
        <v>7956.69</v>
      </c>
      <c r="F793" s="2" t="s">
        <v>12371</v>
      </c>
    </row>
    <row r="794">
      <c r="A794" s="2" t="s">
        <v>13056</v>
      </c>
      <c r="B794" s="2" t="s">
        <v>6434</v>
      </c>
      <c r="C794" s="2">
        <v>505</v>
      </c>
      <c r="D794" s="2" t="s">
        <v>69</v>
      </c>
      <c r="E794" s="2">
        <v>41612</v>
      </c>
      <c r="F794" s="2" t="s">
        <v>69</v>
      </c>
    </row>
    <row r="795">
      <c r="A795" s="2" t="s">
        <v>13057</v>
      </c>
      <c r="B795" s="2" t="s">
        <v>14004</v>
      </c>
      <c r="C795" s="2">
        <v>-8</v>
      </c>
      <c r="D795" s="2" t="s">
        <v>69</v>
      </c>
      <c r="E795" s="2">
        <v>-160</v>
      </c>
      <c r="F795" s="2" t="s">
        <v>69</v>
      </c>
    </row>
    <row r="796">
      <c r="A796" s="2" t="s">
        <v>13057</v>
      </c>
      <c r="B796" s="2" t="s">
        <v>13058</v>
      </c>
      <c r="C796" s="2">
        <v>6</v>
      </c>
      <c r="D796" s="2" t="s">
        <v>69</v>
      </c>
      <c r="E796" s="2">
        <v>376.8</v>
      </c>
      <c r="F796" s="2" t="s">
        <v>69</v>
      </c>
    </row>
    <row r="797">
      <c r="A797" s="2" t="s">
        <v>13057</v>
      </c>
      <c r="B797" s="2" t="s">
        <v>14005</v>
      </c>
      <c r="C797" s="2">
        <v>8</v>
      </c>
      <c r="D797" s="2" t="s">
        <v>69</v>
      </c>
      <c r="E797" s="2">
        <v>400</v>
      </c>
      <c r="F797" s="2" t="s">
        <v>69</v>
      </c>
    </row>
    <row r="798">
      <c r="A798" s="2" t="s">
        <v>6435</v>
      </c>
      <c r="B798" s="2" t="s">
        <v>6436</v>
      </c>
      <c r="C798" s="2">
        <v>1666</v>
      </c>
      <c r="D798" s="2" t="s">
        <v>69</v>
      </c>
      <c r="E798" s="2">
        <v>121967.86</v>
      </c>
      <c r="F798" s="2" t="s">
        <v>69</v>
      </c>
    </row>
    <row r="799">
      <c r="A799" s="2" t="s">
        <v>14006</v>
      </c>
      <c r="B799" s="2" t="s">
        <v>14007</v>
      </c>
      <c r="C799" s="2">
        <v>2977</v>
      </c>
      <c r="D799" s="2" t="s">
        <v>69</v>
      </c>
      <c r="E799" s="2">
        <v>6400.55</v>
      </c>
      <c r="F799" s="2" t="s">
        <v>69</v>
      </c>
    </row>
    <row r="800">
      <c r="A800" s="2" t="s">
        <v>14008</v>
      </c>
      <c r="B800" s="2" t="s">
        <v>6440</v>
      </c>
      <c r="C800" s="2">
        <v>106</v>
      </c>
      <c r="D800" s="2" t="s">
        <v>69</v>
      </c>
      <c r="E800" s="2">
        <v>12728.48</v>
      </c>
      <c r="F800" s="2" t="s">
        <v>69</v>
      </c>
    </row>
    <row r="801">
      <c r="A801" s="2" t="s">
        <v>6441</v>
      </c>
      <c r="B801" s="2" t="s">
        <v>6442</v>
      </c>
      <c r="C801" s="2">
        <v>1431</v>
      </c>
      <c r="D801" s="2" t="s">
        <v>69</v>
      </c>
      <c r="E801" s="2">
        <v>32870.07</v>
      </c>
      <c r="F801" s="2" t="s">
        <v>69</v>
      </c>
    </row>
    <row r="802">
      <c r="A802" s="2" t="s">
        <v>14009</v>
      </c>
      <c r="B802" s="2" t="s">
        <v>14010</v>
      </c>
      <c r="C802" s="2">
        <v>-359</v>
      </c>
      <c r="D802" s="2" t="s">
        <v>12371</v>
      </c>
      <c r="E802" s="2">
        <v>-12517.12</v>
      </c>
      <c r="F802" s="2" t="s">
        <v>12371</v>
      </c>
    </row>
    <row r="803">
      <c r="A803" s="2" t="s">
        <v>14011</v>
      </c>
      <c r="B803" s="2" t="s">
        <v>14012</v>
      </c>
      <c r="C803" s="2">
        <v>458</v>
      </c>
      <c r="D803" s="2" t="s">
        <v>69</v>
      </c>
      <c r="E803" s="2">
        <v>1543.46</v>
      </c>
      <c r="F803" s="2" t="s">
        <v>69</v>
      </c>
    </row>
    <row r="804">
      <c r="A804" s="2" t="s">
        <v>14011</v>
      </c>
      <c r="B804" s="2" t="s">
        <v>14012</v>
      </c>
      <c r="C804" s="2">
        <v>-11258</v>
      </c>
      <c r="D804" s="2" t="s">
        <v>69</v>
      </c>
      <c r="E804" s="2">
        <v>-37939.46</v>
      </c>
      <c r="F804" s="2" t="s">
        <v>69</v>
      </c>
    </row>
    <row r="805">
      <c r="A805" s="2" t="s">
        <v>14013</v>
      </c>
      <c r="B805" s="2" t="s">
        <v>14014</v>
      </c>
      <c r="C805" s="2">
        <v>-781</v>
      </c>
      <c r="D805" s="2" t="s">
        <v>69</v>
      </c>
      <c r="E805" s="2">
        <v>-18939.25</v>
      </c>
      <c r="F805" s="2" t="s">
        <v>69</v>
      </c>
    </row>
    <row r="806">
      <c r="A806" s="2" t="s">
        <v>14015</v>
      </c>
      <c r="B806" s="2" t="s">
        <v>14016</v>
      </c>
      <c r="C806" s="2">
        <v>2289</v>
      </c>
      <c r="D806" s="2" t="s">
        <v>13199</v>
      </c>
      <c r="E806" s="2">
        <v>17136.12</v>
      </c>
      <c r="F806" s="2" t="s">
        <v>13199</v>
      </c>
    </row>
    <row r="807">
      <c r="A807" s="2" t="s">
        <v>13063</v>
      </c>
      <c r="B807" s="2" t="s">
        <v>13064</v>
      </c>
      <c r="C807" s="2">
        <v>1320</v>
      </c>
      <c r="D807" s="2" t="s">
        <v>69</v>
      </c>
      <c r="E807" s="2">
        <v>3841.2</v>
      </c>
      <c r="F807" s="2" t="s">
        <v>69</v>
      </c>
    </row>
    <row r="808">
      <c r="A808" s="2" t="s">
        <v>6447</v>
      </c>
      <c r="B808" s="2" t="s">
        <v>6448</v>
      </c>
      <c r="C808" s="2">
        <v>520</v>
      </c>
      <c r="D808" s="2" t="s">
        <v>69</v>
      </c>
      <c r="E808" s="2">
        <v>108742.4</v>
      </c>
      <c r="F808" s="2" t="s">
        <v>69</v>
      </c>
    </row>
    <row r="809">
      <c r="A809" s="2" t="s">
        <v>13065</v>
      </c>
      <c r="B809" s="2" t="s">
        <v>13066</v>
      </c>
      <c r="C809" s="2">
        <v>9875</v>
      </c>
      <c r="D809" s="2" t="s">
        <v>69</v>
      </c>
      <c r="E809" s="2">
        <v>36537.5</v>
      </c>
      <c r="F809" s="2" t="s">
        <v>69</v>
      </c>
    </row>
    <row r="810">
      <c r="A810" s="2" t="s">
        <v>6451</v>
      </c>
      <c r="B810" s="2" t="s">
        <v>6452</v>
      </c>
      <c r="C810" s="2">
        <v>-2</v>
      </c>
      <c r="D810" s="2" t="s">
        <v>69</v>
      </c>
      <c r="E810" s="2">
        <v>-579.64</v>
      </c>
      <c r="F810" s="2" t="s">
        <v>69</v>
      </c>
    </row>
    <row r="811">
      <c r="A811" s="2" t="s">
        <v>6453</v>
      </c>
      <c r="B811" s="2" t="s">
        <v>6454</v>
      </c>
      <c r="C811" s="2">
        <v>-160</v>
      </c>
      <c r="D811" s="2" t="s">
        <v>69</v>
      </c>
      <c r="E811" s="2">
        <v>-8340.8</v>
      </c>
      <c r="F811" s="2" t="s">
        <v>69</v>
      </c>
    </row>
    <row r="812">
      <c r="A812" s="2" t="s">
        <v>13069</v>
      </c>
      <c r="B812" s="2" t="s">
        <v>13070</v>
      </c>
      <c r="C812" s="2">
        <v>-3</v>
      </c>
      <c r="D812" s="2" t="s">
        <v>69</v>
      </c>
      <c r="E812" s="2">
        <v>-49.89</v>
      </c>
      <c r="F812" s="2" t="s">
        <v>69</v>
      </c>
    </row>
    <row r="813">
      <c r="A813" s="2" t="s">
        <v>13069</v>
      </c>
      <c r="B813" s="2" t="s">
        <v>13070</v>
      </c>
      <c r="C813" s="2">
        <v>2515</v>
      </c>
      <c r="D813" s="2" t="s">
        <v>69</v>
      </c>
      <c r="E813" s="2">
        <v>41824.45</v>
      </c>
      <c r="F813" s="2" t="s">
        <v>69</v>
      </c>
    </row>
    <row r="814">
      <c r="A814" s="2" t="s">
        <v>13071</v>
      </c>
      <c r="B814" s="2" t="s">
        <v>13072</v>
      </c>
      <c r="C814" s="2">
        <v>-102</v>
      </c>
      <c r="D814" s="2" t="s">
        <v>69</v>
      </c>
      <c r="E814" s="2">
        <v>-7964.16</v>
      </c>
      <c r="F814" s="2" t="s">
        <v>69</v>
      </c>
    </row>
    <row r="815">
      <c r="A815" s="2" t="s">
        <v>6463</v>
      </c>
      <c r="B815" s="2" t="s">
        <v>6464</v>
      </c>
      <c r="C815" s="2">
        <v>-20</v>
      </c>
      <c r="D815" s="2" t="s">
        <v>69</v>
      </c>
      <c r="E815" s="2">
        <v>-632.4</v>
      </c>
      <c r="F815" s="2" t="s">
        <v>69</v>
      </c>
    </row>
    <row r="816">
      <c r="A816" s="2" t="s">
        <v>14017</v>
      </c>
      <c r="B816" s="2" t="s">
        <v>14018</v>
      </c>
      <c r="C816" s="2">
        <v>161</v>
      </c>
      <c r="D816" s="2" t="s">
        <v>69</v>
      </c>
      <c r="E816" s="2">
        <v>4071.69</v>
      </c>
      <c r="F816" s="2" t="s">
        <v>69</v>
      </c>
    </row>
    <row r="817">
      <c r="A817" s="2" t="s">
        <v>11785</v>
      </c>
      <c r="B817" s="2" t="s">
        <v>14019</v>
      </c>
      <c r="C817" s="2">
        <v>180</v>
      </c>
      <c r="D817" s="2" t="s">
        <v>69</v>
      </c>
      <c r="E817" s="2">
        <v>3249</v>
      </c>
      <c r="F817" s="2" t="s">
        <v>69</v>
      </c>
    </row>
    <row r="818">
      <c r="A818" s="2" t="s">
        <v>6475</v>
      </c>
      <c r="B818" s="2" t="s">
        <v>6476</v>
      </c>
      <c r="C818" s="2">
        <v>101</v>
      </c>
      <c r="D818" s="2" t="s">
        <v>69</v>
      </c>
      <c r="E818" s="2">
        <v>50637.36</v>
      </c>
      <c r="F818" s="2" t="s">
        <v>69</v>
      </c>
    </row>
    <row r="819">
      <c r="A819" s="2" t="s">
        <v>6477</v>
      </c>
      <c r="B819" s="2" t="s">
        <v>6478</v>
      </c>
      <c r="C819" s="2">
        <v>1</v>
      </c>
      <c r="D819" s="2" t="s">
        <v>69</v>
      </c>
      <c r="E819" s="2">
        <v>3953.09</v>
      </c>
      <c r="F819" s="2" t="s">
        <v>69</v>
      </c>
    </row>
    <row r="820">
      <c r="A820" s="2" t="s">
        <v>6479</v>
      </c>
      <c r="B820" s="2" t="s">
        <v>14020</v>
      </c>
      <c r="C820" s="2">
        <v>-1</v>
      </c>
      <c r="D820" s="2" t="s">
        <v>69</v>
      </c>
      <c r="E820" s="2">
        <v>-231.5</v>
      </c>
      <c r="F820" s="2" t="s">
        <v>69</v>
      </c>
    </row>
    <row r="821">
      <c r="A821" s="2" t="s">
        <v>6479</v>
      </c>
      <c r="B821" s="2" t="s">
        <v>13076</v>
      </c>
      <c r="C821" s="2">
        <v>1063</v>
      </c>
      <c r="D821" s="2" t="s">
        <v>69</v>
      </c>
      <c r="E821" s="2">
        <v>143632.56</v>
      </c>
      <c r="F821" s="2" t="s">
        <v>69</v>
      </c>
    </row>
    <row r="822">
      <c r="A822" s="2" t="s">
        <v>6481</v>
      </c>
      <c r="B822" s="2" t="s">
        <v>6482</v>
      </c>
      <c r="C822" s="2">
        <v>-10</v>
      </c>
      <c r="D822" s="2" t="s">
        <v>69</v>
      </c>
      <c r="E822" s="2">
        <v>-4366</v>
      </c>
      <c r="F822" s="2" t="s">
        <v>69</v>
      </c>
    </row>
    <row r="823">
      <c r="A823" s="2" t="s">
        <v>14021</v>
      </c>
      <c r="B823" s="2" t="s">
        <v>14022</v>
      </c>
      <c r="C823" s="2">
        <v>61</v>
      </c>
      <c r="D823" s="2" t="s">
        <v>69</v>
      </c>
      <c r="E823" s="2">
        <v>2902.99</v>
      </c>
      <c r="F823" s="2" t="s">
        <v>69</v>
      </c>
    </row>
    <row r="824">
      <c r="A824" s="2" t="s">
        <v>14023</v>
      </c>
      <c r="B824" s="2" t="s">
        <v>14024</v>
      </c>
      <c r="C824" s="2">
        <v>502</v>
      </c>
      <c r="D824" s="2" t="s">
        <v>69</v>
      </c>
      <c r="E824" s="2">
        <v>5020</v>
      </c>
      <c r="F824" s="2" t="s">
        <v>69</v>
      </c>
    </row>
    <row r="825">
      <c r="A825" s="2" t="s">
        <v>6483</v>
      </c>
      <c r="B825" s="2" t="s">
        <v>6484</v>
      </c>
      <c r="C825" s="2">
        <v>1170</v>
      </c>
      <c r="D825" s="2" t="s">
        <v>69</v>
      </c>
      <c r="E825" s="2">
        <v>10682.1</v>
      </c>
      <c r="F825" s="2" t="s">
        <v>69</v>
      </c>
    </row>
    <row r="826">
      <c r="A826" s="2" t="s">
        <v>6485</v>
      </c>
      <c r="B826" s="2" t="s">
        <v>6486</v>
      </c>
      <c r="C826" s="2">
        <v>-1084</v>
      </c>
      <c r="D826" s="2" t="s">
        <v>69</v>
      </c>
      <c r="E826" s="2">
        <v>-33354.68</v>
      </c>
      <c r="F826" s="2" t="s">
        <v>69</v>
      </c>
    </row>
    <row r="827">
      <c r="A827" s="2" t="s">
        <v>6487</v>
      </c>
      <c r="B827" s="2" t="s">
        <v>6488</v>
      </c>
      <c r="C827" s="2">
        <v>-80</v>
      </c>
      <c r="D827" s="2" t="s">
        <v>69</v>
      </c>
      <c r="E827" s="2">
        <v>-16786.4</v>
      </c>
      <c r="F827" s="2" t="s">
        <v>69</v>
      </c>
    </row>
    <row r="828">
      <c r="A828" s="2" t="s">
        <v>6489</v>
      </c>
      <c r="B828" s="2" t="s">
        <v>6490</v>
      </c>
      <c r="C828" s="2">
        <v>128</v>
      </c>
      <c r="D828" s="2" t="s">
        <v>69</v>
      </c>
      <c r="E828" s="2">
        <v>24367.36</v>
      </c>
      <c r="F828" s="2" t="s">
        <v>69</v>
      </c>
    </row>
    <row r="829">
      <c r="A829" s="2" t="s">
        <v>13085</v>
      </c>
      <c r="B829" s="2" t="s">
        <v>13086</v>
      </c>
      <c r="C829" s="2">
        <v>41088</v>
      </c>
      <c r="D829" s="2" t="s">
        <v>69</v>
      </c>
      <c r="E829" s="2">
        <v>3903.36</v>
      </c>
      <c r="F829" s="2" t="s">
        <v>69</v>
      </c>
    </row>
    <row r="830">
      <c r="A830" s="2" t="s">
        <v>14025</v>
      </c>
      <c r="B830" s="2" t="s">
        <v>6494</v>
      </c>
      <c r="C830" s="2">
        <v>-273</v>
      </c>
      <c r="D830" s="2" t="s">
        <v>69</v>
      </c>
      <c r="E830" s="2">
        <v>-4518.15</v>
      </c>
      <c r="F830" s="2" t="s">
        <v>69</v>
      </c>
    </row>
    <row r="831">
      <c r="A831" s="2" t="s">
        <v>6495</v>
      </c>
      <c r="B831" s="2" t="s">
        <v>6496</v>
      </c>
      <c r="C831" s="2">
        <v>-42</v>
      </c>
      <c r="D831" s="2" t="s">
        <v>69</v>
      </c>
      <c r="E831" s="2">
        <v>-3657.78</v>
      </c>
      <c r="F831" s="2" t="s">
        <v>69</v>
      </c>
    </row>
    <row r="832">
      <c r="A832" s="2" t="s">
        <v>6497</v>
      </c>
      <c r="B832" s="2" t="s">
        <v>6498</v>
      </c>
      <c r="C832" s="2">
        <v>-2812</v>
      </c>
      <c r="D832" s="2" t="s">
        <v>69</v>
      </c>
      <c r="E832" s="2">
        <v>-81013.72</v>
      </c>
      <c r="F832" s="2" t="s">
        <v>69</v>
      </c>
    </row>
    <row r="833">
      <c r="A833" s="2" t="s">
        <v>6499</v>
      </c>
      <c r="B833" s="2" t="s">
        <v>6500</v>
      </c>
      <c r="C833" s="2">
        <v>-658</v>
      </c>
      <c r="D833" s="2" t="s">
        <v>69</v>
      </c>
      <c r="E833" s="2">
        <v>-31057.6</v>
      </c>
      <c r="F833" s="2" t="s">
        <v>69</v>
      </c>
    </row>
    <row r="834">
      <c r="A834" s="2" t="s">
        <v>6501</v>
      </c>
      <c r="B834" s="2" t="s">
        <v>6502</v>
      </c>
      <c r="C834" s="2">
        <v>761</v>
      </c>
      <c r="D834" s="2" t="s">
        <v>69</v>
      </c>
      <c r="E834" s="2">
        <v>19093.49</v>
      </c>
      <c r="F834" s="2" t="s">
        <v>69</v>
      </c>
    </row>
    <row r="835">
      <c r="A835" s="2" t="s">
        <v>6503</v>
      </c>
      <c r="B835" s="2" t="s">
        <v>6504</v>
      </c>
      <c r="C835" s="2">
        <v>-66</v>
      </c>
      <c r="D835" s="2" t="s">
        <v>69</v>
      </c>
      <c r="E835" s="2">
        <v>-4556.64</v>
      </c>
      <c r="F835" s="2" t="s">
        <v>69</v>
      </c>
    </row>
    <row r="836">
      <c r="A836" s="2" t="s">
        <v>14026</v>
      </c>
      <c r="B836" s="2" t="s">
        <v>14027</v>
      </c>
      <c r="C836" s="2">
        <v>103</v>
      </c>
      <c r="D836" s="2" t="s">
        <v>69</v>
      </c>
      <c r="E836" s="2">
        <v>1372.99</v>
      </c>
      <c r="F836" s="2" t="s">
        <v>69</v>
      </c>
    </row>
    <row r="837">
      <c r="A837" s="2" t="s">
        <v>6509</v>
      </c>
      <c r="B837" s="2" t="s">
        <v>6510</v>
      </c>
      <c r="C837" s="2">
        <v>-354</v>
      </c>
      <c r="D837" s="2" t="s">
        <v>69</v>
      </c>
      <c r="E837" s="2">
        <v>-19862.94</v>
      </c>
      <c r="F837" s="2" t="s">
        <v>69</v>
      </c>
    </row>
    <row r="838">
      <c r="A838" s="2" t="s">
        <v>6509</v>
      </c>
      <c r="B838" s="2" t="s">
        <v>6510</v>
      </c>
      <c r="C838" s="2">
        <v>143</v>
      </c>
      <c r="D838" s="2" t="s">
        <v>69</v>
      </c>
      <c r="E838" s="2">
        <v>8023.73</v>
      </c>
      <c r="F838" s="2" t="s">
        <v>69</v>
      </c>
    </row>
    <row r="839">
      <c r="A839" s="2" t="s">
        <v>6509</v>
      </c>
      <c r="B839" s="2" t="s">
        <v>14028</v>
      </c>
      <c r="C839" s="2">
        <v>-4</v>
      </c>
      <c r="D839" s="2" t="s">
        <v>69</v>
      </c>
      <c r="E839" s="2">
        <v>-1730</v>
      </c>
      <c r="F839" s="2" t="s">
        <v>69</v>
      </c>
    </row>
    <row r="840">
      <c r="A840" s="2" t="s">
        <v>14029</v>
      </c>
      <c r="B840" s="2" t="s">
        <v>14030</v>
      </c>
      <c r="C840" s="2">
        <v>719</v>
      </c>
      <c r="D840" s="2" t="s">
        <v>12368</v>
      </c>
      <c r="E840" s="2">
        <v>2898.78</v>
      </c>
      <c r="F840" s="2" t="s">
        <v>12368</v>
      </c>
    </row>
    <row r="841">
      <c r="A841" s="2" t="s">
        <v>14031</v>
      </c>
      <c r="B841" s="2" t="s">
        <v>14032</v>
      </c>
      <c r="C841" s="2">
        <v>186</v>
      </c>
      <c r="D841" s="2" t="s">
        <v>69</v>
      </c>
      <c r="E841" s="2">
        <v>13181.82</v>
      </c>
      <c r="F841" s="2" t="s">
        <v>69</v>
      </c>
    </row>
    <row r="842">
      <c r="A842" s="2" t="s">
        <v>13091</v>
      </c>
      <c r="B842" s="2" t="s">
        <v>13092</v>
      </c>
      <c r="C842" s="2">
        <v>78</v>
      </c>
      <c r="D842" s="2" t="s">
        <v>12678</v>
      </c>
      <c r="E842" s="2">
        <v>12379.31</v>
      </c>
      <c r="F842" s="2" t="s">
        <v>12678</v>
      </c>
    </row>
    <row r="843">
      <c r="A843" s="2" t="s">
        <v>6515</v>
      </c>
      <c r="B843" s="2" t="s">
        <v>6516</v>
      </c>
      <c r="C843" s="2">
        <v>159</v>
      </c>
      <c r="D843" s="2" t="s">
        <v>69</v>
      </c>
      <c r="E843" s="2">
        <v>9743.52</v>
      </c>
      <c r="F843" s="2" t="s">
        <v>69</v>
      </c>
    </row>
    <row r="844">
      <c r="A844" s="2" t="s">
        <v>6515</v>
      </c>
      <c r="B844" s="2" t="s">
        <v>6516</v>
      </c>
      <c r="C844" s="2">
        <v>-62</v>
      </c>
      <c r="D844" s="2" t="s">
        <v>69</v>
      </c>
      <c r="E844" s="2">
        <v>-3799.36</v>
      </c>
      <c r="F844" s="2" t="s">
        <v>69</v>
      </c>
    </row>
    <row r="845">
      <c r="A845" s="2" t="s">
        <v>14033</v>
      </c>
      <c r="B845" s="2" t="s">
        <v>14034</v>
      </c>
      <c r="C845" s="2">
        <v>23</v>
      </c>
      <c r="D845" s="2" t="s">
        <v>69</v>
      </c>
      <c r="E845" s="2">
        <v>1068.81</v>
      </c>
      <c r="F845" s="2" t="s">
        <v>69</v>
      </c>
    </row>
    <row r="846">
      <c r="A846" s="2" t="s">
        <v>14035</v>
      </c>
      <c r="B846" s="2" t="s">
        <v>14036</v>
      </c>
      <c r="C846" s="2">
        <v>8</v>
      </c>
      <c r="D846" s="2" t="s">
        <v>69</v>
      </c>
      <c r="E846" s="2">
        <v>448.8</v>
      </c>
      <c r="F846" s="2" t="s">
        <v>69</v>
      </c>
    </row>
    <row r="847">
      <c r="A847" s="2" t="s">
        <v>14035</v>
      </c>
      <c r="B847" s="2" t="s">
        <v>14036</v>
      </c>
      <c r="C847" s="2">
        <v>-8</v>
      </c>
      <c r="D847" s="2" t="s">
        <v>69</v>
      </c>
      <c r="E847" s="2">
        <v>-448.8</v>
      </c>
      <c r="F847" s="2" t="s">
        <v>69</v>
      </c>
    </row>
    <row r="848">
      <c r="A848" s="2" t="s">
        <v>14037</v>
      </c>
      <c r="B848" s="2" t="s">
        <v>14038</v>
      </c>
      <c r="C848" s="2">
        <v>4510</v>
      </c>
      <c r="D848" s="2" t="s">
        <v>69</v>
      </c>
      <c r="E848" s="2">
        <v>41492</v>
      </c>
      <c r="F848" s="2" t="s">
        <v>69</v>
      </c>
    </row>
    <row r="849">
      <c r="A849" s="2" t="s">
        <v>6517</v>
      </c>
      <c r="B849" s="2" t="s">
        <v>6518</v>
      </c>
      <c r="C849" s="2">
        <v>-95</v>
      </c>
      <c r="D849" s="2" t="s">
        <v>69</v>
      </c>
      <c r="E849" s="2">
        <v>-6219.65</v>
      </c>
      <c r="F849" s="2" t="s">
        <v>69</v>
      </c>
    </row>
    <row r="850">
      <c r="A850" s="2" t="s">
        <v>14039</v>
      </c>
      <c r="B850" s="2" t="s">
        <v>14040</v>
      </c>
      <c r="C850" s="2">
        <v>-160</v>
      </c>
      <c r="D850" s="2" t="s">
        <v>69</v>
      </c>
      <c r="E850" s="2">
        <v>-1508.8</v>
      </c>
      <c r="F850" s="2" t="s">
        <v>69</v>
      </c>
    </row>
    <row r="851">
      <c r="A851" s="2" t="s">
        <v>6519</v>
      </c>
      <c r="B851" s="2" t="s">
        <v>6520</v>
      </c>
      <c r="C851" s="2">
        <v>-88</v>
      </c>
      <c r="D851" s="2" t="s">
        <v>69</v>
      </c>
      <c r="E851" s="2">
        <v>-7513.44</v>
      </c>
      <c r="F851" s="2" t="s">
        <v>69</v>
      </c>
    </row>
    <row r="852">
      <c r="A852" s="2" t="s">
        <v>6519</v>
      </c>
      <c r="B852" s="2" t="s">
        <v>6520</v>
      </c>
      <c r="C852" s="2">
        <v>73</v>
      </c>
      <c r="D852" s="2" t="s">
        <v>69</v>
      </c>
      <c r="E852" s="2">
        <v>6232.74</v>
      </c>
      <c r="F852" s="2" t="s">
        <v>69</v>
      </c>
    </row>
    <row r="853">
      <c r="A853" s="2" t="s">
        <v>13097</v>
      </c>
      <c r="B853" s="2" t="s">
        <v>13098</v>
      </c>
      <c r="C853" s="2">
        <v>593</v>
      </c>
      <c r="D853" s="2" t="s">
        <v>69</v>
      </c>
      <c r="E853" s="2">
        <v>7774.23</v>
      </c>
      <c r="F853" s="2" t="s">
        <v>69</v>
      </c>
    </row>
    <row r="854">
      <c r="A854" s="2" t="s">
        <v>14041</v>
      </c>
      <c r="B854" s="2" t="s">
        <v>14042</v>
      </c>
      <c r="C854" s="2">
        <v>-2594</v>
      </c>
      <c r="D854" s="2" t="s">
        <v>69</v>
      </c>
      <c r="E854" s="2">
        <v>-70297.4</v>
      </c>
      <c r="F854" s="2" t="s">
        <v>69</v>
      </c>
    </row>
    <row r="855">
      <c r="A855" s="2" t="s">
        <v>14043</v>
      </c>
      <c r="B855" s="2" t="s">
        <v>14044</v>
      </c>
      <c r="C855" s="2">
        <v>-430</v>
      </c>
      <c r="D855" s="2" t="s">
        <v>69</v>
      </c>
      <c r="E855" s="2">
        <v>-4355.9</v>
      </c>
      <c r="F855" s="2" t="s">
        <v>69</v>
      </c>
    </row>
    <row r="856">
      <c r="A856" s="2" t="s">
        <v>6525</v>
      </c>
      <c r="B856" s="2" t="s">
        <v>6526</v>
      </c>
      <c r="C856" s="2">
        <v>289</v>
      </c>
      <c r="D856" s="2" t="s">
        <v>69</v>
      </c>
      <c r="E856" s="2">
        <v>63923.91</v>
      </c>
      <c r="F856" s="2" t="s">
        <v>69</v>
      </c>
    </row>
    <row r="857">
      <c r="A857" s="2" t="s">
        <v>14045</v>
      </c>
      <c r="B857" s="2" t="s">
        <v>14046</v>
      </c>
      <c r="C857" s="2">
        <v>804</v>
      </c>
      <c r="D857" s="2" t="s">
        <v>69</v>
      </c>
      <c r="E857" s="2">
        <v>582.9</v>
      </c>
      <c r="F857" s="2" t="s">
        <v>69</v>
      </c>
    </row>
    <row r="858">
      <c r="A858" s="2" t="s">
        <v>14047</v>
      </c>
      <c r="B858" s="2" t="s">
        <v>14048</v>
      </c>
      <c r="C858" s="2">
        <v>164</v>
      </c>
      <c r="D858" s="2" t="s">
        <v>69</v>
      </c>
      <c r="E858" s="2">
        <v>1936.84</v>
      </c>
      <c r="F858" s="2" t="s">
        <v>69</v>
      </c>
    </row>
    <row r="859">
      <c r="A859" s="2" t="s">
        <v>6527</v>
      </c>
      <c r="B859" s="2" t="s">
        <v>6528</v>
      </c>
      <c r="C859" s="2">
        <v>-130</v>
      </c>
      <c r="D859" s="2" t="s">
        <v>69</v>
      </c>
      <c r="E859" s="2">
        <v>-9958</v>
      </c>
      <c r="F859" s="2" t="s">
        <v>69</v>
      </c>
    </row>
    <row r="860">
      <c r="A860" s="2" t="s">
        <v>6531</v>
      </c>
      <c r="B860" s="2" t="s">
        <v>6532</v>
      </c>
      <c r="C860" s="2">
        <v>360</v>
      </c>
      <c r="D860" s="2" t="s">
        <v>69</v>
      </c>
      <c r="E860" s="2">
        <v>75009.6</v>
      </c>
      <c r="F860" s="2" t="s">
        <v>69</v>
      </c>
    </row>
    <row r="861">
      <c r="A861" s="2" t="s">
        <v>13109</v>
      </c>
      <c r="B861" s="2" t="s">
        <v>13110</v>
      </c>
      <c r="C861" s="2">
        <v>6950</v>
      </c>
      <c r="D861" s="2" t="s">
        <v>69</v>
      </c>
      <c r="E861" s="2">
        <v>69569.5</v>
      </c>
      <c r="F861" s="2" t="s">
        <v>69</v>
      </c>
    </row>
    <row r="862">
      <c r="A862" s="2" t="s">
        <v>14049</v>
      </c>
      <c r="B862" s="2" t="s">
        <v>14050</v>
      </c>
      <c r="C862" s="2">
        <v>-10</v>
      </c>
      <c r="D862" s="2" t="s">
        <v>12958</v>
      </c>
      <c r="E862" s="2">
        <v>-9013.69</v>
      </c>
      <c r="F862" s="2" t="s">
        <v>12958</v>
      </c>
    </row>
    <row r="863">
      <c r="A863" s="2" t="s">
        <v>14051</v>
      </c>
      <c r="B863" s="2" t="s">
        <v>14052</v>
      </c>
      <c r="C863" s="2">
        <v>898</v>
      </c>
      <c r="D863" s="2" t="s">
        <v>69</v>
      </c>
      <c r="E863" s="2">
        <v>15095.38</v>
      </c>
      <c r="F863" s="2" t="s">
        <v>69</v>
      </c>
    </row>
    <row r="864">
      <c r="A864" s="2" t="s">
        <v>14053</v>
      </c>
      <c r="B864" s="2" t="s">
        <v>14054</v>
      </c>
      <c r="C864" s="2">
        <v>-4461</v>
      </c>
      <c r="D864" s="2" t="s">
        <v>69</v>
      </c>
      <c r="E864" s="2">
        <v>-11420.16</v>
      </c>
      <c r="F864" s="2" t="s">
        <v>69</v>
      </c>
    </row>
    <row r="865">
      <c r="A865" s="2" t="s">
        <v>6537</v>
      </c>
      <c r="B865" s="2" t="s">
        <v>6538</v>
      </c>
      <c r="C865" s="2">
        <v>-47</v>
      </c>
      <c r="D865" s="2" t="s">
        <v>69</v>
      </c>
      <c r="E865" s="2">
        <v>-17112.23</v>
      </c>
      <c r="F865" s="2" t="s">
        <v>69</v>
      </c>
    </row>
    <row r="866">
      <c r="A866" s="2" t="s">
        <v>6541</v>
      </c>
      <c r="B866" s="2" t="s">
        <v>6542</v>
      </c>
      <c r="C866" s="2">
        <v>136</v>
      </c>
      <c r="D866" s="2" t="s">
        <v>69</v>
      </c>
      <c r="E866" s="2">
        <v>25313.68</v>
      </c>
      <c r="F866" s="2" t="s">
        <v>69</v>
      </c>
    </row>
    <row r="867">
      <c r="A867" s="2" t="s">
        <v>13116</v>
      </c>
      <c r="B867" s="2" t="s">
        <v>13117</v>
      </c>
      <c r="C867" s="2">
        <v>4552</v>
      </c>
      <c r="D867" s="2" t="s">
        <v>69</v>
      </c>
      <c r="E867" s="2">
        <v>54259.84</v>
      </c>
      <c r="F867" s="2" t="s">
        <v>69</v>
      </c>
    </row>
    <row r="868">
      <c r="A868" s="2" t="s">
        <v>6543</v>
      </c>
      <c r="B868" s="2" t="s">
        <v>6544</v>
      </c>
      <c r="C868" s="2">
        <v>-643</v>
      </c>
      <c r="D868" s="2" t="s">
        <v>69</v>
      </c>
      <c r="E868" s="2">
        <v>-7703.14</v>
      </c>
      <c r="F868" s="2" t="s">
        <v>69</v>
      </c>
    </row>
    <row r="869">
      <c r="A869" s="2" t="s">
        <v>14055</v>
      </c>
      <c r="B869" s="2" t="s">
        <v>6548</v>
      </c>
      <c r="C869" s="2">
        <v>35</v>
      </c>
      <c r="D869" s="2" t="s">
        <v>69</v>
      </c>
      <c r="E869" s="2">
        <v>3857.35</v>
      </c>
      <c r="F869" s="2" t="s">
        <v>69</v>
      </c>
    </row>
    <row r="870">
      <c r="A870" s="2" t="s">
        <v>14055</v>
      </c>
      <c r="B870" s="2" t="s">
        <v>6548</v>
      </c>
      <c r="C870" s="2">
        <v>-116</v>
      </c>
      <c r="D870" s="2" t="s">
        <v>69</v>
      </c>
      <c r="E870" s="2">
        <v>-12784.36</v>
      </c>
      <c r="F870" s="2" t="s">
        <v>69</v>
      </c>
    </row>
    <row r="871">
      <c r="A871" s="2" t="s">
        <v>6549</v>
      </c>
      <c r="B871" s="2" t="s">
        <v>6550</v>
      </c>
      <c r="C871" s="2">
        <v>-226</v>
      </c>
      <c r="D871" s="2" t="s">
        <v>69</v>
      </c>
      <c r="E871" s="2">
        <v>-12199.48</v>
      </c>
      <c r="F871" s="2" t="s">
        <v>69</v>
      </c>
    </row>
    <row r="872">
      <c r="A872" s="2" t="s">
        <v>6549</v>
      </c>
      <c r="B872" s="2" t="s">
        <v>14056</v>
      </c>
      <c r="C872" s="2">
        <v>1</v>
      </c>
      <c r="D872" s="2" t="s">
        <v>69</v>
      </c>
      <c r="E872" s="2">
        <v>852.5</v>
      </c>
      <c r="F872" s="2" t="s">
        <v>69</v>
      </c>
    </row>
    <row r="873">
      <c r="A873" s="2" t="s">
        <v>6549</v>
      </c>
      <c r="B873" s="2" t="s">
        <v>6550</v>
      </c>
      <c r="C873" s="2">
        <v>4</v>
      </c>
      <c r="D873" s="2" t="s">
        <v>69</v>
      </c>
      <c r="E873" s="2">
        <v>215.92</v>
      </c>
      <c r="F873" s="2" t="s">
        <v>69</v>
      </c>
    </row>
    <row r="874">
      <c r="A874" s="2" t="s">
        <v>6549</v>
      </c>
      <c r="B874" s="2" t="s">
        <v>14057</v>
      </c>
      <c r="C874" s="2">
        <v>-1</v>
      </c>
      <c r="D874" s="2" t="s">
        <v>69</v>
      </c>
      <c r="E874" s="2">
        <v>-310</v>
      </c>
      <c r="F874" s="2" t="s">
        <v>69</v>
      </c>
    </row>
    <row r="875">
      <c r="A875" s="2" t="s">
        <v>13120</v>
      </c>
      <c r="B875" s="2" t="s">
        <v>13121</v>
      </c>
      <c r="C875" s="2">
        <v>-29</v>
      </c>
      <c r="D875" s="2" t="s">
        <v>69</v>
      </c>
      <c r="E875" s="2">
        <v>-1443.04</v>
      </c>
      <c r="F875" s="2" t="s">
        <v>69</v>
      </c>
    </row>
    <row r="876">
      <c r="A876" s="2" t="s">
        <v>6557</v>
      </c>
      <c r="B876" s="2" t="s">
        <v>6558</v>
      </c>
      <c r="C876" s="2">
        <v>-355</v>
      </c>
      <c r="D876" s="2" t="s">
        <v>69</v>
      </c>
      <c r="E876" s="2">
        <v>-47317.95</v>
      </c>
      <c r="F876" s="2" t="s">
        <v>69</v>
      </c>
    </row>
    <row r="877">
      <c r="A877" s="2" t="s">
        <v>14058</v>
      </c>
      <c r="B877" s="2" t="s">
        <v>14059</v>
      </c>
      <c r="C877" s="2">
        <v>-5</v>
      </c>
      <c r="D877" s="2" t="s">
        <v>69</v>
      </c>
      <c r="E877" s="2">
        <v>-195.8</v>
      </c>
      <c r="F877" s="2" t="s">
        <v>69</v>
      </c>
    </row>
    <row r="878">
      <c r="A878" s="2" t="s">
        <v>14060</v>
      </c>
      <c r="B878" s="2" t="s">
        <v>14061</v>
      </c>
      <c r="C878" s="2">
        <v>-183</v>
      </c>
      <c r="D878" s="2" t="s">
        <v>69</v>
      </c>
      <c r="E878" s="2">
        <v>-6150.63</v>
      </c>
      <c r="F878" s="2" t="s">
        <v>69</v>
      </c>
    </row>
    <row r="879">
      <c r="A879" s="2" t="s">
        <v>14062</v>
      </c>
      <c r="B879" s="2" t="s">
        <v>14063</v>
      </c>
      <c r="C879" s="2">
        <v>258</v>
      </c>
      <c r="D879" s="2" t="s">
        <v>69</v>
      </c>
      <c r="E879" s="2">
        <v>2558.07</v>
      </c>
      <c r="F879" s="2" t="s">
        <v>69</v>
      </c>
    </row>
    <row r="880">
      <c r="A880" s="2" t="s">
        <v>13122</v>
      </c>
      <c r="B880" s="2" t="s">
        <v>13123</v>
      </c>
      <c r="C880" s="2">
        <v>4</v>
      </c>
      <c r="D880" s="2" t="s">
        <v>69</v>
      </c>
      <c r="E880" s="2">
        <v>1044.12</v>
      </c>
      <c r="F880" s="2" t="s">
        <v>69</v>
      </c>
    </row>
    <row r="881">
      <c r="A881" s="2" t="s">
        <v>14064</v>
      </c>
      <c r="B881" s="2" t="s">
        <v>14065</v>
      </c>
      <c r="C881" s="2">
        <v>123</v>
      </c>
      <c r="D881" s="2" t="s">
        <v>12371</v>
      </c>
      <c r="E881" s="2">
        <v>2210.19</v>
      </c>
      <c r="F881" s="2" t="s">
        <v>12371</v>
      </c>
    </row>
    <row r="882">
      <c r="A882" s="2" t="s">
        <v>6563</v>
      </c>
      <c r="B882" s="2" t="s">
        <v>6564</v>
      </c>
      <c r="C882" s="2">
        <v>-184</v>
      </c>
      <c r="D882" s="2" t="s">
        <v>69</v>
      </c>
      <c r="E882" s="2">
        <v>-6528.32</v>
      </c>
      <c r="F882" s="2" t="s">
        <v>69</v>
      </c>
    </row>
    <row r="883">
      <c r="A883" s="2" t="s">
        <v>6565</v>
      </c>
      <c r="B883" s="2" t="s">
        <v>6566</v>
      </c>
      <c r="C883" s="2">
        <v>-1000</v>
      </c>
      <c r="D883" s="2" t="s">
        <v>69</v>
      </c>
      <c r="E883" s="2">
        <v>-9560</v>
      </c>
      <c r="F883" s="2" t="s">
        <v>69</v>
      </c>
    </row>
    <row r="884">
      <c r="A884" s="2" t="s">
        <v>6567</v>
      </c>
      <c r="B884" s="2" t="s">
        <v>6568</v>
      </c>
      <c r="C884" s="2">
        <v>245</v>
      </c>
      <c r="D884" s="2" t="s">
        <v>69</v>
      </c>
      <c r="E884" s="2">
        <v>17399.9</v>
      </c>
      <c r="F884" s="2" t="s">
        <v>69</v>
      </c>
    </row>
    <row r="885">
      <c r="A885" s="2" t="s">
        <v>6569</v>
      </c>
      <c r="B885" s="2" t="s">
        <v>6570</v>
      </c>
      <c r="C885" s="2">
        <v>-236</v>
      </c>
      <c r="D885" s="2" t="s">
        <v>69</v>
      </c>
      <c r="E885" s="2">
        <v>-11011.76</v>
      </c>
      <c r="F885" s="2" t="s">
        <v>69</v>
      </c>
    </row>
    <row r="886">
      <c r="A886" s="2" t="s">
        <v>6571</v>
      </c>
      <c r="B886" s="2" t="s">
        <v>6572</v>
      </c>
      <c r="C886" s="2">
        <v>-3821</v>
      </c>
      <c r="D886" s="2" t="s">
        <v>69</v>
      </c>
      <c r="E886" s="2">
        <v>-64422.06</v>
      </c>
      <c r="F886" s="2" t="s">
        <v>69</v>
      </c>
    </row>
    <row r="887">
      <c r="A887" s="2" t="s">
        <v>13124</v>
      </c>
      <c r="B887" s="2" t="s">
        <v>13125</v>
      </c>
      <c r="C887" s="2">
        <v>9223</v>
      </c>
      <c r="D887" s="2" t="s">
        <v>69</v>
      </c>
      <c r="E887" s="2">
        <v>105326.66</v>
      </c>
      <c r="F887" s="2" t="s">
        <v>69</v>
      </c>
    </row>
    <row r="888">
      <c r="A888" s="2" t="s">
        <v>14066</v>
      </c>
      <c r="B888" s="2" t="s">
        <v>14067</v>
      </c>
      <c r="C888" s="2">
        <v>-594</v>
      </c>
      <c r="D888" s="2" t="s">
        <v>13541</v>
      </c>
      <c r="E888" s="2">
        <v>-6094.53</v>
      </c>
      <c r="F888" s="2" t="s">
        <v>13541</v>
      </c>
    </row>
    <row r="889">
      <c r="A889" s="2" t="s">
        <v>6575</v>
      </c>
      <c r="B889" s="2" t="s">
        <v>6576</v>
      </c>
      <c r="C889" s="2">
        <v>337</v>
      </c>
      <c r="D889" s="2" t="s">
        <v>69</v>
      </c>
      <c r="E889" s="2">
        <v>27489.09</v>
      </c>
      <c r="F889" s="2" t="s">
        <v>69</v>
      </c>
    </row>
    <row r="890">
      <c r="A890" s="2" t="s">
        <v>6579</v>
      </c>
      <c r="B890" s="2" t="s">
        <v>6580</v>
      </c>
      <c r="C890" s="2">
        <v>-1</v>
      </c>
      <c r="D890" s="2" t="s">
        <v>69</v>
      </c>
      <c r="E890" s="2">
        <v>-59.27</v>
      </c>
      <c r="F890" s="2" t="s">
        <v>69</v>
      </c>
    </row>
    <row r="891">
      <c r="A891" s="2" t="s">
        <v>14068</v>
      </c>
      <c r="B891" s="2" t="s">
        <v>14069</v>
      </c>
      <c r="C891" s="2">
        <v>1969</v>
      </c>
      <c r="D891" s="2" t="s">
        <v>69</v>
      </c>
      <c r="E891" s="2">
        <v>25025.99</v>
      </c>
      <c r="F891" s="2" t="s">
        <v>69</v>
      </c>
    </row>
    <row r="892">
      <c r="A892" s="2" t="s">
        <v>13134</v>
      </c>
      <c r="B892" s="2" t="s">
        <v>13135</v>
      </c>
      <c r="C892" s="2">
        <v>2001</v>
      </c>
      <c r="D892" s="2" t="s">
        <v>69</v>
      </c>
      <c r="E892" s="2">
        <v>100050</v>
      </c>
      <c r="F892" s="2" t="s">
        <v>69</v>
      </c>
    </row>
    <row r="893">
      <c r="A893" s="2" t="s">
        <v>14070</v>
      </c>
      <c r="B893" s="2" t="s">
        <v>14071</v>
      </c>
      <c r="C893" s="2">
        <v>1616</v>
      </c>
      <c r="D893" s="2" t="s">
        <v>69</v>
      </c>
      <c r="E893" s="2">
        <v>53134.08</v>
      </c>
      <c r="F893" s="2" t="s">
        <v>69</v>
      </c>
    </row>
    <row r="894">
      <c r="A894" s="2" t="s">
        <v>6595</v>
      </c>
      <c r="B894" s="2" t="s">
        <v>6596</v>
      </c>
      <c r="C894" s="2">
        <v>31</v>
      </c>
      <c r="D894" s="2" t="s">
        <v>69</v>
      </c>
      <c r="E894" s="2">
        <v>4021.32</v>
      </c>
      <c r="F894" s="2" t="s">
        <v>69</v>
      </c>
    </row>
    <row r="895">
      <c r="A895" s="2" t="s">
        <v>6597</v>
      </c>
      <c r="B895" s="2" t="s">
        <v>6598</v>
      </c>
      <c r="C895" s="2">
        <v>1868</v>
      </c>
      <c r="D895" s="2" t="s">
        <v>69</v>
      </c>
      <c r="E895" s="2">
        <v>51370</v>
      </c>
      <c r="F895" s="2" t="s">
        <v>69</v>
      </c>
    </row>
    <row r="896">
      <c r="A896" s="2" t="s">
        <v>14072</v>
      </c>
      <c r="B896" s="2" t="s">
        <v>14073</v>
      </c>
      <c r="C896" s="2">
        <v>234</v>
      </c>
      <c r="D896" s="2" t="s">
        <v>69</v>
      </c>
      <c r="E896" s="2">
        <v>2705.04</v>
      </c>
      <c r="F896" s="2" t="s">
        <v>69</v>
      </c>
    </row>
    <row r="897">
      <c r="A897" s="2" t="s">
        <v>6611</v>
      </c>
      <c r="B897" s="2" t="s">
        <v>6612</v>
      </c>
      <c r="C897" s="2">
        <v>1035</v>
      </c>
      <c r="D897" s="2" t="s">
        <v>69</v>
      </c>
      <c r="E897" s="2">
        <v>25222.95</v>
      </c>
      <c r="F897" s="2" t="s">
        <v>69</v>
      </c>
    </row>
    <row r="898">
      <c r="A898" s="2" t="s">
        <v>6613</v>
      </c>
      <c r="B898" s="2" t="s">
        <v>6614</v>
      </c>
      <c r="C898" s="2">
        <v>-1072</v>
      </c>
      <c r="D898" s="2" t="s">
        <v>69</v>
      </c>
      <c r="E898" s="2">
        <v>-106342.4</v>
      </c>
      <c r="F898" s="2" t="s">
        <v>69</v>
      </c>
    </row>
    <row r="899">
      <c r="A899" s="2" t="s">
        <v>13150</v>
      </c>
      <c r="B899" s="2" t="s">
        <v>13151</v>
      </c>
      <c r="C899" s="2">
        <v>748</v>
      </c>
      <c r="D899" s="2" t="s">
        <v>69</v>
      </c>
      <c r="E899" s="2">
        <v>2954.6</v>
      </c>
      <c r="F899" s="2" t="s">
        <v>69</v>
      </c>
    </row>
    <row r="900">
      <c r="A900" s="2" t="s">
        <v>6623</v>
      </c>
      <c r="B900" s="2" t="s">
        <v>6624</v>
      </c>
      <c r="C900" s="2">
        <v>526</v>
      </c>
      <c r="D900" s="2" t="s">
        <v>69</v>
      </c>
      <c r="E900" s="2">
        <v>30586.9</v>
      </c>
      <c r="F900" s="2" t="s">
        <v>69</v>
      </c>
    </row>
    <row r="901">
      <c r="A901" s="2" t="s">
        <v>13152</v>
      </c>
      <c r="B901" s="2" t="s">
        <v>13153</v>
      </c>
      <c r="C901" s="2">
        <v>-1068</v>
      </c>
      <c r="D901" s="2" t="s">
        <v>12371</v>
      </c>
      <c r="E901" s="2">
        <v>-37063.43</v>
      </c>
      <c r="F901" s="2" t="s">
        <v>12371</v>
      </c>
    </row>
    <row r="902">
      <c r="A902" s="2" t="s">
        <v>14074</v>
      </c>
      <c r="B902" s="2" t="s">
        <v>14075</v>
      </c>
      <c r="C902" s="2">
        <v>237</v>
      </c>
      <c r="D902" s="2" t="s">
        <v>69</v>
      </c>
      <c r="E902" s="2">
        <v>9968.22</v>
      </c>
      <c r="F902" s="2" t="s">
        <v>69</v>
      </c>
    </row>
    <row r="903">
      <c r="A903" s="2" t="s">
        <v>6627</v>
      </c>
      <c r="B903" s="2" t="s">
        <v>6628</v>
      </c>
      <c r="C903" s="2">
        <v>144</v>
      </c>
      <c r="D903" s="2" t="s">
        <v>69</v>
      </c>
      <c r="E903" s="2">
        <v>5869.44</v>
      </c>
      <c r="F903" s="2" t="s">
        <v>69</v>
      </c>
    </row>
    <row r="904">
      <c r="A904" s="2" t="s">
        <v>14076</v>
      </c>
      <c r="B904" s="2" t="s">
        <v>14077</v>
      </c>
      <c r="C904" s="2">
        <v>144</v>
      </c>
      <c r="D904" s="2" t="s">
        <v>69</v>
      </c>
      <c r="E904" s="2">
        <v>6831.36</v>
      </c>
      <c r="F904" s="2" t="s">
        <v>69</v>
      </c>
    </row>
    <row r="905">
      <c r="A905" s="2" t="s">
        <v>14078</v>
      </c>
      <c r="B905" s="2" t="s">
        <v>14079</v>
      </c>
      <c r="C905" s="2">
        <v>345</v>
      </c>
      <c r="D905" s="2" t="s">
        <v>69</v>
      </c>
      <c r="E905" s="2">
        <v>21220.95</v>
      </c>
      <c r="F905" s="2" t="s">
        <v>69</v>
      </c>
    </row>
    <row r="906">
      <c r="A906" s="2" t="s">
        <v>6635</v>
      </c>
      <c r="B906" s="2" t="s">
        <v>6636</v>
      </c>
      <c r="C906" s="2">
        <v>1338</v>
      </c>
      <c r="D906" s="2" t="s">
        <v>69</v>
      </c>
      <c r="E906" s="2">
        <v>165055.68</v>
      </c>
      <c r="F906" s="2" t="s">
        <v>69</v>
      </c>
    </row>
    <row r="907">
      <c r="A907" s="2" t="s">
        <v>6635</v>
      </c>
      <c r="B907" s="2" t="s">
        <v>14080</v>
      </c>
      <c r="C907" s="2">
        <v>-1</v>
      </c>
      <c r="D907" s="2" t="s">
        <v>69</v>
      </c>
      <c r="E907" s="2">
        <v>-235</v>
      </c>
      <c r="F907" s="2" t="s">
        <v>69</v>
      </c>
    </row>
    <row r="908">
      <c r="A908" s="2" t="s">
        <v>6637</v>
      </c>
      <c r="B908" s="2" t="s">
        <v>6638</v>
      </c>
      <c r="C908" s="2">
        <v>-121</v>
      </c>
      <c r="D908" s="2" t="s">
        <v>69</v>
      </c>
      <c r="E908" s="2">
        <v>-10629.85</v>
      </c>
      <c r="F908" s="2" t="s">
        <v>69</v>
      </c>
    </row>
    <row r="909">
      <c r="A909" s="2" t="s">
        <v>6643</v>
      </c>
      <c r="B909" s="2" t="s">
        <v>6644</v>
      </c>
      <c r="C909" s="2">
        <v>-72</v>
      </c>
      <c r="D909" s="2" t="s">
        <v>69</v>
      </c>
      <c r="E909" s="2">
        <v>-8794.08</v>
      </c>
      <c r="F909" s="2" t="s">
        <v>69</v>
      </c>
    </row>
    <row r="910">
      <c r="A910" s="2" t="s">
        <v>14081</v>
      </c>
      <c r="B910" s="2" t="s">
        <v>14082</v>
      </c>
      <c r="C910" s="2">
        <v>2394</v>
      </c>
      <c r="D910" s="2" t="s">
        <v>69</v>
      </c>
      <c r="E910" s="2">
        <v>38315.96</v>
      </c>
      <c r="F910" s="2" t="s">
        <v>69</v>
      </c>
    </row>
    <row r="911">
      <c r="A911" s="2" t="s">
        <v>14083</v>
      </c>
      <c r="B911" s="2" t="s">
        <v>14084</v>
      </c>
      <c r="C911" s="2">
        <v>-2626</v>
      </c>
      <c r="D911" s="2" t="s">
        <v>69</v>
      </c>
      <c r="E911" s="2">
        <v>-17279.08</v>
      </c>
      <c r="F911" s="2" t="s">
        <v>69</v>
      </c>
    </row>
    <row r="912">
      <c r="A912" s="2" t="s">
        <v>6655</v>
      </c>
      <c r="B912" s="2" t="s">
        <v>6656</v>
      </c>
      <c r="C912" s="2">
        <v>-8</v>
      </c>
      <c r="D912" s="2" t="s">
        <v>69</v>
      </c>
      <c r="E912" s="2">
        <v>-611.52</v>
      </c>
      <c r="F912" s="2" t="s">
        <v>69</v>
      </c>
    </row>
    <row r="913">
      <c r="A913" s="2" t="s">
        <v>14085</v>
      </c>
      <c r="B913" s="2" t="s">
        <v>14086</v>
      </c>
      <c r="C913" s="2">
        <v>-97</v>
      </c>
      <c r="D913" s="2" t="s">
        <v>69</v>
      </c>
      <c r="E913" s="2">
        <v>-1082.52</v>
      </c>
      <c r="F913" s="2" t="s">
        <v>69</v>
      </c>
    </row>
    <row r="914">
      <c r="A914" s="2" t="s">
        <v>6661</v>
      </c>
      <c r="B914" s="2" t="s">
        <v>6662</v>
      </c>
      <c r="C914" s="2">
        <v>-525</v>
      </c>
      <c r="D914" s="2" t="s">
        <v>69</v>
      </c>
      <c r="E914" s="2">
        <v>-30376.5</v>
      </c>
      <c r="F914" s="2" t="s">
        <v>69</v>
      </c>
    </row>
    <row r="915">
      <c r="A915" s="2" t="s">
        <v>13162</v>
      </c>
      <c r="B915" s="2" t="s">
        <v>13163</v>
      </c>
      <c r="C915" s="2">
        <v>74</v>
      </c>
      <c r="D915" s="2" t="s">
        <v>69</v>
      </c>
      <c r="E915" s="2">
        <v>8636.54</v>
      </c>
      <c r="F915" s="2" t="s">
        <v>69</v>
      </c>
    </row>
    <row r="916">
      <c r="A916" s="2" t="s">
        <v>6663</v>
      </c>
      <c r="B916" s="2" t="s">
        <v>6664</v>
      </c>
      <c r="C916" s="2">
        <v>197</v>
      </c>
      <c r="D916" s="2" t="s">
        <v>69</v>
      </c>
      <c r="E916" s="2">
        <v>19434.05</v>
      </c>
      <c r="F916" s="2" t="s">
        <v>69</v>
      </c>
    </row>
    <row r="917">
      <c r="A917" s="2" t="s">
        <v>6665</v>
      </c>
      <c r="B917" s="2" t="s">
        <v>6666</v>
      </c>
      <c r="C917" s="2">
        <v>-734</v>
      </c>
      <c r="D917" s="2" t="s">
        <v>69</v>
      </c>
      <c r="E917" s="2">
        <v>-26123.06</v>
      </c>
      <c r="F917" s="2" t="s">
        <v>69</v>
      </c>
    </row>
    <row r="918">
      <c r="A918" s="2" t="s">
        <v>6667</v>
      </c>
      <c r="B918" s="2" t="s">
        <v>6668</v>
      </c>
      <c r="C918" s="2">
        <v>10</v>
      </c>
      <c r="D918" s="2" t="s">
        <v>69</v>
      </c>
      <c r="E918" s="2">
        <v>5435.6</v>
      </c>
      <c r="F918" s="2" t="s">
        <v>69</v>
      </c>
    </row>
    <row r="919">
      <c r="A919" s="2" t="s">
        <v>14087</v>
      </c>
      <c r="B919" s="2" t="s">
        <v>14088</v>
      </c>
      <c r="C919" s="2">
        <v>7</v>
      </c>
      <c r="D919" s="2" t="s">
        <v>69</v>
      </c>
      <c r="E919" s="2">
        <v>75.25</v>
      </c>
      <c r="F919" s="2" t="s">
        <v>69</v>
      </c>
    </row>
    <row r="920">
      <c r="A920" s="2" t="s">
        <v>14089</v>
      </c>
      <c r="B920" s="2" t="s">
        <v>14090</v>
      </c>
      <c r="C920" s="2">
        <v>32</v>
      </c>
      <c r="D920" s="2" t="s">
        <v>69</v>
      </c>
      <c r="E920" s="2">
        <v>989.76</v>
      </c>
      <c r="F920" s="2" t="s">
        <v>69</v>
      </c>
    </row>
    <row r="921">
      <c r="A921" s="2" t="s">
        <v>14091</v>
      </c>
      <c r="B921" s="2" t="s">
        <v>14092</v>
      </c>
      <c r="C921" s="2">
        <v>12</v>
      </c>
      <c r="D921" s="2" t="s">
        <v>69</v>
      </c>
      <c r="E921" s="2">
        <v>324.36</v>
      </c>
      <c r="F921" s="2" t="s">
        <v>69</v>
      </c>
    </row>
    <row r="922">
      <c r="A922" s="2" t="s">
        <v>6677</v>
      </c>
      <c r="B922" s="2" t="s">
        <v>6678</v>
      </c>
      <c r="C922" s="2">
        <v>70</v>
      </c>
      <c r="D922" s="2" t="s">
        <v>69</v>
      </c>
      <c r="E922" s="2">
        <v>11659.9</v>
      </c>
      <c r="F922" s="2" t="s">
        <v>69</v>
      </c>
    </row>
    <row r="923">
      <c r="A923" s="2" t="s">
        <v>6679</v>
      </c>
      <c r="B923" s="2" t="s">
        <v>6680</v>
      </c>
      <c r="C923" s="2">
        <v>-110</v>
      </c>
      <c r="D923" s="2" t="s">
        <v>69</v>
      </c>
      <c r="E923" s="2">
        <v>-9698.7</v>
      </c>
      <c r="F923" s="2" t="s">
        <v>69</v>
      </c>
    </row>
    <row r="924">
      <c r="A924" s="2" t="s">
        <v>6679</v>
      </c>
      <c r="B924" s="2" t="s">
        <v>6680</v>
      </c>
      <c r="C924" s="2">
        <v>66</v>
      </c>
      <c r="D924" s="2" t="s">
        <v>69</v>
      </c>
      <c r="E924" s="2">
        <v>5819.22</v>
      </c>
      <c r="F924" s="2" t="s">
        <v>69</v>
      </c>
    </row>
    <row r="925">
      <c r="A925" s="2" t="s">
        <v>14093</v>
      </c>
      <c r="B925" s="2" t="s">
        <v>14094</v>
      </c>
      <c r="C925" s="2">
        <v>-1494</v>
      </c>
      <c r="D925" s="2" t="s">
        <v>69</v>
      </c>
      <c r="E925" s="2">
        <v>-14536.62</v>
      </c>
      <c r="F925" s="2" t="s">
        <v>69</v>
      </c>
    </row>
    <row r="926">
      <c r="A926" s="2" t="s">
        <v>14095</v>
      </c>
      <c r="B926" s="2" t="s">
        <v>14096</v>
      </c>
      <c r="C926" s="2">
        <v>-4273</v>
      </c>
      <c r="D926" s="2" t="s">
        <v>69</v>
      </c>
      <c r="E926" s="2">
        <v>-22390.52</v>
      </c>
      <c r="F926" s="2" t="s">
        <v>69</v>
      </c>
    </row>
    <row r="927">
      <c r="A927" s="2" t="s">
        <v>13166</v>
      </c>
      <c r="B927" s="2" t="s">
        <v>13167</v>
      </c>
      <c r="C927" s="2">
        <v>882</v>
      </c>
      <c r="D927" s="2" t="s">
        <v>69</v>
      </c>
      <c r="E927" s="2">
        <v>28294.56</v>
      </c>
      <c r="F927" s="2" t="s">
        <v>69</v>
      </c>
    </row>
    <row r="928">
      <c r="A928" s="2" t="s">
        <v>13170</v>
      </c>
      <c r="B928" s="2" t="s">
        <v>13171</v>
      </c>
      <c r="C928" s="2">
        <v>1903</v>
      </c>
      <c r="D928" s="2" t="s">
        <v>69</v>
      </c>
      <c r="E928" s="2">
        <v>4719.44</v>
      </c>
      <c r="F928" s="2" t="s">
        <v>69</v>
      </c>
    </row>
    <row r="929">
      <c r="A929" s="2" t="s">
        <v>13172</v>
      </c>
      <c r="B929" s="2" t="s">
        <v>6690</v>
      </c>
      <c r="C929" s="2">
        <v>131</v>
      </c>
      <c r="D929" s="2" t="s">
        <v>69</v>
      </c>
      <c r="E929" s="2">
        <v>33842.54</v>
      </c>
      <c r="F929" s="2" t="s">
        <v>69</v>
      </c>
    </row>
    <row r="930">
      <c r="A930" s="2" t="s">
        <v>13177</v>
      </c>
      <c r="B930" s="2" t="s">
        <v>13178</v>
      </c>
      <c r="C930" s="2">
        <v>41</v>
      </c>
      <c r="D930" s="2" t="s">
        <v>69</v>
      </c>
      <c r="E930" s="2">
        <v>1145.54</v>
      </c>
      <c r="F930" s="2" t="s">
        <v>69</v>
      </c>
    </row>
    <row r="931">
      <c r="A931" s="2" t="s">
        <v>6695</v>
      </c>
      <c r="B931" s="2" t="s">
        <v>6696</v>
      </c>
      <c r="C931" s="2">
        <v>43</v>
      </c>
      <c r="D931" s="2" t="s">
        <v>69</v>
      </c>
      <c r="E931" s="2">
        <v>10196.16</v>
      </c>
      <c r="F931" s="2" t="s">
        <v>69</v>
      </c>
    </row>
    <row r="932">
      <c r="A932" s="2" t="s">
        <v>6697</v>
      </c>
      <c r="B932" s="2" t="s">
        <v>6698</v>
      </c>
      <c r="C932" s="2">
        <v>-410</v>
      </c>
      <c r="D932" s="2" t="s">
        <v>69</v>
      </c>
      <c r="E932" s="2">
        <v>-82984</v>
      </c>
      <c r="F932" s="2" t="s">
        <v>69</v>
      </c>
    </row>
    <row r="933">
      <c r="A933" s="2" t="s">
        <v>6701</v>
      </c>
      <c r="B933" s="2" t="s">
        <v>6702</v>
      </c>
      <c r="C933" s="2">
        <v>-51</v>
      </c>
      <c r="D933" s="2" t="s">
        <v>69</v>
      </c>
      <c r="E933" s="2">
        <v>-18938.34</v>
      </c>
      <c r="F933" s="2" t="s">
        <v>69</v>
      </c>
    </row>
    <row r="934">
      <c r="A934" s="2" t="s">
        <v>14097</v>
      </c>
      <c r="B934" s="2" t="s">
        <v>14098</v>
      </c>
      <c r="C934" s="2">
        <v>-135</v>
      </c>
      <c r="D934" s="2" t="s">
        <v>12368</v>
      </c>
      <c r="E934" s="2">
        <v>-9442.25</v>
      </c>
      <c r="F934" s="2" t="s">
        <v>12368</v>
      </c>
    </row>
    <row r="935">
      <c r="A935" s="2" t="s">
        <v>6705</v>
      </c>
      <c r="B935" s="2" t="s">
        <v>13183</v>
      </c>
      <c r="C935" s="2">
        <v>-122</v>
      </c>
      <c r="D935" s="2" t="s">
        <v>69</v>
      </c>
      <c r="E935" s="2">
        <v>-6883.24</v>
      </c>
      <c r="F935" s="2" t="s">
        <v>69</v>
      </c>
    </row>
    <row r="936">
      <c r="A936" s="2" t="s">
        <v>6705</v>
      </c>
      <c r="B936" s="2" t="s">
        <v>13183</v>
      </c>
      <c r="C936" s="2">
        <v>416</v>
      </c>
      <c r="D936" s="2" t="s">
        <v>69</v>
      </c>
      <c r="E936" s="2">
        <v>23470.72</v>
      </c>
      <c r="F936" s="2" t="s">
        <v>69</v>
      </c>
    </row>
    <row r="937">
      <c r="A937" s="2" t="s">
        <v>14099</v>
      </c>
      <c r="B937" s="2" t="s">
        <v>14100</v>
      </c>
      <c r="C937" s="2">
        <v>-1839</v>
      </c>
      <c r="D937" s="2" t="s">
        <v>69</v>
      </c>
      <c r="E937" s="2">
        <v>-46986.45</v>
      </c>
      <c r="F937" s="2" t="s">
        <v>69</v>
      </c>
    </row>
    <row r="938">
      <c r="A938" s="2" t="s">
        <v>14101</v>
      </c>
      <c r="B938" s="2" t="s">
        <v>14102</v>
      </c>
      <c r="C938" s="2">
        <v>-27</v>
      </c>
      <c r="D938" s="2" t="s">
        <v>69</v>
      </c>
      <c r="E938" s="2">
        <v>-990.9</v>
      </c>
      <c r="F938" s="2" t="s">
        <v>69</v>
      </c>
    </row>
    <row r="939">
      <c r="A939" s="2" t="s">
        <v>6711</v>
      </c>
      <c r="B939" s="2" t="s">
        <v>6712</v>
      </c>
      <c r="C939" s="2">
        <v>24</v>
      </c>
      <c r="D939" s="2" t="s">
        <v>69</v>
      </c>
      <c r="E939" s="2">
        <v>2032.08</v>
      </c>
      <c r="F939" s="2" t="s">
        <v>69</v>
      </c>
    </row>
    <row r="940">
      <c r="A940" s="2" t="s">
        <v>13184</v>
      </c>
      <c r="B940" s="2" t="s">
        <v>13185</v>
      </c>
      <c r="C940" s="2">
        <v>13484</v>
      </c>
      <c r="D940" s="2" t="s">
        <v>69</v>
      </c>
      <c r="E940" s="2">
        <v>65936.76</v>
      </c>
      <c r="F940" s="2" t="s">
        <v>69</v>
      </c>
    </row>
    <row r="941">
      <c r="A941" s="2" t="s">
        <v>13186</v>
      </c>
      <c r="B941" s="2" t="s">
        <v>13187</v>
      </c>
      <c r="C941" s="2">
        <v>557</v>
      </c>
      <c r="D941" s="2" t="s">
        <v>12371</v>
      </c>
      <c r="E941" s="2">
        <v>20620.72</v>
      </c>
      <c r="F941" s="2" t="s">
        <v>12371</v>
      </c>
    </row>
    <row r="942">
      <c r="A942" s="2" t="s">
        <v>6713</v>
      </c>
      <c r="B942" s="2" t="s">
        <v>6714</v>
      </c>
      <c r="C942" s="2">
        <v>78</v>
      </c>
      <c r="D942" s="2" t="s">
        <v>69</v>
      </c>
      <c r="E942" s="2">
        <v>3842.28</v>
      </c>
      <c r="F942" s="2" t="s">
        <v>69</v>
      </c>
    </row>
    <row r="943">
      <c r="A943" s="2" t="s">
        <v>14103</v>
      </c>
      <c r="B943" s="2" t="s">
        <v>14104</v>
      </c>
      <c r="C943" s="2">
        <v>6</v>
      </c>
      <c r="D943" s="2" t="s">
        <v>69</v>
      </c>
      <c r="E943" s="2">
        <v>28056</v>
      </c>
      <c r="F943" s="2" t="s">
        <v>69</v>
      </c>
    </row>
    <row r="944">
      <c r="A944" s="2" t="s">
        <v>14105</v>
      </c>
      <c r="B944" s="2" t="s">
        <v>14106</v>
      </c>
      <c r="C944" s="2">
        <v>11</v>
      </c>
      <c r="D944" s="2" t="s">
        <v>69</v>
      </c>
      <c r="E944" s="2">
        <v>-32367.5</v>
      </c>
      <c r="F944" s="2" t="s">
        <v>69</v>
      </c>
    </row>
    <row r="945">
      <c r="A945" s="2" t="s">
        <v>6717</v>
      </c>
      <c r="B945" s="2" t="s">
        <v>6718</v>
      </c>
      <c r="C945" s="2">
        <v>4369</v>
      </c>
      <c r="D945" s="2" t="s">
        <v>69</v>
      </c>
      <c r="E945" s="2">
        <v>57496.04</v>
      </c>
      <c r="F945" s="2" t="s">
        <v>69</v>
      </c>
    </row>
    <row r="946">
      <c r="A946" s="2" t="s">
        <v>6719</v>
      </c>
      <c r="B946" s="2" t="s">
        <v>6720</v>
      </c>
      <c r="C946" s="2">
        <v>1053</v>
      </c>
      <c r="D946" s="2" t="s">
        <v>69</v>
      </c>
      <c r="E946" s="2">
        <v>6865.56</v>
      </c>
      <c r="F946" s="2" t="s">
        <v>69</v>
      </c>
    </row>
    <row r="947">
      <c r="A947" s="2" t="s">
        <v>6721</v>
      </c>
      <c r="B947" s="2" t="s">
        <v>6722</v>
      </c>
      <c r="C947" s="2">
        <v>20</v>
      </c>
      <c r="D947" s="2" t="s">
        <v>69</v>
      </c>
      <c r="E947" s="2">
        <v>1467.6</v>
      </c>
      <c r="F947" s="2" t="s">
        <v>69</v>
      </c>
    </row>
    <row r="948">
      <c r="A948" s="2" t="s">
        <v>13192</v>
      </c>
      <c r="B948" s="2" t="s">
        <v>13193</v>
      </c>
      <c r="C948" s="2">
        <v>-405</v>
      </c>
      <c r="D948" s="2" t="s">
        <v>69</v>
      </c>
      <c r="E948" s="2">
        <v>-59802.3</v>
      </c>
      <c r="F948" s="2" t="s">
        <v>69</v>
      </c>
    </row>
    <row r="949">
      <c r="A949" s="2" t="s">
        <v>13192</v>
      </c>
      <c r="B949" s="2" t="s">
        <v>13193</v>
      </c>
      <c r="C949" s="2">
        <v>59</v>
      </c>
      <c r="D949" s="2" t="s">
        <v>69</v>
      </c>
      <c r="E949" s="2">
        <v>8711.94</v>
      </c>
      <c r="F949" s="2" t="s">
        <v>69</v>
      </c>
    </row>
    <row r="950">
      <c r="A950" s="2" t="s">
        <v>6723</v>
      </c>
      <c r="B950" s="2" t="s">
        <v>6724</v>
      </c>
      <c r="C950" s="2">
        <v>288</v>
      </c>
      <c r="D950" s="2" t="s">
        <v>69</v>
      </c>
      <c r="E950" s="2">
        <v>11954.88</v>
      </c>
      <c r="F950" s="2" t="s">
        <v>69</v>
      </c>
    </row>
    <row r="951">
      <c r="A951" s="2" t="s">
        <v>6725</v>
      </c>
      <c r="B951" s="2" t="s">
        <v>6726</v>
      </c>
      <c r="C951" s="2">
        <v>393</v>
      </c>
      <c r="D951" s="2" t="s">
        <v>69</v>
      </c>
      <c r="E951" s="2">
        <v>91282.11</v>
      </c>
      <c r="F951" s="2" t="s">
        <v>69</v>
      </c>
    </row>
    <row r="952">
      <c r="A952" s="2" t="s">
        <v>14107</v>
      </c>
      <c r="B952" s="2" t="s">
        <v>14108</v>
      </c>
      <c r="C952" s="2">
        <v>2</v>
      </c>
      <c r="D952" s="2" t="s">
        <v>69</v>
      </c>
      <c r="E952" s="2">
        <v>300</v>
      </c>
      <c r="F952" s="2" t="s">
        <v>69</v>
      </c>
    </row>
    <row r="953">
      <c r="A953" s="2" t="s">
        <v>14107</v>
      </c>
      <c r="B953" s="2" t="s">
        <v>14109</v>
      </c>
      <c r="C953" s="2">
        <v>78</v>
      </c>
      <c r="D953" s="2" t="s">
        <v>69</v>
      </c>
      <c r="E953" s="2">
        <v>9981.66</v>
      </c>
      <c r="F953" s="2" t="s">
        <v>69</v>
      </c>
    </row>
    <row r="954">
      <c r="A954" s="2" t="s">
        <v>14107</v>
      </c>
      <c r="B954" s="2" t="s">
        <v>14110</v>
      </c>
      <c r="C954" s="2">
        <v>1</v>
      </c>
      <c r="D954" s="2" t="s">
        <v>69</v>
      </c>
      <c r="E954" s="2">
        <v>300</v>
      </c>
      <c r="F954" s="2" t="s">
        <v>69</v>
      </c>
    </row>
    <row r="955">
      <c r="A955" s="2" t="s">
        <v>13200</v>
      </c>
      <c r="B955" s="2" t="s">
        <v>13201</v>
      </c>
      <c r="C955" s="2">
        <v>37</v>
      </c>
      <c r="D955" s="2" t="s">
        <v>69</v>
      </c>
      <c r="E955" s="2">
        <v>382.58</v>
      </c>
      <c r="F955" s="2" t="s">
        <v>69</v>
      </c>
    </row>
    <row r="956">
      <c r="A956" s="2" t="s">
        <v>13205</v>
      </c>
      <c r="B956" s="2" t="s">
        <v>13206</v>
      </c>
      <c r="C956" s="2">
        <v>-122</v>
      </c>
      <c r="D956" s="2" t="s">
        <v>69</v>
      </c>
      <c r="E956" s="2">
        <v>-13033.26</v>
      </c>
      <c r="F956" s="2" t="s">
        <v>69</v>
      </c>
    </row>
    <row r="957">
      <c r="A957" s="2" t="s">
        <v>13207</v>
      </c>
      <c r="B957" s="2" t="s">
        <v>13208</v>
      </c>
      <c r="C957" s="2">
        <v>49</v>
      </c>
      <c r="D957" s="2" t="s">
        <v>69</v>
      </c>
      <c r="E957" s="2">
        <v>6659.59</v>
      </c>
      <c r="F957" s="2" t="s">
        <v>69</v>
      </c>
    </row>
    <row r="958">
      <c r="A958" s="2" t="s">
        <v>6727</v>
      </c>
      <c r="B958" s="2" t="s">
        <v>6728</v>
      </c>
      <c r="C958" s="2">
        <v>-9</v>
      </c>
      <c r="D958" s="2" t="s">
        <v>69</v>
      </c>
      <c r="E958" s="2">
        <v>-2613.33</v>
      </c>
      <c r="F958" s="2" t="s">
        <v>69</v>
      </c>
    </row>
    <row r="959">
      <c r="A959" s="2" t="s">
        <v>14111</v>
      </c>
      <c r="B959" s="2" t="s">
        <v>6732</v>
      </c>
      <c r="C959" s="2">
        <v>-565</v>
      </c>
      <c r="D959" s="2" t="s">
        <v>69</v>
      </c>
      <c r="E959" s="2">
        <v>-12463.9</v>
      </c>
      <c r="F959" s="2" t="s">
        <v>69</v>
      </c>
    </row>
    <row r="960">
      <c r="A960" s="2" t="s">
        <v>14112</v>
      </c>
      <c r="B960" s="2" t="s">
        <v>14113</v>
      </c>
      <c r="C960" s="2">
        <v>-89</v>
      </c>
      <c r="D960" s="2" t="s">
        <v>13301</v>
      </c>
      <c r="E960" s="2">
        <v>146.33</v>
      </c>
      <c r="F960" s="2" t="s">
        <v>13301</v>
      </c>
    </row>
    <row r="961">
      <c r="A961" s="2" t="s">
        <v>6733</v>
      </c>
      <c r="B961" s="2" t="s">
        <v>6734</v>
      </c>
      <c r="C961" s="2">
        <v>-8</v>
      </c>
      <c r="D961" s="2" t="s">
        <v>69</v>
      </c>
      <c r="E961" s="2">
        <v>-610.96</v>
      </c>
      <c r="F961" s="2" t="s">
        <v>69</v>
      </c>
    </row>
    <row r="962">
      <c r="A962" s="2" t="s">
        <v>13211</v>
      </c>
      <c r="B962" s="2" t="s">
        <v>6736</v>
      </c>
      <c r="C962" s="2">
        <v>-260</v>
      </c>
      <c r="D962" s="2" t="s">
        <v>69</v>
      </c>
      <c r="E962" s="2">
        <v>-8288.8</v>
      </c>
      <c r="F962" s="2" t="s">
        <v>69</v>
      </c>
    </row>
    <row r="963">
      <c r="A963" s="2" t="s">
        <v>13212</v>
      </c>
      <c r="B963" s="2" t="s">
        <v>14114</v>
      </c>
      <c r="C963" s="2">
        <v>656</v>
      </c>
      <c r="D963" s="2" t="s">
        <v>69</v>
      </c>
      <c r="E963" s="2">
        <v>8757.6</v>
      </c>
      <c r="F963" s="2" t="s">
        <v>69</v>
      </c>
    </row>
    <row r="964">
      <c r="A964" s="2" t="s">
        <v>14115</v>
      </c>
      <c r="B964" s="2" t="s">
        <v>14116</v>
      </c>
      <c r="C964" s="2">
        <v>9</v>
      </c>
      <c r="D964" s="2" t="s">
        <v>69</v>
      </c>
      <c r="E964" s="2">
        <v>90</v>
      </c>
      <c r="F964" s="2" t="s">
        <v>69</v>
      </c>
    </row>
    <row r="965">
      <c r="A965" s="2" t="s">
        <v>13214</v>
      </c>
      <c r="B965" s="2" t="s">
        <v>13215</v>
      </c>
      <c r="C965" s="2">
        <v>-400</v>
      </c>
      <c r="D965" s="2" t="s">
        <v>69</v>
      </c>
      <c r="E965" s="2">
        <v>-19128</v>
      </c>
      <c r="F965" s="2" t="s">
        <v>69</v>
      </c>
    </row>
    <row r="966">
      <c r="A966" s="2" t="s">
        <v>13218</v>
      </c>
      <c r="B966" s="2" t="s">
        <v>13219</v>
      </c>
      <c r="C966" s="2">
        <v>86</v>
      </c>
      <c r="D966" s="2" t="s">
        <v>69</v>
      </c>
      <c r="E966" s="2">
        <v>14344.8</v>
      </c>
      <c r="F966" s="2" t="s">
        <v>69</v>
      </c>
    </row>
    <row r="967">
      <c r="A967" s="2" t="s">
        <v>6751</v>
      </c>
      <c r="B967" s="2" t="s">
        <v>6752</v>
      </c>
      <c r="C967" s="2">
        <v>496</v>
      </c>
      <c r="D967" s="2" t="s">
        <v>69</v>
      </c>
      <c r="E967" s="2">
        <v>62178.56</v>
      </c>
      <c r="F967" s="2" t="s">
        <v>69</v>
      </c>
    </row>
    <row r="968">
      <c r="A968" s="2" t="s">
        <v>13222</v>
      </c>
      <c r="B968" s="2" t="s">
        <v>13223</v>
      </c>
      <c r="C968" s="2">
        <v>251</v>
      </c>
      <c r="D968" s="2" t="s">
        <v>69</v>
      </c>
      <c r="E968" s="2">
        <v>10971.21</v>
      </c>
      <c r="F968" s="2" t="s">
        <v>69</v>
      </c>
    </row>
    <row r="969">
      <c r="A969" s="2" t="s">
        <v>6759</v>
      </c>
      <c r="B969" s="2" t="s">
        <v>6760</v>
      </c>
      <c r="C969" s="2">
        <v>-14</v>
      </c>
      <c r="D969" s="2" t="s">
        <v>69</v>
      </c>
      <c r="E969" s="2">
        <v>-648.34</v>
      </c>
      <c r="F969" s="2" t="s">
        <v>69</v>
      </c>
    </row>
    <row r="970">
      <c r="A970" s="2" t="s">
        <v>6761</v>
      </c>
      <c r="B970" s="2" t="s">
        <v>6762</v>
      </c>
      <c r="C970" s="2">
        <v>70</v>
      </c>
      <c r="D970" s="2" t="s">
        <v>69</v>
      </c>
      <c r="E970" s="2">
        <v>34829.9</v>
      </c>
      <c r="F970" s="2" t="s">
        <v>69</v>
      </c>
    </row>
    <row r="971">
      <c r="A971" s="2" t="s">
        <v>14117</v>
      </c>
      <c r="B971" s="2" t="s">
        <v>14118</v>
      </c>
      <c r="C971" s="2">
        <v>-59</v>
      </c>
      <c r="D971" s="2" t="s">
        <v>69</v>
      </c>
      <c r="E971" s="2">
        <v>-3983.68</v>
      </c>
      <c r="F971" s="2" t="s">
        <v>69</v>
      </c>
    </row>
    <row r="972">
      <c r="A972" s="2" t="s">
        <v>13224</v>
      </c>
      <c r="B972" s="2" t="s">
        <v>6764</v>
      </c>
      <c r="C972" s="2">
        <v>7</v>
      </c>
      <c r="D972" s="2" t="s">
        <v>69</v>
      </c>
      <c r="E972" s="2">
        <v>4815.86</v>
      </c>
      <c r="F972" s="2" t="s">
        <v>69</v>
      </c>
    </row>
    <row r="973">
      <c r="A973" s="2" t="s">
        <v>14119</v>
      </c>
      <c r="B973" s="2" t="s">
        <v>6766</v>
      </c>
      <c r="C973" s="2">
        <v>78</v>
      </c>
      <c r="D973" s="2" t="s">
        <v>69</v>
      </c>
      <c r="E973" s="2">
        <v>3970.98</v>
      </c>
      <c r="F973" s="2" t="s">
        <v>69</v>
      </c>
    </row>
    <row r="974">
      <c r="A974" s="2" t="s">
        <v>13225</v>
      </c>
      <c r="B974" s="2" t="s">
        <v>13226</v>
      </c>
      <c r="C974" s="2">
        <v>21</v>
      </c>
      <c r="D974" s="2" t="s">
        <v>69</v>
      </c>
      <c r="E974" s="2">
        <v>19434.03</v>
      </c>
      <c r="F974" s="2" t="s">
        <v>69</v>
      </c>
    </row>
    <row r="975">
      <c r="A975" s="2" t="s">
        <v>14120</v>
      </c>
      <c r="B975" s="2" t="s">
        <v>14121</v>
      </c>
      <c r="C975" s="2">
        <v>45</v>
      </c>
      <c r="D975" s="2" t="s">
        <v>12371</v>
      </c>
      <c r="E975" s="2">
        <v>5293.93</v>
      </c>
      <c r="F975" s="2" t="s">
        <v>12371</v>
      </c>
    </row>
    <row r="976">
      <c r="A976" s="2" t="s">
        <v>14122</v>
      </c>
      <c r="B976" s="2" t="s">
        <v>14123</v>
      </c>
      <c r="C976" s="2">
        <v>562</v>
      </c>
      <c r="D976" s="2" t="s">
        <v>12371</v>
      </c>
      <c r="E976" s="2">
        <v>12304.17</v>
      </c>
      <c r="F976" s="2" t="s">
        <v>12371</v>
      </c>
    </row>
    <row r="977">
      <c r="A977" s="2" t="s">
        <v>13229</v>
      </c>
      <c r="B977" s="2" t="s">
        <v>13230</v>
      </c>
      <c r="C977" s="2">
        <v>78</v>
      </c>
      <c r="D977" s="2" t="s">
        <v>12371</v>
      </c>
      <c r="E977" s="2">
        <v>2210.01</v>
      </c>
      <c r="F977" s="2" t="s">
        <v>12371</v>
      </c>
    </row>
    <row r="978">
      <c r="A978" s="2" t="s">
        <v>14124</v>
      </c>
      <c r="B978" s="2" t="s">
        <v>6768</v>
      </c>
      <c r="C978" s="2">
        <v>21</v>
      </c>
      <c r="D978" s="2" t="s">
        <v>69</v>
      </c>
      <c r="E978" s="2">
        <v>1695.54</v>
      </c>
      <c r="F978" s="2" t="s">
        <v>69</v>
      </c>
    </row>
    <row r="979">
      <c r="A979" s="2" t="s">
        <v>6769</v>
      </c>
      <c r="B979" s="2" t="s">
        <v>14125</v>
      </c>
      <c r="C979" s="2">
        <v>-1</v>
      </c>
      <c r="D979" s="2" t="s">
        <v>69</v>
      </c>
      <c r="E979" s="2">
        <v>-225</v>
      </c>
      <c r="F979" s="2" t="s">
        <v>69</v>
      </c>
    </row>
    <row r="980">
      <c r="A980" s="2" t="s">
        <v>6769</v>
      </c>
      <c r="B980" s="2" t="s">
        <v>14126</v>
      </c>
      <c r="C980" s="2">
        <v>1</v>
      </c>
      <c r="D980" s="2" t="s">
        <v>69</v>
      </c>
      <c r="E980" s="2">
        <v>22.5</v>
      </c>
      <c r="F980" s="2" t="s">
        <v>69</v>
      </c>
    </row>
    <row r="981">
      <c r="A981" s="2" t="s">
        <v>13231</v>
      </c>
      <c r="B981" s="2" t="s">
        <v>13232</v>
      </c>
      <c r="C981" s="2">
        <v>72</v>
      </c>
      <c r="D981" s="2" t="s">
        <v>69</v>
      </c>
      <c r="E981" s="2">
        <v>4363.2</v>
      </c>
      <c r="F981" s="2" t="s">
        <v>69</v>
      </c>
    </row>
    <row r="982">
      <c r="A982" s="2" t="s">
        <v>13235</v>
      </c>
      <c r="B982" s="2" t="s">
        <v>13236</v>
      </c>
      <c r="C982" s="2">
        <v>477</v>
      </c>
      <c r="D982" s="2" t="s">
        <v>69</v>
      </c>
      <c r="E982" s="2">
        <v>8862.66</v>
      </c>
      <c r="F982" s="2" t="s">
        <v>69</v>
      </c>
    </row>
    <row r="983">
      <c r="A983" s="2" t="s">
        <v>14127</v>
      </c>
      <c r="B983" s="2" t="s">
        <v>14128</v>
      </c>
      <c r="C983" s="2">
        <v>3511</v>
      </c>
      <c r="D983" s="2" t="s">
        <v>13199</v>
      </c>
      <c r="E983" s="2">
        <v>30076.43</v>
      </c>
      <c r="F983" s="2" t="s">
        <v>13199</v>
      </c>
    </row>
    <row r="984">
      <c r="A984" s="2" t="s">
        <v>6785</v>
      </c>
      <c r="B984" s="2" t="s">
        <v>6786</v>
      </c>
      <c r="C984" s="2">
        <v>-41</v>
      </c>
      <c r="D984" s="2" t="s">
        <v>69</v>
      </c>
      <c r="E984" s="2">
        <v>-5792.89</v>
      </c>
      <c r="F984" s="2" t="s">
        <v>69</v>
      </c>
    </row>
    <row r="985">
      <c r="A985" s="2" t="s">
        <v>6785</v>
      </c>
      <c r="B985" s="2" t="s">
        <v>6786</v>
      </c>
      <c r="C985" s="2">
        <v>294</v>
      </c>
      <c r="D985" s="2" t="s">
        <v>69</v>
      </c>
      <c r="E985" s="2">
        <v>41539.26</v>
      </c>
      <c r="F985" s="2" t="s">
        <v>69</v>
      </c>
    </row>
    <row r="986">
      <c r="A986" s="2" t="s">
        <v>6787</v>
      </c>
      <c r="B986" s="2" t="s">
        <v>13239</v>
      </c>
      <c r="C986" s="2">
        <v>-605</v>
      </c>
      <c r="D986" s="2" t="s">
        <v>69</v>
      </c>
      <c r="E986" s="2">
        <v>-25900.05</v>
      </c>
      <c r="F986" s="2" t="s">
        <v>69</v>
      </c>
    </row>
    <row r="987">
      <c r="A987" s="2" t="s">
        <v>13240</v>
      </c>
      <c r="B987" s="2" t="s">
        <v>13241</v>
      </c>
      <c r="C987" s="2">
        <v>780</v>
      </c>
      <c r="D987" s="2" t="s">
        <v>69</v>
      </c>
      <c r="E987" s="2">
        <v>19952.4</v>
      </c>
      <c r="F987" s="2" t="s">
        <v>69</v>
      </c>
    </row>
    <row r="988">
      <c r="A988" s="2" t="s">
        <v>13240</v>
      </c>
      <c r="B988" s="2" t="s">
        <v>13241</v>
      </c>
      <c r="C988" s="2">
        <v>-200</v>
      </c>
      <c r="D988" s="2" t="s">
        <v>69</v>
      </c>
      <c r="E988" s="2">
        <v>-5116</v>
      </c>
      <c r="F988" s="2" t="s">
        <v>69</v>
      </c>
    </row>
    <row r="989">
      <c r="A989" s="2" t="s">
        <v>14129</v>
      </c>
      <c r="B989" s="2" t="s">
        <v>14130</v>
      </c>
      <c r="C989" s="2">
        <v>-4924</v>
      </c>
      <c r="D989" s="2" t="s">
        <v>69</v>
      </c>
      <c r="E989" s="2">
        <v>-7927.64</v>
      </c>
      <c r="F989" s="2" t="s">
        <v>69</v>
      </c>
    </row>
    <row r="990">
      <c r="A990" s="2" t="s">
        <v>13242</v>
      </c>
      <c r="B990" s="2" t="s">
        <v>6792</v>
      </c>
      <c r="C990" s="2">
        <v>41</v>
      </c>
      <c r="D990" s="2" t="s">
        <v>69</v>
      </c>
      <c r="E990" s="2">
        <v>2043.85</v>
      </c>
      <c r="F990" s="2" t="s">
        <v>69</v>
      </c>
    </row>
    <row r="991">
      <c r="A991" s="2" t="s">
        <v>6793</v>
      </c>
      <c r="B991" s="2" t="s">
        <v>6794</v>
      </c>
      <c r="C991" s="2">
        <v>-327</v>
      </c>
      <c r="D991" s="2" t="s">
        <v>69</v>
      </c>
      <c r="E991" s="2">
        <v>-51512.31</v>
      </c>
      <c r="F991" s="2" t="s">
        <v>69</v>
      </c>
    </row>
    <row r="992">
      <c r="A992" s="2" t="s">
        <v>14131</v>
      </c>
      <c r="B992" s="2" t="s">
        <v>6796</v>
      </c>
      <c r="C992" s="2">
        <v>-106</v>
      </c>
      <c r="D992" s="2" t="s">
        <v>69</v>
      </c>
      <c r="E992" s="2">
        <v>-4175.34</v>
      </c>
      <c r="F992" s="2" t="s">
        <v>69</v>
      </c>
    </row>
    <row r="993">
      <c r="A993" s="2" t="s">
        <v>14131</v>
      </c>
      <c r="B993" s="2" t="s">
        <v>6796</v>
      </c>
      <c r="C993" s="2">
        <v>195</v>
      </c>
      <c r="D993" s="2" t="s">
        <v>69</v>
      </c>
      <c r="E993" s="2">
        <v>7681.05</v>
      </c>
      <c r="F993" s="2" t="s">
        <v>69</v>
      </c>
    </row>
    <row r="994">
      <c r="A994" s="2" t="s">
        <v>14132</v>
      </c>
      <c r="B994" s="2" t="s">
        <v>14133</v>
      </c>
      <c r="C994" s="2">
        <v>63</v>
      </c>
      <c r="D994" s="2" t="s">
        <v>69</v>
      </c>
      <c r="E994" s="2">
        <v>654.57</v>
      </c>
      <c r="F994" s="2" t="s">
        <v>69</v>
      </c>
    </row>
    <row r="995">
      <c r="A995" s="2" t="s">
        <v>6797</v>
      </c>
      <c r="B995" s="2" t="s">
        <v>6798</v>
      </c>
      <c r="C995" s="2">
        <v>21</v>
      </c>
      <c r="D995" s="2" t="s">
        <v>69</v>
      </c>
      <c r="E995" s="2">
        <v>5411.49</v>
      </c>
      <c r="F995" s="2" t="s">
        <v>69</v>
      </c>
    </row>
    <row r="996">
      <c r="A996" s="2" t="s">
        <v>6799</v>
      </c>
      <c r="B996" s="2" t="s">
        <v>13249</v>
      </c>
      <c r="C996" s="2">
        <v>-390</v>
      </c>
      <c r="D996" s="2" t="s">
        <v>69</v>
      </c>
      <c r="E996" s="2">
        <v>-7967.7</v>
      </c>
      <c r="F996" s="2" t="s">
        <v>69</v>
      </c>
    </row>
    <row r="997">
      <c r="A997" s="2" t="s">
        <v>13252</v>
      </c>
      <c r="B997" s="2" t="s">
        <v>13253</v>
      </c>
      <c r="C997" s="2">
        <v>472</v>
      </c>
      <c r="D997" s="2" t="s">
        <v>69</v>
      </c>
      <c r="E997" s="2">
        <v>9095.44</v>
      </c>
      <c r="F997" s="2" t="s">
        <v>69</v>
      </c>
    </row>
    <row r="998">
      <c r="A998" s="2" t="s">
        <v>14134</v>
      </c>
      <c r="B998" s="2" t="s">
        <v>14135</v>
      </c>
      <c r="C998" s="2">
        <v>8</v>
      </c>
      <c r="D998" s="2" t="s">
        <v>69</v>
      </c>
      <c r="E998" s="2">
        <v>288</v>
      </c>
      <c r="F998" s="2" t="s">
        <v>69</v>
      </c>
    </row>
    <row r="999">
      <c r="A999" s="2" t="s">
        <v>6805</v>
      </c>
      <c r="B999" s="2" t="s">
        <v>6806</v>
      </c>
      <c r="C999" s="2">
        <v>601</v>
      </c>
      <c r="D999" s="2" t="s">
        <v>69</v>
      </c>
      <c r="E999" s="2">
        <v>23757.53</v>
      </c>
      <c r="F999" s="2" t="s">
        <v>69</v>
      </c>
    </row>
    <row r="1000">
      <c r="A1000" s="2" t="s">
        <v>14136</v>
      </c>
      <c r="B1000" s="2" t="s">
        <v>14137</v>
      </c>
      <c r="C1000" s="2">
        <v>-5125</v>
      </c>
      <c r="D1000" s="2" t="s">
        <v>69</v>
      </c>
      <c r="E1000" s="2">
        <v>-13683.75</v>
      </c>
      <c r="F1000" s="2" t="s">
        <v>69</v>
      </c>
    </row>
    <row r="1001">
      <c r="A1001" s="2" t="s">
        <v>14138</v>
      </c>
      <c r="B1001" s="2" t="s">
        <v>14139</v>
      </c>
      <c r="C1001" s="2">
        <v>194</v>
      </c>
      <c r="D1001" s="2" t="s">
        <v>69</v>
      </c>
      <c r="E1001" s="2">
        <v>1926.42</v>
      </c>
      <c r="F1001" s="2" t="s">
        <v>69</v>
      </c>
    </row>
    <row r="1002">
      <c r="A1002" s="2" t="s">
        <v>14140</v>
      </c>
      <c r="B1002" s="2" t="s">
        <v>14141</v>
      </c>
      <c r="C1002" s="2">
        <v>304</v>
      </c>
      <c r="D1002" s="2" t="s">
        <v>69</v>
      </c>
      <c r="E1002" s="2">
        <v>53564.8</v>
      </c>
      <c r="F1002" s="2" t="s">
        <v>69</v>
      </c>
    </row>
    <row r="1003">
      <c r="A1003" s="2" t="s">
        <v>13260</v>
      </c>
      <c r="B1003" s="2" t="s">
        <v>13262</v>
      </c>
      <c r="C1003" s="2">
        <v>225</v>
      </c>
      <c r="D1003" s="2" t="s">
        <v>69</v>
      </c>
      <c r="E1003" s="2">
        <v>73471.5</v>
      </c>
      <c r="F1003" s="2" t="s">
        <v>69</v>
      </c>
    </row>
    <row r="1004">
      <c r="A1004" s="2" t="s">
        <v>13260</v>
      </c>
      <c r="B1004" s="2" t="s">
        <v>14142</v>
      </c>
      <c r="C1004" s="2">
        <v>2</v>
      </c>
      <c r="D1004" s="2" t="s">
        <v>69</v>
      </c>
      <c r="E1004" s="2">
        <v>563</v>
      </c>
      <c r="F1004" s="2" t="s">
        <v>69</v>
      </c>
    </row>
    <row r="1005">
      <c r="A1005" s="2" t="s">
        <v>13260</v>
      </c>
      <c r="B1005" s="2" t="s">
        <v>13262</v>
      </c>
      <c r="C1005" s="2">
        <v>-2642</v>
      </c>
      <c r="D1005" s="2" t="s">
        <v>69</v>
      </c>
      <c r="E1005" s="2">
        <v>-862718.68</v>
      </c>
      <c r="F1005" s="2" t="s">
        <v>69</v>
      </c>
    </row>
    <row r="1006">
      <c r="A1006" s="2" t="s">
        <v>14143</v>
      </c>
      <c r="B1006" s="2" t="s">
        <v>14144</v>
      </c>
      <c r="C1006" s="2">
        <v>-4</v>
      </c>
      <c r="D1006" s="2" t="s">
        <v>69</v>
      </c>
      <c r="E1006" s="2">
        <v>-340</v>
      </c>
      <c r="F1006" s="2" t="s">
        <v>69</v>
      </c>
    </row>
    <row r="1007">
      <c r="A1007" s="2" t="s">
        <v>13271</v>
      </c>
      <c r="B1007" s="2" t="s">
        <v>13272</v>
      </c>
      <c r="C1007" s="2">
        <v>-327</v>
      </c>
      <c r="D1007" s="2" t="s">
        <v>69</v>
      </c>
      <c r="E1007" s="2">
        <v>-36875.79</v>
      </c>
      <c r="F1007" s="2" t="s">
        <v>69</v>
      </c>
    </row>
    <row r="1008">
      <c r="A1008" s="2" t="s">
        <v>13271</v>
      </c>
      <c r="B1008" s="2" t="s">
        <v>13272</v>
      </c>
      <c r="C1008" s="2">
        <v>9</v>
      </c>
      <c r="D1008" s="2" t="s">
        <v>69</v>
      </c>
      <c r="E1008" s="2">
        <v>1014.93</v>
      </c>
      <c r="F1008" s="2" t="s">
        <v>69</v>
      </c>
    </row>
    <row r="1009">
      <c r="A1009" s="2" t="s">
        <v>13273</v>
      </c>
      <c r="B1009" s="2" t="s">
        <v>13274</v>
      </c>
      <c r="C1009" s="2">
        <v>-64</v>
      </c>
      <c r="D1009" s="2" t="s">
        <v>69</v>
      </c>
      <c r="E1009" s="2">
        <v>-3326.72</v>
      </c>
      <c r="F1009" s="2" t="s">
        <v>69</v>
      </c>
    </row>
    <row r="1010">
      <c r="A1010" s="2" t="s">
        <v>13273</v>
      </c>
      <c r="B1010" s="2" t="s">
        <v>13274</v>
      </c>
      <c r="C1010" s="2">
        <v>259</v>
      </c>
      <c r="D1010" s="2" t="s">
        <v>69</v>
      </c>
      <c r="E1010" s="2">
        <v>13462.82</v>
      </c>
      <c r="F1010" s="2" t="s">
        <v>69</v>
      </c>
    </row>
    <row r="1011">
      <c r="A1011" s="2" t="s">
        <v>14145</v>
      </c>
      <c r="B1011" s="2" t="s">
        <v>14146</v>
      </c>
      <c r="C1011" s="2">
        <v>2552</v>
      </c>
      <c r="D1011" s="2" t="s">
        <v>69</v>
      </c>
      <c r="E1011" s="2">
        <v>62345.36</v>
      </c>
      <c r="F1011" s="2" t="s">
        <v>69</v>
      </c>
    </row>
    <row r="1012">
      <c r="A1012" s="2" t="s">
        <v>13286</v>
      </c>
      <c r="B1012" s="2" t="s">
        <v>13287</v>
      </c>
      <c r="C1012" s="2">
        <v>330</v>
      </c>
      <c r="D1012" s="2" t="s">
        <v>69</v>
      </c>
      <c r="E1012" s="2">
        <v>13579.5</v>
      </c>
      <c r="F1012" s="2" t="s">
        <v>69</v>
      </c>
    </row>
    <row r="1013">
      <c r="A1013" s="2" t="s">
        <v>13288</v>
      </c>
      <c r="B1013" s="2" t="s">
        <v>13289</v>
      </c>
      <c r="C1013" s="2">
        <v>511</v>
      </c>
      <c r="D1013" s="2" t="s">
        <v>69</v>
      </c>
      <c r="E1013" s="2">
        <v>25468.24</v>
      </c>
      <c r="F1013" s="2" t="s">
        <v>69</v>
      </c>
    </row>
    <row r="1014">
      <c r="A1014" s="2" t="s">
        <v>13288</v>
      </c>
      <c r="B1014" s="2" t="s">
        <v>13289</v>
      </c>
      <c r="C1014" s="2">
        <v>-1064</v>
      </c>
      <c r="D1014" s="2" t="s">
        <v>69</v>
      </c>
      <c r="E1014" s="2">
        <v>-53029.76</v>
      </c>
      <c r="F1014" s="2" t="s">
        <v>69</v>
      </c>
    </row>
    <row r="1015">
      <c r="A1015" s="2" t="s">
        <v>13290</v>
      </c>
      <c r="B1015" s="2" t="s">
        <v>13291</v>
      </c>
      <c r="C1015" s="2">
        <v>-1592</v>
      </c>
      <c r="D1015" s="2" t="s">
        <v>69</v>
      </c>
      <c r="E1015" s="2">
        <v>-210971.84</v>
      </c>
      <c r="F1015" s="2" t="s">
        <v>69</v>
      </c>
    </row>
    <row r="1016">
      <c r="A1016" s="2" t="s">
        <v>13292</v>
      </c>
      <c r="B1016" s="2" t="s">
        <v>13293</v>
      </c>
      <c r="C1016" s="2">
        <v>572</v>
      </c>
      <c r="D1016" s="2" t="s">
        <v>69</v>
      </c>
      <c r="E1016" s="2">
        <v>32529.64</v>
      </c>
      <c r="F1016" s="2" t="s">
        <v>69</v>
      </c>
    </row>
    <row r="1017">
      <c r="A1017" s="2" t="s">
        <v>6809</v>
      </c>
      <c r="B1017" s="2" t="s">
        <v>6810</v>
      </c>
      <c r="C1017" s="2">
        <v>243</v>
      </c>
      <c r="D1017" s="2" t="s">
        <v>69</v>
      </c>
      <c r="E1017" s="2">
        <v>13617.72</v>
      </c>
      <c r="F1017" s="2" t="s">
        <v>69</v>
      </c>
    </row>
    <row r="1018">
      <c r="A1018" s="2" t="s">
        <v>13294</v>
      </c>
      <c r="B1018" s="2" t="s">
        <v>6812</v>
      </c>
      <c r="C1018" s="2">
        <v>6</v>
      </c>
      <c r="D1018" s="2" t="s">
        <v>69</v>
      </c>
      <c r="E1018" s="2">
        <v>109.14</v>
      </c>
      <c r="F1018" s="2" t="s">
        <v>69</v>
      </c>
    </row>
    <row r="1019">
      <c r="A1019" s="2" t="s">
        <v>13294</v>
      </c>
      <c r="B1019" s="2" t="s">
        <v>6812</v>
      </c>
      <c r="C1019" s="2">
        <v>-6</v>
      </c>
      <c r="D1019" s="2" t="s">
        <v>69</v>
      </c>
      <c r="E1019" s="2">
        <v>-109.14</v>
      </c>
      <c r="F1019" s="2" t="s">
        <v>69</v>
      </c>
    </row>
    <row r="1020">
      <c r="A1020" s="2" t="s">
        <v>13295</v>
      </c>
      <c r="B1020" s="2" t="s">
        <v>13296</v>
      </c>
      <c r="C1020" s="2">
        <v>97</v>
      </c>
      <c r="D1020" s="2" t="s">
        <v>69</v>
      </c>
      <c r="E1020" s="2">
        <v>1704.29</v>
      </c>
      <c r="F1020" s="2" t="s">
        <v>69</v>
      </c>
    </row>
    <row r="1021">
      <c r="A1021" s="2" t="s">
        <v>6813</v>
      </c>
      <c r="B1021" s="2" t="s">
        <v>6814</v>
      </c>
      <c r="C1021" s="2">
        <v>3479</v>
      </c>
      <c r="D1021" s="2" t="s">
        <v>69</v>
      </c>
      <c r="E1021" s="2">
        <v>104543.95</v>
      </c>
      <c r="F1021" s="2" t="s">
        <v>69</v>
      </c>
    </row>
    <row r="1022">
      <c r="A1022" s="2" t="s">
        <v>6815</v>
      </c>
      <c r="B1022" s="2" t="s">
        <v>6816</v>
      </c>
      <c r="C1022" s="2">
        <v>-100</v>
      </c>
      <c r="D1022" s="2" t="s">
        <v>69</v>
      </c>
      <c r="E1022" s="2">
        <v>-19804</v>
      </c>
      <c r="F1022" s="2" t="s">
        <v>69</v>
      </c>
    </row>
    <row r="1023">
      <c r="A1023" s="2" t="s">
        <v>14147</v>
      </c>
      <c r="B1023" s="2" t="s">
        <v>14148</v>
      </c>
      <c r="C1023" s="2">
        <v>-39</v>
      </c>
      <c r="D1023" s="2" t="s">
        <v>69</v>
      </c>
      <c r="E1023" s="2">
        <v>-9355.71</v>
      </c>
      <c r="F1023" s="2" t="s">
        <v>69</v>
      </c>
    </row>
    <row r="1024">
      <c r="A1024" s="2" t="s">
        <v>14149</v>
      </c>
      <c r="B1024" s="2" t="s">
        <v>14150</v>
      </c>
      <c r="C1024" s="2">
        <v>-4</v>
      </c>
      <c r="D1024" s="2" t="s">
        <v>69</v>
      </c>
      <c r="E1024" s="2">
        <v>-169.56</v>
      </c>
      <c r="F1024" s="2" t="s">
        <v>69</v>
      </c>
    </row>
    <row r="1025">
      <c r="A1025" s="2" t="s">
        <v>14151</v>
      </c>
      <c r="B1025" s="2" t="s">
        <v>6820</v>
      </c>
      <c r="C1025" s="2">
        <v>29</v>
      </c>
      <c r="D1025" s="2" t="s">
        <v>69</v>
      </c>
      <c r="E1025" s="2">
        <v>4491.52</v>
      </c>
      <c r="F1025" s="2" t="s">
        <v>69</v>
      </c>
    </row>
    <row r="1026">
      <c r="A1026" s="2" t="s">
        <v>6823</v>
      </c>
      <c r="B1026" s="2" t="s">
        <v>6824</v>
      </c>
      <c r="C1026" s="2">
        <v>20</v>
      </c>
      <c r="D1026" s="2" t="s">
        <v>69</v>
      </c>
      <c r="E1026" s="2">
        <v>1450</v>
      </c>
      <c r="F1026" s="2" t="s">
        <v>69</v>
      </c>
    </row>
    <row r="1027">
      <c r="A1027" s="2" t="s">
        <v>14152</v>
      </c>
      <c r="B1027" s="2" t="s">
        <v>14153</v>
      </c>
      <c r="C1027" s="2">
        <v>-18</v>
      </c>
      <c r="D1027" s="2" t="s">
        <v>69</v>
      </c>
      <c r="E1027" s="2">
        <v>-4018.32</v>
      </c>
      <c r="F1027" s="2" t="s">
        <v>69</v>
      </c>
    </row>
    <row r="1028">
      <c r="A1028" s="2" t="s">
        <v>14152</v>
      </c>
      <c r="B1028" s="2" t="s">
        <v>14153</v>
      </c>
      <c r="C1028" s="2">
        <v>18</v>
      </c>
      <c r="D1028" s="2" t="s">
        <v>69</v>
      </c>
      <c r="E1028" s="2">
        <v>4018.32</v>
      </c>
      <c r="F1028" s="2" t="s">
        <v>69</v>
      </c>
    </row>
    <row r="1029">
      <c r="A1029" s="2" t="s">
        <v>14154</v>
      </c>
      <c r="B1029" s="2" t="s">
        <v>14155</v>
      </c>
      <c r="C1029" s="2">
        <v>4241</v>
      </c>
      <c r="D1029" s="2" t="s">
        <v>13301</v>
      </c>
      <c r="E1029" s="2">
        <v>-1264.93</v>
      </c>
      <c r="F1029" s="2" t="s">
        <v>13301</v>
      </c>
    </row>
    <row r="1030">
      <c r="A1030" s="2" t="s">
        <v>6825</v>
      </c>
      <c r="B1030" s="2" t="s">
        <v>6826</v>
      </c>
      <c r="C1030" s="2">
        <v>24</v>
      </c>
      <c r="D1030" s="2" t="s">
        <v>69</v>
      </c>
      <c r="E1030" s="2">
        <v>3988.8</v>
      </c>
      <c r="F1030" s="2" t="s">
        <v>69</v>
      </c>
    </row>
    <row r="1031">
      <c r="A1031" s="2" t="s">
        <v>6825</v>
      </c>
      <c r="B1031" s="2" t="s">
        <v>6826</v>
      </c>
      <c r="C1031" s="2">
        <v>-22</v>
      </c>
      <c r="D1031" s="2" t="s">
        <v>69</v>
      </c>
      <c r="E1031" s="2">
        <v>-3656.4</v>
      </c>
      <c r="F1031" s="2" t="s">
        <v>69</v>
      </c>
    </row>
    <row r="1032">
      <c r="A1032" s="2" t="s">
        <v>13302</v>
      </c>
      <c r="B1032" s="2" t="s">
        <v>13303</v>
      </c>
      <c r="C1032" s="2">
        <v>-304</v>
      </c>
      <c r="D1032" s="2" t="s">
        <v>69</v>
      </c>
      <c r="E1032" s="2">
        <v>-1896.96</v>
      </c>
      <c r="F1032" s="2" t="s">
        <v>69</v>
      </c>
    </row>
    <row r="1033">
      <c r="A1033" s="2" t="s">
        <v>14156</v>
      </c>
      <c r="B1033" s="2" t="s">
        <v>14157</v>
      </c>
      <c r="C1033" s="2">
        <v>145</v>
      </c>
      <c r="D1033" s="2" t="s">
        <v>69</v>
      </c>
      <c r="E1033" s="2">
        <v>1447.1</v>
      </c>
      <c r="F1033" s="2" t="s">
        <v>69</v>
      </c>
    </row>
    <row r="1034">
      <c r="A1034" s="2" t="s">
        <v>14158</v>
      </c>
      <c r="B1034" s="2" t="s">
        <v>14159</v>
      </c>
      <c r="C1034" s="2">
        <v>257</v>
      </c>
      <c r="D1034" s="2" t="s">
        <v>69</v>
      </c>
      <c r="E1034" s="2">
        <v>2557.15</v>
      </c>
      <c r="F1034" s="2" t="s">
        <v>69</v>
      </c>
    </row>
    <row r="1035">
      <c r="A1035" s="2" t="s">
        <v>6827</v>
      </c>
      <c r="B1035" s="2" t="s">
        <v>6828</v>
      </c>
      <c r="C1035" s="2">
        <v>353</v>
      </c>
      <c r="D1035" s="2" t="s">
        <v>69</v>
      </c>
      <c r="E1035" s="2">
        <v>30696.88</v>
      </c>
      <c r="F1035" s="2" t="s">
        <v>69</v>
      </c>
    </row>
    <row r="1036">
      <c r="A1036" s="2" t="s">
        <v>6827</v>
      </c>
      <c r="B1036" s="2" t="s">
        <v>6828</v>
      </c>
      <c r="C1036" s="2">
        <v>-78</v>
      </c>
      <c r="D1036" s="2" t="s">
        <v>69</v>
      </c>
      <c r="E1036" s="2">
        <v>-6782.88</v>
      </c>
      <c r="F1036" s="2" t="s">
        <v>69</v>
      </c>
    </row>
    <row r="1037">
      <c r="A1037" s="2" t="s">
        <v>13304</v>
      </c>
      <c r="B1037" s="2" t="s">
        <v>13305</v>
      </c>
      <c r="C1037" s="2">
        <v>179</v>
      </c>
      <c r="D1037" s="2" t="s">
        <v>69</v>
      </c>
      <c r="E1037" s="2">
        <v>53.7</v>
      </c>
      <c r="F1037" s="2" t="s">
        <v>69</v>
      </c>
    </row>
    <row r="1038">
      <c r="A1038" s="2" t="s">
        <v>13306</v>
      </c>
      <c r="B1038" s="2" t="s">
        <v>13307</v>
      </c>
      <c r="C1038" s="2">
        <v>-64</v>
      </c>
      <c r="D1038" s="2" t="s">
        <v>69</v>
      </c>
      <c r="E1038" s="2">
        <v>-11340.16</v>
      </c>
      <c r="F1038" s="2" t="s">
        <v>69</v>
      </c>
    </row>
    <row r="1039">
      <c r="A1039" s="2" t="s">
        <v>14160</v>
      </c>
      <c r="B1039" s="2" t="s">
        <v>14161</v>
      </c>
      <c r="C1039" s="2">
        <v>-411</v>
      </c>
      <c r="D1039" s="2" t="s">
        <v>69</v>
      </c>
      <c r="E1039" s="2">
        <v>-12551.94</v>
      </c>
      <c r="F1039" s="2" t="s">
        <v>69</v>
      </c>
    </row>
    <row r="1040">
      <c r="A1040" s="2" t="s">
        <v>6837</v>
      </c>
      <c r="B1040" s="2" t="s">
        <v>6838</v>
      </c>
      <c r="C1040" s="2">
        <v>-4112</v>
      </c>
      <c r="D1040" s="2" t="s">
        <v>69</v>
      </c>
      <c r="E1040" s="2">
        <v>-105678.4</v>
      </c>
      <c r="F1040" s="2" t="s">
        <v>69</v>
      </c>
    </row>
    <row r="1041">
      <c r="A1041" s="2" t="s">
        <v>10227</v>
      </c>
      <c r="B1041" s="2" t="s">
        <v>10228</v>
      </c>
      <c r="C1041" s="2">
        <v>855</v>
      </c>
      <c r="D1041" s="2" t="s">
        <v>13738</v>
      </c>
      <c r="E1041" s="2">
        <v>4483.96</v>
      </c>
      <c r="F1041" s="2" t="s">
        <v>13738</v>
      </c>
    </row>
    <row r="1042">
      <c r="A1042" s="2" t="s">
        <v>14162</v>
      </c>
      <c r="B1042" s="2" t="s">
        <v>14163</v>
      </c>
      <c r="C1042" s="2">
        <v>160</v>
      </c>
      <c r="D1042" s="2" t="s">
        <v>12818</v>
      </c>
      <c r="E1042" s="2">
        <v>4403.73</v>
      </c>
      <c r="F1042" s="2" t="s">
        <v>12818</v>
      </c>
    </row>
    <row r="1043">
      <c r="A1043" s="2" t="s">
        <v>6843</v>
      </c>
      <c r="B1043" s="2" t="s">
        <v>6844</v>
      </c>
      <c r="C1043" s="2">
        <v>132</v>
      </c>
      <c r="D1043" s="2" t="s">
        <v>69</v>
      </c>
      <c r="E1043" s="2">
        <v>18167.16</v>
      </c>
      <c r="F1043" s="2" t="s">
        <v>69</v>
      </c>
    </row>
    <row r="1044">
      <c r="A1044" s="2" t="s">
        <v>14164</v>
      </c>
      <c r="B1044" s="2" t="s">
        <v>14165</v>
      </c>
      <c r="C1044" s="2">
        <v>100</v>
      </c>
      <c r="D1044" s="2" t="s">
        <v>12368</v>
      </c>
      <c r="E1044" s="2">
        <v>3979.88</v>
      </c>
      <c r="F1044" s="2" t="s">
        <v>12368</v>
      </c>
    </row>
    <row r="1045">
      <c r="A1045" s="2" t="s">
        <v>14166</v>
      </c>
      <c r="B1045" s="2" t="s">
        <v>14167</v>
      </c>
      <c r="C1045" s="2">
        <v>-3477</v>
      </c>
      <c r="D1045" s="2" t="s">
        <v>69</v>
      </c>
      <c r="E1045" s="2">
        <v>-39255.33</v>
      </c>
      <c r="F1045" s="2" t="s">
        <v>69</v>
      </c>
    </row>
    <row r="1046">
      <c r="A1046" s="2" t="s">
        <v>6845</v>
      </c>
      <c r="B1046" s="2" t="s">
        <v>6846</v>
      </c>
      <c r="C1046" s="2">
        <v>-7</v>
      </c>
      <c r="D1046" s="2" t="s">
        <v>69</v>
      </c>
      <c r="E1046" s="2">
        <v>-364.14</v>
      </c>
      <c r="F1046" s="2" t="s">
        <v>69</v>
      </c>
    </row>
    <row r="1047">
      <c r="A1047" s="2" t="s">
        <v>6845</v>
      </c>
      <c r="B1047" s="2" t="s">
        <v>6846</v>
      </c>
      <c r="C1047" s="2">
        <v>7</v>
      </c>
      <c r="D1047" s="2" t="s">
        <v>69</v>
      </c>
      <c r="E1047" s="2">
        <v>364.14</v>
      </c>
      <c r="F1047" s="2" t="s">
        <v>69</v>
      </c>
    </row>
    <row r="1048">
      <c r="A1048" s="2" t="s">
        <v>14168</v>
      </c>
      <c r="B1048" s="2" t="s">
        <v>14169</v>
      </c>
      <c r="C1048" s="2">
        <v>196</v>
      </c>
      <c r="D1048" s="2" t="s">
        <v>69</v>
      </c>
      <c r="E1048" s="2">
        <v>2070.58</v>
      </c>
      <c r="F1048" s="2" t="s">
        <v>69</v>
      </c>
    </row>
    <row r="1049">
      <c r="A1049" s="2" t="s">
        <v>14170</v>
      </c>
      <c r="B1049" s="2" t="s">
        <v>14171</v>
      </c>
      <c r="C1049" s="2">
        <v>2559</v>
      </c>
      <c r="D1049" s="2" t="s">
        <v>13199</v>
      </c>
      <c r="E1049" s="2">
        <v>20720.35</v>
      </c>
      <c r="F1049" s="2" t="s">
        <v>13199</v>
      </c>
    </row>
    <row r="1050">
      <c r="A1050" s="2" t="s">
        <v>14172</v>
      </c>
      <c r="B1050" s="2" t="s">
        <v>14173</v>
      </c>
      <c r="C1050" s="2">
        <v>152</v>
      </c>
      <c r="D1050" s="2" t="s">
        <v>69</v>
      </c>
      <c r="E1050" s="2">
        <v>3181.36</v>
      </c>
      <c r="F1050" s="2" t="s">
        <v>69</v>
      </c>
    </row>
    <row r="1051">
      <c r="A1051" s="2" t="s">
        <v>14174</v>
      </c>
      <c r="B1051" s="2" t="s">
        <v>14175</v>
      </c>
      <c r="C1051" s="2">
        <v>-1062</v>
      </c>
      <c r="D1051" s="2" t="s">
        <v>13199</v>
      </c>
      <c r="E1051" s="2">
        <v>-16632.97</v>
      </c>
      <c r="F1051" s="2" t="s">
        <v>13199</v>
      </c>
    </row>
    <row r="1052">
      <c r="A1052" s="2" t="s">
        <v>6851</v>
      </c>
      <c r="B1052" s="2" t="s">
        <v>6852</v>
      </c>
      <c r="C1052" s="2">
        <v>980</v>
      </c>
      <c r="D1052" s="2" t="s">
        <v>69</v>
      </c>
      <c r="E1052" s="2">
        <v>75136.6</v>
      </c>
      <c r="F1052" s="2" t="s">
        <v>69</v>
      </c>
    </row>
    <row r="1053">
      <c r="A1053" s="2" t="s">
        <v>14176</v>
      </c>
      <c r="B1053" s="2" t="s">
        <v>14177</v>
      </c>
      <c r="C1053" s="2">
        <v>962</v>
      </c>
      <c r="D1053" s="2" t="s">
        <v>69</v>
      </c>
      <c r="E1053" s="2">
        <v>269.36</v>
      </c>
      <c r="F1053" s="2" t="s">
        <v>69</v>
      </c>
    </row>
    <row r="1054">
      <c r="A1054" s="2" t="s">
        <v>6855</v>
      </c>
      <c r="B1054" s="2" t="s">
        <v>6856</v>
      </c>
      <c r="C1054" s="2">
        <v>-11</v>
      </c>
      <c r="D1054" s="2" t="s">
        <v>69</v>
      </c>
      <c r="E1054" s="2">
        <v>-583.88</v>
      </c>
      <c r="F1054" s="2" t="s">
        <v>69</v>
      </c>
    </row>
    <row r="1055">
      <c r="A1055" s="2" t="s">
        <v>6857</v>
      </c>
      <c r="B1055" s="2" t="s">
        <v>6858</v>
      </c>
      <c r="C1055" s="2">
        <v>916</v>
      </c>
      <c r="D1055" s="2" t="s">
        <v>69</v>
      </c>
      <c r="E1055" s="2">
        <v>120582.24</v>
      </c>
      <c r="F1055" s="2" t="s">
        <v>69</v>
      </c>
    </row>
    <row r="1056">
      <c r="A1056" s="2" t="s">
        <v>6859</v>
      </c>
      <c r="B1056" s="2" t="s">
        <v>6860</v>
      </c>
      <c r="C1056" s="2">
        <v>103</v>
      </c>
      <c r="D1056" s="2" t="s">
        <v>69</v>
      </c>
      <c r="E1056" s="2">
        <v>22027.58</v>
      </c>
      <c r="F1056" s="2" t="s">
        <v>69</v>
      </c>
    </row>
    <row r="1057">
      <c r="A1057" s="2" t="s">
        <v>6863</v>
      </c>
      <c r="B1057" s="2" t="s">
        <v>6864</v>
      </c>
      <c r="C1057" s="2">
        <v>112</v>
      </c>
      <c r="D1057" s="2" t="s">
        <v>69</v>
      </c>
      <c r="E1057" s="2">
        <v>6194.72</v>
      </c>
      <c r="F1057" s="2" t="s">
        <v>69</v>
      </c>
    </row>
    <row r="1058">
      <c r="A1058" s="2" t="s">
        <v>6865</v>
      </c>
      <c r="B1058" s="2" t="s">
        <v>6866</v>
      </c>
      <c r="C1058" s="2">
        <v>-1051</v>
      </c>
      <c r="D1058" s="2" t="s">
        <v>69</v>
      </c>
      <c r="E1058" s="2">
        <v>-115158.07</v>
      </c>
      <c r="F1058" s="2" t="s">
        <v>69</v>
      </c>
    </row>
    <row r="1059">
      <c r="A1059" s="2" t="s">
        <v>6865</v>
      </c>
      <c r="B1059" s="2" t="s">
        <v>6866</v>
      </c>
      <c r="C1059" s="2">
        <v>633</v>
      </c>
      <c r="D1059" s="2" t="s">
        <v>69</v>
      </c>
      <c r="E1059" s="2">
        <v>69357.81</v>
      </c>
      <c r="F1059" s="2" t="s">
        <v>69</v>
      </c>
    </row>
    <row r="1060">
      <c r="A1060" s="2" t="s">
        <v>13320</v>
      </c>
      <c r="B1060" s="2" t="s">
        <v>13321</v>
      </c>
      <c r="C1060" s="2">
        <v>41</v>
      </c>
      <c r="D1060" s="2" t="s">
        <v>69</v>
      </c>
      <c r="E1060" s="2">
        <v>1499.78</v>
      </c>
      <c r="F1060" s="2" t="s">
        <v>69</v>
      </c>
    </row>
    <row r="1061">
      <c r="A1061" s="2" t="s">
        <v>13322</v>
      </c>
      <c r="B1061" s="2" t="s">
        <v>7226</v>
      </c>
      <c r="C1061" s="2">
        <v>264</v>
      </c>
      <c r="D1061" s="2" t="s">
        <v>69</v>
      </c>
      <c r="E1061" s="2">
        <v>22141.68</v>
      </c>
      <c r="F1061" s="2" t="s">
        <v>69</v>
      </c>
    </row>
    <row r="1062">
      <c r="A1062" s="2" t="s">
        <v>6869</v>
      </c>
      <c r="B1062" s="2" t="s">
        <v>6870</v>
      </c>
      <c r="C1062" s="2">
        <v>146</v>
      </c>
      <c r="D1062" s="2" t="s">
        <v>69</v>
      </c>
      <c r="E1062" s="2">
        <v>22618.32</v>
      </c>
      <c r="F1062" s="2" t="s">
        <v>69</v>
      </c>
    </row>
    <row r="1063">
      <c r="A1063" s="2" t="s">
        <v>6871</v>
      </c>
      <c r="B1063" s="2" t="s">
        <v>6872</v>
      </c>
      <c r="C1063" s="2">
        <v>45</v>
      </c>
      <c r="D1063" s="2" t="s">
        <v>69</v>
      </c>
      <c r="E1063" s="2">
        <v>4905</v>
      </c>
      <c r="F1063" s="2" t="s">
        <v>69</v>
      </c>
    </row>
    <row r="1064">
      <c r="A1064" s="2" t="s">
        <v>13325</v>
      </c>
      <c r="B1064" s="2" t="s">
        <v>13326</v>
      </c>
      <c r="C1064" s="2">
        <v>-4474</v>
      </c>
      <c r="D1064" s="2" t="s">
        <v>69</v>
      </c>
      <c r="E1064" s="2">
        <v>-27694.06</v>
      </c>
      <c r="F1064" s="2" t="s">
        <v>69</v>
      </c>
    </row>
    <row r="1065">
      <c r="A1065" s="2" t="s">
        <v>6877</v>
      </c>
      <c r="B1065" s="2" t="s">
        <v>6878</v>
      </c>
      <c r="C1065" s="2">
        <v>-48</v>
      </c>
      <c r="D1065" s="2" t="s">
        <v>69</v>
      </c>
      <c r="E1065" s="2">
        <v>-7306.56</v>
      </c>
      <c r="F1065" s="2" t="s">
        <v>69</v>
      </c>
    </row>
    <row r="1066">
      <c r="A1066" s="2" t="s">
        <v>6883</v>
      </c>
      <c r="B1066" s="2" t="s">
        <v>6884</v>
      </c>
      <c r="C1066" s="2">
        <v>666</v>
      </c>
      <c r="D1066" s="2" t="s">
        <v>69</v>
      </c>
      <c r="E1066" s="2">
        <v>8011.98</v>
      </c>
      <c r="F1066" s="2" t="s">
        <v>69</v>
      </c>
    </row>
    <row r="1067">
      <c r="A1067" s="2" t="s">
        <v>14178</v>
      </c>
      <c r="B1067" s="2" t="s">
        <v>6886</v>
      </c>
      <c r="C1067" s="2">
        <v>-528</v>
      </c>
      <c r="D1067" s="2" t="s">
        <v>69</v>
      </c>
      <c r="E1067" s="2">
        <v>-103730.88</v>
      </c>
      <c r="F1067" s="2" t="s">
        <v>69</v>
      </c>
    </row>
    <row r="1068">
      <c r="A1068" s="2" t="s">
        <v>6889</v>
      </c>
      <c r="B1068" s="2" t="s">
        <v>6890</v>
      </c>
      <c r="C1068" s="2">
        <v>-2</v>
      </c>
      <c r="D1068" s="2" t="s">
        <v>69</v>
      </c>
      <c r="E1068" s="2">
        <v>-636.46</v>
      </c>
      <c r="F1068" s="2" t="s">
        <v>69</v>
      </c>
    </row>
    <row r="1069">
      <c r="A1069" s="2" t="s">
        <v>14179</v>
      </c>
      <c r="B1069" s="2" t="s">
        <v>14180</v>
      </c>
      <c r="C1069" s="2">
        <v>527</v>
      </c>
      <c r="D1069" s="2" t="s">
        <v>69</v>
      </c>
      <c r="E1069" s="2">
        <v>5907.67</v>
      </c>
      <c r="F1069" s="2" t="s">
        <v>69</v>
      </c>
    </row>
    <row r="1070">
      <c r="A1070" s="2" t="s">
        <v>14181</v>
      </c>
      <c r="B1070" s="2" t="s">
        <v>14182</v>
      </c>
      <c r="C1070" s="2">
        <v>543</v>
      </c>
      <c r="D1070" s="2" t="s">
        <v>69</v>
      </c>
      <c r="E1070" s="2">
        <v>18521.73</v>
      </c>
      <c r="F1070" s="2" t="s">
        <v>69</v>
      </c>
    </row>
    <row r="1071">
      <c r="A1071" s="2" t="s">
        <v>14183</v>
      </c>
      <c r="B1071" s="2" t="s">
        <v>14184</v>
      </c>
      <c r="C1071" s="2">
        <v>-1126</v>
      </c>
      <c r="D1071" s="2" t="s">
        <v>69</v>
      </c>
      <c r="E1071" s="2">
        <v>-10764.56</v>
      </c>
      <c r="F1071" s="2" t="s">
        <v>69</v>
      </c>
    </row>
    <row r="1072">
      <c r="A1072" s="2" t="s">
        <v>6899</v>
      </c>
      <c r="B1072" s="2" t="s">
        <v>6900</v>
      </c>
      <c r="C1072" s="2">
        <v>-20</v>
      </c>
      <c r="D1072" s="2" t="s">
        <v>69</v>
      </c>
      <c r="E1072" s="2">
        <v>-1757</v>
      </c>
      <c r="F1072" s="2" t="s">
        <v>69</v>
      </c>
    </row>
    <row r="1073">
      <c r="A1073" s="2" t="s">
        <v>6901</v>
      </c>
      <c r="B1073" s="2" t="s">
        <v>6902</v>
      </c>
      <c r="C1073" s="2">
        <v>-155</v>
      </c>
      <c r="D1073" s="2" t="s">
        <v>69</v>
      </c>
      <c r="E1073" s="2">
        <v>-3826.95</v>
      </c>
      <c r="F1073" s="2" t="s">
        <v>69</v>
      </c>
    </row>
    <row r="1074">
      <c r="A1074" s="2" t="s">
        <v>14185</v>
      </c>
      <c r="B1074" s="2" t="s">
        <v>6906</v>
      </c>
      <c r="C1074" s="2">
        <v>79</v>
      </c>
      <c r="D1074" s="2" t="s">
        <v>69</v>
      </c>
      <c r="E1074" s="2">
        <v>30655.16</v>
      </c>
      <c r="F1074" s="2" t="s">
        <v>69</v>
      </c>
    </row>
    <row r="1075">
      <c r="A1075" s="2" t="s">
        <v>14185</v>
      </c>
      <c r="B1075" s="2" t="s">
        <v>6906</v>
      </c>
      <c r="C1075" s="2">
        <v>-38</v>
      </c>
      <c r="D1075" s="2" t="s">
        <v>69</v>
      </c>
      <c r="E1075" s="2">
        <v>-14745.52</v>
      </c>
      <c r="F1075" s="2" t="s">
        <v>69</v>
      </c>
    </row>
    <row r="1076">
      <c r="A1076" s="2" t="s">
        <v>6905</v>
      </c>
      <c r="B1076" s="2" t="s">
        <v>14186</v>
      </c>
      <c r="C1076" s="2">
        <v>-1</v>
      </c>
      <c r="D1076" s="2" t="s">
        <v>69</v>
      </c>
      <c r="E1076" s="2">
        <v>-772.5</v>
      </c>
      <c r="F1076" s="2" t="s">
        <v>69</v>
      </c>
    </row>
    <row r="1077">
      <c r="A1077" s="2" t="s">
        <v>6911</v>
      </c>
      <c r="B1077" s="2" t="s">
        <v>6912</v>
      </c>
      <c r="C1077" s="2">
        <v>43</v>
      </c>
      <c r="D1077" s="2" t="s">
        <v>69</v>
      </c>
      <c r="E1077" s="2">
        <v>6217.37</v>
      </c>
      <c r="F1077" s="2" t="s">
        <v>69</v>
      </c>
    </row>
    <row r="1078">
      <c r="A1078" s="2" t="s">
        <v>6911</v>
      </c>
      <c r="B1078" s="2" t="s">
        <v>6912</v>
      </c>
      <c r="C1078" s="2">
        <v>-351</v>
      </c>
      <c r="D1078" s="2" t="s">
        <v>69</v>
      </c>
      <c r="E1078" s="2">
        <v>-50751.09</v>
      </c>
      <c r="F1078" s="2" t="s">
        <v>69</v>
      </c>
    </row>
    <row r="1079">
      <c r="A1079" s="2" t="s">
        <v>6915</v>
      </c>
      <c r="B1079" s="2" t="s">
        <v>6916</v>
      </c>
      <c r="C1079" s="2">
        <v>-384</v>
      </c>
      <c r="D1079" s="2" t="s">
        <v>69</v>
      </c>
      <c r="E1079" s="2">
        <v>-13747.2</v>
      </c>
      <c r="F1079" s="2" t="s">
        <v>69</v>
      </c>
    </row>
    <row r="1080">
      <c r="A1080" s="2" t="s">
        <v>13337</v>
      </c>
      <c r="B1080" s="2" t="s">
        <v>13338</v>
      </c>
      <c r="C1080" s="2">
        <v>23</v>
      </c>
      <c r="D1080" s="2" t="s">
        <v>12368</v>
      </c>
      <c r="E1080" s="2">
        <v>1024.33</v>
      </c>
      <c r="F1080" s="2" t="s">
        <v>12368</v>
      </c>
    </row>
    <row r="1081">
      <c r="A1081" s="2" t="s">
        <v>13337</v>
      </c>
      <c r="B1081" s="2" t="s">
        <v>14187</v>
      </c>
      <c r="C1081" s="2">
        <v>-390</v>
      </c>
      <c r="D1081" s="2" t="s">
        <v>69</v>
      </c>
      <c r="E1081" s="2">
        <v>-17378.4</v>
      </c>
      <c r="F1081" s="2" t="s">
        <v>69</v>
      </c>
    </row>
    <row r="1082">
      <c r="A1082" s="2" t="s">
        <v>13337</v>
      </c>
      <c r="B1082" s="2" t="s">
        <v>13338</v>
      </c>
      <c r="C1082" s="2">
        <v>-23</v>
      </c>
      <c r="D1082" s="2" t="s">
        <v>12368</v>
      </c>
      <c r="E1082" s="2">
        <v>-1024.33</v>
      </c>
      <c r="F1082" s="2" t="s">
        <v>12368</v>
      </c>
    </row>
    <row r="1083">
      <c r="A1083" s="2" t="s">
        <v>13342</v>
      </c>
      <c r="B1083" s="2" t="s">
        <v>5347</v>
      </c>
      <c r="C1083" s="2">
        <v>-651</v>
      </c>
      <c r="D1083" s="2" t="s">
        <v>69</v>
      </c>
      <c r="E1083" s="2">
        <v>-93997.89</v>
      </c>
      <c r="F1083" s="2" t="s">
        <v>69</v>
      </c>
    </row>
    <row r="1084">
      <c r="A1084" s="2" t="s">
        <v>13344</v>
      </c>
      <c r="B1084" s="2" t="s">
        <v>5521</v>
      </c>
      <c r="C1084" s="2">
        <v>-356</v>
      </c>
      <c r="D1084" s="2" t="s">
        <v>69</v>
      </c>
      <c r="E1084" s="2">
        <v>-73781</v>
      </c>
      <c r="F1084" s="2" t="s">
        <v>69</v>
      </c>
    </row>
    <row r="1085">
      <c r="A1085" s="2" t="s">
        <v>13345</v>
      </c>
      <c r="B1085" s="2" t="s">
        <v>5681</v>
      </c>
      <c r="C1085" s="2">
        <v>-72</v>
      </c>
      <c r="D1085" s="2" t="s">
        <v>69</v>
      </c>
      <c r="E1085" s="2">
        <v>-3275.28</v>
      </c>
      <c r="F1085" s="2" t="s">
        <v>69</v>
      </c>
    </row>
    <row r="1086">
      <c r="A1086" s="2" t="s">
        <v>13345</v>
      </c>
      <c r="B1086" s="2" t="s">
        <v>5681</v>
      </c>
      <c r="C1086" s="2">
        <v>59</v>
      </c>
      <c r="D1086" s="2" t="s">
        <v>69</v>
      </c>
      <c r="E1086" s="2">
        <v>2683.91</v>
      </c>
      <c r="F1086" s="2" t="s">
        <v>69</v>
      </c>
    </row>
    <row r="1087">
      <c r="A1087" s="2" t="s">
        <v>14188</v>
      </c>
      <c r="B1087" s="2" t="s">
        <v>5900</v>
      </c>
      <c r="C1087" s="2">
        <v>120</v>
      </c>
      <c r="D1087" s="2" t="s">
        <v>69</v>
      </c>
      <c r="E1087" s="2">
        <v>2334</v>
      </c>
      <c r="F1087" s="2" t="s">
        <v>69</v>
      </c>
    </row>
    <row r="1088">
      <c r="A1088" s="2" t="s">
        <v>13346</v>
      </c>
      <c r="B1088" s="2" t="s">
        <v>6016</v>
      </c>
      <c r="C1088" s="2">
        <v>15</v>
      </c>
      <c r="D1088" s="2" t="s">
        <v>69</v>
      </c>
      <c r="E1088" s="2">
        <v>4000.65</v>
      </c>
      <c r="F1088" s="2" t="s">
        <v>69</v>
      </c>
    </row>
    <row r="1089">
      <c r="A1089" s="2" t="s">
        <v>13347</v>
      </c>
      <c r="B1089" s="2" t="s">
        <v>6090</v>
      </c>
      <c r="C1089" s="2">
        <v>-47</v>
      </c>
      <c r="D1089" s="2" t="s">
        <v>69</v>
      </c>
      <c r="E1089" s="2">
        <v>-850.23</v>
      </c>
      <c r="F1089" s="2" t="s">
        <v>69</v>
      </c>
    </row>
    <row r="1090">
      <c r="A1090" s="2" t="s">
        <v>13348</v>
      </c>
      <c r="B1090" s="2" t="s">
        <v>6114</v>
      </c>
      <c r="C1090" s="2">
        <v>220</v>
      </c>
      <c r="D1090" s="2" t="s">
        <v>69</v>
      </c>
      <c r="E1090" s="2">
        <v>24684</v>
      </c>
      <c r="F1090" s="2" t="s">
        <v>69</v>
      </c>
    </row>
    <row r="1091">
      <c r="A1091" s="2" t="s">
        <v>14189</v>
      </c>
      <c r="B1091" s="2" t="s">
        <v>6188</v>
      </c>
      <c r="C1091" s="2">
        <v>380</v>
      </c>
      <c r="D1091" s="2" t="s">
        <v>69</v>
      </c>
      <c r="E1091" s="2">
        <v>12239.8</v>
      </c>
      <c r="F1091" s="2" t="s">
        <v>69</v>
      </c>
    </row>
    <row r="1092">
      <c r="A1092" s="2" t="s">
        <v>14189</v>
      </c>
      <c r="B1092" s="2" t="s">
        <v>6188</v>
      </c>
      <c r="C1092" s="2">
        <v>-860</v>
      </c>
      <c r="D1092" s="2" t="s">
        <v>69</v>
      </c>
      <c r="E1092" s="2">
        <v>-27700.6</v>
      </c>
      <c r="F1092" s="2" t="s">
        <v>69</v>
      </c>
    </row>
    <row r="1093">
      <c r="A1093" s="2" t="s">
        <v>14190</v>
      </c>
      <c r="B1093" s="2" t="s">
        <v>6374</v>
      </c>
      <c r="C1093" s="2">
        <v>602</v>
      </c>
      <c r="D1093" s="2" t="s">
        <v>69</v>
      </c>
      <c r="E1093" s="2">
        <v>11137</v>
      </c>
      <c r="F1093" s="2" t="s">
        <v>69</v>
      </c>
    </row>
    <row r="1094">
      <c r="A1094" s="2" t="s">
        <v>13350</v>
      </c>
      <c r="B1094" s="2" t="s">
        <v>6606</v>
      </c>
      <c r="C1094" s="2">
        <v>500</v>
      </c>
      <c r="D1094" s="2" t="s">
        <v>69</v>
      </c>
      <c r="E1094" s="2">
        <v>68550</v>
      </c>
      <c r="F1094" s="2" t="s">
        <v>69</v>
      </c>
    </row>
    <row r="1095">
      <c r="A1095" s="2" t="s">
        <v>14191</v>
      </c>
      <c r="B1095" s="2" t="s">
        <v>6738</v>
      </c>
      <c r="C1095" s="2">
        <v>98</v>
      </c>
      <c r="D1095" s="2" t="s">
        <v>69</v>
      </c>
      <c r="E1095" s="2">
        <v>14704.9</v>
      </c>
      <c r="F1095" s="2" t="s">
        <v>69</v>
      </c>
    </row>
    <row r="1096">
      <c r="A1096" s="2" t="s">
        <v>14192</v>
      </c>
      <c r="B1096" s="2" t="s">
        <v>6924</v>
      </c>
      <c r="C1096" s="2">
        <v>-117</v>
      </c>
      <c r="D1096" s="2" t="s">
        <v>69</v>
      </c>
      <c r="E1096" s="2">
        <v>-5943.6</v>
      </c>
      <c r="F1096" s="2" t="s">
        <v>69</v>
      </c>
    </row>
    <row r="1097">
      <c r="A1097" s="2" t="s">
        <v>13352</v>
      </c>
      <c r="B1097" s="2" t="s">
        <v>7082</v>
      </c>
      <c r="C1097" s="2">
        <v>181</v>
      </c>
      <c r="D1097" s="2" t="s">
        <v>69</v>
      </c>
      <c r="E1097" s="2">
        <v>21946.25</v>
      </c>
      <c r="F1097" s="2" t="s">
        <v>69</v>
      </c>
    </row>
    <row r="1098">
      <c r="A1098" s="2" t="s">
        <v>13353</v>
      </c>
      <c r="B1098" s="2" t="s">
        <v>7104</v>
      </c>
      <c r="C1098" s="2">
        <v>-261</v>
      </c>
      <c r="D1098" s="2" t="s">
        <v>69</v>
      </c>
      <c r="E1098" s="2">
        <v>-5702.85</v>
      </c>
      <c r="F1098" s="2" t="s">
        <v>69</v>
      </c>
    </row>
    <row r="1099">
      <c r="A1099" s="2" t="s">
        <v>13355</v>
      </c>
      <c r="B1099" s="2" t="s">
        <v>13356</v>
      </c>
      <c r="C1099" s="2">
        <v>630</v>
      </c>
      <c r="D1099" s="2" t="s">
        <v>69</v>
      </c>
      <c r="E1099" s="2">
        <v>768.6</v>
      </c>
      <c r="F1099" s="2" t="s">
        <v>69</v>
      </c>
    </row>
    <row r="1100">
      <c r="A1100" s="2" t="s">
        <v>6917</v>
      </c>
      <c r="B1100" s="2" t="s">
        <v>6918</v>
      </c>
      <c r="C1100" s="2">
        <v>-111</v>
      </c>
      <c r="D1100" s="2" t="s">
        <v>69</v>
      </c>
      <c r="E1100" s="2">
        <v>-52516.32</v>
      </c>
      <c r="F1100" s="2" t="s">
        <v>69</v>
      </c>
    </row>
    <row r="1101">
      <c r="A1101" s="2" t="s">
        <v>14193</v>
      </c>
      <c r="B1101" s="2" t="s">
        <v>14194</v>
      </c>
      <c r="C1101" s="2">
        <v>554</v>
      </c>
      <c r="D1101" s="2" t="s">
        <v>69</v>
      </c>
      <c r="E1101" s="2">
        <v>72485.36</v>
      </c>
      <c r="F1101" s="2" t="s">
        <v>69</v>
      </c>
    </row>
    <row r="1102">
      <c r="A1102" s="2" t="s">
        <v>14195</v>
      </c>
      <c r="B1102" s="2" t="s">
        <v>14196</v>
      </c>
      <c r="C1102" s="2">
        <v>1</v>
      </c>
      <c r="D1102" s="2" t="s">
        <v>69</v>
      </c>
      <c r="E1102" s="2">
        <v>35</v>
      </c>
      <c r="F1102" s="2" t="s">
        <v>69</v>
      </c>
    </row>
    <row r="1103">
      <c r="A1103" s="2" t="s">
        <v>13361</v>
      </c>
      <c r="B1103" s="2" t="s">
        <v>6922</v>
      </c>
      <c r="C1103" s="2">
        <v>337</v>
      </c>
      <c r="D1103" s="2" t="s">
        <v>69</v>
      </c>
      <c r="E1103" s="2">
        <v>20118.9</v>
      </c>
      <c r="F1103" s="2" t="s">
        <v>69</v>
      </c>
    </row>
    <row r="1104">
      <c r="A1104" s="2" t="s">
        <v>14197</v>
      </c>
      <c r="B1104" s="2" t="s">
        <v>14198</v>
      </c>
      <c r="C1104" s="2">
        <v>183</v>
      </c>
      <c r="D1104" s="2" t="s">
        <v>12818</v>
      </c>
      <c r="E1104" s="2">
        <v>8145.18</v>
      </c>
      <c r="F1104" s="2" t="s">
        <v>12818</v>
      </c>
    </row>
    <row r="1105">
      <c r="A1105" s="2" t="s">
        <v>6925</v>
      </c>
      <c r="B1105" s="2" t="s">
        <v>6926</v>
      </c>
      <c r="C1105" s="2">
        <v>-694</v>
      </c>
      <c r="D1105" s="2" t="s">
        <v>69</v>
      </c>
      <c r="E1105" s="2">
        <v>-29342.32</v>
      </c>
      <c r="F1105" s="2" t="s">
        <v>69</v>
      </c>
    </row>
    <row r="1106">
      <c r="A1106" s="2" t="s">
        <v>6927</v>
      </c>
      <c r="B1106" s="2" t="s">
        <v>6928</v>
      </c>
      <c r="C1106" s="2">
        <v>32</v>
      </c>
      <c r="D1106" s="2" t="s">
        <v>69</v>
      </c>
      <c r="E1106" s="2">
        <v>4902.72</v>
      </c>
      <c r="F1106" s="2" t="s">
        <v>69</v>
      </c>
    </row>
    <row r="1107">
      <c r="A1107" s="2" t="s">
        <v>10403</v>
      </c>
      <c r="B1107" s="2" t="s">
        <v>14199</v>
      </c>
      <c r="C1107" s="2">
        <v>144</v>
      </c>
      <c r="D1107" s="2" t="s">
        <v>12678</v>
      </c>
      <c r="E1107" s="2">
        <v>5631.86</v>
      </c>
      <c r="F1107" s="2" t="s">
        <v>12678</v>
      </c>
    </row>
    <row r="1108">
      <c r="A1108" s="2" t="s">
        <v>14200</v>
      </c>
      <c r="B1108" s="2" t="s">
        <v>14201</v>
      </c>
      <c r="C1108" s="2">
        <v>27</v>
      </c>
      <c r="D1108" s="2" t="s">
        <v>69</v>
      </c>
      <c r="E1108" s="2">
        <v>276.02</v>
      </c>
      <c r="F1108" s="2" t="s">
        <v>69</v>
      </c>
    </row>
    <row r="1109">
      <c r="A1109" s="2" t="s">
        <v>13369</v>
      </c>
      <c r="B1109" s="2" t="s">
        <v>13370</v>
      </c>
      <c r="C1109" s="2">
        <v>117</v>
      </c>
      <c r="D1109" s="2" t="s">
        <v>69</v>
      </c>
      <c r="E1109" s="2">
        <v>3875.04</v>
      </c>
      <c r="F1109" s="2" t="s">
        <v>69</v>
      </c>
    </row>
    <row r="1110">
      <c r="A1110" s="2" t="s">
        <v>6931</v>
      </c>
      <c r="B1110" s="2" t="s">
        <v>6932</v>
      </c>
      <c r="C1110" s="2">
        <v>-4</v>
      </c>
      <c r="D1110" s="2" t="s">
        <v>69</v>
      </c>
      <c r="E1110" s="2">
        <v>-532.84</v>
      </c>
      <c r="F1110" s="2" t="s">
        <v>69</v>
      </c>
    </row>
    <row r="1111">
      <c r="A1111" s="2" t="s">
        <v>14202</v>
      </c>
      <c r="B1111" s="2" t="s">
        <v>6934</v>
      </c>
      <c r="C1111" s="2">
        <v>-140</v>
      </c>
      <c r="D1111" s="2" t="s">
        <v>69</v>
      </c>
      <c r="E1111" s="2">
        <v>-79303</v>
      </c>
      <c r="F1111" s="2" t="s">
        <v>69</v>
      </c>
    </row>
    <row r="1112">
      <c r="A1112" s="2" t="s">
        <v>14203</v>
      </c>
      <c r="B1112" s="2" t="s">
        <v>14204</v>
      </c>
      <c r="C1112" s="2">
        <v>27</v>
      </c>
      <c r="D1112" s="2" t="s">
        <v>69</v>
      </c>
      <c r="E1112" s="2">
        <v>3584.25</v>
      </c>
      <c r="F1112" s="2" t="s">
        <v>69</v>
      </c>
    </row>
    <row r="1113">
      <c r="A1113" s="2" t="s">
        <v>6937</v>
      </c>
      <c r="B1113" s="2" t="s">
        <v>6938</v>
      </c>
      <c r="C1113" s="2">
        <v>-54</v>
      </c>
      <c r="D1113" s="2" t="s">
        <v>69</v>
      </c>
      <c r="E1113" s="2">
        <v>-25780.14</v>
      </c>
      <c r="F1113" s="2" t="s">
        <v>69</v>
      </c>
    </row>
    <row r="1114">
      <c r="A1114" s="2" t="s">
        <v>6937</v>
      </c>
      <c r="B1114" s="2" t="s">
        <v>6938</v>
      </c>
      <c r="C1114" s="2">
        <v>24</v>
      </c>
      <c r="D1114" s="2" t="s">
        <v>69</v>
      </c>
      <c r="E1114" s="2">
        <v>11457.84</v>
      </c>
      <c r="F1114" s="2" t="s">
        <v>69</v>
      </c>
    </row>
    <row r="1115">
      <c r="A1115" s="2" t="s">
        <v>14205</v>
      </c>
      <c r="B1115" s="2" t="s">
        <v>14206</v>
      </c>
      <c r="C1115" s="2">
        <v>-1162</v>
      </c>
      <c r="D1115" s="2" t="s">
        <v>12371</v>
      </c>
      <c r="E1115" s="2">
        <v>776.12</v>
      </c>
      <c r="F1115" s="2" t="s">
        <v>12371</v>
      </c>
    </row>
    <row r="1116">
      <c r="A1116" s="2" t="s">
        <v>14207</v>
      </c>
      <c r="B1116" s="2" t="s">
        <v>14208</v>
      </c>
      <c r="C1116" s="2">
        <v>361</v>
      </c>
      <c r="D1116" s="2" t="s">
        <v>12371</v>
      </c>
      <c r="E1116" s="2">
        <v>-903.49</v>
      </c>
      <c r="F1116" s="2" t="s">
        <v>12371</v>
      </c>
    </row>
    <row r="1117">
      <c r="A1117" s="2" t="s">
        <v>14209</v>
      </c>
      <c r="B1117" s="2" t="s">
        <v>14210</v>
      </c>
      <c r="C1117" s="2">
        <v>-1188</v>
      </c>
      <c r="D1117" s="2" t="s">
        <v>13301</v>
      </c>
      <c r="E1117" s="2">
        <v>524.66</v>
      </c>
      <c r="F1117" s="2" t="s">
        <v>13301</v>
      </c>
    </row>
    <row r="1118">
      <c r="A1118" s="2" t="s">
        <v>13379</v>
      </c>
      <c r="B1118" s="2" t="s">
        <v>14211</v>
      </c>
      <c r="C1118" s="2">
        <v>-671</v>
      </c>
      <c r="D1118" s="2" t="s">
        <v>12371</v>
      </c>
      <c r="E1118" s="2">
        <v>1801.95</v>
      </c>
      <c r="F1118" s="2" t="s">
        <v>12371</v>
      </c>
    </row>
    <row r="1119">
      <c r="A1119" s="2" t="s">
        <v>14212</v>
      </c>
      <c r="B1119" s="2" t="s">
        <v>14213</v>
      </c>
      <c r="C1119" s="2">
        <v>23194</v>
      </c>
      <c r="D1119" s="2" t="s">
        <v>13301</v>
      </c>
      <c r="E1119" s="2">
        <v>824.82</v>
      </c>
      <c r="F1119" s="2" t="s">
        <v>13301</v>
      </c>
    </row>
    <row r="1120">
      <c r="A1120" s="2" t="s">
        <v>14214</v>
      </c>
      <c r="B1120" s="2" t="s">
        <v>14215</v>
      </c>
      <c r="C1120" s="2">
        <v>2494</v>
      </c>
      <c r="D1120" s="2" t="s">
        <v>13301</v>
      </c>
      <c r="E1120" s="2">
        <v>4063.69</v>
      </c>
      <c r="F1120" s="2" t="s">
        <v>13301</v>
      </c>
    </row>
    <row r="1121">
      <c r="A1121" s="2" t="s">
        <v>14216</v>
      </c>
      <c r="B1121" s="2" t="s">
        <v>14217</v>
      </c>
      <c r="C1121" s="2">
        <v>801</v>
      </c>
      <c r="D1121" s="2" t="s">
        <v>12371</v>
      </c>
      <c r="E1121" s="2">
        <v>-1906.27</v>
      </c>
      <c r="F1121" s="2" t="s">
        <v>12371</v>
      </c>
    </row>
    <row r="1122">
      <c r="A1122" s="2" t="s">
        <v>14218</v>
      </c>
      <c r="B1122" s="2" t="s">
        <v>14219</v>
      </c>
      <c r="C1122" s="2">
        <v>569</v>
      </c>
      <c r="D1122" s="2" t="s">
        <v>13301</v>
      </c>
      <c r="E1122" s="2">
        <v>-1355.82</v>
      </c>
      <c r="F1122" s="2" t="s">
        <v>13301</v>
      </c>
    </row>
    <row r="1123">
      <c r="A1123" s="2" t="s">
        <v>13383</v>
      </c>
      <c r="B1123" s="2" t="s">
        <v>13384</v>
      </c>
      <c r="C1123" s="2">
        <v>149</v>
      </c>
      <c r="D1123" s="2" t="s">
        <v>69</v>
      </c>
      <c r="E1123" s="2">
        <v>758.22</v>
      </c>
      <c r="F1123" s="2" t="s">
        <v>69</v>
      </c>
    </row>
    <row r="1124">
      <c r="A1124" s="2" t="s">
        <v>14220</v>
      </c>
      <c r="B1124" s="2" t="s">
        <v>14221</v>
      </c>
      <c r="C1124" s="2">
        <v>3092</v>
      </c>
      <c r="D1124" s="2" t="s">
        <v>12371</v>
      </c>
      <c r="E1124" s="2">
        <v>-5716.78</v>
      </c>
      <c r="F1124" s="2" t="s">
        <v>12371</v>
      </c>
    </row>
    <row r="1125">
      <c r="A1125" s="2" t="s">
        <v>14222</v>
      </c>
      <c r="B1125" s="2" t="s">
        <v>14223</v>
      </c>
      <c r="C1125" s="2">
        <v>-331</v>
      </c>
      <c r="D1125" s="2" t="s">
        <v>12371</v>
      </c>
      <c r="E1125" s="2">
        <v>-474.95</v>
      </c>
      <c r="F1125" s="2" t="s">
        <v>12371</v>
      </c>
    </row>
    <row r="1126">
      <c r="A1126" s="2" t="s">
        <v>14224</v>
      </c>
      <c r="B1126" s="2" t="s">
        <v>14225</v>
      </c>
      <c r="C1126" s="2">
        <v>-804</v>
      </c>
      <c r="D1126" s="2" t="s">
        <v>69</v>
      </c>
      <c r="E1126" s="2">
        <v>1649.84</v>
      </c>
      <c r="F1126" s="2" t="s">
        <v>69</v>
      </c>
    </row>
    <row r="1127">
      <c r="A1127" s="2" t="s">
        <v>14226</v>
      </c>
      <c r="B1127" s="2" t="s">
        <v>14227</v>
      </c>
      <c r="C1127" s="2">
        <v>551</v>
      </c>
      <c r="D1127" s="2" t="s">
        <v>13301</v>
      </c>
      <c r="E1127" s="2">
        <v>-120.5</v>
      </c>
      <c r="F1127" s="2" t="s">
        <v>13301</v>
      </c>
    </row>
    <row r="1128">
      <c r="A1128" s="2" t="s">
        <v>14228</v>
      </c>
      <c r="B1128" s="2" t="s">
        <v>14229</v>
      </c>
      <c r="C1128" s="2">
        <v>144</v>
      </c>
      <c r="D1128" s="2" t="s">
        <v>69</v>
      </c>
      <c r="E1128" s="2">
        <v>-149.76</v>
      </c>
      <c r="F1128" s="2" t="s">
        <v>69</v>
      </c>
    </row>
    <row r="1129">
      <c r="A1129" s="2" t="s">
        <v>14230</v>
      </c>
      <c r="B1129" s="2" t="s">
        <v>14231</v>
      </c>
      <c r="C1129" s="2">
        <v>-79</v>
      </c>
      <c r="D1129" s="2" t="s">
        <v>69</v>
      </c>
      <c r="E1129" s="2">
        <v>-194.85</v>
      </c>
      <c r="F1129" s="2" t="s">
        <v>69</v>
      </c>
    </row>
    <row r="1130">
      <c r="A1130" s="2" t="s">
        <v>14232</v>
      </c>
      <c r="B1130" s="2" t="s">
        <v>14233</v>
      </c>
      <c r="C1130" s="2">
        <v>-704</v>
      </c>
      <c r="D1130" s="2" t="s">
        <v>69</v>
      </c>
      <c r="E1130" s="2">
        <v>271.07</v>
      </c>
      <c r="F1130" s="2" t="s">
        <v>69</v>
      </c>
    </row>
    <row r="1131">
      <c r="A1131" s="2" t="s">
        <v>13397</v>
      </c>
      <c r="B1131" s="2" t="s">
        <v>13398</v>
      </c>
      <c r="C1131" s="2">
        <v>238</v>
      </c>
      <c r="D1131" s="2" t="s">
        <v>69</v>
      </c>
      <c r="E1131" s="2">
        <v>-96.92</v>
      </c>
      <c r="F1131" s="2" t="s">
        <v>69</v>
      </c>
    </row>
    <row r="1132">
      <c r="A1132" s="2" t="s">
        <v>13399</v>
      </c>
      <c r="B1132" s="2" t="s">
        <v>13400</v>
      </c>
      <c r="C1132" s="2">
        <v>-301</v>
      </c>
      <c r="D1132" s="2" t="s">
        <v>69</v>
      </c>
      <c r="E1132" s="2">
        <v>-4457.06</v>
      </c>
      <c r="F1132" s="2" t="s">
        <v>69</v>
      </c>
    </row>
    <row r="1133">
      <c r="A1133" s="2" t="s">
        <v>14234</v>
      </c>
      <c r="B1133" s="2" t="s">
        <v>14235</v>
      </c>
      <c r="C1133" s="2">
        <v>-408</v>
      </c>
      <c r="D1133" s="2" t="s">
        <v>69</v>
      </c>
      <c r="E1133" s="2">
        <v>1237.02</v>
      </c>
      <c r="F1133" s="2" t="s">
        <v>69</v>
      </c>
    </row>
    <row r="1134">
      <c r="A1134" s="2" t="s">
        <v>13401</v>
      </c>
      <c r="B1134" s="2" t="s">
        <v>13402</v>
      </c>
      <c r="C1134" s="2">
        <v>-200</v>
      </c>
      <c r="D1134" s="2" t="s">
        <v>69</v>
      </c>
      <c r="E1134" s="2">
        <v>13661.39</v>
      </c>
      <c r="F1134" s="2" t="s">
        <v>69</v>
      </c>
    </row>
    <row r="1135">
      <c r="A1135" s="2" t="s">
        <v>13403</v>
      </c>
      <c r="B1135" s="2" t="s">
        <v>13404</v>
      </c>
      <c r="C1135" s="2">
        <v>-914</v>
      </c>
      <c r="D1135" s="2" t="s">
        <v>69</v>
      </c>
      <c r="E1135" s="2">
        <v>-8719.59</v>
      </c>
      <c r="F1135" s="2" t="s">
        <v>69</v>
      </c>
    </row>
    <row r="1136">
      <c r="A1136" s="2" t="s">
        <v>14236</v>
      </c>
      <c r="B1136" s="2" t="s">
        <v>14237</v>
      </c>
      <c r="C1136" s="2">
        <v>1000</v>
      </c>
      <c r="D1136" s="2" t="s">
        <v>69</v>
      </c>
      <c r="E1136" s="2">
        <v>-3155.83</v>
      </c>
      <c r="F1136" s="2" t="s">
        <v>69</v>
      </c>
    </row>
    <row r="1137">
      <c r="A1137" s="2" t="s">
        <v>14238</v>
      </c>
      <c r="B1137" s="2" t="s">
        <v>14239</v>
      </c>
      <c r="C1137" s="2">
        <v>-421</v>
      </c>
      <c r="D1137" s="2" t="s">
        <v>12371</v>
      </c>
      <c r="E1137" s="2">
        <v>21040.68</v>
      </c>
      <c r="F1137" s="2" t="s">
        <v>12371</v>
      </c>
    </row>
    <row r="1138">
      <c r="A1138" s="2" t="s">
        <v>14240</v>
      </c>
      <c r="B1138" s="2" t="s">
        <v>14241</v>
      </c>
      <c r="C1138" s="2">
        <v>57</v>
      </c>
      <c r="D1138" s="2" t="s">
        <v>69</v>
      </c>
      <c r="E1138" s="2">
        <v>1138.44</v>
      </c>
      <c r="F1138" s="2" t="s">
        <v>69</v>
      </c>
    </row>
    <row r="1139">
      <c r="A1139" s="2" t="s">
        <v>14242</v>
      </c>
      <c r="B1139" s="2" t="s">
        <v>14243</v>
      </c>
      <c r="C1139" s="2">
        <v>110</v>
      </c>
      <c r="D1139" s="2" t="s">
        <v>12371</v>
      </c>
      <c r="E1139" s="2">
        <v>-1231.1</v>
      </c>
      <c r="F1139" s="2" t="s">
        <v>12371</v>
      </c>
    </row>
    <row r="1140">
      <c r="A1140" s="2" t="s">
        <v>14244</v>
      </c>
      <c r="B1140" s="2" t="s">
        <v>14245</v>
      </c>
      <c r="C1140" s="2">
        <v>-7769</v>
      </c>
      <c r="D1140" s="2" t="s">
        <v>12818</v>
      </c>
      <c r="E1140" s="2">
        <v>-8156.96</v>
      </c>
      <c r="F1140" s="2" t="s">
        <v>12818</v>
      </c>
    </row>
    <row r="1141">
      <c r="A1141" s="2" t="s">
        <v>14246</v>
      </c>
      <c r="B1141" s="2" t="s">
        <v>14247</v>
      </c>
      <c r="C1141" s="2">
        <v>-316</v>
      </c>
      <c r="D1141" s="2" t="s">
        <v>12371</v>
      </c>
      <c r="E1141" s="2">
        <v>1056.11</v>
      </c>
      <c r="F1141" s="2" t="s">
        <v>12371</v>
      </c>
    </row>
    <row r="1142">
      <c r="A1142" s="2" t="s">
        <v>14248</v>
      </c>
      <c r="B1142" s="2" t="s">
        <v>14249</v>
      </c>
      <c r="C1142" s="2">
        <v>-92</v>
      </c>
      <c r="D1142" s="2" t="s">
        <v>12371</v>
      </c>
      <c r="E1142" s="2">
        <v>527.61</v>
      </c>
      <c r="F1142" s="2" t="s">
        <v>12371</v>
      </c>
    </row>
    <row r="1143">
      <c r="A1143" s="2" t="s">
        <v>14250</v>
      </c>
      <c r="B1143" s="2" t="s">
        <v>14251</v>
      </c>
      <c r="C1143" s="2">
        <v>-883</v>
      </c>
      <c r="D1143" s="2" t="s">
        <v>69</v>
      </c>
      <c r="E1143" s="2">
        <v>4612.84</v>
      </c>
      <c r="F1143" s="2" t="s">
        <v>69</v>
      </c>
    </row>
    <row r="1144">
      <c r="A1144" s="2" t="s">
        <v>14252</v>
      </c>
      <c r="B1144" s="2" t="s">
        <v>14253</v>
      </c>
      <c r="C1144" s="2">
        <v>-4</v>
      </c>
      <c r="D1144" s="2" t="s">
        <v>69</v>
      </c>
      <c r="E1144" s="2">
        <v>12.69</v>
      </c>
      <c r="F1144" s="2" t="s">
        <v>69</v>
      </c>
    </row>
    <row r="1145">
      <c r="A1145" s="2" t="s">
        <v>14254</v>
      </c>
      <c r="B1145" s="2" t="s">
        <v>14255</v>
      </c>
      <c r="C1145" s="2">
        <v>273</v>
      </c>
      <c r="D1145" s="2" t="s">
        <v>69</v>
      </c>
      <c r="E1145" s="2">
        <v>-195.85</v>
      </c>
      <c r="F1145" s="2" t="s">
        <v>69</v>
      </c>
    </row>
    <row r="1146">
      <c r="A1146" s="2" t="s">
        <v>14256</v>
      </c>
      <c r="B1146" s="2" t="s">
        <v>14257</v>
      </c>
      <c r="C1146" s="2">
        <v>23</v>
      </c>
      <c r="D1146" s="2" t="s">
        <v>69</v>
      </c>
      <c r="E1146" s="2">
        <v>-263.3</v>
      </c>
      <c r="F1146" s="2" t="s">
        <v>69</v>
      </c>
    </row>
    <row r="1147">
      <c r="A1147" s="2" t="s">
        <v>14258</v>
      </c>
      <c r="B1147" s="2" t="s">
        <v>14259</v>
      </c>
      <c r="C1147" s="2">
        <v>-109</v>
      </c>
      <c r="D1147" s="2" t="s">
        <v>69</v>
      </c>
      <c r="E1147" s="2">
        <v>49.95</v>
      </c>
      <c r="F1147" s="2" t="s">
        <v>69</v>
      </c>
    </row>
    <row r="1148">
      <c r="A1148" s="2" t="s">
        <v>14258</v>
      </c>
      <c r="B1148" s="2" t="s">
        <v>14259</v>
      </c>
      <c r="C1148" s="2">
        <v>195</v>
      </c>
      <c r="D1148" s="2" t="s">
        <v>69</v>
      </c>
      <c r="E1148" s="2">
        <v>-359.81</v>
      </c>
      <c r="F1148" s="2" t="s">
        <v>69</v>
      </c>
    </row>
    <row r="1149">
      <c r="A1149" s="2" t="s">
        <v>14260</v>
      </c>
      <c r="B1149" s="2" t="s">
        <v>14261</v>
      </c>
      <c r="C1149" s="2">
        <v>-1450</v>
      </c>
      <c r="D1149" s="2" t="s">
        <v>12371</v>
      </c>
      <c r="E1149" s="2">
        <v>108.18</v>
      </c>
      <c r="F1149" s="2" t="s">
        <v>12371</v>
      </c>
    </row>
    <row r="1150">
      <c r="A1150" s="2" t="s">
        <v>14262</v>
      </c>
      <c r="B1150" s="2" t="s">
        <v>14263</v>
      </c>
      <c r="C1150" s="2">
        <v>-9032</v>
      </c>
      <c r="D1150" s="2" t="s">
        <v>13301</v>
      </c>
      <c r="E1150" s="2">
        <v>-1204.68</v>
      </c>
      <c r="F1150" s="2" t="s">
        <v>13301</v>
      </c>
    </row>
    <row r="1151">
      <c r="A1151" s="2" t="s">
        <v>14264</v>
      </c>
      <c r="B1151" s="2" t="s">
        <v>14265</v>
      </c>
      <c r="C1151" s="2">
        <v>6223</v>
      </c>
      <c r="D1151" s="2" t="s">
        <v>12371</v>
      </c>
      <c r="E1151" s="2">
        <v>-2853.36</v>
      </c>
      <c r="F1151" s="2" t="s">
        <v>12371</v>
      </c>
    </row>
    <row r="1152">
      <c r="A1152" s="2" t="s">
        <v>14264</v>
      </c>
      <c r="B1152" s="2" t="s">
        <v>14265</v>
      </c>
      <c r="C1152" s="2">
        <v>-932</v>
      </c>
      <c r="D1152" s="2" t="s">
        <v>12371</v>
      </c>
      <c r="E1152" s="2">
        <v>3437.67</v>
      </c>
      <c r="F1152" s="2" t="s">
        <v>12371</v>
      </c>
    </row>
    <row r="1153">
      <c r="A1153" s="2" t="s">
        <v>14266</v>
      </c>
      <c r="B1153" s="2" t="s">
        <v>14267</v>
      </c>
      <c r="C1153" s="2">
        <v>2193</v>
      </c>
      <c r="D1153" s="2" t="s">
        <v>12371</v>
      </c>
      <c r="E1153" s="2">
        <v>-2187.63</v>
      </c>
      <c r="F1153" s="2" t="s">
        <v>12371</v>
      </c>
    </row>
    <row r="1154">
      <c r="A1154" s="2" t="s">
        <v>14268</v>
      </c>
      <c r="B1154" s="2" t="s">
        <v>14269</v>
      </c>
      <c r="C1154" s="2">
        <v>-815</v>
      </c>
      <c r="D1154" s="2" t="s">
        <v>69</v>
      </c>
      <c r="E1154" s="2">
        <v>977.41</v>
      </c>
      <c r="F1154" s="2" t="s">
        <v>69</v>
      </c>
    </row>
    <row r="1155">
      <c r="A1155" s="2" t="s">
        <v>14270</v>
      </c>
      <c r="B1155" s="2" t="s">
        <v>14271</v>
      </c>
      <c r="C1155" s="2">
        <v>-78</v>
      </c>
      <c r="D1155" s="2" t="s">
        <v>13301</v>
      </c>
      <c r="E1155" s="2">
        <v>47.02</v>
      </c>
      <c r="F1155" s="2" t="s">
        <v>13301</v>
      </c>
    </row>
    <row r="1156">
      <c r="A1156" s="2" t="s">
        <v>14272</v>
      </c>
      <c r="B1156" s="2" t="s">
        <v>14273</v>
      </c>
      <c r="C1156" s="2">
        <v>1335</v>
      </c>
      <c r="D1156" s="2" t="s">
        <v>12371</v>
      </c>
      <c r="E1156" s="2">
        <v>-1027.13</v>
      </c>
      <c r="F1156" s="2" t="s">
        <v>12371</v>
      </c>
    </row>
    <row r="1157">
      <c r="A1157" s="2" t="s">
        <v>14274</v>
      </c>
      <c r="B1157" s="2" t="s">
        <v>14275</v>
      </c>
      <c r="C1157" s="2">
        <v>254</v>
      </c>
      <c r="D1157" s="2" t="s">
        <v>12371</v>
      </c>
      <c r="E1157" s="2">
        <v>-3781.66</v>
      </c>
      <c r="F1157" s="2" t="s">
        <v>12371</v>
      </c>
    </row>
    <row r="1158">
      <c r="A1158" s="2" t="s">
        <v>14276</v>
      </c>
      <c r="B1158" s="2" t="s">
        <v>14277</v>
      </c>
      <c r="C1158" s="2">
        <v>215</v>
      </c>
      <c r="D1158" s="2" t="s">
        <v>13301</v>
      </c>
      <c r="E1158" s="2">
        <v>-141.87</v>
      </c>
      <c r="F1158" s="2" t="s">
        <v>13301</v>
      </c>
    </row>
    <row r="1159">
      <c r="A1159" s="2" t="s">
        <v>13405</v>
      </c>
      <c r="B1159" s="2" t="s">
        <v>13406</v>
      </c>
      <c r="C1159" s="2">
        <v>-819</v>
      </c>
      <c r="D1159" s="2" t="s">
        <v>69</v>
      </c>
      <c r="E1159" s="2">
        <v>-14806.16</v>
      </c>
      <c r="F1159" s="2" t="s">
        <v>69</v>
      </c>
    </row>
    <row r="1160">
      <c r="A1160" s="2" t="s">
        <v>13407</v>
      </c>
      <c r="B1160" s="2" t="s">
        <v>13408</v>
      </c>
      <c r="C1160" s="2">
        <v>-182</v>
      </c>
      <c r="D1160" s="2" t="s">
        <v>69</v>
      </c>
      <c r="E1160" s="2">
        <v>-4178.49</v>
      </c>
      <c r="F1160" s="2" t="s">
        <v>69</v>
      </c>
    </row>
    <row r="1161">
      <c r="A1161" s="2" t="s">
        <v>14278</v>
      </c>
      <c r="B1161" s="2" t="s">
        <v>14279</v>
      </c>
      <c r="C1161" s="2">
        <v>473</v>
      </c>
      <c r="D1161" s="2" t="s">
        <v>69</v>
      </c>
      <c r="E1161" s="2">
        <v>734</v>
      </c>
      <c r="F1161" s="2" t="s">
        <v>69</v>
      </c>
    </row>
    <row r="1162">
      <c r="A1162" s="2" t="s">
        <v>14280</v>
      </c>
      <c r="B1162" s="2" t="s">
        <v>14281</v>
      </c>
      <c r="C1162" s="2">
        <v>-175</v>
      </c>
      <c r="D1162" s="2" t="s">
        <v>69</v>
      </c>
      <c r="E1162" s="2">
        <v>6538.57</v>
      </c>
      <c r="F1162" s="2" t="s">
        <v>69</v>
      </c>
    </row>
    <row r="1163">
      <c r="A1163" s="2" t="s">
        <v>14280</v>
      </c>
      <c r="B1163" s="2" t="s">
        <v>14281</v>
      </c>
      <c r="C1163" s="2">
        <v>24</v>
      </c>
      <c r="D1163" s="2" t="s">
        <v>69</v>
      </c>
      <c r="E1163" s="2">
        <v>1806.85</v>
      </c>
      <c r="F1163" s="2" t="s">
        <v>69</v>
      </c>
    </row>
    <row r="1164">
      <c r="A1164" s="2" t="s">
        <v>14282</v>
      </c>
      <c r="B1164" s="2" t="s">
        <v>14283</v>
      </c>
      <c r="C1164" s="2">
        <v>866</v>
      </c>
      <c r="D1164" s="2" t="s">
        <v>12371</v>
      </c>
      <c r="E1164" s="2">
        <v>-1181.33</v>
      </c>
      <c r="F1164" s="2" t="s">
        <v>12371</v>
      </c>
    </row>
    <row r="1165">
      <c r="A1165" s="2" t="s">
        <v>14284</v>
      </c>
      <c r="B1165" s="2" t="s">
        <v>14285</v>
      </c>
      <c r="C1165" s="2">
        <v>560</v>
      </c>
      <c r="D1165" s="2" t="s">
        <v>13301</v>
      </c>
      <c r="E1165" s="2">
        <v>13.33</v>
      </c>
      <c r="F1165" s="2" t="s">
        <v>13301</v>
      </c>
    </row>
    <row r="1166">
      <c r="A1166" s="2" t="s">
        <v>14286</v>
      </c>
      <c r="B1166" s="2" t="s">
        <v>14287</v>
      </c>
      <c r="C1166" s="2">
        <v>1178</v>
      </c>
      <c r="D1166" s="2" t="s">
        <v>12371</v>
      </c>
      <c r="E1166" s="2">
        <v>-8350.42</v>
      </c>
      <c r="F1166" s="2" t="s">
        <v>12371</v>
      </c>
    </row>
    <row r="1167">
      <c r="A1167" s="2" t="s">
        <v>14288</v>
      </c>
      <c r="B1167" s="2" t="s">
        <v>14289</v>
      </c>
      <c r="C1167" s="2">
        <v>489</v>
      </c>
      <c r="D1167" s="2" t="s">
        <v>12678</v>
      </c>
      <c r="E1167" s="2">
        <v>13563.36</v>
      </c>
      <c r="F1167" s="2" t="s">
        <v>12678</v>
      </c>
    </row>
    <row r="1168">
      <c r="A1168" s="2" t="s">
        <v>14290</v>
      </c>
      <c r="B1168" s="2" t="s">
        <v>14291</v>
      </c>
      <c r="C1168" s="2">
        <v>660</v>
      </c>
      <c r="D1168" s="2" t="s">
        <v>69</v>
      </c>
      <c r="E1168" s="2">
        <v>4250.4</v>
      </c>
      <c r="F1168" s="2" t="s">
        <v>69</v>
      </c>
    </row>
    <row r="1169">
      <c r="A1169" s="2" t="s">
        <v>13409</v>
      </c>
      <c r="B1169" s="2" t="s">
        <v>14292</v>
      </c>
      <c r="C1169" s="2">
        <v>24</v>
      </c>
      <c r="D1169" s="2" t="s">
        <v>69</v>
      </c>
      <c r="E1169" s="2">
        <v>2212.56</v>
      </c>
      <c r="F1169" s="2" t="s">
        <v>69</v>
      </c>
    </row>
    <row r="1170">
      <c r="A1170" s="2" t="s">
        <v>14293</v>
      </c>
      <c r="B1170" s="2" t="s">
        <v>5881</v>
      </c>
      <c r="C1170" s="2">
        <v>-378</v>
      </c>
      <c r="D1170" s="2" t="s">
        <v>69</v>
      </c>
      <c r="E1170" s="2">
        <v>-10024.56</v>
      </c>
      <c r="F1170" s="2" t="s">
        <v>69</v>
      </c>
    </row>
    <row r="1171">
      <c r="A1171" s="2" t="s">
        <v>13413</v>
      </c>
      <c r="B1171" s="2" t="s">
        <v>6960</v>
      </c>
      <c r="C1171" s="2">
        <v>301</v>
      </c>
      <c r="D1171" s="2" t="s">
        <v>69</v>
      </c>
      <c r="E1171" s="2">
        <v>83969.97</v>
      </c>
      <c r="F1171" s="2" t="s">
        <v>69</v>
      </c>
    </row>
    <row r="1172">
      <c r="A1172" s="2" t="s">
        <v>14294</v>
      </c>
      <c r="B1172" s="2" t="s">
        <v>14295</v>
      </c>
      <c r="C1172" s="2">
        <v>164</v>
      </c>
      <c r="D1172" s="2" t="s">
        <v>69</v>
      </c>
      <c r="E1172" s="2">
        <v>12568.96</v>
      </c>
      <c r="F1172" s="2" t="s">
        <v>69</v>
      </c>
    </row>
    <row r="1173">
      <c r="A1173" s="2" t="s">
        <v>6961</v>
      </c>
      <c r="B1173" s="2" t="s">
        <v>6962</v>
      </c>
      <c r="C1173" s="2">
        <v>-618</v>
      </c>
      <c r="D1173" s="2" t="s">
        <v>69</v>
      </c>
      <c r="E1173" s="2">
        <v>-25560.48</v>
      </c>
      <c r="F1173" s="2" t="s">
        <v>69</v>
      </c>
    </row>
    <row r="1174">
      <c r="A1174" s="2" t="s">
        <v>6961</v>
      </c>
      <c r="B1174" s="2" t="s">
        <v>6962</v>
      </c>
      <c r="C1174" s="2">
        <v>501</v>
      </c>
      <c r="D1174" s="2" t="s">
        <v>69</v>
      </c>
      <c r="E1174" s="2">
        <v>20721.36</v>
      </c>
      <c r="F1174" s="2" t="s">
        <v>69</v>
      </c>
    </row>
    <row r="1175">
      <c r="A1175" s="2" t="s">
        <v>14296</v>
      </c>
      <c r="B1175" s="2" t="s">
        <v>6964</v>
      </c>
      <c r="C1175" s="2">
        <v>-4</v>
      </c>
      <c r="D1175" s="2" t="s">
        <v>69</v>
      </c>
      <c r="E1175" s="2">
        <v>-1537.52</v>
      </c>
      <c r="F1175" s="2" t="s">
        <v>69</v>
      </c>
    </row>
    <row r="1176">
      <c r="A1176" s="2" t="s">
        <v>6967</v>
      </c>
      <c r="B1176" s="2" t="s">
        <v>6968</v>
      </c>
      <c r="C1176" s="2">
        <v>243</v>
      </c>
      <c r="D1176" s="2" t="s">
        <v>69</v>
      </c>
      <c r="E1176" s="2">
        <v>8118.63</v>
      </c>
      <c r="F1176" s="2" t="s">
        <v>69</v>
      </c>
    </row>
    <row r="1177">
      <c r="A1177" s="2" t="s">
        <v>6967</v>
      </c>
      <c r="B1177" s="2" t="s">
        <v>6968</v>
      </c>
      <c r="C1177" s="2">
        <v>-177</v>
      </c>
      <c r="D1177" s="2" t="s">
        <v>69</v>
      </c>
      <c r="E1177" s="2">
        <v>-5913.57</v>
      </c>
      <c r="F1177" s="2" t="s">
        <v>69</v>
      </c>
    </row>
    <row r="1178">
      <c r="A1178" s="2" t="s">
        <v>14297</v>
      </c>
      <c r="B1178" s="2" t="s">
        <v>14298</v>
      </c>
      <c r="C1178" s="2">
        <v>100</v>
      </c>
      <c r="D1178" s="2" t="s">
        <v>12371</v>
      </c>
      <c r="E1178" s="2">
        <v>8820.3</v>
      </c>
      <c r="F1178" s="2" t="s">
        <v>12371</v>
      </c>
    </row>
    <row r="1179">
      <c r="A1179" s="2" t="s">
        <v>6971</v>
      </c>
      <c r="B1179" s="2" t="s">
        <v>6972</v>
      </c>
      <c r="C1179" s="2">
        <v>2661</v>
      </c>
      <c r="D1179" s="2" t="s">
        <v>69</v>
      </c>
      <c r="E1179" s="2">
        <v>83129.64</v>
      </c>
      <c r="F1179" s="2" t="s">
        <v>69</v>
      </c>
    </row>
    <row r="1180">
      <c r="A1180" s="2" t="s">
        <v>6975</v>
      </c>
      <c r="B1180" s="2" t="s">
        <v>6976</v>
      </c>
      <c r="C1180" s="2">
        <v>-1</v>
      </c>
      <c r="D1180" s="2" t="s">
        <v>69</v>
      </c>
      <c r="E1180" s="2">
        <v>-206.77</v>
      </c>
      <c r="F1180" s="2" t="s">
        <v>69</v>
      </c>
    </row>
    <row r="1181">
      <c r="A1181" s="2" t="s">
        <v>6985</v>
      </c>
      <c r="B1181" s="2" t="s">
        <v>6986</v>
      </c>
      <c r="C1181" s="2">
        <v>863</v>
      </c>
      <c r="D1181" s="2" t="s">
        <v>69</v>
      </c>
      <c r="E1181" s="2">
        <v>152914.97</v>
      </c>
      <c r="F1181" s="2" t="s">
        <v>69</v>
      </c>
    </row>
    <row r="1182">
      <c r="A1182" s="2" t="s">
        <v>14299</v>
      </c>
      <c r="B1182" s="2" t="s">
        <v>14300</v>
      </c>
      <c r="C1182" s="2">
        <v>-229</v>
      </c>
      <c r="D1182" s="2" t="s">
        <v>12371</v>
      </c>
      <c r="E1182" s="2">
        <v>-6811.06</v>
      </c>
      <c r="F1182" s="2" t="s">
        <v>12371</v>
      </c>
    </row>
    <row r="1183">
      <c r="A1183" s="2" t="s">
        <v>14301</v>
      </c>
      <c r="B1183" s="2" t="s">
        <v>14302</v>
      </c>
      <c r="C1183" s="2">
        <v>19</v>
      </c>
      <c r="D1183" s="2" t="s">
        <v>69</v>
      </c>
      <c r="E1183" s="2">
        <v>768.17</v>
      </c>
      <c r="F1183" s="2" t="s">
        <v>69</v>
      </c>
    </row>
    <row r="1184">
      <c r="A1184" s="2" t="s">
        <v>13420</v>
      </c>
      <c r="B1184" s="2" t="s">
        <v>6988</v>
      </c>
      <c r="C1184" s="2">
        <v>-531</v>
      </c>
      <c r="D1184" s="2" t="s">
        <v>69</v>
      </c>
      <c r="E1184" s="2">
        <v>-17984.97</v>
      </c>
      <c r="F1184" s="2" t="s">
        <v>69</v>
      </c>
    </row>
    <row r="1185">
      <c r="A1185" s="2" t="s">
        <v>13420</v>
      </c>
      <c r="B1185" s="2" t="s">
        <v>6988</v>
      </c>
      <c r="C1185" s="2">
        <v>409</v>
      </c>
      <c r="D1185" s="2" t="s">
        <v>69</v>
      </c>
      <c r="E1185" s="2">
        <v>13852.83</v>
      </c>
      <c r="F1185" s="2" t="s">
        <v>69</v>
      </c>
    </row>
    <row r="1186">
      <c r="A1186" s="2" t="s">
        <v>6991</v>
      </c>
      <c r="B1186" s="2" t="s">
        <v>6992</v>
      </c>
      <c r="C1186" s="2">
        <v>-23</v>
      </c>
      <c r="D1186" s="2" t="s">
        <v>69</v>
      </c>
      <c r="E1186" s="2">
        <v>-3613.53</v>
      </c>
      <c r="F1186" s="2" t="s">
        <v>69</v>
      </c>
    </row>
    <row r="1187">
      <c r="A1187" s="2" t="s">
        <v>6991</v>
      </c>
      <c r="B1187" s="2" t="s">
        <v>6992</v>
      </c>
      <c r="C1187" s="2">
        <v>23</v>
      </c>
      <c r="D1187" s="2" t="s">
        <v>69</v>
      </c>
      <c r="E1187" s="2">
        <v>3613.53</v>
      </c>
      <c r="F1187" s="2" t="s">
        <v>69</v>
      </c>
    </row>
    <row r="1188">
      <c r="A1188" s="2" t="s">
        <v>6993</v>
      </c>
      <c r="B1188" s="2" t="s">
        <v>6994</v>
      </c>
      <c r="C1188" s="2">
        <v>43</v>
      </c>
      <c r="D1188" s="2" t="s">
        <v>69</v>
      </c>
      <c r="E1188" s="2">
        <v>7666.47</v>
      </c>
      <c r="F1188" s="2" t="s">
        <v>69</v>
      </c>
    </row>
    <row r="1189">
      <c r="A1189" s="2" t="s">
        <v>6997</v>
      </c>
      <c r="B1189" s="2" t="s">
        <v>6998</v>
      </c>
      <c r="C1189" s="2">
        <v>76</v>
      </c>
      <c r="D1189" s="2" t="s">
        <v>69</v>
      </c>
      <c r="E1189" s="2">
        <v>10201.48</v>
      </c>
      <c r="F1189" s="2" t="s">
        <v>69</v>
      </c>
    </row>
    <row r="1190">
      <c r="A1190" s="2" t="s">
        <v>6999</v>
      </c>
      <c r="B1190" s="2" t="s">
        <v>7000</v>
      </c>
      <c r="C1190" s="2">
        <v>-123</v>
      </c>
      <c r="D1190" s="2" t="s">
        <v>69</v>
      </c>
      <c r="E1190" s="2">
        <v>-37532.22</v>
      </c>
      <c r="F1190" s="2" t="s">
        <v>69</v>
      </c>
    </row>
    <row r="1191">
      <c r="A1191" s="2" t="s">
        <v>14303</v>
      </c>
      <c r="B1191" s="2" t="s">
        <v>14304</v>
      </c>
      <c r="C1191" s="2">
        <v>39</v>
      </c>
      <c r="D1191" s="2" t="s">
        <v>69</v>
      </c>
      <c r="E1191" s="2">
        <v>3700.32</v>
      </c>
      <c r="F1191" s="2" t="s">
        <v>69</v>
      </c>
    </row>
    <row r="1192">
      <c r="A1192" s="2" t="s">
        <v>7009</v>
      </c>
      <c r="B1192" s="2" t="s">
        <v>7010</v>
      </c>
      <c r="C1192" s="2">
        <v>3875</v>
      </c>
      <c r="D1192" s="2" t="s">
        <v>69</v>
      </c>
      <c r="E1192" s="2">
        <v>36425</v>
      </c>
      <c r="F1192" s="2" t="s">
        <v>69</v>
      </c>
    </row>
    <row r="1193">
      <c r="A1193" s="2" t="s">
        <v>14305</v>
      </c>
      <c r="B1193" s="2" t="s">
        <v>14306</v>
      </c>
      <c r="C1193" s="2">
        <v>23</v>
      </c>
      <c r="D1193" s="2" t="s">
        <v>69</v>
      </c>
      <c r="E1193" s="2">
        <v>-14015.62</v>
      </c>
      <c r="F1193" s="2" t="s">
        <v>69</v>
      </c>
    </row>
    <row r="1194">
      <c r="A1194" s="2" t="s">
        <v>14307</v>
      </c>
      <c r="B1194" s="2" t="s">
        <v>14308</v>
      </c>
      <c r="C1194" s="2">
        <v>2</v>
      </c>
      <c r="D1194" s="2" t="s">
        <v>69</v>
      </c>
      <c r="E1194" s="2">
        <v>-4578.12</v>
      </c>
      <c r="F1194" s="2" t="s">
        <v>69</v>
      </c>
    </row>
    <row r="1195">
      <c r="A1195" s="2" t="s">
        <v>14309</v>
      </c>
      <c r="B1195" s="2" t="s">
        <v>14310</v>
      </c>
      <c r="C1195" s="2">
        <v>13</v>
      </c>
      <c r="D1195" s="2" t="s">
        <v>69</v>
      </c>
      <c r="E1195" s="2">
        <v>-43357.24</v>
      </c>
      <c r="F1195" s="2" t="s">
        <v>69</v>
      </c>
    </row>
    <row r="1196">
      <c r="A1196" s="2" t="s">
        <v>13435</v>
      </c>
      <c r="B1196" s="2" t="s">
        <v>14311</v>
      </c>
      <c r="C1196" s="2">
        <v>16</v>
      </c>
      <c r="D1196" s="2" t="s">
        <v>69</v>
      </c>
      <c r="E1196" s="2">
        <v>1464</v>
      </c>
      <c r="F1196" s="2" t="s">
        <v>69</v>
      </c>
    </row>
    <row r="1197">
      <c r="A1197" s="2" t="s">
        <v>13435</v>
      </c>
      <c r="B1197" s="2" t="s">
        <v>13437</v>
      </c>
      <c r="C1197" s="2">
        <v>-3595</v>
      </c>
      <c r="D1197" s="2" t="s">
        <v>69</v>
      </c>
      <c r="E1197" s="2">
        <v>-224256.1</v>
      </c>
      <c r="F1197" s="2" t="s">
        <v>69</v>
      </c>
    </row>
    <row r="1198">
      <c r="A1198" s="2" t="s">
        <v>7017</v>
      </c>
      <c r="B1198" s="2" t="s">
        <v>7018</v>
      </c>
      <c r="C1198" s="2">
        <v>-37</v>
      </c>
      <c r="D1198" s="2" t="s">
        <v>69</v>
      </c>
      <c r="E1198" s="2">
        <v>-8585.48</v>
      </c>
      <c r="F1198" s="2" t="s">
        <v>69</v>
      </c>
    </row>
    <row r="1199">
      <c r="A1199" s="2" t="s">
        <v>14312</v>
      </c>
      <c r="B1199" s="2" t="s">
        <v>14313</v>
      </c>
      <c r="C1199" s="2">
        <v>11028</v>
      </c>
      <c r="D1199" s="2" t="s">
        <v>69</v>
      </c>
      <c r="E1199" s="2">
        <v>116565.96</v>
      </c>
      <c r="F1199" s="2" t="s">
        <v>69</v>
      </c>
    </row>
    <row r="1200">
      <c r="A1200" s="2" t="s">
        <v>13438</v>
      </c>
      <c r="B1200" s="2" t="s">
        <v>13439</v>
      </c>
      <c r="C1200" s="2">
        <v>1138</v>
      </c>
      <c r="D1200" s="2" t="s">
        <v>69</v>
      </c>
      <c r="E1200" s="2">
        <v>0.11</v>
      </c>
      <c r="F1200" s="2" t="s">
        <v>69</v>
      </c>
    </row>
    <row r="1201">
      <c r="A1201" s="2" t="s">
        <v>7019</v>
      </c>
      <c r="B1201" s="2" t="s">
        <v>7020</v>
      </c>
      <c r="C1201" s="2">
        <v>-659</v>
      </c>
      <c r="D1201" s="2" t="s">
        <v>69</v>
      </c>
      <c r="E1201" s="2">
        <v>-25443.99</v>
      </c>
      <c r="F1201" s="2" t="s">
        <v>69</v>
      </c>
    </row>
    <row r="1202">
      <c r="A1202" s="2" t="s">
        <v>14314</v>
      </c>
      <c r="B1202" s="2" t="s">
        <v>14315</v>
      </c>
      <c r="C1202" s="2">
        <v>117</v>
      </c>
      <c r="D1202" s="2" t="s">
        <v>69</v>
      </c>
      <c r="E1202" s="2">
        <v>4386.33</v>
      </c>
      <c r="F1202" s="2" t="s">
        <v>69</v>
      </c>
    </row>
    <row r="1203">
      <c r="A1203" s="2" t="s">
        <v>13444</v>
      </c>
      <c r="B1203" s="2" t="s">
        <v>14316</v>
      </c>
      <c r="C1203" s="2">
        <v>-1</v>
      </c>
      <c r="D1203" s="2" t="s">
        <v>69</v>
      </c>
      <c r="E1203" s="2">
        <v>-940</v>
      </c>
      <c r="F1203" s="2" t="s">
        <v>69</v>
      </c>
    </row>
    <row r="1204">
      <c r="A1204" s="2" t="s">
        <v>13444</v>
      </c>
      <c r="B1204" s="2" t="s">
        <v>13445</v>
      </c>
      <c r="C1204" s="2">
        <v>-629</v>
      </c>
      <c r="D1204" s="2" t="s">
        <v>69</v>
      </c>
      <c r="E1204" s="2">
        <v>-110043.55</v>
      </c>
      <c r="F1204" s="2" t="s">
        <v>69</v>
      </c>
    </row>
    <row r="1205">
      <c r="A1205" s="2" t="s">
        <v>13444</v>
      </c>
      <c r="B1205" s="2" t="s">
        <v>13445</v>
      </c>
      <c r="C1205" s="2">
        <v>35</v>
      </c>
      <c r="D1205" s="2" t="s">
        <v>69</v>
      </c>
      <c r="E1205" s="2">
        <v>6123.25</v>
      </c>
      <c r="F1205" s="2" t="s">
        <v>69</v>
      </c>
    </row>
    <row r="1206">
      <c r="A1206" s="2" t="s">
        <v>13446</v>
      </c>
      <c r="B1206" s="2" t="s">
        <v>13447</v>
      </c>
      <c r="C1206" s="2">
        <v>-2501</v>
      </c>
      <c r="D1206" s="2" t="s">
        <v>69</v>
      </c>
      <c r="E1206" s="2">
        <v>-191551.59</v>
      </c>
      <c r="F1206" s="2" t="s">
        <v>69</v>
      </c>
    </row>
    <row r="1207">
      <c r="A1207" s="2" t="s">
        <v>14317</v>
      </c>
      <c r="B1207" s="2" t="s">
        <v>14318</v>
      </c>
      <c r="C1207" s="2">
        <v>303</v>
      </c>
      <c r="D1207" s="2" t="s">
        <v>69</v>
      </c>
      <c r="E1207" s="2">
        <v>52358.4</v>
      </c>
      <c r="F1207" s="2" t="s">
        <v>69</v>
      </c>
    </row>
    <row r="1208">
      <c r="A1208" s="2" t="s">
        <v>14319</v>
      </c>
      <c r="B1208" s="2" t="s">
        <v>14320</v>
      </c>
      <c r="C1208" s="2">
        <v>60</v>
      </c>
      <c r="D1208" s="2" t="s">
        <v>69</v>
      </c>
      <c r="E1208" s="2">
        <v>6934.2</v>
      </c>
      <c r="F1208" s="2" t="s">
        <v>69</v>
      </c>
    </row>
    <row r="1209">
      <c r="A1209" s="2" t="s">
        <v>14321</v>
      </c>
      <c r="B1209" s="2" t="s">
        <v>7028</v>
      </c>
      <c r="C1209" s="2">
        <v>31</v>
      </c>
      <c r="D1209" s="2" t="s">
        <v>69</v>
      </c>
      <c r="E1209" s="2">
        <v>8371.55</v>
      </c>
      <c r="F1209" s="2" t="s">
        <v>69</v>
      </c>
    </row>
    <row r="1210">
      <c r="A1210" s="2" t="s">
        <v>7029</v>
      </c>
      <c r="B1210" s="2" t="s">
        <v>7030</v>
      </c>
      <c r="C1210" s="2">
        <v>1367</v>
      </c>
      <c r="D1210" s="2" t="s">
        <v>69</v>
      </c>
      <c r="E1210" s="2">
        <v>53955.49</v>
      </c>
      <c r="F1210" s="2" t="s">
        <v>69</v>
      </c>
    </row>
    <row r="1211">
      <c r="A1211" s="2" t="s">
        <v>7035</v>
      </c>
      <c r="B1211" s="2" t="s">
        <v>7036</v>
      </c>
      <c r="C1211" s="2">
        <v>178</v>
      </c>
      <c r="D1211" s="2" t="s">
        <v>69</v>
      </c>
      <c r="E1211" s="2">
        <v>10144.22</v>
      </c>
      <c r="F1211" s="2" t="s">
        <v>69</v>
      </c>
    </row>
    <row r="1212">
      <c r="A1212" s="2" t="s">
        <v>7035</v>
      </c>
      <c r="B1212" s="2" t="s">
        <v>7036</v>
      </c>
      <c r="C1212" s="2">
        <v>-979</v>
      </c>
      <c r="D1212" s="2" t="s">
        <v>69</v>
      </c>
      <c r="E1212" s="2">
        <v>-55793.21</v>
      </c>
      <c r="F1212" s="2" t="s">
        <v>69</v>
      </c>
    </row>
    <row r="1213">
      <c r="A1213" s="2" t="s">
        <v>7037</v>
      </c>
      <c r="B1213" s="2" t="s">
        <v>7038</v>
      </c>
      <c r="C1213" s="2">
        <v>151</v>
      </c>
      <c r="D1213" s="2" t="s">
        <v>69</v>
      </c>
      <c r="E1213" s="2">
        <v>31462.36</v>
      </c>
      <c r="F1213" s="2" t="s">
        <v>69</v>
      </c>
    </row>
    <row r="1214">
      <c r="A1214" s="2" t="s">
        <v>7039</v>
      </c>
      <c r="B1214" s="2" t="s">
        <v>14322</v>
      </c>
      <c r="C1214" s="2">
        <v>-3</v>
      </c>
      <c r="D1214" s="2" t="s">
        <v>69</v>
      </c>
      <c r="E1214" s="2">
        <v>-52.95</v>
      </c>
      <c r="F1214" s="2" t="s">
        <v>69</v>
      </c>
    </row>
    <row r="1215">
      <c r="A1215" s="2" t="s">
        <v>7039</v>
      </c>
      <c r="B1215" s="2" t="s">
        <v>14322</v>
      </c>
      <c r="C1215" s="2">
        <v>6034</v>
      </c>
      <c r="D1215" s="2" t="s">
        <v>69</v>
      </c>
      <c r="E1215" s="2">
        <v>106500.1</v>
      </c>
      <c r="F1215" s="2" t="s">
        <v>69</v>
      </c>
    </row>
    <row r="1216">
      <c r="A1216" s="2" t="s">
        <v>13448</v>
      </c>
      <c r="B1216" s="2" t="s">
        <v>13449</v>
      </c>
      <c r="C1216" s="2">
        <v>-61</v>
      </c>
      <c r="D1216" s="2" t="s">
        <v>12678</v>
      </c>
      <c r="E1216" s="2">
        <v>-10411.28</v>
      </c>
      <c r="F1216" s="2" t="s">
        <v>12678</v>
      </c>
    </row>
    <row r="1217">
      <c r="A1217" s="2" t="s">
        <v>7043</v>
      </c>
      <c r="B1217" s="2" t="s">
        <v>7044</v>
      </c>
      <c r="C1217" s="2">
        <v>-397</v>
      </c>
      <c r="D1217" s="2" t="s">
        <v>69</v>
      </c>
      <c r="E1217" s="2">
        <v>-11342.29</v>
      </c>
      <c r="F1217" s="2" t="s">
        <v>69</v>
      </c>
    </row>
    <row r="1218">
      <c r="A1218" s="2" t="s">
        <v>7049</v>
      </c>
      <c r="B1218" s="2" t="s">
        <v>7050</v>
      </c>
      <c r="C1218" s="2">
        <v>3956</v>
      </c>
      <c r="D1218" s="2" t="s">
        <v>69</v>
      </c>
      <c r="E1218" s="2">
        <v>90790.2</v>
      </c>
      <c r="F1218" s="2" t="s">
        <v>69</v>
      </c>
    </row>
    <row r="1219">
      <c r="A1219" s="2" t="s">
        <v>13450</v>
      </c>
      <c r="B1219" s="2" t="s">
        <v>13451</v>
      </c>
      <c r="C1219" s="2">
        <v>106</v>
      </c>
      <c r="D1219" s="2" t="s">
        <v>69</v>
      </c>
      <c r="E1219" s="2">
        <v>314.82</v>
      </c>
      <c r="F1219" s="2" t="s">
        <v>69</v>
      </c>
    </row>
    <row r="1220">
      <c r="A1220" s="2" t="s">
        <v>7053</v>
      </c>
      <c r="B1220" s="2" t="s">
        <v>13453</v>
      </c>
      <c r="C1220" s="2">
        <v>5909</v>
      </c>
      <c r="D1220" s="2" t="s">
        <v>69</v>
      </c>
      <c r="E1220" s="2">
        <v>102934.78</v>
      </c>
      <c r="F1220" s="2" t="s">
        <v>69</v>
      </c>
    </row>
    <row r="1221">
      <c r="A1221" s="2" t="s">
        <v>7065</v>
      </c>
      <c r="B1221" s="2" t="s">
        <v>7066</v>
      </c>
      <c r="C1221" s="2">
        <v>-204</v>
      </c>
      <c r="D1221" s="2" t="s">
        <v>69</v>
      </c>
      <c r="E1221" s="2">
        <v>-26260.92</v>
      </c>
      <c r="F1221" s="2" t="s">
        <v>69</v>
      </c>
    </row>
    <row r="1222">
      <c r="A1222" s="2" t="s">
        <v>14323</v>
      </c>
      <c r="B1222" s="2" t="s">
        <v>14324</v>
      </c>
      <c r="C1222" s="2">
        <v>17</v>
      </c>
      <c r="D1222" s="2" t="s">
        <v>12371</v>
      </c>
      <c r="E1222" s="2">
        <v>2491.69</v>
      </c>
      <c r="F1222" s="2" t="s">
        <v>12371</v>
      </c>
    </row>
    <row r="1223">
      <c r="A1223" s="2" t="s">
        <v>14325</v>
      </c>
      <c r="B1223" s="2" t="s">
        <v>14326</v>
      </c>
      <c r="C1223" s="2">
        <v>3089</v>
      </c>
      <c r="D1223" s="2" t="s">
        <v>69</v>
      </c>
      <c r="E1223" s="2">
        <v>88777.86</v>
      </c>
      <c r="F1223" s="2" t="s">
        <v>69</v>
      </c>
    </row>
    <row r="1224">
      <c r="A1224" s="2" t="s">
        <v>7067</v>
      </c>
      <c r="B1224" s="2" t="s">
        <v>7068</v>
      </c>
      <c r="C1224" s="2">
        <v>-1570</v>
      </c>
      <c r="D1224" s="2" t="s">
        <v>69</v>
      </c>
      <c r="E1224" s="2">
        <v>-48246.1</v>
      </c>
      <c r="F1224" s="2" t="s">
        <v>69</v>
      </c>
    </row>
    <row r="1225">
      <c r="A1225" s="2" t="s">
        <v>13465</v>
      </c>
      <c r="B1225" s="2" t="s">
        <v>13466</v>
      </c>
      <c r="C1225" s="2">
        <v>-3</v>
      </c>
      <c r="D1225" s="2" t="s">
        <v>69</v>
      </c>
      <c r="E1225" s="2">
        <v>-31.89</v>
      </c>
      <c r="F1225" s="2" t="s">
        <v>69</v>
      </c>
    </row>
    <row r="1226">
      <c r="A1226" s="2" t="s">
        <v>13465</v>
      </c>
      <c r="B1226" s="2" t="s">
        <v>13466</v>
      </c>
      <c r="C1226" s="2">
        <v>3</v>
      </c>
      <c r="D1226" s="2" t="s">
        <v>69</v>
      </c>
      <c r="E1226" s="2">
        <v>31.89</v>
      </c>
      <c r="F1226" s="2" t="s">
        <v>69</v>
      </c>
    </row>
    <row r="1227">
      <c r="A1227" s="2" t="s">
        <v>7073</v>
      </c>
      <c r="B1227" s="2" t="s">
        <v>7074</v>
      </c>
      <c r="C1227" s="2">
        <v>-11</v>
      </c>
      <c r="D1227" s="2" t="s">
        <v>69</v>
      </c>
      <c r="E1227" s="2">
        <v>-1593.24</v>
      </c>
      <c r="F1227" s="2" t="s">
        <v>69</v>
      </c>
    </row>
    <row r="1228">
      <c r="A1228" s="2" t="s">
        <v>14327</v>
      </c>
      <c r="B1228" s="2" t="s">
        <v>14328</v>
      </c>
      <c r="C1228" s="2">
        <v>342</v>
      </c>
      <c r="D1228" s="2" t="s">
        <v>69</v>
      </c>
      <c r="E1228" s="2">
        <v>3519.18</v>
      </c>
      <c r="F1228" s="2" t="s">
        <v>69</v>
      </c>
    </row>
    <row r="1229">
      <c r="A1229" s="2" t="s">
        <v>14329</v>
      </c>
      <c r="B1229" s="2" t="s">
        <v>7116</v>
      </c>
      <c r="C1229" s="2">
        <v>-92</v>
      </c>
      <c r="D1229" s="2" t="s">
        <v>69</v>
      </c>
      <c r="E1229" s="2">
        <v>-5455.6</v>
      </c>
      <c r="F1229" s="2" t="s">
        <v>69</v>
      </c>
    </row>
    <row r="1230">
      <c r="A1230" s="2" t="s">
        <v>14330</v>
      </c>
      <c r="B1230" s="2" t="s">
        <v>7080</v>
      </c>
      <c r="C1230" s="2">
        <v>-81</v>
      </c>
      <c r="D1230" s="2" t="s">
        <v>69</v>
      </c>
      <c r="E1230" s="2">
        <v>-11238.75</v>
      </c>
      <c r="F1230" s="2" t="s">
        <v>69</v>
      </c>
    </row>
    <row r="1231">
      <c r="A1231" s="2" t="s">
        <v>14330</v>
      </c>
      <c r="B1231" s="2" t="s">
        <v>7080</v>
      </c>
      <c r="C1231" s="2">
        <v>243</v>
      </c>
      <c r="D1231" s="2" t="s">
        <v>69</v>
      </c>
      <c r="E1231" s="2">
        <v>33716.25</v>
      </c>
      <c r="F1231" s="2" t="s">
        <v>69</v>
      </c>
    </row>
    <row r="1232">
      <c r="A1232" s="2" t="s">
        <v>14331</v>
      </c>
      <c r="B1232" s="2" t="s">
        <v>14332</v>
      </c>
      <c r="C1232" s="2">
        <v>-3</v>
      </c>
      <c r="D1232" s="2" t="s">
        <v>69</v>
      </c>
      <c r="E1232" s="2">
        <v>-188.64</v>
      </c>
      <c r="F1232" s="2" t="s">
        <v>69</v>
      </c>
    </row>
    <row r="1233">
      <c r="A1233" s="2" t="s">
        <v>14333</v>
      </c>
      <c r="B1233" s="2" t="s">
        <v>14334</v>
      </c>
      <c r="C1233" s="2">
        <v>1</v>
      </c>
      <c r="D1233" s="2" t="s">
        <v>69</v>
      </c>
      <c r="E1233" s="2">
        <v>246</v>
      </c>
      <c r="F1233" s="2" t="s">
        <v>69</v>
      </c>
    </row>
    <row r="1234">
      <c r="A1234" s="2" t="s">
        <v>14333</v>
      </c>
      <c r="B1234" s="2" t="s">
        <v>14335</v>
      </c>
      <c r="C1234" s="2">
        <v>-1</v>
      </c>
      <c r="D1234" s="2" t="s">
        <v>69</v>
      </c>
      <c r="E1234" s="2">
        <v>-104.5</v>
      </c>
      <c r="F1234" s="2" t="s">
        <v>69</v>
      </c>
    </row>
    <row r="1235">
      <c r="A1235" s="2" t="s">
        <v>14336</v>
      </c>
      <c r="B1235" s="2" t="s">
        <v>14337</v>
      </c>
      <c r="C1235" s="2">
        <v>-721</v>
      </c>
      <c r="D1235" s="2" t="s">
        <v>69</v>
      </c>
      <c r="E1235" s="2">
        <v>-12603.08</v>
      </c>
      <c r="F1235" s="2" t="s">
        <v>69</v>
      </c>
    </row>
    <row r="1236">
      <c r="A1236" s="2" t="s">
        <v>7085</v>
      </c>
      <c r="B1236" s="2" t="s">
        <v>7086</v>
      </c>
      <c r="C1236" s="2">
        <v>-110</v>
      </c>
      <c r="D1236" s="2" t="s">
        <v>69</v>
      </c>
      <c r="E1236" s="2">
        <v>-10925.2</v>
      </c>
      <c r="F1236" s="2" t="s">
        <v>69</v>
      </c>
    </row>
    <row r="1237">
      <c r="A1237" s="2" t="s">
        <v>7087</v>
      </c>
      <c r="B1237" s="2" t="s">
        <v>7088</v>
      </c>
      <c r="C1237" s="2">
        <v>145</v>
      </c>
      <c r="D1237" s="2" t="s">
        <v>69</v>
      </c>
      <c r="E1237" s="2">
        <v>15646.95</v>
      </c>
      <c r="F1237" s="2" t="s">
        <v>69</v>
      </c>
    </row>
    <row r="1238">
      <c r="A1238" s="2" t="s">
        <v>7091</v>
      </c>
      <c r="B1238" s="2" t="s">
        <v>7092</v>
      </c>
      <c r="C1238" s="2">
        <v>-52</v>
      </c>
      <c r="D1238" s="2" t="s">
        <v>69</v>
      </c>
      <c r="E1238" s="2">
        <v>-11655.28</v>
      </c>
      <c r="F1238" s="2" t="s">
        <v>69</v>
      </c>
    </row>
    <row r="1239">
      <c r="A1239" s="2" t="s">
        <v>14338</v>
      </c>
      <c r="B1239" s="2" t="s">
        <v>7094</v>
      </c>
      <c r="C1239" s="2">
        <v>-56</v>
      </c>
      <c r="D1239" s="2" t="s">
        <v>69</v>
      </c>
      <c r="E1239" s="2">
        <v>-13889.68</v>
      </c>
      <c r="F1239" s="2" t="s">
        <v>69</v>
      </c>
    </row>
    <row r="1240">
      <c r="A1240" s="2" t="s">
        <v>7097</v>
      </c>
      <c r="B1240" s="2" t="s">
        <v>7098</v>
      </c>
      <c r="C1240" s="2">
        <v>-745</v>
      </c>
      <c r="D1240" s="2" t="s">
        <v>69</v>
      </c>
      <c r="E1240" s="2">
        <v>-74909.75</v>
      </c>
      <c r="F1240" s="2" t="s">
        <v>69</v>
      </c>
    </row>
    <row r="1241">
      <c r="A1241" s="2" t="s">
        <v>7101</v>
      </c>
      <c r="B1241" s="2" t="s">
        <v>7102</v>
      </c>
      <c r="C1241" s="2">
        <v>1283</v>
      </c>
      <c r="D1241" s="2" t="s">
        <v>69</v>
      </c>
      <c r="E1241" s="2">
        <v>68986.91</v>
      </c>
      <c r="F1241" s="2" t="s">
        <v>69</v>
      </c>
    </row>
    <row r="1242">
      <c r="A1242" s="2" t="s">
        <v>7105</v>
      </c>
      <c r="B1242" s="2" t="s">
        <v>7106</v>
      </c>
      <c r="C1242" s="2">
        <v>1077</v>
      </c>
      <c r="D1242" s="2" t="s">
        <v>69</v>
      </c>
      <c r="E1242" s="2">
        <v>40947.54</v>
      </c>
      <c r="F1242" s="2" t="s">
        <v>69</v>
      </c>
    </row>
    <row r="1243">
      <c r="A1243" s="2" t="s">
        <v>14339</v>
      </c>
      <c r="B1243" s="2" t="s">
        <v>14340</v>
      </c>
      <c r="C1243" s="2">
        <v>67</v>
      </c>
      <c r="D1243" s="2" t="s">
        <v>69</v>
      </c>
      <c r="E1243" s="2">
        <v>2763.08</v>
      </c>
      <c r="F1243" s="2" t="s">
        <v>69</v>
      </c>
    </row>
    <row r="1244">
      <c r="A1244" s="2" t="s">
        <v>14339</v>
      </c>
      <c r="B1244" s="2" t="s">
        <v>14340</v>
      </c>
      <c r="C1244" s="2">
        <v>-6</v>
      </c>
      <c r="D1244" s="2" t="s">
        <v>69</v>
      </c>
      <c r="E1244" s="2">
        <v>-247.44</v>
      </c>
      <c r="F1244" s="2" t="s">
        <v>69</v>
      </c>
    </row>
    <row r="1245">
      <c r="A1245" s="2" t="s">
        <v>14341</v>
      </c>
      <c r="B1245" s="2" t="s">
        <v>14342</v>
      </c>
      <c r="C1245" s="2">
        <v>528</v>
      </c>
      <c r="D1245" s="2" t="s">
        <v>13989</v>
      </c>
      <c r="E1245" s="2">
        <v>6646.96</v>
      </c>
      <c r="F1245" s="2" t="s">
        <v>13989</v>
      </c>
    </row>
    <row r="1246">
      <c r="A1246" s="2" t="s">
        <v>13478</v>
      </c>
      <c r="B1246" s="2" t="s">
        <v>7120</v>
      </c>
      <c r="C1246" s="2">
        <v>640</v>
      </c>
      <c r="D1246" s="2" t="s">
        <v>69</v>
      </c>
      <c r="E1246" s="2">
        <v>24032</v>
      </c>
      <c r="F1246" s="2" t="s">
        <v>69</v>
      </c>
    </row>
    <row r="1247">
      <c r="A1247" s="2" t="s">
        <v>7123</v>
      </c>
      <c r="B1247" s="2" t="s">
        <v>7124</v>
      </c>
      <c r="C1247" s="2">
        <v>-26</v>
      </c>
      <c r="D1247" s="2" t="s">
        <v>69</v>
      </c>
      <c r="E1247" s="2">
        <v>-709.54</v>
      </c>
      <c r="F1247" s="2" t="s">
        <v>69</v>
      </c>
    </row>
    <row r="1248">
      <c r="A1248" s="2" t="s">
        <v>7123</v>
      </c>
      <c r="B1248" s="2" t="s">
        <v>7124</v>
      </c>
      <c r="C1248" s="2">
        <v>1091</v>
      </c>
      <c r="D1248" s="2" t="s">
        <v>69</v>
      </c>
      <c r="E1248" s="2">
        <v>29773.39</v>
      </c>
      <c r="F1248" s="2" t="s">
        <v>69</v>
      </c>
    </row>
    <row r="1249">
      <c r="A1249" s="2" t="s">
        <v>7125</v>
      </c>
      <c r="B1249" s="2" t="s">
        <v>7126</v>
      </c>
      <c r="C1249" s="2">
        <v>56</v>
      </c>
      <c r="D1249" s="2" t="s">
        <v>69</v>
      </c>
      <c r="E1249" s="2">
        <v>10357.76</v>
      </c>
      <c r="F1249" s="2" t="s">
        <v>69</v>
      </c>
    </row>
    <row r="1250">
      <c r="A1250" s="2" t="s">
        <v>7131</v>
      </c>
      <c r="B1250" s="2" t="s">
        <v>7132</v>
      </c>
      <c r="C1250" s="2">
        <v>62</v>
      </c>
      <c r="D1250" s="2" t="s">
        <v>69</v>
      </c>
      <c r="E1250" s="2">
        <v>5655.02</v>
      </c>
      <c r="F1250" s="2" t="s">
        <v>69</v>
      </c>
    </row>
    <row r="1251">
      <c r="A1251" s="2" t="s">
        <v>7131</v>
      </c>
      <c r="B1251" s="2" t="s">
        <v>7132</v>
      </c>
      <c r="C1251" s="2">
        <v>-689</v>
      </c>
      <c r="D1251" s="2" t="s">
        <v>69</v>
      </c>
      <c r="E1251" s="2">
        <v>-62843.69</v>
      </c>
      <c r="F1251" s="2" t="s">
        <v>69</v>
      </c>
    </row>
    <row r="1252">
      <c r="A1252" s="2" t="s">
        <v>13483</v>
      </c>
      <c r="B1252" s="2" t="s">
        <v>13484</v>
      </c>
      <c r="C1252" s="2">
        <v>187</v>
      </c>
      <c r="D1252" s="2" t="s">
        <v>69</v>
      </c>
      <c r="E1252" s="2">
        <v>34123.76</v>
      </c>
      <c r="F1252" s="2" t="s">
        <v>69</v>
      </c>
    </row>
    <row r="1253">
      <c r="A1253" s="2" t="s">
        <v>14343</v>
      </c>
      <c r="B1253" s="2" t="s">
        <v>14344</v>
      </c>
      <c r="C1253" s="2">
        <v>1229</v>
      </c>
      <c r="D1253" s="2" t="s">
        <v>69</v>
      </c>
      <c r="E1253" s="2">
        <v>22834.82</v>
      </c>
      <c r="F1253" s="2" t="s">
        <v>69</v>
      </c>
    </row>
    <row r="1254">
      <c r="A1254" s="2" t="s">
        <v>14345</v>
      </c>
      <c r="B1254" s="2" t="s">
        <v>14346</v>
      </c>
      <c r="C1254" s="2">
        <v>-10</v>
      </c>
      <c r="D1254" s="2" t="s">
        <v>69</v>
      </c>
      <c r="E1254" s="2">
        <v>-266.7</v>
      </c>
      <c r="F1254" s="2" t="s">
        <v>69</v>
      </c>
    </row>
    <row r="1255">
      <c r="A1255" s="2" t="s">
        <v>13492</v>
      </c>
      <c r="B1255" s="2" t="s">
        <v>7142</v>
      </c>
      <c r="C1255" s="2">
        <v>90</v>
      </c>
      <c r="D1255" s="2" t="s">
        <v>69</v>
      </c>
      <c r="E1255" s="2">
        <v>18910.8</v>
      </c>
      <c r="F1255" s="2" t="s">
        <v>69</v>
      </c>
    </row>
    <row r="1256">
      <c r="A1256" s="2" t="s">
        <v>13492</v>
      </c>
      <c r="B1256" s="2" t="s">
        <v>7142</v>
      </c>
      <c r="C1256" s="2">
        <v>-473</v>
      </c>
      <c r="D1256" s="2" t="s">
        <v>69</v>
      </c>
      <c r="E1256" s="2">
        <v>-99386.76</v>
      </c>
      <c r="F1256" s="2" t="s">
        <v>69</v>
      </c>
    </row>
    <row r="1257">
      <c r="A1257" s="2" t="s">
        <v>7143</v>
      </c>
      <c r="B1257" s="2" t="s">
        <v>7144</v>
      </c>
      <c r="C1257" s="2">
        <v>396</v>
      </c>
      <c r="D1257" s="2" t="s">
        <v>69</v>
      </c>
      <c r="E1257" s="2">
        <v>8335.8</v>
      </c>
      <c r="F1257" s="2" t="s">
        <v>69</v>
      </c>
    </row>
    <row r="1258">
      <c r="A1258" s="2" t="s">
        <v>14347</v>
      </c>
      <c r="B1258" s="2" t="s">
        <v>14348</v>
      </c>
      <c r="C1258" s="2">
        <v>-194</v>
      </c>
      <c r="D1258" s="2" t="s">
        <v>13301</v>
      </c>
      <c r="E1258" s="2">
        <v>-4.36</v>
      </c>
      <c r="F1258" s="2" t="s">
        <v>13301</v>
      </c>
    </row>
    <row r="1259">
      <c r="A1259" s="2" t="s">
        <v>13496</v>
      </c>
      <c r="B1259" s="2" t="s">
        <v>13497</v>
      </c>
      <c r="C1259" s="2">
        <v>4957</v>
      </c>
      <c r="D1259" s="2" t="s">
        <v>69</v>
      </c>
      <c r="E1259" s="2">
        <v>22851.77</v>
      </c>
      <c r="F1259" s="2" t="s">
        <v>69</v>
      </c>
    </row>
    <row r="1260">
      <c r="A1260" s="2" t="s">
        <v>13498</v>
      </c>
      <c r="B1260" s="2" t="s">
        <v>13499</v>
      </c>
      <c r="C1260" s="2">
        <v>1337</v>
      </c>
      <c r="D1260" s="2" t="s">
        <v>69</v>
      </c>
      <c r="E1260" s="2">
        <v>40898.83</v>
      </c>
      <c r="F1260" s="2" t="s">
        <v>69</v>
      </c>
    </row>
    <row r="1261">
      <c r="A1261" s="2" t="s">
        <v>7151</v>
      </c>
      <c r="B1261" s="2" t="s">
        <v>7152</v>
      </c>
      <c r="C1261" s="2">
        <v>-30</v>
      </c>
      <c r="D1261" s="2" t="s">
        <v>69</v>
      </c>
      <c r="E1261" s="2">
        <v>-10500.6</v>
      </c>
      <c r="F1261" s="2" t="s">
        <v>69</v>
      </c>
    </row>
    <row r="1262">
      <c r="A1262" s="2" t="s">
        <v>7153</v>
      </c>
      <c r="B1262" s="2" t="s">
        <v>14349</v>
      </c>
      <c r="C1262" s="2">
        <v>368</v>
      </c>
      <c r="D1262" s="2" t="s">
        <v>69</v>
      </c>
      <c r="E1262" s="2">
        <v>7786.88</v>
      </c>
      <c r="F1262" s="2" t="s">
        <v>69</v>
      </c>
    </row>
    <row r="1263">
      <c r="A1263" s="2" t="s">
        <v>7155</v>
      </c>
      <c r="B1263" s="2" t="s">
        <v>7156</v>
      </c>
      <c r="C1263" s="2">
        <v>-163</v>
      </c>
      <c r="D1263" s="2" t="s">
        <v>69</v>
      </c>
      <c r="E1263" s="2">
        <v>-7581.13</v>
      </c>
      <c r="F1263" s="2" t="s">
        <v>69</v>
      </c>
    </row>
    <row r="1264">
      <c r="A1264" s="2" t="s">
        <v>13508</v>
      </c>
      <c r="B1264" s="2" t="s">
        <v>7158</v>
      </c>
      <c r="C1264" s="2">
        <v>140</v>
      </c>
      <c r="D1264" s="2" t="s">
        <v>69</v>
      </c>
      <c r="E1264" s="2">
        <v>10140.2</v>
      </c>
      <c r="F1264" s="2" t="s">
        <v>69</v>
      </c>
    </row>
    <row r="1265">
      <c r="A1265" s="2" t="s">
        <v>13508</v>
      </c>
      <c r="B1265" s="2" t="s">
        <v>14350</v>
      </c>
      <c r="C1265" s="2">
        <v>2</v>
      </c>
      <c r="D1265" s="2" t="s">
        <v>69</v>
      </c>
      <c r="E1265" s="2">
        <v>1205</v>
      </c>
      <c r="F1265" s="2" t="s">
        <v>69</v>
      </c>
    </row>
    <row r="1266">
      <c r="A1266" s="2" t="s">
        <v>7159</v>
      </c>
      <c r="B1266" s="2" t="s">
        <v>7160</v>
      </c>
      <c r="C1266" s="2">
        <v>863</v>
      </c>
      <c r="D1266" s="2" t="s">
        <v>69</v>
      </c>
      <c r="E1266" s="2">
        <v>60435.89</v>
      </c>
      <c r="F1266" s="2" t="s">
        <v>69</v>
      </c>
    </row>
    <row r="1267">
      <c r="A1267" s="2" t="s">
        <v>13511</v>
      </c>
      <c r="B1267" s="2" t="s">
        <v>14351</v>
      </c>
      <c r="C1267" s="2">
        <v>6</v>
      </c>
      <c r="D1267" s="2" t="s">
        <v>69</v>
      </c>
      <c r="E1267" s="2">
        <v>1854</v>
      </c>
      <c r="F1267" s="2" t="s">
        <v>69</v>
      </c>
    </row>
    <row r="1268">
      <c r="A1268" s="2" t="s">
        <v>13511</v>
      </c>
      <c r="B1268" s="2" t="s">
        <v>14352</v>
      </c>
      <c r="C1268" s="2">
        <v>-6</v>
      </c>
      <c r="D1268" s="2" t="s">
        <v>69</v>
      </c>
      <c r="E1268" s="2">
        <v>-2670</v>
      </c>
      <c r="F1268" s="2" t="s">
        <v>69</v>
      </c>
    </row>
    <row r="1269">
      <c r="A1269" s="2" t="s">
        <v>13511</v>
      </c>
      <c r="B1269" s="2" t="s">
        <v>13512</v>
      </c>
      <c r="C1269" s="2">
        <v>475</v>
      </c>
      <c r="D1269" s="2" t="s">
        <v>69</v>
      </c>
      <c r="E1269" s="2">
        <v>56377.75</v>
      </c>
      <c r="F1269" s="2" t="s">
        <v>69</v>
      </c>
    </row>
    <row r="1270">
      <c r="A1270" s="2" t="s">
        <v>13511</v>
      </c>
      <c r="B1270" s="2" t="s">
        <v>14353</v>
      </c>
      <c r="C1270" s="2">
        <v>-6</v>
      </c>
      <c r="D1270" s="2" t="s">
        <v>69</v>
      </c>
      <c r="E1270" s="2">
        <v>-1074</v>
      </c>
      <c r="F1270" s="2" t="s">
        <v>69</v>
      </c>
    </row>
    <row r="1271">
      <c r="A1271" s="2" t="s">
        <v>7163</v>
      </c>
      <c r="B1271" s="2" t="s">
        <v>7164</v>
      </c>
      <c r="C1271" s="2">
        <v>-1</v>
      </c>
      <c r="D1271" s="2" t="s">
        <v>69</v>
      </c>
      <c r="E1271" s="2">
        <v>-90</v>
      </c>
      <c r="F1271" s="2" t="s">
        <v>69</v>
      </c>
    </row>
    <row r="1272">
      <c r="A1272" s="2" t="s">
        <v>7163</v>
      </c>
      <c r="B1272" s="2" t="s">
        <v>7164</v>
      </c>
      <c r="C1272" s="2">
        <v>1279</v>
      </c>
      <c r="D1272" s="2" t="s">
        <v>69</v>
      </c>
      <c r="E1272" s="2">
        <v>115110</v>
      </c>
      <c r="F1272" s="2" t="s">
        <v>69</v>
      </c>
    </row>
    <row r="1273">
      <c r="A1273" s="2" t="s">
        <v>7165</v>
      </c>
      <c r="B1273" s="2" t="s">
        <v>7166</v>
      </c>
      <c r="C1273" s="2">
        <v>-209</v>
      </c>
      <c r="D1273" s="2" t="s">
        <v>69</v>
      </c>
      <c r="E1273" s="2">
        <v>-18212.26</v>
      </c>
      <c r="F1273" s="2" t="s">
        <v>69</v>
      </c>
    </row>
    <row r="1274">
      <c r="A1274" s="2" t="s">
        <v>14354</v>
      </c>
      <c r="B1274" s="2" t="s">
        <v>14355</v>
      </c>
      <c r="C1274" s="2">
        <v>243</v>
      </c>
      <c r="D1274" s="2" t="s">
        <v>69</v>
      </c>
      <c r="E1274" s="2">
        <v>12934.89</v>
      </c>
      <c r="F1274" s="2" t="s">
        <v>69</v>
      </c>
    </row>
    <row r="1275">
      <c r="A1275" s="2" t="s">
        <v>7171</v>
      </c>
      <c r="B1275" s="2" t="s">
        <v>7172</v>
      </c>
      <c r="C1275" s="2">
        <v>39</v>
      </c>
      <c r="D1275" s="2" t="s">
        <v>69</v>
      </c>
      <c r="E1275" s="2">
        <v>3639.87</v>
      </c>
      <c r="F1275" s="2" t="s">
        <v>69</v>
      </c>
    </row>
    <row r="1276">
      <c r="A1276" s="2" t="s">
        <v>7175</v>
      </c>
      <c r="B1276" s="2" t="s">
        <v>7176</v>
      </c>
      <c r="C1276" s="2">
        <v>43</v>
      </c>
      <c r="D1276" s="2" t="s">
        <v>69</v>
      </c>
      <c r="E1276" s="2">
        <v>4770.42</v>
      </c>
      <c r="F1276" s="2" t="s">
        <v>69</v>
      </c>
    </row>
    <row r="1277">
      <c r="A1277" s="2" t="s">
        <v>14356</v>
      </c>
      <c r="B1277" s="2" t="s">
        <v>7178</v>
      </c>
      <c r="C1277" s="2">
        <v>24</v>
      </c>
      <c r="D1277" s="2" t="s">
        <v>69</v>
      </c>
      <c r="E1277" s="2">
        <v>2126.88</v>
      </c>
      <c r="F1277" s="2" t="s">
        <v>69</v>
      </c>
    </row>
    <row r="1278">
      <c r="A1278" s="2" t="s">
        <v>7179</v>
      </c>
      <c r="B1278" s="2" t="s">
        <v>7180</v>
      </c>
      <c r="C1278" s="2">
        <v>4</v>
      </c>
      <c r="D1278" s="2" t="s">
        <v>69</v>
      </c>
      <c r="E1278" s="2">
        <v>528.4</v>
      </c>
      <c r="F1278" s="2" t="s">
        <v>69</v>
      </c>
    </row>
    <row r="1279">
      <c r="A1279" s="2" t="s">
        <v>13518</v>
      </c>
      <c r="B1279" s="2" t="s">
        <v>13519</v>
      </c>
      <c r="C1279" s="2">
        <v>123</v>
      </c>
      <c r="D1279" s="2" t="s">
        <v>69</v>
      </c>
      <c r="E1279" s="2">
        <v>2622.36</v>
      </c>
      <c r="F1279" s="2" t="s">
        <v>69</v>
      </c>
    </row>
    <row r="1280">
      <c r="A1280" s="2" t="s">
        <v>13520</v>
      </c>
      <c r="B1280" s="2" t="s">
        <v>7186</v>
      </c>
      <c r="C1280" s="2">
        <v>23</v>
      </c>
      <c r="D1280" s="2" t="s">
        <v>69</v>
      </c>
      <c r="E1280" s="2">
        <v>10600.93</v>
      </c>
      <c r="F1280" s="2" t="s">
        <v>69</v>
      </c>
    </row>
    <row r="1281">
      <c r="A1281" s="2" t="s">
        <v>13520</v>
      </c>
      <c r="B1281" s="2" t="s">
        <v>7186</v>
      </c>
      <c r="C1281" s="2">
        <v>-5</v>
      </c>
      <c r="D1281" s="2" t="s">
        <v>69</v>
      </c>
      <c r="E1281" s="2">
        <v>-2304.55</v>
      </c>
      <c r="F1281" s="2" t="s">
        <v>69</v>
      </c>
    </row>
    <row r="1282">
      <c r="A1282" s="2" t="s">
        <v>10748</v>
      </c>
      <c r="B1282" s="2" t="s">
        <v>7188</v>
      </c>
      <c r="C1282" s="2">
        <v>324</v>
      </c>
      <c r="D1282" s="2" t="s">
        <v>69</v>
      </c>
      <c r="E1282" s="2">
        <v>43983</v>
      </c>
      <c r="F1282" s="2" t="s">
        <v>69</v>
      </c>
    </row>
    <row r="1283">
      <c r="A1283" s="2" t="s">
        <v>14357</v>
      </c>
      <c r="B1283" s="2" t="s">
        <v>14358</v>
      </c>
      <c r="C1283" s="2">
        <v>82</v>
      </c>
      <c r="D1283" s="2" t="s">
        <v>69</v>
      </c>
      <c r="E1283" s="2">
        <v>3207.84</v>
      </c>
      <c r="F1283" s="2" t="s">
        <v>69</v>
      </c>
    </row>
    <row r="1284">
      <c r="A1284" s="2" t="s">
        <v>14359</v>
      </c>
      <c r="B1284" s="2" t="s">
        <v>14360</v>
      </c>
      <c r="C1284" s="2">
        <v>7</v>
      </c>
      <c r="D1284" s="2" t="s">
        <v>69</v>
      </c>
      <c r="E1284" s="2">
        <v>388.5</v>
      </c>
      <c r="F1284" s="2" t="s">
        <v>69</v>
      </c>
    </row>
    <row r="1285">
      <c r="A1285" s="2" t="s">
        <v>14359</v>
      </c>
      <c r="B1285" s="2" t="s">
        <v>14361</v>
      </c>
      <c r="C1285" s="2">
        <v>-7</v>
      </c>
      <c r="D1285" s="2" t="s">
        <v>69</v>
      </c>
      <c r="E1285" s="2">
        <v>-56</v>
      </c>
      <c r="F1285" s="2" t="s">
        <v>69</v>
      </c>
    </row>
    <row r="1286">
      <c r="A1286" s="2" t="s">
        <v>7189</v>
      </c>
      <c r="B1286" s="2" t="s">
        <v>7190</v>
      </c>
      <c r="C1286" s="2">
        <v>4365</v>
      </c>
      <c r="D1286" s="2" t="s">
        <v>69</v>
      </c>
      <c r="E1286" s="2">
        <v>39241.35</v>
      </c>
      <c r="F1286" s="2" t="s">
        <v>69</v>
      </c>
    </row>
  </sheetData>
  <headerFooter/>
</worksheet>
</file>

<file path=xl/worksheets/sheet16.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1324"/>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8.497636795043945" customWidth="1"/>
    <col min="6" max="6" width="19.04625129699707" customWidth="1"/>
    <col min="7" max="7" width="22.517513275146484" customWidth="1"/>
    <col min="8" max="8" width="11.712858200073242" customWidth="1"/>
    <col min="9" max="9" width="16.62171173095703" customWidth="1"/>
    <col min="10" max="10" width="12.088384628295898" customWidth="1"/>
    <col min="11" max="11" width="29.2370052337646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20.439603805541992" customWidth="1"/>
    <col min="18" max="18" width="12.088384628295898" customWidth="1"/>
    <col min="19" max="19" width="27.31671142578125" customWidth="1"/>
  </cols>
  <sheetData>
    <row r="1" hidden="1">
      <c r="A1" s="0" t="s">
        <v>1359</v>
      </c>
      <c r="B1" s="0">
        <v>0.1247527166843</v>
      </c>
    </row>
    <row r="2">
      <c r="A2" s="8" t="s">
        <v>1352</v>
      </c>
      <c r="B2" s="8">
        <v>44285</v>
      </c>
      <c r="C2" s="9">
        <f>HYPERLINK(CHAR(35)&amp;CELL("address",INDEX(Holdings!AM1:AM2253,SMALL(IF(COUNTIF(Holdings!A1:A2253,A1),MATCH(B1,Holdings!Y1:Y2253,0),""),ROWS($A$1:A1)))),"WABR")</f>
      </c>
    </row>
    <row r="3">
      <c r="A3" s="1" t="s">
        <v>5034</v>
      </c>
      <c r="B3" s="1" t="s">
        <v>5035</v>
      </c>
      <c r="C3" s="1" t="s">
        <v>5042</v>
      </c>
      <c r="D3" s="1" t="s">
        <v>5050</v>
      </c>
      <c r="E3" s="1" t="s">
        <v>7227</v>
      </c>
      <c r="F3" s="1" t="s">
        <v>5051</v>
      </c>
      <c r="G3" s="1" t="s">
        <v>5052</v>
      </c>
      <c r="H3" s="1" t="s">
        <v>5053</v>
      </c>
      <c r="I3" s="1" t="s">
        <v>5054</v>
      </c>
      <c r="J3" s="1" t="s">
        <v>21</v>
      </c>
      <c r="K3" s="1" t="s">
        <v>5055</v>
      </c>
      <c r="L3" s="1" t="s">
        <v>5056</v>
      </c>
      <c r="M3" s="1" t="s">
        <v>5057</v>
      </c>
      <c r="N3" s="1" t="s">
        <v>5058</v>
      </c>
      <c r="O3" s="1" t="s">
        <v>5059</v>
      </c>
      <c r="P3" s="1" t="s">
        <v>5060</v>
      </c>
      <c r="Q3" s="1" t="s">
        <v>407</v>
      </c>
      <c r="R3" s="1" t="s">
        <v>21</v>
      </c>
      <c r="S3" s="1" t="s">
        <v>5042</v>
      </c>
    </row>
    <row r="4">
      <c r="A4" s="10" t="s">
        <v>2808</v>
      </c>
      <c r="B4" s="2" t="s">
        <v>12331</v>
      </c>
      <c r="C4" s="2">
        <v>-590581.4</v>
      </c>
      <c r="D4" s="10" t="s">
        <v>184</v>
      </c>
      <c r="E4" s="2" t="s">
        <v>12332</v>
      </c>
      <c r="F4" s="10" t="s">
        <v>5062</v>
      </c>
      <c r="G4" s="2" t="s">
        <v>13523</v>
      </c>
      <c r="H4" s="2">
        <v>1.45</v>
      </c>
      <c r="I4" s="2">
        <v>23620.35</v>
      </c>
      <c r="J4" s="10" t="s">
        <v>69</v>
      </c>
      <c r="K4" s="10" t="s">
        <v>7216</v>
      </c>
      <c r="L4" s="11">
        <v>44805</v>
      </c>
      <c r="M4" s="2">
        <v>0</v>
      </c>
      <c r="N4" s="10" t="s">
        <v>69</v>
      </c>
      <c r="O4" s="2">
        <v>0</v>
      </c>
      <c r="P4" s="10" t="s">
        <v>69</v>
      </c>
      <c r="Q4" s="2">
        <v>27595422.68</v>
      </c>
      <c r="R4" s="10" t="s">
        <v>69</v>
      </c>
      <c r="S4" s="2">
        <v>-590581.4</v>
      </c>
    </row>
    <row r="7">
      <c r="A7" s="12" t="s">
        <v>5065</v>
      </c>
    </row>
    <row r="8">
      <c r="A8" s="1" t="s">
        <v>5066</v>
      </c>
      <c r="B8" s="1" t="s">
        <v>5067</v>
      </c>
      <c r="C8" s="1" t="s">
        <v>5068</v>
      </c>
    </row>
    <row r="9">
      <c r="A9" s="2" t="s">
        <v>1355</v>
      </c>
      <c r="B9" s="2" t="s">
        <v>12334</v>
      </c>
      <c r="C9" s="2"/>
    </row>
    <row r="11">
      <c r="A11" s="1" t="s">
        <v>10</v>
      </c>
      <c r="B11" s="1" t="s">
        <v>5070</v>
      </c>
      <c r="C11" s="1" t="s">
        <v>407</v>
      </c>
      <c r="D11" s="1" t="s">
        <v>21</v>
      </c>
      <c r="E11" s="1" t="s">
        <v>23</v>
      </c>
      <c r="F11" s="1" t="s">
        <v>5071</v>
      </c>
    </row>
    <row r="12">
      <c r="A12" s="2" t="s">
        <v>14362</v>
      </c>
      <c r="B12" s="2" t="s">
        <v>14363</v>
      </c>
      <c r="C12" s="2">
        <v>28</v>
      </c>
      <c r="D12" s="2" t="s">
        <v>69</v>
      </c>
      <c r="E12" s="2">
        <v>995.12</v>
      </c>
      <c r="F12" s="2" t="s">
        <v>69</v>
      </c>
    </row>
    <row r="13">
      <c r="A13" s="2" t="s">
        <v>5074</v>
      </c>
      <c r="B13" s="2" t="s">
        <v>5075</v>
      </c>
      <c r="C13" s="2">
        <v>-846</v>
      </c>
      <c r="D13" s="2" t="s">
        <v>69</v>
      </c>
      <c r="E13" s="2">
        <v>-148608.36</v>
      </c>
      <c r="F13" s="2" t="s">
        <v>69</v>
      </c>
    </row>
    <row r="14">
      <c r="A14" s="2" t="s">
        <v>14364</v>
      </c>
      <c r="B14" s="2" t="s">
        <v>14365</v>
      </c>
      <c r="C14" s="2">
        <v>105</v>
      </c>
      <c r="D14" s="2" t="s">
        <v>69</v>
      </c>
      <c r="E14" s="2">
        <v>5786.55</v>
      </c>
      <c r="F14" s="2" t="s">
        <v>69</v>
      </c>
    </row>
    <row r="15">
      <c r="A15" s="2" t="s">
        <v>14366</v>
      </c>
      <c r="B15" s="2" t="s">
        <v>14367</v>
      </c>
      <c r="C15" s="2">
        <v>-147</v>
      </c>
      <c r="D15" s="2" t="s">
        <v>69</v>
      </c>
      <c r="E15" s="2">
        <v>-2490.18</v>
      </c>
      <c r="F15" s="2" t="s">
        <v>69</v>
      </c>
    </row>
    <row r="16">
      <c r="A16" s="2" t="s">
        <v>14368</v>
      </c>
      <c r="B16" s="2" t="s">
        <v>14369</v>
      </c>
      <c r="C16" s="2">
        <v>1948</v>
      </c>
      <c r="D16" s="2" t="s">
        <v>69</v>
      </c>
      <c r="E16" s="2">
        <v>28051.2</v>
      </c>
      <c r="F16" s="2" t="s">
        <v>69</v>
      </c>
    </row>
    <row r="17">
      <c r="A17" s="2" t="s">
        <v>14370</v>
      </c>
      <c r="B17" s="2" t="s">
        <v>14371</v>
      </c>
      <c r="C17" s="2">
        <v>-906</v>
      </c>
      <c r="D17" s="2" t="s">
        <v>12958</v>
      </c>
      <c r="E17" s="2">
        <v>-26786.44</v>
      </c>
      <c r="F17" s="2" t="s">
        <v>12958</v>
      </c>
    </row>
    <row r="18">
      <c r="A18" s="2" t="s">
        <v>5080</v>
      </c>
      <c r="B18" s="2" t="s">
        <v>5081</v>
      </c>
      <c r="C18" s="2">
        <v>129</v>
      </c>
      <c r="D18" s="2" t="s">
        <v>69</v>
      </c>
      <c r="E18" s="2">
        <v>13219.92</v>
      </c>
      <c r="F18" s="2" t="s">
        <v>69</v>
      </c>
    </row>
    <row r="19">
      <c r="A19" s="2" t="s">
        <v>5082</v>
      </c>
      <c r="B19" s="2" t="s">
        <v>5083</v>
      </c>
      <c r="C19" s="2">
        <v>47</v>
      </c>
      <c r="D19" s="2" t="s">
        <v>69</v>
      </c>
      <c r="E19" s="2">
        <v>16367.75</v>
      </c>
      <c r="F19" s="2" t="s">
        <v>69</v>
      </c>
    </row>
    <row r="20">
      <c r="A20" s="2" t="s">
        <v>12347</v>
      </c>
      <c r="B20" s="2" t="s">
        <v>12348</v>
      </c>
      <c r="C20" s="2">
        <v>-2</v>
      </c>
      <c r="D20" s="2" t="s">
        <v>69</v>
      </c>
      <c r="E20" s="2">
        <v>-228.8</v>
      </c>
      <c r="F20" s="2" t="s">
        <v>69</v>
      </c>
    </row>
    <row r="21">
      <c r="A21" s="2" t="s">
        <v>12347</v>
      </c>
      <c r="B21" s="2" t="s">
        <v>12348</v>
      </c>
      <c r="C21" s="2">
        <v>2</v>
      </c>
      <c r="D21" s="2" t="s">
        <v>69</v>
      </c>
      <c r="E21" s="2">
        <v>228.8</v>
      </c>
      <c r="F21" s="2" t="s">
        <v>69</v>
      </c>
    </row>
    <row r="22">
      <c r="A22" s="2" t="s">
        <v>5084</v>
      </c>
      <c r="B22" s="2" t="s">
        <v>5085</v>
      </c>
      <c r="C22" s="2">
        <v>33</v>
      </c>
      <c r="D22" s="2" t="s">
        <v>69</v>
      </c>
      <c r="E22" s="2">
        <v>1672.44</v>
      </c>
      <c r="F22" s="2" t="s">
        <v>69</v>
      </c>
    </row>
    <row r="23">
      <c r="A23" s="2" t="s">
        <v>5084</v>
      </c>
      <c r="B23" s="2" t="s">
        <v>5085</v>
      </c>
      <c r="C23" s="2">
        <v>-33</v>
      </c>
      <c r="D23" s="2" t="s">
        <v>69</v>
      </c>
      <c r="E23" s="2">
        <v>-1672.44</v>
      </c>
      <c r="F23" s="2" t="s">
        <v>69</v>
      </c>
    </row>
    <row r="24">
      <c r="A24" s="2" t="s">
        <v>12349</v>
      </c>
      <c r="B24" s="2" t="s">
        <v>12350</v>
      </c>
      <c r="C24" s="2">
        <v>538</v>
      </c>
      <c r="D24" s="2" t="s">
        <v>69</v>
      </c>
      <c r="E24" s="2">
        <v>25850.9</v>
      </c>
      <c r="F24" s="2" t="s">
        <v>69</v>
      </c>
    </row>
    <row r="25">
      <c r="A25" s="2" t="s">
        <v>7254</v>
      </c>
      <c r="B25" s="2" t="s">
        <v>12351</v>
      </c>
      <c r="C25" s="2">
        <v>10297</v>
      </c>
      <c r="D25" s="2" t="s">
        <v>69</v>
      </c>
      <c r="E25" s="2">
        <v>149306.5</v>
      </c>
      <c r="F25" s="2" t="s">
        <v>69</v>
      </c>
    </row>
    <row r="26">
      <c r="A26" s="2" t="s">
        <v>5086</v>
      </c>
      <c r="B26" s="2" t="s">
        <v>5087</v>
      </c>
      <c r="C26" s="2">
        <v>167</v>
      </c>
      <c r="D26" s="2" t="s">
        <v>69</v>
      </c>
      <c r="E26" s="2">
        <v>19293.51</v>
      </c>
      <c r="F26" s="2" t="s">
        <v>69</v>
      </c>
    </row>
    <row r="27">
      <c r="A27" s="2" t="s">
        <v>12352</v>
      </c>
      <c r="B27" s="2" t="s">
        <v>12353</v>
      </c>
      <c r="C27" s="2">
        <v>358</v>
      </c>
      <c r="D27" s="2" t="s">
        <v>69</v>
      </c>
      <c r="E27" s="2">
        <v>86607.36</v>
      </c>
      <c r="F27" s="2" t="s">
        <v>69</v>
      </c>
    </row>
    <row r="28">
      <c r="A28" s="2" t="s">
        <v>12352</v>
      </c>
      <c r="B28" s="2" t="s">
        <v>12353</v>
      </c>
      <c r="C28" s="2">
        <v>-36</v>
      </c>
      <c r="D28" s="2" t="s">
        <v>69</v>
      </c>
      <c r="E28" s="2">
        <v>-8709.12</v>
      </c>
      <c r="F28" s="2" t="s">
        <v>69</v>
      </c>
    </row>
    <row r="29">
      <c r="A29" s="2" t="s">
        <v>5092</v>
      </c>
      <c r="B29" s="2" t="s">
        <v>5093</v>
      </c>
      <c r="C29" s="2">
        <v>974</v>
      </c>
      <c r="D29" s="2" t="s">
        <v>69</v>
      </c>
      <c r="E29" s="2">
        <v>88634</v>
      </c>
      <c r="F29" s="2" t="s">
        <v>69</v>
      </c>
    </row>
    <row r="30">
      <c r="A30" s="2" t="s">
        <v>5092</v>
      </c>
      <c r="B30" s="2" t="s">
        <v>5093</v>
      </c>
      <c r="C30" s="2">
        <v>-104</v>
      </c>
      <c r="D30" s="2" t="s">
        <v>69</v>
      </c>
      <c r="E30" s="2">
        <v>-9464</v>
      </c>
      <c r="F30" s="2" t="s">
        <v>69</v>
      </c>
    </row>
    <row r="31">
      <c r="A31" s="2" t="s">
        <v>5094</v>
      </c>
      <c r="B31" s="2" t="s">
        <v>5095</v>
      </c>
      <c r="C31" s="2">
        <v>-77</v>
      </c>
      <c r="D31" s="2" t="s">
        <v>69</v>
      </c>
      <c r="E31" s="2">
        <v>-9258.48</v>
      </c>
      <c r="F31" s="2" t="s">
        <v>69</v>
      </c>
    </row>
    <row r="32">
      <c r="A32" s="2" t="s">
        <v>10769</v>
      </c>
      <c r="B32" s="2" t="s">
        <v>13530</v>
      </c>
      <c r="C32" s="2">
        <v>206</v>
      </c>
      <c r="D32" s="2" t="s">
        <v>69</v>
      </c>
      <c r="E32" s="2">
        <v>6651.74</v>
      </c>
      <c r="F32" s="2" t="s">
        <v>69</v>
      </c>
    </row>
    <row r="33">
      <c r="A33" s="2" t="s">
        <v>14372</v>
      </c>
      <c r="B33" s="2" t="s">
        <v>14373</v>
      </c>
      <c r="C33" s="2">
        <v>-228</v>
      </c>
      <c r="D33" s="2" t="s">
        <v>13301</v>
      </c>
      <c r="E33" s="2">
        <v>339.38</v>
      </c>
      <c r="F33" s="2" t="s">
        <v>13301</v>
      </c>
    </row>
    <row r="34">
      <c r="A34" s="2" t="s">
        <v>5100</v>
      </c>
      <c r="B34" s="2" t="s">
        <v>5101</v>
      </c>
      <c r="C34" s="2">
        <v>163</v>
      </c>
      <c r="D34" s="2" t="s">
        <v>69</v>
      </c>
      <c r="E34" s="2">
        <v>74779.51</v>
      </c>
      <c r="F34" s="2" t="s">
        <v>69</v>
      </c>
    </row>
    <row r="35">
      <c r="A35" s="2" t="s">
        <v>14374</v>
      </c>
      <c r="B35" s="2" t="s">
        <v>14375</v>
      </c>
      <c r="C35" s="2">
        <v>-1</v>
      </c>
      <c r="D35" s="2" t="s">
        <v>69</v>
      </c>
      <c r="E35" s="2">
        <v>-90.5</v>
      </c>
      <c r="F35" s="2" t="s">
        <v>69</v>
      </c>
    </row>
    <row r="36">
      <c r="A36" s="2" t="s">
        <v>5110</v>
      </c>
      <c r="B36" s="2" t="s">
        <v>5111</v>
      </c>
      <c r="C36" s="2">
        <v>573</v>
      </c>
      <c r="D36" s="2" t="s">
        <v>69</v>
      </c>
      <c r="E36" s="2">
        <v>49071.72</v>
      </c>
      <c r="F36" s="2" t="s">
        <v>69</v>
      </c>
    </row>
    <row r="37">
      <c r="A37" s="2" t="s">
        <v>5110</v>
      </c>
      <c r="B37" s="2" t="s">
        <v>5111</v>
      </c>
      <c r="C37" s="2">
        <v>-1192</v>
      </c>
      <c r="D37" s="2" t="s">
        <v>69</v>
      </c>
      <c r="E37" s="2">
        <v>-102082.88</v>
      </c>
      <c r="F37" s="2" t="s">
        <v>69</v>
      </c>
    </row>
    <row r="38">
      <c r="A38" s="2" t="s">
        <v>14376</v>
      </c>
      <c r="B38" s="2" t="s">
        <v>14377</v>
      </c>
      <c r="C38" s="2">
        <v>316</v>
      </c>
      <c r="D38" s="2" t="s">
        <v>69</v>
      </c>
      <c r="E38" s="2">
        <v>13205.64</v>
      </c>
      <c r="F38" s="2" t="s">
        <v>69</v>
      </c>
    </row>
    <row r="39">
      <c r="A39" s="2" t="s">
        <v>14378</v>
      </c>
      <c r="B39" s="2" t="s">
        <v>14379</v>
      </c>
      <c r="C39" s="2">
        <v>873</v>
      </c>
      <c r="D39" s="2" t="s">
        <v>69</v>
      </c>
      <c r="E39" s="2">
        <v>33383.52</v>
      </c>
      <c r="F39" s="2" t="s">
        <v>69</v>
      </c>
    </row>
    <row r="40">
      <c r="A40" s="2" t="s">
        <v>12361</v>
      </c>
      <c r="B40" s="2" t="s">
        <v>12362</v>
      </c>
      <c r="C40" s="2">
        <v>21</v>
      </c>
      <c r="D40" s="2" t="s">
        <v>69</v>
      </c>
      <c r="E40" s="2">
        <v>360.99</v>
      </c>
      <c r="F40" s="2" t="s">
        <v>69</v>
      </c>
    </row>
    <row r="41">
      <c r="A41" s="2" t="s">
        <v>14380</v>
      </c>
      <c r="B41" s="2" t="s">
        <v>14381</v>
      </c>
      <c r="C41" s="2">
        <v>404</v>
      </c>
      <c r="D41" s="2" t="s">
        <v>69</v>
      </c>
      <c r="E41" s="2">
        <v>21024.16</v>
      </c>
      <c r="F41" s="2" t="s">
        <v>69</v>
      </c>
    </row>
    <row r="42">
      <c r="A42" s="2" t="s">
        <v>14382</v>
      </c>
      <c r="B42" s="2" t="s">
        <v>14383</v>
      </c>
      <c r="C42" s="2">
        <v>72</v>
      </c>
      <c r="D42" s="2" t="s">
        <v>69</v>
      </c>
      <c r="E42" s="2">
        <v>7170.48</v>
      </c>
      <c r="F42" s="2" t="s">
        <v>69</v>
      </c>
    </row>
    <row r="43">
      <c r="A43" s="2" t="s">
        <v>5118</v>
      </c>
      <c r="B43" s="2" t="s">
        <v>5119</v>
      </c>
      <c r="C43" s="2">
        <v>198</v>
      </c>
      <c r="D43" s="2" t="s">
        <v>69</v>
      </c>
      <c r="E43" s="2">
        <v>21958.2</v>
      </c>
      <c r="F43" s="2" t="s">
        <v>69</v>
      </c>
    </row>
    <row r="44">
      <c r="A44" s="2" t="s">
        <v>12364</v>
      </c>
      <c r="B44" s="2" t="s">
        <v>12365</v>
      </c>
      <c r="C44" s="2">
        <v>1207</v>
      </c>
      <c r="D44" s="2" t="s">
        <v>69</v>
      </c>
      <c r="E44" s="2">
        <v>76282.4</v>
      </c>
      <c r="F44" s="2" t="s">
        <v>69</v>
      </c>
    </row>
    <row r="45">
      <c r="A45" s="2" t="s">
        <v>13542</v>
      </c>
      <c r="B45" s="2" t="s">
        <v>13543</v>
      </c>
      <c r="C45" s="2">
        <v>9647</v>
      </c>
      <c r="D45" s="2" t="s">
        <v>12371</v>
      </c>
      <c r="E45" s="2">
        <v>-2217.8</v>
      </c>
      <c r="F45" s="2" t="s">
        <v>12371</v>
      </c>
    </row>
    <row r="46">
      <c r="A46" s="2" t="s">
        <v>14384</v>
      </c>
      <c r="B46" s="2" t="s">
        <v>14385</v>
      </c>
      <c r="C46" s="2">
        <v>53</v>
      </c>
      <c r="D46" s="2" t="s">
        <v>69</v>
      </c>
      <c r="E46" s="2">
        <v>9732.39</v>
      </c>
      <c r="F46" s="2" t="s">
        <v>69</v>
      </c>
    </row>
    <row r="47">
      <c r="A47" s="2" t="s">
        <v>5126</v>
      </c>
      <c r="B47" s="2" t="s">
        <v>5127</v>
      </c>
      <c r="C47" s="2">
        <v>255</v>
      </c>
      <c r="D47" s="2" t="s">
        <v>69</v>
      </c>
      <c r="E47" s="2">
        <v>28312.65</v>
      </c>
      <c r="F47" s="2" t="s">
        <v>69</v>
      </c>
    </row>
    <row r="48">
      <c r="A48" s="2" t="s">
        <v>5128</v>
      </c>
      <c r="B48" s="2" t="s">
        <v>5129</v>
      </c>
      <c r="C48" s="2">
        <v>-190</v>
      </c>
      <c r="D48" s="2" t="s">
        <v>69</v>
      </c>
      <c r="E48" s="2">
        <v>-9277.7</v>
      </c>
      <c r="F48" s="2" t="s">
        <v>69</v>
      </c>
    </row>
    <row r="49">
      <c r="A49" s="2" t="s">
        <v>5128</v>
      </c>
      <c r="B49" s="2" t="s">
        <v>5129</v>
      </c>
      <c r="C49" s="2">
        <v>86</v>
      </c>
      <c r="D49" s="2" t="s">
        <v>69</v>
      </c>
      <c r="E49" s="2">
        <v>4199.38</v>
      </c>
      <c r="F49" s="2" t="s">
        <v>69</v>
      </c>
    </row>
    <row r="50">
      <c r="A50" s="2" t="s">
        <v>5130</v>
      </c>
      <c r="B50" s="2" t="s">
        <v>5131</v>
      </c>
      <c r="C50" s="2">
        <v>-27</v>
      </c>
      <c r="D50" s="2" t="s">
        <v>69</v>
      </c>
      <c r="E50" s="2">
        <v>-4391.82</v>
      </c>
      <c r="F50" s="2" t="s">
        <v>69</v>
      </c>
    </row>
    <row r="51">
      <c r="A51" s="2" t="s">
        <v>12378</v>
      </c>
      <c r="B51" s="2" t="s">
        <v>12379</v>
      </c>
      <c r="C51" s="2">
        <v>57</v>
      </c>
      <c r="D51" s="2" t="s">
        <v>69</v>
      </c>
      <c r="E51" s="2">
        <v>2090.19</v>
      </c>
      <c r="F51" s="2" t="s">
        <v>69</v>
      </c>
    </row>
    <row r="52">
      <c r="A52" s="2" t="s">
        <v>12380</v>
      </c>
      <c r="B52" s="2" t="s">
        <v>12381</v>
      </c>
      <c r="C52" s="2">
        <v>575</v>
      </c>
      <c r="D52" s="2" t="s">
        <v>69</v>
      </c>
      <c r="E52" s="2">
        <v>6440</v>
      </c>
      <c r="F52" s="2" t="s">
        <v>69</v>
      </c>
    </row>
    <row r="53">
      <c r="A53" s="2" t="s">
        <v>5136</v>
      </c>
      <c r="B53" s="2" t="s">
        <v>5137</v>
      </c>
      <c r="C53" s="2">
        <v>528</v>
      </c>
      <c r="D53" s="2" t="s">
        <v>69</v>
      </c>
      <c r="E53" s="2">
        <v>88234.08</v>
      </c>
      <c r="F53" s="2" t="s">
        <v>69</v>
      </c>
    </row>
    <row r="54">
      <c r="A54" s="2" t="s">
        <v>12384</v>
      </c>
      <c r="B54" s="2" t="s">
        <v>12385</v>
      </c>
      <c r="C54" s="2">
        <v>666</v>
      </c>
      <c r="D54" s="2" t="s">
        <v>69</v>
      </c>
      <c r="E54" s="2">
        <v>102117.78</v>
      </c>
      <c r="F54" s="2" t="s">
        <v>69</v>
      </c>
    </row>
    <row r="55">
      <c r="A55" s="2" t="s">
        <v>12386</v>
      </c>
      <c r="B55" s="2" t="s">
        <v>12387</v>
      </c>
      <c r="C55" s="2">
        <v>1482</v>
      </c>
      <c r="D55" s="2" t="s">
        <v>12368</v>
      </c>
      <c r="E55" s="2">
        <v>45144.11</v>
      </c>
      <c r="F55" s="2" t="s">
        <v>12368</v>
      </c>
    </row>
    <row r="56">
      <c r="A56" s="2" t="s">
        <v>12392</v>
      </c>
      <c r="B56" s="2" t="s">
        <v>12393</v>
      </c>
      <c r="C56" s="2">
        <v>3</v>
      </c>
      <c r="D56" s="2" t="s">
        <v>69</v>
      </c>
      <c r="E56" s="2">
        <v>321.03</v>
      </c>
      <c r="F56" s="2" t="s">
        <v>69</v>
      </c>
    </row>
    <row r="57">
      <c r="A57" s="2" t="s">
        <v>5144</v>
      </c>
      <c r="B57" s="2" t="s">
        <v>5145</v>
      </c>
      <c r="C57" s="2">
        <v>6</v>
      </c>
      <c r="D57" s="2" t="s">
        <v>69</v>
      </c>
      <c r="E57" s="2">
        <v>377.04</v>
      </c>
      <c r="F57" s="2" t="s">
        <v>69</v>
      </c>
    </row>
    <row r="58">
      <c r="A58" s="2" t="s">
        <v>5146</v>
      </c>
      <c r="B58" s="2" t="s">
        <v>5147</v>
      </c>
      <c r="C58" s="2">
        <v>4</v>
      </c>
      <c r="D58" s="2" t="s">
        <v>69</v>
      </c>
      <c r="E58" s="2">
        <v>270.6</v>
      </c>
      <c r="F58" s="2" t="s">
        <v>69</v>
      </c>
    </row>
    <row r="59">
      <c r="A59" s="2" t="s">
        <v>13552</v>
      </c>
      <c r="B59" s="2" t="s">
        <v>13553</v>
      </c>
      <c r="C59" s="2">
        <v>219</v>
      </c>
      <c r="D59" s="2" t="s">
        <v>12371</v>
      </c>
      <c r="E59" s="2">
        <v>49548.48</v>
      </c>
      <c r="F59" s="2" t="s">
        <v>12371</v>
      </c>
    </row>
    <row r="60">
      <c r="A60" s="2" t="s">
        <v>5150</v>
      </c>
      <c r="B60" s="2" t="s">
        <v>5151</v>
      </c>
      <c r="C60" s="2">
        <v>-197</v>
      </c>
      <c r="D60" s="2" t="s">
        <v>69</v>
      </c>
      <c r="E60" s="2">
        <v>-8017.9</v>
      </c>
      <c r="F60" s="2" t="s">
        <v>69</v>
      </c>
    </row>
    <row r="61">
      <c r="A61" s="2" t="s">
        <v>5150</v>
      </c>
      <c r="B61" s="2" t="s">
        <v>5151</v>
      </c>
      <c r="C61" s="2">
        <v>57</v>
      </c>
      <c r="D61" s="2" t="s">
        <v>69</v>
      </c>
      <c r="E61" s="2">
        <v>2319.9</v>
      </c>
      <c r="F61" s="2" t="s">
        <v>69</v>
      </c>
    </row>
    <row r="62">
      <c r="A62" s="2" t="s">
        <v>5154</v>
      </c>
      <c r="B62" s="2" t="s">
        <v>5155</v>
      </c>
      <c r="C62" s="2">
        <v>-534</v>
      </c>
      <c r="D62" s="2" t="s">
        <v>69</v>
      </c>
      <c r="E62" s="2">
        <v>-20206.56</v>
      </c>
      <c r="F62" s="2" t="s">
        <v>69</v>
      </c>
    </row>
    <row r="63">
      <c r="A63" s="2" t="s">
        <v>12402</v>
      </c>
      <c r="B63" s="2" t="s">
        <v>5159</v>
      </c>
      <c r="C63" s="2">
        <v>74</v>
      </c>
      <c r="D63" s="2" t="s">
        <v>69</v>
      </c>
      <c r="E63" s="2">
        <v>135224.64</v>
      </c>
      <c r="F63" s="2" t="s">
        <v>69</v>
      </c>
    </row>
    <row r="64">
      <c r="A64" s="2" t="s">
        <v>12402</v>
      </c>
      <c r="B64" s="2" t="s">
        <v>13556</v>
      </c>
      <c r="C64" s="2">
        <v>9</v>
      </c>
      <c r="D64" s="2" t="s">
        <v>69</v>
      </c>
      <c r="E64" s="2">
        <v>16521.66</v>
      </c>
      <c r="F64" s="2" t="s">
        <v>69</v>
      </c>
    </row>
    <row r="65">
      <c r="A65" s="2" t="s">
        <v>13557</v>
      </c>
      <c r="B65" s="2" t="s">
        <v>13559</v>
      </c>
      <c r="C65" s="2">
        <v>-41</v>
      </c>
      <c r="D65" s="2" t="s">
        <v>69</v>
      </c>
      <c r="E65" s="2">
        <v>-11170.45</v>
      </c>
      <c r="F65" s="2" t="s">
        <v>69</v>
      </c>
    </row>
    <row r="66">
      <c r="A66" s="2" t="s">
        <v>12403</v>
      </c>
      <c r="B66" s="2" t="s">
        <v>5161</v>
      </c>
      <c r="C66" s="2">
        <v>28</v>
      </c>
      <c r="D66" s="2" t="s">
        <v>69</v>
      </c>
      <c r="E66" s="2">
        <v>3529.4</v>
      </c>
      <c r="F66" s="2" t="s">
        <v>69</v>
      </c>
    </row>
    <row r="67">
      <c r="A67" s="2" t="s">
        <v>12403</v>
      </c>
      <c r="B67" s="2" t="s">
        <v>5161</v>
      </c>
      <c r="C67" s="2">
        <v>-38</v>
      </c>
      <c r="D67" s="2" t="s">
        <v>69</v>
      </c>
      <c r="E67" s="2">
        <v>-4789.9</v>
      </c>
      <c r="F67" s="2" t="s">
        <v>69</v>
      </c>
    </row>
    <row r="68">
      <c r="A68" s="2" t="s">
        <v>12404</v>
      </c>
      <c r="B68" s="2" t="s">
        <v>5163</v>
      </c>
      <c r="C68" s="2">
        <v>1330</v>
      </c>
      <c r="D68" s="2" t="s">
        <v>69</v>
      </c>
      <c r="E68" s="2">
        <v>47308.1</v>
      </c>
      <c r="F68" s="2" t="s">
        <v>69</v>
      </c>
    </row>
    <row r="69">
      <c r="A69" s="2" t="s">
        <v>5164</v>
      </c>
      <c r="B69" s="2" t="s">
        <v>5165</v>
      </c>
      <c r="C69" s="2">
        <v>-257</v>
      </c>
      <c r="D69" s="2" t="s">
        <v>69</v>
      </c>
      <c r="E69" s="2">
        <v>-10557.56</v>
      </c>
      <c r="F69" s="2" t="s">
        <v>69</v>
      </c>
    </row>
    <row r="70">
      <c r="A70" s="2" t="s">
        <v>5164</v>
      </c>
      <c r="B70" s="2" t="s">
        <v>5165</v>
      </c>
      <c r="C70" s="2">
        <v>9</v>
      </c>
      <c r="D70" s="2" t="s">
        <v>69</v>
      </c>
      <c r="E70" s="2">
        <v>369.72</v>
      </c>
      <c r="F70" s="2" t="s">
        <v>69</v>
      </c>
    </row>
    <row r="71">
      <c r="A71" s="2" t="s">
        <v>5166</v>
      </c>
      <c r="B71" s="2" t="s">
        <v>5167</v>
      </c>
      <c r="C71" s="2">
        <v>46</v>
      </c>
      <c r="D71" s="2" t="s">
        <v>69</v>
      </c>
      <c r="E71" s="2">
        <v>147485.2</v>
      </c>
      <c r="F71" s="2" t="s">
        <v>69</v>
      </c>
    </row>
    <row r="72">
      <c r="A72" s="2" t="s">
        <v>5166</v>
      </c>
      <c r="B72" s="2" t="s">
        <v>5167</v>
      </c>
      <c r="C72" s="2">
        <v>-46</v>
      </c>
      <c r="D72" s="2" t="s">
        <v>69</v>
      </c>
      <c r="E72" s="2">
        <v>-147485.2</v>
      </c>
      <c r="F72" s="2" t="s">
        <v>69</v>
      </c>
    </row>
    <row r="73">
      <c r="A73" s="2" t="s">
        <v>13562</v>
      </c>
      <c r="B73" s="2" t="s">
        <v>13563</v>
      </c>
      <c r="C73" s="2">
        <v>114</v>
      </c>
      <c r="D73" s="2" t="s">
        <v>69</v>
      </c>
      <c r="E73" s="2">
        <v>10757.04</v>
      </c>
      <c r="F73" s="2" t="s">
        <v>69</v>
      </c>
    </row>
    <row r="74">
      <c r="A74" s="2" t="s">
        <v>12411</v>
      </c>
      <c r="B74" s="2" t="s">
        <v>12412</v>
      </c>
      <c r="C74" s="2">
        <v>473</v>
      </c>
      <c r="D74" s="2" t="s">
        <v>69</v>
      </c>
      <c r="E74" s="2">
        <v>6271.98</v>
      </c>
      <c r="F74" s="2" t="s">
        <v>69</v>
      </c>
    </row>
    <row r="75">
      <c r="A75" s="2" t="s">
        <v>12411</v>
      </c>
      <c r="B75" s="2" t="s">
        <v>12412</v>
      </c>
      <c r="C75" s="2">
        <v>-473</v>
      </c>
      <c r="D75" s="2" t="s">
        <v>69</v>
      </c>
      <c r="E75" s="2">
        <v>-6271.98</v>
      </c>
      <c r="F75" s="2" t="s">
        <v>69</v>
      </c>
    </row>
    <row r="76">
      <c r="A76" s="2" t="s">
        <v>14386</v>
      </c>
      <c r="B76" s="2" t="s">
        <v>14387</v>
      </c>
      <c r="C76" s="2">
        <v>-1</v>
      </c>
      <c r="D76" s="2" t="s">
        <v>69</v>
      </c>
      <c r="E76" s="2">
        <v>-210</v>
      </c>
      <c r="F76" s="2" t="s">
        <v>69</v>
      </c>
    </row>
    <row r="77">
      <c r="A77" s="2" t="s">
        <v>14388</v>
      </c>
      <c r="B77" s="2" t="s">
        <v>14389</v>
      </c>
      <c r="C77" s="2">
        <v>1</v>
      </c>
      <c r="D77" s="2" t="s">
        <v>69</v>
      </c>
      <c r="E77" s="2">
        <v>565</v>
      </c>
      <c r="F77" s="2" t="s">
        <v>69</v>
      </c>
    </row>
    <row r="78">
      <c r="A78" s="2" t="s">
        <v>13564</v>
      </c>
      <c r="B78" s="2" t="s">
        <v>13565</v>
      </c>
      <c r="C78" s="2">
        <v>-1</v>
      </c>
      <c r="D78" s="2" t="s">
        <v>69</v>
      </c>
      <c r="E78" s="2">
        <v>-49.42</v>
      </c>
      <c r="F78" s="2" t="s">
        <v>69</v>
      </c>
    </row>
    <row r="79">
      <c r="A79" s="2" t="s">
        <v>13564</v>
      </c>
      <c r="B79" s="2" t="s">
        <v>13565</v>
      </c>
      <c r="C79" s="2">
        <v>1</v>
      </c>
      <c r="D79" s="2" t="s">
        <v>69</v>
      </c>
      <c r="E79" s="2">
        <v>49.42</v>
      </c>
      <c r="F79" s="2" t="s">
        <v>69</v>
      </c>
    </row>
    <row r="80">
      <c r="A80" s="2" t="s">
        <v>12413</v>
      </c>
      <c r="B80" s="2" t="s">
        <v>12414</v>
      </c>
      <c r="C80" s="2">
        <v>-1072</v>
      </c>
      <c r="D80" s="2" t="s">
        <v>69</v>
      </c>
      <c r="E80" s="2">
        <v>-11727.68</v>
      </c>
      <c r="F80" s="2" t="s">
        <v>69</v>
      </c>
    </row>
    <row r="81">
      <c r="A81" s="2" t="s">
        <v>5172</v>
      </c>
      <c r="B81" s="2" t="s">
        <v>5173</v>
      </c>
      <c r="C81" s="2">
        <v>11</v>
      </c>
      <c r="D81" s="2" t="s">
        <v>69</v>
      </c>
      <c r="E81" s="2">
        <v>3160.41</v>
      </c>
      <c r="F81" s="2" t="s">
        <v>69</v>
      </c>
    </row>
    <row r="82">
      <c r="A82" s="2" t="s">
        <v>14390</v>
      </c>
      <c r="B82" s="2" t="s">
        <v>14391</v>
      </c>
      <c r="C82" s="2">
        <v>1</v>
      </c>
      <c r="D82" s="2" t="s">
        <v>69</v>
      </c>
      <c r="E82" s="2">
        <v>26.5</v>
      </c>
      <c r="F82" s="2" t="s">
        <v>69</v>
      </c>
    </row>
    <row r="83">
      <c r="A83" s="2" t="s">
        <v>5178</v>
      </c>
      <c r="B83" s="2" t="s">
        <v>5179</v>
      </c>
      <c r="C83" s="2">
        <v>-368</v>
      </c>
      <c r="D83" s="2" t="s">
        <v>69</v>
      </c>
      <c r="E83" s="2">
        <v>-6318.56</v>
      </c>
      <c r="F83" s="2" t="s">
        <v>69</v>
      </c>
    </row>
    <row r="84">
      <c r="A84" s="2" t="s">
        <v>5178</v>
      </c>
      <c r="B84" s="2" t="s">
        <v>5179</v>
      </c>
      <c r="C84" s="2">
        <v>368</v>
      </c>
      <c r="D84" s="2" t="s">
        <v>69</v>
      </c>
      <c r="E84" s="2">
        <v>6318.56</v>
      </c>
      <c r="F84" s="2" t="s">
        <v>69</v>
      </c>
    </row>
    <row r="85">
      <c r="A85" s="2" t="s">
        <v>12417</v>
      </c>
      <c r="B85" s="2" t="s">
        <v>12418</v>
      </c>
      <c r="C85" s="2">
        <v>-743</v>
      </c>
      <c r="D85" s="2" t="s">
        <v>69</v>
      </c>
      <c r="E85" s="2">
        <v>-20529.09</v>
      </c>
      <c r="F85" s="2" t="s">
        <v>69</v>
      </c>
    </row>
    <row r="86">
      <c r="A86" s="2" t="s">
        <v>5180</v>
      </c>
      <c r="B86" s="2" t="s">
        <v>5181</v>
      </c>
      <c r="C86" s="2">
        <v>-2192</v>
      </c>
      <c r="D86" s="2" t="s">
        <v>69</v>
      </c>
      <c r="E86" s="2">
        <v>-90222.72</v>
      </c>
      <c r="F86" s="2" t="s">
        <v>69</v>
      </c>
    </row>
    <row r="87">
      <c r="A87" s="2" t="s">
        <v>5186</v>
      </c>
      <c r="B87" s="2" t="s">
        <v>5187</v>
      </c>
      <c r="C87" s="2">
        <v>-189</v>
      </c>
      <c r="D87" s="2" t="s">
        <v>69</v>
      </c>
      <c r="E87" s="2">
        <v>-21973.14</v>
      </c>
      <c r="F87" s="2" t="s">
        <v>69</v>
      </c>
    </row>
    <row r="88">
      <c r="A88" s="2" t="s">
        <v>5190</v>
      </c>
      <c r="B88" s="2" t="s">
        <v>5191</v>
      </c>
      <c r="C88" s="2">
        <v>-4160</v>
      </c>
      <c r="D88" s="2" t="s">
        <v>69</v>
      </c>
      <c r="E88" s="2">
        <v>-125756.8</v>
      </c>
      <c r="F88" s="2" t="s">
        <v>69</v>
      </c>
    </row>
    <row r="89">
      <c r="A89" s="2" t="s">
        <v>5192</v>
      </c>
      <c r="B89" s="2" t="s">
        <v>5193</v>
      </c>
      <c r="C89" s="2">
        <v>11</v>
      </c>
      <c r="D89" s="2" t="s">
        <v>69</v>
      </c>
      <c r="E89" s="2">
        <v>411.84</v>
      </c>
      <c r="F89" s="2" t="s">
        <v>69</v>
      </c>
    </row>
    <row r="90">
      <c r="A90" s="2" t="s">
        <v>13568</v>
      </c>
      <c r="B90" s="2" t="s">
        <v>13569</v>
      </c>
      <c r="C90" s="2">
        <v>11</v>
      </c>
      <c r="D90" s="2" t="s">
        <v>69</v>
      </c>
      <c r="E90" s="2">
        <v>389.51</v>
      </c>
      <c r="F90" s="2" t="s">
        <v>69</v>
      </c>
    </row>
    <row r="91">
      <c r="A91" s="2" t="s">
        <v>5198</v>
      </c>
      <c r="B91" s="2" t="s">
        <v>5199</v>
      </c>
      <c r="C91" s="2">
        <v>4323</v>
      </c>
      <c r="D91" s="2" t="s">
        <v>69</v>
      </c>
      <c r="E91" s="2">
        <v>150915.93</v>
      </c>
      <c r="F91" s="2" t="s">
        <v>69</v>
      </c>
    </row>
    <row r="92">
      <c r="A92" s="2" t="s">
        <v>5204</v>
      </c>
      <c r="B92" s="2" t="s">
        <v>5205</v>
      </c>
      <c r="C92" s="2">
        <v>354</v>
      </c>
      <c r="D92" s="2" t="s">
        <v>69</v>
      </c>
      <c r="E92" s="2">
        <v>40094.04</v>
      </c>
      <c r="F92" s="2" t="s">
        <v>69</v>
      </c>
    </row>
    <row r="93">
      <c r="A93" s="2" t="s">
        <v>5206</v>
      </c>
      <c r="B93" s="2" t="s">
        <v>5207</v>
      </c>
      <c r="C93" s="2">
        <v>-95</v>
      </c>
      <c r="D93" s="2" t="s">
        <v>69</v>
      </c>
      <c r="E93" s="2">
        <v>-22935.85</v>
      </c>
      <c r="F93" s="2" t="s">
        <v>69</v>
      </c>
    </row>
    <row r="94">
      <c r="A94" s="2" t="s">
        <v>13572</v>
      </c>
      <c r="B94" s="2" t="s">
        <v>13573</v>
      </c>
      <c r="C94" s="2">
        <v>-40</v>
      </c>
      <c r="D94" s="2" t="s">
        <v>69</v>
      </c>
      <c r="E94" s="2">
        <v>-4958.4</v>
      </c>
      <c r="F94" s="2" t="s">
        <v>69</v>
      </c>
    </row>
    <row r="95">
      <c r="A95" s="2" t="s">
        <v>13572</v>
      </c>
      <c r="B95" s="2" t="s">
        <v>13573</v>
      </c>
      <c r="C95" s="2">
        <v>39</v>
      </c>
      <c r="D95" s="2" t="s">
        <v>69</v>
      </c>
      <c r="E95" s="2">
        <v>4834.44</v>
      </c>
      <c r="F95" s="2" t="s">
        <v>69</v>
      </c>
    </row>
    <row r="96">
      <c r="A96" s="2" t="s">
        <v>5212</v>
      </c>
      <c r="B96" s="2" t="s">
        <v>5213</v>
      </c>
      <c r="C96" s="2">
        <v>-704</v>
      </c>
      <c r="D96" s="2" t="s">
        <v>69</v>
      </c>
      <c r="E96" s="2">
        <v>-103720.32</v>
      </c>
      <c r="F96" s="2" t="s">
        <v>69</v>
      </c>
    </row>
    <row r="97">
      <c r="A97" s="2" t="s">
        <v>5214</v>
      </c>
      <c r="B97" s="2" t="s">
        <v>5215</v>
      </c>
      <c r="C97" s="2">
        <v>62</v>
      </c>
      <c r="D97" s="2" t="s">
        <v>69</v>
      </c>
      <c r="E97" s="2">
        <v>4135.4</v>
      </c>
      <c r="F97" s="2" t="s">
        <v>69</v>
      </c>
    </row>
    <row r="98">
      <c r="A98" s="2" t="s">
        <v>13576</v>
      </c>
      <c r="B98" s="2" t="s">
        <v>13577</v>
      </c>
      <c r="C98" s="2">
        <v>-955</v>
      </c>
      <c r="D98" s="2" t="s">
        <v>12371</v>
      </c>
      <c r="E98" s="2">
        <v>-60214.41</v>
      </c>
      <c r="F98" s="2" t="s">
        <v>12371</v>
      </c>
    </row>
    <row r="99">
      <c r="A99" s="2" t="s">
        <v>13585</v>
      </c>
      <c r="B99" s="2" t="s">
        <v>5077</v>
      </c>
      <c r="C99" s="2">
        <v>-249</v>
      </c>
      <c r="D99" s="2" t="s">
        <v>69</v>
      </c>
      <c r="E99" s="2">
        <v>-13520.7</v>
      </c>
      <c r="F99" s="2" t="s">
        <v>69</v>
      </c>
    </row>
    <row r="100">
      <c r="A100" s="2" t="s">
        <v>12440</v>
      </c>
      <c r="B100" s="2" t="s">
        <v>13586</v>
      </c>
      <c r="C100" s="2">
        <v>-1214</v>
      </c>
      <c r="D100" s="2" t="s">
        <v>69</v>
      </c>
      <c r="E100" s="2">
        <v>-246563.4</v>
      </c>
      <c r="F100" s="2" t="s">
        <v>69</v>
      </c>
    </row>
    <row r="101">
      <c r="A101" s="2" t="s">
        <v>14392</v>
      </c>
      <c r="B101" s="2" t="s">
        <v>14393</v>
      </c>
      <c r="C101" s="2">
        <v>-6</v>
      </c>
      <c r="D101" s="2" t="s">
        <v>12678</v>
      </c>
      <c r="E101" s="2">
        <v>-12447.4</v>
      </c>
      <c r="F101" s="2" t="s">
        <v>12678</v>
      </c>
    </row>
    <row r="102">
      <c r="A102" s="2" t="s">
        <v>14394</v>
      </c>
      <c r="B102" s="2" t="s">
        <v>14395</v>
      </c>
      <c r="C102" s="2">
        <v>-23</v>
      </c>
      <c r="D102" s="2" t="s">
        <v>69</v>
      </c>
      <c r="E102" s="2">
        <v>-1058</v>
      </c>
      <c r="F102" s="2" t="s">
        <v>69</v>
      </c>
    </row>
    <row r="103">
      <c r="A103" s="2" t="s">
        <v>12442</v>
      </c>
      <c r="B103" s="2" t="s">
        <v>12443</v>
      </c>
      <c r="C103" s="2">
        <v>6109</v>
      </c>
      <c r="D103" s="2" t="s">
        <v>69</v>
      </c>
      <c r="E103" s="2">
        <v>87236.52</v>
      </c>
      <c r="F103" s="2" t="s">
        <v>69</v>
      </c>
    </row>
    <row r="104">
      <c r="A104" s="2" t="s">
        <v>14396</v>
      </c>
      <c r="B104" s="2" t="s">
        <v>14397</v>
      </c>
      <c r="C104" s="2">
        <v>629</v>
      </c>
      <c r="D104" s="2" t="s">
        <v>69</v>
      </c>
      <c r="E104" s="2">
        <v>6661.11</v>
      </c>
      <c r="F104" s="2" t="s">
        <v>69</v>
      </c>
    </row>
    <row r="105">
      <c r="A105" s="2" t="s">
        <v>14398</v>
      </c>
      <c r="B105" s="2" t="s">
        <v>14399</v>
      </c>
      <c r="C105" s="2">
        <v>1</v>
      </c>
      <c r="D105" s="2" t="s">
        <v>69</v>
      </c>
      <c r="E105" s="2">
        <v>420</v>
      </c>
      <c r="F105" s="2" t="s">
        <v>69</v>
      </c>
    </row>
    <row r="106">
      <c r="A106" s="2" t="s">
        <v>14400</v>
      </c>
      <c r="B106" s="2" t="s">
        <v>14401</v>
      </c>
      <c r="C106" s="2">
        <v>3</v>
      </c>
      <c r="D106" s="2" t="s">
        <v>69</v>
      </c>
      <c r="E106" s="2">
        <v>496.5</v>
      </c>
      <c r="F106" s="2" t="s">
        <v>69</v>
      </c>
    </row>
    <row r="107">
      <c r="A107" s="2" t="s">
        <v>14400</v>
      </c>
      <c r="B107" s="2" t="s">
        <v>14401</v>
      </c>
      <c r="C107" s="2">
        <v>-1</v>
      </c>
      <c r="D107" s="2" t="s">
        <v>69</v>
      </c>
      <c r="E107" s="2">
        <v>-165.5</v>
      </c>
      <c r="F107" s="2" t="s">
        <v>69</v>
      </c>
    </row>
    <row r="108">
      <c r="A108" s="2" t="s">
        <v>14402</v>
      </c>
      <c r="B108" s="2" t="s">
        <v>14403</v>
      </c>
      <c r="C108" s="2">
        <v>-3</v>
      </c>
      <c r="D108" s="2" t="s">
        <v>69</v>
      </c>
      <c r="E108" s="2">
        <v>-142.5</v>
      </c>
      <c r="F108" s="2" t="s">
        <v>69</v>
      </c>
    </row>
    <row r="109">
      <c r="A109" s="2" t="s">
        <v>14404</v>
      </c>
      <c r="B109" s="2" t="s">
        <v>14405</v>
      </c>
      <c r="C109" s="2">
        <v>-4</v>
      </c>
      <c r="D109" s="2" t="s">
        <v>69</v>
      </c>
      <c r="E109" s="2">
        <v>-1150</v>
      </c>
      <c r="F109" s="2" t="s">
        <v>69</v>
      </c>
    </row>
    <row r="110">
      <c r="A110" s="2" t="s">
        <v>5226</v>
      </c>
      <c r="B110" s="2" t="s">
        <v>5227</v>
      </c>
      <c r="C110" s="2">
        <v>1440</v>
      </c>
      <c r="D110" s="2" t="s">
        <v>69</v>
      </c>
      <c r="E110" s="2">
        <v>190022.4</v>
      </c>
      <c r="F110" s="2" t="s">
        <v>69</v>
      </c>
    </row>
    <row r="111">
      <c r="A111" s="2" t="s">
        <v>5226</v>
      </c>
      <c r="B111" s="2" t="s">
        <v>5227</v>
      </c>
      <c r="C111" s="2">
        <v>-838</v>
      </c>
      <c r="D111" s="2" t="s">
        <v>69</v>
      </c>
      <c r="E111" s="2">
        <v>-110582.48</v>
      </c>
      <c r="F111" s="2" t="s">
        <v>69</v>
      </c>
    </row>
    <row r="112">
      <c r="A112" s="2" t="s">
        <v>12450</v>
      </c>
      <c r="B112" s="2" t="s">
        <v>12451</v>
      </c>
      <c r="C112" s="2">
        <v>69</v>
      </c>
      <c r="D112" s="2" t="s">
        <v>69</v>
      </c>
      <c r="E112" s="2">
        <v>271.86</v>
      </c>
      <c r="F112" s="2" t="s">
        <v>69</v>
      </c>
    </row>
    <row r="113">
      <c r="A113" s="2" t="s">
        <v>5228</v>
      </c>
      <c r="B113" s="2" t="s">
        <v>5229</v>
      </c>
      <c r="C113" s="2">
        <v>165</v>
      </c>
      <c r="D113" s="2" t="s">
        <v>69</v>
      </c>
      <c r="E113" s="2">
        <v>15952.2</v>
      </c>
      <c r="F113" s="2" t="s">
        <v>69</v>
      </c>
    </row>
    <row r="114">
      <c r="A114" s="2" t="s">
        <v>5228</v>
      </c>
      <c r="B114" s="2" t="s">
        <v>5229</v>
      </c>
      <c r="C114" s="2">
        <v>-150</v>
      </c>
      <c r="D114" s="2" t="s">
        <v>69</v>
      </c>
      <c r="E114" s="2">
        <v>-14502</v>
      </c>
      <c r="F114" s="2" t="s">
        <v>69</v>
      </c>
    </row>
    <row r="115">
      <c r="A115" s="2" t="s">
        <v>13589</v>
      </c>
      <c r="B115" s="2" t="s">
        <v>13590</v>
      </c>
      <c r="C115" s="2">
        <v>761</v>
      </c>
      <c r="D115" s="2" t="s">
        <v>69</v>
      </c>
      <c r="E115" s="2">
        <v>8378.61</v>
      </c>
      <c r="F115" s="2" t="s">
        <v>69</v>
      </c>
    </row>
    <row r="116">
      <c r="A116" s="2" t="s">
        <v>5234</v>
      </c>
      <c r="B116" s="2" t="s">
        <v>5235</v>
      </c>
      <c r="C116" s="2">
        <v>1386</v>
      </c>
      <c r="D116" s="2" t="s">
        <v>69</v>
      </c>
      <c r="E116" s="2">
        <v>47525.94</v>
      </c>
      <c r="F116" s="2" t="s">
        <v>69</v>
      </c>
    </row>
    <row r="117">
      <c r="A117" s="2" t="s">
        <v>13594</v>
      </c>
      <c r="B117" s="2" t="s">
        <v>13595</v>
      </c>
      <c r="C117" s="2">
        <v>-88</v>
      </c>
      <c r="D117" s="2" t="s">
        <v>69</v>
      </c>
      <c r="E117" s="2">
        <v>-4078.8</v>
      </c>
      <c r="F117" s="2" t="s">
        <v>69</v>
      </c>
    </row>
    <row r="118">
      <c r="A118" s="2" t="s">
        <v>13594</v>
      </c>
      <c r="B118" s="2" t="s">
        <v>13595</v>
      </c>
      <c r="C118" s="2">
        <v>206</v>
      </c>
      <c r="D118" s="2" t="s">
        <v>69</v>
      </c>
      <c r="E118" s="2">
        <v>9548.1</v>
      </c>
      <c r="F118" s="2" t="s">
        <v>69</v>
      </c>
    </row>
    <row r="119">
      <c r="A119" s="2" t="s">
        <v>13596</v>
      </c>
      <c r="B119" s="2" t="s">
        <v>13597</v>
      </c>
      <c r="C119" s="2">
        <v>3147</v>
      </c>
      <c r="D119" s="2" t="s">
        <v>69</v>
      </c>
      <c r="E119" s="2">
        <v>67943.73</v>
      </c>
      <c r="F119" s="2" t="s">
        <v>69</v>
      </c>
    </row>
    <row r="120">
      <c r="A120" s="2" t="s">
        <v>5238</v>
      </c>
      <c r="B120" s="2" t="s">
        <v>5239</v>
      </c>
      <c r="C120" s="2">
        <v>-1217</v>
      </c>
      <c r="D120" s="2" t="s">
        <v>69</v>
      </c>
      <c r="E120" s="2">
        <v>-60862.17</v>
      </c>
      <c r="F120" s="2" t="s">
        <v>69</v>
      </c>
    </row>
    <row r="121">
      <c r="A121" s="2" t="s">
        <v>7466</v>
      </c>
      <c r="B121" s="2" t="s">
        <v>12458</v>
      </c>
      <c r="C121" s="2">
        <v>53</v>
      </c>
      <c r="D121" s="2" t="s">
        <v>69</v>
      </c>
      <c r="E121" s="2">
        <v>15530.06</v>
      </c>
      <c r="F121" s="2" t="s">
        <v>69</v>
      </c>
    </row>
    <row r="122">
      <c r="A122" s="2" t="s">
        <v>5240</v>
      </c>
      <c r="B122" s="2" t="s">
        <v>5241</v>
      </c>
      <c r="C122" s="2">
        <v>433</v>
      </c>
      <c r="D122" s="2" t="s">
        <v>69</v>
      </c>
      <c r="E122" s="2">
        <v>133173.48</v>
      </c>
      <c r="F122" s="2" t="s">
        <v>69</v>
      </c>
    </row>
    <row r="123">
      <c r="A123" s="2" t="s">
        <v>5240</v>
      </c>
      <c r="B123" s="2" t="s">
        <v>5241</v>
      </c>
      <c r="C123" s="2">
        <v>-66</v>
      </c>
      <c r="D123" s="2" t="s">
        <v>69</v>
      </c>
      <c r="E123" s="2">
        <v>-20298.96</v>
      </c>
      <c r="F123" s="2" t="s">
        <v>69</v>
      </c>
    </row>
    <row r="124">
      <c r="A124" s="2" t="s">
        <v>14406</v>
      </c>
      <c r="B124" s="2" t="s">
        <v>14407</v>
      </c>
      <c r="C124" s="2">
        <v>-8</v>
      </c>
      <c r="D124" s="2" t="s">
        <v>69</v>
      </c>
      <c r="E124" s="2">
        <v>-815.44</v>
      </c>
      <c r="F124" s="2" t="s">
        <v>69</v>
      </c>
    </row>
    <row r="125">
      <c r="A125" s="2" t="s">
        <v>14408</v>
      </c>
      <c r="B125" s="2" t="s">
        <v>14409</v>
      </c>
      <c r="C125" s="2">
        <v>1</v>
      </c>
      <c r="D125" s="2" t="s">
        <v>69</v>
      </c>
      <c r="E125" s="2">
        <v>137.44</v>
      </c>
      <c r="F125" s="2" t="s">
        <v>69</v>
      </c>
    </row>
    <row r="126">
      <c r="A126" s="2" t="s">
        <v>14408</v>
      </c>
      <c r="B126" s="2" t="s">
        <v>14409</v>
      </c>
      <c r="C126" s="2">
        <v>-99</v>
      </c>
      <c r="D126" s="2" t="s">
        <v>69</v>
      </c>
      <c r="E126" s="2">
        <v>-13606.56</v>
      </c>
      <c r="F126" s="2" t="s">
        <v>69</v>
      </c>
    </row>
    <row r="127">
      <c r="A127" s="2" t="s">
        <v>5242</v>
      </c>
      <c r="B127" s="2" t="s">
        <v>5243</v>
      </c>
      <c r="C127" s="2">
        <v>-46</v>
      </c>
      <c r="D127" s="2" t="s">
        <v>69</v>
      </c>
      <c r="E127" s="2">
        <v>-3597.66</v>
      </c>
      <c r="F127" s="2" t="s">
        <v>69</v>
      </c>
    </row>
    <row r="128">
      <c r="A128" s="2" t="s">
        <v>5246</v>
      </c>
      <c r="B128" s="2" t="s">
        <v>5247</v>
      </c>
      <c r="C128" s="2">
        <v>2</v>
      </c>
      <c r="D128" s="2" t="s">
        <v>69</v>
      </c>
      <c r="E128" s="2">
        <v>154.34</v>
      </c>
      <c r="F128" s="2" t="s">
        <v>69</v>
      </c>
    </row>
    <row r="129">
      <c r="A129" s="2" t="s">
        <v>14410</v>
      </c>
      <c r="B129" s="2" t="s">
        <v>14411</v>
      </c>
      <c r="C129" s="2">
        <v>19</v>
      </c>
      <c r="D129" s="2" t="s">
        <v>69</v>
      </c>
      <c r="E129" s="2">
        <v>2709.59</v>
      </c>
      <c r="F129" s="2" t="s">
        <v>69</v>
      </c>
    </row>
    <row r="130">
      <c r="A130" s="2" t="s">
        <v>12463</v>
      </c>
      <c r="B130" s="2" t="s">
        <v>12464</v>
      </c>
      <c r="C130" s="2">
        <v>27</v>
      </c>
      <c r="D130" s="2" t="s">
        <v>69</v>
      </c>
      <c r="E130" s="2">
        <v>4054.05</v>
      </c>
      <c r="F130" s="2" t="s">
        <v>69</v>
      </c>
    </row>
    <row r="131">
      <c r="A131" s="2" t="s">
        <v>5252</v>
      </c>
      <c r="B131" s="2" t="s">
        <v>5253</v>
      </c>
      <c r="C131" s="2">
        <v>368</v>
      </c>
      <c r="D131" s="2" t="s">
        <v>69</v>
      </c>
      <c r="E131" s="2">
        <v>29436.32</v>
      </c>
      <c r="F131" s="2" t="s">
        <v>69</v>
      </c>
    </row>
    <row r="132">
      <c r="A132" s="2" t="s">
        <v>12465</v>
      </c>
      <c r="B132" s="2" t="s">
        <v>12466</v>
      </c>
      <c r="C132" s="2">
        <v>46</v>
      </c>
      <c r="D132" s="2" t="s">
        <v>69</v>
      </c>
      <c r="E132" s="2">
        <v>24571.36</v>
      </c>
      <c r="F132" s="2" t="s">
        <v>69</v>
      </c>
    </row>
    <row r="133">
      <c r="A133" s="2" t="s">
        <v>5254</v>
      </c>
      <c r="B133" s="2" t="s">
        <v>5255</v>
      </c>
      <c r="C133" s="2">
        <v>77</v>
      </c>
      <c r="D133" s="2" t="s">
        <v>69</v>
      </c>
      <c r="E133" s="2">
        <v>10310.3</v>
      </c>
      <c r="F133" s="2" t="s">
        <v>69</v>
      </c>
    </row>
    <row r="134">
      <c r="A134" s="2" t="s">
        <v>13600</v>
      </c>
      <c r="B134" s="2" t="s">
        <v>13601</v>
      </c>
      <c r="C134" s="2">
        <v>-886</v>
      </c>
      <c r="D134" s="2" t="s">
        <v>12371</v>
      </c>
      <c r="E134" s="2">
        <v>-15142.78</v>
      </c>
      <c r="F134" s="2" t="s">
        <v>12371</v>
      </c>
    </row>
    <row r="135">
      <c r="A135" s="2" t="s">
        <v>12471</v>
      </c>
      <c r="B135" s="2" t="s">
        <v>12472</v>
      </c>
      <c r="C135" s="2">
        <v>325</v>
      </c>
      <c r="D135" s="2" t="s">
        <v>69</v>
      </c>
      <c r="E135" s="2">
        <v>16445</v>
      </c>
      <c r="F135" s="2" t="s">
        <v>69</v>
      </c>
    </row>
    <row r="136">
      <c r="A136" s="2" t="s">
        <v>12471</v>
      </c>
      <c r="B136" s="2" t="s">
        <v>12472</v>
      </c>
      <c r="C136" s="2">
        <v>-1414</v>
      </c>
      <c r="D136" s="2" t="s">
        <v>69</v>
      </c>
      <c r="E136" s="2">
        <v>-71548.4</v>
      </c>
      <c r="F136" s="2" t="s">
        <v>69</v>
      </c>
    </row>
    <row r="137">
      <c r="A137" s="2" t="s">
        <v>5262</v>
      </c>
      <c r="B137" s="2" t="s">
        <v>5263</v>
      </c>
      <c r="C137" s="2">
        <v>-808</v>
      </c>
      <c r="D137" s="2" t="s">
        <v>69</v>
      </c>
      <c r="E137" s="2">
        <v>-23133.04</v>
      </c>
      <c r="F137" s="2" t="s">
        <v>69</v>
      </c>
    </row>
    <row r="138">
      <c r="A138" s="2" t="s">
        <v>5262</v>
      </c>
      <c r="B138" s="2" t="s">
        <v>5263</v>
      </c>
      <c r="C138" s="2">
        <v>656</v>
      </c>
      <c r="D138" s="2" t="s">
        <v>69</v>
      </c>
      <c r="E138" s="2">
        <v>18781.28</v>
      </c>
      <c r="F138" s="2" t="s">
        <v>69</v>
      </c>
    </row>
    <row r="139">
      <c r="A139" s="2" t="s">
        <v>13602</v>
      </c>
      <c r="B139" s="2" t="s">
        <v>13603</v>
      </c>
      <c r="C139" s="2">
        <v>-285</v>
      </c>
      <c r="D139" s="2" t="s">
        <v>69</v>
      </c>
      <c r="E139" s="2">
        <v>-14768.7</v>
      </c>
      <c r="F139" s="2" t="s">
        <v>69</v>
      </c>
    </row>
    <row r="140">
      <c r="A140" s="2" t="s">
        <v>14412</v>
      </c>
      <c r="B140" s="2" t="s">
        <v>14413</v>
      </c>
      <c r="C140" s="2">
        <v>133</v>
      </c>
      <c r="D140" s="2" t="s">
        <v>13199</v>
      </c>
      <c r="E140" s="2">
        <v>7241.02</v>
      </c>
      <c r="F140" s="2" t="s">
        <v>13199</v>
      </c>
    </row>
    <row r="141">
      <c r="A141" s="2" t="s">
        <v>12475</v>
      </c>
      <c r="B141" s="2" t="s">
        <v>12476</v>
      </c>
      <c r="C141" s="2">
        <v>-9</v>
      </c>
      <c r="D141" s="2" t="s">
        <v>69</v>
      </c>
      <c r="E141" s="2">
        <v>-2080.17</v>
      </c>
      <c r="F141" s="2" t="s">
        <v>69</v>
      </c>
    </row>
    <row r="142">
      <c r="A142" s="2" t="s">
        <v>12475</v>
      </c>
      <c r="B142" s="2" t="s">
        <v>12476</v>
      </c>
      <c r="C142" s="2">
        <v>130</v>
      </c>
      <c r="D142" s="2" t="s">
        <v>69</v>
      </c>
      <c r="E142" s="2">
        <v>30046.9</v>
      </c>
      <c r="F142" s="2" t="s">
        <v>69</v>
      </c>
    </row>
    <row r="143">
      <c r="A143" s="2" t="s">
        <v>13604</v>
      </c>
      <c r="B143" s="2" t="s">
        <v>13605</v>
      </c>
      <c r="C143" s="2">
        <v>104</v>
      </c>
      <c r="D143" s="2" t="s">
        <v>69</v>
      </c>
      <c r="E143" s="2">
        <v>1737.84</v>
      </c>
      <c r="F143" s="2" t="s">
        <v>69</v>
      </c>
    </row>
    <row r="144">
      <c r="A144" s="2" t="s">
        <v>14414</v>
      </c>
      <c r="B144" s="2" t="s">
        <v>14415</v>
      </c>
      <c r="C144" s="2">
        <v>-692</v>
      </c>
      <c r="D144" s="2" t="s">
        <v>13989</v>
      </c>
      <c r="E144" s="2">
        <v>-12533.55</v>
      </c>
      <c r="F144" s="2" t="s">
        <v>13989</v>
      </c>
    </row>
    <row r="145">
      <c r="A145" s="2" t="s">
        <v>5266</v>
      </c>
      <c r="B145" s="2" t="s">
        <v>5267</v>
      </c>
      <c r="C145" s="2">
        <v>-52</v>
      </c>
      <c r="D145" s="2" t="s">
        <v>69</v>
      </c>
      <c r="E145" s="2">
        <v>-14426.36</v>
      </c>
      <c r="F145" s="2" t="s">
        <v>69</v>
      </c>
    </row>
    <row r="146">
      <c r="A146" s="2" t="s">
        <v>5266</v>
      </c>
      <c r="B146" s="2" t="s">
        <v>5267</v>
      </c>
      <c r="C146" s="2">
        <v>122</v>
      </c>
      <c r="D146" s="2" t="s">
        <v>69</v>
      </c>
      <c r="E146" s="2">
        <v>33846.46</v>
      </c>
      <c r="F146" s="2" t="s">
        <v>69</v>
      </c>
    </row>
    <row r="147">
      <c r="A147" s="2" t="s">
        <v>5268</v>
      </c>
      <c r="B147" s="2" t="s">
        <v>5269</v>
      </c>
      <c r="C147" s="2">
        <v>-91</v>
      </c>
      <c r="D147" s="2" t="s">
        <v>69</v>
      </c>
      <c r="E147" s="2">
        <v>-8072.61</v>
      </c>
      <c r="F147" s="2" t="s">
        <v>69</v>
      </c>
    </row>
    <row r="148">
      <c r="A148" s="2" t="s">
        <v>12483</v>
      </c>
      <c r="B148" s="2" t="s">
        <v>12484</v>
      </c>
      <c r="C148" s="2">
        <v>60</v>
      </c>
      <c r="D148" s="2" t="s">
        <v>69</v>
      </c>
      <c r="E148" s="2">
        <v>441</v>
      </c>
      <c r="F148" s="2" t="s">
        <v>69</v>
      </c>
    </row>
    <row r="149">
      <c r="A149" s="2" t="s">
        <v>5270</v>
      </c>
      <c r="B149" s="2" t="s">
        <v>5271</v>
      </c>
      <c r="C149" s="2">
        <v>-182</v>
      </c>
      <c r="D149" s="2" t="s">
        <v>69</v>
      </c>
      <c r="E149" s="2">
        <v>-30051.84</v>
      </c>
      <c r="F149" s="2" t="s">
        <v>69</v>
      </c>
    </row>
    <row r="150">
      <c r="A150" s="2" t="s">
        <v>5272</v>
      </c>
      <c r="B150" s="2" t="s">
        <v>5273</v>
      </c>
      <c r="C150" s="2">
        <v>6</v>
      </c>
      <c r="D150" s="2" t="s">
        <v>69</v>
      </c>
      <c r="E150" s="2">
        <v>427.68</v>
      </c>
      <c r="F150" s="2" t="s">
        <v>69</v>
      </c>
    </row>
    <row r="151">
      <c r="A151" s="2" t="s">
        <v>5276</v>
      </c>
      <c r="B151" s="2" t="s">
        <v>5277</v>
      </c>
      <c r="C151" s="2">
        <v>47</v>
      </c>
      <c r="D151" s="2" t="s">
        <v>69</v>
      </c>
      <c r="E151" s="2">
        <v>7050</v>
      </c>
      <c r="F151" s="2" t="s">
        <v>69</v>
      </c>
    </row>
    <row r="152">
      <c r="A152" s="2" t="s">
        <v>12485</v>
      </c>
      <c r="B152" s="2" t="s">
        <v>12486</v>
      </c>
      <c r="C152" s="2">
        <v>273</v>
      </c>
      <c r="D152" s="2" t="s">
        <v>69</v>
      </c>
      <c r="E152" s="2">
        <v>44681.91</v>
      </c>
      <c r="F152" s="2" t="s">
        <v>69</v>
      </c>
    </row>
    <row r="153">
      <c r="A153" s="2" t="s">
        <v>13608</v>
      </c>
      <c r="B153" s="2" t="s">
        <v>12488</v>
      </c>
      <c r="C153" s="2">
        <v>-127</v>
      </c>
      <c r="D153" s="2" t="s">
        <v>69</v>
      </c>
      <c r="E153" s="2">
        <v>-2824.48</v>
      </c>
      <c r="F153" s="2" t="s">
        <v>69</v>
      </c>
    </row>
    <row r="154">
      <c r="A154" s="2" t="s">
        <v>13608</v>
      </c>
      <c r="B154" s="2" t="s">
        <v>12488</v>
      </c>
      <c r="C154" s="2">
        <v>3430</v>
      </c>
      <c r="D154" s="2" t="s">
        <v>69</v>
      </c>
      <c r="E154" s="2">
        <v>76283.2</v>
      </c>
      <c r="F154" s="2" t="s">
        <v>69</v>
      </c>
    </row>
    <row r="155">
      <c r="A155" s="2" t="s">
        <v>14416</v>
      </c>
      <c r="B155" s="2" t="s">
        <v>14417</v>
      </c>
      <c r="C155" s="2">
        <v>20</v>
      </c>
      <c r="D155" s="2" t="s">
        <v>69</v>
      </c>
      <c r="E155" s="2">
        <v>158.6</v>
      </c>
      <c r="F155" s="2" t="s">
        <v>69</v>
      </c>
    </row>
    <row r="156">
      <c r="A156" s="2" t="s">
        <v>5282</v>
      </c>
      <c r="B156" s="2" t="s">
        <v>5283</v>
      </c>
      <c r="C156" s="2">
        <v>111</v>
      </c>
      <c r="D156" s="2" t="s">
        <v>69</v>
      </c>
      <c r="E156" s="2">
        <v>16746.57</v>
      </c>
      <c r="F156" s="2" t="s">
        <v>69</v>
      </c>
    </row>
    <row r="157">
      <c r="A157" s="2" t="s">
        <v>5286</v>
      </c>
      <c r="B157" s="2" t="s">
        <v>5287</v>
      </c>
      <c r="C157" s="2">
        <v>772</v>
      </c>
      <c r="D157" s="2" t="s">
        <v>69</v>
      </c>
      <c r="E157" s="2">
        <v>31914.48</v>
      </c>
      <c r="F157" s="2" t="s">
        <v>69</v>
      </c>
    </row>
    <row r="158">
      <c r="A158" s="2" t="s">
        <v>13611</v>
      </c>
      <c r="B158" s="2" t="s">
        <v>13612</v>
      </c>
      <c r="C158" s="2">
        <v>-2307</v>
      </c>
      <c r="D158" s="2" t="s">
        <v>13301</v>
      </c>
      <c r="E158" s="2">
        <v>72.6</v>
      </c>
      <c r="F158" s="2" t="s">
        <v>13301</v>
      </c>
    </row>
    <row r="159">
      <c r="A159" s="2" t="s">
        <v>13613</v>
      </c>
      <c r="B159" s="2" t="s">
        <v>13614</v>
      </c>
      <c r="C159" s="2">
        <v>54</v>
      </c>
      <c r="D159" s="2" t="s">
        <v>69</v>
      </c>
      <c r="E159" s="2">
        <v>3676.86</v>
      </c>
      <c r="F159" s="2" t="s">
        <v>69</v>
      </c>
    </row>
    <row r="160">
      <c r="A160" s="2" t="s">
        <v>13615</v>
      </c>
      <c r="B160" s="2" t="s">
        <v>5297</v>
      </c>
      <c r="C160" s="2">
        <v>-94</v>
      </c>
      <c r="D160" s="2" t="s">
        <v>69</v>
      </c>
      <c r="E160" s="2">
        <v>-3749.66</v>
      </c>
      <c r="F160" s="2" t="s">
        <v>69</v>
      </c>
    </row>
    <row r="161">
      <c r="A161" s="2" t="s">
        <v>13615</v>
      </c>
      <c r="B161" s="2" t="s">
        <v>5297</v>
      </c>
      <c r="C161" s="2">
        <v>81</v>
      </c>
      <c r="D161" s="2" t="s">
        <v>69</v>
      </c>
      <c r="E161" s="2">
        <v>3231.09</v>
      </c>
      <c r="F161" s="2" t="s">
        <v>69</v>
      </c>
    </row>
    <row r="162">
      <c r="A162" s="2" t="s">
        <v>13616</v>
      </c>
      <c r="B162" s="2" t="s">
        <v>13617</v>
      </c>
      <c r="C162" s="2">
        <v>-381</v>
      </c>
      <c r="D162" s="2" t="s">
        <v>12371</v>
      </c>
      <c r="E162" s="2">
        <v>-8022.98</v>
      </c>
      <c r="F162" s="2" t="s">
        <v>12371</v>
      </c>
    </row>
    <row r="163">
      <c r="A163" s="2" t="s">
        <v>5298</v>
      </c>
      <c r="B163" s="2" t="s">
        <v>5299</v>
      </c>
      <c r="C163" s="2">
        <v>1512</v>
      </c>
      <c r="D163" s="2" t="s">
        <v>69</v>
      </c>
      <c r="E163" s="2">
        <v>30376.08</v>
      </c>
      <c r="F163" s="2" t="s">
        <v>69</v>
      </c>
    </row>
    <row r="164">
      <c r="A164" s="2" t="s">
        <v>13622</v>
      </c>
      <c r="B164" s="2" t="s">
        <v>13623</v>
      </c>
      <c r="C164" s="2">
        <v>4018</v>
      </c>
      <c r="D164" s="2" t="s">
        <v>12371</v>
      </c>
      <c r="E164" s="2">
        <v>8833.82</v>
      </c>
      <c r="F164" s="2" t="s">
        <v>12371</v>
      </c>
    </row>
    <row r="165">
      <c r="A165" s="2" t="s">
        <v>12501</v>
      </c>
      <c r="B165" s="2" t="s">
        <v>12502</v>
      </c>
      <c r="C165" s="2">
        <v>700000</v>
      </c>
      <c r="D165" s="2" t="s">
        <v>12371</v>
      </c>
      <c r="E165" s="2">
        <v>190161.63</v>
      </c>
      <c r="F165" s="2" t="s">
        <v>12371</v>
      </c>
    </row>
    <row r="166">
      <c r="A166" s="2" t="s">
        <v>5304</v>
      </c>
      <c r="B166" s="2" t="s">
        <v>5305</v>
      </c>
      <c r="C166" s="2">
        <v>1568</v>
      </c>
      <c r="D166" s="2" t="s">
        <v>69</v>
      </c>
      <c r="E166" s="2">
        <v>46491.2</v>
      </c>
      <c r="F166" s="2" t="s">
        <v>69</v>
      </c>
    </row>
    <row r="167">
      <c r="A167" s="2" t="s">
        <v>5306</v>
      </c>
      <c r="B167" s="2" t="s">
        <v>5307</v>
      </c>
      <c r="C167" s="2">
        <v>-123</v>
      </c>
      <c r="D167" s="2" t="s">
        <v>69</v>
      </c>
      <c r="E167" s="2">
        <v>-9617.37</v>
      </c>
      <c r="F167" s="2" t="s">
        <v>69</v>
      </c>
    </row>
    <row r="168">
      <c r="A168" s="2" t="s">
        <v>5310</v>
      </c>
      <c r="B168" s="2" t="s">
        <v>5311</v>
      </c>
      <c r="C168" s="2">
        <v>-399</v>
      </c>
      <c r="D168" s="2" t="s">
        <v>69</v>
      </c>
      <c r="E168" s="2">
        <v>-14826.84</v>
      </c>
      <c r="F168" s="2" t="s">
        <v>69</v>
      </c>
    </row>
    <row r="169">
      <c r="A169" s="2" t="s">
        <v>14418</v>
      </c>
      <c r="B169" s="2" t="s">
        <v>14419</v>
      </c>
      <c r="C169" s="2">
        <v>879</v>
      </c>
      <c r="D169" s="2" t="s">
        <v>69</v>
      </c>
      <c r="E169" s="2">
        <v>30457.35</v>
      </c>
      <c r="F169" s="2" t="s">
        <v>69</v>
      </c>
    </row>
    <row r="170">
      <c r="A170" s="2" t="s">
        <v>14420</v>
      </c>
      <c r="B170" s="2" t="s">
        <v>14421</v>
      </c>
      <c r="C170" s="2">
        <v>296</v>
      </c>
      <c r="D170" s="2" t="s">
        <v>69</v>
      </c>
      <c r="E170" s="2">
        <v>13092.08</v>
      </c>
      <c r="F170" s="2" t="s">
        <v>69</v>
      </c>
    </row>
    <row r="171">
      <c r="A171" s="2" t="s">
        <v>5314</v>
      </c>
      <c r="B171" s="2" t="s">
        <v>5315</v>
      </c>
      <c r="C171" s="2">
        <v>-103</v>
      </c>
      <c r="D171" s="2" t="s">
        <v>69</v>
      </c>
      <c r="E171" s="2">
        <v>-7913.49</v>
      </c>
      <c r="F171" s="2" t="s">
        <v>69</v>
      </c>
    </row>
    <row r="172">
      <c r="A172" s="2" t="s">
        <v>7619</v>
      </c>
      <c r="B172" s="2" t="s">
        <v>13632</v>
      </c>
      <c r="C172" s="2">
        <v>1762</v>
      </c>
      <c r="D172" s="2" t="s">
        <v>13301</v>
      </c>
      <c r="E172" s="2">
        <v>-1293.54</v>
      </c>
      <c r="F172" s="2" t="s">
        <v>13301</v>
      </c>
    </row>
    <row r="173">
      <c r="A173" s="2" t="s">
        <v>5316</v>
      </c>
      <c r="B173" s="2" t="s">
        <v>5317</v>
      </c>
      <c r="C173" s="2">
        <v>-46</v>
      </c>
      <c r="D173" s="2" t="s">
        <v>69</v>
      </c>
      <c r="E173" s="2">
        <v>-12042.34</v>
      </c>
      <c r="F173" s="2" t="s">
        <v>69</v>
      </c>
    </row>
    <row r="174">
      <c r="A174" s="2" t="s">
        <v>13633</v>
      </c>
      <c r="B174" s="2" t="s">
        <v>13634</v>
      </c>
      <c r="C174" s="2">
        <v>-348</v>
      </c>
      <c r="D174" s="2" t="s">
        <v>12371</v>
      </c>
      <c r="E174" s="2">
        <v>-38134.68</v>
      </c>
      <c r="F174" s="2" t="s">
        <v>12371</v>
      </c>
    </row>
    <row r="175">
      <c r="A175" s="2" t="s">
        <v>14422</v>
      </c>
      <c r="B175" s="2" t="s">
        <v>14423</v>
      </c>
      <c r="C175" s="2">
        <v>683</v>
      </c>
      <c r="D175" s="2" t="s">
        <v>69</v>
      </c>
      <c r="E175" s="2">
        <v>15886.58</v>
      </c>
      <c r="F175" s="2" t="s">
        <v>69</v>
      </c>
    </row>
    <row r="176">
      <c r="A176" s="2" t="s">
        <v>13635</v>
      </c>
      <c r="B176" s="2" t="s">
        <v>13636</v>
      </c>
      <c r="C176" s="2">
        <v>135</v>
      </c>
      <c r="D176" s="2" t="s">
        <v>69</v>
      </c>
      <c r="E176" s="2">
        <v>436.05</v>
      </c>
      <c r="F176" s="2" t="s">
        <v>69</v>
      </c>
    </row>
    <row r="177">
      <c r="A177" s="2" t="s">
        <v>14424</v>
      </c>
      <c r="B177" s="2" t="s">
        <v>14425</v>
      </c>
      <c r="C177" s="2">
        <v>94</v>
      </c>
      <c r="D177" s="2" t="s">
        <v>69</v>
      </c>
      <c r="E177" s="2">
        <v>3693.26</v>
      </c>
      <c r="F177" s="2" t="s">
        <v>69</v>
      </c>
    </row>
    <row r="178">
      <c r="A178" s="2" t="s">
        <v>13637</v>
      </c>
      <c r="B178" s="2" t="s">
        <v>13638</v>
      </c>
      <c r="C178" s="2">
        <v>80</v>
      </c>
      <c r="D178" s="2" t="s">
        <v>69</v>
      </c>
      <c r="E178" s="2">
        <v>5760</v>
      </c>
      <c r="F178" s="2" t="s">
        <v>69</v>
      </c>
    </row>
    <row r="179">
      <c r="A179" s="2" t="s">
        <v>5320</v>
      </c>
      <c r="B179" s="2" t="s">
        <v>5321</v>
      </c>
      <c r="C179" s="2">
        <v>328</v>
      </c>
      <c r="D179" s="2" t="s">
        <v>69</v>
      </c>
      <c r="E179" s="2">
        <v>16193.36</v>
      </c>
      <c r="F179" s="2" t="s">
        <v>69</v>
      </c>
    </row>
    <row r="180">
      <c r="A180" s="2" t="s">
        <v>5322</v>
      </c>
      <c r="B180" s="2" t="s">
        <v>5323</v>
      </c>
      <c r="C180" s="2">
        <v>600</v>
      </c>
      <c r="D180" s="2" t="s">
        <v>69</v>
      </c>
      <c r="E180" s="2">
        <v>65292</v>
      </c>
      <c r="F180" s="2" t="s">
        <v>69</v>
      </c>
    </row>
    <row r="181">
      <c r="A181" s="2" t="s">
        <v>5322</v>
      </c>
      <c r="B181" s="2" t="s">
        <v>5323</v>
      </c>
      <c r="C181" s="2">
        <v>-647</v>
      </c>
      <c r="D181" s="2" t="s">
        <v>69</v>
      </c>
      <c r="E181" s="2">
        <v>-70406.54</v>
      </c>
      <c r="F181" s="2" t="s">
        <v>69</v>
      </c>
    </row>
    <row r="182">
      <c r="A182" s="2" t="s">
        <v>5324</v>
      </c>
      <c r="B182" s="2" t="s">
        <v>5325</v>
      </c>
      <c r="C182" s="2">
        <v>-42</v>
      </c>
      <c r="D182" s="2" t="s">
        <v>69</v>
      </c>
      <c r="E182" s="2">
        <v>-7479.36</v>
      </c>
      <c r="F182" s="2" t="s">
        <v>69</v>
      </c>
    </row>
    <row r="183">
      <c r="A183" s="2" t="s">
        <v>14426</v>
      </c>
      <c r="B183" s="2" t="s">
        <v>14427</v>
      </c>
      <c r="C183" s="2">
        <v>-304</v>
      </c>
      <c r="D183" s="2" t="s">
        <v>69</v>
      </c>
      <c r="E183" s="2">
        <v>-18142.72</v>
      </c>
      <c r="F183" s="2" t="s">
        <v>69</v>
      </c>
    </row>
    <row r="184">
      <c r="A184" s="2" t="s">
        <v>13639</v>
      </c>
      <c r="B184" s="2" t="s">
        <v>13640</v>
      </c>
      <c r="C184" s="2">
        <v>-48</v>
      </c>
      <c r="D184" s="2" t="s">
        <v>69</v>
      </c>
      <c r="E184" s="2">
        <v>-3837.12</v>
      </c>
      <c r="F184" s="2" t="s">
        <v>69</v>
      </c>
    </row>
    <row r="185">
      <c r="A185" s="2" t="s">
        <v>13639</v>
      </c>
      <c r="B185" s="2" t="s">
        <v>13640</v>
      </c>
      <c r="C185" s="2">
        <v>57</v>
      </c>
      <c r="D185" s="2" t="s">
        <v>69</v>
      </c>
      <c r="E185" s="2">
        <v>4556.58</v>
      </c>
      <c r="F185" s="2" t="s">
        <v>69</v>
      </c>
    </row>
    <row r="186">
      <c r="A186" s="2" t="s">
        <v>12514</v>
      </c>
      <c r="B186" s="2" t="s">
        <v>12515</v>
      </c>
      <c r="C186" s="2">
        <v>153</v>
      </c>
      <c r="D186" s="2" t="s">
        <v>69</v>
      </c>
      <c r="E186" s="2">
        <v>13038.66</v>
      </c>
      <c r="F186" s="2" t="s">
        <v>69</v>
      </c>
    </row>
    <row r="187">
      <c r="A187" s="2" t="s">
        <v>5334</v>
      </c>
      <c r="B187" s="2" t="s">
        <v>5335</v>
      </c>
      <c r="C187" s="2">
        <v>78</v>
      </c>
      <c r="D187" s="2" t="s">
        <v>69</v>
      </c>
      <c r="E187" s="2">
        <v>6456.84</v>
      </c>
      <c r="F187" s="2" t="s">
        <v>69</v>
      </c>
    </row>
    <row r="188">
      <c r="A188" s="2" t="s">
        <v>13645</v>
      </c>
      <c r="B188" s="2" t="s">
        <v>13646</v>
      </c>
      <c r="C188" s="2">
        <v>79</v>
      </c>
      <c r="D188" s="2" t="s">
        <v>69</v>
      </c>
      <c r="E188" s="2">
        <v>3659.28</v>
      </c>
      <c r="F188" s="2" t="s">
        <v>69</v>
      </c>
    </row>
    <row r="189">
      <c r="A189" s="2" t="s">
        <v>12520</v>
      </c>
      <c r="B189" s="2" t="s">
        <v>12521</v>
      </c>
      <c r="C189" s="2">
        <v>57</v>
      </c>
      <c r="D189" s="2" t="s">
        <v>69</v>
      </c>
      <c r="E189" s="2">
        <v>803.7</v>
      </c>
      <c r="F189" s="2" t="s">
        <v>69</v>
      </c>
    </row>
    <row r="190">
      <c r="A190" s="2" t="s">
        <v>14428</v>
      </c>
      <c r="B190" s="2" t="s">
        <v>14429</v>
      </c>
      <c r="C190" s="2">
        <v>1007</v>
      </c>
      <c r="D190" s="2" t="s">
        <v>69</v>
      </c>
      <c r="E190" s="2">
        <v>21217.49</v>
      </c>
      <c r="F190" s="2" t="s">
        <v>69</v>
      </c>
    </row>
    <row r="191">
      <c r="A191" s="2" t="s">
        <v>5348</v>
      </c>
      <c r="B191" s="2" t="s">
        <v>5349</v>
      </c>
      <c r="C191" s="2">
        <v>-217</v>
      </c>
      <c r="D191" s="2" t="s">
        <v>69</v>
      </c>
      <c r="E191" s="2">
        <v>-16027.62</v>
      </c>
      <c r="F191" s="2" t="s">
        <v>69</v>
      </c>
    </row>
    <row r="192">
      <c r="A192" s="2" t="s">
        <v>5350</v>
      </c>
      <c r="B192" s="2" t="s">
        <v>5351</v>
      </c>
      <c r="C192" s="2">
        <v>37</v>
      </c>
      <c r="D192" s="2" t="s">
        <v>69</v>
      </c>
      <c r="E192" s="2">
        <v>71940.21</v>
      </c>
      <c r="F192" s="2" t="s">
        <v>69</v>
      </c>
    </row>
    <row r="193">
      <c r="A193" s="2" t="s">
        <v>5352</v>
      </c>
      <c r="B193" s="2" t="s">
        <v>5353</v>
      </c>
      <c r="C193" s="2">
        <v>-19</v>
      </c>
      <c r="D193" s="2" t="s">
        <v>69</v>
      </c>
      <c r="E193" s="2">
        <v>-1618.23</v>
      </c>
      <c r="F193" s="2" t="s">
        <v>69</v>
      </c>
    </row>
    <row r="194">
      <c r="A194" s="2" t="s">
        <v>5358</v>
      </c>
      <c r="B194" s="2" t="s">
        <v>5359</v>
      </c>
      <c r="C194" s="2">
        <v>594</v>
      </c>
      <c r="D194" s="2" t="s">
        <v>69</v>
      </c>
      <c r="E194" s="2">
        <v>54214.38</v>
      </c>
      <c r="F194" s="2" t="s">
        <v>69</v>
      </c>
    </row>
    <row r="195">
      <c r="A195" s="2" t="s">
        <v>5360</v>
      </c>
      <c r="B195" s="2" t="s">
        <v>5361</v>
      </c>
      <c r="C195" s="2">
        <v>448</v>
      </c>
      <c r="D195" s="2" t="s">
        <v>69</v>
      </c>
      <c r="E195" s="2">
        <v>15877.12</v>
      </c>
      <c r="F195" s="2" t="s">
        <v>69</v>
      </c>
    </row>
    <row r="196">
      <c r="A196" s="2" t="s">
        <v>5362</v>
      </c>
      <c r="B196" s="2" t="s">
        <v>5363</v>
      </c>
      <c r="C196" s="2">
        <v>401</v>
      </c>
      <c r="D196" s="2" t="s">
        <v>69</v>
      </c>
      <c r="E196" s="2">
        <v>18109.16</v>
      </c>
      <c r="F196" s="2" t="s">
        <v>69</v>
      </c>
    </row>
    <row r="197">
      <c r="A197" s="2" t="s">
        <v>12534</v>
      </c>
      <c r="B197" s="2" t="s">
        <v>12535</v>
      </c>
      <c r="C197" s="2">
        <v>-3247</v>
      </c>
      <c r="D197" s="2" t="s">
        <v>69</v>
      </c>
      <c r="E197" s="2">
        <v>-72148.34</v>
      </c>
      <c r="F197" s="2" t="s">
        <v>69</v>
      </c>
    </row>
    <row r="198">
      <c r="A198" s="2" t="s">
        <v>14430</v>
      </c>
      <c r="B198" s="2" t="s">
        <v>14431</v>
      </c>
      <c r="C198" s="2">
        <v>6175</v>
      </c>
      <c r="D198" s="2" t="s">
        <v>12371</v>
      </c>
      <c r="E198" s="2">
        <v>11381.47</v>
      </c>
      <c r="F198" s="2" t="s">
        <v>12371</v>
      </c>
    </row>
    <row r="199">
      <c r="A199" s="2" t="s">
        <v>7717</v>
      </c>
      <c r="B199" s="2" t="s">
        <v>12536</v>
      </c>
      <c r="C199" s="2">
        <v>-10384</v>
      </c>
      <c r="D199" s="2" t="s">
        <v>69</v>
      </c>
      <c r="E199" s="2">
        <v>-114224</v>
      </c>
      <c r="F199" s="2" t="s">
        <v>69</v>
      </c>
    </row>
    <row r="200">
      <c r="A200" s="2" t="s">
        <v>5370</v>
      </c>
      <c r="B200" s="2" t="s">
        <v>5371</v>
      </c>
      <c r="C200" s="2">
        <v>532</v>
      </c>
      <c r="D200" s="2" t="s">
        <v>69</v>
      </c>
      <c r="E200" s="2">
        <v>32680.76</v>
      </c>
      <c r="F200" s="2" t="s">
        <v>69</v>
      </c>
    </row>
    <row r="201">
      <c r="A201" s="2" t="s">
        <v>5372</v>
      </c>
      <c r="B201" s="2" t="s">
        <v>5373</v>
      </c>
      <c r="C201" s="2">
        <v>2494</v>
      </c>
      <c r="D201" s="2" t="s">
        <v>69</v>
      </c>
      <c r="E201" s="2">
        <v>42223.42</v>
      </c>
      <c r="F201" s="2" t="s">
        <v>69</v>
      </c>
    </row>
    <row r="202">
      <c r="A202" s="2" t="s">
        <v>12539</v>
      </c>
      <c r="B202" s="2" t="s">
        <v>5375</v>
      </c>
      <c r="C202" s="2">
        <v>63</v>
      </c>
      <c r="D202" s="2" t="s">
        <v>69</v>
      </c>
      <c r="E202" s="2">
        <v>28381.5</v>
      </c>
      <c r="F202" s="2" t="s">
        <v>69</v>
      </c>
    </row>
    <row r="203">
      <c r="A203" s="2" t="s">
        <v>13654</v>
      </c>
      <c r="B203" s="2" t="s">
        <v>13655</v>
      </c>
      <c r="C203" s="2">
        <v>485</v>
      </c>
      <c r="D203" s="2" t="s">
        <v>69</v>
      </c>
      <c r="E203" s="2">
        <v>18837.4</v>
      </c>
      <c r="F203" s="2" t="s">
        <v>69</v>
      </c>
    </row>
    <row r="204">
      <c r="A204" s="2" t="s">
        <v>5382</v>
      </c>
      <c r="B204" s="2" t="s">
        <v>5383</v>
      </c>
      <c r="C204" s="2">
        <v>298</v>
      </c>
      <c r="D204" s="2" t="s">
        <v>69</v>
      </c>
      <c r="E204" s="2">
        <v>21357.66</v>
      </c>
      <c r="F204" s="2" t="s">
        <v>69</v>
      </c>
    </row>
    <row r="205">
      <c r="A205" s="2" t="s">
        <v>5386</v>
      </c>
      <c r="B205" s="2" t="s">
        <v>5387</v>
      </c>
      <c r="C205" s="2">
        <v>18</v>
      </c>
      <c r="D205" s="2" t="s">
        <v>69</v>
      </c>
      <c r="E205" s="2">
        <v>1556.28</v>
      </c>
      <c r="F205" s="2" t="s">
        <v>69</v>
      </c>
    </row>
    <row r="206">
      <c r="A206" s="2" t="s">
        <v>5388</v>
      </c>
      <c r="B206" s="2" t="s">
        <v>5389</v>
      </c>
      <c r="C206" s="2">
        <v>488</v>
      </c>
      <c r="D206" s="2" t="s">
        <v>69</v>
      </c>
      <c r="E206" s="2">
        <v>18666</v>
      </c>
      <c r="F206" s="2" t="s">
        <v>69</v>
      </c>
    </row>
    <row r="207">
      <c r="A207" s="2" t="s">
        <v>5388</v>
      </c>
      <c r="B207" s="2" t="s">
        <v>5389</v>
      </c>
      <c r="C207" s="2">
        <v>-296</v>
      </c>
      <c r="D207" s="2" t="s">
        <v>69</v>
      </c>
      <c r="E207" s="2">
        <v>-11322</v>
      </c>
      <c r="F207" s="2" t="s">
        <v>69</v>
      </c>
    </row>
    <row r="208">
      <c r="A208" s="2" t="s">
        <v>13656</v>
      </c>
      <c r="B208" s="2" t="s">
        <v>13657</v>
      </c>
      <c r="C208" s="2">
        <v>2877</v>
      </c>
      <c r="D208" s="2" t="s">
        <v>69</v>
      </c>
      <c r="E208" s="2">
        <v>188270.88</v>
      </c>
      <c r="F208" s="2" t="s">
        <v>69</v>
      </c>
    </row>
    <row r="209">
      <c r="A209" s="2" t="s">
        <v>5400</v>
      </c>
      <c r="B209" s="2" t="s">
        <v>5401</v>
      </c>
      <c r="C209" s="2">
        <v>-5755</v>
      </c>
      <c r="D209" s="2" t="s">
        <v>69</v>
      </c>
      <c r="E209" s="2">
        <v>-105489.15</v>
      </c>
      <c r="F209" s="2" t="s">
        <v>69</v>
      </c>
    </row>
    <row r="210">
      <c r="A210" s="2" t="s">
        <v>5402</v>
      </c>
      <c r="B210" s="2" t="s">
        <v>5403</v>
      </c>
      <c r="C210" s="2">
        <v>2</v>
      </c>
      <c r="D210" s="2" t="s">
        <v>69</v>
      </c>
      <c r="E210" s="2">
        <v>482.44</v>
      </c>
      <c r="F210" s="2" t="s">
        <v>69</v>
      </c>
    </row>
    <row r="211">
      <c r="A211" s="2" t="s">
        <v>14432</v>
      </c>
      <c r="B211" s="2" t="s">
        <v>14433</v>
      </c>
      <c r="C211" s="2">
        <v>528</v>
      </c>
      <c r="D211" s="2" t="s">
        <v>69</v>
      </c>
      <c r="E211" s="2">
        <v>9461.76</v>
      </c>
      <c r="F211" s="2" t="s">
        <v>69</v>
      </c>
    </row>
    <row r="212">
      <c r="A212" s="2" t="s">
        <v>5404</v>
      </c>
      <c r="B212" s="2" t="s">
        <v>5405</v>
      </c>
      <c r="C212" s="2">
        <v>-8</v>
      </c>
      <c r="D212" s="2" t="s">
        <v>69</v>
      </c>
      <c r="E212" s="2">
        <v>-1043.12</v>
      </c>
      <c r="F212" s="2" t="s">
        <v>69</v>
      </c>
    </row>
    <row r="213">
      <c r="A213" s="2" t="s">
        <v>5404</v>
      </c>
      <c r="B213" s="2" t="s">
        <v>5405</v>
      </c>
      <c r="C213" s="2">
        <v>128</v>
      </c>
      <c r="D213" s="2" t="s">
        <v>69</v>
      </c>
      <c r="E213" s="2">
        <v>16689.92</v>
      </c>
      <c r="F213" s="2" t="s">
        <v>69</v>
      </c>
    </row>
    <row r="214">
      <c r="A214" s="2" t="s">
        <v>12540</v>
      </c>
      <c r="B214" s="2" t="s">
        <v>12541</v>
      </c>
      <c r="C214" s="2">
        <v>4</v>
      </c>
      <c r="D214" s="2" t="s">
        <v>12368</v>
      </c>
      <c r="E214" s="2">
        <v>90.2</v>
      </c>
      <c r="F214" s="2" t="s">
        <v>12368</v>
      </c>
    </row>
    <row r="215">
      <c r="A215" s="2" t="s">
        <v>5406</v>
      </c>
      <c r="B215" s="2" t="s">
        <v>12543</v>
      </c>
      <c r="C215" s="2">
        <v>-41</v>
      </c>
      <c r="D215" s="2" t="s">
        <v>69</v>
      </c>
      <c r="E215" s="2">
        <v>-2885.99</v>
      </c>
      <c r="F215" s="2" t="s">
        <v>69</v>
      </c>
    </row>
    <row r="216">
      <c r="A216" s="2" t="s">
        <v>5406</v>
      </c>
      <c r="B216" s="2" t="s">
        <v>12543</v>
      </c>
      <c r="C216" s="2">
        <v>254</v>
      </c>
      <c r="D216" s="2" t="s">
        <v>69</v>
      </c>
      <c r="E216" s="2">
        <v>17879.06</v>
      </c>
      <c r="F216" s="2" t="s">
        <v>69</v>
      </c>
    </row>
    <row r="217">
      <c r="A217" s="2" t="s">
        <v>14434</v>
      </c>
      <c r="B217" s="2" t="s">
        <v>14435</v>
      </c>
      <c r="C217" s="2">
        <v>8</v>
      </c>
      <c r="D217" s="2" t="s">
        <v>69</v>
      </c>
      <c r="E217" s="2">
        <v>200</v>
      </c>
      <c r="F217" s="2" t="s">
        <v>69</v>
      </c>
    </row>
    <row r="218">
      <c r="A218" s="2" t="s">
        <v>12548</v>
      </c>
      <c r="B218" s="2" t="s">
        <v>12549</v>
      </c>
      <c r="C218" s="2">
        <v>1008</v>
      </c>
      <c r="D218" s="2" t="s">
        <v>69</v>
      </c>
      <c r="E218" s="2">
        <v>30441.6</v>
      </c>
      <c r="F218" s="2" t="s">
        <v>69</v>
      </c>
    </row>
    <row r="219">
      <c r="A219" s="2" t="s">
        <v>14436</v>
      </c>
      <c r="B219" s="2" t="s">
        <v>14437</v>
      </c>
      <c r="C219" s="2">
        <v>14</v>
      </c>
      <c r="D219" s="2" t="s">
        <v>69</v>
      </c>
      <c r="E219" s="2">
        <v>2905</v>
      </c>
      <c r="F219" s="2" t="s">
        <v>69</v>
      </c>
    </row>
    <row r="220">
      <c r="A220" s="2" t="s">
        <v>14438</v>
      </c>
      <c r="B220" s="2" t="s">
        <v>14439</v>
      </c>
      <c r="C220" s="2">
        <v>-14</v>
      </c>
      <c r="D220" s="2" t="s">
        <v>69</v>
      </c>
      <c r="E220" s="2">
        <v>-1610</v>
      </c>
      <c r="F220" s="2" t="s">
        <v>69</v>
      </c>
    </row>
    <row r="221">
      <c r="A221" s="2" t="s">
        <v>5408</v>
      </c>
      <c r="B221" s="2" t="s">
        <v>5409</v>
      </c>
      <c r="C221" s="2">
        <v>-1440</v>
      </c>
      <c r="D221" s="2" t="s">
        <v>69</v>
      </c>
      <c r="E221" s="2">
        <v>-40161.6</v>
      </c>
      <c r="F221" s="2" t="s">
        <v>69</v>
      </c>
    </row>
    <row r="222">
      <c r="A222" s="2" t="s">
        <v>5410</v>
      </c>
      <c r="B222" s="2" t="s">
        <v>5411</v>
      </c>
      <c r="C222" s="2">
        <v>-1218</v>
      </c>
      <c r="D222" s="2" t="s">
        <v>69</v>
      </c>
      <c r="E222" s="2">
        <v>-124418.7</v>
      </c>
      <c r="F222" s="2" t="s">
        <v>69</v>
      </c>
    </row>
    <row r="223">
      <c r="A223" s="2" t="s">
        <v>5412</v>
      </c>
      <c r="B223" s="2" t="s">
        <v>5413</v>
      </c>
      <c r="C223" s="2">
        <v>-1164</v>
      </c>
      <c r="D223" s="2" t="s">
        <v>69</v>
      </c>
      <c r="E223" s="2">
        <v>-56000.04</v>
      </c>
      <c r="F223" s="2" t="s">
        <v>69</v>
      </c>
    </row>
    <row r="224">
      <c r="A224" s="2" t="s">
        <v>12552</v>
      </c>
      <c r="B224" s="2" t="s">
        <v>12553</v>
      </c>
      <c r="C224" s="2">
        <v>-125</v>
      </c>
      <c r="D224" s="2" t="s">
        <v>69</v>
      </c>
      <c r="E224" s="2">
        <v>-12646.25</v>
      </c>
      <c r="F224" s="2" t="s">
        <v>69</v>
      </c>
    </row>
    <row r="225">
      <c r="A225" s="2" t="s">
        <v>12552</v>
      </c>
      <c r="B225" s="2" t="s">
        <v>12553</v>
      </c>
      <c r="C225" s="2">
        <v>348</v>
      </c>
      <c r="D225" s="2" t="s">
        <v>69</v>
      </c>
      <c r="E225" s="2">
        <v>35207.16</v>
      </c>
      <c r="F225" s="2" t="s">
        <v>69</v>
      </c>
    </row>
    <row r="226">
      <c r="A226" s="2" t="s">
        <v>13661</v>
      </c>
      <c r="B226" s="2" t="s">
        <v>13662</v>
      </c>
      <c r="C226" s="2">
        <v>-1163</v>
      </c>
      <c r="D226" s="2" t="s">
        <v>69</v>
      </c>
      <c r="E226" s="2">
        <v>-26260.54</v>
      </c>
      <c r="F226" s="2" t="s">
        <v>69</v>
      </c>
    </row>
    <row r="227">
      <c r="A227" s="2" t="s">
        <v>12554</v>
      </c>
      <c r="B227" s="2" t="s">
        <v>12555</v>
      </c>
      <c r="C227" s="2">
        <v>115</v>
      </c>
      <c r="D227" s="2" t="s">
        <v>69</v>
      </c>
      <c r="E227" s="2">
        <v>38665.3</v>
      </c>
      <c r="F227" s="2" t="s">
        <v>69</v>
      </c>
    </row>
    <row r="228">
      <c r="A228" s="2" t="s">
        <v>12554</v>
      </c>
      <c r="B228" s="2" t="s">
        <v>12555</v>
      </c>
      <c r="C228" s="2">
        <v>-134</v>
      </c>
      <c r="D228" s="2" t="s">
        <v>69</v>
      </c>
      <c r="E228" s="2">
        <v>-45053.48</v>
      </c>
      <c r="F228" s="2" t="s">
        <v>69</v>
      </c>
    </row>
    <row r="229">
      <c r="A229" s="2" t="s">
        <v>5414</v>
      </c>
      <c r="B229" s="2" t="s">
        <v>5415</v>
      </c>
      <c r="C229" s="2">
        <v>303</v>
      </c>
      <c r="D229" s="2" t="s">
        <v>69</v>
      </c>
      <c r="E229" s="2">
        <v>31590.78</v>
      </c>
      <c r="F229" s="2" t="s">
        <v>69</v>
      </c>
    </row>
    <row r="230">
      <c r="A230" s="2" t="s">
        <v>13665</v>
      </c>
      <c r="B230" s="2" t="s">
        <v>13666</v>
      </c>
      <c r="C230" s="2">
        <v>165</v>
      </c>
      <c r="D230" s="2" t="s">
        <v>69</v>
      </c>
      <c r="E230" s="2">
        <v>3085.5</v>
      </c>
      <c r="F230" s="2" t="s">
        <v>69</v>
      </c>
    </row>
    <row r="231">
      <c r="A231" s="2" t="s">
        <v>12558</v>
      </c>
      <c r="B231" s="2" t="s">
        <v>12559</v>
      </c>
      <c r="C231" s="2">
        <v>42</v>
      </c>
      <c r="D231" s="2" t="s">
        <v>69</v>
      </c>
      <c r="E231" s="2">
        <v>1889.58</v>
      </c>
      <c r="F231" s="2" t="s">
        <v>69</v>
      </c>
    </row>
    <row r="232">
      <c r="A232" s="2" t="s">
        <v>12560</v>
      </c>
      <c r="B232" s="2" t="s">
        <v>12561</v>
      </c>
      <c r="C232" s="2">
        <v>1227</v>
      </c>
      <c r="D232" s="2" t="s">
        <v>69</v>
      </c>
      <c r="E232" s="2">
        <v>27558.42</v>
      </c>
      <c r="F232" s="2" t="s">
        <v>69</v>
      </c>
    </row>
    <row r="233">
      <c r="A233" s="2" t="s">
        <v>5424</v>
      </c>
      <c r="B233" s="2" t="s">
        <v>5425</v>
      </c>
      <c r="C233" s="2">
        <v>-228</v>
      </c>
      <c r="D233" s="2" t="s">
        <v>69</v>
      </c>
      <c r="E233" s="2">
        <v>-4256.76</v>
      </c>
      <c r="F233" s="2" t="s">
        <v>69</v>
      </c>
    </row>
    <row r="234">
      <c r="A234" s="2" t="s">
        <v>5424</v>
      </c>
      <c r="B234" s="2" t="s">
        <v>5425</v>
      </c>
      <c r="C234" s="2">
        <v>80</v>
      </c>
      <c r="D234" s="2" t="s">
        <v>69</v>
      </c>
      <c r="E234" s="2">
        <v>1493.6</v>
      </c>
      <c r="F234" s="2" t="s">
        <v>69</v>
      </c>
    </row>
    <row r="235">
      <c r="A235" s="2" t="s">
        <v>5426</v>
      </c>
      <c r="B235" s="2" t="s">
        <v>5427</v>
      </c>
      <c r="C235" s="2">
        <v>-57</v>
      </c>
      <c r="D235" s="2" t="s">
        <v>69</v>
      </c>
      <c r="E235" s="2">
        <v>-2194.5</v>
      </c>
      <c r="F235" s="2" t="s">
        <v>69</v>
      </c>
    </row>
    <row r="236">
      <c r="A236" s="2" t="s">
        <v>5426</v>
      </c>
      <c r="B236" s="2" t="s">
        <v>5427</v>
      </c>
      <c r="C236" s="2">
        <v>827</v>
      </c>
      <c r="D236" s="2" t="s">
        <v>69</v>
      </c>
      <c r="E236" s="2">
        <v>31839.5</v>
      </c>
      <c r="F236" s="2" t="s">
        <v>69</v>
      </c>
    </row>
    <row r="237">
      <c r="A237" s="2" t="s">
        <v>5430</v>
      </c>
      <c r="B237" s="2" t="s">
        <v>5431</v>
      </c>
      <c r="C237" s="2">
        <v>39</v>
      </c>
      <c r="D237" s="2" t="s">
        <v>69</v>
      </c>
      <c r="E237" s="2">
        <v>10186.41</v>
      </c>
      <c r="F237" s="2" t="s">
        <v>69</v>
      </c>
    </row>
    <row r="238">
      <c r="A238" s="2" t="s">
        <v>5434</v>
      </c>
      <c r="B238" s="2" t="s">
        <v>5435</v>
      </c>
      <c r="C238" s="2">
        <v>50</v>
      </c>
      <c r="D238" s="2" t="s">
        <v>69</v>
      </c>
      <c r="E238" s="2">
        <v>5752.5</v>
      </c>
      <c r="F238" s="2" t="s">
        <v>69</v>
      </c>
    </row>
    <row r="239">
      <c r="A239" s="2" t="s">
        <v>5436</v>
      </c>
      <c r="B239" s="2" t="s">
        <v>5437</v>
      </c>
      <c r="C239" s="2">
        <v>44</v>
      </c>
      <c r="D239" s="2" t="s">
        <v>69</v>
      </c>
      <c r="E239" s="2">
        <v>8044.96</v>
      </c>
      <c r="F239" s="2" t="s">
        <v>69</v>
      </c>
    </row>
    <row r="240">
      <c r="A240" s="2" t="s">
        <v>14440</v>
      </c>
      <c r="B240" s="2" t="s">
        <v>5443</v>
      </c>
      <c r="C240" s="2">
        <v>7</v>
      </c>
      <c r="D240" s="2" t="s">
        <v>69</v>
      </c>
      <c r="E240" s="2">
        <v>426.86</v>
      </c>
      <c r="F240" s="2" t="s">
        <v>69</v>
      </c>
    </row>
    <row r="241">
      <c r="A241" s="2" t="s">
        <v>13672</v>
      </c>
      <c r="B241" s="2" t="s">
        <v>13673</v>
      </c>
      <c r="C241" s="2">
        <v>-9834</v>
      </c>
      <c r="D241" s="2" t="s">
        <v>69</v>
      </c>
      <c r="E241" s="2">
        <v>-58118.94</v>
      </c>
      <c r="F241" s="2" t="s">
        <v>69</v>
      </c>
    </row>
    <row r="242">
      <c r="A242" s="2" t="s">
        <v>5450</v>
      </c>
      <c r="B242" s="2" t="s">
        <v>5451</v>
      </c>
      <c r="C242" s="2">
        <v>38</v>
      </c>
      <c r="D242" s="2" t="s">
        <v>69</v>
      </c>
      <c r="E242" s="2">
        <v>2291.4</v>
      </c>
      <c r="F242" s="2" t="s">
        <v>69</v>
      </c>
    </row>
    <row r="243">
      <c r="A243" s="2" t="s">
        <v>12574</v>
      </c>
      <c r="B243" s="2" t="s">
        <v>12575</v>
      </c>
      <c r="C243" s="2">
        <v>57</v>
      </c>
      <c r="D243" s="2" t="s">
        <v>69</v>
      </c>
      <c r="E243" s="2">
        <v>6378.87</v>
      </c>
      <c r="F243" s="2" t="s">
        <v>69</v>
      </c>
    </row>
    <row r="244">
      <c r="A244" s="2" t="s">
        <v>5454</v>
      </c>
      <c r="B244" s="2" t="s">
        <v>5455</v>
      </c>
      <c r="C244" s="2">
        <v>-48</v>
      </c>
      <c r="D244" s="2" t="s">
        <v>69</v>
      </c>
      <c r="E244" s="2">
        <v>-4459.68</v>
      </c>
      <c r="F244" s="2" t="s">
        <v>69</v>
      </c>
    </row>
    <row r="245">
      <c r="A245" s="2" t="s">
        <v>5456</v>
      </c>
      <c r="B245" s="2" t="s">
        <v>5457</v>
      </c>
      <c r="C245" s="2">
        <v>-809</v>
      </c>
      <c r="D245" s="2" t="s">
        <v>69</v>
      </c>
      <c r="E245" s="2">
        <v>-64808.99</v>
      </c>
      <c r="F245" s="2" t="s">
        <v>69</v>
      </c>
    </row>
    <row r="246">
      <c r="A246" s="2" t="s">
        <v>14441</v>
      </c>
      <c r="B246" s="2" t="s">
        <v>14442</v>
      </c>
      <c r="C246" s="2">
        <v>79</v>
      </c>
      <c r="D246" s="2" t="s">
        <v>69</v>
      </c>
      <c r="E246" s="2">
        <v>2719.18</v>
      </c>
      <c r="F246" s="2" t="s">
        <v>69</v>
      </c>
    </row>
    <row r="247">
      <c r="A247" s="2" t="s">
        <v>5458</v>
      </c>
      <c r="B247" s="2" t="s">
        <v>5459</v>
      </c>
      <c r="C247" s="2">
        <v>101</v>
      </c>
      <c r="D247" s="2" t="s">
        <v>69</v>
      </c>
      <c r="E247" s="2">
        <v>4179.38</v>
      </c>
      <c r="F247" s="2" t="s">
        <v>69</v>
      </c>
    </row>
    <row r="248">
      <c r="A248" s="2" t="s">
        <v>5460</v>
      </c>
      <c r="B248" s="2" t="s">
        <v>5461</v>
      </c>
      <c r="C248" s="2">
        <v>-65</v>
      </c>
      <c r="D248" s="2" t="s">
        <v>69</v>
      </c>
      <c r="E248" s="2">
        <v>-5561.4</v>
      </c>
      <c r="F248" s="2" t="s">
        <v>69</v>
      </c>
    </row>
    <row r="249">
      <c r="A249" s="2" t="s">
        <v>5460</v>
      </c>
      <c r="B249" s="2" t="s">
        <v>5461</v>
      </c>
      <c r="C249" s="2">
        <v>435</v>
      </c>
      <c r="D249" s="2" t="s">
        <v>69</v>
      </c>
      <c r="E249" s="2">
        <v>37218.6</v>
      </c>
      <c r="F249" s="2" t="s">
        <v>69</v>
      </c>
    </row>
    <row r="250">
      <c r="A250" s="2" t="s">
        <v>5462</v>
      </c>
      <c r="B250" s="2" t="s">
        <v>5463</v>
      </c>
      <c r="C250" s="2">
        <v>3230</v>
      </c>
      <c r="D250" s="2" t="s">
        <v>69</v>
      </c>
      <c r="E250" s="2">
        <v>49386.7</v>
      </c>
      <c r="F250" s="2" t="s">
        <v>69</v>
      </c>
    </row>
    <row r="251">
      <c r="A251" s="2" t="s">
        <v>14443</v>
      </c>
      <c r="B251" s="2" t="s">
        <v>14444</v>
      </c>
      <c r="C251" s="2">
        <v>1878</v>
      </c>
      <c r="D251" s="2" t="s">
        <v>69</v>
      </c>
      <c r="E251" s="2">
        <v>44809.08</v>
      </c>
      <c r="F251" s="2" t="s">
        <v>69</v>
      </c>
    </row>
    <row r="252">
      <c r="A252" s="2" t="s">
        <v>13678</v>
      </c>
      <c r="B252" s="2" t="s">
        <v>5471</v>
      </c>
      <c r="C252" s="2">
        <v>-7</v>
      </c>
      <c r="D252" s="2" t="s">
        <v>69</v>
      </c>
      <c r="E252" s="2">
        <v>-4252.92</v>
      </c>
      <c r="F252" s="2" t="s">
        <v>69</v>
      </c>
    </row>
    <row r="253">
      <c r="A253" s="2" t="s">
        <v>13678</v>
      </c>
      <c r="B253" s="2" t="s">
        <v>5471</v>
      </c>
      <c r="C253" s="2">
        <v>9</v>
      </c>
      <c r="D253" s="2" t="s">
        <v>69</v>
      </c>
      <c r="E253" s="2">
        <v>5468.04</v>
      </c>
      <c r="F253" s="2" t="s">
        <v>69</v>
      </c>
    </row>
    <row r="254">
      <c r="A254" s="2" t="s">
        <v>13679</v>
      </c>
      <c r="B254" s="2" t="s">
        <v>13680</v>
      </c>
      <c r="C254" s="2">
        <v>-38</v>
      </c>
      <c r="D254" s="2" t="s">
        <v>69</v>
      </c>
      <c r="E254" s="2">
        <v>-4854.12</v>
      </c>
      <c r="F254" s="2" t="s">
        <v>69</v>
      </c>
    </row>
    <row r="255">
      <c r="A255" s="2" t="s">
        <v>12576</v>
      </c>
      <c r="B255" s="2" t="s">
        <v>12577</v>
      </c>
      <c r="C255" s="2">
        <v>39</v>
      </c>
      <c r="D255" s="2" t="s">
        <v>69</v>
      </c>
      <c r="E255" s="2">
        <v>1753.83</v>
      </c>
      <c r="F255" s="2" t="s">
        <v>69</v>
      </c>
    </row>
    <row r="256">
      <c r="A256" s="2" t="s">
        <v>12576</v>
      </c>
      <c r="B256" s="2" t="s">
        <v>12577</v>
      </c>
      <c r="C256" s="2">
        <v>-39</v>
      </c>
      <c r="D256" s="2" t="s">
        <v>69</v>
      </c>
      <c r="E256" s="2">
        <v>-1753.83</v>
      </c>
      <c r="F256" s="2" t="s">
        <v>69</v>
      </c>
    </row>
    <row r="257">
      <c r="A257" s="2" t="s">
        <v>5472</v>
      </c>
      <c r="B257" s="2" t="s">
        <v>5473</v>
      </c>
      <c r="C257" s="2">
        <v>-180</v>
      </c>
      <c r="D257" s="2" t="s">
        <v>69</v>
      </c>
      <c r="E257" s="2">
        <v>-17146.8</v>
      </c>
      <c r="F257" s="2" t="s">
        <v>69</v>
      </c>
    </row>
    <row r="258">
      <c r="A258" s="2" t="s">
        <v>14445</v>
      </c>
      <c r="B258" s="2" t="s">
        <v>14446</v>
      </c>
      <c r="C258" s="2">
        <v>-2</v>
      </c>
      <c r="D258" s="2" t="s">
        <v>69</v>
      </c>
      <c r="E258" s="2">
        <v>-99</v>
      </c>
      <c r="F258" s="2" t="s">
        <v>69</v>
      </c>
    </row>
    <row r="259">
      <c r="A259" s="2" t="s">
        <v>14447</v>
      </c>
      <c r="B259" s="2" t="s">
        <v>14448</v>
      </c>
      <c r="C259" s="2">
        <v>2</v>
      </c>
      <c r="D259" s="2" t="s">
        <v>69</v>
      </c>
      <c r="E259" s="2">
        <v>278</v>
      </c>
      <c r="F259" s="2" t="s">
        <v>69</v>
      </c>
    </row>
    <row r="260">
      <c r="A260" s="2" t="s">
        <v>5480</v>
      </c>
      <c r="B260" s="2" t="s">
        <v>5481</v>
      </c>
      <c r="C260" s="2">
        <v>-969</v>
      </c>
      <c r="D260" s="2" t="s">
        <v>69</v>
      </c>
      <c r="E260" s="2">
        <v>-82558.8</v>
      </c>
      <c r="F260" s="2" t="s">
        <v>69</v>
      </c>
    </row>
    <row r="261">
      <c r="A261" s="2" t="s">
        <v>5480</v>
      </c>
      <c r="B261" s="2" t="s">
        <v>5481</v>
      </c>
      <c r="C261" s="2">
        <v>5</v>
      </c>
      <c r="D261" s="2" t="s">
        <v>69</v>
      </c>
      <c r="E261" s="2">
        <v>426</v>
      </c>
      <c r="F261" s="2" t="s">
        <v>69</v>
      </c>
    </row>
    <row r="262">
      <c r="A262" s="2" t="s">
        <v>5484</v>
      </c>
      <c r="B262" s="2" t="s">
        <v>5485</v>
      </c>
      <c r="C262" s="2">
        <v>-4</v>
      </c>
      <c r="D262" s="2" t="s">
        <v>69</v>
      </c>
      <c r="E262" s="2">
        <v>-5920</v>
      </c>
      <c r="F262" s="2" t="s">
        <v>69</v>
      </c>
    </row>
    <row r="263">
      <c r="A263" s="2" t="s">
        <v>5486</v>
      </c>
      <c r="B263" s="2" t="s">
        <v>5487</v>
      </c>
      <c r="C263" s="2">
        <v>3</v>
      </c>
      <c r="D263" s="2" t="s">
        <v>69</v>
      </c>
      <c r="E263" s="2">
        <v>301.92</v>
      </c>
      <c r="F263" s="2" t="s">
        <v>69</v>
      </c>
    </row>
    <row r="264">
      <c r="A264" s="2" t="s">
        <v>13687</v>
      </c>
      <c r="B264" s="2" t="s">
        <v>13688</v>
      </c>
      <c r="C264" s="2">
        <v>-184</v>
      </c>
      <c r="D264" s="2" t="s">
        <v>12678</v>
      </c>
      <c r="E264" s="2">
        <v>-16703.27</v>
      </c>
      <c r="F264" s="2" t="s">
        <v>12678</v>
      </c>
    </row>
    <row r="265">
      <c r="A265" s="2" t="s">
        <v>5490</v>
      </c>
      <c r="B265" s="2" t="s">
        <v>5491</v>
      </c>
      <c r="C265" s="2">
        <v>-289</v>
      </c>
      <c r="D265" s="2" t="s">
        <v>69</v>
      </c>
      <c r="E265" s="2">
        <v>-24400.27</v>
      </c>
      <c r="F265" s="2" t="s">
        <v>69</v>
      </c>
    </row>
    <row r="266">
      <c r="A266" s="2" t="s">
        <v>5494</v>
      </c>
      <c r="B266" s="2" t="s">
        <v>5495</v>
      </c>
      <c r="C266" s="2">
        <v>156</v>
      </c>
      <c r="D266" s="2" t="s">
        <v>69</v>
      </c>
      <c r="E266" s="2">
        <v>8328.84</v>
      </c>
      <c r="F266" s="2" t="s">
        <v>69</v>
      </c>
    </row>
    <row r="267">
      <c r="A267" s="2" t="s">
        <v>5494</v>
      </c>
      <c r="B267" s="2" t="s">
        <v>5495</v>
      </c>
      <c r="C267" s="2">
        <v>-380</v>
      </c>
      <c r="D267" s="2" t="s">
        <v>69</v>
      </c>
      <c r="E267" s="2">
        <v>-20288.2</v>
      </c>
      <c r="F267" s="2" t="s">
        <v>69</v>
      </c>
    </row>
    <row r="268">
      <c r="A268" s="2" t="s">
        <v>5496</v>
      </c>
      <c r="B268" s="2" t="s">
        <v>5497</v>
      </c>
      <c r="C268" s="2">
        <v>2</v>
      </c>
      <c r="D268" s="2" t="s">
        <v>69</v>
      </c>
      <c r="E268" s="2">
        <v>434.1</v>
      </c>
      <c r="F268" s="2" t="s">
        <v>69</v>
      </c>
    </row>
    <row r="269">
      <c r="A269" s="2" t="s">
        <v>12582</v>
      </c>
      <c r="B269" s="2" t="s">
        <v>12583</v>
      </c>
      <c r="C269" s="2">
        <v>2055</v>
      </c>
      <c r="D269" s="2" t="s">
        <v>69</v>
      </c>
      <c r="E269" s="2">
        <v>86679.9</v>
      </c>
      <c r="F269" s="2" t="s">
        <v>69</v>
      </c>
    </row>
    <row r="270">
      <c r="A270" s="2" t="s">
        <v>5506</v>
      </c>
      <c r="B270" s="2" t="s">
        <v>5507</v>
      </c>
      <c r="C270" s="2">
        <v>-571</v>
      </c>
      <c r="D270" s="2" t="s">
        <v>69</v>
      </c>
      <c r="E270" s="2">
        <v>-25455.18</v>
      </c>
      <c r="F270" s="2" t="s">
        <v>69</v>
      </c>
    </row>
    <row r="271">
      <c r="A271" s="2" t="s">
        <v>13693</v>
      </c>
      <c r="B271" s="2" t="s">
        <v>13694</v>
      </c>
      <c r="C271" s="2">
        <v>23</v>
      </c>
      <c r="D271" s="2" t="s">
        <v>69</v>
      </c>
      <c r="E271" s="2">
        <v>848.7</v>
      </c>
      <c r="F271" s="2" t="s">
        <v>69</v>
      </c>
    </row>
    <row r="272">
      <c r="A272" s="2" t="s">
        <v>5508</v>
      </c>
      <c r="B272" s="2" t="s">
        <v>5509</v>
      </c>
      <c r="C272" s="2">
        <v>206</v>
      </c>
      <c r="D272" s="2" t="s">
        <v>69</v>
      </c>
      <c r="E272" s="2">
        <v>11945.94</v>
      </c>
      <c r="F272" s="2" t="s">
        <v>69</v>
      </c>
    </row>
    <row r="273">
      <c r="A273" s="2" t="s">
        <v>5508</v>
      </c>
      <c r="B273" s="2" t="s">
        <v>5509</v>
      </c>
      <c r="C273" s="2">
        <v>-588</v>
      </c>
      <c r="D273" s="2" t="s">
        <v>69</v>
      </c>
      <c r="E273" s="2">
        <v>-34098.12</v>
      </c>
      <c r="F273" s="2" t="s">
        <v>69</v>
      </c>
    </row>
    <row r="274">
      <c r="A274" s="2" t="s">
        <v>5510</v>
      </c>
      <c r="B274" s="2" t="s">
        <v>5511</v>
      </c>
      <c r="C274" s="2">
        <v>12</v>
      </c>
      <c r="D274" s="2" t="s">
        <v>69</v>
      </c>
      <c r="E274" s="2">
        <v>437.28</v>
      </c>
      <c r="F274" s="2" t="s">
        <v>69</v>
      </c>
    </row>
    <row r="275">
      <c r="A275" s="2" t="s">
        <v>5510</v>
      </c>
      <c r="B275" s="2" t="s">
        <v>5511</v>
      </c>
      <c r="C275" s="2">
        <v>-1352</v>
      </c>
      <c r="D275" s="2" t="s">
        <v>69</v>
      </c>
      <c r="E275" s="2">
        <v>-49266.88</v>
      </c>
      <c r="F275" s="2" t="s">
        <v>69</v>
      </c>
    </row>
    <row r="276">
      <c r="A276" s="2" t="s">
        <v>5512</v>
      </c>
      <c r="B276" s="2" t="s">
        <v>5513</v>
      </c>
      <c r="C276" s="2">
        <v>-819</v>
      </c>
      <c r="D276" s="2" t="s">
        <v>69</v>
      </c>
      <c r="E276" s="2">
        <v>-109180.89</v>
      </c>
      <c r="F276" s="2" t="s">
        <v>69</v>
      </c>
    </row>
    <row r="277">
      <c r="A277" s="2" t="s">
        <v>5516</v>
      </c>
      <c r="B277" s="2" t="s">
        <v>5517</v>
      </c>
      <c r="C277" s="2">
        <v>297</v>
      </c>
      <c r="D277" s="2" t="s">
        <v>69</v>
      </c>
      <c r="E277" s="2">
        <v>23005.62</v>
      </c>
      <c r="F277" s="2" t="s">
        <v>69</v>
      </c>
    </row>
    <row r="278">
      <c r="A278" s="2" t="s">
        <v>14449</v>
      </c>
      <c r="B278" s="2" t="s">
        <v>14450</v>
      </c>
      <c r="C278" s="2">
        <v>82</v>
      </c>
      <c r="D278" s="2" t="s">
        <v>69</v>
      </c>
      <c r="E278" s="2">
        <v>729.8</v>
      </c>
      <c r="F278" s="2" t="s">
        <v>69</v>
      </c>
    </row>
    <row r="279">
      <c r="A279" s="2" t="s">
        <v>13697</v>
      </c>
      <c r="B279" s="2" t="s">
        <v>13698</v>
      </c>
      <c r="C279" s="2">
        <v>320</v>
      </c>
      <c r="D279" s="2" t="s">
        <v>69</v>
      </c>
      <c r="E279" s="2">
        <v>4886.4</v>
      </c>
      <c r="F279" s="2" t="s">
        <v>69</v>
      </c>
    </row>
    <row r="280">
      <c r="A280" s="2" t="s">
        <v>14451</v>
      </c>
      <c r="B280" s="2" t="s">
        <v>5523</v>
      </c>
      <c r="C280" s="2">
        <v>82</v>
      </c>
      <c r="D280" s="2" t="s">
        <v>69</v>
      </c>
      <c r="E280" s="2">
        <v>6286.12</v>
      </c>
      <c r="F280" s="2" t="s">
        <v>69</v>
      </c>
    </row>
    <row r="281">
      <c r="A281" s="2" t="s">
        <v>13699</v>
      </c>
      <c r="B281" s="2" t="s">
        <v>13700</v>
      </c>
      <c r="C281" s="2">
        <v>14613</v>
      </c>
      <c r="D281" s="2" t="s">
        <v>69</v>
      </c>
      <c r="E281" s="2">
        <v>182808.63</v>
      </c>
      <c r="F281" s="2" t="s">
        <v>69</v>
      </c>
    </row>
    <row r="282">
      <c r="A282" s="2" t="s">
        <v>13699</v>
      </c>
      <c r="B282" s="2" t="s">
        <v>14452</v>
      </c>
      <c r="C282" s="2">
        <v>5167</v>
      </c>
      <c r="D282" s="2" t="s">
        <v>69</v>
      </c>
      <c r="E282" s="2">
        <v>16146.87</v>
      </c>
      <c r="F282" s="2" t="s">
        <v>69</v>
      </c>
    </row>
    <row r="283">
      <c r="A283" s="2" t="s">
        <v>14453</v>
      </c>
      <c r="B283" s="2" t="s">
        <v>14454</v>
      </c>
      <c r="C283" s="2">
        <v>229</v>
      </c>
      <c r="D283" s="2" t="s">
        <v>69</v>
      </c>
      <c r="E283" s="2">
        <v>2919.75</v>
      </c>
      <c r="F283" s="2" t="s">
        <v>69</v>
      </c>
    </row>
    <row r="284">
      <c r="A284" s="2" t="s">
        <v>12591</v>
      </c>
      <c r="B284" s="2" t="s">
        <v>5537</v>
      </c>
      <c r="C284" s="2">
        <v>-1658</v>
      </c>
      <c r="D284" s="2" t="s">
        <v>69</v>
      </c>
      <c r="E284" s="2">
        <v>-79832.7</v>
      </c>
      <c r="F284" s="2" t="s">
        <v>69</v>
      </c>
    </row>
    <row r="285">
      <c r="A285" s="2" t="s">
        <v>12592</v>
      </c>
      <c r="B285" s="2" t="s">
        <v>13702</v>
      </c>
      <c r="C285" s="2">
        <v>1262</v>
      </c>
      <c r="D285" s="2" t="s">
        <v>69</v>
      </c>
      <c r="E285" s="2">
        <v>58645.14</v>
      </c>
      <c r="F285" s="2" t="s">
        <v>69</v>
      </c>
    </row>
    <row r="286">
      <c r="A286" s="2" t="s">
        <v>12596</v>
      </c>
      <c r="B286" s="2" t="s">
        <v>12597</v>
      </c>
      <c r="C286" s="2">
        <v>29</v>
      </c>
      <c r="D286" s="2" t="s">
        <v>69</v>
      </c>
      <c r="E286" s="2">
        <v>5824.36</v>
      </c>
      <c r="F286" s="2" t="s">
        <v>69</v>
      </c>
    </row>
    <row r="287">
      <c r="A287" s="2" t="s">
        <v>5542</v>
      </c>
      <c r="B287" s="2" t="s">
        <v>5543</v>
      </c>
      <c r="C287" s="2">
        <v>-91</v>
      </c>
      <c r="D287" s="2" t="s">
        <v>69</v>
      </c>
      <c r="E287" s="2">
        <v>-3377.92</v>
      </c>
      <c r="F287" s="2" t="s">
        <v>69</v>
      </c>
    </row>
    <row r="288">
      <c r="A288" s="2" t="s">
        <v>5544</v>
      </c>
      <c r="B288" s="2" t="s">
        <v>5545</v>
      </c>
      <c r="C288" s="2">
        <v>227</v>
      </c>
      <c r="D288" s="2" t="s">
        <v>69</v>
      </c>
      <c r="E288" s="2">
        <v>17706</v>
      </c>
      <c r="F288" s="2" t="s">
        <v>69</v>
      </c>
    </row>
    <row r="289">
      <c r="A289" s="2" t="s">
        <v>14455</v>
      </c>
      <c r="B289" s="2" t="s">
        <v>14456</v>
      </c>
      <c r="C289" s="2">
        <v>-295</v>
      </c>
      <c r="D289" s="2" t="s">
        <v>69</v>
      </c>
      <c r="E289" s="2">
        <v>-11363.4</v>
      </c>
      <c r="F289" s="2" t="s">
        <v>69</v>
      </c>
    </row>
    <row r="290">
      <c r="A290" s="2" t="s">
        <v>14457</v>
      </c>
      <c r="B290" s="2" t="s">
        <v>14458</v>
      </c>
      <c r="C290" s="2">
        <v>2671</v>
      </c>
      <c r="D290" s="2" t="s">
        <v>69</v>
      </c>
      <c r="E290" s="2">
        <v>36325.6</v>
      </c>
      <c r="F290" s="2" t="s">
        <v>69</v>
      </c>
    </row>
    <row r="291">
      <c r="A291" s="2" t="s">
        <v>5546</v>
      </c>
      <c r="B291" s="2" t="s">
        <v>5547</v>
      </c>
      <c r="C291" s="2">
        <v>4</v>
      </c>
      <c r="D291" s="2" t="s">
        <v>69</v>
      </c>
      <c r="E291" s="2">
        <v>349.84</v>
      </c>
      <c r="F291" s="2" t="s">
        <v>69</v>
      </c>
    </row>
    <row r="292">
      <c r="A292" s="2" t="s">
        <v>13705</v>
      </c>
      <c r="B292" s="2" t="s">
        <v>5549</v>
      </c>
      <c r="C292" s="2">
        <v>158</v>
      </c>
      <c r="D292" s="2" t="s">
        <v>69</v>
      </c>
      <c r="E292" s="2">
        <v>7832.06</v>
      </c>
      <c r="F292" s="2" t="s">
        <v>69</v>
      </c>
    </row>
    <row r="293">
      <c r="A293" s="2" t="s">
        <v>13705</v>
      </c>
      <c r="B293" s="2" t="s">
        <v>5549</v>
      </c>
      <c r="C293" s="2">
        <v>-311</v>
      </c>
      <c r="D293" s="2" t="s">
        <v>69</v>
      </c>
      <c r="E293" s="2">
        <v>-15416.27</v>
      </c>
      <c r="F293" s="2" t="s">
        <v>69</v>
      </c>
    </row>
    <row r="294">
      <c r="A294" s="2" t="s">
        <v>5550</v>
      </c>
      <c r="B294" s="2" t="s">
        <v>5551</v>
      </c>
      <c r="C294" s="2">
        <v>-585</v>
      </c>
      <c r="D294" s="2" t="s">
        <v>69</v>
      </c>
      <c r="E294" s="2">
        <v>-33462</v>
      </c>
      <c r="F294" s="2" t="s">
        <v>69</v>
      </c>
    </row>
    <row r="295">
      <c r="A295" s="2" t="s">
        <v>13706</v>
      </c>
      <c r="B295" s="2" t="s">
        <v>13707</v>
      </c>
      <c r="C295" s="2">
        <v>5600</v>
      </c>
      <c r="D295" s="2" t="s">
        <v>12371</v>
      </c>
      <c r="E295" s="2">
        <v>37224.54</v>
      </c>
      <c r="F295" s="2" t="s">
        <v>12371</v>
      </c>
    </row>
    <row r="296">
      <c r="A296" s="2" t="s">
        <v>5556</v>
      </c>
      <c r="B296" s="2" t="s">
        <v>5557</v>
      </c>
      <c r="C296" s="2">
        <v>6268</v>
      </c>
      <c r="D296" s="2" t="s">
        <v>69</v>
      </c>
      <c r="E296" s="2">
        <v>92076.92</v>
      </c>
      <c r="F296" s="2" t="s">
        <v>69</v>
      </c>
    </row>
    <row r="297">
      <c r="A297" s="2" t="s">
        <v>12598</v>
      </c>
      <c r="B297" s="2" t="s">
        <v>12599</v>
      </c>
      <c r="C297" s="2">
        <v>-821</v>
      </c>
      <c r="D297" s="2" t="s">
        <v>69</v>
      </c>
      <c r="E297" s="2">
        <v>-54908.48</v>
      </c>
      <c r="F297" s="2" t="s">
        <v>69</v>
      </c>
    </row>
    <row r="298">
      <c r="A298" s="2" t="s">
        <v>5558</v>
      </c>
      <c r="B298" s="2" t="s">
        <v>5559</v>
      </c>
      <c r="C298" s="2">
        <v>418</v>
      </c>
      <c r="D298" s="2" t="s">
        <v>69</v>
      </c>
      <c r="E298" s="2">
        <v>26242.04</v>
      </c>
      <c r="F298" s="2" t="s">
        <v>69</v>
      </c>
    </row>
    <row r="299">
      <c r="A299" s="2" t="s">
        <v>12600</v>
      </c>
      <c r="B299" s="2" t="s">
        <v>12601</v>
      </c>
      <c r="C299" s="2">
        <v>24645</v>
      </c>
      <c r="D299" s="2" t="s">
        <v>69</v>
      </c>
      <c r="E299" s="2">
        <v>78617.55</v>
      </c>
      <c r="F299" s="2" t="s">
        <v>69</v>
      </c>
    </row>
    <row r="300">
      <c r="A300" s="2" t="s">
        <v>13708</v>
      </c>
      <c r="B300" s="2" t="s">
        <v>13709</v>
      </c>
      <c r="C300" s="2">
        <v>-5128</v>
      </c>
      <c r="D300" s="2" t="s">
        <v>69</v>
      </c>
      <c r="E300" s="2">
        <v>-23332.4</v>
      </c>
      <c r="F300" s="2" t="s">
        <v>69</v>
      </c>
    </row>
    <row r="301">
      <c r="A301" s="2" t="s">
        <v>5562</v>
      </c>
      <c r="B301" s="2" t="s">
        <v>5563</v>
      </c>
      <c r="C301" s="2">
        <v>-2349</v>
      </c>
      <c r="D301" s="2" t="s">
        <v>69</v>
      </c>
      <c r="E301" s="2">
        <v>-81275.4</v>
      </c>
      <c r="F301" s="2" t="s">
        <v>69</v>
      </c>
    </row>
    <row r="302">
      <c r="A302" s="2" t="s">
        <v>5564</v>
      </c>
      <c r="B302" s="2" t="s">
        <v>5565</v>
      </c>
      <c r="C302" s="2">
        <v>301</v>
      </c>
      <c r="D302" s="2" t="s">
        <v>69</v>
      </c>
      <c r="E302" s="2">
        <v>32182.92</v>
      </c>
      <c r="F302" s="2" t="s">
        <v>69</v>
      </c>
    </row>
    <row r="303">
      <c r="A303" s="2" t="s">
        <v>13710</v>
      </c>
      <c r="B303" s="2" t="s">
        <v>13711</v>
      </c>
      <c r="C303" s="2">
        <v>3043</v>
      </c>
      <c r="D303" s="2" t="s">
        <v>69</v>
      </c>
      <c r="E303" s="2">
        <v>14667.26</v>
      </c>
      <c r="F303" s="2" t="s">
        <v>69</v>
      </c>
    </row>
    <row r="304">
      <c r="A304" s="2" t="s">
        <v>5566</v>
      </c>
      <c r="B304" s="2" t="s">
        <v>5567</v>
      </c>
      <c r="C304" s="2">
        <v>2668</v>
      </c>
      <c r="D304" s="2" t="s">
        <v>69</v>
      </c>
      <c r="E304" s="2">
        <v>106800.04</v>
      </c>
      <c r="F304" s="2" t="s">
        <v>69</v>
      </c>
    </row>
    <row r="305">
      <c r="A305" s="2" t="s">
        <v>12614</v>
      </c>
      <c r="B305" s="2" t="s">
        <v>12615</v>
      </c>
      <c r="C305" s="2">
        <v>-248</v>
      </c>
      <c r="D305" s="2" t="s">
        <v>69</v>
      </c>
      <c r="E305" s="2">
        <v>-40178.48</v>
      </c>
      <c r="F305" s="2" t="s">
        <v>69</v>
      </c>
    </row>
    <row r="306">
      <c r="A306" s="2" t="s">
        <v>12616</v>
      </c>
      <c r="B306" s="2" t="s">
        <v>12617</v>
      </c>
      <c r="C306" s="2">
        <v>-2991</v>
      </c>
      <c r="D306" s="2" t="s">
        <v>69</v>
      </c>
      <c r="E306" s="2">
        <v>-191693.19</v>
      </c>
      <c r="F306" s="2" t="s">
        <v>69</v>
      </c>
    </row>
    <row r="307">
      <c r="A307" s="2" t="s">
        <v>12618</v>
      </c>
      <c r="B307" s="2" t="s">
        <v>12619</v>
      </c>
      <c r="C307" s="2">
        <v>-3871</v>
      </c>
      <c r="D307" s="2" t="s">
        <v>69</v>
      </c>
      <c r="E307" s="2">
        <v>-76219.99</v>
      </c>
      <c r="F307" s="2" t="s">
        <v>69</v>
      </c>
    </row>
    <row r="308">
      <c r="A308" s="2" t="s">
        <v>14459</v>
      </c>
      <c r="B308" s="2" t="s">
        <v>14460</v>
      </c>
      <c r="C308" s="2">
        <v>103</v>
      </c>
      <c r="D308" s="2" t="s">
        <v>69</v>
      </c>
      <c r="E308" s="2">
        <v>3785.25</v>
      </c>
      <c r="F308" s="2" t="s">
        <v>69</v>
      </c>
    </row>
    <row r="309">
      <c r="A309" s="2" t="s">
        <v>13713</v>
      </c>
      <c r="B309" s="2" t="s">
        <v>13714</v>
      </c>
      <c r="C309" s="2">
        <v>268</v>
      </c>
      <c r="D309" s="2" t="s">
        <v>69</v>
      </c>
      <c r="E309" s="2">
        <v>20177.72</v>
      </c>
      <c r="F309" s="2" t="s">
        <v>69</v>
      </c>
    </row>
    <row r="310">
      <c r="A310" s="2" t="s">
        <v>5580</v>
      </c>
      <c r="B310" s="2" t="s">
        <v>5581</v>
      </c>
      <c r="C310" s="2">
        <v>412</v>
      </c>
      <c r="D310" s="2" t="s">
        <v>69</v>
      </c>
      <c r="E310" s="2">
        <v>14778.44</v>
      </c>
      <c r="F310" s="2" t="s">
        <v>69</v>
      </c>
    </row>
    <row r="311">
      <c r="A311" s="2" t="s">
        <v>5582</v>
      </c>
      <c r="B311" s="2" t="s">
        <v>5583</v>
      </c>
      <c r="C311" s="2">
        <v>2399</v>
      </c>
      <c r="D311" s="2" t="s">
        <v>69</v>
      </c>
      <c r="E311" s="2">
        <v>63021.73</v>
      </c>
      <c r="F311" s="2" t="s">
        <v>69</v>
      </c>
    </row>
    <row r="312">
      <c r="A312" s="2" t="s">
        <v>5588</v>
      </c>
      <c r="B312" s="2" t="s">
        <v>5589</v>
      </c>
      <c r="C312" s="2">
        <v>-34</v>
      </c>
      <c r="D312" s="2" t="s">
        <v>69</v>
      </c>
      <c r="E312" s="2">
        <v>-11982.62</v>
      </c>
      <c r="F312" s="2" t="s">
        <v>69</v>
      </c>
    </row>
    <row r="313">
      <c r="A313" s="2" t="s">
        <v>14461</v>
      </c>
      <c r="B313" s="2" t="s">
        <v>5591</v>
      </c>
      <c r="C313" s="2">
        <v>44</v>
      </c>
      <c r="D313" s="2" t="s">
        <v>69</v>
      </c>
      <c r="E313" s="2">
        <v>280.28</v>
      </c>
      <c r="F313" s="2" t="s">
        <v>69</v>
      </c>
    </row>
    <row r="314">
      <c r="A314" s="2" t="s">
        <v>5592</v>
      </c>
      <c r="B314" s="2" t="s">
        <v>5593</v>
      </c>
      <c r="C314" s="2">
        <v>48</v>
      </c>
      <c r="D314" s="2" t="s">
        <v>69</v>
      </c>
      <c r="E314" s="2">
        <v>14873.76</v>
      </c>
      <c r="F314" s="2" t="s">
        <v>69</v>
      </c>
    </row>
    <row r="315">
      <c r="A315" s="2" t="s">
        <v>5594</v>
      </c>
      <c r="B315" s="2" t="s">
        <v>5595</v>
      </c>
      <c r="C315" s="2">
        <v>-1550</v>
      </c>
      <c r="D315" s="2" t="s">
        <v>69</v>
      </c>
      <c r="E315" s="2">
        <v>-48887</v>
      </c>
      <c r="F315" s="2" t="s">
        <v>69</v>
      </c>
    </row>
    <row r="316">
      <c r="A316" s="2" t="s">
        <v>13715</v>
      </c>
      <c r="B316" s="2" t="s">
        <v>12625</v>
      </c>
      <c r="C316" s="2">
        <v>-963</v>
      </c>
      <c r="D316" s="2" t="s">
        <v>69</v>
      </c>
      <c r="E316" s="2">
        <v>-14531.67</v>
      </c>
      <c r="F316" s="2" t="s">
        <v>69</v>
      </c>
    </row>
    <row r="317">
      <c r="A317" s="2" t="s">
        <v>14462</v>
      </c>
      <c r="B317" s="2" t="s">
        <v>14463</v>
      </c>
      <c r="C317" s="2">
        <v>61</v>
      </c>
      <c r="D317" s="2" t="s">
        <v>12371</v>
      </c>
      <c r="E317" s="2">
        <v>4155.45</v>
      </c>
      <c r="F317" s="2" t="s">
        <v>12371</v>
      </c>
    </row>
    <row r="318">
      <c r="A318" s="2" t="s">
        <v>5598</v>
      </c>
      <c r="B318" s="2" t="s">
        <v>5599</v>
      </c>
      <c r="C318" s="2">
        <v>5</v>
      </c>
      <c r="D318" s="2" t="s">
        <v>69</v>
      </c>
      <c r="E318" s="2">
        <v>378.4</v>
      </c>
      <c r="F318" s="2" t="s">
        <v>69</v>
      </c>
    </row>
    <row r="319">
      <c r="A319" s="2" t="s">
        <v>5600</v>
      </c>
      <c r="B319" s="2" t="s">
        <v>5601</v>
      </c>
      <c r="C319" s="2">
        <v>-106</v>
      </c>
      <c r="D319" s="2" t="s">
        <v>69</v>
      </c>
      <c r="E319" s="2">
        <v>-40891.62</v>
      </c>
      <c r="F319" s="2" t="s">
        <v>69</v>
      </c>
    </row>
    <row r="320">
      <c r="A320" s="2" t="s">
        <v>13717</v>
      </c>
      <c r="B320" s="2" t="s">
        <v>13718</v>
      </c>
      <c r="C320" s="2">
        <v>-1307</v>
      </c>
      <c r="D320" s="2" t="s">
        <v>12958</v>
      </c>
      <c r="E320" s="2">
        <v>-17245.24</v>
      </c>
      <c r="F320" s="2" t="s">
        <v>12958</v>
      </c>
    </row>
    <row r="321">
      <c r="A321" s="2" t="s">
        <v>5602</v>
      </c>
      <c r="B321" s="2" t="s">
        <v>5603</v>
      </c>
      <c r="C321" s="2">
        <v>-133</v>
      </c>
      <c r="D321" s="2" t="s">
        <v>69</v>
      </c>
      <c r="E321" s="2">
        <v>-13443.64</v>
      </c>
      <c r="F321" s="2" t="s">
        <v>69</v>
      </c>
    </row>
    <row r="322">
      <c r="A322" s="2" t="s">
        <v>14464</v>
      </c>
      <c r="B322" s="2" t="s">
        <v>14465</v>
      </c>
      <c r="C322" s="2">
        <v>239</v>
      </c>
      <c r="D322" s="2" t="s">
        <v>69</v>
      </c>
      <c r="E322" s="2">
        <v>4445.4</v>
      </c>
      <c r="F322" s="2" t="s">
        <v>69</v>
      </c>
    </row>
    <row r="323">
      <c r="A323" s="2" t="s">
        <v>14466</v>
      </c>
      <c r="B323" s="2" t="s">
        <v>14467</v>
      </c>
      <c r="C323" s="2">
        <v>-38</v>
      </c>
      <c r="D323" s="2" t="s">
        <v>69</v>
      </c>
      <c r="E323" s="2">
        <v>-393.3</v>
      </c>
      <c r="F323" s="2" t="s">
        <v>69</v>
      </c>
    </row>
    <row r="324">
      <c r="A324" s="2" t="s">
        <v>14466</v>
      </c>
      <c r="B324" s="2" t="s">
        <v>14467</v>
      </c>
      <c r="C324" s="2">
        <v>38</v>
      </c>
      <c r="D324" s="2" t="s">
        <v>69</v>
      </c>
      <c r="E324" s="2">
        <v>393.3</v>
      </c>
      <c r="F324" s="2" t="s">
        <v>69</v>
      </c>
    </row>
    <row r="325">
      <c r="A325" s="2" t="s">
        <v>14468</v>
      </c>
      <c r="B325" s="2" t="s">
        <v>14469</v>
      </c>
      <c r="C325" s="2">
        <v>-1</v>
      </c>
      <c r="D325" s="2" t="s">
        <v>69</v>
      </c>
      <c r="E325" s="2">
        <v>-2182.5</v>
      </c>
      <c r="F325" s="2" t="s">
        <v>69</v>
      </c>
    </row>
    <row r="326">
      <c r="A326" s="2" t="s">
        <v>12632</v>
      </c>
      <c r="B326" s="2" t="s">
        <v>5607</v>
      </c>
      <c r="C326" s="2">
        <v>268</v>
      </c>
      <c r="D326" s="2" t="s">
        <v>69</v>
      </c>
      <c r="E326" s="2">
        <v>57834.4</v>
      </c>
      <c r="F326" s="2" t="s">
        <v>69</v>
      </c>
    </row>
    <row r="327">
      <c r="A327" s="2" t="s">
        <v>5612</v>
      </c>
      <c r="B327" s="2" t="s">
        <v>5613</v>
      </c>
      <c r="C327" s="2">
        <v>-9</v>
      </c>
      <c r="D327" s="2" t="s">
        <v>69</v>
      </c>
      <c r="E327" s="2">
        <v>-771.79</v>
      </c>
      <c r="F327" s="2" t="s">
        <v>69</v>
      </c>
    </row>
    <row r="328">
      <c r="A328" s="2" t="s">
        <v>5612</v>
      </c>
      <c r="B328" s="2" t="s">
        <v>5613</v>
      </c>
      <c r="C328" s="2">
        <v>863</v>
      </c>
      <c r="D328" s="2" t="s">
        <v>69</v>
      </c>
      <c r="E328" s="2">
        <v>74006.56</v>
      </c>
      <c r="F328" s="2" t="s">
        <v>69</v>
      </c>
    </row>
    <row r="329">
      <c r="A329" s="2" t="s">
        <v>13720</v>
      </c>
      <c r="B329" s="2" t="s">
        <v>13721</v>
      </c>
      <c r="C329" s="2">
        <v>191</v>
      </c>
      <c r="D329" s="2" t="s">
        <v>69</v>
      </c>
      <c r="E329" s="2">
        <v>11685.38</v>
      </c>
      <c r="F329" s="2" t="s">
        <v>69</v>
      </c>
    </row>
    <row r="330">
      <c r="A330" s="2" t="s">
        <v>5616</v>
      </c>
      <c r="B330" s="2" t="s">
        <v>5617</v>
      </c>
      <c r="C330" s="2">
        <v>-321</v>
      </c>
      <c r="D330" s="2" t="s">
        <v>69</v>
      </c>
      <c r="E330" s="2">
        <v>-29609.04</v>
      </c>
      <c r="F330" s="2" t="s">
        <v>69</v>
      </c>
    </row>
    <row r="331">
      <c r="A331" s="2" t="s">
        <v>5618</v>
      </c>
      <c r="B331" s="2" t="s">
        <v>5619</v>
      </c>
      <c r="C331" s="2">
        <v>-133</v>
      </c>
      <c r="D331" s="2" t="s">
        <v>69</v>
      </c>
      <c r="E331" s="2">
        <v>-31177.86</v>
      </c>
      <c r="F331" s="2" t="s">
        <v>69</v>
      </c>
    </row>
    <row r="332">
      <c r="A332" s="2" t="s">
        <v>5618</v>
      </c>
      <c r="B332" s="2" t="s">
        <v>5619</v>
      </c>
      <c r="C332" s="2">
        <v>116</v>
      </c>
      <c r="D332" s="2" t="s">
        <v>69</v>
      </c>
      <c r="E332" s="2">
        <v>27192.72</v>
      </c>
      <c r="F332" s="2" t="s">
        <v>69</v>
      </c>
    </row>
    <row r="333">
      <c r="A333" s="2" t="s">
        <v>14470</v>
      </c>
      <c r="B333" s="2" t="s">
        <v>14471</v>
      </c>
      <c r="C333" s="2">
        <v>401</v>
      </c>
      <c r="D333" s="2" t="s">
        <v>12368</v>
      </c>
      <c r="E333" s="2">
        <v>5346.46</v>
      </c>
      <c r="F333" s="2" t="s">
        <v>12368</v>
      </c>
    </row>
    <row r="334">
      <c r="A334" s="2" t="s">
        <v>5622</v>
      </c>
      <c r="B334" s="2" t="s">
        <v>5623</v>
      </c>
      <c r="C334" s="2">
        <v>6</v>
      </c>
      <c r="D334" s="2" t="s">
        <v>69</v>
      </c>
      <c r="E334" s="2">
        <v>429.9</v>
      </c>
      <c r="F334" s="2" t="s">
        <v>69</v>
      </c>
    </row>
    <row r="335">
      <c r="A335" s="2" t="s">
        <v>12639</v>
      </c>
      <c r="B335" s="2" t="s">
        <v>12640</v>
      </c>
      <c r="C335" s="2">
        <v>-114</v>
      </c>
      <c r="D335" s="2" t="s">
        <v>69</v>
      </c>
      <c r="E335" s="2">
        <v>-18268.5</v>
      </c>
      <c r="F335" s="2" t="s">
        <v>69</v>
      </c>
    </row>
    <row r="336">
      <c r="A336" s="2" t="s">
        <v>12639</v>
      </c>
      <c r="B336" s="2" t="s">
        <v>12640</v>
      </c>
      <c r="C336" s="2">
        <v>171</v>
      </c>
      <c r="D336" s="2" t="s">
        <v>69</v>
      </c>
      <c r="E336" s="2">
        <v>27402.75</v>
      </c>
      <c r="F336" s="2" t="s">
        <v>69</v>
      </c>
    </row>
    <row r="337">
      <c r="A337" s="2" t="s">
        <v>12645</v>
      </c>
      <c r="B337" s="2" t="s">
        <v>12646</v>
      </c>
      <c r="C337" s="2">
        <v>165</v>
      </c>
      <c r="D337" s="2" t="s">
        <v>12371</v>
      </c>
      <c r="E337" s="2">
        <v>11632.43</v>
      </c>
      <c r="F337" s="2" t="s">
        <v>12371</v>
      </c>
    </row>
    <row r="338">
      <c r="A338" s="2" t="s">
        <v>5626</v>
      </c>
      <c r="B338" s="2" t="s">
        <v>5627</v>
      </c>
      <c r="C338" s="2">
        <v>125</v>
      </c>
      <c r="D338" s="2" t="s">
        <v>69</v>
      </c>
      <c r="E338" s="2">
        <v>2420</v>
      </c>
      <c r="F338" s="2" t="s">
        <v>69</v>
      </c>
    </row>
    <row r="339">
      <c r="A339" s="2" t="s">
        <v>5628</v>
      </c>
      <c r="B339" s="2" t="s">
        <v>5629</v>
      </c>
      <c r="C339" s="2">
        <v>40</v>
      </c>
      <c r="D339" s="2" t="s">
        <v>69</v>
      </c>
      <c r="E339" s="2">
        <v>9513.6</v>
      </c>
      <c r="F339" s="2" t="s">
        <v>69</v>
      </c>
    </row>
    <row r="340">
      <c r="A340" s="2" t="s">
        <v>14472</v>
      </c>
      <c r="B340" s="2" t="s">
        <v>14473</v>
      </c>
      <c r="C340" s="2">
        <v>1295</v>
      </c>
      <c r="D340" s="2" t="s">
        <v>69</v>
      </c>
      <c r="E340" s="2">
        <v>55037.5</v>
      </c>
      <c r="F340" s="2" t="s">
        <v>69</v>
      </c>
    </row>
    <row r="341">
      <c r="A341" s="2" t="s">
        <v>5630</v>
      </c>
      <c r="B341" s="2" t="s">
        <v>5631</v>
      </c>
      <c r="C341" s="2">
        <v>129</v>
      </c>
      <c r="D341" s="2" t="s">
        <v>69</v>
      </c>
      <c r="E341" s="2">
        <v>15078.81</v>
      </c>
      <c r="F341" s="2" t="s">
        <v>69</v>
      </c>
    </row>
    <row r="342">
      <c r="A342" s="2" t="s">
        <v>14474</v>
      </c>
      <c r="B342" s="2" t="s">
        <v>14475</v>
      </c>
      <c r="C342" s="2">
        <v>196</v>
      </c>
      <c r="D342" s="2" t="s">
        <v>69</v>
      </c>
      <c r="E342" s="2">
        <v>6667.92</v>
      </c>
      <c r="F342" s="2" t="s">
        <v>69</v>
      </c>
    </row>
    <row r="343">
      <c r="A343" s="2" t="s">
        <v>13727</v>
      </c>
      <c r="B343" s="2" t="s">
        <v>13728</v>
      </c>
      <c r="C343" s="2">
        <v>43</v>
      </c>
      <c r="D343" s="2" t="s">
        <v>69</v>
      </c>
      <c r="E343" s="2">
        <v>1900.6</v>
      </c>
      <c r="F343" s="2" t="s">
        <v>69</v>
      </c>
    </row>
    <row r="344">
      <c r="A344" s="2" t="s">
        <v>5640</v>
      </c>
      <c r="B344" s="2" t="s">
        <v>5641</v>
      </c>
      <c r="C344" s="2">
        <v>132</v>
      </c>
      <c r="D344" s="2" t="s">
        <v>69</v>
      </c>
      <c r="E344" s="2">
        <v>38121.6</v>
      </c>
      <c r="F344" s="2" t="s">
        <v>69</v>
      </c>
    </row>
    <row r="345">
      <c r="A345" s="2" t="s">
        <v>13729</v>
      </c>
      <c r="B345" s="2" t="s">
        <v>13730</v>
      </c>
      <c r="C345" s="2">
        <v>-591</v>
      </c>
      <c r="D345" s="2" t="s">
        <v>69</v>
      </c>
      <c r="E345" s="2">
        <v>-11087.16</v>
      </c>
      <c r="F345" s="2" t="s">
        <v>69</v>
      </c>
    </row>
    <row r="346">
      <c r="A346" s="2" t="s">
        <v>12652</v>
      </c>
      <c r="B346" s="2" t="s">
        <v>12653</v>
      </c>
      <c r="C346" s="2">
        <v>77</v>
      </c>
      <c r="D346" s="2" t="s">
        <v>69</v>
      </c>
      <c r="E346" s="2">
        <v>5612.53</v>
      </c>
      <c r="F346" s="2" t="s">
        <v>69</v>
      </c>
    </row>
    <row r="347">
      <c r="A347" s="2" t="s">
        <v>5644</v>
      </c>
      <c r="B347" s="2" t="s">
        <v>5645</v>
      </c>
      <c r="C347" s="2">
        <v>6</v>
      </c>
      <c r="D347" s="2" t="s">
        <v>69</v>
      </c>
      <c r="E347" s="2">
        <v>227.76</v>
      </c>
      <c r="F347" s="2" t="s">
        <v>69</v>
      </c>
    </row>
    <row r="348">
      <c r="A348" s="2" t="s">
        <v>5644</v>
      </c>
      <c r="B348" s="2" t="s">
        <v>5645</v>
      </c>
      <c r="C348" s="2">
        <v>-443</v>
      </c>
      <c r="D348" s="2" t="s">
        <v>69</v>
      </c>
      <c r="E348" s="2">
        <v>-16816.28</v>
      </c>
      <c r="F348" s="2" t="s">
        <v>69</v>
      </c>
    </row>
    <row r="349">
      <c r="A349" s="2" t="s">
        <v>5646</v>
      </c>
      <c r="B349" s="2" t="s">
        <v>5647</v>
      </c>
      <c r="C349" s="2">
        <v>8</v>
      </c>
      <c r="D349" s="2" t="s">
        <v>69</v>
      </c>
      <c r="E349" s="2">
        <v>427.92</v>
      </c>
      <c r="F349" s="2" t="s">
        <v>69</v>
      </c>
    </row>
    <row r="350">
      <c r="A350" s="2" t="s">
        <v>12656</v>
      </c>
      <c r="B350" s="2" t="s">
        <v>12657</v>
      </c>
      <c r="C350" s="2">
        <v>78</v>
      </c>
      <c r="D350" s="2" t="s">
        <v>69</v>
      </c>
      <c r="E350" s="2">
        <v>4762.68</v>
      </c>
      <c r="F350" s="2" t="s">
        <v>69</v>
      </c>
    </row>
    <row r="351">
      <c r="A351" s="2" t="s">
        <v>13731</v>
      </c>
      <c r="B351" s="2" t="s">
        <v>13732</v>
      </c>
      <c r="C351" s="2">
        <v>-3651</v>
      </c>
      <c r="D351" s="2" t="s">
        <v>12371</v>
      </c>
      <c r="E351" s="2">
        <v>-37063.48</v>
      </c>
      <c r="F351" s="2" t="s">
        <v>12371</v>
      </c>
    </row>
    <row r="352">
      <c r="A352" s="2" t="s">
        <v>14476</v>
      </c>
      <c r="B352" s="2" t="s">
        <v>14477</v>
      </c>
      <c r="C352" s="2">
        <v>-273</v>
      </c>
      <c r="D352" s="2" t="s">
        <v>12371</v>
      </c>
      <c r="E352" s="2">
        <v>-13514.19</v>
      </c>
      <c r="F352" s="2" t="s">
        <v>12371</v>
      </c>
    </row>
    <row r="353">
      <c r="A353" s="2" t="s">
        <v>5648</v>
      </c>
      <c r="B353" s="2" t="s">
        <v>5649</v>
      </c>
      <c r="C353" s="2">
        <v>5607</v>
      </c>
      <c r="D353" s="2" t="s">
        <v>69</v>
      </c>
      <c r="E353" s="2">
        <v>92291.22</v>
      </c>
      <c r="F353" s="2" t="s">
        <v>69</v>
      </c>
    </row>
    <row r="354">
      <c r="A354" s="2" t="s">
        <v>5650</v>
      </c>
      <c r="B354" s="2" t="s">
        <v>5651</v>
      </c>
      <c r="C354" s="2">
        <v>66</v>
      </c>
      <c r="D354" s="2" t="s">
        <v>69</v>
      </c>
      <c r="E354" s="2">
        <v>24740.1</v>
      </c>
      <c r="F354" s="2" t="s">
        <v>69</v>
      </c>
    </row>
    <row r="355">
      <c r="A355" s="2" t="s">
        <v>12662</v>
      </c>
      <c r="B355" s="2" t="s">
        <v>12663</v>
      </c>
      <c r="C355" s="2">
        <v>1020</v>
      </c>
      <c r="D355" s="2" t="s">
        <v>69</v>
      </c>
      <c r="E355" s="2">
        <v>57823.8</v>
      </c>
      <c r="F355" s="2" t="s">
        <v>69</v>
      </c>
    </row>
    <row r="356">
      <c r="A356" s="2" t="s">
        <v>12662</v>
      </c>
      <c r="B356" s="2" t="s">
        <v>12663</v>
      </c>
      <c r="C356" s="2">
        <v>-657</v>
      </c>
      <c r="D356" s="2" t="s">
        <v>69</v>
      </c>
      <c r="E356" s="2">
        <v>-37245.33</v>
      </c>
      <c r="F356" s="2" t="s">
        <v>69</v>
      </c>
    </row>
    <row r="357">
      <c r="A357" s="2" t="s">
        <v>5652</v>
      </c>
      <c r="B357" s="2" t="s">
        <v>5653</v>
      </c>
      <c r="C357" s="2">
        <v>126</v>
      </c>
      <c r="D357" s="2" t="s">
        <v>69</v>
      </c>
      <c r="E357" s="2">
        <v>8443.26</v>
      </c>
      <c r="F357" s="2" t="s">
        <v>69</v>
      </c>
    </row>
    <row r="358">
      <c r="A358" s="2" t="s">
        <v>5656</v>
      </c>
      <c r="B358" s="2" t="s">
        <v>5657</v>
      </c>
      <c r="C358" s="2">
        <v>-285</v>
      </c>
      <c r="D358" s="2" t="s">
        <v>69</v>
      </c>
      <c r="E358" s="2">
        <v>-23808.9</v>
      </c>
      <c r="F358" s="2" t="s">
        <v>69</v>
      </c>
    </row>
    <row r="359">
      <c r="A359" s="2" t="s">
        <v>12668</v>
      </c>
      <c r="B359" s="2" t="s">
        <v>5659</v>
      </c>
      <c r="C359" s="2">
        <v>289</v>
      </c>
      <c r="D359" s="2" t="s">
        <v>69</v>
      </c>
      <c r="E359" s="2">
        <v>11970.38</v>
      </c>
      <c r="F359" s="2" t="s">
        <v>69</v>
      </c>
    </row>
    <row r="360">
      <c r="A360" s="2" t="s">
        <v>12671</v>
      </c>
      <c r="B360" s="2" t="s">
        <v>5661</v>
      </c>
      <c r="C360" s="2">
        <v>220</v>
      </c>
      <c r="D360" s="2" t="s">
        <v>69</v>
      </c>
      <c r="E360" s="2">
        <v>6384.4</v>
      </c>
      <c r="F360" s="2" t="s">
        <v>69</v>
      </c>
    </row>
    <row r="361">
      <c r="A361" s="2" t="s">
        <v>14478</v>
      </c>
      <c r="B361" s="2" t="s">
        <v>14479</v>
      </c>
      <c r="C361" s="2">
        <v>1354</v>
      </c>
      <c r="D361" s="2" t="s">
        <v>69</v>
      </c>
      <c r="E361" s="2">
        <v>28095.5</v>
      </c>
      <c r="F361" s="2" t="s">
        <v>69</v>
      </c>
    </row>
    <row r="362">
      <c r="A362" s="2" t="s">
        <v>5662</v>
      </c>
      <c r="B362" s="2" t="s">
        <v>5663</v>
      </c>
      <c r="C362" s="2">
        <v>42</v>
      </c>
      <c r="D362" s="2" t="s">
        <v>69</v>
      </c>
      <c r="E362" s="2">
        <v>9781.38</v>
      </c>
      <c r="F362" s="2" t="s">
        <v>69</v>
      </c>
    </row>
    <row r="363">
      <c r="A363" s="2" t="s">
        <v>5666</v>
      </c>
      <c r="B363" s="2" t="s">
        <v>5667</v>
      </c>
      <c r="C363" s="2">
        <v>-114</v>
      </c>
      <c r="D363" s="2" t="s">
        <v>69</v>
      </c>
      <c r="E363" s="2">
        <v>-22185.54</v>
      </c>
      <c r="F363" s="2" t="s">
        <v>69</v>
      </c>
    </row>
    <row r="364">
      <c r="A364" s="2" t="s">
        <v>5672</v>
      </c>
      <c r="B364" s="2" t="s">
        <v>5673</v>
      </c>
      <c r="C364" s="2">
        <v>-25</v>
      </c>
      <c r="D364" s="2" t="s">
        <v>69</v>
      </c>
      <c r="E364" s="2">
        <v>-9269</v>
      </c>
      <c r="F364" s="2" t="s">
        <v>69</v>
      </c>
    </row>
    <row r="365">
      <c r="A365" s="2" t="s">
        <v>13739</v>
      </c>
      <c r="B365" s="2" t="s">
        <v>13740</v>
      </c>
      <c r="C365" s="2">
        <v>114</v>
      </c>
      <c r="D365" s="2" t="s">
        <v>69</v>
      </c>
      <c r="E365" s="2">
        <v>7226.46</v>
      </c>
      <c r="F365" s="2" t="s">
        <v>69</v>
      </c>
    </row>
    <row r="366">
      <c r="A366" s="2" t="s">
        <v>14480</v>
      </c>
      <c r="B366" s="2" t="s">
        <v>14481</v>
      </c>
      <c r="C366" s="2">
        <v>-31</v>
      </c>
      <c r="D366" s="2" t="s">
        <v>69</v>
      </c>
      <c r="E366" s="2">
        <v>-5991.37</v>
      </c>
      <c r="F366" s="2" t="s">
        <v>69</v>
      </c>
    </row>
    <row r="367">
      <c r="A367" s="2" t="s">
        <v>5676</v>
      </c>
      <c r="B367" s="2" t="s">
        <v>5677</v>
      </c>
      <c r="C367" s="2">
        <v>-3130</v>
      </c>
      <c r="D367" s="2" t="s">
        <v>69</v>
      </c>
      <c r="E367" s="2">
        <v>-86732.3</v>
      </c>
      <c r="F367" s="2" t="s">
        <v>69</v>
      </c>
    </row>
    <row r="368">
      <c r="A368" s="2" t="s">
        <v>5678</v>
      </c>
      <c r="B368" s="2" t="s">
        <v>5679</v>
      </c>
      <c r="C368" s="2">
        <v>79</v>
      </c>
      <c r="D368" s="2" t="s">
        <v>69</v>
      </c>
      <c r="E368" s="2">
        <v>9202.71</v>
      </c>
      <c r="F368" s="2" t="s">
        <v>69</v>
      </c>
    </row>
    <row r="369">
      <c r="A369" s="2" t="s">
        <v>5682</v>
      </c>
      <c r="B369" s="2" t="s">
        <v>5683</v>
      </c>
      <c r="C369" s="2">
        <v>215</v>
      </c>
      <c r="D369" s="2" t="s">
        <v>69</v>
      </c>
      <c r="E369" s="2">
        <v>16512</v>
      </c>
      <c r="F369" s="2" t="s">
        <v>69</v>
      </c>
    </row>
    <row r="370">
      <c r="A370" s="2" t="s">
        <v>13741</v>
      </c>
      <c r="B370" s="2" t="s">
        <v>5685</v>
      </c>
      <c r="C370" s="2">
        <v>-925</v>
      </c>
      <c r="D370" s="2" t="s">
        <v>69</v>
      </c>
      <c r="E370" s="2">
        <v>-50051.75</v>
      </c>
      <c r="F370" s="2" t="s">
        <v>69</v>
      </c>
    </row>
    <row r="371">
      <c r="A371" s="2" t="s">
        <v>13741</v>
      </c>
      <c r="B371" s="2" t="s">
        <v>5685</v>
      </c>
      <c r="C371" s="2">
        <v>1431</v>
      </c>
      <c r="D371" s="2" t="s">
        <v>69</v>
      </c>
      <c r="E371" s="2">
        <v>77431.41</v>
      </c>
      <c r="F371" s="2" t="s">
        <v>69</v>
      </c>
    </row>
    <row r="372">
      <c r="A372" s="2" t="s">
        <v>12676</v>
      </c>
      <c r="B372" s="2" t="s">
        <v>12677</v>
      </c>
      <c r="C372" s="2">
        <v>59</v>
      </c>
      <c r="D372" s="2" t="s">
        <v>12678</v>
      </c>
      <c r="E372" s="2">
        <v>9233.85</v>
      </c>
      <c r="F372" s="2" t="s">
        <v>12678</v>
      </c>
    </row>
    <row r="373">
      <c r="A373" s="2" t="s">
        <v>5692</v>
      </c>
      <c r="B373" s="2" t="s">
        <v>5693</v>
      </c>
      <c r="C373" s="2">
        <v>-2560</v>
      </c>
      <c r="D373" s="2" t="s">
        <v>69</v>
      </c>
      <c r="E373" s="2">
        <v>-101273.6</v>
      </c>
      <c r="F373" s="2" t="s">
        <v>69</v>
      </c>
    </row>
    <row r="374">
      <c r="A374" s="2" t="s">
        <v>14482</v>
      </c>
      <c r="B374" s="2" t="s">
        <v>14483</v>
      </c>
      <c r="C374" s="2">
        <v>-2</v>
      </c>
      <c r="D374" s="2" t="s">
        <v>69</v>
      </c>
      <c r="E374" s="2">
        <v>-56</v>
      </c>
      <c r="F374" s="2" t="s">
        <v>69</v>
      </c>
    </row>
    <row r="375">
      <c r="A375" s="2" t="s">
        <v>14484</v>
      </c>
      <c r="B375" s="2" t="s">
        <v>14485</v>
      </c>
      <c r="C375" s="2">
        <v>2</v>
      </c>
      <c r="D375" s="2" t="s">
        <v>69</v>
      </c>
      <c r="E375" s="2">
        <v>5075</v>
      </c>
      <c r="F375" s="2" t="s">
        <v>69</v>
      </c>
    </row>
    <row r="376">
      <c r="A376" s="2" t="s">
        <v>5698</v>
      </c>
      <c r="B376" s="2" t="s">
        <v>5699</v>
      </c>
      <c r="C376" s="2">
        <v>1397</v>
      </c>
      <c r="D376" s="2" t="s">
        <v>69</v>
      </c>
      <c r="E376" s="2">
        <v>39395.4</v>
      </c>
      <c r="F376" s="2" t="s">
        <v>69</v>
      </c>
    </row>
    <row r="377">
      <c r="A377" s="2" t="s">
        <v>12682</v>
      </c>
      <c r="B377" s="2" t="s">
        <v>12683</v>
      </c>
      <c r="C377" s="2">
        <v>115</v>
      </c>
      <c r="D377" s="2" t="s">
        <v>69</v>
      </c>
      <c r="E377" s="2">
        <v>725.65</v>
      </c>
      <c r="F377" s="2" t="s">
        <v>69</v>
      </c>
    </row>
    <row r="378">
      <c r="A378" s="2" t="s">
        <v>14486</v>
      </c>
      <c r="B378" s="2" t="s">
        <v>14487</v>
      </c>
      <c r="C378" s="2">
        <v>2</v>
      </c>
      <c r="D378" s="2" t="s">
        <v>69</v>
      </c>
      <c r="E378" s="2">
        <v>15795</v>
      </c>
      <c r="F378" s="2" t="s">
        <v>69</v>
      </c>
    </row>
    <row r="379">
      <c r="A379" s="2" t="s">
        <v>5704</v>
      </c>
      <c r="B379" s="2" t="s">
        <v>5705</v>
      </c>
      <c r="C379" s="2">
        <v>-4</v>
      </c>
      <c r="D379" s="2" t="s">
        <v>69</v>
      </c>
      <c r="E379" s="2">
        <v>-440.12</v>
      </c>
      <c r="F379" s="2" t="s">
        <v>69</v>
      </c>
    </row>
    <row r="380">
      <c r="A380" s="2" t="s">
        <v>13747</v>
      </c>
      <c r="B380" s="2" t="s">
        <v>13748</v>
      </c>
      <c r="C380" s="2">
        <v>76</v>
      </c>
      <c r="D380" s="2" t="s">
        <v>69</v>
      </c>
      <c r="E380" s="2">
        <v>3996.08</v>
      </c>
      <c r="F380" s="2" t="s">
        <v>69</v>
      </c>
    </row>
    <row r="381">
      <c r="A381" s="2" t="s">
        <v>5708</v>
      </c>
      <c r="B381" s="2" t="s">
        <v>5709</v>
      </c>
      <c r="C381" s="2">
        <v>-651</v>
      </c>
      <c r="D381" s="2" t="s">
        <v>69</v>
      </c>
      <c r="E381" s="2">
        <v>-87976.14</v>
      </c>
      <c r="F381" s="2" t="s">
        <v>69</v>
      </c>
    </row>
    <row r="382">
      <c r="A382" s="2" t="s">
        <v>12686</v>
      </c>
      <c r="B382" s="2" t="s">
        <v>12687</v>
      </c>
      <c r="C382" s="2">
        <v>90</v>
      </c>
      <c r="D382" s="2" t="s">
        <v>69</v>
      </c>
      <c r="E382" s="2">
        <v>10593</v>
      </c>
      <c r="F382" s="2" t="s">
        <v>69</v>
      </c>
    </row>
    <row r="383">
      <c r="A383" s="2" t="s">
        <v>5714</v>
      </c>
      <c r="B383" s="2" t="s">
        <v>5715</v>
      </c>
      <c r="C383" s="2">
        <v>-1852</v>
      </c>
      <c r="D383" s="2" t="s">
        <v>69</v>
      </c>
      <c r="E383" s="2">
        <v>-104656.52</v>
      </c>
      <c r="F383" s="2" t="s">
        <v>69</v>
      </c>
    </row>
    <row r="384">
      <c r="A384" s="2" t="s">
        <v>14488</v>
      </c>
      <c r="B384" s="2" t="s">
        <v>14489</v>
      </c>
      <c r="C384" s="2">
        <v>-38</v>
      </c>
      <c r="D384" s="2" t="s">
        <v>69</v>
      </c>
      <c r="E384" s="2">
        <v>-1000.54</v>
      </c>
      <c r="F384" s="2" t="s">
        <v>69</v>
      </c>
    </row>
    <row r="385">
      <c r="A385" s="2" t="s">
        <v>5716</v>
      </c>
      <c r="B385" s="2" t="s">
        <v>5717</v>
      </c>
      <c r="C385" s="2">
        <v>-38</v>
      </c>
      <c r="D385" s="2" t="s">
        <v>69</v>
      </c>
      <c r="E385" s="2">
        <v>-7771.38</v>
      </c>
      <c r="F385" s="2" t="s">
        <v>69</v>
      </c>
    </row>
    <row r="386">
      <c r="A386" s="2" t="s">
        <v>5720</v>
      </c>
      <c r="B386" s="2" t="s">
        <v>5721</v>
      </c>
      <c r="C386" s="2">
        <v>327</v>
      </c>
      <c r="D386" s="2" t="s">
        <v>69</v>
      </c>
      <c r="E386" s="2">
        <v>27003.66</v>
      </c>
      <c r="F386" s="2" t="s">
        <v>69</v>
      </c>
    </row>
    <row r="387">
      <c r="A387" s="2" t="s">
        <v>13751</v>
      </c>
      <c r="B387" s="2" t="s">
        <v>5697</v>
      </c>
      <c r="C387" s="2">
        <v>1073</v>
      </c>
      <c r="D387" s="2" t="s">
        <v>69</v>
      </c>
      <c r="E387" s="2">
        <v>85249.85</v>
      </c>
      <c r="F387" s="2" t="s">
        <v>69</v>
      </c>
    </row>
    <row r="388">
      <c r="A388" s="2" t="s">
        <v>12690</v>
      </c>
      <c r="B388" s="2" t="s">
        <v>12691</v>
      </c>
      <c r="C388" s="2">
        <v>807</v>
      </c>
      <c r="D388" s="2" t="s">
        <v>69</v>
      </c>
      <c r="E388" s="2">
        <v>7755.27</v>
      </c>
      <c r="F388" s="2" t="s">
        <v>69</v>
      </c>
    </row>
    <row r="389">
      <c r="A389" s="2" t="s">
        <v>5722</v>
      </c>
      <c r="B389" s="2" t="s">
        <v>5723</v>
      </c>
      <c r="C389" s="2">
        <v>-2309</v>
      </c>
      <c r="D389" s="2" t="s">
        <v>69</v>
      </c>
      <c r="E389" s="2">
        <v>-67030.27</v>
      </c>
      <c r="F389" s="2" t="s">
        <v>69</v>
      </c>
    </row>
    <row r="390">
      <c r="A390" s="2" t="s">
        <v>5722</v>
      </c>
      <c r="B390" s="2" t="s">
        <v>5723</v>
      </c>
      <c r="C390" s="2">
        <v>380</v>
      </c>
      <c r="D390" s="2" t="s">
        <v>69</v>
      </c>
      <c r="E390" s="2">
        <v>11031.4</v>
      </c>
      <c r="F390" s="2" t="s">
        <v>69</v>
      </c>
    </row>
    <row r="391">
      <c r="A391" s="2" t="s">
        <v>5724</v>
      </c>
      <c r="B391" s="2" t="s">
        <v>13752</v>
      </c>
      <c r="C391" s="2">
        <v>77</v>
      </c>
      <c r="D391" s="2" t="s">
        <v>69</v>
      </c>
      <c r="E391" s="2">
        <v>11700.92</v>
      </c>
      <c r="F391" s="2" t="s">
        <v>69</v>
      </c>
    </row>
    <row r="392">
      <c r="A392" s="2" t="s">
        <v>5726</v>
      </c>
      <c r="B392" s="2" t="s">
        <v>5727</v>
      </c>
      <c r="C392" s="2">
        <v>-1287</v>
      </c>
      <c r="D392" s="2" t="s">
        <v>69</v>
      </c>
      <c r="E392" s="2">
        <v>-184298.4</v>
      </c>
      <c r="F392" s="2" t="s">
        <v>69</v>
      </c>
    </row>
    <row r="393">
      <c r="A393" s="2" t="s">
        <v>5726</v>
      </c>
      <c r="B393" s="2" t="s">
        <v>5727</v>
      </c>
      <c r="C393" s="2">
        <v>114</v>
      </c>
      <c r="D393" s="2" t="s">
        <v>69</v>
      </c>
      <c r="E393" s="2">
        <v>16324.8</v>
      </c>
      <c r="F393" s="2" t="s">
        <v>69</v>
      </c>
    </row>
    <row r="394">
      <c r="A394" s="2" t="s">
        <v>5726</v>
      </c>
      <c r="B394" s="2" t="s">
        <v>14490</v>
      </c>
      <c r="C394" s="2">
        <v>1</v>
      </c>
      <c r="D394" s="2" t="s">
        <v>69</v>
      </c>
      <c r="E394" s="2">
        <v>299.5</v>
      </c>
      <c r="F394" s="2" t="s">
        <v>69</v>
      </c>
    </row>
    <row r="395">
      <c r="A395" s="2" t="s">
        <v>5726</v>
      </c>
      <c r="B395" s="2" t="s">
        <v>14491</v>
      </c>
      <c r="C395" s="2">
        <v>-1</v>
      </c>
      <c r="D395" s="2" t="s">
        <v>69</v>
      </c>
      <c r="E395" s="2">
        <v>-75</v>
      </c>
      <c r="F395" s="2" t="s">
        <v>69</v>
      </c>
    </row>
    <row r="396">
      <c r="A396" s="2" t="s">
        <v>14492</v>
      </c>
      <c r="B396" s="2" t="s">
        <v>14493</v>
      </c>
      <c r="C396" s="2">
        <v>2536</v>
      </c>
      <c r="D396" s="2" t="s">
        <v>12368</v>
      </c>
      <c r="E396" s="2">
        <v>23531.73</v>
      </c>
      <c r="F396" s="2" t="s">
        <v>12368</v>
      </c>
    </row>
    <row r="397">
      <c r="A397" s="2" t="s">
        <v>13755</v>
      </c>
      <c r="B397" s="2" t="s">
        <v>13756</v>
      </c>
      <c r="C397" s="2">
        <v>609</v>
      </c>
      <c r="D397" s="2" t="s">
        <v>69</v>
      </c>
      <c r="E397" s="2">
        <v>13251.84</v>
      </c>
      <c r="F397" s="2" t="s">
        <v>69</v>
      </c>
    </row>
    <row r="398">
      <c r="A398" s="2" t="s">
        <v>5730</v>
      </c>
      <c r="B398" s="2" t="s">
        <v>5731</v>
      </c>
      <c r="C398" s="2">
        <v>41</v>
      </c>
      <c r="D398" s="2" t="s">
        <v>69</v>
      </c>
      <c r="E398" s="2">
        <v>8526.77</v>
      </c>
      <c r="F398" s="2" t="s">
        <v>69</v>
      </c>
    </row>
    <row r="399">
      <c r="A399" s="2" t="s">
        <v>5736</v>
      </c>
      <c r="B399" s="2" t="s">
        <v>5737</v>
      </c>
      <c r="C399" s="2">
        <v>106</v>
      </c>
      <c r="D399" s="2" t="s">
        <v>69</v>
      </c>
      <c r="E399" s="2">
        <v>8411.1</v>
      </c>
      <c r="F399" s="2" t="s">
        <v>69</v>
      </c>
    </row>
    <row r="400">
      <c r="A400" s="2" t="s">
        <v>5736</v>
      </c>
      <c r="B400" s="2" t="s">
        <v>5737</v>
      </c>
      <c r="C400" s="2">
        <v>-2</v>
      </c>
      <c r="D400" s="2" t="s">
        <v>69</v>
      </c>
      <c r="E400" s="2">
        <v>-158.7</v>
      </c>
      <c r="F400" s="2" t="s">
        <v>69</v>
      </c>
    </row>
    <row r="401">
      <c r="A401" s="2" t="s">
        <v>14494</v>
      </c>
      <c r="B401" s="2" t="s">
        <v>14495</v>
      </c>
      <c r="C401" s="2">
        <v>-2637</v>
      </c>
      <c r="D401" s="2" t="s">
        <v>69</v>
      </c>
      <c r="E401" s="2">
        <v>-26000.82</v>
      </c>
      <c r="F401" s="2" t="s">
        <v>69</v>
      </c>
    </row>
    <row r="402">
      <c r="A402" s="2" t="s">
        <v>14496</v>
      </c>
      <c r="B402" s="2" t="s">
        <v>14497</v>
      </c>
      <c r="C402" s="2">
        <v>250</v>
      </c>
      <c r="D402" s="2" t="s">
        <v>69</v>
      </c>
      <c r="E402" s="2">
        <v>7425</v>
      </c>
      <c r="F402" s="2" t="s">
        <v>69</v>
      </c>
    </row>
    <row r="403">
      <c r="A403" s="2" t="s">
        <v>5740</v>
      </c>
      <c r="B403" s="2" t="s">
        <v>5741</v>
      </c>
      <c r="C403" s="2">
        <v>228</v>
      </c>
      <c r="D403" s="2" t="s">
        <v>69</v>
      </c>
      <c r="E403" s="2">
        <v>9995.52</v>
      </c>
      <c r="F403" s="2" t="s">
        <v>69</v>
      </c>
    </row>
    <row r="404">
      <c r="A404" s="2" t="s">
        <v>12702</v>
      </c>
      <c r="B404" s="2" t="s">
        <v>12703</v>
      </c>
      <c r="C404" s="2">
        <v>494</v>
      </c>
      <c r="D404" s="2" t="s">
        <v>69</v>
      </c>
      <c r="E404" s="2">
        <v>19424.08</v>
      </c>
      <c r="F404" s="2" t="s">
        <v>69</v>
      </c>
    </row>
    <row r="405">
      <c r="A405" s="2" t="s">
        <v>12702</v>
      </c>
      <c r="B405" s="2" t="s">
        <v>12703</v>
      </c>
      <c r="C405" s="2">
        <v>-312</v>
      </c>
      <c r="D405" s="2" t="s">
        <v>69</v>
      </c>
      <c r="E405" s="2">
        <v>-12267.84</v>
      </c>
      <c r="F405" s="2" t="s">
        <v>69</v>
      </c>
    </row>
    <row r="406">
      <c r="A406" s="2" t="s">
        <v>5752</v>
      </c>
      <c r="B406" s="2" t="s">
        <v>5753</v>
      </c>
      <c r="C406" s="2">
        <v>561</v>
      </c>
      <c r="D406" s="2" t="s">
        <v>69</v>
      </c>
      <c r="E406" s="2">
        <v>19937.94</v>
      </c>
      <c r="F406" s="2" t="s">
        <v>69</v>
      </c>
    </row>
    <row r="407">
      <c r="A407" s="2" t="s">
        <v>5754</v>
      </c>
      <c r="B407" s="2" t="s">
        <v>5755</v>
      </c>
      <c r="C407" s="2">
        <v>-1969</v>
      </c>
      <c r="D407" s="2" t="s">
        <v>69</v>
      </c>
      <c r="E407" s="2">
        <v>-100340.24</v>
      </c>
      <c r="F407" s="2" t="s">
        <v>69</v>
      </c>
    </row>
    <row r="408">
      <c r="A408" s="2" t="s">
        <v>12706</v>
      </c>
      <c r="B408" s="2" t="s">
        <v>12707</v>
      </c>
      <c r="C408" s="2">
        <v>104</v>
      </c>
      <c r="D408" s="2" t="s">
        <v>69</v>
      </c>
      <c r="E408" s="2">
        <v>1138.8</v>
      </c>
      <c r="F408" s="2" t="s">
        <v>69</v>
      </c>
    </row>
    <row r="409">
      <c r="A409" s="2" t="s">
        <v>14498</v>
      </c>
      <c r="B409" s="2" t="s">
        <v>14499</v>
      </c>
      <c r="C409" s="2">
        <v>-88</v>
      </c>
      <c r="D409" s="2" t="s">
        <v>13199</v>
      </c>
      <c r="E409" s="2">
        <v>-2746.91</v>
      </c>
      <c r="F409" s="2" t="s">
        <v>13199</v>
      </c>
    </row>
    <row r="410">
      <c r="A410" s="2" t="s">
        <v>5760</v>
      </c>
      <c r="B410" s="2" t="s">
        <v>5761</v>
      </c>
      <c r="C410" s="2">
        <v>1687</v>
      </c>
      <c r="D410" s="2" t="s">
        <v>69</v>
      </c>
      <c r="E410" s="2">
        <v>27514.97</v>
      </c>
      <c r="F410" s="2" t="s">
        <v>69</v>
      </c>
    </row>
    <row r="411">
      <c r="A411" s="2" t="s">
        <v>5770</v>
      </c>
      <c r="B411" s="2" t="s">
        <v>5771</v>
      </c>
      <c r="C411" s="2">
        <v>1085</v>
      </c>
      <c r="D411" s="2" t="s">
        <v>69</v>
      </c>
      <c r="E411" s="2">
        <v>66011.4</v>
      </c>
      <c r="F411" s="2" t="s">
        <v>69</v>
      </c>
    </row>
    <row r="412">
      <c r="A412" s="2" t="s">
        <v>5772</v>
      </c>
      <c r="B412" s="2" t="s">
        <v>5773</v>
      </c>
      <c r="C412" s="2">
        <v>1769</v>
      </c>
      <c r="D412" s="2" t="s">
        <v>69</v>
      </c>
      <c r="E412" s="2">
        <v>109041.16</v>
      </c>
      <c r="F412" s="2" t="s">
        <v>69</v>
      </c>
    </row>
    <row r="413">
      <c r="A413" s="2" t="s">
        <v>13761</v>
      </c>
      <c r="B413" s="2" t="s">
        <v>13762</v>
      </c>
      <c r="C413" s="2">
        <v>157</v>
      </c>
      <c r="D413" s="2" t="s">
        <v>12368</v>
      </c>
      <c r="E413" s="2">
        <v>2288.23</v>
      </c>
      <c r="F413" s="2" t="s">
        <v>12368</v>
      </c>
    </row>
    <row r="414">
      <c r="A414" s="2" t="s">
        <v>13763</v>
      </c>
      <c r="B414" s="2" t="s">
        <v>13764</v>
      </c>
      <c r="C414" s="2">
        <v>-1956</v>
      </c>
      <c r="D414" s="2" t="s">
        <v>12371</v>
      </c>
      <c r="E414" s="2">
        <v>-59908.86</v>
      </c>
      <c r="F414" s="2" t="s">
        <v>12371</v>
      </c>
    </row>
    <row r="415">
      <c r="A415" s="2" t="s">
        <v>13765</v>
      </c>
      <c r="B415" s="2" t="s">
        <v>13766</v>
      </c>
      <c r="C415" s="2">
        <v>51</v>
      </c>
      <c r="D415" s="2" t="s">
        <v>69</v>
      </c>
      <c r="E415" s="2">
        <v>1605.99</v>
      </c>
      <c r="F415" s="2" t="s">
        <v>69</v>
      </c>
    </row>
    <row r="416">
      <c r="A416" s="2" t="s">
        <v>13767</v>
      </c>
      <c r="B416" s="2" t="s">
        <v>13768</v>
      </c>
      <c r="C416" s="2">
        <v>-3033</v>
      </c>
      <c r="D416" s="2" t="s">
        <v>69</v>
      </c>
      <c r="E416" s="2">
        <v>-63147.06</v>
      </c>
      <c r="F416" s="2" t="s">
        <v>69</v>
      </c>
    </row>
    <row r="417">
      <c r="A417" s="2" t="s">
        <v>5776</v>
      </c>
      <c r="B417" s="2" t="s">
        <v>5777</v>
      </c>
      <c r="C417" s="2">
        <v>214</v>
      </c>
      <c r="D417" s="2" t="s">
        <v>69</v>
      </c>
      <c r="E417" s="2">
        <v>9908.2</v>
      </c>
      <c r="F417" s="2" t="s">
        <v>69</v>
      </c>
    </row>
    <row r="418">
      <c r="A418" s="2" t="s">
        <v>5778</v>
      </c>
      <c r="B418" s="2" t="s">
        <v>5779</v>
      </c>
      <c r="C418" s="2">
        <v>-240</v>
      </c>
      <c r="D418" s="2" t="s">
        <v>69</v>
      </c>
      <c r="E418" s="2">
        <v>-57506.4</v>
      </c>
      <c r="F418" s="2" t="s">
        <v>69</v>
      </c>
    </row>
    <row r="419">
      <c r="A419" s="2" t="s">
        <v>13769</v>
      </c>
      <c r="B419" s="2" t="s">
        <v>5781</v>
      </c>
      <c r="C419" s="2">
        <v>106</v>
      </c>
      <c r="D419" s="2" t="s">
        <v>69</v>
      </c>
      <c r="E419" s="2">
        <v>25084.9</v>
      </c>
      <c r="F419" s="2" t="s">
        <v>69</v>
      </c>
    </row>
    <row r="420">
      <c r="A420" s="2" t="s">
        <v>14500</v>
      </c>
      <c r="B420" s="2" t="s">
        <v>14501</v>
      </c>
      <c r="C420" s="2">
        <v>-696</v>
      </c>
      <c r="D420" s="2" t="s">
        <v>69</v>
      </c>
      <c r="E420" s="2">
        <v>-13258.8</v>
      </c>
      <c r="F420" s="2" t="s">
        <v>69</v>
      </c>
    </row>
    <row r="421">
      <c r="A421" s="2" t="s">
        <v>12710</v>
      </c>
      <c r="B421" s="2" t="s">
        <v>12711</v>
      </c>
      <c r="C421" s="2">
        <v>-950</v>
      </c>
      <c r="D421" s="2" t="s">
        <v>69</v>
      </c>
      <c r="E421" s="2">
        <v>-56838.5</v>
      </c>
      <c r="F421" s="2" t="s">
        <v>69</v>
      </c>
    </row>
    <row r="422">
      <c r="A422" s="2" t="s">
        <v>5784</v>
      </c>
      <c r="B422" s="2" t="s">
        <v>5785</v>
      </c>
      <c r="C422" s="2">
        <v>87</v>
      </c>
      <c r="D422" s="2" t="s">
        <v>69</v>
      </c>
      <c r="E422" s="2">
        <v>10871.52</v>
      </c>
      <c r="F422" s="2" t="s">
        <v>69</v>
      </c>
    </row>
    <row r="423">
      <c r="A423" s="2" t="s">
        <v>5786</v>
      </c>
      <c r="B423" s="2" t="s">
        <v>5787</v>
      </c>
      <c r="C423" s="2">
        <v>-16</v>
      </c>
      <c r="D423" s="2" t="s">
        <v>69</v>
      </c>
      <c r="E423" s="2">
        <v>-2126.88</v>
      </c>
      <c r="F423" s="2" t="s">
        <v>69</v>
      </c>
    </row>
    <row r="424">
      <c r="A424" s="2" t="s">
        <v>12713</v>
      </c>
      <c r="B424" s="2" t="s">
        <v>12714</v>
      </c>
      <c r="C424" s="2">
        <v>2</v>
      </c>
      <c r="D424" s="2" t="s">
        <v>69</v>
      </c>
      <c r="E424" s="2">
        <v>422.16</v>
      </c>
      <c r="F424" s="2" t="s">
        <v>69</v>
      </c>
    </row>
    <row r="425">
      <c r="A425" s="2" t="s">
        <v>5792</v>
      </c>
      <c r="B425" s="2" t="s">
        <v>5793</v>
      </c>
      <c r="C425" s="2">
        <v>-1275</v>
      </c>
      <c r="D425" s="2" t="s">
        <v>69</v>
      </c>
      <c r="E425" s="2">
        <v>-68505.75</v>
      </c>
      <c r="F425" s="2" t="s">
        <v>69</v>
      </c>
    </row>
    <row r="426">
      <c r="A426" s="2" t="s">
        <v>13773</v>
      </c>
      <c r="B426" s="2" t="s">
        <v>13774</v>
      </c>
      <c r="C426" s="2">
        <v>-4</v>
      </c>
      <c r="D426" s="2" t="s">
        <v>12371</v>
      </c>
      <c r="E426" s="2">
        <v>-157.69</v>
      </c>
      <c r="F426" s="2" t="s">
        <v>12371</v>
      </c>
    </row>
    <row r="427">
      <c r="A427" s="2" t="s">
        <v>5796</v>
      </c>
      <c r="B427" s="2" t="s">
        <v>5797</v>
      </c>
      <c r="C427" s="2">
        <v>31</v>
      </c>
      <c r="D427" s="2" t="s">
        <v>69</v>
      </c>
      <c r="E427" s="2">
        <v>4251.96</v>
      </c>
      <c r="F427" s="2" t="s">
        <v>69</v>
      </c>
    </row>
    <row r="428">
      <c r="A428" s="2" t="s">
        <v>5798</v>
      </c>
      <c r="B428" s="2" t="s">
        <v>5799</v>
      </c>
      <c r="C428" s="2">
        <v>300</v>
      </c>
      <c r="D428" s="2" t="s">
        <v>69</v>
      </c>
      <c r="E428" s="2">
        <v>6663</v>
      </c>
      <c r="F428" s="2" t="s">
        <v>69</v>
      </c>
    </row>
    <row r="429">
      <c r="A429" s="2" t="s">
        <v>14502</v>
      </c>
      <c r="B429" s="2" t="s">
        <v>14503</v>
      </c>
      <c r="C429" s="2">
        <v>-362</v>
      </c>
      <c r="D429" s="2" t="s">
        <v>12371</v>
      </c>
      <c r="E429" s="2">
        <v>-26952.33</v>
      </c>
      <c r="F429" s="2" t="s">
        <v>12371</v>
      </c>
    </row>
    <row r="430">
      <c r="A430" s="2" t="s">
        <v>12721</v>
      </c>
      <c r="B430" s="2" t="s">
        <v>5803</v>
      </c>
      <c r="C430" s="2">
        <v>-34</v>
      </c>
      <c r="D430" s="2" t="s">
        <v>69</v>
      </c>
      <c r="E430" s="2">
        <v>-4219.4</v>
      </c>
      <c r="F430" s="2" t="s">
        <v>69</v>
      </c>
    </row>
    <row r="431">
      <c r="A431" s="2" t="s">
        <v>12721</v>
      </c>
      <c r="B431" s="2" t="s">
        <v>5803</v>
      </c>
      <c r="C431" s="2">
        <v>297</v>
      </c>
      <c r="D431" s="2" t="s">
        <v>69</v>
      </c>
      <c r="E431" s="2">
        <v>36857.7</v>
      </c>
      <c r="F431" s="2" t="s">
        <v>69</v>
      </c>
    </row>
    <row r="432">
      <c r="A432" s="2" t="s">
        <v>5804</v>
      </c>
      <c r="B432" s="2" t="s">
        <v>5805</v>
      </c>
      <c r="C432" s="2">
        <v>-115</v>
      </c>
      <c r="D432" s="2" t="s">
        <v>69</v>
      </c>
      <c r="E432" s="2">
        <v>-10294.8</v>
      </c>
      <c r="F432" s="2" t="s">
        <v>69</v>
      </c>
    </row>
    <row r="433">
      <c r="A433" s="2" t="s">
        <v>12722</v>
      </c>
      <c r="B433" s="2" t="s">
        <v>12723</v>
      </c>
      <c r="C433" s="2">
        <v>-380</v>
      </c>
      <c r="D433" s="2" t="s">
        <v>69</v>
      </c>
      <c r="E433" s="2">
        <v>-5578.4</v>
      </c>
      <c r="F433" s="2" t="s">
        <v>69</v>
      </c>
    </row>
    <row r="434">
      <c r="A434" s="2" t="s">
        <v>5806</v>
      </c>
      <c r="B434" s="2" t="s">
        <v>5807</v>
      </c>
      <c r="C434" s="2">
        <v>803</v>
      </c>
      <c r="D434" s="2" t="s">
        <v>69</v>
      </c>
      <c r="E434" s="2">
        <v>91373.37</v>
      </c>
      <c r="F434" s="2" t="s">
        <v>69</v>
      </c>
    </row>
    <row r="435">
      <c r="A435" s="2" t="s">
        <v>5808</v>
      </c>
      <c r="B435" s="2" t="s">
        <v>5809</v>
      </c>
      <c r="C435" s="2">
        <v>-106</v>
      </c>
      <c r="D435" s="2" t="s">
        <v>69</v>
      </c>
      <c r="E435" s="2">
        <v>-4753.04</v>
      </c>
      <c r="F435" s="2" t="s">
        <v>69</v>
      </c>
    </row>
    <row r="436">
      <c r="A436" s="2" t="s">
        <v>5808</v>
      </c>
      <c r="B436" s="2" t="s">
        <v>5809</v>
      </c>
      <c r="C436" s="2">
        <v>3125</v>
      </c>
      <c r="D436" s="2" t="s">
        <v>69</v>
      </c>
      <c r="E436" s="2">
        <v>140125</v>
      </c>
      <c r="F436" s="2" t="s">
        <v>69</v>
      </c>
    </row>
    <row r="437">
      <c r="A437" s="2" t="s">
        <v>14504</v>
      </c>
      <c r="B437" s="2" t="s">
        <v>14505</v>
      </c>
      <c r="C437" s="2">
        <v>-1</v>
      </c>
      <c r="D437" s="2" t="s">
        <v>69</v>
      </c>
      <c r="E437" s="2">
        <v>-345</v>
      </c>
      <c r="F437" s="2" t="s">
        <v>69</v>
      </c>
    </row>
    <row r="438">
      <c r="A438" s="2" t="s">
        <v>5810</v>
      </c>
      <c r="B438" s="2" t="s">
        <v>5811</v>
      </c>
      <c r="C438" s="2">
        <v>275</v>
      </c>
      <c r="D438" s="2" t="s">
        <v>69</v>
      </c>
      <c r="E438" s="2">
        <v>53886.25</v>
      </c>
      <c r="F438" s="2" t="s">
        <v>69</v>
      </c>
    </row>
    <row r="439">
      <c r="A439" s="2" t="s">
        <v>14506</v>
      </c>
      <c r="B439" s="2" t="s">
        <v>14507</v>
      </c>
      <c r="C439" s="2">
        <v>1</v>
      </c>
      <c r="D439" s="2" t="s">
        <v>69</v>
      </c>
      <c r="E439" s="2">
        <v>442.5</v>
      </c>
      <c r="F439" s="2" t="s">
        <v>69</v>
      </c>
    </row>
    <row r="440">
      <c r="A440" s="2" t="s">
        <v>14508</v>
      </c>
      <c r="B440" s="2" t="s">
        <v>14509</v>
      </c>
      <c r="C440" s="2">
        <v>-1</v>
      </c>
      <c r="D440" s="2" t="s">
        <v>69</v>
      </c>
      <c r="E440" s="2">
        <v>-134.5</v>
      </c>
      <c r="F440" s="2" t="s">
        <v>69</v>
      </c>
    </row>
    <row r="441">
      <c r="A441" s="2" t="s">
        <v>14510</v>
      </c>
      <c r="B441" s="2" t="s">
        <v>14511</v>
      </c>
      <c r="C441" s="2">
        <v>-1</v>
      </c>
      <c r="D441" s="2" t="s">
        <v>69</v>
      </c>
      <c r="E441" s="2">
        <v>-682.5</v>
      </c>
      <c r="F441" s="2" t="s">
        <v>69</v>
      </c>
    </row>
    <row r="442">
      <c r="A442" s="2" t="s">
        <v>13776</v>
      </c>
      <c r="B442" s="2" t="s">
        <v>5813</v>
      </c>
      <c r="C442" s="2">
        <v>-78</v>
      </c>
      <c r="D442" s="2" t="s">
        <v>69</v>
      </c>
      <c r="E442" s="2">
        <v>-20149.74</v>
      </c>
      <c r="F442" s="2" t="s">
        <v>69</v>
      </c>
    </row>
    <row r="443">
      <c r="A443" s="2" t="s">
        <v>13776</v>
      </c>
      <c r="B443" s="2" t="s">
        <v>5813</v>
      </c>
      <c r="C443" s="2">
        <v>214</v>
      </c>
      <c r="D443" s="2" t="s">
        <v>69</v>
      </c>
      <c r="E443" s="2">
        <v>55282.62</v>
      </c>
      <c r="F443" s="2" t="s">
        <v>69</v>
      </c>
    </row>
    <row r="444">
      <c r="A444" s="2" t="s">
        <v>5814</v>
      </c>
      <c r="B444" s="2" t="s">
        <v>5815</v>
      </c>
      <c r="C444" s="2">
        <v>-25</v>
      </c>
      <c r="D444" s="2" t="s">
        <v>69</v>
      </c>
      <c r="E444" s="2">
        <v>-7558.5</v>
      </c>
      <c r="F444" s="2" t="s">
        <v>69</v>
      </c>
    </row>
    <row r="445">
      <c r="A445" s="2" t="s">
        <v>12726</v>
      </c>
      <c r="B445" s="2" t="s">
        <v>5819</v>
      </c>
      <c r="C445" s="2">
        <v>-890</v>
      </c>
      <c r="D445" s="2" t="s">
        <v>69</v>
      </c>
      <c r="E445" s="2">
        <v>-40575.1</v>
      </c>
      <c r="F445" s="2" t="s">
        <v>69</v>
      </c>
    </row>
    <row r="446">
      <c r="A446" s="2" t="s">
        <v>13777</v>
      </c>
      <c r="B446" s="2" t="s">
        <v>5821</v>
      </c>
      <c r="C446" s="2">
        <v>-42</v>
      </c>
      <c r="D446" s="2" t="s">
        <v>69</v>
      </c>
      <c r="E446" s="2">
        <v>-4592.7</v>
      </c>
      <c r="F446" s="2" t="s">
        <v>69</v>
      </c>
    </row>
    <row r="447">
      <c r="A447" s="2" t="s">
        <v>13777</v>
      </c>
      <c r="B447" s="2" t="s">
        <v>5821</v>
      </c>
      <c r="C447" s="2">
        <v>86</v>
      </c>
      <c r="D447" s="2" t="s">
        <v>69</v>
      </c>
      <c r="E447" s="2">
        <v>9404.1</v>
      </c>
      <c r="F447" s="2" t="s">
        <v>69</v>
      </c>
    </row>
    <row r="448">
      <c r="A448" s="2" t="s">
        <v>12727</v>
      </c>
      <c r="B448" s="2" t="s">
        <v>12728</v>
      </c>
      <c r="C448" s="2">
        <v>68</v>
      </c>
      <c r="D448" s="2" t="s">
        <v>69</v>
      </c>
      <c r="E448" s="2">
        <v>6162.84</v>
      </c>
      <c r="F448" s="2" t="s">
        <v>69</v>
      </c>
    </row>
    <row r="449">
      <c r="A449" s="2" t="s">
        <v>5822</v>
      </c>
      <c r="B449" s="2" t="s">
        <v>5823</v>
      </c>
      <c r="C449" s="2">
        <v>-55</v>
      </c>
      <c r="D449" s="2" t="s">
        <v>69</v>
      </c>
      <c r="E449" s="2">
        <v>-4815.8</v>
      </c>
      <c r="F449" s="2" t="s">
        <v>69</v>
      </c>
    </row>
    <row r="450">
      <c r="A450" s="2" t="s">
        <v>5822</v>
      </c>
      <c r="B450" s="2" t="s">
        <v>5823</v>
      </c>
      <c r="C450" s="2">
        <v>55</v>
      </c>
      <c r="D450" s="2" t="s">
        <v>69</v>
      </c>
      <c r="E450" s="2">
        <v>4815.8</v>
      </c>
      <c r="F450" s="2" t="s">
        <v>69</v>
      </c>
    </row>
    <row r="451">
      <c r="A451" s="2" t="s">
        <v>5826</v>
      </c>
      <c r="B451" s="2" t="s">
        <v>5827</v>
      </c>
      <c r="C451" s="2">
        <v>97</v>
      </c>
      <c r="D451" s="2" t="s">
        <v>69</v>
      </c>
      <c r="E451" s="2">
        <v>22827.98</v>
      </c>
      <c r="F451" s="2" t="s">
        <v>69</v>
      </c>
    </row>
    <row r="452">
      <c r="A452" s="2" t="s">
        <v>5826</v>
      </c>
      <c r="B452" s="2" t="s">
        <v>5827</v>
      </c>
      <c r="C452" s="2">
        <v>-188</v>
      </c>
      <c r="D452" s="2" t="s">
        <v>69</v>
      </c>
      <c r="E452" s="2">
        <v>-44243.92</v>
      </c>
      <c r="F452" s="2" t="s">
        <v>69</v>
      </c>
    </row>
    <row r="453">
      <c r="A453" s="2" t="s">
        <v>5832</v>
      </c>
      <c r="B453" s="2" t="s">
        <v>5833</v>
      </c>
      <c r="C453" s="2">
        <v>1285</v>
      </c>
      <c r="D453" s="2" t="s">
        <v>69</v>
      </c>
      <c r="E453" s="2">
        <v>37175.05</v>
      </c>
      <c r="F453" s="2" t="s">
        <v>69</v>
      </c>
    </row>
    <row r="454">
      <c r="A454" s="2" t="s">
        <v>12736</v>
      </c>
      <c r="B454" s="2" t="s">
        <v>12737</v>
      </c>
      <c r="C454" s="2">
        <v>-2116</v>
      </c>
      <c r="D454" s="2" t="s">
        <v>69</v>
      </c>
      <c r="E454" s="2">
        <v>-61258.2</v>
      </c>
      <c r="F454" s="2" t="s">
        <v>69</v>
      </c>
    </row>
    <row r="455">
      <c r="A455" s="2" t="s">
        <v>13783</v>
      </c>
      <c r="B455" s="2" t="s">
        <v>13784</v>
      </c>
      <c r="C455" s="2">
        <v>2013</v>
      </c>
      <c r="D455" s="2" t="s">
        <v>12371</v>
      </c>
      <c r="E455" s="2">
        <v>31437.78</v>
      </c>
      <c r="F455" s="2" t="s">
        <v>12371</v>
      </c>
    </row>
    <row r="456">
      <c r="A456" s="2" t="s">
        <v>14512</v>
      </c>
      <c r="B456" s="2" t="s">
        <v>14513</v>
      </c>
      <c r="C456" s="2">
        <v>-13</v>
      </c>
      <c r="D456" s="2" t="s">
        <v>69</v>
      </c>
      <c r="E456" s="2">
        <v>-1709.5</v>
      </c>
      <c r="F456" s="2" t="s">
        <v>69</v>
      </c>
    </row>
    <row r="457">
      <c r="A457" s="2" t="s">
        <v>14514</v>
      </c>
      <c r="B457" s="2" t="s">
        <v>14515</v>
      </c>
      <c r="C457" s="2">
        <v>-10</v>
      </c>
      <c r="D457" s="2" t="s">
        <v>69</v>
      </c>
      <c r="E457" s="2">
        <v>-605</v>
      </c>
      <c r="F457" s="2" t="s">
        <v>69</v>
      </c>
    </row>
    <row r="458">
      <c r="A458" s="2" t="s">
        <v>5834</v>
      </c>
      <c r="B458" s="2" t="s">
        <v>5835</v>
      </c>
      <c r="C458" s="2">
        <v>1995</v>
      </c>
      <c r="D458" s="2" t="s">
        <v>69</v>
      </c>
      <c r="E458" s="2">
        <v>41895</v>
      </c>
      <c r="F458" s="2" t="s">
        <v>69</v>
      </c>
    </row>
    <row r="459">
      <c r="A459" s="2" t="s">
        <v>12738</v>
      </c>
      <c r="B459" s="2" t="s">
        <v>12739</v>
      </c>
      <c r="C459" s="2">
        <v>1815</v>
      </c>
      <c r="D459" s="2" t="s">
        <v>69</v>
      </c>
      <c r="E459" s="2">
        <v>16516.5</v>
      </c>
      <c r="F459" s="2" t="s">
        <v>69</v>
      </c>
    </row>
    <row r="460">
      <c r="A460" s="2" t="s">
        <v>13787</v>
      </c>
      <c r="B460" s="2" t="s">
        <v>5839</v>
      </c>
      <c r="C460" s="2">
        <v>34</v>
      </c>
      <c r="D460" s="2" t="s">
        <v>69</v>
      </c>
      <c r="E460" s="2">
        <v>20263.66</v>
      </c>
      <c r="F460" s="2" t="s">
        <v>69</v>
      </c>
    </row>
    <row r="461">
      <c r="A461" s="2" t="s">
        <v>13787</v>
      </c>
      <c r="B461" s="2" t="s">
        <v>5839</v>
      </c>
      <c r="C461" s="2">
        <v>-2</v>
      </c>
      <c r="D461" s="2" t="s">
        <v>69</v>
      </c>
      <c r="E461" s="2">
        <v>-1191.98</v>
      </c>
      <c r="F461" s="2" t="s">
        <v>69</v>
      </c>
    </row>
    <row r="462">
      <c r="A462" s="2" t="s">
        <v>5842</v>
      </c>
      <c r="B462" s="2" t="s">
        <v>5843</v>
      </c>
      <c r="C462" s="2">
        <v>-668</v>
      </c>
      <c r="D462" s="2" t="s">
        <v>69</v>
      </c>
      <c r="E462" s="2">
        <v>-15531</v>
      </c>
      <c r="F462" s="2" t="s">
        <v>69</v>
      </c>
    </row>
    <row r="463">
      <c r="A463" s="2" t="s">
        <v>12740</v>
      </c>
      <c r="B463" s="2" t="s">
        <v>5845</v>
      </c>
      <c r="C463" s="2">
        <v>2164</v>
      </c>
      <c r="D463" s="2" t="s">
        <v>69</v>
      </c>
      <c r="E463" s="2">
        <v>30057.96</v>
      </c>
      <c r="F463" s="2" t="s">
        <v>69</v>
      </c>
    </row>
    <row r="464">
      <c r="A464" s="2" t="s">
        <v>5846</v>
      </c>
      <c r="B464" s="2" t="s">
        <v>5847</v>
      </c>
      <c r="C464" s="2">
        <v>2786</v>
      </c>
      <c r="D464" s="2" t="s">
        <v>69</v>
      </c>
      <c r="E464" s="2">
        <v>113223.04</v>
      </c>
      <c r="F464" s="2" t="s">
        <v>69</v>
      </c>
    </row>
    <row r="465">
      <c r="A465" s="2" t="s">
        <v>5848</v>
      </c>
      <c r="B465" s="2" t="s">
        <v>5849</v>
      </c>
      <c r="C465" s="2">
        <v>258</v>
      </c>
      <c r="D465" s="2" t="s">
        <v>69</v>
      </c>
      <c r="E465" s="2">
        <v>37407.42</v>
      </c>
      <c r="F465" s="2" t="s">
        <v>69</v>
      </c>
    </row>
    <row r="466">
      <c r="A466" s="2" t="s">
        <v>7194</v>
      </c>
      <c r="B466" s="2" t="s">
        <v>7195</v>
      </c>
      <c r="C466" s="2">
        <v>-229</v>
      </c>
      <c r="D466" s="2" t="s">
        <v>69</v>
      </c>
      <c r="E466" s="2">
        <v>-13483.52</v>
      </c>
      <c r="F466" s="2" t="s">
        <v>69</v>
      </c>
    </row>
    <row r="467">
      <c r="A467" s="2" t="s">
        <v>5854</v>
      </c>
      <c r="B467" s="2" t="s">
        <v>5855</v>
      </c>
      <c r="C467" s="2">
        <v>300</v>
      </c>
      <c r="D467" s="2" t="s">
        <v>69</v>
      </c>
      <c r="E467" s="2">
        <v>30807</v>
      </c>
      <c r="F467" s="2" t="s">
        <v>69</v>
      </c>
    </row>
    <row r="468">
      <c r="A468" s="2" t="s">
        <v>5856</v>
      </c>
      <c r="B468" s="2" t="s">
        <v>5857</v>
      </c>
      <c r="C468" s="2">
        <v>-144</v>
      </c>
      <c r="D468" s="2" t="s">
        <v>69</v>
      </c>
      <c r="E468" s="2">
        <v>-25305.12</v>
      </c>
      <c r="F468" s="2" t="s">
        <v>69</v>
      </c>
    </row>
    <row r="469">
      <c r="A469" s="2" t="s">
        <v>13790</v>
      </c>
      <c r="B469" s="2" t="s">
        <v>13791</v>
      </c>
      <c r="C469" s="2">
        <v>592</v>
      </c>
      <c r="D469" s="2" t="s">
        <v>69</v>
      </c>
      <c r="E469" s="2">
        <v>25367.2</v>
      </c>
      <c r="F469" s="2" t="s">
        <v>69</v>
      </c>
    </row>
    <row r="470">
      <c r="A470" s="2" t="s">
        <v>5858</v>
      </c>
      <c r="B470" s="2" t="s">
        <v>5859</v>
      </c>
      <c r="C470" s="2">
        <v>-70</v>
      </c>
      <c r="D470" s="2" t="s">
        <v>69</v>
      </c>
      <c r="E470" s="2">
        <v>-16992.5</v>
      </c>
      <c r="F470" s="2" t="s">
        <v>69</v>
      </c>
    </row>
    <row r="471">
      <c r="A471" s="2" t="s">
        <v>12743</v>
      </c>
      <c r="B471" s="2" t="s">
        <v>12744</v>
      </c>
      <c r="C471" s="2">
        <v>3749</v>
      </c>
      <c r="D471" s="2" t="s">
        <v>69</v>
      </c>
      <c r="E471" s="2">
        <v>66132.36</v>
      </c>
      <c r="F471" s="2" t="s">
        <v>69</v>
      </c>
    </row>
    <row r="472">
      <c r="A472" s="2" t="s">
        <v>12745</v>
      </c>
      <c r="B472" s="2" t="s">
        <v>12746</v>
      </c>
      <c r="C472" s="2">
        <v>771</v>
      </c>
      <c r="D472" s="2" t="s">
        <v>69</v>
      </c>
      <c r="E472" s="2">
        <v>40130.55</v>
      </c>
      <c r="F472" s="2" t="s">
        <v>69</v>
      </c>
    </row>
    <row r="473">
      <c r="A473" s="2" t="s">
        <v>5862</v>
      </c>
      <c r="B473" s="2" t="s">
        <v>5863</v>
      </c>
      <c r="C473" s="2">
        <v>-1072</v>
      </c>
      <c r="D473" s="2" t="s">
        <v>69</v>
      </c>
      <c r="E473" s="2">
        <v>-24613.12</v>
      </c>
      <c r="F473" s="2" t="s">
        <v>69</v>
      </c>
    </row>
    <row r="474">
      <c r="A474" s="2" t="s">
        <v>5864</v>
      </c>
      <c r="B474" s="2" t="s">
        <v>5865</v>
      </c>
      <c r="C474" s="2">
        <v>-27</v>
      </c>
      <c r="D474" s="2" t="s">
        <v>69</v>
      </c>
      <c r="E474" s="2">
        <v>-960.12</v>
      </c>
      <c r="F474" s="2" t="s">
        <v>69</v>
      </c>
    </row>
    <row r="475">
      <c r="A475" s="2" t="s">
        <v>12747</v>
      </c>
      <c r="B475" s="2" t="s">
        <v>12748</v>
      </c>
      <c r="C475" s="2">
        <v>37</v>
      </c>
      <c r="D475" s="2" t="s">
        <v>69</v>
      </c>
      <c r="E475" s="2">
        <v>239.76</v>
      </c>
      <c r="F475" s="2" t="s">
        <v>69</v>
      </c>
    </row>
    <row r="476">
      <c r="A476" s="2" t="s">
        <v>13794</v>
      </c>
      <c r="B476" s="2" t="s">
        <v>13795</v>
      </c>
      <c r="C476" s="2">
        <v>3620</v>
      </c>
      <c r="D476" s="2" t="s">
        <v>69</v>
      </c>
      <c r="E476" s="2">
        <v>38697.8</v>
      </c>
      <c r="F476" s="2" t="s">
        <v>69</v>
      </c>
    </row>
    <row r="477">
      <c r="A477" s="2" t="s">
        <v>5870</v>
      </c>
      <c r="B477" s="2" t="s">
        <v>5871</v>
      </c>
      <c r="C477" s="2">
        <v>-3420</v>
      </c>
      <c r="D477" s="2" t="s">
        <v>69</v>
      </c>
      <c r="E477" s="2">
        <v>-33721.2</v>
      </c>
      <c r="F477" s="2" t="s">
        <v>69</v>
      </c>
    </row>
    <row r="478">
      <c r="A478" s="2" t="s">
        <v>5872</v>
      </c>
      <c r="B478" s="2" t="s">
        <v>5873</v>
      </c>
      <c r="C478" s="2">
        <v>38</v>
      </c>
      <c r="D478" s="2" t="s">
        <v>69</v>
      </c>
      <c r="E478" s="2">
        <v>1665.16</v>
      </c>
      <c r="F478" s="2" t="s">
        <v>69</v>
      </c>
    </row>
    <row r="479">
      <c r="A479" s="2" t="s">
        <v>5872</v>
      </c>
      <c r="B479" s="2" t="s">
        <v>5873</v>
      </c>
      <c r="C479" s="2">
        <v>-91</v>
      </c>
      <c r="D479" s="2" t="s">
        <v>69</v>
      </c>
      <c r="E479" s="2">
        <v>-3987.62</v>
      </c>
      <c r="F479" s="2" t="s">
        <v>69</v>
      </c>
    </row>
    <row r="480">
      <c r="A480" s="2" t="s">
        <v>5874</v>
      </c>
      <c r="B480" s="2" t="s">
        <v>5875</v>
      </c>
      <c r="C480" s="2">
        <v>-2363</v>
      </c>
      <c r="D480" s="2" t="s">
        <v>69</v>
      </c>
      <c r="E480" s="2">
        <v>-24882.39</v>
      </c>
      <c r="F480" s="2" t="s">
        <v>69</v>
      </c>
    </row>
    <row r="481">
      <c r="A481" s="2" t="s">
        <v>5876</v>
      </c>
      <c r="B481" s="2" t="s">
        <v>5877</v>
      </c>
      <c r="C481" s="2">
        <v>16</v>
      </c>
      <c r="D481" s="2" t="s">
        <v>69</v>
      </c>
      <c r="E481" s="2">
        <v>2316</v>
      </c>
      <c r="F481" s="2" t="s">
        <v>69</v>
      </c>
    </row>
    <row r="482">
      <c r="A482" s="2" t="s">
        <v>5876</v>
      </c>
      <c r="B482" s="2" t="s">
        <v>5877</v>
      </c>
      <c r="C482" s="2">
        <v>-16</v>
      </c>
      <c r="D482" s="2" t="s">
        <v>69</v>
      </c>
      <c r="E482" s="2">
        <v>-2316</v>
      </c>
      <c r="F482" s="2" t="s">
        <v>69</v>
      </c>
    </row>
    <row r="483">
      <c r="A483" s="2" t="s">
        <v>7204</v>
      </c>
      <c r="B483" s="2" t="s">
        <v>7205</v>
      </c>
      <c r="C483" s="2">
        <v>-316</v>
      </c>
      <c r="D483" s="2" t="s">
        <v>69</v>
      </c>
      <c r="E483" s="2">
        <v>-20881.28</v>
      </c>
      <c r="F483" s="2" t="s">
        <v>69</v>
      </c>
    </row>
    <row r="484">
      <c r="A484" s="2" t="s">
        <v>5878</v>
      </c>
      <c r="B484" s="2" t="s">
        <v>5879</v>
      </c>
      <c r="C484" s="2">
        <v>360</v>
      </c>
      <c r="D484" s="2" t="s">
        <v>69</v>
      </c>
      <c r="E484" s="2">
        <v>31050</v>
      </c>
      <c r="F484" s="2" t="s">
        <v>69</v>
      </c>
    </row>
    <row r="485">
      <c r="A485" s="2" t="s">
        <v>14516</v>
      </c>
      <c r="B485" s="2" t="s">
        <v>14517</v>
      </c>
      <c r="C485" s="2">
        <v>345</v>
      </c>
      <c r="D485" s="2" t="s">
        <v>69</v>
      </c>
      <c r="E485" s="2">
        <v>24733.05</v>
      </c>
      <c r="F485" s="2" t="s">
        <v>69</v>
      </c>
    </row>
    <row r="486">
      <c r="A486" s="2" t="s">
        <v>12753</v>
      </c>
      <c r="B486" s="2" t="s">
        <v>12754</v>
      </c>
      <c r="C486" s="2">
        <v>-2474</v>
      </c>
      <c r="D486" s="2" t="s">
        <v>69</v>
      </c>
      <c r="E486" s="2">
        <v>-65214.64</v>
      </c>
      <c r="F486" s="2" t="s">
        <v>69</v>
      </c>
    </row>
    <row r="487">
      <c r="A487" s="2" t="s">
        <v>5884</v>
      </c>
      <c r="B487" s="2" t="s">
        <v>5885</v>
      </c>
      <c r="C487" s="2">
        <v>19</v>
      </c>
      <c r="D487" s="2" t="s">
        <v>69</v>
      </c>
      <c r="E487" s="2">
        <v>499.51</v>
      </c>
      <c r="F487" s="2" t="s">
        <v>69</v>
      </c>
    </row>
    <row r="488">
      <c r="A488" s="2" t="s">
        <v>14518</v>
      </c>
      <c r="B488" s="2" t="s">
        <v>14519</v>
      </c>
      <c r="C488" s="2">
        <v>3</v>
      </c>
      <c r="D488" s="2" t="s">
        <v>69</v>
      </c>
      <c r="E488" s="2">
        <v>468</v>
      </c>
      <c r="F488" s="2" t="s">
        <v>69</v>
      </c>
    </row>
    <row r="489">
      <c r="A489" s="2" t="s">
        <v>14520</v>
      </c>
      <c r="B489" s="2" t="s">
        <v>14521</v>
      </c>
      <c r="C489" s="2">
        <v>-3</v>
      </c>
      <c r="D489" s="2" t="s">
        <v>69</v>
      </c>
      <c r="E489" s="2">
        <v>-168</v>
      </c>
      <c r="F489" s="2" t="s">
        <v>69</v>
      </c>
    </row>
    <row r="490">
      <c r="A490" s="2" t="s">
        <v>14522</v>
      </c>
      <c r="B490" s="2" t="s">
        <v>14523</v>
      </c>
      <c r="C490" s="2">
        <v>-3</v>
      </c>
      <c r="D490" s="2" t="s">
        <v>69</v>
      </c>
      <c r="E490" s="2">
        <v>-160.5</v>
      </c>
      <c r="F490" s="2" t="s">
        <v>69</v>
      </c>
    </row>
    <row r="491">
      <c r="A491" s="2" t="s">
        <v>5886</v>
      </c>
      <c r="B491" s="2" t="s">
        <v>5887</v>
      </c>
      <c r="C491" s="2">
        <v>5430</v>
      </c>
      <c r="D491" s="2" t="s">
        <v>69</v>
      </c>
      <c r="E491" s="2">
        <v>146121.3</v>
      </c>
      <c r="F491" s="2" t="s">
        <v>69</v>
      </c>
    </row>
    <row r="492">
      <c r="A492" s="2" t="s">
        <v>14524</v>
      </c>
      <c r="B492" s="2" t="s">
        <v>14525</v>
      </c>
      <c r="C492" s="2">
        <v>287</v>
      </c>
      <c r="D492" s="2" t="s">
        <v>69</v>
      </c>
      <c r="E492" s="2">
        <v>3555.93</v>
      </c>
      <c r="F492" s="2" t="s">
        <v>69</v>
      </c>
    </row>
    <row r="493">
      <c r="A493" s="2" t="s">
        <v>13812</v>
      </c>
      <c r="B493" s="2" t="s">
        <v>13813</v>
      </c>
      <c r="C493" s="2">
        <v>126</v>
      </c>
      <c r="D493" s="2" t="s">
        <v>69</v>
      </c>
      <c r="E493" s="2">
        <v>1416.24</v>
      </c>
      <c r="F493" s="2" t="s">
        <v>69</v>
      </c>
    </row>
    <row r="494">
      <c r="A494" s="2" t="s">
        <v>316</v>
      </c>
      <c r="B494" s="2" t="s">
        <v>5896</v>
      </c>
      <c r="C494" s="2">
        <v>1</v>
      </c>
      <c r="D494" s="2" t="s">
        <v>69</v>
      </c>
      <c r="E494" s="2">
        <v>325</v>
      </c>
      <c r="F494" s="2" t="s">
        <v>69</v>
      </c>
    </row>
    <row r="495">
      <c r="A495" s="2" t="s">
        <v>12764</v>
      </c>
      <c r="B495" s="2" t="s">
        <v>5898</v>
      </c>
      <c r="C495" s="2">
        <v>-112</v>
      </c>
      <c r="D495" s="2" t="s">
        <v>69</v>
      </c>
      <c r="E495" s="2">
        <v>-4606.56</v>
      </c>
      <c r="F495" s="2" t="s">
        <v>69</v>
      </c>
    </row>
    <row r="496">
      <c r="A496" s="2" t="s">
        <v>5909</v>
      </c>
      <c r="B496" s="2" t="s">
        <v>5910</v>
      </c>
      <c r="C496" s="2">
        <v>4</v>
      </c>
      <c r="D496" s="2" t="s">
        <v>69</v>
      </c>
      <c r="E496" s="2">
        <v>985.68</v>
      </c>
      <c r="F496" s="2" t="s">
        <v>69</v>
      </c>
    </row>
    <row r="497">
      <c r="A497" s="2" t="s">
        <v>5911</v>
      </c>
      <c r="B497" s="2" t="s">
        <v>5912</v>
      </c>
      <c r="C497" s="2">
        <v>-97</v>
      </c>
      <c r="D497" s="2" t="s">
        <v>69</v>
      </c>
      <c r="E497" s="2">
        <v>-14227.96</v>
      </c>
      <c r="F497" s="2" t="s">
        <v>69</v>
      </c>
    </row>
    <row r="498">
      <c r="A498" s="2" t="s">
        <v>5913</v>
      </c>
      <c r="B498" s="2" t="s">
        <v>12767</v>
      </c>
      <c r="C498" s="2">
        <v>925</v>
      </c>
      <c r="D498" s="2" t="s">
        <v>69</v>
      </c>
      <c r="E498" s="2">
        <v>9879</v>
      </c>
      <c r="F498" s="2" t="s">
        <v>69</v>
      </c>
    </row>
    <row r="499">
      <c r="A499" s="2" t="s">
        <v>5913</v>
      </c>
      <c r="B499" s="2" t="s">
        <v>12767</v>
      </c>
      <c r="C499" s="2">
        <v>-1031</v>
      </c>
      <c r="D499" s="2" t="s">
        <v>69</v>
      </c>
      <c r="E499" s="2">
        <v>-11011.08</v>
      </c>
      <c r="F499" s="2" t="s">
        <v>69</v>
      </c>
    </row>
    <row r="500">
      <c r="A500" s="2" t="s">
        <v>5915</v>
      </c>
      <c r="B500" s="2" t="s">
        <v>5916</v>
      </c>
      <c r="C500" s="2">
        <v>-1692</v>
      </c>
      <c r="D500" s="2" t="s">
        <v>69</v>
      </c>
      <c r="E500" s="2">
        <v>-98305.2</v>
      </c>
      <c r="F500" s="2" t="s">
        <v>69</v>
      </c>
    </row>
    <row r="501">
      <c r="A501" s="2" t="s">
        <v>14526</v>
      </c>
      <c r="B501" s="2" t="s">
        <v>14527</v>
      </c>
      <c r="C501" s="2">
        <v>2</v>
      </c>
      <c r="D501" s="2" t="s">
        <v>69</v>
      </c>
      <c r="E501" s="2">
        <v>1205</v>
      </c>
      <c r="F501" s="2" t="s">
        <v>69</v>
      </c>
    </row>
    <row r="502">
      <c r="A502" s="2" t="s">
        <v>14528</v>
      </c>
      <c r="B502" s="2" t="s">
        <v>14529</v>
      </c>
      <c r="C502" s="2">
        <v>-3</v>
      </c>
      <c r="D502" s="2" t="s">
        <v>69</v>
      </c>
      <c r="E502" s="2">
        <v>-529.5</v>
      </c>
      <c r="F502" s="2" t="s">
        <v>69</v>
      </c>
    </row>
    <row r="503">
      <c r="A503" s="2" t="s">
        <v>14530</v>
      </c>
      <c r="B503" s="2" t="s">
        <v>14531</v>
      </c>
      <c r="C503" s="2">
        <v>-2</v>
      </c>
      <c r="D503" s="2" t="s">
        <v>69</v>
      </c>
      <c r="E503" s="2">
        <v>-72</v>
      </c>
      <c r="F503" s="2" t="s">
        <v>69</v>
      </c>
    </row>
    <row r="504">
      <c r="A504" s="2" t="s">
        <v>5917</v>
      </c>
      <c r="B504" s="2" t="s">
        <v>5918</v>
      </c>
      <c r="C504" s="2">
        <v>-171</v>
      </c>
      <c r="D504" s="2" t="s">
        <v>69</v>
      </c>
      <c r="E504" s="2">
        <v>-8666.28</v>
      </c>
      <c r="F504" s="2" t="s">
        <v>69</v>
      </c>
    </row>
    <row r="505">
      <c r="A505" s="2" t="s">
        <v>5917</v>
      </c>
      <c r="B505" s="2" t="s">
        <v>5918</v>
      </c>
      <c r="C505" s="2">
        <v>1220</v>
      </c>
      <c r="D505" s="2" t="s">
        <v>69</v>
      </c>
      <c r="E505" s="2">
        <v>61829.6</v>
      </c>
      <c r="F505" s="2" t="s">
        <v>69</v>
      </c>
    </row>
    <row r="506">
      <c r="A506" s="2" t="s">
        <v>13823</v>
      </c>
      <c r="B506" s="2" t="s">
        <v>13824</v>
      </c>
      <c r="C506" s="2">
        <v>-728</v>
      </c>
      <c r="D506" s="2" t="s">
        <v>13738</v>
      </c>
      <c r="E506" s="2">
        <v>-16811.36</v>
      </c>
      <c r="F506" s="2" t="s">
        <v>13738</v>
      </c>
    </row>
    <row r="507">
      <c r="A507" s="2" t="s">
        <v>13825</v>
      </c>
      <c r="B507" s="2" t="s">
        <v>13826</v>
      </c>
      <c r="C507" s="2">
        <v>-38</v>
      </c>
      <c r="D507" s="2" t="s">
        <v>69</v>
      </c>
      <c r="E507" s="2">
        <v>-1415.5</v>
      </c>
      <c r="F507" s="2" t="s">
        <v>69</v>
      </c>
    </row>
    <row r="508">
      <c r="A508" s="2" t="s">
        <v>12778</v>
      </c>
      <c r="B508" s="2" t="s">
        <v>12779</v>
      </c>
      <c r="C508" s="2">
        <v>89</v>
      </c>
      <c r="D508" s="2" t="s">
        <v>69</v>
      </c>
      <c r="E508" s="2">
        <v>4460.68</v>
      </c>
      <c r="F508" s="2" t="s">
        <v>69</v>
      </c>
    </row>
    <row r="509">
      <c r="A509" s="2" t="s">
        <v>5927</v>
      </c>
      <c r="B509" s="2" t="s">
        <v>5928</v>
      </c>
      <c r="C509" s="2">
        <v>87</v>
      </c>
      <c r="D509" s="2" t="s">
        <v>69</v>
      </c>
      <c r="E509" s="2">
        <v>15357.24</v>
      </c>
      <c r="F509" s="2" t="s">
        <v>69</v>
      </c>
    </row>
    <row r="510">
      <c r="A510" s="2" t="s">
        <v>5945</v>
      </c>
      <c r="B510" s="2" t="s">
        <v>5946</v>
      </c>
      <c r="C510" s="2">
        <v>-123</v>
      </c>
      <c r="D510" s="2" t="s">
        <v>69</v>
      </c>
      <c r="E510" s="2">
        <v>-1926.18</v>
      </c>
      <c r="F510" s="2" t="s">
        <v>69</v>
      </c>
    </row>
    <row r="511">
      <c r="A511" s="2" t="s">
        <v>14532</v>
      </c>
      <c r="B511" s="2" t="s">
        <v>14533</v>
      </c>
      <c r="C511" s="2">
        <v>380</v>
      </c>
      <c r="D511" s="2" t="s">
        <v>69</v>
      </c>
      <c r="E511" s="2">
        <v>6479</v>
      </c>
      <c r="F511" s="2" t="s">
        <v>69</v>
      </c>
    </row>
    <row r="512">
      <c r="A512" s="2" t="s">
        <v>12793</v>
      </c>
      <c r="B512" s="2" t="s">
        <v>5948</v>
      </c>
      <c r="C512" s="2">
        <v>-38</v>
      </c>
      <c r="D512" s="2" t="s">
        <v>69</v>
      </c>
      <c r="E512" s="2">
        <v>-1716.08</v>
      </c>
      <c r="F512" s="2" t="s">
        <v>69</v>
      </c>
    </row>
    <row r="513">
      <c r="A513" s="2" t="s">
        <v>14534</v>
      </c>
      <c r="B513" s="2" t="s">
        <v>14535</v>
      </c>
      <c r="C513" s="2">
        <v>-295</v>
      </c>
      <c r="D513" s="2" t="s">
        <v>69</v>
      </c>
      <c r="E513" s="2">
        <v>-22204.65</v>
      </c>
      <c r="F513" s="2" t="s">
        <v>69</v>
      </c>
    </row>
    <row r="514">
      <c r="A514" s="2" t="s">
        <v>5951</v>
      </c>
      <c r="B514" s="2" t="s">
        <v>5952</v>
      </c>
      <c r="C514" s="2">
        <v>8</v>
      </c>
      <c r="D514" s="2" t="s">
        <v>69</v>
      </c>
      <c r="E514" s="2">
        <v>1244</v>
      </c>
      <c r="F514" s="2" t="s">
        <v>69</v>
      </c>
    </row>
    <row r="515">
      <c r="A515" s="2" t="s">
        <v>13843</v>
      </c>
      <c r="B515" s="2" t="s">
        <v>13844</v>
      </c>
      <c r="C515" s="2">
        <v>-19</v>
      </c>
      <c r="D515" s="2" t="s">
        <v>12678</v>
      </c>
      <c r="E515" s="2">
        <v>-679.26</v>
      </c>
      <c r="F515" s="2" t="s">
        <v>12678</v>
      </c>
    </row>
    <row r="516">
      <c r="A516" s="2" t="s">
        <v>5957</v>
      </c>
      <c r="B516" s="2" t="s">
        <v>5958</v>
      </c>
      <c r="C516" s="2">
        <v>21</v>
      </c>
      <c r="D516" s="2" t="s">
        <v>69</v>
      </c>
      <c r="E516" s="2">
        <v>2400.09</v>
      </c>
      <c r="F516" s="2" t="s">
        <v>69</v>
      </c>
    </row>
    <row r="517">
      <c r="A517" s="2" t="s">
        <v>5961</v>
      </c>
      <c r="B517" s="2" t="s">
        <v>5962</v>
      </c>
      <c r="C517" s="2">
        <v>-3139</v>
      </c>
      <c r="D517" s="2" t="s">
        <v>69</v>
      </c>
      <c r="E517" s="2">
        <v>-55340.57</v>
      </c>
      <c r="F517" s="2" t="s">
        <v>69</v>
      </c>
    </row>
    <row r="518">
      <c r="A518" s="2" t="s">
        <v>5961</v>
      </c>
      <c r="B518" s="2" t="s">
        <v>5962</v>
      </c>
      <c r="C518" s="2">
        <v>27</v>
      </c>
      <c r="D518" s="2" t="s">
        <v>69</v>
      </c>
      <c r="E518" s="2">
        <v>476.01</v>
      </c>
      <c r="F518" s="2" t="s">
        <v>69</v>
      </c>
    </row>
    <row r="519">
      <c r="A519" s="2" t="s">
        <v>5963</v>
      </c>
      <c r="B519" s="2" t="s">
        <v>5964</v>
      </c>
      <c r="C519" s="2">
        <v>-437</v>
      </c>
      <c r="D519" s="2" t="s">
        <v>69</v>
      </c>
      <c r="E519" s="2">
        <v>-14919.18</v>
      </c>
      <c r="F519" s="2" t="s">
        <v>69</v>
      </c>
    </row>
    <row r="520">
      <c r="A520" s="2" t="s">
        <v>14536</v>
      </c>
      <c r="B520" s="2" t="s">
        <v>14537</v>
      </c>
      <c r="C520" s="2">
        <v>325</v>
      </c>
      <c r="D520" s="2" t="s">
        <v>13301</v>
      </c>
      <c r="E520" s="2">
        <v>-257.48</v>
      </c>
      <c r="F520" s="2" t="s">
        <v>13301</v>
      </c>
    </row>
    <row r="521">
      <c r="A521" s="2" t="s">
        <v>14538</v>
      </c>
      <c r="B521" s="2" t="s">
        <v>14539</v>
      </c>
      <c r="C521" s="2">
        <v>13</v>
      </c>
      <c r="D521" s="2" t="s">
        <v>69</v>
      </c>
      <c r="E521" s="2">
        <v>466.18</v>
      </c>
      <c r="F521" s="2" t="s">
        <v>69</v>
      </c>
    </row>
    <row r="522">
      <c r="A522" s="2" t="s">
        <v>5977</v>
      </c>
      <c r="B522" s="2" t="s">
        <v>5978</v>
      </c>
      <c r="C522" s="2">
        <v>-150</v>
      </c>
      <c r="D522" s="2" t="s">
        <v>69</v>
      </c>
      <c r="E522" s="2">
        <v>-24372</v>
      </c>
      <c r="F522" s="2" t="s">
        <v>69</v>
      </c>
    </row>
    <row r="523">
      <c r="A523" s="2" t="s">
        <v>12806</v>
      </c>
      <c r="B523" s="2" t="s">
        <v>12807</v>
      </c>
      <c r="C523" s="2">
        <v>45</v>
      </c>
      <c r="D523" s="2" t="s">
        <v>69</v>
      </c>
      <c r="E523" s="2">
        <v>5176.35</v>
      </c>
      <c r="F523" s="2" t="s">
        <v>69</v>
      </c>
    </row>
    <row r="524">
      <c r="A524" s="2" t="s">
        <v>12806</v>
      </c>
      <c r="B524" s="2" t="s">
        <v>12807</v>
      </c>
      <c r="C524" s="2">
        <v>-911</v>
      </c>
      <c r="D524" s="2" t="s">
        <v>69</v>
      </c>
      <c r="E524" s="2">
        <v>-104792.33</v>
      </c>
      <c r="F524" s="2" t="s">
        <v>69</v>
      </c>
    </row>
    <row r="525">
      <c r="A525" s="2" t="s">
        <v>5979</v>
      </c>
      <c r="B525" s="2" t="s">
        <v>5980</v>
      </c>
      <c r="C525" s="2">
        <v>-1159</v>
      </c>
      <c r="D525" s="2" t="s">
        <v>69</v>
      </c>
      <c r="E525" s="2">
        <v>-34781.59</v>
      </c>
      <c r="F525" s="2" t="s">
        <v>69</v>
      </c>
    </row>
    <row r="526">
      <c r="A526" s="2" t="s">
        <v>5987</v>
      </c>
      <c r="B526" s="2" t="s">
        <v>5988</v>
      </c>
      <c r="C526" s="2">
        <v>-4290</v>
      </c>
      <c r="D526" s="2" t="s">
        <v>69</v>
      </c>
      <c r="E526" s="2">
        <v>-127198.5</v>
      </c>
      <c r="F526" s="2" t="s">
        <v>69</v>
      </c>
    </row>
    <row r="527">
      <c r="A527" s="2" t="s">
        <v>12809</v>
      </c>
      <c r="B527" s="2" t="s">
        <v>12810</v>
      </c>
      <c r="C527" s="2">
        <v>156</v>
      </c>
      <c r="D527" s="2" t="s">
        <v>69</v>
      </c>
      <c r="E527" s="2">
        <v>2928.12</v>
      </c>
      <c r="F527" s="2" t="s">
        <v>69</v>
      </c>
    </row>
    <row r="528">
      <c r="A528" s="2" t="s">
        <v>5989</v>
      </c>
      <c r="B528" s="2" t="s">
        <v>5990</v>
      </c>
      <c r="C528" s="2">
        <v>57</v>
      </c>
      <c r="D528" s="2" t="s">
        <v>69</v>
      </c>
      <c r="E528" s="2">
        <v>6711.18</v>
      </c>
      <c r="F528" s="2" t="s">
        <v>69</v>
      </c>
    </row>
    <row r="529">
      <c r="A529" s="2" t="s">
        <v>13855</v>
      </c>
      <c r="B529" s="2" t="s">
        <v>13856</v>
      </c>
      <c r="C529" s="2">
        <v>-43</v>
      </c>
      <c r="D529" s="2" t="s">
        <v>69</v>
      </c>
      <c r="E529" s="2">
        <v>-10502.75</v>
      </c>
      <c r="F529" s="2" t="s">
        <v>69</v>
      </c>
    </row>
    <row r="530">
      <c r="A530" s="2" t="s">
        <v>13859</v>
      </c>
      <c r="B530" s="2" t="s">
        <v>13860</v>
      </c>
      <c r="C530" s="2">
        <v>-1404</v>
      </c>
      <c r="D530" s="2" t="s">
        <v>69</v>
      </c>
      <c r="E530" s="2">
        <v>-34089.12</v>
      </c>
      <c r="F530" s="2" t="s">
        <v>69</v>
      </c>
    </row>
    <row r="531">
      <c r="A531" s="2" t="s">
        <v>13861</v>
      </c>
      <c r="B531" s="2" t="s">
        <v>13862</v>
      </c>
      <c r="C531" s="2">
        <v>-400</v>
      </c>
      <c r="D531" s="2" t="s">
        <v>12371</v>
      </c>
      <c r="E531" s="2">
        <v>-41484.6</v>
      </c>
      <c r="F531" s="2" t="s">
        <v>12371</v>
      </c>
    </row>
    <row r="532">
      <c r="A532" s="2" t="s">
        <v>14540</v>
      </c>
      <c r="B532" s="2" t="s">
        <v>14541</v>
      </c>
      <c r="C532" s="2">
        <v>170</v>
      </c>
      <c r="D532" s="2" t="s">
        <v>69</v>
      </c>
      <c r="E532" s="2">
        <v>8663.2</v>
      </c>
      <c r="F532" s="2" t="s">
        <v>69</v>
      </c>
    </row>
    <row r="533">
      <c r="A533" s="2" t="s">
        <v>12811</v>
      </c>
      <c r="B533" s="2" t="s">
        <v>12812</v>
      </c>
      <c r="C533" s="2">
        <v>82</v>
      </c>
      <c r="D533" s="2" t="s">
        <v>69</v>
      </c>
      <c r="E533" s="2">
        <v>1423.52</v>
      </c>
      <c r="F533" s="2" t="s">
        <v>69</v>
      </c>
    </row>
    <row r="534">
      <c r="A534" s="2" t="s">
        <v>12813</v>
      </c>
      <c r="B534" s="2" t="s">
        <v>5998</v>
      </c>
      <c r="C534" s="2">
        <v>434</v>
      </c>
      <c r="D534" s="2" t="s">
        <v>69</v>
      </c>
      <c r="E534" s="2">
        <v>63120.96</v>
      </c>
      <c r="F534" s="2" t="s">
        <v>69</v>
      </c>
    </row>
    <row r="535">
      <c r="A535" s="2" t="s">
        <v>5999</v>
      </c>
      <c r="B535" s="2" t="s">
        <v>6000</v>
      </c>
      <c r="C535" s="2">
        <v>9</v>
      </c>
      <c r="D535" s="2" t="s">
        <v>69</v>
      </c>
      <c r="E535" s="2">
        <v>485.82</v>
      </c>
      <c r="F535" s="2" t="s">
        <v>69</v>
      </c>
    </row>
    <row r="536">
      <c r="A536" s="2" t="s">
        <v>5999</v>
      </c>
      <c r="B536" s="2" t="s">
        <v>6000</v>
      </c>
      <c r="C536" s="2">
        <v>-1591</v>
      </c>
      <c r="D536" s="2" t="s">
        <v>69</v>
      </c>
      <c r="E536" s="2">
        <v>-85882.18</v>
      </c>
      <c r="F536" s="2" t="s">
        <v>69</v>
      </c>
    </row>
    <row r="537">
      <c r="A537" s="2" t="s">
        <v>6001</v>
      </c>
      <c r="B537" s="2" t="s">
        <v>6002</v>
      </c>
      <c r="C537" s="2">
        <v>1239</v>
      </c>
      <c r="D537" s="2" t="s">
        <v>69</v>
      </c>
      <c r="E537" s="2">
        <v>15289.26</v>
      </c>
      <c r="F537" s="2" t="s">
        <v>69</v>
      </c>
    </row>
    <row r="538">
      <c r="A538" s="2" t="s">
        <v>6001</v>
      </c>
      <c r="B538" s="2" t="s">
        <v>6002</v>
      </c>
      <c r="C538" s="2">
        <v>-1193</v>
      </c>
      <c r="D538" s="2" t="s">
        <v>69</v>
      </c>
      <c r="E538" s="2">
        <v>-14721.62</v>
      </c>
      <c r="F538" s="2" t="s">
        <v>69</v>
      </c>
    </row>
    <row r="539">
      <c r="A539" s="2" t="s">
        <v>6005</v>
      </c>
      <c r="B539" s="2" t="s">
        <v>6006</v>
      </c>
      <c r="C539" s="2">
        <v>1190</v>
      </c>
      <c r="D539" s="2" t="s">
        <v>69</v>
      </c>
      <c r="E539" s="2">
        <v>44613.1</v>
      </c>
      <c r="F539" s="2" t="s">
        <v>69</v>
      </c>
    </row>
    <row r="540">
      <c r="A540" s="2" t="s">
        <v>12814</v>
      </c>
      <c r="B540" s="2" t="s">
        <v>12815</v>
      </c>
      <c r="C540" s="2">
        <v>187</v>
      </c>
      <c r="D540" s="2" t="s">
        <v>69</v>
      </c>
      <c r="E540" s="2">
        <v>5557.64</v>
      </c>
      <c r="F540" s="2" t="s">
        <v>69</v>
      </c>
    </row>
    <row r="541">
      <c r="A541" s="2" t="s">
        <v>6007</v>
      </c>
      <c r="B541" s="2" t="s">
        <v>6008</v>
      </c>
      <c r="C541" s="2">
        <v>673</v>
      </c>
      <c r="D541" s="2" t="s">
        <v>69</v>
      </c>
      <c r="E541" s="2">
        <v>68235.47</v>
      </c>
      <c r="F541" s="2" t="s">
        <v>69</v>
      </c>
    </row>
    <row r="542">
      <c r="A542" s="2" t="s">
        <v>12816</v>
      </c>
      <c r="B542" s="2" t="s">
        <v>12817</v>
      </c>
      <c r="C542" s="2">
        <v>2958</v>
      </c>
      <c r="D542" s="2" t="s">
        <v>12818</v>
      </c>
      <c r="E542" s="2">
        <v>121595.68</v>
      </c>
      <c r="F542" s="2" t="s">
        <v>12818</v>
      </c>
    </row>
    <row r="543">
      <c r="A543" s="2" t="s">
        <v>14542</v>
      </c>
      <c r="B543" s="2" t="s">
        <v>14543</v>
      </c>
      <c r="C543" s="2">
        <v>1</v>
      </c>
      <c r="D543" s="2" t="s">
        <v>69</v>
      </c>
      <c r="E543" s="2">
        <v>827.5</v>
      </c>
      <c r="F543" s="2" t="s">
        <v>69</v>
      </c>
    </row>
    <row r="544">
      <c r="A544" s="2" t="s">
        <v>14544</v>
      </c>
      <c r="B544" s="2" t="s">
        <v>14545</v>
      </c>
      <c r="C544" s="2">
        <v>-1</v>
      </c>
      <c r="D544" s="2" t="s">
        <v>69</v>
      </c>
      <c r="E544" s="2">
        <v>-322.5</v>
      </c>
      <c r="F544" s="2" t="s">
        <v>69</v>
      </c>
    </row>
    <row r="545">
      <c r="A545" s="2" t="s">
        <v>14546</v>
      </c>
      <c r="B545" s="2" t="s">
        <v>14547</v>
      </c>
      <c r="C545" s="2">
        <v>190</v>
      </c>
      <c r="D545" s="2" t="s">
        <v>69</v>
      </c>
      <c r="E545" s="2">
        <v>2150.8</v>
      </c>
      <c r="F545" s="2" t="s">
        <v>69</v>
      </c>
    </row>
    <row r="546">
      <c r="A546" s="2" t="s">
        <v>6017</v>
      </c>
      <c r="B546" s="2" t="s">
        <v>6018</v>
      </c>
      <c r="C546" s="2">
        <v>-29</v>
      </c>
      <c r="D546" s="2" t="s">
        <v>69</v>
      </c>
      <c r="E546" s="2">
        <v>-5665.73</v>
      </c>
      <c r="F546" s="2" t="s">
        <v>69</v>
      </c>
    </row>
    <row r="547">
      <c r="A547" s="2" t="s">
        <v>14548</v>
      </c>
      <c r="B547" s="2" t="s">
        <v>14549</v>
      </c>
      <c r="C547" s="2">
        <v>-292</v>
      </c>
      <c r="D547" s="2" t="s">
        <v>13541</v>
      </c>
      <c r="E547" s="2">
        <v>-18733.01</v>
      </c>
      <c r="F547" s="2" t="s">
        <v>13541</v>
      </c>
    </row>
    <row r="548">
      <c r="A548" s="2" t="s">
        <v>12821</v>
      </c>
      <c r="B548" s="2" t="s">
        <v>12822</v>
      </c>
      <c r="C548" s="2">
        <v>178</v>
      </c>
      <c r="D548" s="2" t="s">
        <v>69</v>
      </c>
      <c r="E548" s="2">
        <v>12901.44</v>
      </c>
      <c r="F548" s="2" t="s">
        <v>69</v>
      </c>
    </row>
    <row r="549">
      <c r="A549" s="2" t="s">
        <v>14550</v>
      </c>
      <c r="B549" s="2" t="s">
        <v>14551</v>
      </c>
      <c r="C549" s="2">
        <v>3</v>
      </c>
      <c r="D549" s="2" t="s">
        <v>69</v>
      </c>
      <c r="E549" s="2">
        <v>165</v>
      </c>
      <c r="F549" s="2" t="s">
        <v>69</v>
      </c>
    </row>
    <row r="550">
      <c r="A550" s="2" t="s">
        <v>6021</v>
      </c>
      <c r="B550" s="2" t="s">
        <v>6022</v>
      </c>
      <c r="C550" s="2">
        <v>-468</v>
      </c>
      <c r="D550" s="2" t="s">
        <v>69</v>
      </c>
      <c r="E550" s="2">
        <v>-21930.48</v>
      </c>
      <c r="F550" s="2" t="s">
        <v>69</v>
      </c>
    </row>
    <row r="551">
      <c r="A551" s="2" t="s">
        <v>6023</v>
      </c>
      <c r="B551" s="2" t="s">
        <v>6024</v>
      </c>
      <c r="C551" s="2">
        <v>1368</v>
      </c>
      <c r="D551" s="2" t="s">
        <v>69</v>
      </c>
      <c r="E551" s="2">
        <v>18536.4</v>
      </c>
      <c r="F551" s="2" t="s">
        <v>69</v>
      </c>
    </row>
    <row r="552">
      <c r="A552" s="2" t="s">
        <v>6023</v>
      </c>
      <c r="B552" s="2" t="s">
        <v>6024</v>
      </c>
      <c r="C552" s="2">
        <v>-275</v>
      </c>
      <c r="D552" s="2" t="s">
        <v>69</v>
      </c>
      <c r="E552" s="2">
        <v>-3726.25</v>
      </c>
      <c r="F552" s="2" t="s">
        <v>69</v>
      </c>
    </row>
    <row r="553">
      <c r="A553" s="2" t="s">
        <v>13867</v>
      </c>
      <c r="B553" s="2" t="s">
        <v>13868</v>
      </c>
      <c r="C553" s="2">
        <v>2413</v>
      </c>
      <c r="D553" s="2" t="s">
        <v>69</v>
      </c>
      <c r="E553" s="2">
        <v>37039.55</v>
      </c>
      <c r="F553" s="2" t="s">
        <v>69</v>
      </c>
    </row>
    <row r="554">
      <c r="A554" s="2" t="s">
        <v>6025</v>
      </c>
      <c r="B554" s="2" t="s">
        <v>6026</v>
      </c>
      <c r="C554" s="2">
        <v>546</v>
      </c>
      <c r="D554" s="2" t="s">
        <v>69</v>
      </c>
      <c r="E554" s="2">
        <v>13420.68</v>
      </c>
      <c r="F554" s="2" t="s">
        <v>69</v>
      </c>
    </row>
    <row r="555">
      <c r="A555" s="2" t="s">
        <v>13871</v>
      </c>
      <c r="B555" s="2" t="s">
        <v>13872</v>
      </c>
      <c r="C555" s="2">
        <v>-17047</v>
      </c>
      <c r="D555" s="2" t="s">
        <v>13301</v>
      </c>
      <c r="E555" s="2">
        <v>3670.1</v>
      </c>
      <c r="F555" s="2" t="s">
        <v>13301</v>
      </c>
    </row>
    <row r="556">
      <c r="A556" s="2" t="s">
        <v>13873</v>
      </c>
      <c r="B556" s="2" t="s">
        <v>13874</v>
      </c>
      <c r="C556" s="2">
        <v>550</v>
      </c>
      <c r="D556" s="2" t="s">
        <v>69</v>
      </c>
      <c r="E556" s="2">
        <v>28946.5</v>
      </c>
      <c r="F556" s="2" t="s">
        <v>69</v>
      </c>
    </row>
    <row r="557">
      <c r="A557" s="2" t="s">
        <v>6029</v>
      </c>
      <c r="B557" s="2" t="s">
        <v>6030</v>
      </c>
      <c r="C557" s="2">
        <v>-37</v>
      </c>
      <c r="D557" s="2" t="s">
        <v>69</v>
      </c>
      <c r="E557" s="2">
        <v>-5757.2</v>
      </c>
      <c r="F557" s="2" t="s">
        <v>69</v>
      </c>
    </row>
    <row r="558">
      <c r="A558" s="2" t="s">
        <v>6031</v>
      </c>
      <c r="B558" s="2" t="s">
        <v>6032</v>
      </c>
      <c r="C558" s="2">
        <v>-6</v>
      </c>
      <c r="D558" s="2" t="s">
        <v>69</v>
      </c>
      <c r="E558" s="2">
        <v>-2233.2</v>
      </c>
      <c r="F558" s="2" t="s">
        <v>69</v>
      </c>
    </row>
    <row r="559">
      <c r="A559" s="2" t="s">
        <v>6031</v>
      </c>
      <c r="B559" s="2" t="s">
        <v>6032</v>
      </c>
      <c r="C559" s="2">
        <v>74</v>
      </c>
      <c r="D559" s="2" t="s">
        <v>69</v>
      </c>
      <c r="E559" s="2">
        <v>27542.8</v>
      </c>
      <c r="F559" s="2" t="s">
        <v>69</v>
      </c>
    </row>
    <row r="560">
      <c r="A560" s="2" t="s">
        <v>6033</v>
      </c>
      <c r="B560" s="2" t="s">
        <v>6034</v>
      </c>
      <c r="C560" s="2">
        <v>-2593</v>
      </c>
      <c r="D560" s="2" t="s">
        <v>69</v>
      </c>
      <c r="E560" s="2">
        <v>-60779.92</v>
      </c>
      <c r="F560" s="2" t="s">
        <v>69</v>
      </c>
    </row>
    <row r="561">
      <c r="A561" s="2" t="s">
        <v>6035</v>
      </c>
      <c r="B561" s="2" t="s">
        <v>6036</v>
      </c>
      <c r="C561" s="2">
        <v>38</v>
      </c>
      <c r="D561" s="2" t="s">
        <v>69</v>
      </c>
      <c r="E561" s="2">
        <v>14558.18</v>
      </c>
      <c r="F561" s="2" t="s">
        <v>69</v>
      </c>
    </row>
    <row r="562">
      <c r="A562" s="2" t="s">
        <v>6037</v>
      </c>
      <c r="B562" s="2" t="s">
        <v>6038</v>
      </c>
      <c r="C562" s="2">
        <v>1550</v>
      </c>
      <c r="D562" s="2" t="s">
        <v>69</v>
      </c>
      <c r="E562" s="2">
        <v>20498.74</v>
      </c>
      <c r="F562" s="2" t="s">
        <v>69</v>
      </c>
    </row>
    <row r="563">
      <c r="A563" s="2" t="s">
        <v>6039</v>
      </c>
      <c r="B563" s="2" t="s">
        <v>6040</v>
      </c>
      <c r="C563" s="2">
        <v>3</v>
      </c>
      <c r="D563" s="2" t="s">
        <v>69</v>
      </c>
      <c r="E563" s="2">
        <v>471.99</v>
      </c>
      <c r="F563" s="2" t="s">
        <v>69</v>
      </c>
    </row>
    <row r="564">
      <c r="A564" s="2" t="s">
        <v>6039</v>
      </c>
      <c r="B564" s="2" t="s">
        <v>6040</v>
      </c>
      <c r="C564" s="2">
        <v>-18</v>
      </c>
      <c r="D564" s="2" t="s">
        <v>69</v>
      </c>
      <c r="E564" s="2">
        <v>-2831.94</v>
      </c>
      <c r="F564" s="2" t="s">
        <v>69</v>
      </c>
    </row>
    <row r="565">
      <c r="A565" s="2" t="s">
        <v>6041</v>
      </c>
      <c r="B565" s="2" t="s">
        <v>6042</v>
      </c>
      <c r="C565" s="2">
        <v>184</v>
      </c>
      <c r="D565" s="2" t="s">
        <v>69</v>
      </c>
      <c r="E565" s="2">
        <v>4861.28</v>
      </c>
      <c r="F565" s="2" t="s">
        <v>69</v>
      </c>
    </row>
    <row r="566">
      <c r="A566" s="2" t="s">
        <v>12827</v>
      </c>
      <c r="B566" s="2" t="s">
        <v>6044</v>
      </c>
      <c r="C566" s="2">
        <v>-320</v>
      </c>
      <c r="D566" s="2" t="s">
        <v>69</v>
      </c>
      <c r="E566" s="2">
        <v>-21011.2</v>
      </c>
      <c r="F566" s="2" t="s">
        <v>69</v>
      </c>
    </row>
    <row r="567">
      <c r="A567" s="2" t="s">
        <v>12827</v>
      </c>
      <c r="B567" s="2" t="s">
        <v>6044</v>
      </c>
      <c r="C567" s="2">
        <v>254</v>
      </c>
      <c r="D567" s="2" t="s">
        <v>69</v>
      </c>
      <c r="E567" s="2">
        <v>16677.64</v>
      </c>
      <c r="F567" s="2" t="s">
        <v>69</v>
      </c>
    </row>
    <row r="568">
      <c r="A568" s="2" t="s">
        <v>13876</v>
      </c>
      <c r="B568" s="2" t="s">
        <v>13877</v>
      </c>
      <c r="C568" s="2">
        <v>76</v>
      </c>
      <c r="D568" s="2" t="s">
        <v>69</v>
      </c>
      <c r="E568" s="2">
        <v>1154.44</v>
      </c>
      <c r="F568" s="2" t="s">
        <v>69</v>
      </c>
    </row>
    <row r="569">
      <c r="A569" s="2" t="s">
        <v>6053</v>
      </c>
      <c r="B569" s="2" t="s">
        <v>6054</v>
      </c>
      <c r="C569" s="2">
        <v>-64</v>
      </c>
      <c r="D569" s="2" t="s">
        <v>69</v>
      </c>
      <c r="E569" s="2">
        <v>-11916.16</v>
      </c>
      <c r="F569" s="2" t="s">
        <v>69</v>
      </c>
    </row>
    <row r="570">
      <c r="A570" s="2" t="s">
        <v>14552</v>
      </c>
      <c r="B570" s="2" t="s">
        <v>14553</v>
      </c>
      <c r="C570" s="2">
        <v>850</v>
      </c>
      <c r="D570" s="2" t="s">
        <v>69</v>
      </c>
      <c r="E570" s="2">
        <v>12359</v>
      </c>
      <c r="F570" s="2" t="s">
        <v>69</v>
      </c>
    </row>
    <row r="571">
      <c r="A571" s="2" t="s">
        <v>14554</v>
      </c>
      <c r="B571" s="2" t="s">
        <v>14555</v>
      </c>
      <c r="C571" s="2">
        <v>984</v>
      </c>
      <c r="D571" s="2" t="s">
        <v>69</v>
      </c>
      <c r="E571" s="2">
        <v>85686.72</v>
      </c>
      <c r="F571" s="2" t="s">
        <v>69</v>
      </c>
    </row>
    <row r="572">
      <c r="A572" s="2" t="s">
        <v>6057</v>
      </c>
      <c r="B572" s="2" t="s">
        <v>6058</v>
      </c>
      <c r="C572" s="2">
        <v>-460</v>
      </c>
      <c r="D572" s="2" t="s">
        <v>69</v>
      </c>
      <c r="E572" s="2">
        <v>-38672.2</v>
      </c>
      <c r="F572" s="2" t="s">
        <v>69</v>
      </c>
    </row>
    <row r="573">
      <c r="A573" s="2" t="s">
        <v>6059</v>
      </c>
      <c r="B573" s="2" t="s">
        <v>6060</v>
      </c>
      <c r="C573" s="2">
        <v>-49</v>
      </c>
      <c r="D573" s="2" t="s">
        <v>69</v>
      </c>
      <c r="E573" s="2">
        <v>-9516.29</v>
      </c>
      <c r="F573" s="2" t="s">
        <v>69</v>
      </c>
    </row>
    <row r="574">
      <c r="A574" s="2" t="s">
        <v>6059</v>
      </c>
      <c r="B574" s="2" t="s">
        <v>6060</v>
      </c>
      <c r="C574" s="2">
        <v>33</v>
      </c>
      <c r="D574" s="2" t="s">
        <v>69</v>
      </c>
      <c r="E574" s="2">
        <v>6408.93</v>
      </c>
      <c r="F574" s="2" t="s">
        <v>69</v>
      </c>
    </row>
    <row r="575">
      <c r="A575" s="2" t="s">
        <v>6061</v>
      </c>
      <c r="B575" s="2" t="s">
        <v>6062</v>
      </c>
      <c r="C575" s="2">
        <v>1</v>
      </c>
      <c r="D575" s="2" t="s">
        <v>69</v>
      </c>
      <c r="E575" s="2">
        <v>426.44</v>
      </c>
      <c r="F575" s="2" t="s">
        <v>69</v>
      </c>
    </row>
    <row r="576">
      <c r="A576" s="2" t="s">
        <v>13878</v>
      </c>
      <c r="B576" s="2" t="s">
        <v>13879</v>
      </c>
      <c r="C576" s="2">
        <v>45</v>
      </c>
      <c r="D576" s="2" t="s">
        <v>69</v>
      </c>
      <c r="E576" s="2">
        <v>4293.9</v>
      </c>
      <c r="F576" s="2" t="s">
        <v>69</v>
      </c>
    </row>
    <row r="577">
      <c r="A577" s="2" t="s">
        <v>6063</v>
      </c>
      <c r="B577" s="2" t="s">
        <v>6064</v>
      </c>
      <c r="C577" s="2">
        <v>96</v>
      </c>
      <c r="D577" s="2" t="s">
        <v>69</v>
      </c>
      <c r="E577" s="2">
        <v>8616</v>
      </c>
      <c r="F577" s="2" t="s">
        <v>69</v>
      </c>
    </row>
    <row r="578">
      <c r="A578" s="2" t="s">
        <v>12832</v>
      </c>
      <c r="B578" s="2" t="s">
        <v>12833</v>
      </c>
      <c r="C578" s="2">
        <v>-1284</v>
      </c>
      <c r="D578" s="2" t="s">
        <v>69</v>
      </c>
      <c r="E578" s="2">
        <v>-108844.68</v>
      </c>
      <c r="F578" s="2" t="s">
        <v>69</v>
      </c>
    </row>
    <row r="579">
      <c r="A579" s="2" t="s">
        <v>12832</v>
      </c>
      <c r="B579" s="2" t="s">
        <v>12833</v>
      </c>
      <c r="C579" s="2">
        <v>691</v>
      </c>
      <c r="D579" s="2" t="s">
        <v>69</v>
      </c>
      <c r="E579" s="2">
        <v>58576.07</v>
      </c>
      <c r="F579" s="2" t="s">
        <v>69</v>
      </c>
    </row>
    <row r="580">
      <c r="A580" s="2" t="s">
        <v>12840</v>
      </c>
      <c r="B580" s="2" t="s">
        <v>6066</v>
      </c>
      <c r="C580" s="2">
        <v>363</v>
      </c>
      <c r="D580" s="2" t="s">
        <v>69</v>
      </c>
      <c r="E580" s="2">
        <v>15187.92</v>
      </c>
      <c r="F580" s="2" t="s">
        <v>69</v>
      </c>
    </row>
    <row r="581">
      <c r="A581" s="2" t="s">
        <v>6067</v>
      </c>
      <c r="B581" s="2" t="s">
        <v>6068</v>
      </c>
      <c r="C581" s="2">
        <v>5</v>
      </c>
      <c r="D581" s="2" t="s">
        <v>69</v>
      </c>
      <c r="E581" s="2">
        <v>328.45</v>
      </c>
      <c r="F581" s="2" t="s">
        <v>69</v>
      </c>
    </row>
    <row r="582">
      <c r="A582" s="2" t="s">
        <v>13883</v>
      </c>
      <c r="B582" s="2" t="s">
        <v>13884</v>
      </c>
      <c r="C582" s="2">
        <v>687</v>
      </c>
      <c r="D582" s="2" t="s">
        <v>69</v>
      </c>
      <c r="E582" s="2">
        <v>16762.8</v>
      </c>
      <c r="F582" s="2" t="s">
        <v>69</v>
      </c>
    </row>
    <row r="583">
      <c r="A583" s="2" t="s">
        <v>13885</v>
      </c>
      <c r="B583" s="2" t="s">
        <v>13886</v>
      </c>
      <c r="C583" s="2">
        <v>91</v>
      </c>
      <c r="D583" s="2" t="s">
        <v>69</v>
      </c>
      <c r="E583" s="2">
        <v>15343.51</v>
      </c>
      <c r="F583" s="2" t="s">
        <v>69</v>
      </c>
    </row>
    <row r="584">
      <c r="A584" s="2" t="s">
        <v>12842</v>
      </c>
      <c r="B584" s="2" t="s">
        <v>12843</v>
      </c>
      <c r="C584" s="2">
        <v>98</v>
      </c>
      <c r="D584" s="2" t="s">
        <v>69</v>
      </c>
      <c r="E584" s="2">
        <v>3683.82</v>
      </c>
      <c r="F584" s="2" t="s">
        <v>69</v>
      </c>
    </row>
    <row r="585">
      <c r="A585" s="2" t="s">
        <v>13887</v>
      </c>
      <c r="B585" s="2" t="s">
        <v>13888</v>
      </c>
      <c r="C585" s="2">
        <v>21</v>
      </c>
      <c r="D585" s="2" t="s">
        <v>69</v>
      </c>
      <c r="E585" s="2">
        <v>4231.71</v>
      </c>
      <c r="F585" s="2" t="s">
        <v>69</v>
      </c>
    </row>
    <row r="586">
      <c r="A586" s="2" t="s">
        <v>13889</v>
      </c>
      <c r="B586" s="2" t="s">
        <v>13890</v>
      </c>
      <c r="C586" s="2">
        <v>52</v>
      </c>
      <c r="D586" s="2" t="s">
        <v>69</v>
      </c>
      <c r="E586" s="2">
        <v>5456.36</v>
      </c>
      <c r="F586" s="2" t="s">
        <v>69</v>
      </c>
    </row>
    <row r="587">
      <c r="A587" s="2" t="s">
        <v>14556</v>
      </c>
      <c r="B587" s="2" t="s">
        <v>14557</v>
      </c>
      <c r="C587" s="2">
        <v>4</v>
      </c>
      <c r="D587" s="2" t="s">
        <v>69</v>
      </c>
      <c r="E587" s="2">
        <v>1470</v>
      </c>
      <c r="F587" s="2" t="s">
        <v>69</v>
      </c>
    </row>
    <row r="588">
      <c r="A588" s="2" t="s">
        <v>14558</v>
      </c>
      <c r="B588" s="2" t="s">
        <v>14559</v>
      </c>
      <c r="C588" s="2">
        <v>-4</v>
      </c>
      <c r="D588" s="2" t="s">
        <v>69</v>
      </c>
      <c r="E588" s="2">
        <v>-426</v>
      </c>
      <c r="F588" s="2" t="s">
        <v>69</v>
      </c>
    </row>
    <row r="589">
      <c r="A589" s="2" t="s">
        <v>14560</v>
      </c>
      <c r="B589" s="2" t="s">
        <v>14561</v>
      </c>
      <c r="C589" s="2">
        <v>3</v>
      </c>
      <c r="D589" s="2" t="s">
        <v>69</v>
      </c>
      <c r="E589" s="2">
        <v>276</v>
      </c>
      <c r="F589" s="2" t="s">
        <v>69</v>
      </c>
    </row>
    <row r="590">
      <c r="A590" s="2" t="s">
        <v>6077</v>
      </c>
      <c r="B590" s="2" t="s">
        <v>6078</v>
      </c>
      <c r="C590" s="2">
        <v>-20</v>
      </c>
      <c r="D590" s="2" t="s">
        <v>69</v>
      </c>
      <c r="E590" s="2">
        <v>-1110.2</v>
      </c>
      <c r="F590" s="2" t="s">
        <v>69</v>
      </c>
    </row>
    <row r="591">
      <c r="A591" s="2" t="s">
        <v>6077</v>
      </c>
      <c r="B591" s="2" t="s">
        <v>6078</v>
      </c>
      <c r="C591" s="2">
        <v>1170</v>
      </c>
      <c r="D591" s="2" t="s">
        <v>69</v>
      </c>
      <c r="E591" s="2">
        <v>64946.7</v>
      </c>
      <c r="F591" s="2" t="s">
        <v>69</v>
      </c>
    </row>
    <row r="592">
      <c r="A592" s="2" t="s">
        <v>13892</v>
      </c>
      <c r="B592" s="2" t="s">
        <v>13893</v>
      </c>
      <c r="C592" s="2">
        <v>380</v>
      </c>
      <c r="D592" s="2" t="s">
        <v>13301</v>
      </c>
      <c r="E592" s="2">
        <v>-923.27</v>
      </c>
      <c r="F592" s="2" t="s">
        <v>13301</v>
      </c>
    </row>
    <row r="593">
      <c r="A593" s="2" t="s">
        <v>6081</v>
      </c>
      <c r="B593" s="2" t="s">
        <v>6082</v>
      </c>
      <c r="C593" s="2">
        <v>304</v>
      </c>
      <c r="D593" s="2" t="s">
        <v>69</v>
      </c>
      <c r="E593" s="2">
        <v>11494.24</v>
      </c>
      <c r="F593" s="2" t="s">
        <v>69</v>
      </c>
    </row>
    <row r="594">
      <c r="A594" s="2" t="s">
        <v>6083</v>
      </c>
      <c r="B594" s="2" t="s">
        <v>6084</v>
      </c>
      <c r="C594" s="2">
        <v>5</v>
      </c>
      <c r="D594" s="2" t="s">
        <v>69</v>
      </c>
      <c r="E594" s="2">
        <v>595.55</v>
      </c>
      <c r="F594" s="2" t="s">
        <v>69</v>
      </c>
    </row>
    <row r="595">
      <c r="A595" s="2" t="s">
        <v>6083</v>
      </c>
      <c r="B595" s="2" t="s">
        <v>6084</v>
      </c>
      <c r="C595" s="2">
        <v>-576</v>
      </c>
      <c r="D595" s="2" t="s">
        <v>69</v>
      </c>
      <c r="E595" s="2">
        <v>-68607.36</v>
      </c>
      <c r="F595" s="2" t="s">
        <v>69</v>
      </c>
    </row>
    <row r="596">
      <c r="A596" s="2" t="s">
        <v>6085</v>
      </c>
      <c r="B596" s="2" t="s">
        <v>6086</v>
      </c>
      <c r="C596" s="2">
        <v>33</v>
      </c>
      <c r="D596" s="2" t="s">
        <v>69</v>
      </c>
      <c r="E596" s="2">
        <v>3708.54</v>
      </c>
      <c r="F596" s="2" t="s">
        <v>69</v>
      </c>
    </row>
    <row r="597">
      <c r="A597" s="2" t="s">
        <v>14562</v>
      </c>
      <c r="B597" s="2" t="s">
        <v>14563</v>
      </c>
      <c r="C597" s="2">
        <v>843</v>
      </c>
      <c r="D597" s="2" t="s">
        <v>69</v>
      </c>
      <c r="E597" s="2">
        <v>13580.73</v>
      </c>
      <c r="F597" s="2" t="s">
        <v>69</v>
      </c>
    </row>
    <row r="598">
      <c r="A598" s="2" t="s">
        <v>12856</v>
      </c>
      <c r="B598" s="2" t="s">
        <v>12857</v>
      </c>
      <c r="C598" s="2">
        <v>160</v>
      </c>
      <c r="D598" s="2" t="s">
        <v>69</v>
      </c>
      <c r="E598" s="2">
        <v>3595.2</v>
      </c>
      <c r="F598" s="2" t="s">
        <v>69</v>
      </c>
    </row>
    <row r="599">
      <c r="A599" s="2" t="s">
        <v>13894</v>
      </c>
      <c r="B599" s="2" t="s">
        <v>13895</v>
      </c>
      <c r="C599" s="2">
        <v>5766</v>
      </c>
      <c r="D599" s="2" t="s">
        <v>12371</v>
      </c>
      <c r="E599" s="2">
        <v>12625.85</v>
      </c>
      <c r="F599" s="2" t="s">
        <v>12371</v>
      </c>
    </row>
    <row r="600">
      <c r="A600" s="2" t="s">
        <v>12860</v>
      </c>
      <c r="B600" s="2" t="s">
        <v>12861</v>
      </c>
      <c r="C600" s="2">
        <v>101</v>
      </c>
      <c r="D600" s="2" t="s">
        <v>69</v>
      </c>
      <c r="E600" s="2">
        <v>3247.15</v>
      </c>
      <c r="F600" s="2" t="s">
        <v>69</v>
      </c>
    </row>
    <row r="601">
      <c r="A601" s="2" t="s">
        <v>6091</v>
      </c>
      <c r="B601" s="2" t="s">
        <v>6092</v>
      </c>
      <c r="C601" s="2">
        <v>-83</v>
      </c>
      <c r="D601" s="2" t="s">
        <v>69</v>
      </c>
      <c r="E601" s="2">
        <v>-29982.09</v>
      </c>
      <c r="F601" s="2" t="s">
        <v>69</v>
      </c>
    </row>
    <row r="602">
      <c r="A602" s="2" t="s">
        <v>14564</v>
      </c>
      <c r="B602" s="2" t="s">
        <v>14565</v>
      </c>
      <c r="C602" s="2">
        <v>1</v>
      </c>
      <c r="D602" s="2" t="s">
        <v>69</v>
      </c>
      <c r="E602" s="2">
        <v>50.3</v>
      </c>
      <c r="F602" s="2" t="s">
        <v>69</v>
      </c>
    </row>
    <row r="603">
      <c r="A603" s="2" t="s">
        <v>12862</v>
      </c>
      <c r="B603" s="2" t="s">
        <v>12863</v>
      </c>
      <c r="C603" s="2">
        <v>109</v>
      </c>
      <c r="D603" s="2" t="s">
        <v>69</v>
      </c>
      <c r="E603" s="2">
        <v>34287.04</v>
      </c>
      <c r="F603" s="2" t="s">
        <v>69</v>
      </c>
    </row>
    <row r="604">
      <c r="A604" s="2" t="s">
        <v>12862</v>
      </c>
      <c r="B604" s="2" t="s">
        <v>12863</v>
      </c>
      <c r="C604" s="2">
        <v>-2619</v>
      </c>
      <c r="D604" s="2" t="s">
        <v>69</v>
      </c>
      <c r="E604" s="2">
        <v>-823832.64</v>
      </c>
      <c r="F604" s="2" t="s">
        <v>69</v>
      </c>
    </row>
    <row r="605">
      <c r="A605" s="2" t="s">
        <v>14566</v>
      </c>
      <c r="B605" s="2" t="s">
        <v>14567</v>
      </c>
      <c r="C605" s="2">
        <v>-1</v>
      </c>
      <c r="D605" s="2" t="s">
        <v>69</v>
      </c>
      <c r="E605" s="2">
        <v>-368</v>
      </c>
      <c r="F605" s="2" t="s">
        <v>69</v>
      </c>
    </row>
    <row r="606">
      <c r="A606" s="2" t="s">
        <v>14568</v>
      </c>
      <c r="B606" s="2" t="s">
        <v>14569</v>
      </c>
      <c r="C606" s="2">
        <v>1</v>
      </c>
      <c r="D606" s="2" t="s">
        <v>69</v>
      </c>
      <c r="E606" s="2">
        <v>830</v>
      </c>
      <c r="F606" s="2" t="s">
        <v>69</v>
      </c>
    </row>
    <row r="607">
      <c r="A607" s="2" t="s">
        <v>12866</v>
      </c>
      <c r="B607" s="2" t="s">
        <v>12867</v>
      </c>
      <c r="C607" s="2">
        <v>-149</v>
      </c>
      <c r="D607" s="2" t="s">
        <v>69</v>
      </c>
      <c r="E607" s="2">
        <v>-18848.5</v>
      </c>
      <c r="F607" s="2" t="s">
        <v>69</v>
      </c>
    </row>
    <row r="608">
      <c r="A608" s="2" t="s">
        <v>13896</v>
      </c>
      <c r="B608" s="2" t="s">
        <v>13897</v>
      </c>
      <c r="C608" s="2">
        <v>-55</v>
      </c>
      <c r="D608" s="2" t="s">
        <v>69</v>
      </c>
      <c r="E608" s="2">
        <v>-3032.15</v>
      </c>
      <c r="F608" s="2" t="s">
        <v>69</v>
      </c>
    </row>
    <row r="609">
      <c r="A609" s="2" t="s">
        <v>14570</v>
      </c>
      <c r="B609" s="2" t="s">
        <v>14571</v>
      </c>
      <c r="C609" s="2">
        <v>-858</v>
      </c>
      <c r="D609" s="2" t="s">
        <v>69</v>
      </c>
      <c r="E609" s="2">
        <v>-9875.58</v>
      </c>
      <c r="F609" s="2" t="s">
        <v>69</v>
      </c>
    </row>
    <row r="610">
      <c r="A610" s="2" t="s">
        <v>6097</v>
      </c>
      <c r="B610" s="2" t="s">
        <v>6098</v>
      </c>
      <c r="C610" s="2">
        <v>1433</v>
      </c>
      <c r="D610" s="2" t="s">
        <v>69</v>
      </c>
      <c r="E610" s="2">
        <v>42244.84</v>
      </c>
      <c r="F610" s="2" t="s">
        <v>69</v>
      </c>
    </row>
    <row r="611">
      <c r="A611" s="2" t="s">
        <v>6101</v>
      </c>
      <c r="B611" s="2" t="s">
        <v>6102</v>
      </c>
      <c r="C611" s="2">
        <v>78</v>
      </c>
      <c r="D611" s="2" t="s">
        <v>69</v>
      </c>
      <c r="E611" s="2">
        <v>3419.52</v>
      </c>
      <c r="F611" s="2" t="s">
        <v>69</v>
      </c>
    </row>
    <row r="612">
      <c r="A612" s="2" t="s">
        <v>12872</v>
      </c>
      <c r="B612" s="2" t="s">
        <v>12873</v>
      </c>
      <c r="C612" s="2">
        <v>33</v>
      </c>
      <c r="D612" s="2" t="s">
        <v>69</v>
      </c>
      <c r="E612" s="2">
        <v>5557.86</v>
      </c>
      <c r="F612" s="2" t="s">
        <v>69</v>
      </c>
    </row>
    <row r="613">
      <c r="A613" s="2" t="s">
        <v>12878</v>
      </c>
      <c r="B613" s="2" t="s">
        <v>12879</v>
      </c>
      <c r="C613" s="2">
        <v>42</v>
      </c>
      <c r="D613" s="2" t="s">
        <v>69</v>
      </c>
      <c r="E613" s="2">
        <v>6384</v>
      </c>
      <c r="F613" s="2" t="s">
        <v>69</v>
      </c>
    </row>
    <row r="614">
      <c r="A614" s="2" t="s">
        <v>13902</v>
      </c>
      <c r="B614" s="2" t="s">
        <v>13903</v>
      </c>
      <c r="C614" s="2">
        <v>-59</v>
      </c>
      <c r="D614" s="2" t="s">
        <v>69</v>
      </c>
      <c r="E614" s="2">
        <v>-2912.24</v>
      </c>
      <c r="F614" s="2" t="s">
        <v>69</v>
      </c>
    </row>
    <row r="615">
      <c r="A615" s="2" t="s">
        <v>14572</v>
      </c>
      <c r="B615" s="2" t="s">
        <v>14573</v>
      </c>
      <c r="C615" s="2">
        <v>-570</v>
      </c>
      <c r="D615" s="2" t="s">
        <v>69</v>
      </c>
      <c r="E615" s="2">
        <v>-30574.8</v>
      </c>
      <c r="F615" s="2" t="s">
        <v>69</v>
      </c>
    </row>
    <row r="616">
      <c r="A616" s="2" t="s">
        <v>12884</v>
      </c>
      <c r="B616" s="2" t="s">
        <v>12885</v>
      </c>
      <c r="C616" s="2">
        <v>-790</v>
      </c>
      <c r="D616" s="2" t="s">
        <v>69</v>
      </c>
      <c r="E616" s="2">
        <v>-275599.4</v>
      </c>
      <c r="F616" s="2" t="s">
        <v>69</v>
      </c>
    </row>
    <row r="617">
      <c r="A617" s="2" t="s">
        <v>13908</v>
      </c>
      <c r="B617" s="2" t="s">
        <v>14574</v>
      </c>
      <c r="C617" s="2">
        <v>465</v>
      </c>
      <c r="D617" s="2" t="s">
        <v>69</v>
      </c>
      <c r="E617" s="2">
        <v>13857</v>
      </c>
      <c r="F617" s="2" t="s">
        <v>69</v>
      </c>
    </row>
    <row r="618">
      <c r="A618" s="2" t="s">
        <v>12886</v>
      </c>
      <c r="B618" s="2" t="s">
        <v>12887</v>
      </c>
      <c r="C618" s="2">
        <v>24100</v>
      </c>
      <c r="D618" s="2" t="s">
        <v>69</v>
      </c>
      <c r="E618" s="2">
        <v>3267960</v>
      </c>
      <c r="F618" s="2" t="s">
        <v>69</v>
      </c>
    </row>
    <row r="619">
      <c r="A619" s="2" t="s">
        <v>12890</v>
      </c>
      <c r="B619" s="2" t="s">
        <v>12891</v>
      </c>
      <c r="C619" s="2">
        <v>38091</v>
      </c>
      <c r="D619" s="2" t="s">
        <v>69</v>
      </c>
      <c r="E619" s="2">
        <v>3312774.27</v>
      </c>
      <c r="F619" s="2" t="s">
        <v>69</v>
      </c>
    </row>
    <row r="620">
      <c r="A620" s="2" t="s">
        <v>12892</v>
      </c>
      <c r="B620" s="2" t="s">
        <v>12893</v>
      </c>
      <c r="C620" s="2">
        <v>612</v>
      </c>
      <c r="D620" s="2" t="s">
        <v>69</v>
      </c>
      <c r="E620" s="2">
        <v>20924.28</v>
      </c>
      <c r="F620" s="2" t="s">
        <v>69</v>
      </c>
    </row>
    <row r="621">
      <c r="A621" s="2" t="s">
        <v>13911</v>
      </c>
      <c r="B621" s="2" t="s">
        <v>13912</v>
      </c>
      <c r="C621" s="2">
        <v>6</v>
      </c>
      <c r="D621" s="2" t="s">
        <v>69</v>
      </c>
      <c r="E621" s="2">
        <v>525.12</v>
      </c>
      <c r="F621" s="2" t="s">
        <v>69</v>
      </c>
    </row>
    <row r="622">
      <c r="A622" s="2" t="s">
        <v>12894</v>
      </c>
      <c r="B622" s="2" t="s">
        <v>12895</v>
      </c>
      <c r="C622" s="2">
        <v>232</v>
      </c>
      <c r="D622" s="2" t="s">
        <v>69</v>
      </c>
      <c r="E622" s="2">
        <v>12367.92</v>
      </c>
      <c r="F622" s="2" t="s">
        <v>69</v>
      </c>
    </row>
    <row r="623">
      <c r="A623" s="2" t="s">
        <v>12896</v>
      </c>
      <c r="B623" s="2" t="s">
        <v>12897</v>
      </c>
      <c r="C623" s="2">
        <v>-681</v>
      </c>
      <c r="D623" s="2" t="s">
        <v>69</v>
      </c>
      <c r="E623" s="2">
        <v>-29494.11</v>
      </c>
      <c r="F623" s="2" t="s">
        <v>69</v>
      </c>
    </row>
    <row r="624">
      <c r="A624" s="2" t="s">
        <v>12900</v>
      </c>
      <c r="B624" s="2" t="s">
        <v>12901</v>
      </c>
      <c r="C624" s="2">
        <v>-161</v>
      </c>
      <c r="D624" s="2" t="s">
        <v>69</v>
      </c>
      <c r="E624" s="2">
        <v>-25863.04</v>
      </c>
      <c r="F624" s="2" t="s">
        <v>69</v>
      </c>
    </row>
    <row r="625">
      <c r="A625" s="2" t="s">
        <v>2118</v>
      </c>
      <c r="B625" s="2" t="s">
        <v>12904</v>
      </c>
      <c r="C625" s="2">
        <v>73</v>
      </c>
      <c r="D625" s="2" t="s">
        <v>69</v>
      </c>
      <c r="E625" s="2">
        <v>15005.88</v>
      </c>
      <c r="F625" s="2" t="s">
        <v>69</v>
      </c>
    </row>
    <row r="626">
      <c r="A626" s="2" t="s">
        <v>2118</v>
      </c>
      <c r="B626" s="2" t="s">
        <v>12904</v>
      </c>
      <c r="C626" s="2">
        <v>-2038</v>
      </c>
      <c r="D626" s="2" t="s">
        <v>69</v>
      </c>
      <c r="E626" s="2">
        <v>-418931.28</v>
      </c>
      <c r="F626" s="2" t="s">
        <v>69</v>
      </c>
    </row>
    <row r="627">
      <c r="A627" s="2" t="s">
        <v>13922</v>
      </c>
      <c r="B627" s="2" t="s">
        <v>13923</v>
      </c>
      <c r="C627" s="2">
        <v>-6</v>
      </c>
      <c r="D627" s="2" t="s">
        <v>69</v>
      </c>
      <c r="E627" s="2">
        <v>-755.88</v>
      </c>
      <c r="F627" s="2" t="s">
        <v>69</v>
      </c>
    </row>
    <row r="628">
      <c r="A628" s="2" t="s">
        <v>13926</v>
      </c>
      <c r="B628" s="2" t="s">
        <v>14575</v>
      </c>
      <c r="C628" s="2">
        <v>-1</v>
      </c>
      <c r="D628" s="2" t="s">
        <v>69</v>
      </c>
      <c r="E628" s="2">
        <v>-67.5</v>
      </c>
      <c r="F628" s="2" t="s">
        <v>69</v>
      </c>
    </row>
    <row r="629">
      <c r="A629" s="2" t="s">
        <v>13926</v>
      </c>
      <c r="B629" s="2" t="s">
        <v>14576</v>
      </c>
      <c r="C629" s="2">
        <v>1</v>
      </c>
      <c r="D629" s="2" t="s">
        <v>69</v>
      </c>
      <c r="E629" s="2">
        <v>148</v>
      </c>
      <c r="F629" s="2" t="s">
        <v>69</v>
      </c>
    </row>
    <row r="630">
      <c r="A630" s="2" t="s">
        <v>12915</v>
      </c>
      <c r="B630" s="2" t="s">
        <v>12916</v>
      </c>
      <c r="C630" s="2">
        <v>-257</v>
      </c>
      <c r="D630" s="2" t="s">
        <v>69</v>
      </c>
      <c r="E630" s="2">
        <v>-54771.84</v>
      </c>
      <c r="F630" s="2" t="s">
        <v>69</v>
      </c>
    </row>
    <row r="631">
      <c r="A631" s="2" t="s">
        <v>12917</v>
      </c>
      <c r="B631" s="2" t="s">
        <v>12918</v>
      </c>
      <c r="C631" s="2">
        <v>555</v>
      </c>
      <c r="D631" s="2" t="s">
        <v>69</v>
      </c>
      <c r="E631" s="2">
        <v>32728.35</v>
      </c>
      <c r="F631" s="2" t="s">
        <v>69</v>
      </c>
    </row>
    <row r="632">
      <c r="A632" s="2" t="s">
        <v>12917</v>
      </c>
      <c r="B632" s="2" t="s">
        <v>12918</v>
      </c>
      <c r="C632" s="2">
        <v>-631</v>
      </c>
      <c r="D632" s="2" t="s">
        <v>69</v>
      </c>
      <c r="E632" s="2">
        <v>-37210.07</v>
      </c>
      <c r="F632" s="2" t="s">
        <v>69</v>
      </c>
    </row>
    <row r="633">
      <c r="A633" s="2" t="s">
        <v>13928</v>
      </c>
      <c r="B633" s="2" t="s">
        <v>13929</v>
      </c>
      <c r="C633" s="2">
        <v>-19</v>
      </c>
      <c r="D633" s="2" t="s">
        <v>69</v>
      </c>
      <c r="E633" s="2">
        <v>-6335.17</v>
      </c>
      <c r="F633" s="2" t="s">
        <v>69</v>
      </c>
    </row>
    <row r="634">
      <c r="A634" s="2" t="s">
        <v>12919</v>
      </c>
      <c r="B634" s="2" t="s">
        <v>12920</v>
      </c>
      <c r="C634" s="2">
        <v>-1829</v>
      </c>
      <c r="D634" s="2" t="s">
        <v>69</v>
      </c>
      <c r="E634" s="2">
        <v>-155977.12</v>
      </c>
      <c r="F634" s="2" t="s">
        <v>69</v>
      </c>
    </row>
    <row r="635">
      <c r="A635" s="2" t="s">
        <v>12925</v>
      </c>
      <c r="B635" s="2" t="s">
        <v>12926</v>
      </c>
      <c r="C635" s="2">
        <v>-2329</v>
      </c>
      <c r="D635" s="2" t="s">
        <v>69</v>
      </c>
      <c r="E635" s="2">
        <v>-199781.62</v>
      </c>
      <c r="F635" s="2" t="s">
        <v>69</v>
      </c>
    </row>
    <row r="636">
      <c r="A636" s="2" t="s">
        <v>6111</v>
      </c>
      <c r="B636" s="2" t="s">
        <v>6112</v>
      </c>
      <c r="C636" s="2">
        <v>223</v>
      </c>
      <c r="D636" s="2" t="s">
        <v>69</v>
      </c>
      <c r="E636" s="2">
        <v>16660.33</v>
      </c>
      <c r="F636" s="2" t="s">
        <v>69</v>
      </c>
    </row>
    <row r="637">
      <c r="A637" s="2" t="s">
        <v>14577</v>
      </c>
      <c r="B637" s="2" t="s">
        <v>14578</v>
      </c>
      <c r="C637" s="2">
        <v>3</v>
      </c>
      <c r="D637" s="2" t="s">
        <v>69</v>
      </c>
      <c r="E637" s="2">
        <v>142.5</v>
      </c>
      <c r="F637" s="2" t="s">
        <v>69</v>
      </c>
    </row>
    <row r="638">
      <c r="A638" s="2" t="s">
        <v>6125</v>
      </c>
      <c r="B638" s="2" t="s">
        <v>6126</v>
      </c>
      <c r="C638" s="2">
        <v>-147</v>
      </c>
      <c r="D638" s="2" t="s">
        <v>69</v>
      </c>
      <c r="E638" s="2">
        <v>-14841.12</v>
      </c>
      <c r="F638" s="2" t="s">
        <v>69</v>
      </c>
    </row>
    <row r="639">
      <c r="A639" s="2" t="s">
        <v>6131</v>
      </c>
      <c r="B639" s="2" t="s">
        <v>6132</v>
      </c>
      <c r="C639" s="2">
        <v>-83</v>
      </c>
      <c r="D639" s="2" t="s">
        <v>69</v>
      </c>
      <c r="E639" s="2">
        <v>-11176.78</v>
      </c>
      <c r="F639" s="2" t="s">
        <v>69</v>
      </c>
    </row>
    <row r="640">
      <c r="A640" s="2" t="s">
        <v>6131</v>
      </c>
      <c r="B640" s="2" t="s">
        <v>6132</v>
      </c>
      <c r="C640" s="2">
        <v>472</v>
      </c>
      <c r="D640" s="2" t="s">
        <v>69</v>
      </c>
      <c r="E640" s="2">
        <v>63559.52</v>
      </c>
      <c r="F640" s="2" t="s">
        <v>69</v>
      </c>
    </row>
    <row r="641">
      <c r="A641" s="2" t="s">
        <v>6137</v>
      </c>
      <c r="B641" s="2" t="s">
        <v>6138</v>
      </c>
      <c r="C641" s="2">
        <v>1178</v>
      </c>
      <c r="D641" s="2" t="s">
        <v>69</v>
      </c>
      <c r="E641" s="2">
        <v>16892.52</v>
      </c>
      <c r="F641" s="2" t="s">
        <v>69</v>
      </c>
    </row>
    <row r="642">
      <c r="A642" s="2" t="s">
        <v>12930</v>
      </c>
      <c r="B642" s="2" t="s">
        <v>12931</v>
      </c>
      <c r="C642" s="2">
        <v>300</v>
      </c>
      <c r="D642" s="2" t="s">
        <v>69</v>
      </c>
      <c r="E642" s="2">
        <v>14946</v>
      </c>
      <c r="F642" s="2" t="s">
        <v>69</v>
      </c>
    </row>
    <row r="643">
      <c r="A643" s="2" t="s">
        <v>12930</v>
      </c>
      <c r="B643" s="2" t="s">
        <v>12931</v>
      </c>
      <c r="C643" s="2">
        <v>-251</v>
      </c>
      <c r="D643" s="2" t="s">
        <v>69</v>
      </c>
      <c r="E643" s="2">
        <v>-12504.82</v>
      </c>
      <c r="F643" s="2" t="s">
        <v>69</v>
      </c>
    </row>
    <row r="644">
      <c r="A644" s="2" t="s">
        <v>6147</v>
      </c>
      <c r="B644" s="2" t="s">
        <v>6148</v>
      </c>
      <c r="C644" s="2">
        <v>-216</v>
      </c>
      <c r="D644" s="2" t="s">
        <v>69</v>
      </c>
      <c r="E644" s="2">
        <v>-27792.72</v>
      </c>
      <c r="F644" s="2" t="s">
        <v>69</v>
      </c>
    </row>
    <row r="645">
      <c r="A645" s="2" t="s">
        <v>6149</v>
      </c>
      <c r="B645" s="2" t="s">
        <v>6150</v>
      </c>
      <c r="C645" s="2">
        <v>211</v>
      </c>
      <c r="D645" s="2" t="s">
        <v>69</v>
      </c>
      <c r="E645" s="2">
        <v>5152.62</v>
      </c>
      <c r="F645" s="2" t="s">
        <v>69</v>
      </c>
    </row>
    <row r="646">
      <c r="A646" s="2" t="s">
        <v>12940</v>
      </c>
      <c r="B646" s="2" t="s">
        <v>12941</v>
      </c>
      <c r="C646" s="2">
        <v>74</v>
      </c>
      <c r="D646" s="2" t="s">
        <v>69</v>
      </c>
      <c r="E646" s="2">
        <v>14997.58</v>
      </c>
      <c r="F646" s="2" t="s">
        <v>69</v>
      </c>
    </row>
    <row r="647">
      <c r="A647" s="2" t="s">
        <v>12940</v>
      </c>
      <c r="B647" s="2" t="s">
        <v>12941</v>
      </c>
      <c r="C647" s="2">
        <v>-61</v>
      </c>
      <c r="D647" s="2" t="s">
        <v>69</v>
      </c>
      <c r="E647" s="2">
        <v>-12362.87</v>
      </c>
      <c r="F647" s="2" t="s">
        <v>69</v>
      </c>
    </row>
    <row r="648">
      <c r="A648" s="2" t="s">
        <v>12942</v>
      </c>
      <c r="B648" s="2" t="s">
        <v>12943</v>
      </c>
      <c r="C648" s="2">
        <v>121</v>
      </c>
      <c r="D648" s="2" t="s">
        <v>69</v>
      </c>
      <c r="E648" s="2">
        <v>1842.83</v>
      </c>
      <c r="F648" s="2" t="s">
        <v>69</v>
      </c>
    </row>
    <row r="649">
      <c r="A649" s="2" t="s">
        <v>6153</v>
      </c>
      <c r="B649" s="2" t="s">
        <v>6154</v>
      </c>
      <c r="C649" s="2">
        <v>39</v>
      </c>
      <c r="D649" s="2" t="s">
        <v>69</v>
      </c>
      <c r="E649" s="2">
        <v>1623.96</v>
      </c>
      <c r="F649" s="2" t="s">
        <v>69</v>
      </c>
    </row>
    <row r="650">
      <c r="A650" s="2" t="s">
        <v>14579</v>
      </c>
      <c r="B650" s="2" t="s">
        <v>14580</v>
      </c>
      <c r="C650" s="2">
        <v>385</v>
      </c>
      <c r="D650" s="2" t="s">
        <v>12371</v>
      </c>
      <c r="E650" s="2">
        <v>26955.53</v>
      </c>
      <c r="F650" s="2" t="s">
        <v>12371</v>
      </c>
    </row>
    <row r="651">
      <c r="A651" s="2" t="s">
        <v>6155</v>
      </c>
      <c r="B651" s="2" t="s">
        <v>6156</v>
      </c>
      <c r="C651" s="2">
        <v>275</v>
      </c>
      <c r="D651" s="2" t="s">
        <v>69</v>
      </c>
      <c r="E651" s="2">
        <v>7988.75</v>
      </c>
      <c r="F651" s="2" t="s">
        <v>69</v>
      </c>
    </row>
    <row r="652">
      <c r="A652" s="2" t="s">
        <v>6157</v>
      </c>
      <c r="B652" s="2" t="s">
        <v>6158</v>
      </c>
      <c r="C652" s="2">
        <v>228</v>
      </c>
      <c r="D652" s="2" t="s">
        <v>69</v>
      </c>
      <c r="E652" s="2">
        <v>13438.32</v>
      </c>
      <c r="F652" s="2" t="s">
        <v>69</v>
      </c>
    </row>
    <row r="653">
      <c r="A653" s="2" t="s">
        <v>6157</v>
      </c>
      <c r="B653" s="2" t="s">
        <v>6158</v>
      </c>
      <c r="C653" s="2">
        <v>-610</v>
      </c>
      <c r="D653" s="2" t="s">
        <v>69</v>
      </c>
      <c r="E653" s="2">
        <v>-35953.4</v>
      </c>
      <c r="F653" s="2" t="s">
        <v>69</v>
      </c>
    </row>
    <row r="654">
      <c r="A654" s="2" t="s">
        <v>6161</v>
      </c>
      <c r="B654" s="2" t="s">
        <v>6162</v>
      </c>
      <c r="C654" s="2">
        <v>-53</v>
      </c>
      <c r="D654" s="2" t="s">
        <v>69</v>
      </c>
      <c r="E654" s="2">
        <v>-2007.64</v>
      </c>
      <c r="F654" s="2" t="s">
        <v>69</v>
      </c>
    </row>
    <row r="655">
      <c r="A655" s="2" t="s">
        <v>12946</v>
      </c>
      <c r="B655" s="2" t="s">
        <v>12947</v>
      </c>
      <c r="C655" s="2">
        <v>2315</v>
      </c>
      <c r="D655" s="2" t="s">
        <v>69</v>
      </c>
      <c r="E655" s="2">
        <v>73617</v>
      </c>
      <c r="F655" s="2" t="s">
        <v>69</v>
      </c>
    </row>
    <row r="656">
      <c r="A656" s="2" t="s">
        <v>6163</v>
      </c>
      <c r="B656" s="2" t="s">
        <v>6164</v>
      </c>
      <c r="C656" s="2">
        <v>770</v>
      </c>
      <c r="D656" s="2" t="s">
        <v>69</v>
      </c>
      <c r="E656" s="2">
        <v>12982.2</v>
      </c>
      <c r="F656" s="2" t="s">
        <v>69</v>
      </c>
    </row>
    <row r="657">
      <c r="A657" s="2" t="s">
        <v>6167</v>
      </c>
      <c r="B657" s="2" t="s">
        <v>6168</v>
      </c>
      <c r="C657" s="2">
        <v>2161</v>
      </c>
      <c r="D657" s="2" t="s">
        <v>69</v>
      </c>
      <c r="E657" s="2">
        <v>122377.43</v>
      </c>
      <c r="F657" s="2" t="s">
        <v>69</v>
      </c>
    </row>
    <row r="658">
      <c r="A658" s="2" t="s">
        <v>6169</v>
      </c>
      <c r="B658" s="2" t="s">
        <v>6170</v>
      </c>
      <c r="C658" s="2">
        <v>-564</v>
      </c>
      <c r="D658" s="2" t="s">
        <v>69</v>
      </c>
      <c r="E658" s="2">
        <v>-74504.4</v>
      </c>
      <c r="F658" s="2" t="s">
        <v>69</v>
      </c>
    </row>
    <row r="659">
      <c r="A659" s="2" t="s">
        <v>6171</v>
      </c>
      <c r="B659" s="2" t="s">
        <v>6172</v>
      </c>
      <c r="C659" s="2">
        <v>-1186</v>
      </c>
      <c r="D659" s="2" t="s">
        <v>69</v>
      </c>
      <c r="E659" s="2">
        <v>-19580.86</v>
      </c>
      <c r="F659" s="2" t="s">
        <v>69</v>
      </c>
    </row>
    <row r="660">
      <c r="A660" s="2" t="s">
        <v>6173</v>
      </c>
      <c r="B660" s="2" t="s">
        <v>6174</v>
      </c>
      <c r="C660" s="2">
        <v>32</v>
      </c>
      <c r="D660" s="2" t="s">
        <v>69</v>
      </c>
      <c r="E660" s="2">
        <v>450.56</v>
      </c>
      <c r="F660" s="2" t="s">
        <v>69</v>
      </c>
    </row>
    <row r="661">
      <c r="A661" s="2" t="s">
        <v>8974</v>
      </c>
      <c r="B661" s="2" t="s">
        <v>13938</v>
      </c>
      <c r="C661" s="2">
        <v>-6010</v>
      </c>
      <c r="D661" s="2" t="s">
        <v>69</v>
      </c>
      <c r="E661" s="2">
        <v>-95799.4</v>
      </c>
      <c r="F661" s="2" t="s">
        <v>69</v>
      </c>
    </row>
    <row r="662">
      <c r="A662" s="2" t="s">
        <v>12951</v>
      </c>
      <c r="B662" s="2" t="s">
        <v>6182</v>
      </c>
      <c r="C662" s="2">
        <v>-310</v>
      </c>
      <c r="D662" s="2" t="s">
        <v>69</v>
      </c>
      <c r="E662" s="2">
        <v>-12400</v>
      </c>
      <c r="F662" s="2" t="s">
        <v>69</v>
      </c>
    </row>
    <row r="663">
      <c r="A663" s="2" t="s">
        <v>12951</v>
      </c>
      <c r="B663" s="2" t="s">
        <v>6182</v>
      </c>
      <c r="C663" s="2">
        <v>95</v>
      </c>
      <c r="D663" s="2" t="s">
        <v>69</v>
      </c>
      <c r="E663" s="2">
        <v>3800</v>
      </c>
      <c r="F663" s="2" t="s">
        <v>69</v>
      </c>
    </row>
    <row r="664">
      <c r="A664" s="2" t="s">
        <v>13941</v>
      </c>
      <c r="B664" s="2" t="s">
        <v>6186</v>
      </c>
      <c r="C664" s="2">
        <v>-1704</v>
      </c>
      <c r="D664" s="2" t="s">
        <v>69</v>
      </c>
      <c r="E664" s="2">
        <v>-57101.04</v>
      </c>
      <c r="F664" s="2" t="s">
        <v>69</v>
      </c>
    </row>
    <row r="665">
      <c r="A665" s="2" t="s">
        <v>13941</v>
      </c>
      <c r="B665" s="2" t="s">
        <v>6186</v>
      </c>
      <c r="C665" s="2">
        <v>456</v>
      </c>
      <c r="D665" s="2" t="s">
        <v>69</v>
      </c>
      <c r="E665" s="2">
        <v>15280.56</v>
      </c>
      <c r="F665" s="2" t="s">
        <v>69</v>
      </c>
    </row>
    <row r="666">
      <c r="A666" s="2" t="s">
        <v>14581</v>
      </c>
      <c r="B666" s="2" t="s">
        <v>14582</v>
      </c>
      <c r="C666" s="2">
        <v>28</v>
      </c>
      <c r="D666" s="2" t="s">
        <v>13541</v>
      </c>
      <c r="E666" s="2">
        <v>415.31</v>
      </c>
      <c r="F666" s="2" t="s">
        <v>13541</v>
      </c>
    </row>
    <row r="667">
      <c r="A667" s="2" t="s">
        <v>13944</v>
      </c>
      <c r="B667" s="2" t="s">
        <v>12957</v>
      </c>
      <c r="C667" s="2">
        <v>-183</v>
      </c>
      <c r="D667" s="2" t="s">
        <v>12958</v>
      </c>
      <c r="E667" s="2">
        <v>-41718.83</v>
      </c>
      <c r="F667" s="2" t="s">
        <v>12958</v>
      </c>
    </row>
    <row r="668">
      <c r="A668" s="2" t="s">
        <v>14583</v>
      </c>
      <c r="B668" s="2" t="s">
        <v>14584</v>
      </c>
      <c r="C668" s="2">
        <v>527</v>
      </c>
      <c r="D668" s="2" t="s">
        <v>69</v>
      </c>
      <c r="E668" s="2">
        <v>21480.52</v>
      </c>
      <c r="F668" s="2" t="s">
        <v>69</v>
      </c>
    </row>
    <row r="669">
      <c r="A669" s="2" t="s">
        <v>6189</v>
      </c>
      <c r="B669" s="2" t="s">
        <v>6190</v>
      </c>
      <c r="C669" s="2">
        <v>-43</v>
      </c>
      <c r="D669" s="2" t="s">
        <v>69</v>
      </c>
      <c r="E669" s="2">
        <v>-7374.93</v>
      </c>
      <c r="F669" s="2" t="s">
        <v>69</v>
      </c>
    </row>
    <row r="670">
      <c r="A670" s="2" t="s">
        <v>6193</v>
      </c>
      <c r="B670" s="2" t="s">
        <v>6194</v>
      </c>
      <c r="C670" s="2">
        <v>-90</v>
      </c>
      <c r="D670" s="2" t="s">
        <v>69</v>
      </c>
      <c r="E670" s="2">
        <v>-43555.5</v>
      </c>
      <c r="F670" s="2" t="s">
        <v>69</v>
      </c>
    </row>
    <row r="671">
      <c r="A671" s="2" t="s">
        <v>6193</v>
      </c>
      <c r="B671" s="2" t="s">
        <v>6194</v>
      </c>
      <c r="C671" s="2">
        <v>117</v>
      </c>
      <c r="D671" s="2" t="s">
        <v>69</v>
      </c>
      <c r="E671" s="2">
        <v>56622.15</v>
      </c>
      <c r="F671" s="2" t="s">
        <v>69</v>
      </c>
    </row>
    <row r="672">
      <c r="A672" s="2" t="s">
        <v>6195</v>
      </c>
      <c r="B672" s="2" t="s">
        <v>6196</v>
      </c>
      <c r="C672" s="2">
        <v>296</v>
      </c>
      <c r="D672" s="2" t="s">
        <v>69</v>
      </c>
      <c r="E672" s="2">
        <v>22111.2</v>
      </c>
      <c r="F672" s="2" t="s">
        <v>69</v>
      </c>
    </row>
    <row r="673">
      <c r="A673" s="2" t="s">
        <v>6197</v>
      </c>
      <c r="B673" s="2" t="s">
        <v>6198</v>
      </c>
      <c r="C673" s="2">
        <v>19</v>
      </c>
      <c r="D673" s="2" t="s">
        <v>69</v>
      </c>
      <c r="E673" s="2">
        <v>3317.02</v>
      </c>
      <c r="F673" s="2" t="s">
        <v>69</v>
      </c>
    </row>
    <row r="674">
      <c r="A674" s="2" t="s">
        <v>14585</v>
      </c>
      <c r="B674" s="2" t="s">
        <v>14586</v>
      </c>
      <c r="C674" s="2">
        <v>760</v>
      </c>
      <c r="D674" s="2" t="s">
        <v>69</v>
      </c>
      <c r="E674" s="2">
        <v>7980</v>
      </c>
      <c r="F674" s="2" t="s">
        <v>69</v>
      </c>
    </row>
    <row r="675">
      <c r="A675" s="2" t="s">
        <v>6199</v>
      </c>
      <c r="B675" s="2" t="s">
        <v>6200</v>
      </c>
      <c r="C675" s="2">
        <v>38</v>
      </c>
      <c r="D675" s="2" t="s">
        <v>69</v>
      </c>
      <c r="E675" s="2">
        <v>5297.2</v>
      </c>
      <c r="F675" s="2" t="s">
        <v>69</v>
      </c>
    </row>
    <row r="676">
      <c r="A676" s="2" t="s">
        <v>14587</v>
      </c>
      <c r="B676" s="2" t="s">
        <v>14588</v>
      </c>
      <c r="C676" s="2">
        <v>2</v>
      </c>
      <c r="D676" s="2" t="s">
        <v>69</v>
      </c>
      <c r="E676" s="2">
        <v>432</v>
      </c>
      <c r="F676" s="2" t="s">
        <v>69</v>
      </c>
    </row>
    <row r="677">
      <c r="A677" s="2" t="s">
        <v>14589</v>
      </c>
      <c r="B677" s="2" t="s">
        <v>14590</v>
      </c>
      <c r="C677" s="2">
        <v>-2</v>
      </c>
      <c r="D677" s="2" t="s">
        <v>69</v>
      </c>
      <c r="E677" s="2">
        <v>-136</v>
      </c>
      <c r="F677" s="2" t="s">
        <v>69</v>
      </c>
    </row>
    <row r="678">
      <c r="A678" s="2" t="s">
        <v>6201</v>
      </c>
      <c r="B678" s="2" t="s">
        <v>6202</v>
      </c>
      <c r="C678" s="2">
        <v>406</v>
      </c>
      <c r="D678" s="2" t="s">
        <v>69</v>
      </c>
      <c r="E678" s="2">
        <v>19524.54</v>
      </c>
      <c r="F678" s="2" t="s">
        <v>69</v>
      </c>
    </row>
    <row r="679">
      <c r="A679" s="2" t="s">
        <v>6205</v>
      </c>
      <c r="B679" s="2" t="s">
        <v>6206</v>
      </c>
      <c r="C679" s="2">
        <v>31</v>
      </c>
      <c r="D679" s="2" t="s">
        <v>69</v>
      </c>
      <c r="E679" s="2">
        <v>4673.56</v>
      </c>
      <c r="F679" s="2" t="s">
        <v>69</v>
      </c>
    </row>
    <row r="680">
      <c r="A680" s="2" t="s">
        <v>13947</v>
      </c>
      <c r="B680" s="2" t="s">
        <v>14591</v>
      </c>
      <c r="C680" s="2">
        <v>40</v>
      </c>
      <c r="D680" s="2" t="s">
        <v>69</v>
      </c>
      <c r="E680" s="2">
        <v>1010.8</v>
      </c>
      <c r="F680" s="2" t="s">
        <v>69</v>
      </c>
    </row>
    <row r="681">
      <c r="A681" s="2" t="s">
        <v>6207</v>
      </c>
      <c r="B681" s="2" t="s">
        <v>6208</v>
      </c>
      <c r="C681" s="2">
        <v>-117</v>
      </c>
      <c r="D681" s="2" t="s">
        <v>69</v>
      </c>
      <c r="E681" s="2">
        <v>-4797</v>
      </c>
      <c r="F681" s="2" t="s">
        <v>69</v>
      </c>
    </row>
    <row r="682">
      <c r="A682" s="2" t="s">
        <v>6209</v>
      </c>
      <c r="B682" s="2" t="s">
        <v>6210</v>
      </c>
      <c r="C682" s="2">
        <v>-39</v>
      </c>
      <c r="D682" s="2" t="s">
        <v>69</v>
      </c>
      <c r="E682" s="2">
        <v>-4136.34</v>
      </c>
      <c r="F682" s="2" t="s">
        <v>69</v>
      </c>
    </row>
    <row r="683">
      <c r="A683" s="2" t="s">
        <v>6209</v>
      </c>
      <c r="B683" s="2" t="s">
        <v>6210</v>
      </c>
      <c r="C683" s="2">
        <v>652</v>
      </c>
      <c r="D683" s="2" t="s">
        <v>69</v>
      </c>
      <c r="E683" s="2">
        <v>69151.12</v>
      </c>
      <c r="F683" s="2" t="s">
        <v>69</v>
      </c>
    </row>
    <row r="684">
      <c r="A684" s="2" t="s">
        <v>6213</v>
      </c>
      <c r="B684" s="2" t="s">
        <v>6214</v>
      </c>
      <c r="C684" s="2">
        <v>-154</v>
      </c>
      <c r="D684" s="2" t="s">
        <v>69</v>
      </c>
      <c r="E684" s="2">
        <v>-12805.1</v>
      </c>
      <c r="F684" s="2" t="s">
        <v>69</v>
      </c>
    </row>
    <row r="685">
      <c r="A685" s="2" t="s">
        <v>6213</v>
      </c>
      <c r="B685" s="2" t="s">
        <v>6214</v>
      </c>
      <c r="C685" s="2">
        <v>87</v>
      </c>
      <c r="D685" s="2" t="s">
        <v>69</v>
      </c>
      <c r="E685" s="2">
        <v>7234.05</v>
      </c>
      <c r="F685" s="2" t="s">
        <v>69</v>
      </c>
    </row>
    <row r="686">
      <c r="A686" s="2" t="s">
        <v>6215</v>
      </c>
      <c r="B686" s="2" t="s">
        <v>6216</v>
      </c>
      <c r="C686" s="2">
        <v>-5</v>
      </c>
      <c r="D686" s="2" t="s">
        <v>69</v>
      </c>
      <c r="E686" s="2">
        <v>-1377.45</v>
      </c>
      <c r="F686" s="2" t="s">
        <v>69</v>
      </c>
    </row>
    <row r="687">
      <c r="A687" s="2" t="s">
        <v>14592</v>
      </c>
      <c r="B687" s="2" t="s">
        <v>14593</v>
      </c>
      <c r="C687" s="2">
        <v>-550</v>
      </c>
      <c r="D687" s="2" t="s">
        <v>69</v>
      </c>
      <c r="E687" s="2">
        <v>-15730</v>
      </c>
      <c r="F687" s="2" t="s">
        <v>69</v>
      </c>
    </row>
    <row r="688">
      <c r="A688" s="2" t="s">
        <v>14594</v>
      </c>
      <c r="B688" s="2" t="s">
        <v>14595</v>
      </c>
      <c r="C688" s="2">
        <v>284</v>
      </c>
      <c r="D688" s="2" t="s">
        <v>69</v>
      </c>
      <c r="E688" s="2">
        <v>18437.28</v>
      </c>
      <c r="F688" s="2" t="s">
        <v>69</v>
      </c>
    </row>
    <row r="689">
      <c r="A689" s="2" t="s">
        <v>6231</v>
      </c>
      <c r="B689" s="2" t="s">
        <v>6232</v>
      </c>
      <c r="C689" s="2">
        <v>9</v>
      </c>
      <c r="D689" s="2" t="s">
        <v>69</v>
      </c>
      <c r="E689" s="2">
        <v>409.41</v>
      </c>
      <c r="F689" s="2" t="s">
        <v>69</v>
      </c>
    </row>
    <row r="690">
      <c r="A690" s="2" t="s">
        <v>12966</v>
      </c>
      <c r="B690" s="2" t="s">
        <v>12967</v>
      </c>
      <c r="C690" s="2">
        <v>254</v>
      </c>
      <c r="D690" s="2" t="s">
        <v>69</v>
      </c>
      <c r="E690" s="2">
        <v>62331.6</v>
      </c>
      <c r="F690" s="2" t="s">
        <v>69</v>
      </c>
    </row>
    <row r="691">
      <c r="A691" s="2" t="s">
        <v>6235</v>
      </c>
      <c r="B691" s="2" t="s">
        <v>6236</v>
      </c>
      <c r="C691" s="2">
        <v>58</v>
      </c>
      <c r="D691" s="2" t="s">
        <v>69</v>
      </c>
      <c r="E691" s="2">
        <v>18483.44</v>
      </c>
      <c r="F691" s="2" t="s">
        <v>69</v>
      </c>
    </row>
    <row r="692">
      <c r="A692" s="2" t="s">
        <v>11594</v>
      </c>
      <c r="B692" s="2" t="s">
        <v>14596</v>
      </c>
      <c r="C692" s="2">
        <v>6</v>
      </c>
      <c r="D692" s="2" t="s">
        <v>69</v>
      </c>
      <c r="E692" s="2">
        <v>377.4</v>
      </c>
      <c r="F692" s="2" t="s">
        <v>69</v>
      </c>
    </row>
    <row r="693">
      <c r="A693" s="2" t="s">
        <v>6241</v>
      </c>
      <c r="B693" s="2" t="s">
        <v>6242</v>
      </c>
      <c r="C693" s="2">
        <v>104</v>
      </c>
      <c r="D693" s="2" t="s">
        <v>69</v>
      </c>
      <c r="E693" s="2">
        <v>6910.8</v>
      </c>
      <c r="F693" s="2" t="s">
        <v>69</v>
      </c>
    </row>
    <row r="694">
      <c r="A694" s="2" t="s">
        <v>13951</v>
      </c>
      <c r="B694" s="2" t="s">
        <v>13952</v>
      </c>
      <c r="C694" s="2">
        <v>322</v>
      </c>
      <c r="D694" s="2" t="s">
        <v>69</v>
      </c>
      <c r="E694" s="2">
        <v>20401.92</v>
      </c>
      <c r="F694" s="2" t="s">
        <v>69</v>
      </c>
    </row>
    <row r="695">
      <c r="A695" s="2" t="s">
        <v>6243</v>
      </c>
      <c r="B695" s="2" t="s">
        <v>6244</v>
      </c>
      <c r="C695" s="2">
        <v>622</v>
      </c>
      <c r="D695" s="2" t="s">
        <v>69</v>
      </c>
      <c r="E695" s="2">
        <v>47091.62</v>
      </c>
      <c r="F695" s="2" t="s">
        <v>69</v>
      </c>
    </row>
    <row r="696">
      <c r="A696" s="2" t="s">
        <v>6245</v>
      </c>
      <c r="B696" s="2" t="s">
        <v>6246</v>
      </c>
      <c r="C696" s="2">
        <v>-76</v>
      </c>
      <c r="D696" s="2" t="s">
        <v>69</v>
      </c>
      <c r="E696" s="2">
        <v>-2666.84</v>
      </c>
      <c r="F696" s="2" t="s">
        <v>69</v>
      </c>
    </row>
    <row r="697">
      <c r="A697" s="2" t="s">
        <v>6247</v>
      </c>
      <c r="B697" s="2" t="s">
        <v>6248</v>
      </c>
      <c r="C697" s="2">
        <v>37</v>
      </c>
      <c r="D697" s="2" t="s">
        <v>69</v>
      </c>
      <c r="E697" s="2">
        <v>11907.34</v>
      </c>
      <c r="F697" s="2" t="s">
        <v>69</v>
      </c>
    </row>
    <row r="698">
      <c r="A698" s="2" t="s">
        <v>6247</v>
      </c>
      <c r="B698" s="2" t="s">
        <v>6248</v>
      </c>
      <c r="C698" s="2">
        <v>-23</v>
      </c>
      <c r="D698" s="2" t="s">
        <v>69</v>
      </c>
      <c r="E698" s="2">
        <v>-7401.86</v>
      </c>
      <c r="F698" s="2" t="s">
        <v>69</v>
      </c>
    </row>
    <row r="699">
      <c r="A699" s="2" t="s">
        <v>6251</v>
      </c>
      <c r="B699" s="2" t="s">
        <v>6252</v>
      </c>
      <c r="C699" s="2">
        <v>300</v>
      </c>
      <c r="D699" s="2" t="s">
        <v>69</v>
      </c>
      <c r="E699" s="2">
        <v>11403</v>
      </c>
      <c r="F699" s="2" t="s">
        <v>69</v>
      </c>
    </row>
    <row r="700">
      <c r="A700" s="2" t="s">
        <v>6253</v>
      </c>
      <c r="B700" s="2" t="s">
        <v>6254</v>
      </c>
      <c r="C700" s="2">
        <v>453</v>
      </c>
      <c r="D700" s="2" t="s">
        <v>69</v>
      </c>
      <c r="E700" s="2">
        <v>75583.05</v>
      </c>
      <c r="F700" s="2" t="s">
        <v>69</v>
      </c>
    </row>
    <row r="701">
      <c r="A701" s="2" t="s">
        <v>12984</v>
      </c>
      <c r="B701" s="2" t="s">
        <v>12985</v>
      </c>
      <c r="C701" s="2">
        <v>-1656</v>
      </c>
      <c r="D701" s="2" t="s">
        <v>69</v>
      </c>
      <c r="E701" s="2">
        <v>-63987.84</v>
      </c>
      <c r="F701" s="2" t="s">
        <v>69</v>
      </c>
    </row>
    <row r="702">
      <c r="A702" s="2" t="s">
        <v>6259</v>
      </c>
      <c r="B702" s="2" t="s">
        <v>6260</v>
      </c>
      <c r="C702" s="2">
        <v>-39</v>
      </c>
      <c r="D702" s="2" t="s">
        <v>69</v>
      </c>
      <c r="E702" s="2">
        <v>-3658.2</v>
      </c>
      <c r="F702" s="2" t="s">
        <v>69</v>
      </c>
    </row>
    <row r="703">
      <c r="A703" s="2" t="s">
        <v>6259</v>
      </c>
      <c r="B703" s="2" t="s">
        <v>6260</v>
      </c>
      <c r="C703" s="2">
        <v>674</v>
      </c>
      <c r="D703" s="2" t="s">
        <v>69</v>
      </c>
      <c r="E703" s="2">
        <v>63221.2</v>
      </c>
      <c r="F703" s="2" t="s">
        <v>69</v>
      </c>
    </row>
    <row r="704">
      <c r="A704" s="2" t="s">
        <v>14597</v>
      </c>
      <c r="B704" s="2" t="s">
        <v>14598</v>
      </c>
      <c r="C704" s="2">
        <v>35</v>
      </c>
      <c r="D704" s="2" t="s">
        <v>69</v>
      </c>
      <c r="E704" s="2">
        <v>1144.5</v>
      </c>
      <c r="F704" s="2" t="s">
        <v>69</v>
      </c>
    </row>
    <row r="705">
      <c r="A705" s="2" t="s">
        <v>13955</v>
      </c>
      <c r="B705" s="2" t="s">
        <v>6262</v>
      </c>
      <c r="C705" s="2">
        <v>672</v>
      </c>
      <c r="D705" s="2" t="s">
        <v>69</v>
      </c>
      <c r="E705" s="2">
        <v>29877.12</v>
      </c>
      <c r="F705" s="2" t="s">
        <v>69</v>
      </c>
    </row>
    <row r="706">
      <c r="A706" s="2" t="s">
        <v>6263</v>
      </c>
      <c r="B706" s="2" t="s">
        <v>13958</v>
      </c>
      <c r="C706" s="2">
        <v>-67</v>
      </c>
      <c r="D706" s="2" t="s">
        <v>69</v>
      </c>
      <c r="E706" s="2">
        <v>-5745.92</v>
      </c>
      <c r="F706" s="2" t="s">
        <v>69</v>
      </c>
    </row>
    <row r="707">
      <c r="A707" s="2" t="s">
        <v>12986</v>
      </c>
      <c r="B707" s="2" t="s">
        <v>12987</v>
      </c>
      <c r="C707" s="2">
        <v>499</v>
      </c>
      <c r="D707" s="2" t="s">
        <v>69</v>
      </c>
      <c r="E707" s="2">
        <v>28373.14</v>
      </c>
      <c r="F707" s="2" t="s">
        <v>69</v>
      </c>
    </row>
    <row r="708">
      <c r="A708" s="2" t="s">
        <v>14599</v>
      </c>
      <c r="B708" s="2" t="s">
        <v>14600</v>
      </c>
      <c r="C708" s="2">
        <v>-133</v>
      </c>
      <c r="D708" s="2" t="s">
        <v>69</v>
      </c>
      <c r="E708" s="2">
        <v>-2000.32</v>
      </c>
      <c r="F708" s="2" t="s">
        <v>69</v>
      </c>
    </row>
    <row r="709">
      <c r="A709" s="2" t="s">
        <v>14601</v>
      </c>
      <c r="B709" s="2" t="s">
        <v>14602</v>
      </c>
      <c r="C709" s="2">
        <v>-65</v>
      </c>
      <c r="D709" s="2" t="s">
        <v>69</v>
      </c>
      <c r="E709" s="2">
        <v>-5768.75</v>
      </c>
      <c r="F709" s="2" t="s">
        <v>69</v>
      </c>
    </row>
    <row r="710">
      <c r="A710" s="2" t="s">
        <v>13960</v>
      </c>
      <c r="B710" s="2" t="s">
        <v>13961</v>
      </c>
      <c r="C710" s="2">
        <v>62</v>
      </c>
      <c r="D710" s="2" t="s">
        <v>69</v>
      </c>
      <c r="E710" s="2">
        <v>4355.5</v>
      </c>
      <c r="F710" s="2" t="s">
        <v>69</v>
      </c>
    </row>
    <row r="711">
      <c r="A711" s="2" t="s">
        <v>14603</v>
      </c>
      <c r="B711" s="2" t="s">
        <v>14604</v>
      </c>
      <c r="C711" s="2">
        <v>-3600</v>
      </c>
      <c r="D711" s="2" t="s">
        <v>13301</v>
      </c>
      <c r="E711" s="2">
        <v>198.66</v>
      </c>
      <c r="F711" s="2" t="s">
        <v>13301</v>
      </c>
    </row>
    <row r="712">
      <c r="A712" s="2" t="s">
        <v>6271</v>
      </c>
      <c r="B712" s="2" t="s">
        <v>6272</v>
      </c>
      <c r="C712" s="2">
        <v>161</v>
      </c>
      <c r="D712" s="2" t="s">
        <v>69</v>
      </c>
      <c r="E712" s="2">
        <v>18230.03</v>
      </c>
      <c r="F712" s="2" t="s">
        <v>69</v>
      </c>
    </row>
    <row r="713">
      <c r="A713" s="2" t="s">
        <v>12989</v>
      </c>
      <c r="B713" s="2" t="s">
        <v>12990</v>
      </c>
      <c r="C713" s="2">
        <v>-729</v>
      </c>
      <c r="D713" s="2" t="s">
        <v>12368</v>
      </c>
      <c r="E713" s="2">
        <v>-13170.17</v>
      </c>
      <c r="F713" s="2" t="s">
        <v>12368</v>
      </c>
    </row>
    <row r="714">
      <c r="A714" s="2" t="s">
        <v>6275</v>
      </c>
      <c r="B714" s="2" t="s">
        <v>6276</v>
      </c>
      <c r="C714" s="2">
        <v>-10593</v>
      </c>
      <c r="D714" s="2" t="s">
        <v>69</v>
      </c>
      <c r="E714" s="2">
        <v>-76693.32</v>
      </c>
      <c r="F714" s="2" t="s">
        <v>69</v>
      </c>
    </row>
    <row r="715">
      <c r="A715" s="2" t="s">
        <v>6277</v>
      </c>
      <c r="B715" s="2" t="s">
        <v>6278</v>
      </c>
      <c r="C715" s="2">
        <v>91</v>
      </c>
      <c r="D715" s="2" t="s">
        <v>69</v>
      </c>
      <c r="E715" s="2">
        <v>3927.56</v>
      </c>
      <c r="F715" s="2" t="s">
        <v>69</v>
      </c>
    </row>
    <row r="716">
      <c r="A716" s="2" t="s">
        <v>12995</v>
      </c>
      <c r="B716" s="2" t="s">
        <v>6284</v>
      </c>
      <c r="C716" s="2">
        <v>137</v>
      </c>
      <c r="D716" s="2" t="s">
        <v>69</v>
      </c>
      <c r="E716" s="2">
        <v>15934.47</v>
      </c>
      <c r="F716" s="2" t="s">
        <v>69</v>
      </c>
    </row>
    <row r="717">
      <c r="A717" s="2" t="s">
        <v>12995</v>
      </c>
      <c r="B717" s="2" t="s">
        <v>6284</v>
      </c>
      <c r="C717" s="2">
        <v>-299</v>
      </c>
      <c r="D717" s="2" t="s">
        <v>69</v>
      </c>
      <c r="E717" s="2">
        <v>-34776.69</v>
      </c>
      <c r="F717" s="2" t="s">
        <v>69</v>
      </c>
    </row>
    <row r="718">
      <c r="A718" s="2" t="s">
        <v>6285</v>
      </c>
      <c r="B718" s="2" t="s">
        <v>6286</v>
      </c>
      <c r="C718" s="2">
        <v>373</v>
      </c>
      <c r="D718" s="2" t="s">
        <v>69</v>
      </c>
      <c r="E718" s="2">
        <v>45789.48</v>
      </c>
      <c r="F718" s="2" t="s">
        <v>69</v>
      </c>
    </row>
    <row r="719">
      <c r="A719" s="2" t="s">
        <v>6289</v>
      </c>
      <c r="B719" s="2" t="s">
        <v>6290</v>
      </c>
      <c r="C719" s="2">
        <v>-17</v>
      </c>
      <c r="D719" s="2" t="s">
        <v>69</v>
      </c>
      <c r="E719" s="2">
        <v>-4885.97</v>
      </c>
      <c r="F719" s="2" t="s">
        <v>69</v>
      </c>
    </row>
    <row r="720">
      <c r="A720" s="2" t="s">
        <v>12996</v>
      </c>
      <c r="B720" s="2" t="s">
        <v>12997</v>
      </c>
      <c r="C720" s="2">
        <v>1030</v>
      </c>
      <c r="D720" s="2" t="s">
        <v>69</v>
      </c>
      <c r="E720" s="2">
        <v>53003.8</v>
      </c>
      <c r="F720" s="2" t="s">
        <v>69</v>
      </c>
    </row>
    <row r="721">
      <c r="A721" s="2" t="s">
        <v>6293</v>
      </c>
      <c r="B721" s="2" t="s">
        <v>6294</v>
      </c>
      <c r="C721" s="2">
        <v>-214</v>
      </c>
      <c r="D721" s="2" t="s">
        <v>69</v>
      </c>
      <c r="E721" s="2">
        <v>-11622.34</v>
      </c>
      <c r="F721" s="2" t="s">
        <v>69</v>
      </c>
    </row>
    <row r="722">
      <c r="A722" s="2" t="s">
        <v>6297</v>
      </c>
      <c r="B722" s="2" t="s">
        <v>6298</v>
      </c>
      <c r="C722" s="2">
        <v>27</v>
      </c>
      <c r="D722" s="2" t="s">
        <v>69</v>
      </c>
      <c r="E722" s="2">
        <v>2083.05</v>
      </c>
      <c r="F722" s="2" t="s">
        <v>69</v>
      </c>
    </row>
    <row r="723">
      <c r="A723" s="2" t="s">
        <v>13968</v>
      </c>
      <c r="B723" s="2" t="s">
        <v>13969</v>
      </c>
      <c r="C723" s="2">
        <v>6110</v>
      </c>
      <c r="D723" s="2" t="s">
        <v>69</v>
      </c>
      <c r="E723" s="2">
        <v>93360.8</v>
      </c>
      <c r="F723" s="2" t="s">
        <v>69</v>
      </c>
    </row>
    <row r="724">
      <c r="A724" s="2" t="s">
        <v>6301</v>
      </c>
      <c r="B724" s="2" t="s">
        <v>6302</v>
      </c>
      <c r="C724" s="2">
        <v>-350</v>
      </c>
      <c r="D724" s="2" t="s">
        <v>69</v>
      </c>
      <c r="E724" s="2">
        <v>-48951</v>
      </c>
      <c r="F724" s="2" t="s">
        <v>69</v>
      </c>
    </row>
    <row r="725">
      <c r="A725" s="2" t="s">
        <v>6301</v>
      </c>
      <c r="B725" s="2" t="s">
        <v>6302</v>
      </c>
      <c r="C725" s="2">
        <v>386</v>
      </c>
      <c r="D725" s="2" t="s">
        <v>69</v>
      </c>
      <c r="E725" s="2">
        <v>53985.96</v>
      </c>
      <c r="F725" s="2" t="s">
        <v>69</v>
      </c>
    </row>
    <row r="726">
      <c r="A726" s="2" t="s">
        <v>13003</v>
      </c>
      <c r="B726" s="2" t="s">
        <v>13004</v>
      </c>
      <c r="C726" s="2">
        <v>-18</v>
      </c>
      <c r="D726" s="2" t="s">
        <v>69</v>
      </c>
      <c r="E726" s="2">
        <v>-1271.52</v>
      </c>
      <c r="F726" s="2" t="s">
        <v>69</v>
      </c>
    </row>
    <row r="727">
      <c r="A727" s="2" t="s">
        <v>13970</v>
      </c>
      <c r="B727" s="2" t="s">
        <v>13971</v>
      </c>
      <c r="C727" s="2">
        <v>1125</v>
      </c>
      <c r="D727" s="2" t="s">
        <v>69</v>
      </c>
      <c r="E727" s="2">
        <v>98673.75</v>
      </c>
      <c r="F727" s="2" t="s">
        <v>69</v>
      </c>
    </row>
    <row r="728">
      <c r="A728" s="2" t="s">
        <v>13005</v>
      </c>
      <c r="B728" s="2" t="s">
        <v>6308</v>
      </c>
      <c r="C728" s="2">
        <v>-118</v>
      </c>
      <c r="D728" s="2" t="s">
        <v>69</v>
      </c>
      <c r="E728" s="2">
        <v>-10565.72</v>
      </c>
      <c r="F728" s="2" t="s">
        <v>69</v>
      </c>
    </row>
    <row r="729">
      <c r="A729" s="2" t="s">
        <v>6309</v>
      </c>
      <c r="B729" s="2" t="s">
        <v>6310</v>
      </c>
      <c r="C729" s="2">
        <v>-441</v>
      </c>
      <c r="D729" s="2" t="s">
        <v>69</v>
      </c>
      <c r="E729" s="2">
        <v>-91657.44</v>
      </c>
      <c r="F729" s="2" t="s">
        <v>69</v>
      </c>
    </row>
    <row r="730">
      <c r="A730" s="2" t="s">
        <v>6309</v>
      </c>
      <c r="B730" s="2" t="s">
        <v>6310</v>
      </c>
      <c r="C730" s="2">
        <v>361</v>
      </c>
      <c r="D730" s="2" t="s">
        <v>69</v>
      </c>
      <c r="E730" s="2">
        <v>75030.24</v>
      </c>
      <c r="F730" s="2" t="s">
        <v>69</v>
      </c>
    </row>
    <row r="731">
      <c r="A731" s="2" t="s">
        <v>6315</v>
      </c>
      <c r="B731" s="2" t="s">
        <v>6316</v>
      </c>
      <c r="C731" s="2">
        <v>6626</v>
      </c>
      <c r="D731" s="2" t="s">
        <v>69</v>
      </c>
      <c r="E731" s="2">
        <v>139874.86</v>
      </c>
      <c r="F731" s="2" t="s">
        <v>69</v>
      </c>
    </row>
    <row r="732">
      <c r="A732" s="2" t="s">
        <v>13006</v>
      </c>
      <c r="B732" s="2" t="s">
        <v>13007</v>
      </c>
      <c r="C732" s="2">
        <v>-125</v>
      </c>
      <c r="D732" s="2" t="s">
        <v>69</v>
      </c>
      <c r="E732" s="2">
        <v>-13916.25</v>
      </c>
      <c r="F732" s="2" t="s">
        <v>69</v>
      </c>
    </row>
    <row r="733">
      <c r="A733" s="2" t="s">
        <v>6323</v>
      </c>
      <c r="B733" s="2" t="s">
        <v>6324</v>
      </c>
      <c r="C733" s="2">
        <v>52</v>
      </c>
      <c r="D733" s="2" t="s">
        <v>69</v>
      </c>
      <c r="E733" s="2">
        <v>4007.64</v>
      </c>
      <c r="F733" s="2" t="s">
        <v>69</v>
      </c>
    </row>
    <row r="734">
      <c r="A734" s="2" t="s">
        <v>13014</v>
      </c>
      <c r="B734" s="2" t="s">
        <v>13015</v>
      </c>
      <c r="C734" s="2">
        <v>80</v>
      </c>
      <c r="D734" s="2" t="s">
        <v>69</v>
      </c>
      <c r="E734" s="2">
        <v>2201.6</v>
      </c>
      <c r="F734" s="2" t="s">
        <v>69</v>
      </c>
    </row>
    <row r="735">
      <c r="A735" s="2" t="s">
        <v>6329</v>
      </c>
      <c r="B735" s="2" t="s">
        <v>6330</v>
      </c>
      <c r="C735" s="2">
        <v>10</v>
      </c>
      <c r="D735" s="2" t="s">
        <v>69</v>
      </c>
      <c r="E735" s="2">
        <v>481.5</v>
      </c>
      <c r="F735" s="2" t="s">
        <v>69</v>
      </c>
    </row>
    <row r="736">
      <c r="A736" s="2" t="s">
        <v>6335</v>
      </c>
      <c r="B736" s="2" t="s">
        <v>6336</v>
      </c>
      <c r="C736" s="2">
        <v>86</v>
      </c>
      <c r="D736" s="2" t="s">
        <v>69</v>
      </c>
      <c r="E736" s="2">
        <v>2454.94</v>
      </c>
      <c r="F736" s="2" t="s">
        <v>69</v>
      </c>
    </row>
    <row r="737">
      <c r="A737" s="2" t="s">
        <v>6335</v>
      </c>
      <c r="B737" s="2" t="s">
        <v>6336</v>
      </c>
      <c r="C737" s="2">
        <v>-153</v>
      </c>
      <c r="D737" s="2" t="s">
        <v>69</v>
      </c>
      <c r="E737" s="2">
        <v>-4367.51</v>
      </c>
      <c r="F737" s="2" t="s">
        <v>69</v>
      </c>
    </row>
    <row r="738">
      <c r="A738" s="2" t="s">
        <v>6337</v>
      </c>
      <c r="B738" s="2" t="s">
        <v>6338</v>
      </c>
      <c r="C738" s="2">
        <v>316</v>
      </c>
      <c r="D738" s="2" t="s">
        <v>69</v>
      </c>
      <c r="E738" s="2">
        <v>43010.76</v>
      </c>
      <c r="F738" s="2" t="s">
        <v>69</v>
      </c>
    </row>
    <row r="739">
      <c r="A739" s="2" t="s">
        <v>6337</v>
      </c>
      <c r="B739" s="2" t="s">
        <v>6338</v>
      </c>
      <c r="C739" s="2">
        <v>-54</v>
      </c>
      <c r="D739" s="2" t="s">
        <v>69</v>
      </c>
      <c r="E739" s="2">
        <v>-7349.94</v>
      </c>
      <c r="F739" s="2" t="s">
        <v>69</v>
      </c>
    </row>
    <row r="740">
      <c r="A740" s="2" t="s">
        <v>14605</v>
      </c>
      <c r="B740" s="2" t="s">
        <v>14606</v>
      </c>
      <c r="C740" s="2">
        <v>-1</v>
      </c>
      <c r="D740" s="2" t="s">
        <v>69</v>
      </c>
      <c r="E740" s="2">
        <v>-280</v>
      </c>
      <c r="F740" s="2" t="s">
        <v>69</v>
      </c>
    </row>
    <row r="741">
      <c r="A741" s="2" t="s">
        <v>6339</v>
      </c>
      <c r="B741" s="2" t="s">
        <v>6340</v>
      </c>
      <c r="C741" s="2">
        <v>2027</v>
      </c>
      <c r="D741" s="2" t="s">
        <v>69</v>
      </c>
      <c r="E741" s="2">
        <v>158653.29</v>
      </c>
      <c r="F741" s="2" t="s">
        <v>69</v>
      </c>
    </row>
    <row r="742">
      <c r="A742" s="2" t="s">
        <v>14607</v>
      </c>
      <c r="B742" s="2" t="s">
        <v>14608</v>
      </c>
      <c r="C742" s="2">
        <v>3</v>
      </c>
      <c r="D742" s="2" t="s">
        <v>69</v>
      </c>
      <c r="E742" s="2">
        <v>1650</v>
      </c>
      <c r="F742" s="2" t="s">
        <v>69</v>
      </c>
    </row>
    <row r="743">
      <c r="A743" s="2" t="s">
        <v>14609</v>
      </c>
      <c r="B743" s="2" t="s">
        <v>14610</v>
      </c>
      <c r="C743" s="2">
        <v>-3</v>
      </c>
      <c r="D743" s="2" t="s">
        <v>69</v>
      </c>
      <c r="E743" s="2">
        <v>-441</v>
      </c>
      <c r="F743" s="2" t="s">
        <v>69</v>
      </c>
    </row>
    <row r="744">
      <c r="A744" s="2" t="s">
        <v>14611</v>
      </c>
      <c r="B744" s="2" t="s">
        <v>14612</v>
      </c>
      <c r="C744" s="2">
        <v>-3</v>
      </c>
      <c r="D744" s="2" t="s">
        <v>69</v>
      </c>
      <c r="E744" s="2">
        <v>-403.5</v>
      </c>
      <c r="F744" s="2" t="s">
        <v>69</v>
      </c>
    </row>
    <row r="745">
      <c r="A745" s="2" t="s">
        <v>6341</v>
      </c>
      <c r="B745" s="2" t="s">
        <v>6342</v>
      </c>
      <c r="C745" s="2">
        <v>925</v>
      </c>
      <c r="D745" s="2" t="s">
        <v>69</v>
      </c>
      <c r="E745" s="2">
        <v>214563</v>
      </c>
      <c r="F745" s="2" t="s">
        <v>69</v>
      </c>
    </row>
    <row r="746">
      <c r="A746" s="2" t="s">
        <v>6341</v>
      </c>
      <c r="B746" s="2" t="s">
        <v>6342</v>
      </c>
      <c r="C746" s="2">
        <v>-78</v>
      </c>
      <c r="D746" s="2" t="s">
        <v>69</v>
      </c>
      <c r="E746" s="2">
        <v>-18092.88</v>
      </c>
      <c r="F746" s="2" t="s">
        <v>69</v>
      </c>
    </row>
    <row r="747">
      <c r="A747" s="2" t="s">
        <v>6343</v>
      </c>
      <c r="B747" s="2" t="s">
        <v>6344</v>
      </c>
      <c r="C747" s="2">
        <v>850</v>
      </c>
      <c r="D747" s="2" t="s">
        <v>69</v>
      </c>
      <c r="E747" s="2">
        <v>112837.5</v>
      </c>
      <c r="F747" s="2" t="s">
        <v>69</v>
      </c>
    </row>
    <row r="748">
      <c r="A748" s="2" t="s">
        <v>6349</v>
      </c>
      <c r="B748" s="2" t="s">
        <v>6350</v>
      </c>
      <c r="C748" s="2">
        <v>4</v>
      </c>
      <c r="D748" s="2" t="s">
        <v>69</v>
      </c>
      <c r="E748" s="2">
        <v>821.32</v>
      </c>
      <c r="F748" s="2" t="s">
        <v>69</v>
      </c>
    </row>
    <row r="749">
      <c r="A749" s="2" t="s">
        <v>13976</v>
      </c>
      <c r="B749" s="2" t="s">
        <v>13977</v>
      </c>
      <c r="C749" s="2">
        <v>-1134</v>
      </c>
      <c r="D749" s="2" t="s">
        <v>12818</v>
      </c>
      <c r="E749" s="2">
        <v>-14923.33</v>
      </c>
      <c r="F749" s="2" t="s">
        <v>12818</v>
      </c>
    </row>
    <row r="750">
      <c r="A750" s="2" t="s">
        <v>6353</v>
      </c>
      <c r="B750" s="2" t="s">
        <v>6354</v>
      </c>
      <c r="C750" s="2">
        <v>-19</v>
      </c>
      <c r="D750" s="2" t="s">
        <v>69</v>
      </c>
      <c r="E750" s="2">
        <v>-3290.04</v>
      </c>
      <c r="F750" s="2" t="s">
        <v>69</v>
      </c>
    </row>
    <row r="751">
      <c r="A751" s="2" t="s">
        <v>6355</v>
      </c>
      <c r="B751" s="2" t="s">
        <v>6356</v>
      </c>
      <c r="C751" s="2">
        <v>-38</v>
      </c>
      <c r="D751" s="2" t="s">
        <v>69</v>
      </c>
      <c r="E751" s="2">
        <v>-5456.8</v>
      </c>
      <c r="F751" s="2" t="s">
        <v>69</v>
      </c>
    </row>
    <row r="752">
      <c r="A752" s="2" t="s">
        <v>13980</v>
      </c>
      <c r="B752" s="2" t="s">
        <v>13981</v>
      </c>
      <c r="C752" s="2">
        <v>114</v>
      </c>
      <c r="D752" s="2" t="s">
        <v>69</v>
      </c>
      <c r="E752" s="2">
        <v>1305.3</v>
      </c>
      <c r="F752" s="2" t="s">
        <v>69</v>
      </c>
    </row>
    <row r="753">
      <c r="A753" s="2" t="s">
        <v>13982</v>
      </c>
      <c r="B753" s="2" t="s">
        <v>6360</v>
      </c>
      <c r="C753" s="2">
        <v>-170</v>
      </c>
      <c r="D753" s="2" t="s">
        <v>69</v>
      </c>
      <c r="E753" s="2">
        <v>-8527.2</v>
      </c>
      <c r="F753" s="2" t="s">
        <v>69</v>
      </c>
    </row>
    <row r="754">
      <c r="A754" s="2" t="s">
        <v>6361</v>
      </c>
      <c r="B754" s="2" t="s">
        <v>6362</v>
      </c>
      <c r="C754" s="2">
        <v>206</v>
      </c>
      <c r="D754" s="2" t="s">
        <v>69</v>
      </c>
      <c r="E754" s="2">
        <v>11420.64</v>
      </c>
      <c r="F754" s="2" t="s">
        <v>69</v>
      </c>
    </row>
    <row r="755">
      <c r="A755" s="2" t="s">
        <v>6361</v>
      </c>
      <c r="B755" s="2" t="s">
        <v>6362</v>
      </c>
      <c r="C755" s="2">
        <v>-1163</v>
      </c>
      <c r="D755" s="2" t="s">
        <v>69</v>
      </c>
      <c r="E755" s="2">
        <v>-64476.72</v>
      </c>
      <c r="F755" s="2" t="s">
        <v>69</v>
      </c>
    </row>
    <row r="756">
      <c r="A756" s="2" t="s">
        <v>6363</v>
      </c>
      <c r="B756" s="2" t="s">
        <v>6364</v>
      </c>
      <c r="C756" s="2">
        <v>47</v>
      </c>
      <c r="D756" s="2" t="s">
        <v>69</v>
      </c>
      <c r="E756" s="2">
        <v>17371.67</v>
      </c>
      <c r="F756" s="2" t="s">
        <v>69</v>
      </c>
    </row>
    <row r="757">
      <c r="A757" s="2" t="s">
        <v>6379</v>
      </c>
      <c r="B757" s="2" t="s">
        <v>6380</v>
      </c>
      <c r="C757" s="2">
        <v>-17</v>
      </c>
      <c r="D757" s="2" t="s">
        <v>69</v>
      </c>
      <c r="E757" s="2">
        <v>-1318.69</v>
      </c>
      <c r="F757" s="2" t="s">
        <v>69</v>
      </c>
    </row>
    <row r="758">
      <c r="A758" s="2" t="s">
        <v>13026</v>
      </c>
      <c r="B758" s="2" t="s">
        <v>13027</v>
      </c>
      <c r="C758" s="2">
        <v>3</v>
      </c>
      <c r="D758" s="2" t="s">
        <v>69</v>
      </c>
      <c r="E758" s="2">
        <v>51.81</v>
      </c>
      <c r="F758" s="2" t="s">
        <v>69</v>
      </c>
    </row>
    <row r="759">
      <c r="A759" s="2" t="s">
        <v>13026</v>
      </c>
      <c r="B759" s="2" t="s">
        <v>13027</v>
      </c>
      <c r="C759" s="2">
        <v>-117</v>
      </c>
      <c r="D759" s="2" t="s">
        <v>69</v>
      </c>
      <c r="E759" s="2">
        <v>-2020.59</v>
      </c>
      <c r="F759" s="2" t="s">
        <v>69</v>
      </c>
    </row>
    <row r="760">
      <c r="A760" s="2" t="s">
        <v>13983</v>
      </c>
      <c r="B760" s="2" t="s">
        <v>14613</v>
      </c>
      <c r="C760" s="2">
        <v>498</v>
      </c>
      <c r="D760" s="2" t="s">
        <v>69</v>
      </c>
      <c r="E760" s="2">
        <v>824.19</v>
      </c>
      <c r="F760" s="2" t="s">
        <v>69</v>
      </c>
    </row>
    <row r="761">
      <c r="A761" s="2" t="s">
        <v>6383</v>
      </c>
      <c r="B761" s="2" t="s">
        <v>6384</v>
      </c>
      <c r="C761" s="2">
        <v>-4750</v>
      </c>
      <c r="D761" s="2" t="s">
        <v>69</v>
      </c>
      <c r="E761" s="2">
        <v>-58757.5</v>
      </c>
      <c r="F761" s="2" t="s">
        <v>69</v>
      </c>
    </row>
    <row r="762">
      <c r="A762" s="2" t="s">
        <v>13985</v>
      </c>
      <c r="B762" s="2" t="s">
        <v>13986</v>
      </c>
      <c r="C762" s="2">
        <v>-193</v>
      </c>
      <c r="D762" s="2" t="s">
        <v>69</v>
      </c>
      <c r="E762" s="2">
        <v>-13784.06</v>
      </c>
      <c r="F762" s="2" t="s">
        <v>69</v>
      </c>
    </row>
    <row r="763">
      <c r="A763" s="2" t="s">
        <v>13032</v>
      </c>
      <c r="B763" s="2" t="s">
        <v>13033</v>
      </c>
      <c r="C763" s="2">
        <v>95</v>
      </c>
      <c r="D763" s="2" t="s">
        <v>69</v>
      </c>
      <c r="E763" s="2">
        <v>6652.85</v>
      </c>
      <c r="F763" s="2" t="s">
        <v>69</v>
      </c>
    </row>
    <row r="764">
      <c r="A764" s="2" t="s">
        <v>13987</v>
      </c>
      <c r="B764" s="2" t="s">
        <v>13988</v>
      </c>
      <c r="C764" s="2">
        <v>745</v>
      </c>
      <c r="D764" s="2" t="s">
        <v>13989</v>
      </c>
      <c r="E764" s="2">
        <v>13396.74</v>
      </c>
      <c r="F764" s="2" t="s">
        <v>13989</v>
      </c>
    </row>
    <row r="765">
      <c r="A765" s="2" t="s">
        <v>13990</v>
      </c>
      <c r="B765" s="2" t="s">
        <v>13991</v>
      </c>
      <c r="C765" s="2">
        <v>-340</v>
      </c>
      <c r="D765" s="2" t="s">
        <v>12368</v>
      </c>
      <c r="E765" s="2">
        <v>-19086</v>
      </c>
      <c r="F765" s="2" t="s">
        <v>12368</v>
      </c>
    </row>
    <row r="766">
      <c r="A766" s="2" t="s">
        <v>13034</v>
      </c>
      <c r="B766" s="2" t="s">
        <v>13035</v>
      </c>
      <c r="C766" s="2">
        <v>24</v>
      </c>
      <c r="D766" s="2" t="s">
        <v>69</v>
      </c>
      <c r="E766" s="2">
        <v>3636.96</v>
      </c>
      <c r="F766" s="2" t="s">
        <v>69</v>
      </c>
    </row>
    <row r="767">
      <c r="A767" s="2" t="s">
        <v>13040</v>
      </c>
      <c r="B767" s="2" t="s">
        <v>13041</v>
      </c>
      <c r="C767" s="2">
        <v>-1694</v>
      </c>
      <c r="D767" s="2" t="s">
        <v>69</v>
      </c>
      <c r="E767" s="2">
        <v>-109838.96</v>
      </c>
      <c r="F767" s="2" t="s">
        <v>69</v>
      </c>
    </row>
    <row r="768">
      <c r="A768" s="2" t="s">
        <v>13992</v>
      </c>
      <c r="B768" s="2" t="s">
        <v>6460</v>
      </c>
      <c r="C768" s="2">
        <v>-3020</v>
      </c>
      <c r="D768" s="2" t="s">
        <v>69</v>
      </c>
      <c r="E768" s="2">
        <v>-37387.6</v>
      </c>
      <c r="F768" s="2" t="s">
        <v>69</v>
      </c>
    </row>
    <row r="769">
      <c r="A769" s="2" t="s">
        <v>13996</v>
      </c>
      <c r="B769" s="2" t="s">
        <v>13997</v>
      </c>
      <c r="C769" s="2">
        <v>387</v>
      </c>
      <c r="D769" s="2" t="s">
        <v>69</v>
      </c>
      <c r="E769" s="2">
        <v>17028</v>
      </c>
      <c r="F769" s="2" t="s">
        <v>69</v>
      </c>
    </row>
    <row r="770">
      <c r="A770" s="2" t="s">
        <v>6401</v>
      </c>
      <c r="B770" s="2" t="s">
        <v>6402</v>
      </c>
      <c r="C770" s="2">
        <v>532</v>
      </c>
      <c r="D770" s="2" t="s">
        <v>69</v>
      </c>
      <c r="E770" s="2">
        <v>17747.52</v>
      </c>
      <c r="F770" s="2" t="s">
        <v>69</v>
      </c>
    </row>
    <row r="771">
      <c r="A771" s="2" t="s">
        <v>13998</v>
      </c>
      <c r="B771" s="2" t="s">
        <v>13999</v>
      </c>
      <c r="C771" s="2">
        <v>139</v>
      </c>
      <c r="D771" s="2" t="s">
        <v>12371</v>
      </c>
      <c r="E771" s="2">
        <v>9826.42</v>
      </c>
      <c r="F771" s="2" t="s">
        <v>12371</v>
      </c>
    </row>
    <row r="772">
      <c r="A772" s="2" t="s">
        <v>6407</v>
      </c>
      <c r="B772" s="2" t="s">
        <v>6408</v>
      </c>
      <c r="C772" s="2">
        <v>8</v>
      </c>
      <c r="D772" s="2" t="s">
        <v>69</v>
      </c>
      <c r="E772" s="2">
        <v>531.52</v>
      </c>
      <c r="F772" s="2" t="s">
        <v>69</v>
      </c>
    </row>
    <row r="773">
      <c r="A773" s="2" t="s">
        <v>6409</v>
      </c>
      <c r="B773" s="2" t="s">
        <v>6410</v>
      </c>
      <c r="C773" s="2">
        <v>-71</v>
      </c>
      <c r="D773" s="2" t="s">
        <v>69</v>
      </c>
      <c r="E773" s="2">
        <v>-37799.69</v>
      </c>
      <c r="F773" s="2" t="s">
        <v>69</v>
      </c>
    </row>
    <row r="774">
      <c r="A774" s="2" t="s">
        <v>6409</v>
      </c>
      <c r="B774" s="2" t="s">
        <v>6410</v>
      </c>
      <c r="C774" s="2">
        <v>174</v>
      </c>
      <c r="D774" s="2" t="s">
        <v>69</v>
      </c>
      <c r="E774" s="2">
        <v>92635.86</v>
      </c>
      <c r="F774" s="2" t="s">
        <v>69</v>
      </c>
    </row>
    <row r="775">
      <c r="A775" s="2" t="s">
        <v>14000</v>
      </c>
      <c r="B775" s="2" t="s">
        <v>14001</v>
      </c>
      <c r="C775" s="2">
        <v>4778</v>
      </c>
      <c r="D775" s="2" t="s">
        <v>69</v>
      </c>
      <c r="E775" s="2">
        <v>82324.94</v>
      </c>
      <c r="F775" s="2" t="s">
        <v>69</v>
      </c>
    </row>
    <row r="776">
      <c r="A776" s="2" t="s">
        <v>6413</v>
      </c>
      <c r="B776" s="2" t="s">
        <v>6414</v>
      </c>
      <c r="C776" s="2">
        <v>144</v>
      </c>
      <c r="D776" s="2" t="s">
        <v>69</v>
      </c>
      <c r="E776" s="2">
        <v>15804</v>
      </c>
      <c r="F776" s="2" t="s">
        <v>69</v>
      </c>
    </row>
    <row r="777">
      <c r="A777" s="2" t="s">
        <v>6419</v>
      </c>
      <c r="B777" s="2" t="s">
        <v>6420</v>
      </c>
      <c r="C777" s="2">
        <v>-482</v>
      </c>
      <c r="D777" s="2" t="s">
        <v>69</v>
      </c>
      <c r="E777" s="2">
        <v>-36236.76</v>
      </c>
      <c r="F777" s="2" t="s">
        <v>69</v>
      </c>
    </row>
    <row r="778">
      <c r="A778" s="2" t="s">
        <v>6421</v>
      </c>
      <c r="B778" s="2" t="s">
        <v>6422</v>
      </c>
      <c r="C778" s="2">
        <v>2569</v>
      </c>
      <c r="D778" s="2" t="s">
        <v>69</v>
      </c>
      <c r="E778" s="2">
        <v>26871.74</v>
      </c>
      <c r="F778" s="2" t="s">
        <v>69</v>
      </c>
    </row>
    <row r="779">
      <c r="A779" s="2" t="s">
        <v>14002</v>
      </c>
      <c r="B779" s="2" t="s">
        <v>14003</v>
      </c>
      <c r="C779" s="2">
        <v>440</v>
      </c>
      <c r="D779" s="2" t="s">
        <v>12371</v>
      </c>
      <c r="E779" s="2">
        <v>7819</v>
      </c>
      <c r="F779" s="2" t="s">
        <v>12371</v>
      </c>
    </row>
    <row r="780">
      <c r="A780" s="2" t="s">
        <v>14614</v>
      </c>
      <c r="B780" s="2" t="s">
        <v>14615</v>
      </c>
      <c r="C780" s="2">
        <v>19</v>
      </c>
      <c r="D780" s="2" t="s">
        <v>69</v>
      </c>
      <c r="E780" s="2">
        <v>424.27</v>
      </c>
      <c r="F780" s="2" t="s">
        <v>69</v>
      </c>
    </row>
    <row r="781">
      <c r="A781" s="2" t="s">
        <v>14006</v>
      </c>
      <c r="B781" s="2" t="s">
        <v>14007</v>
      </c>
      <c r="C781" s="2">
        <v>2977</v>
      </c>
      <c r="D781" s="2" t="s">
        <v>69</v>
      </c>
      <c r="E781" s="2">
        <v>6549.4</v>
      </c>
      <c r="F781" s="2" t="s">
        <v>69</v>
      </c>
    </row>
    <row r="782">
      <c r="A782" s="2" t="s">
        <v>14616</v>
      </c>
      <c r="B782" s="2" t="s">
        <v>14617</v>
      </c>
      <c r="C782" s="2">
        <v>1</v>
      </c>
      <c r="D782" s="2" t="s">
        <v>69</v>
      </c>
      <c r="E782" s="2">
        <v>372.5</v>
      </c>
      <c r="F782" s="2" t="s">
        <v>69</v>
      </c>
    </row>
    <row r="783">
      <c r="A783" s="2" t="s">
        <v>14618</v>
      </c>
      <c r="B783" s="2" t="s">
        <v>14619</v>
      </c>
      <c r="C783" s="2">
        <v>-1</v>
      </c>
      <c r="D783" s="2" t="s">
        <v>69</v>
      </c>
      <c r="E783" s="2">
        <v>-98</v>
      </c>
      <c r="F783" s="2" t="s">
        <v>69</v>
      </c>
    </row>
    <row r="784">
      <c r="A784" s="2" t="s">
        <v>14620</v>
      </c>
      <c r="B784" s="2" t="s">
        <v>14621</v>
      </c>
      <c r="C784" s="2">
        <v>-1</v>
      </c>
      <c r="D784" s="2" t="s">
        <v>69</v>
      </c>
      <c r="E784" s="2">
        <v>-148</v>
      </c>
      <c r="F784" s="2" t="s">
        <v>69</v>
      </c>
    </row>
    <row r="785">
      <c r="A785" s="2" t="s">
        <v>14008</v>
      </c>
      <c r="B785" s="2" t="s">
        <v>6440</v>
      </c>
      <c r="C785" s="2">
        <v>99</v>
      </c>
      <c r="D785" s="2" t="s">
        <v>69</v>
      </c>
      <c r="E785" s="2">
        <v>13225.41</v>
      </c>
      <c r="F785" s="2" t="s">
        <v>69</v>
      </c>
    </row>
    <row r="786">
      <c r="A786" s="2" t="s">
        <v>14009</v>
      </c>
      <c r="B786" s="2" t="s">
        <v>14010</v>
      </c>
      <c r="C786" s="2">
        <v>288</v>
      </c>
      <c r="D786" s="2" t="s">
        <v>12371</v>
      </c>
      <c r="E786" s="2">
        <v>11982.5</v>
      </c>
      <c r="F786" s="2" t="s">
        <v>12371</v>
      </c>
    </row>
    <row r="787">
      <c r="A787" s="2" t="s">
        <v>14011</v>
      </c>
      <c r="B787" s="2" t="s">
        <v>14012</v>
      </c>
      <c r="C787" s="2">
        <v>575</v>
      </c>
      <c r="D787" s="2" t="s">
        <v>69</v>
      </c>
      <c r="E787" s="2">
        <v>2622</v>
      </c>
      <c r="F787" s="2" t="s">
        <v>69</v>
      </c>
    </row>
    <row r="788">
      <c r="A788" s="2" t="s">
        <v>14011</v>
      </c>
      <c r="B788" s="2" t="s">
        <v>14012</v>
      </c>
      <c r="C788" s="2">
        <v>-442</v>
      </c>
      <c r="D788" s="2" t="s">
        <v>69</v>
      </c>
      <c r="E788" s="2">
        <v>-2015.52</v>
      </c>
      <c r="F788" s="2" t="s">
        <v>69</v>
      </c>
    </row>
    <row r="789">
      <c r="A789" s="2" t="s">
        <v>14013</v>
      </c>
      <c r="B789" s="2" t="s">
        <v>14014</v>
      </c>
      <c r="C789" s="2">
        <v>-576</v>
      </c>
      <c r="D789" s="2" t="s">
        <v>69</v>
      </c>
      <c r="E789" s="2">
        <v>-14457.6</v>
      </c>
      <c r="F789" s="2" t="s">
        <v>69</v>
      </c>
    </row>
    <row r="790">
      <c r="A790" s="2" t="s">
        <v>14622</v>
      </c>
      <c r="B790" s="2" t="s">
        <v>14623</v>
      </c>
      <c r="C790" s="2">
        <v>1719</v>
      </c>
      <c r="D790" s="2" t="s">
        <v>69</v>
      </c>
      <c r="E790" s="2">
        <v>74140.47</v>
      </c>
      <c r="F790" s="2" t="s">
        <v>69</v>
      </c>
    </row>
    <row r="791">
      <c r="A791" s="2" t="s">
        <v>14622</v>
      </c>
      <c r="B791" s="2" t="s">
        <v>14623</v>
      </c>
      <c r="C791" s="2">
        <v>-26</v>
      </c>
      <c r="D791" s="2" t="s">
        <v>69</v>
      </c>
      <c r="E791" s="2">
        <v>-1121.38</v>
      </c>
      <c r="F791" s="2" t="s">
        <v>69</v>
      </c>
    </row>
    <row r="792">
      <c r="A792" s="2" t="s">
        <v>6447</v>
      </c>
      <c r="B792" s="2" t="s">
        <v>6448</v>
      </c>
      <c r="C792" s="2">
        <v>253</v>
      </c>
      <c r="D792" s="2" t="s">
        <v>69</v>
      </c>
      <c r="E792" s="2">
        <v>59864.86</v>
      </c>
      <c r="F792" s="2" t="s">
        <v>69</v>
      </c>
    </row>
    <row r="793">
      <c r="A793" s="2" t="s">
        <v>13065</v>
      </c>
      <c r="B793" s="2" t="s">
        <v>13066</v>
      </c>
      <c r="C793" s="2">
        <v>7582</v>
      </c>
      <c r="D793" s="2" t="s">
        <v>69</v>
      </c>
      <c r="E793" s="2">
        <v>77336.4</v>
      </c>
      <c r="F793" s="2" t="s">
        <v>69</v>
      </c>
    </row>
    <row r="794">
      <c r="A794" s="2" t="s">
        <v>13069</v>
      </c>
      <c r="B794" s="2" t="s">
        <v>13070</v>
      </c>
      <c r="C794" s="2">
        <v>621</v>
      </c>
      <c r="D794" s="2" t="s">
        <v>69</v>
      </c>
      <c r="E794" s="2">
        <v>14065.65</v>
      </c>
      <c r="F794" s="2" t="s">
        <v>69</v>
      </c>
    </row>
    <row r="795">
      <c r="A795" s="2" t="s">
        <v>13071</v>
      </c>
      <c r="B795" s="2" t="s">
        <v>13072</v>
      </c>
      <c r="C795" s="2">
        <v>-86</v>
      </c>
      <c r="D795" s="2" t="s">
        <v>69</v>
      </c>
      <c r="E795" s="2">
        <v>-7780.42</v>
      </c>
      <c r="F795" s="2" t="s">
        <v>69</v>
      </c>
    </row>
    <row r="796">
      <c r="A796" s="2" t="s">
        <v>6463</v>
      </c>
      <c r="B796" s="2" t="s">
        <v>6464</v>
      </c>
      <c r="C796" s="2">
        <v>7</v>
      </c>
      <c r="D796" s="2" t="s">
        <v>69</v>
      </c>
      <c r="E796" s="2">
        <v>289.87</v>
      </c>
      <c r="F796" s="2" t="s">
        <v>69</v>
      </c>
    </row>
    <row r="797">
      <c r="A797" s="2" t="s">
        <v>14624</v>
      </c>
      <c r="B797" s="2" t="s">
        <v>14625</v>
      </c>
      <c r="C797" s="2">
        <v>267</v>
      </c>
      <c r="D797" s="2" t="s">
        <v>69</v>
      </c>
      <c r="E797" s="2">
        <v>12159.18</v>
      </c>
      <c r="F797" s="2" t="s">
        <v>69</v>
      </c>
    </row>
    <row r="798">
      <c r="A798" s="2" t="s">
        <v>11785</v>
      </c>
      <c r="B798" s="2" t="s">
        <v>14019</v>
      </c>
      <c r="C798" s="2">
        <v>78</v>
      </c>
      <c r="D798" s="2" t="s">
        <v>69</v>
      </c>
      <c r="E798" s="2">
        <v>1745.64</v>
      </c>
      <c r="F798" s="2" t="s">
        <v>69</v>
      </c>
    </row>
    <row r="799">
      <c r="A799" s="2" t="s">
        <v>6475</v>
      </c>
      <c r="B799" s="2" t="s">
        <v>6476</v>
      </c>
      <c r="C799" s="2">
        <v>55</v>
      </c>
      <c r="D799" s="2" t="s">
        <v>69</v>
      </c>
      <c r="E799" s="2">
        <v>28577.45</v>
      </c>
      <c r="F799" s="2" t="s">
        <v>69</v>
      </c>
    </row>
    <row r="800">
      <c r="A800" s="2" t="s">
        <v>6479</v>
      </c>
      <c r="B800" s="2" t="s">
        <v>13076</v>
      </c>
      <c r="C800" s="2">
        <v>514</v>
      </c>
      <c r="D800" s="2" t="s">
        <v>69</v>
      </c>
      <c r="E800" s="2">
        <v>82481.58</v>
      </c>
      <c r="F800" s="2" t="s">
        <v>69</v>
      </c>
    </row>
    <row r="801">
      <c r="A801" s="2" t="s">
        <v>14021</v>
      </c>
      <c r="B801" s="2" t="s">
        <v>14022</v>
      </c>
      <c r="C801" s="2">
        <v>29</v>
      </c>
      <c r="D801" s="2" t="s">
        <v>69</v>
      </c>
      <c r="E801" s="2">
        <v>1504.23</v>
      </c>
      <c r="F801" s="2" t="s">
        <v>69</v>
      </c>
    </row>
    <row r="802">
      <c r="A802" s="2" t="s">
        <v>14023</v>
      </c>
      <c r="B802" s="2" t="s">
        <v>14626</v>
      </c>
      <c r="C802" s="2">
        <v>333</v>
      </c>
      <c r="D802" s="2" t="s">
        <v>69</v>
      </c>
      <c r="E802" s="2">
        <v>3516.48</v>
      </c>
      <c r="F802" s="2" t="s">
        <v>69</v>
      </c>
    </row>
    <row r="803">
      <c r="A803" s="2" t="s">
        <v>14627</v>
      </c>
      <c r="B803" s="2" t="s">
        <v>14628</v>
      </c>
      <c r="C803" s="2">
        <v>225</v>
      </c>
      <c r="D803" s="2" t="s">
        <v>13301</v>
      </c>
      <c r="E803" s="2">
        <v>1132.51</v>
      </c>
      <c r="F803" s="2" t="s">
        <v>13301</v>
      </c>
    </row>
    <row r="804">
      <c r="A804" s="2" t="s">
        <v>6483</v>
      </c>
      <c r="B804" s="2" t="s">
        <v>6484</v>
      </c>
      <c r="C804" s="2">
        <v>4644</v>
      </c>
      <c r="D804" s="2" t="s">
        <v>69</v>
      </c>
      <c r="E804" s="2">
        <v>93158.64</v>
      </c>
      <c r="F804" s="2" t="s">
        <v>69</v>
      </c>
    </row>
    <row r="805">
      <c r="A805" s="2" t="s">
        <v>14629</v>
      </c>
      <c r="B805" s="2" t="s">
        <v>14630</v>
      </c>
      <c r="C805" s="2">
        <v>1955</v>
      </c>
      <c r="D805" s="2" t="s">
        <v>69</v>
      </c>
      <c r="E805" s="2">
        <v>16519.75</v>
      </c>
      <c r="F805" s="2" t="s">
        <v>69</v>
      </c>
    </row>
    <row r="806">
      <c r="A806" s="2" t="s">
        <v>14631</v>
      </c>
      <c r="B806" s="2" t="s">
        <v>14632</v>
      </c>
      <c r="C806" s="2">
        <v>530</v>
      </c>
      <c r="D806" s="2" t="s">
        <v>69</v>
      </c>
      <c r="E806" s="2">
        <v>9624.8</v>
      </c>
      <c r="F806" s="2" t="s">
        <v>69</v>
      </c>
    </row>
    <row r="807">
      <c r="A807" s="2" t="s">
        <v>6487</v>
      </c>
      <c r="B807" s="2" t="s">
        <v>6488</v>
      </c>
      <c r="C807" s="2">
        <v>-153</v>
      </c>
      <c r="D807" s="2" t="s">
        <v>69</v>
      </c>
      <c r="E807" s="2">
        <v>-39628.53</v>
      </c>
      <c r="F807" s="2" t="s">
        <v>69</v>
      </c>
    </row>
    <row r="808">
      <c r="A808" s="2" t="s">
        <v>6487</v>
      </c>
      <c r="B808" s="2" t="s">
        <v>6488</v>
      </c>
      <c r="C808" s="2">
        <v>50</v>
      </c>
      <c r="D808" s="2" t="s">
        <v>69</v>
      </c>
      <c r="E808" s="2">
        <v>12950.5</v>
      </c>
      <c r="F808" s="2" t="s">
        <v>69</v>
      </c>
    </row>
    <row r="809">
      <c r="A809" s="2" t="s">
        <v>6489</v>
      </c>
      <c r="B809" s="2" t="s">
        <v>6490</v>
      </c>
      <c r="C809" s="2">
        <v>399</v>
      </c>
      <c r="D809" s="2" t="s">
        <v>69</v>
      </c>
      <c r="E809" s="2">
        <v>77406</v>
      </c>
      <c r="F809" s="2" t="s">
        <v>69</v>
      </c>
    </row>
    <row r="810">
      <c r="A810" s="2" t="s">
        <v>13085</v>
      </c>
      <c r="B810" s="2" t="s">
        <v>13086</v>
      </c>
      <c r="C810" s="2">
        <v>41088</v>
      </c>
      <c r="D810" s="2" t="s">
        <v>69</v>
      </c>
      <c r="E810" s="2">
        <v>3903.36</v>
      </c>
      <c r="F810" s="2" t="s">
        <v>69</v>
      </c>
    </row>
    <row r="811">
      <c r="A811" s="2" t="s">
        <v>6497</v>
      </c>
      <c r="B811" s="2" t="s">
        <v>6498</v>
      </c>
      <c r="C811" s="2">
        <v>-3079</v>
      </c>
      <c r="D811" s="2" t="s">
        <v>69</v>
      </c>
      <c r="E811" s="2">
        <v>-111521.38</v>
      </c>
      <c r="F811" s="2" t="s">
        <v>69</v>
      </c>
    </row>
    <row r="812">
      <c r="A812" s="2" t="s">
        <v>6499</v>
      </c>
      <c r="B812" s="2" t="s">
        <v>6500</v>
      </c>
      <c r="C812" s="2">
        <v>-108</v>
      </c>
      <c r="D812" s="2" t="s">
        <v>69</v>
      </c>
      <c r="E812" s="2">
        <v>-6737.04</v>
      </c>
      <c r="F812" s="2" t="s">
        <v>69</v>
      </c>
    </row>
    <row r="813">
      <c r="A813" s="2" t="s">
        <v>6501</v>
      </c>
      <c r="B813" s="2" t="s">
        <v>6502</v>
      </c>
      <c r="C813" s="2">
        <v>435</v>
      </c>
      <c r="D813" s="2" t="s">
        <v>69</v>
      </c>
      <c r="E813" s="2">
        <v>15003.15</v>
      </c>
      <c r="F813" s="2" t="s">
        <v>69</v>
      </c>
    </row>
    <row r="814">
      <c r="A814" s="2" t="s">
        <v>6501</v>
      </c>
      <c r="B814" s="2" t="s">
        <v>14633</v>
      </c>
      <c r="C814" s="2">
        <v>2</v>
      </c>
      <c r="D814" s="2" t="s">
        <v>69</v>
      </c>
      <c r="E814" s="2">
        <v>620</v>
      </c>
      <c r="F814" s="2" t="s">
        <v>69</v>
      </c>
    </row>
    <row r="815">
      <c r="A815" s="2" t="s">
        <v>6501</v>
      </c>
      <c r="B815" s="2" t="s">
        <v>14634</v>
      </c>
      <c r="C815" s="2">
        <v>-2</v>
      </c>
      <c r="D815" s="2" t="s">
        <v>69</v>
      </c>
      <c r="E815" s="2">
        <v>-290</v>
      </c>
      <c r="F815" s="2" t="s">
        <v>69</v>
      </c>
    </row>
    <row r="816">
      <c r="A816" s="2" t="s">
        <v>6505</v>
      </c>
      <c r="B816" s="2" t="s">
        <v>6506</v>
      </c>
      <c r="C816" s="2">
        <v>331</v>
      </c>
      <c r="D816" s="2" t="s">
        <v>69</v>
      </c>
      <c r="E816" s="2">
        <v>15411.36</v>
      </c>
      <c r="F816" s="2" t="s">
        <v>69</v>
      </c>
    </row>
    <row r="817">
      <c r="A817" s="2" t="s">
        <v>14026</v>
      </c>
      <c r="B817" s="2" t="s">
        <v>14027</v>
      </c>
      <c r="C817" s="2">
        <v>153</v>
      </c>
      <c r="D817" s="2" t="s">
        <v>69</v>
      </c>
      <c r="E817" s="2">
        <v>2827.44</v>
      </c>
      <c r="F817" s="2" t="s">
        <v>69</v>
      </c>
    </row>
    <row r="818">
      <c r="A818" s="2" t="s">
        <v>6509</v>
      </c>
      <c r="B818" s="2" t="s">
        <v>6510</v>
      </c>
      <c r="C818" s="2">
        <v>-94</v>
      </c>
      <c r="D818" s="2" t="s">
        <v>69</v>
      </c>
      <c r="E818" s="2">
        <v>-5680.42</v>
      </c>
      <c r="F818" s="2" t="s">
        <v>69</v>
      </c>
    </row>
    <row r="819">
      <c r="A819" s="2" t="s">
        <v>6509</v>
      </c>
      <c r="B819" s="2" t="s">
        <v>6510</v>
      </c>
      <c r="C819" s="2">
        <v>1795</v>
      </c>
      <c r="D819" s="2" t="s">
        <v>69</v>
      </c>
      <c r="E819" s="2">
        <v>108471.85</v>
      </c>
      <c r="F819" s="2" t="s">
        <v>69</v>
      </c>
    </row>
    <row r="820">
      <c r="A820" s="2" t="s">
        <v>6513</v>
      </c>
      <c r="B820" s="2" t="s">
        <v>6514</v>
      </c>
      <c r="C820" s="2">
        <v>164</v>
      </c>
      <c r="D820" s="2" t="s">
        <v>69</v>
      </c>
      <c r="E820" s="2">
        <v>15020.76</v>
      </c>
      <c r="F820" s="2" t="s">
        <v>69</v>
      </c>
    </row>
    <row r="821">
      <c r="A821" s="2" t="s">
        <v>6515</v>
      </c>
      <c r="B821" s="2" t="s">
        <v>6516</v>
      </c>
      <c r="C821" s="2">
        <v>1</v>
      </c>
      <c r="D821" s="2" t="s">
        <v>69</v>
      </c>
      <c r="E821" s="2">
        <v>64.65</v>
      </c>
      <c r="F821" s="2" t="s">
        <v>69</v>
      </c>
    </row>
    <row r="822">
      <c r="A822" s="2" t="s">
        <v>6515</v>
      </c>
      <c r="B822" s="2" t="s">
        <v>6516</v>
      </c>
      <c r="C822" s="2">
        <v>-80</v>
      </c>
      <c r="D822" s="2" t="s">
        <v>69</v>
      </c>
      <c r="E822" s="2">
        <v>-5172</v>
      </c>
      <c r="F822" s="2" t="s">
        <v>69</v>
      </c>
    </row>
    <row r="823">
      <c r="A823" s="2" t="s">
        <v>14033</v>
      </c>
      <c r="B823" s="2" t="s">
        <v>14034</v>
      </c>
      <c r="C823" s="2">
        <v>32</v>
      </c>
      <c r="D823" s="2" t="s">
        <v>69</v>
      </c>
      <c r="E823" s="2">
        <v>1658.56</v>
      </c>
      <c r="F823" s="2" t="s">
        <v>69</v>
      </c>
    </row>
    <row r="824">
      <c r="A824" s="2" t="s">
        <v>14035</v>
      </c>
      <c r="B824" s="2" t="s">
        <v>14036</v>
      </c>
      <c r="C824" s="2">
        <v>8</v>
      </c>
      <c r="D824" s="2" t="s">
        <v>69</v>
      </c>
      <c r="E824" s="2">
        <v>620.8</v>
      </c>
      <c r="F824" s="2" t="s">
        <v>69</v>
      </c>
    </row>
    <row r="825">
      <c r="A825" s="2" t="s">
        <v>14037</v>
      </c>
      <c r="B825" s="2" t="s">
        <v>14038</v>
      </c>
      <c r="C825" s="2">
        <v>4955</v>
      </c>
      <c r="D825" s="2" t="s">
        <v>69</v>
      </c>
      <c r="E825" s="2">
        <v>78090.8</v>
      </c>
      <c r="F825" s="2" t="s">
        <v>69</v>
      </c>
    </row>
    <row r="826">
      <c r="A826" s="2" t="s">
        <v>6517</v>
      </c>
      <c r="B826" s="2" t="s">
        <v>6518</v>
      </c>
      <c r="C826" s="2">
        <v>-18</v>
      </c>
      <c r="D826" s="2" t="s">
        <v>69</v>
      </c>
      <c r="E826" s="2">
        <v>-1396.8</v>
      </c>
      <c r="F826" s="2" t="s">
        <v>69</v>
      </c>
    </row>
    <row r="827">
      <c r="A827" s="2" t="s">
        <v>6517</v>
      </c>
      <c r="B827" s="2" t="s">
        <v>6518</v>
      </c>
      <c r="C827" s="2">
        <v>101</v>
      </c>
      <c r="D827" s="2" t="s">
        <v>69</v>
      </c>
      <c r="E827" s="2">
        <v>7837.6</v>
      </c>
      <c r="F827" s="2" t="s">
        <v>69</v>
      </c>
    </row>
    <row r="828">
      <c r="A828" s="2" t="s">
        <v>6519</v>
      </c>
      <c r="B828" s="2" t="s">
        <v>6520</v>
      </c>
      <c r="C828" s="2">
        <v>-190</v>
      </c>
      <c r="D828" s="2" t="s">
        <v>69</v>
      </c>
      <c r="E828" s="2">
        <v>-17331.8</v>
      </c>
      <c r="F828" s="2" t="s">
        <v>69</v>
      </c>
    </row>
    <row r="829">
      <c r="A829" s="2" t="s">
        <v>6519</v>
      </c>
      <c r="B829" s="2" t="s">
        <v>6520</v>
      </c>
      <c r="C829" s="2">
        <v>17</v>
      </c>
      <c r="D829" s="2" t="s">
        <v>69</v>
      </c>
      <c r="E829" s="2">
        <v>1550.74</v>
      </c>
      <c r="F829" s="2" t="s">
        <v>69</v>
      </c>
    </row>
    <row r="830">
      <c r="A830" s="2" t="s">
        <v>13097</v>
      </c>
      <c r="B830" s="2" t="s">
        <v>13098</v>
      </c>
      <c r="C830" s="2">
        <v>269</v>
      </c>
      <c r="D830" s="2" t="s">
        <v>69</v>
      </c>
      <c r="E830" s="2">
        <v>8702.15</v>
      </c>
      <c r="F830" s="2" t="s">
        <v>69</v>
      </c>
    </row>
    <row r="831">
      <c r="A831" s="2" t="s">
        <v>14635</v>
      </c>
      <c r="B831" s="2" t="s">
        <v>14636</v>
      </c>
      <c r="C831" s="2">
        <v>-267</v>
      </c>
      <c r="D831" s="2" t="s">
        <v>69</v>
      </c>
      <c r="E831" s="2">
        <v>-3772.71</v>
      </c>
      <c r="F831" s="2" t="s">
        <v>69</v>
      </c>
    </row>
    <row r="832">
      <c r="A832" s="2" t="s">
        <v>6523</v>
      </c>
      <c r="B832" s="2" t="s">
        <v>6524</v>
      </c>
      <c r="C832" s="2">
        <v>763</v>
      </c>
      <c r="D832" s="2" t="s">
        <v>69</v>
      </c>
      <c r="E832" s="2">
        <v>23034.97</v>
      </c>
      <c r="F832" s="2" t="s">
        <v>69</v>
      </c>
    </row>
    <row r="833">
      <c r="A833" s="2" t="s">
        <v>6525</v>
      </c>
      <c r="B833" s="2" t="s">
        <v>6526</v>
      </c>
      <c r="C833" s="2">
        <v>305</v>
      </c>
      <c r="D833" s="2" t="s">
        <v>69</v>
      </c>
      <c r="E833" s="2">
        <v>106978.75</v>
      </c>
      <c r="F833" s="2" t="s">
        <v>69</v>
      </c>
    </row>
    <row r="834">
      <c r="A834" s="2" t="s">
        <v>6525</v>
      </c>
      <c r="B834" s="2" t="s">
        <v>6526</v>
      </c>
      <c r="C834" s="2">
        <v>-149</v>
      </c>
      <c r="D834" s="2" t="s">
        <v>69</v>
      </c>
      <c r="E834" s="2">
        <v>-52261.75</v>
      </c>
      <c r="F834" s="2" t="s">
        <v>69</v>
      </c>
    </row>
    <row r="835">
      <c r="A835" s="2" t="s">
        <v>14045</v>
      </c>
      <c r="B835" s="2" t="s">
        <v>14046</v>
      </c>
      <c r="C835" s="2">
        <v>804</v>
      </c>
      <c r="D835" s="2" t="s">
        <v>69</v>
      </c>
      <c r="E835" s="2">
        <v>619.08</v>
      </c>
      <c r="F835" s="2" t="s">
        <v>69</v>
      </c>
    </row>
    <row r="836">
      <c r="A836" s="2" t="s">
        <v>14047</v>
      </c>
      <c r="B836" s="2" t="s">
        <v>14048</v>
      </c>
      <c r="C836" s="2">
        <v>143</v>
      </c>
      <c r="D836" s="2" t="s">
        <v>69</v>
      </c>
      <c r="E836" s="2">
        <v>2574</v>
      </c>
      <c r="F836" s="2" t="s">
        <v>69</v>
      </c>
    </row>
    <row r="837">
      <c r="A837" s="2" t="s">
        <v>6527</v>
      </c>
      <c r="B837" s="2" t="s">
        <v>6528</v>
      </c>
      <c r="C837" s="2">
        <v>75</v>
      </c>
      <c r="D837" s="2" t="s">
        <v>69</v>
      </c>
      <c r="E837" s="2">
        <v>7671</v>
      </c>
      <c r="F837" s="2" t="s">
        <v>69</v>
      </c>
    </row>
    <row r="838">
      <c r="A838" s="2" t="s">
        <v>6527</v>
      </c>
      <c r="B838" s="2" t="s">
        <v>6528</v>
      </c>
      <c r="C838" s="2">
        <v>-38</v>
      </c>
      <c r="D838" s="2" t="s">
        <v>69</v>
      </c>
      <c r="E838" s="2">
        <v>-3886.64</v>
      </c>
      <c r="F838" s="2" t="s">
        <v>69</v>
      </c>
    </row>
    <row r="839">
      <c r="A839" s="2" t="s">
        <v>14637</v>
      </c>
      <c r="B839" s="2" t="s">
        <v>14638</v>
      </c>
      <c r="C839" s="2">
        <v>2073</v>
      </c>
      <c r="D839" s="2" t="s">
        <v>69</v>
      </c>
      <c r="E839" s="2">
        <v>18428.97</v>
      </c>
      <c r="F839" s="2" t="s">
        <v>69</v>
      </c>
    </row>
    <row r="840">
      <c r="A840" s="2" t="s">
        <v>6529</v>
      </c>
      <c r="B840" s="2" t="s">
        <v>6530</v>
      </c>
      <c r="C840" s="2">
        <v>149</v>
      </c>
      <c r="D840" s="2" t="s">
        <v>69</v>
      </c>
      <c r="E840" s="2">
        <v>2485.32</v>
      </c>
      <c r="F840" s="2" t="s">
        <v>69</v>
      </c>
    </row>
    <row r="841">
      <c r="A841" s="2" t="s">
        <v>6531</v>
      </c>
      <c r="B841" s="2" t="s">
        <v>6532</v>
      </c>
      <c r="C841" s="2">
        <v>143</v>
      </c>
      <c r="D841" s="2" t="s">
        <v>69</v>
      </c>
      <c r="E841" s="2">
        <v>37839.23</v>
      </c>
      <c r="F841" s="2" t="s">
        <v>69</v>
      </c>
    </row>
    <row r="842">
      <c r="A842" s="2" t="s">
        <v>14051</v>
      </c>
      <c r="B842" s="2" t="s">
        <v>14052</v>
      </c>
      <c r="C842" s="2">
        <v>77</v>
      </c>
      <c r="D842" s="2" t="s">
        <v>69</v>
      </c>
      <c r="E842" s="2">
        <v>1436.82</v>
      </c>
      <c r="F842" s="2" t="s">
        <v>69</v>
      </c>
    </row>
    <row r="843">
      <c r="A843" s="2" t="s">
        <v>14053</v>
      </c>
      <c r="B843" s="2" t="s">
        <v>14054</v>
      </c>
      <c r="C843" s="2">
        <v>1</v>
      </c>
      <c r="D843" s="2" t="s">
        <v>69</v>
      </c>
      <c r="E843" s="2">
        <v>6.15</v>
      </c>
      <c r="F843" s="2" t="s">
        <v>69</v>
      </c>
    </row>
    <row r="844">
      <c r="A844" s="2" t="s">
        <v>14053</v>
      </c>
      <c r="B844" s="2" t="s">
        <v>14054</v>
      </c>
      <c r="C844" s="2">
        <v>-1</v>
      </c>
      <c r="D844" s="2" t="s">
        <v>69</v>
      </c>
      <c r="E844" s="2">
        <v>-6.15</v>
      </c>
      <c r="F844" s="2" t="s">
        <v>69</v>
      </c>
    </row>
    <row r="845">
      <c r="A845" s="2" t="s">
        <v>6537</v>
      </c>
      <c r="B845" s="2" t="s">
        <v>6538</v>
      </c>
      <c r="C845" s="2">
        <v>-11</v>
      </c>
      <c r="D845" s="2" t="s">
        <v>69</v>
      </c>
      <c r="E845" s="2">
        <v>-4177.14</v>
      </c>
      <c r="F845" s="2" t="s">
        <v>69</v>
      </c>
    </row>
    <row r="846">
      <c r="A846" s="2" t="s">
        <v>6539</v>
      </c>
      <c r="B846" s="2" t="s">
        <v>6540</v>
      </c>
      <c r="C846" s="2">
        <v>-6</v>
      </c>
      <c r="D846" s="2" t="s">
        <v>69</v>
      </c>
      <c r="E846" s="2">
        <v>-1124.76</v>
      </c>
      <c r="F846" s="2" t="s">
        <v>69</v>
      </c>
    </row>
    <row r="847">
      <c r="A847" s="2" t="s">
        <v>6541</v>
      </c>
      <c r="B847" s="2" t="s">
        <v>6542</v>
      </c>
      <c r="C847" s="2">
        <v>-39</v>
      </c>
      <c r="D847" s="2" t="s">
        <v>69</v>
      </c>
      <c r="E847" s="2">
        <v>-9138.09</v>
      </c>
      <c r="F847" s="2" t="s">
        <v>69</v>
      </c>
    </row>
    <row r="848">
      <c r="A848" s="2" t="s">
        <v>6541</v>
      </c>
      <c r="B848" s="2" t="s">
        <v>6542</v>
      </c>
      <c r="C848" s="2">
        <v>76</v>
      </c>
      <c r="D848" s="2" t="s">
        <v>69</v>
      </c>
      <c r="E848" s="2">
        <v>17807.56</v>
      </c>
      <c r="F848" s="2" t="s">
        <v>69</v>
      </c>
    </row>
    <row r="849">
      <c r="A849" s="2" t="s">
        <v>13116</v>
      </c>
      <c r="B849" s="2" t="s">
        <v>13117</v>
      </c>
      <c r="C849" s="2">
        <v>3864</v>
      </c>
      <c r="D849" s="2" t="s">
        <v>69</v>
      </c>
      <c r="E849" s="2">
        <v>83887.44</v>
      </c>
      <c r="F849" s="2" t="s">
        <v>69</v>
      </c>
    </row>
    <row r="850">
      <c r="A850" s="2" t="s">
        <v>6543</v>
      </c>
      <c r="B850" s="2" t="s">
        <v>6544</v>
      </c>
      <c r="C850" s="2">
        <v>-76</v>
      </c>
      <c r="D850" s="2" t="s">
        <v>69</v>
      </c>
      <c r="E850" s="2">
        <v>-1396.88</v>
      </c>
      <c r="F850" s="2" t="s">
        <v>69</v>
      </c>
    </row>
    <row r="851">
      <c r="A851" s="2" t="s">
        <v>14639</v>
      </c>
      <c r="B851" s="2" t="s">
        <v>14640</v>
      </c>
      <c r="C851" s="2">
        <v>2</v>
      </c>
      <c r="D851" s="2" t="s">
        <v>69</v>
      </c>
      <c r="E851" s="2">
        <v>1365</v>
      </c>
      <c r="F851" s="2" t="s">
        <v>69</v>
      </c>
    </row>
    <row r="852">
      <c r="A852" s="2" t="s">
        <v>14055</v>
      </c>
      <c r="B852" s="2" t="s">
        <v>6548</v>
      </c>
      <c r="C852" s="2">
        <v>-355</v>
      </c>
      <c r="D852" s="2" t="s">
        <v>69</v>
      </c>
      <c r="E852" s="2">
        <v>-51876.15</v>
      </c>
      <c r="F852" s="2" t="s">
        <v>69</v>
      </c>
    </row>
    <row r="853">
      <c r="A853" s="2" t="s">
        <v>14641</v>
      </c>
      <c r="B853" s="2" t="s">
        <v>14642</v>
      </c>
      <c r="C853" s="2">
        <v>-1</v>
      </c>
      <c r="D853" s="2" t="s">
        <v>69</v>
      </c>
      <c r="E853" s="2">
        <v>-51.5</v>
      </c>
      <c r="F853" s="2" t="s">
        <v>69</v>
      </c>
    </row>
    <row r="854">
      <c r="A854" s="2" t="s">
        <v>14643</v>
      </c>
      <c r="B854" s="2" t="s">
        <v>14644</v>
      </c>
      <c r="C854" s="2">
        <v>1</v>
      </c>
      <c r="D854" s="2" t="s">
        <v>69</v>
      </c>
      <c r="E854" s="2">
        <v>235</v>
      </c>
      <c r="F854" s="2" t="s">
        <v>69</v>
      </c>
    </row>
    <row r="855">
      <c r="A855" s="2" t="s">
        <v>6549</v>
      </c>
      <c r="B855" s="2" t="s">
        <v>6550</v>
      </c>
      <c r="C855" s="2">
        <v>-4</v>
      </c>
      <c r="D855" s="2" t="s">
        <v>69</v>
      </c>
      <c r="E855" s="2">
        <v>-414.88</v>
      </c>
      <c r="F855" s="2" t="s">
        <v>69</v>
      </c>
    </row>
    <row r="856">
      <c r="A856" s="2" t="s">
        <v>6549</v>
      </c>
      <c r="B856" s="2" t="s">
        <v>6550</v>
      </c>
      <c r="C856" s="2">
        <v>4</v>
      </c>
      <c r="D856" s="2" t="s">
        <v>69</v>
      </c>
      <c r="E856" s="2">
        <v>414.88</v>
      </c>
      <c r="F856" s="2" t="s">
        <v>69</v>
      </c>
    </row>
    <row r="857">
      <c r="A857" s="2" t="s">
        <v>14645</v>
      </c>
      <c r="B857" s="2" t="s">
        <v>14646</v>
      </c>
      <c r="C857" s="2">
        <v>2</v>
      </c>
      <c r="D857" s="2" t="s">
        <v>69</v>
      </c>
      <c r="E857" s="2">
        <v>107.54</v>
      </c>
      <c r="F857" s="2" t="s">
        <v>69</v>
      </c>
    </row>
    <row r="858">
      <c r="A858" s="2" t="s">
        <v>14647</v>
      </c>
      <c r="B858" s="2" t="s">
        <v>14648</v>
      </c>
      <c r="C858" s="2">
        <v>-267</v>
      </c>
      <c r="D858" s="2" t="s">
        <v>69</v>
      </c>
      <c r="E858" s="2">
        <v>-15486</v>
      </c>
      <c r="F858" s="2" t="s">
        <v>69</v>
      </c>
    </row>
    <row r="859">
      <c r="A859" s="2" t="s">
        <v>13120</v>
      </c>
      <c r="B859" s="2" t="s">
        <v>13121</v>
      </c>
      <c r="C859" s="2">
        <v>73</v>
      </c>
      <c r="D859" s="2" t="s">
        <v>69</v>
      </c>
      <c r="E859" s="2">
        <v>3975.58</v>
      </c>
      <c r="F859" s="2" t="s">
        <v>69</v>
      </c>
    </row>
    <row r="860">
      <c r="A860" s="2" t="s">
        <v>14649</v>
      </c>
      <c r="B860" s="2" t="s">
        <v>14650</v>
      </c>
      <c r="C860" s="2">
        <v>-2603</v>
      </c>
      <c r="D860" s="2" t="s">
        <v>69</v>
      </c>
      <c r="E860" s="2">
        <v>-35556.98</v>
      </c>
      <c r="F860" s="2" t="s">
        <v>69</v>
      </c>
    </row>
    <row r="861">
      <c r="A861" s="2" t="s">
        <v>6557</v>
      </c>
      <c r="B861" s="2" t="s">
        <v>6558</v>
      </c>
      <c r="C861" s="2">
        <v>873</v>
      </c>
      <c r="D861" s="2" t="s">
        <v>69</v>
      </c>
      <c r="E861" s="2">
        <v>119225.61</v>
      </c>
      <c r="F861" s="2" t="s">
        <v>69</v>
      </c>
    </row>
    <row r="862">
      <c r="A862" s="2" t="s">
        <v>6557</v>
      </c>
      <c r="B862" s="2" t="s">
        <v>6558</v>
      </c>
      <c r="C862" s="2">
        <v>-248</v>
      </c>
      <c r="D862" s="2" t="s">
        <v>69</v>
      </c>
      <c r="E862" s="2">
        <v>-33869.36</v>
      </c>
      <c r="F862" s="2" t="s">
        <v>69</v>
      </c>
    </row>
    <row r="863">
      <c r="A863" s="2" t="s">
        <v>14060</v>
      </c>
      <c r="B863" s="2" t="s">
        <v>14061</v>
      </c>
      <c r="C863" s="2">
        <v>209</v>
      </c>
      <c r="D863" s="2" t="s">
        <v>69</v>
      </c>
      <c r="E863" s="2">
        <v>9797.92</v>
      </c>
      <c r="F863" s="2" t="s">
        <v>69</v>
      </c>
    </row>
    <row r="864">
      <c r="A864" s="2" t="s">
        <v>13122</v>
      </c>
      <c r="B864" s="2" t="s">
        <v>13123</v>
      </c>
      <c r="C864" s="2">
        <v>4</v>
      </c>
      <c r="D864" s="2" t="s">
        <v>69</v>
      </c>
      <c r="E864" s="2">
        <v>1044.36</v>
      </c>
      <c r="F864" s="2" t="s">
        <v>69</v>
      </c>
    </row>
    <row r="865">
      <c r="A865" s="2" t="s">
        <v>6563</v>
      </c>
      <c r="B865" s="2" t="s">
        <v>6564</v>
      </c>
      <c r="C865" s="2">
        <v>-268</v>
      </c>
      <c r="D865" s="2" t="s">
        <v>69</v>
      </c>
      <c r="E865" s="2">
        <v>-9621.2</v>
      </c>
      <c r="F865" s="2" t="s">
        <v>69</v>
      </c>
    </row>
    <row r="866">
      <c r="A866" s="2" t="s">
        <v>6567</v>
      </c>
      <c r="B866" s="2" t="s">
        <v>6568</v>
      </c>
      <c r="C866" s="2">
        <v>117</v>
      </c>
      <c r="D866" s="2" t="s">
        <v>69</v>
      </c>
      <c r="E866" s="2">
        <v>9319.05</v>
      </c>
      <c r="F866" s="2" t="s">
        <v>69</v>
      </c>
    </row>
    <row r="867">
      <c r="A867" s="2" t="s">
        <v>6569</v>
      </c>
      <c r="B867" s="2" t="s">
        <v>6570</v>
      </c>
      <c r="C867" s="2">
        <v>7</v>
      </c>
      <c r="D867" s="2" t="s">
        <v>69</v>
      </c>
      <c r="E867" s="2">
        <v>474.6</v>
      </c>
      <c r="F867" s="2" t="s">
        <v>69</v>
      </c>
    </row>
    <row r="868">
      <c r="A868" s="2" t="s">
        <v>6571</v>
      </c>
      <c r="B868" s="2" t="s">
        <v>6572</v>
      </c>
      <c r="C868" s="2">
        <v>-2474</v>
      </c>
      <c r="D868" s="2" t="s">
        <v>69</v>
      </c>
      <c r="E868" s="2">
        <v>-43616.62</v>
      </c>
      <c r="F868" s="2" t="s">
        <v>69</v>
      </c>
    </row>
    <row r="869">
      <c r="A869" s="2" t="s">
        <v>13124</v>
      </c>
      <c r="B869" s="2" t="s">
        <v>13125</v>
      </c>
      <c r="C869" s="2">
        <v>10519</v>
      </c>
      <c r="D869" s="2" t="s">
        <v>69</v>
      </c>
      <c r="E869" s="2">
        <v>161782.22</v>
      </c>
      <c r="F869" s="2" t="s">
        <v>69</v>
      </c>
    </row>
    <row r="870">
      <c r="A870" s="2" t="s">
        <v>14066</v>
      </c>
      <c r="B870" s="2" t="s">
        <v>14067</v>
      </c>
      <c r="C870" s="2">
        <v>1872</v>
      </c>
      <c r="D870" s="2" t="s">
        <v>13541</v>
      </c>
      <c r="E870" s="2">
        <v>22044.27</v>
      </c>
      <c r="F870" s="2" t="s">
        <v>13541</v>
      </c>
    </row>
    <row r="871">
      <c r="A871" s="2" t="s">
        <v>6573</v>
      </c>
      <c r="B871" s="2" t="s">
        <v>6574</v>
      </c>
      <c r="C871" s="2">
        <v>455</v>
      </c>
      <c r="D871" s="2" t="s">
        <v>69</v>
      </c>
      <c r="E871" s="2">
        <v>31181.15</v>
      </c>
      <c r="F871" s="2" t="s">
        <v>69</v>
      </c>
    </row>
    <row r="872">
      <c r="A872" s="2" t="s">
        <v>14651</v>
      </c>
      <c r="B872" s="2" t="s">
        <v>6578</v>
      </c>
      <c r="C872" s="2">
        <v>-38</v>
      </c>
      <c r="D872" s="2" t="s">
        <v>69</v>
      </c>
      <c r="E872" s="2">
        <v>-2603.38</v>
      </c>
      <c r="F872" s="2" t="s">
        <v>69</v>
      </c>
    </row>
    <row r="873">
      <c r="A873" s="2" t="s">
        <v>14651</v>
      </c>
      <c r="B873" s="2" t="s">
        <v>6578</v>
      </c>
      <c r="C873" s="2">
        <v>76</v>
      </c>
      <c r="D873" s="2" t="s">
        <v>69</v>
      </c>
      <c r="E873" s="2">
        <v>5206.76</v>
      </c>
      <c r="F873" s="2" t="s">
        <v>69</v>
      </c>
    </row>
    <row r="874">
      <c r="A874" s="2" t="s">
        <v>13130</v>
      </c>
      <c r="B874" s="2" t="s">
        <v>13131</v>
      </c>
      <c r="C874" s="2">
        <v>774</v>
      </c>
      <c r="D874" s="2" t="s">
        <v>69</v>
      </c>
      <c r="E874" s="2">
        <v>93576.6</v>
      </c>
      <c r="F874" s="2" t="s">
        <v>69</v>
      </c>
    </row>
    <row r="875">
      <c r="A875" s="2" t="s">
        <v>6579</v>
      </c>
      <c r="B875" s="2" t="s">
        <v>6580</v>
      </c>
      <c r="C875" s="2">
        <v>551</v>
      </c>
      <c r="D875" s="2" t="s">
        <v>69</v>
      </c>
      <c r="E875" s="2">
        <v>39672</v>
      </c>
      <c r="F875" s="2" t="s">
        <v>69</v>
      </c>
    </row>
    <row r="876">
      <c r="A876" s="2" t="s">
        <v>6581</v>
      </c>
      <c r="B876" s="2" t="s">
        <v>6582</v>
      </c>
      <c r="C876" s="2">
        <v>20</v>
      </c>
      <c r="D876" s="2" t="s">
        <v>69</v>
      </c>
      <c r="E876" s="2">
        <v>1263.4</v>
      </c>
      <c r="F876" s="2" t="s">
        <v>69</v>
      </c>
    </row>
    <row r="877">
      <c r="A877" s="2" t="s">
        <v>14068</v>
      </c>
      <c r="B877" s="2" t="s">
        <v>14069</v>
      </c>
      <c r="C877" s="2">
        <v>2696</v>
      </c>
      <c r="D877" s="2" t="s">
        <v>69</v>
      </c>
      <c r="E877" s="2">
        <v>39469.44</v>
      </c>
      <c r="F877" s="2" t="s">
        <v>69</v>
      </c>
    </row>
    <row r="878">
      <c r="A878" s="2" t="s">
        <v>13134</v>
      </c>
      <c r="B878" s="2" t="s">
        <v>13135</v>
      </c>
      <c r="C878" s="2">
        <v>821</v>
      </c>
      <c r="D878" s="2" t="s">
        <v>69</v>
      </c>
      <c r="E878" s="2">
        <v>39834.92</v>
      </c>
      <c r="F878" s="2" t="s">
        <v>69</v>
      </c>
    </row>
    <row r="879">
      <c r="A879" s="2" t="s">
        <v>6587</v>
      </c>
      <c r="B879" s="2" t="s">
        <v>6588</v>
      </c>
      <c r="C879" s="2">
        <v>15</v>
      </c>
      <c r="D879" s="2" t="s">
        <v>69</v>
      </c>
      <c r="E879" s="2">
        <v>5312.7</v>
      </c>
      <c r="F879" s="2" t="s">
        <v>69</v>
      </c>
    </row>
    <row r="880">
      <c r="A880" s="2" t="s">
        <v>6589</v>
      </c>
      <c r="B880" s="2" t="s">
        <v>6590</v>
      </c>
      <c r="C880" s="2">
        <v>-173</v>
      </c>
      <c r="D880" s="2" t="s">
        <v>69</v>
      </c>
      <c r="E880" s="2">
        <v>-9817.75</v>
      </c>
      <c r="F880" s="2" t="s">
        <v>69</v>
      </c>
    </row>
    <row r="881">
      <c r="A881" s="2" t="s">
        <v>14070</v>
      </c>
      <c r="B881" s="2" t="s">
        <v>14071</v>
      </c>
      <c r="C881" s="2">
        <v>274</v>
      </c>
      <c r="D881" s="2" t="s">
        <v>69</v>
      </c>
      <c r="E881" s="2">
        <v>8811.84</v>
      </c>
      <c r="F881" s="2" t="s">
        <v>69</v>
      </c>
    </row>
    <row r="882">
      <c r="A882" s="2" t="s">
        <v>6595</v>
      </c>
      <c r="B882" s="2" t="s">
        <v>6596</v>
      </c>
      <c r="C882" s="2">
        <v>-286</v>
      </c>
      <c r="D882" s="2" t="s">
        <v>69</v>
      </c>
      <c r="E882" s="2">
        <v>-38527.06</v>
      </c>
      <c r="F882" s="2" t="s">
        <v>69</v>
      </c>
    </row>
    <row r="883">
      <c r="A883" s="2" t="s">
        <v>6603</v>
      </c>
      <c r="B883" s="2" t="s">
        <v>6604</v>
      </c>
      <c r="C883" s="2">
        <v>8</v>
      </c>
      <c r="D883" s="2" t="s">
        <v>69</v>
      </c>
      <c r="E883" s="2">
        <v>394.16</v>
      </c>
      <c r="F883" s="2" t="s">
        <v>69</v>
      </c>
    </row>
    <row r="884">
      <c r="A884" s="2" t="s">
        <v>6607</v>
      </c>
      <c r="B884" s="2" t="s">
        <v>6608</v>
      </c>
      <c r="C884" s="2">
        <v>-704</v>
      </c>
      <c r="D884" s="2" t="s">
        <v>69</v>
      </c>
      <c r="E884" s="2">
        <v>-33214.72</v>
      </c>
      <c r="F884" s="2" t="s">
        <v>69</v>
      </c>
    </row>
    <row r="885">
      <c r="A885" s="2" t="s">
        <v>6611</v>
      </c>
      <c r="B885" s="2" t="s">
        <v>6612</v>
      </c>
      <c r="C885" s="2">
        <v>390</v>
      </c>
      <c r="D885" s="2" t="s">
        <v>69</v>
      </c>
      <c r="E885" s="2">
        <v>18240.3</v>
      </c>
      <c r="F885" s="2" t="s">
        <v>69</v>
      </c>
    </row>
    <row r="886">
      <c r="A886" s="2" t="s">
        <v>6613</v>
      </c>
      <c r="B886" s="2" t="s">
        <v>6614</v>
      </c>
      <c r="C886" s="2">
        <v>-1211</v>
      </c>
      <c r="D886" s="2" t="s">
        <v>69</v>
      </c>
      <c r="E886" s="2">
        <v>-124975.2</v>
      </c>
      <c r="F886" s="2" t="s">
        <v>69</v>
      </c>
    </row>
    <row r="887">
      <c r="A887" s="2" t="s">
        <v>13150</v>
      </c>
      <c r="B887" s="2" t="s">
        <v>13151</v>
      </c>
      <c r="C887" s="2">
        <v>1120</v>
      </c>
      <c r="D887" s="2" t="s">
        <v>69</v>
      </c>
      <c r="E887" s="2">
        <v>8948.8</v>
      </c>
      <c r="F887" s="2" t="s">
        <v>69</v>
      </c>
    </row>
    <row r="888">
      <c r="A888" s="2" t="s">
        <v>14652</v>
      </c>
      <c r="B888" s="2" t="s">
        <v>14653</v>
      </c>
      <c r="C888" s="2">
        <v>284</v>
      </c>
      <c r="D888" s="2" t="s">
        <v>69</v>
      </c>
      <c r="E888" s="2">
        <v>11967.76</v>
      </c>
      <c r="F888" s="2" t="s">
        <v>69</v>
      </c>
    </row>
    <row r="889">
      <c r="A889" s="2" t="s">
        <v>6615</v>
      </c>
      <c r="B889" s="2" t="s">
        <v>6616</v>
      </c>
      <c r="C889" s="2">
        <v>370</v>
      </c>
      <c r="D889" s="2" t="s">
        <v>69</v>
      </c>
      <c r="E889" s="2">
        <v>24952.8</v>
      </c>
      <c r="F889" s="2" t="s">
        <v>69</v>
      </c>
    </row>
    <row r="890">
      <c r="A890" s="2" t="s">
        <v>14074</v>
      </c>
      <c r="B890" s="2" t="s">
        <v>14075</v>
      </c>
      <c r="C890" s="2">
        <v>220</v>
      </c>
      <c r="D890" s="2" t="s">
        <v>69</v>
      </c>
      <c r="E890" s="2">
        <v>12478.4</v>
      </c>
      <c r="F890" s="2" t="s">
        <v>69</v>
      </c>
    </row>
    <row r="891">
      <c r="A891" s="2" t="s">
        <v>6627</v>
      </c>
      <c r="B891" s="2" t="s">
        <v>6628</v>
      </c>
      <c r="C891" s="2">
        <v>64</v>
      </c>
      <c r="D891" s="2" t="s">
        <v>69</v>
      </c>
      <c r="E891" s="2">
        <v>2784</v>
      </c>
      <c r="F891" s="2" t="s">
        <v>69</v>
      </c>
    </row>
    <row r="892">
      <c r="A892" s="2" t="s">
        <v>6631</v>
      </c>
      <c r="B892" s="2" t="s">
        <v>6632</v>
      </c>
      <c r="C892" s="2">
        <v>6</v>
      </c>
      <c r="D892" s="2" t="s">
        <v>69</v>
      </c>
      <c r="E892" s="2">
        <v>511.56</v>
      </c>
      <c r="F892" s="2" t="s">
        <v>69</v>
      </c>
    </row>
    <row r="893">
      <c r="A893" s="2" t="s">
        <v>13154</v>
      </c>
      <c r="B893" s="2" t="s">
        <v>13155</v>
      </c>
      <c r="C893" s="2">
        <v>-16</v>
      </c>
      <c r="D893" s="2" t="s">
        <v>69</v>
      </c>
      <c r="E893" s="2">
        <v>-45.6</v>
      </c>
      <c r="F893" s="2" t="s">
        <v>69</v>
      </c>
    </row>
    <row r="894">
      <c r="A894" s="2" t="s">
        <v>14076</v>
      </c>
      <c r="B894" s="2" t="s">
        <v>14077</v>
      </c>
      <c r="C894" s="2">
        <v>908</v>
      </c>
      <c r="D894" s="2" t="s">
        <v>69</v>
      </c>
      <c r="E894" s="2">
        <v>49168.2</v>
      </c>
      <c r="F894" s="2" t="s">
        <v>69</v>
      </c>
    </row>
    <row r="895">
      <c r="A895" s="2" t="s">
        <v>14078</v>
      </c>
      <c r="B895" s="2" t="s">
        <v>14079</v>
      </c>
      <c r="C895" s="2">
        <v>353</v>
      </c>
      <c r="D895" s="2" t="s">
        <v>69</v>
      </c>
      <c r="E895" s="2">
        <v>22980.3</v>
      </c>
      <c r="F895" s="2" t="s">
        <v>69</v>
      </c>
    </row>
    <row r="896">
      <c r="A896" s="2" t="s">
        <v>6635</v>
      </c>
      <c r="B896" s="2" t="s">
        <v>6636</v>
      </c>
      <c r="C896" s="2">
        <v>-252</v>
      </c>
      <c r="D896" s="2" t="s">
        <v>69</v>
      </c>
      <c r="E896" s="2">
        <v>-39382.56</v>
      </c>
      <c r="F896" s="2" t="s">
        <v>69</v>
      </c>
    </row>
    <row r="897">
      <c r="A897" s="2" t="s">
        <v>6635</v>
      </c>
      <c r="B897" s="2" t="s">
        <v>6636</v>
      </c>
      <c r="C897" s="2">
        <v>722</v>
      </c>
      <c r="D897" s="2" t="s">
        <v>69</v>
      </c>
      <c r="E897" s="2">
        <v>112834.16</v>
      </c>
      <c r="F897" s="2" t="s">
        <v>69</v>
      </c>
    </row>
    <row r="898">
      <c r="A898" s="2" t="s">
        <v>6643</v>
      </c>
      <c r="B898" s="2" t="s">
        <v>6644</v>
      </c>
      <c r="C898" s="2">
        <v>-76</v>
      </c>
      <c r="D898" s="2" t="s">
        <v>69</v>
      </c>
      <c r="E898" s="2">
        <v>-9815.4</v>
      </c>
      <c r="F898" s="2" t="s">
        <v>69</v>
      </c>
    </row>
    <row r="899">
      <c r="A899" s="2" t="s">
        <v>6645</v>
      </c>
      <c r="B899" s="2" t="s">
        <v>6646</v>
      </c>
      <c r="C899" s="2">
        <v>4</v>
      </c>
      <c r="D899" s="2" t="s">
        <v>69</v>
      </c>
      <c r="E899" s="2">
        <v>1003.88</v>
      </c>
      <c r="F899" s="2" t="s">
        <v>69</v>
      </c>
    </row>
    <row r="900">
      <c r="A900" s="2" t="s">
        <v>14081</v>
      </c>
      <c r="B900" s="2" t="s">
        <v>14082</v>
      </c>
      <c r="C900" s="2">
        <v>2192</v>
      </c>
      <c r="D900" s="2" t="s">
        <v>69</v>
      </c>
      <c r="E900" s="2">
        <v>46404.64</v>
      </c>
      <c r="F900" s="2" t="s">
        <v>69</v>
      </c>
    </row>
    <row r="901">
      <c r="A901" s="2" t="s">
        <v>6653</v>
      </c>
      <c r="B901" s="2" t="s">
        <v>6654</v>
      </c>
      <c r="C901" s="2">
        <v>5</v>
      </c>
      <c r="D901" s="2" t="s">
        <v>69</v>
      </c>
      <c r="E901" s="2">
        <v>505.25</v>
      </c>
      <c r="F901" s="2" t="s">
        <v>69</v>
      </c>
    </row>
    <row r="902">
      <c r="A902" s="2" t="s">
        <v>14083</v>
      </c>
      <c r="B902" s="2" t="s">
        <v>14084</v>
      </c>
      <c r="C902" s="2">
        <v>-2173</v>
      </c>
      <c r="D902" s="2" t="s">
        <v>69</v>
      </c>
      <c r="E902" s="2">
        <v>-20013.33</v>
      </c>
      <c r="F902" s="2" t="s">
        <v>69</v>
      </c>
    </row>
    <row r="903">
      <c r="A903" s="2" t="s">
        <v>14085</v>
      </c>
      <c r="B903" s="2" t="s">
        <v>14086</v>
      </c>
      <c r="C903" s="2">
        <v>-29</v>
      </c>
      <c r="D903" s="2" t="s">
        <v>69</v>
      </c>
      <c r="E903" s="2">
        <v>-411.8</v>
      </c>
      <c r="F903" s="2" t="s">
        <v>69</v>
      </c>
    </row>
    <row r="904">
      <c r="A904" s="2" t="s">
        <v>14654</v>
      </c>
      <c r="B904" s="2" t="s">
        <v>14655</v>
      </c>
      <c r="C904" s="2">
        <v>2275</v>
      </c>
      <c r="D904" s="2" t="s">
        <v>69</v>
      </c>
      <c r="E904" s="2">
        <v>196946.75</v>
      </c>
      <c r="F904" s="2" t="s">
        <v>69</v>
      </c>
    </row>
    <row r="905">
      <c r="A905" s="2" t="s">
        <v>6661</v>
      </c>
      <c r="B905" s="2" t="s">
        <v>6662</v>
      </c>
      <c r="C905" s="2">
        <v>1932</v>
      </c>
      <c r="D905" s="2" t="s">
        <v>69</v>
      </c>
      <c r="E905" s="2">
        <v>114103.92</v>
      </c>
      <c r="F905" s="2" t="s">
        <v>69</v>
      </c>
    </row>
    <row r="906">
      <c r="A906" s="2" t="s">
        <v>13162</v>
      </c>
      <c r="B906" s="2" t="s">
        <v>13163</v>
      </c>
      <c r="C906" s="2">
        <v>12</v>
      </c>
      <c r="D906" s="2" t="s">
        <v>69</v>
      </c>
      <c r="E906" s="2">
        <v>1243.08</v>
      </c>
      <c r="F906" s="2" t="s">
        <v>69</v>
      </c>
    </row>
    <row r="907">
      <c r="A907" s="2" t="s">
        <v>14656</v>
      </c>
      <c r="B907" s="2" t="s">
        <v>14657</v>
      </c>
      <c r="C907" s="2">
        <v>-228</v>
      </c>
      <c r="D907" s="2" t="s">
        <v>69</v>
      </c>
      <c r="E907" s="2">
        <v>-5353.44</v>
      </c>
      <c r="F907" s="2" t="s">
        <v>69</v>
      </c>
    </row>
    <row r="908">
      <c r="A908" s="2" t="s">
        <v>6663</v>
      </c>
      <c r="B908" s="2" t="s">
        <v>6664</v>
      </c>
      <c r="C908" s="2">
        <v>57</v>
      </c>
      <c r="D908" s="2" t="s">
        <v>69</v>
      </c>
      <c r="E908" s="2">
        <v>7152.36</v>
      </c>
      <c r="F908" s="2" t="s">
        <v>69</v>
      </c>
    </row>
    <row r="909">
      <c r="A909" s="2" t="s">
        <v>6665</v>
      </c>
      <c r="B909" s="2" t="s">
        <v>6666</v>
      </c>
      <c r="C909" s="2">
        <v>-1882</v>
      </c>
      <c r="D909" s="2" t="s">
        <v>69</v>
      </c>
      <c r="E909" s="2">
        <v>-88792.76</v>
      </c>
      <c r="F909" s="2" t="s">
        <v>69</v>
      </c>
    </row>
    <row r="910">
      <c r="A910" s="2" t="s">
        <v>6667</v>
      </c>
      <c r="B910" s="2" t="s">
        <v>6668</v>
      </c>
      <c r="C910" s="2">
        <v>20</v>
      </c>
      <c r="D910" s="2" t="s">
        <v>69</v>
      </c>
      <c r="E910" s="2">
        <v>10076.8</v>
      </c>
      <c r="F910" s="2" t="s">
        <v>69</v>
      </c>
    </row>
    <row r="911">
      <c r="A911" s="2" t="s">
        <v>6669</v>
      </c>
      <c r="B911" s="2" t="s">
        <v>6670</v>
      </c>
      <c r="C911" s="2">
        <v>-2074</v>
      </c>
      <c r="D911" s="2" t="s">
        <v>69</v>
      </c>
      <c r="E911" s="2">
        <v>-35278.74</v>
      </c>
      <c r="F911" s="2" t="s">
        <v>69</v>
      </c>
    </row>
    <row r="912">
      <c r="A912" s="2" t="s">
        <v>14089</v>
      </c>
      <c r="B912" s="2" t="s">
        <v>14090</v>
      </c>
      <c r="C912" s="2">
        <v>19</v>
      </c>
      <c r="D912" s="2" t="s">
        <v>69</v>
      </c>
      <c r="E912" s="2">
        <v>620.92</v>
      </c>
      <c r="F912" s="2" t="s">
        <v>69</v>
      </c>
    </row>
    <row r="913">
      <c r="A913" s="2" t="s">
        <v>14658</v>
      </c>
      <c r="B913" s="2" t="s">
        <v>14659</v>
      </c>
      <c r="C913" s="2">
        <v>-285</v>
      </c>
      <c r="D913" s="2" t="s">
        <v>69</v>
      </c>
      <c r="E913" s="2">
        <v>-10089</v>
      </c>
      <c r="F913" s="2" t="s">
        <v>69</v>
      </c>
    </row>
    <row r="914">
      <c r="A914" s="2" t="s">
        <v>6677</v>
      </c>
      <c r="B914" s="2" t="s">
        <v>6678</v>
      </c>
      <c r="C914" s="2">
        <v>80</v>
      </c>
      <c r="D914" s="2" t="s">
        <v>69</v>
      </c>
      <c r="E914" s="2">
        <v>16000</v>
      </c>
      <c r="F914" s="2" t="s">
        <v>69</v>
      </c>
    </row>
    <row r="915">
      <c r="A915" s="2" t="s">
        <v>14660</v>
      </c>
      <c r="B915" s="2" t="s">
        <v>14661</v>
      </c>
      <c r="C915" s="2">
        <v>-91</v>
      </c>
      <c r="D915" s="2" t="s">
        <v>69</v>
      </c>
      <c r="E915" s="2">
        <v>-2102.1</v>
      </c>
      <c r="F915" s="2" t="s">
        <v>69</v>
      </c>
    </row>
    <row r="916">
      <c r="A916" s="2" t="s">
        <v>14662</v>
      </c>
      <c r="B916" s="2" t="s">
        <v>14663</v>
      </c>
      <c r="C916" s="2">
        <v>-905</v>
      </c>
      <c r="D916" s="2" t="s">
        <v>69</v>
      </c>
      <c r="E916" s="2">
        <v>-52218.5</v>
      </c>
      <c r="F916" s="2" t="s">
        <v>69</v>
      </c>
    </row>
    <row r="917">
      <c r="A917" s="2" t="s">
        <v>14662</v>
      </c>
      <c r="B917" s="2" t="s">
        <v>14663</v>
      </c>
      <c r="C917" s="2">
        <v>1516</v>
      </c>
      <c r="D917" s="2" t="s">
        <v>69</v>
      </c>
      <c r="E917" s="2">
        <v>87473.2</v>
      </c>
      <c r="F917" s="2" t="s">
        <v>69</v>
      </c>
    </row>
    <row r="918">
      <c r="A918" s="2" t="s">
        <v>14093</v>
      </c>
      <c r="B918" s="2" t="s">
        <v>14094</v>
      </c>
      <c r="C918" s="2">
        <v>-6457</v>
      </c>
      <c r="D918" s="2" t="s">
        <v>69</v>
      </c>
      <c r="E918" s="2">
        <v>-90979.13</v>
      </c>
      <c r="F918" s="2" t="s">
        <v>69</v>
      </c>
    </row>
    <row r="919">
      <c r="A919" s="2" t="s">
        <v>14095</v>
      </c>
      <c r="B919" s="2" t="s">
        <v>14096</v>
      </c>
      <c r="C919" s="2">
        <v>-9210</v>
      </c>
      <c r="D919" s="2" t="s">
        <v>69</v>
      </c>
      <c r="E919" s="2">
        <v>-84824.1</v>
      </c>
      <c r="F919" s="2" t="s">
        <v>69</v>
      </c>
    </row>
    <row r="920">
      <c r="A920" s="2" t="s">
        <v>6683</v>
      </c>
      <c r="B920" s="2" t="s">
        <v>6684</v>
      </c>
      <c r="C920" s="2">
        <v>-1623</v>
      </c>
      <c r="D920" s="2" t="s">
        <v>69</v>
      </c>
      <c r="E920" s="2">
        <v>-79429.62</v>
      </c>
      <c r="F920" s="2" t="s">
        <v>69</v>
      </c>
    </row>
    <row r="921">
      <c r="A921" s="2" t="s">
        <v>13166</v>
      </c>
      <c r="B921" s="2" t="s">
        <v>13167</v>
      </c>
      <c r="C921" s="2">
        <v>423</v>
      </c>
      <c r="D921" s="2" t="s">
        <v>69</v>
      </c>
      <c r="E921" s="2">
        <v>16014.78</v>
      </c>
      <c r="F921" s="2" t="s">
        <v>69</v>
      </c>
    </row>
    <row r="922">
      <c r="A922" s="2" t="s">
        <v>6685</v>
      </c>
      <c r="B922" s="2" t="s">
        <v>14664</v>
      </c>
      <c r="C922" s="2">
        <v>-110</v>
      </c>
      <c r="D922" s="2" t="s">
        <v>69</v>
      </c>
      <c r="E922" s="2">
        <v>-3300</v>
      </c>
      <c r="F922" s="2" t="s">
        <v>69</v>
      </c>
    </row>
    <row r="923">
      <c r="A923" s="2" t="s">
        <v>13168</v>
      </c>
      <c r="B923" s="2" t="s">
        <v>13169</v>
      </c>
      <c r="C923" s="2">
        <v>-9</v>
      </c>
      <c r="D923" s="2" t="s">
        <v>69</v>
      </c>
      <c r="E923" s="2">
        <v>-276.21</v>
      </c>
      <c r="F923" s="2" t="s">
        <v>69</v>
      </c>
    </row>
    <row r="924">
      <c r="A924" s="2" t="s">
        <v>13170</v>
      </c>
      <c r="B924" s="2" t="s">
        <v>13171</v>
      </c>
      <c r="C924" s="2">
        <v>1804</v>
      </c>
      <c r="D924" s="2" t="s">
        <v>69</v>
      </c>
      <c r="E924" s="2">
        <v>6566.56</v>
      </c>
      <c r="F924" s="2" t="s">
        <v>69</v>
      </c>
    </row>
    <row r="925">
      <c r="A925" s="2" t="s">
        <v>13172</v>
      </c>
      <c r="B925" s="2" t="s">
        <v>6690</v>
      </c>
      <c r="C925" s="2">
        <v>83</v>
      </c>
      <c r="D925" s="2" t="s">
        <v>69</v>
      </c>
      <c r="E925" s="2">
        <v>30952.36</v>
      </c>
      <c r="F925" s="2" t="s">
        <v>69</v>
      </c>
    </row>
    <row r="926">
      <c r="A926" s="2" t="s">
        <v>14665</v>
      </c>
      <c r="B926" s="2" t="s">
        <v>14666</v>
      </c>
      <c r="C926" s="2">
        <v>20</v>
      </c>
      <c r="D926" s="2" t="s">
        <v>69</v>
      </c>
      <c r="E926" s="2">
        <v>6270</v>
      </c>
      <c r="F926" s="2" t="s">
        <v>69</v>
      </c>
    </row>
    <row r="927">
      <c r="A927" s="2" t="s">
        <v>14667</v>
      </c>
      <c r="B927" s="2" t="s">
        <v>14668</v>
      </c>
      <c r="C927" s="2">
        <v>2</v>
      </c>
      <c r="D927" s="2" t="s">
        <v>69</v>
      </c>
      <c r="E927" s="2">
        <v>305</v>
      </c>
      <c r="F927" s="2" t="s">
        <v>69</v>
      </c>
    </row>
    <row r="928">
      <c r="A928" s="2" t="s">
        <v>13175</v>
      </c>
      <c r="B928" s="2" t="s">
        <v>13176</v>
      </c>
      <c r="C928" s="2">
        <v>-38</v>
      </c>
      <c r="D928" s="2" t="s">
        <v>69</v>
      </c>
      <c r="E928" s="2">
        <v>-1649.58</v>
      </c>
      <c r="F928" s="2" t="s">
        <v>69</v>
      </c>
    </row>
    <row r="929">
      <c r="A929" s="2" t="s">
        <v>13177</v>
      </c>
      <c r="B929" s="2" t="s">
        <v>13178</v>
      </c>
      <c r="C929" s="2">
        <v>73</v>
      </c>
      <c r="D929" s="2" t="s">
        <v>69</v>
      </c>
      <c r="E929" s="2">
        <v>4020.84</v>
      </c>
      <c r="F929" s="2" t="s">
        <v>69</v>
      </c>
    </row>
    <row r="930">
      <c r="A930" s="2" t="s">
        <v>6695</v>
      </c>
      <c r="B930" s="2" t="s">
        <v>6696</v>
      </c>
      <c r="C930" s="2">
        <v>-84</v>
      </c>
      <c r="D930" s="2" t="s">
        <v>69</v>
      </c>
      <c r="E930" s="2">
        <v>-20876.52</v>
      </c>
      <c r="F930" s="2" t="s">
        <v>69</v>
      </c>
    </row>
    <row r="931">
      <c r="A931" s="2" t="s">
        <v>6701</v>
      </c>
      <c r="B931" s="2" t="s">
        <v>6702</v>
      </c>
      <c r="C931" s="2">
        <v>-38</v>
      </c>
      <c r="D931" s="2" t="s">
        <v>69</v>
      </c>
      <c r="E931" s="2">
        <v>-14930.58</v>
      </c>
      <c r="F931" s="2" t="s">
        <v>69</v>
      </c>
    </row>
    <row r="932">
      <c r="A932" s="2" t="s">
        <v>6703</v>
      </c>
      <c r="B932" s="2" t="s">
        <v>6704</v>
      </c>
      <c r="C932" s="2">
        <v>4</v>
      </c>
      <c r="D932" s="2" t="s">
        <v>69</v>
      </c>
      <c r="E932" s="2">
        <v>445.16</v>
      </c>
      <c r="F932" s="2" t="s">
        <v>69</v>
      </c>
    </row>
    <row r="933">
      <c r="A933" s="2" t="s">
        <v>14097</v>
      </c>
      <c r="B933" s="2" t="s">
        <v>14098</v>
      </c>
      <c r="C933" s="2">
        <v>-227</v>
      </c>
      <c r="D933" s="2" t="s">
        <v>12368</v>
      </c>
      <c r="E933" s="2">
        <v>-18350.78</v>
      </c>
      <c r="F933" s="2" t="s">
        <v>12368</v>
      </c>
    </row>
    <row r="934">
      <c r="A934" s="2" t="s">
        <v>6705</v>
      </c>
      <c r="B934" s="2" t="s">
        <v>13183</v>
      </c>
      <c r="C934" s="2">
        <v>-65</v>
      </c>
      <c r="D934" s="2" t="s">
        <v>69</v>
      </c>
      <c r="E934" s="2">
        <v>-4225</v>
      </c>
      <c r="F934" s="2" t="s">
        <v>69</v>
      </c>
    </row>
    <row r="935">
      <c r="A935" s="2" t="s">
        <v>6705</v>
      </c>
      <c r="B935" s="2" t="s">
        <v>13183</v>
      </c>
      <c r="C935" s="2">
        <v>623</v>
      </c>
      <c r="D935" s="2" t="s">
        <v>69</v>
      </c>
      <c r="E935" s="2">
        <v>40495</v>
      </c>
      <c r="F935" s="2" t="s">
        <v>69</v>
      </c>
    </row>
    <row r="936">
      <c r="A936" s="2" t="s">
        <v>14099</v>
      </c>
      <c r="B936" s="2" t="s">
        <v>14100</v>
      </c>
      <c r="C936" s="2">
        <v>-1382</v>
      </c>
      <c r="D936" s="2" t="s">
        <v>69</v>
      </c>
      <c r="E936" s="2">
        <v>-50981.98</v>
      </c>
      <c r="F936" s="2" t="s">
        <v>69</v>
      </c>
    </row>
    <row r="937">
      <c r="A937" s="2" t="s">
        <v>11932</v>
      </c>
      <c r="B937" s="2" t="s">
        <v>14669</v>
      </c>
      <c r="C937" s="2">
        <v>-2280</v>
      </c>
      <c r="D937" s="2" t="s">
        <v>13301</v>
      </c>
      <c r="E937" s="2">
        <v>434.2</v>
      </c>
      <c r="F937" s="2" t="s">
        <v>13301</v>
      </c>
    </row>
    <row r="938">
      <c r="A938" s="2" t="s">
        <v>14101</v>
      </c>
      <c r="B938" s="2" t="s">
        <v>14102</v>
      </c>
      <c r="C938" s="2">
        <v>-38</v>
      </c>
      <c r="D938" s="2" t="s">
        <v>69</v>
      </c>
      <c r="E938" s="2">
        <v>-1786.38</v>
      </c>
      <c r="F938" s="2" t="s">
        <v>69</v>
      </c>
    </row>
    <row r="939">
      <c r="A939" s="2" t="s">
        <v>13184</v>
      </c>
      <c r="B939" s="2" t="s">
        <v>13185</v>
      </c>
      <c r="C939" s="2">
        <v>12904</v>
      </c>
      <c r="D939" s="2" t="s">
        <v>69</v>
      </c>
      <c r="E939" s="2">
        <v>119362</v>
      </c>
      <c r="F939" s="2" t="s">
        <v>69</v>
      </c>
    </row>
    <row r="940">
      <c r="A940" s="2" t="s">
        <v>14670</v>
      </c>
      <c r="B940" s="2" t="s">
        <v>14671</v>
      </c>
      <c r="C940" s="2">
        <v>1</v>
      </c>
      <c r="D940" s="2" t="s">
        <v>69</v>
      </c>
      <c r="E940" s="2">
        <v>185</v>
      </c>
      <c r="F940" s="2" t="s">
        <v>69</v>
      </c>
    </row>
    <row r="941">
      <c r="A941" s="2" t="s">
        <v>14672</v>
      </c>
      <c r="B941" s="2" t="s">
        <v>14673</v>
      </c>
      <c r="C941" s="2">
        <v>-1</v>
      </c>
      <c r="D941" s="2" t="s">
        <v>69</v>
      </c>
      <c r="E941" s="2">
        <v>-100</v>
      </c>
      <c r="F941" s="2" t="s">
        <v>69</v>
      </c>
    </row>
    <row r="942">
      <c r="A942" s="2" t="s">
        <v>14674</v>
      </c>
      <c r="B942" s="2" t="s">
        <v>14675</v>
      </c>
      <c r="C942" s="2">
        <v>-114</v>
      </c>
      <c r="D942" s="2" t="s">
        <v>69</v>
      </c>
      <c r="E942" s="2">
        <v>-10837.98</v>
      </c>
      <c r="F942" s="2" t="s">
        <v>69</v>
      </c>
    </row>
    <row r="943">
      <c r="A943" s="2" t="s">
        <v>6713</v>
      </c>
      <c r="B943" s="2" t="s">
        <v>6714</v>
      </c>
      <c r="C943" s="2">
        <v>-266</v>
      </c>
      <c r="D943" s="2" t="s">
        <v>69</v>
      </c>
      <c r="E943" s="2">
        <v>-16648.94</v>
      </c>
      <c r="F943" s="2" t="s">
        <v>69</v>
      </c>
    </row>
    <row r="944">
      <c r="A944" s="2" t="s">
        <v>13188</v>
      </c>
      <c r="B944" s="2" t="s">
        <v>14676</v>
      </c>
      <c r="C944" s="2">
        <v>11</v>
      </c>
      <c r="D944" s="2" t="s">
        <v>69</v>
      </c>
      <c r="E944" s="2">
        <v>28105</v>
      </c>
      <c r="F944" s="2" t="s">
        <v>69</v>
      </c>
    </row>
    <row r="945">
      <c r="A945" s="2" t="s">
        <v>14677</v>
      </c>
      <c r="B945" s="2" t="s">
        <v>14678</v>
      </c>
      <c r="C945" s="2">
        <v>-1</v>
      </c>
      <c r="D945" s="2" t="s">
        <v>69</v>
      </c>
      <c r="E945" s="2">
        <v>-14440</v>
      </c>
      <c r="F945" s="2" t="s">
        <v>69</v>
      </c>
    </row>
    <row r="946">
      <c r="A946" s="2" t="s">
        <v>14679</v>
      </c>
      <c r="B946" s="2" t="s">
        <v>14680</v>
      </c>
      <c r="C946" s="2">
        <v>1</v>
      </c>
      <c r="D946" s="2" t="s">
        <v>69</v>
      </c>
      <c r="E946" s="2">
        <v>14330</v>
      </c>
      <c r="F946" s="2" t="s">
        <v>69</v>
      </c>
    </row>
    <row r="947">
      <c r="A947" s="2" t="s">
        <v>6715</v>
      </c>
      <c r="B947" s="2" t="s">
        <v>6716</v>
      </c>
      <c r="C947" s="2">
        <v>-146</v>
      </c>
      <c r="D947" s="2" t="s">
        <v>69</v>
      </c>
      <c r="E947" s="2">
        <v>-46282</v>
      </c>
      <c r="F947" s="2" t="s">
        <v>69</v>
      </c>
    </row>
    <row r="948">
      <c r="A948" s="2" t="s">
        <v>14681</v>
      </c>
      <c r="B948" s="2" t="s">
        <v>14682</v>
      </c>
      <c r="C948" s="2">
        <v>5</v>
      </c>
      <c r="D948" s="2" t="s">
        <v>69</v>
      </c>
      <c r="E948" s="2">
        <v>49925</v>
      </c>
      <c r="F948" s="2" t="s">
        <v>69</v>
      </c>
    </row>
    <row r="949">
      <c r="A949" s="2" t="s">
        <v>6717</v>
      </c>
      <c r="B949" s="2" t="s">
        <v>6718</v>
      </c>
      <c r="C949" s="2">
        <v>6962</v>
      </c>
      <c r="D949" s="2" t="s">
        <v>69</v>
      </c>
      <c r="E949" s="2">
        <v>116891.98</v>
      </c>
      <c r="F949" s="2" t="s">
        <v>69</v>
      </c>
    </row>
    <row r="950">
      <c r="A950" s="2" t="s">
        <v>6719</v>
      </c>
      <c r="B950" s="2" t="s">
        <v>6720</v>
      </c>
      <c r="C950" s="2">
        <v>1357</v>
      </c>
      <c r="D950" s="2" t="s">
        <v>69</v>
      </c>
      <c r="E950" s="2">
        <v>14628.46</v>
      </c>
      <c r="F950" s="2" t="s">
        <v>69</v>
      </c>
    </row>
    <row r="951">
      <c r="A951" s="2" t="s">
        <v>6721</v>
      </c>
      <c r="B951" s="2" t="s">
        <v>6722</v>
      </c>
      <c r="C951" s="2">
        <v>19</v>
      </c>
      <c r="D951" s="2" t="s">
        <v>69</v>
      </c>
      <c r="E951" s="2">
        <v>1532.35</v>
      </c>
      <c r="F951" s="2" t="s">
        <v>69</v>
      </c>
    </row>
    <row r="952">
      <c r="A952" s="2" t="s">
        <v>13192</v>
      </c>
      <c r="B952" s="2" t="s">
        <v>13193</v>
      </c>
      <c r="C952" s="2">
        <v>46</v>
      </c>
      <c r="D952" s="2" t="s">
        <v>69</v>
      </c>
      <c r="E952" s="2">
        <v>8130.5</v>
      </c>
      <c r="F952" s="2" t="s">
        <v>69</v>
      </c>
    </row>
    <row r="953">
      <c r="A953" s="2" t="s">
        <v>13192</v>
      </c>
      <c r="B953" s="2" t="s">
        <v>13193</v>
      </c>
      <c r="C953" s="2">
        <v>-13</v>
      </c>
      <c r="D953" s="2" t="s">
        <v>69</v>
      </c>
      <c r="E953" s="2">
        <v>-2297.75</v>
      </c>
      <c r="F953" s="2" t="s">
        <v>69</v>
      </c>
    </row>
    <row r="954">
      <c r="A954" s="2" t="s">
        <v>6723</v>
      </c>
      <c r="B954" s="2" t="s">
        <v>6724</v>
      </c>
      <c r="C954" s="2">
        <v>204</v>
      </c>
      <c r="D954" s="2" t="s">
        <v>69</v>
      </c>
      <c r="E954" s="2">
        <v>11283.24</v>
      </c>
      <c r="F954" s="2" t="s">
        <v>69</v>
      </c>
    </row>
    <row r="955">
      <c r="A955" s="2" t="s">
        <v>6725</v>
      </c>
      <c r="B955" s="2" t="s">
        <v>6726</v>
      </c>
      <c r="C955" s="2">
        <v>153</v>
      </c>
      <c r="D955" s="2" t="s">
        <v>69</v>
      </c>
      <c r="E955" s="2">
        <v>34510.68</v>
      </c>
      <c r="F955" s="2" t="s">
        <v>69</v>
      </c>
    </row>
    <row r="956">
      <c r="A956" s="2" t="s">
        <v>6725</v>
      </c>
      <c r="B956" s="2" t="s">
        <v>6726</v>
      </c>
      <c r="C956" s="2">
        <v>-506</v>
      </c>
      <c r="D956" s="2" t="s">
        <v>69</v>
      </c>
      <c r="E956" s="2">
        <v>-114133.36</v>
      </c>
      <c r="F956" s="2" t="s">
        <v>69</v>
      </c>
    </row>
    <row r="957">
      <c r="A957" s="2" t="s">
        <v>14107</v>
      </c>
      <c r="B957" s="2" t="s">
        <v>14109</v>
      </c>
      <c r="C957" s="2">
        <v>91</v>
      </c>
      <c r="D957" s="2" t="s">
        <v>69</v>
      </c>
      <c r="E957" s="2">
        <v>12393.29</v>
      </c>
      <c r="F957" s="2" t="s">
        <v>69</v>
      </c>
    </row>
    <row r="958">
      <c r="A958" s="2" t="s">
        <v>14683</v>
      </c>
      <c r="B958" s="2" t="s">
        <v>14684</v>
      </c>
      <c r="C958" s="2">
        <v>-459</v>
      </c>
      <c r="D958" s="2" t="s">
        <v>69</v>
      </c>
      <c r="E958" s="2">
        <v>-10143.9</v>
      </c>
      <c r="F958" s="2" t="s">
        <v>69</v>
      </c>
    </row>
    <row r="959">
      <c r="A959" s="2" t="s">
        <v>13205</v>
      </c>
      <c r="B959" s="2" t="s">
        <v>13206</v>
      </c>
      <c r="C959" s="2">
        <v>1</v>
      </c>
      <c r="D959" s="2" t="s">
        <v>69</v>
      </c>
      <c r="E959" s="2">
        <v>126.2</v>
      </c>
      <c r="F959" s="2" t="s">
        <v>69</v>
      </c>
    </row>
    <row r="960">
      <c r="A960" s="2" t="s">
        <v>13205</v>
      </c>
      <c r="B960" s="2" t="s">
        <v>13206</v>
      </c>
      <c r="C960" s="2">
        <v>-115</v>
      </c>
      <c r="D960" s="2" t="s">
        <v>69</v>
      </c>
      <c r="E960" s="2">
        <v>-14513</v>
      </c>
      <c r="F960" s="2" t="s">
        <v>69</v>
      </c>
    </row>
    <row r="961">
      <c r="A961" s="2" t="s">
        <v>14685</v>
      </c>
      <c r="B961" s="2" t="s">
        <v>6730</v>
      </c>
      <c r="C961" s="2">
        <v>1876</v>
      </c>
      <c r="D961" s="2" t="s">
        <v>69</v>
      </c>
      <c r="E961" s="2">
        <v>41665.96</v>
      </c>
      <c r="F961" s="2" t="s">
        <v>69</v>
      </c>
    </row>
    <row r="962">
      <c r="A962" s="2" t="s">
        <v>14111</v>
      </c>
      <c r="B962" s="2" t="s">
        <v>6732</v>
      </c>
      <c r="C962" s="2">
        <v>76</v>
      </c>
      <c r="D962" s="2" t="s">
        <v>69</v>
      </c>
      <c r="E962" s="2">
        <v>1596</v>
      </c>
      <c r="F962" s="2" t="s">
        <v>69</v>
      </c>
    </row>
    <row r="963">
      <c r="A963" s="2" t="s">
        <v>14112</v>
      </c>
      <c r="B963" s="2" t="s">
        <v>14113</v>
      </c>
      <c r="C963" s="2">
        <v>-153</v>
      </c>
      <c r="D963" s="2" t="s">
        <v>13301</v>
      </c>
      <c r="E963" s="2">
        <v>-1169.76</v>
      </c>
      <c r="F963" s="2" t="s">
        <v>13301</v>
      </c>
    </row>
    <row r="964">
      <c r="A964" s="2" t="s">
        <v>13211</v>
      </c>
      <c r="B964" s="2" t="s">
        <v>6736</v>
      </c>
      <c r="C964" s="2">
        <v>109</v>
      </c>
      <c r="D964" s="2" t="s">
        <v>69</v>
      </c>
      <c r="E964" s="2">
        <v>4274.98</v>
      </c>
      <c r="F964" s="2" t="s">
        <v>69</v>
      </c>
    </row>
    <row r="965">
      <c r="A965" s="2" t="s">
        <v>13212</v>
      </c>
      <c r="B965" s="2" t="s">
        <v>14114</v>
      </c>
      <c r="C965" s="2">
        <v>230</v>
      </c>
      <c r="D965" s="2" t="s">
        <v>69</v>
      </c>
      <c r="E965" s="2">
        <v>3673.1</v>
      </c>
      <c r="F965" s="2" t="s">
        <v>69</v>
      </c>
    </row>
    <row r="966">
      <c r="A966" s="2" t="s">
        <v>14686</v>
      </c>
      <c r="B966" s="2" t="s">
        <v>14687</v>
      </c>
      <c r="C966" s="2">
        <v>1</v>
      </c>
      <c r="D966" s="2" t="s">
        <v>69</v>
      </c>
      <c r="E966" s="2">
        <v>310</v>
      </c>
      <c r="F966" s="2" t="s">
        <v>69</v>
      </c>
    </row>
    <row r="967">
      <c r="A967" s="2" t="s">
        <v>14688</v>
      </c>
      <c r="B967" s="2" t="s">
        <v>14689</v>
      </c>
      <c r="C967" s="2">
        <v>-1</v>
      </c>
      <c r="D967" s="2" t="s">
        <v>69</v>
      </c>
      <c r="E967" s="2">
        <v>-945</v>
      </c>
      <c r="F967" s="2" t="s">
        <v>69</v>
      </c>
    </row>
    <row r="968">
      <c r="A968" s="2" t="s">
        <v>13218</v>
      </c>
      <c r="B968" s="2" t="s">
        <v>13219</v>
      </c>
      <c r="C968" s="2">
        <v>83</v>
      </c>
      <c r="D968" s="2" t="s">
        <v>69</v>
      </c>
      <c r="E968" s="2">
        <v>13634.41</v>
      </c>
      <c r="F968" s="2" t="s">
        <v>69</v>
      </c>
    </row>
    <row r="969">
      <c r="A969" s="2" t="s">
        <v>13222</v>
      </c>
      <c r="B969" s="2" t="s">
        <v>13223</v>
      </c>
      <c r="C969" s="2">
        <v>-76</v>
      </c>
      <c r="D969" s="2" t="s">
        <v>69</v>
      </c>
      <c r="E969" s="2">
        <v>-4142</v>
      </c>
      <c r="F969" s="2" t="s">
        <v>69</v>
      </c>
    </row>
    <row r="970">
      <c r="A970" s="2" t="s">
        <v>6761</v>
      </c>
      <c r="B970" s="2" t="s">
        <v>6762</v>
      </c>
      <c r="C970" s="2">
        <v>74</v>
      </c>
      <c r="D970" s="2" t="s">
        <v>69</v>
      </c>
      <c r="E970" s="2">
        <v>40193.84</v>
      </c>
      <c r="F970" s="2" t="s">
        <v>69</v>
      </c>
    </row>
    <row r="971">
      <c r="A971" s="2" t="s">
        <v>14117</v>
      </c>
      <c r="B971" s="2" t="s">
        <v>14118</v>
      </c>
      <c r="C971" s="2">
        <v>-95</v>
      </c>
      <c r="D971" s="2" t="s">
        <v>69</v>
      </c>
      <c r="E971" s="2">
        <v>-10774.9</v>
      </c>
      <c r="F971" s="2" t="s">
        <v>69</v>
      </c>
    </row>
    <row r="972">
      <c r="A972" s="2" t="s">
        <v>13224</v>
      </c>
      <c r="B972" s="2" t="s">
        <v>6764</v>
      </c>
      <c r="C972" s="2">
        <v>10</v>
      </c>
      <c r="D972" s="2" t="s">
        <v>69</v>
      </c>
      <c r="E972" s="2">
        <v>6918</v>
      </c>
      <c r="F972" s="2" t="s">
        <v>69</v>
      </c>
    </row>
    <row r="973">
      <c r="A973" s="2" t="s">
        <v>14119</v>
      </c>
      <c r="B973" s="2" t="s">
        <v>6766</v>
      </c>
      <c r="C973" s="2">
        <v>38</v>
      </c>
      <c r="D973" s="2" t="s">
        <v>69</v>
      </c>
      <c r="E973" s="2">
        <v>2470.38</v>
      </c>
      <c r="F973" s="2" t="s">
        <v>69</v>
      </c>
    </row>
    <row r="974">
      <c r="A974" s="2" t="s">
        <v>14690</v>
      </c>
      <c r="B974" s="2" t="s">
        <v>14691</v>
      </c>
      <c r="C974" s="2">
        <v>-38</v>
      </c>
      <c r="D974" s="2" t="s">
        <v>12818</v>
      </c>
      <c r="E974" s="2">
        <v>-8925.92</v>
      </c>
      <c r="F974" s="2" t="s">
        <v>12818</v>
      </c>
    </row>
    <row r="975">
      <c r="A975" s="2" t="s">
        <v>13225</v>
      </c>
      <c r="B975" s="2" t="s">
        <v>13226</v>
      </c>
      <c r="C975" s="2">
        <v>17</v>
      </c>
      <c r="D975" s="2" t="s">
        <v>69</v>
      </c>
      <c r="E975" s="2">
        <v>18676.03</v>
      </c>
      <c r="F975" s="2" t="s">
        <v>69</v>
      </c>
    </row>
    <row r="976">
      <c r="A976" s="2" t="s">
        <v>14120</v>
      </c>
      <c r="B976" s="2" t="s">
        <v>14121</v>
      </c>
      <c r="C976" s="2">
        <v>62</v>
      </c>
      <c r="D976" s="2" t="s">
        <v>12371</v>
      </c>
      <c r="E976" s="2">
        <v>9621.86</v>
      </c>
      <c r="F976" s="2" t="s">
        <v>12371</v>
      </c>
    </row>
    <row r="977">
      <c r="A977" s="2" t="s">
        <v>14692</v>
      </c>
      <c r="B977" s="2" t="s">
        <v>14693</v>
      </c>
      <c r="C977" s="2">
        <v>551</v>
      </c>
      <c r="D977" s="2" t="s">
        <v>69</v>
      </c>
      <c r="E977" s="2">
        <v>51276.06</v>
      </c>
      <c r="F977" s="2" t="s">
        <v>69</v>
      </c>
    </row>
    <row r="978">
      <c r="A978" s="2" t="s">
        <v>14122</v>
      </c>
      <c r="B978" s="2" t="s">
        <v>14123</v>
      </c>
      <c r="C978" s="2">
        <v>1580</v>
      </c>
      <c r="D978" s="2" t="s">
        <v>12371</v>
      </c>
      <c r="E978" s="2">
        <v>58607.79</v>
      </c>
      <c r="F978" s="2" t="s">
        <v>12371</v>
      </c>
    </row>
    <row r="979">
      <c r="A979" s="2" t="s">
        <v>14124</v>
      </c>
      <c r="B979" s="2" t="s">
        <v>6768</v>
      </c>
      <c r="C979" s="2">
        <v>217</v>
      </c>
      <c r="D979" s="2" t="s">
        <v>69</v>
      </c>
      <c r="E979" s="2">
        <v>35846.23</v>
      </c>
      <c r="F979" s="2" t="s">
        <v>69</v>
      </c>
    </row>
    <row r="980">
      <c r="A980" s="2" t="s">
        <v>13231</v>
      </c>
      <c r="B980" s="2" t="s">
        <v>13232</v>
      </c>
      <c r="C980" s="2">
        <v>70</v>
      </c>
      <c r="D980" s="2" t="s">
        <v>69</v>
      </c>
      <c r="E980" s="2">
        <v>3817.1</v>
      </c>
      <c r="F980" s="2" t="s">
        <v>69</v>
      </c>
    </row>
    <row r="981">
      <c r="A981" s="2" t="s">
        <v>14694</v>
      </c>
      <c r="B981" s="2" t="s">
        <v>14695</v>
      </c>
      <c r="C981" s="2">
        <v>-418</v>
      </c>
      <c r="D981" s="2" t="s">
        <v>69</v>
      </c>
      <c r="E981" s="2">
        <v>-10324.6</v>
      </c>
      <c r="F981" s="2" t="s">
        <v>69</v>
      </c>
    </row>
    <row r="982">
      <c r="A982" s="2" t="s">
        <v>13235</v>
      </c>
      <c r="B982" s="2" t="s">
        <v>13236</v>
      </c>
      <c r="C982" s="2">
        <v>475</v>
      </c>
      <c r="D982" s="2" t="s">
        <v>69</v>
      </c>
      <c r="E982" s="2">
        <v>14967.25</v>
      </c>
      <c r="F982" s="2" t="s">
        <v>69</v>
      </c>
    </row>
    <row r="983">
      <c r="A983" s="2" t="s">
        <v>13237</v>
      </c>
      <c r="B983" s="2" t="s">
        <v>13238</v>
      </c>
      <c r="C983" s="2">
        <v>6318</v>
      </c>
      <c r="D983" s="2" t="s">
        <v>69</v>
      </c>
      <c r="E983" s="2">
        <v>70066.62</v>
      </c>
      <c r="F983" s="2" t="s">
        <v>69</v>
      </c>
    </row>
    <row r="984">
      <c r="A984" s="2" t="s">
        <v>6781</v>
      </c>
      <c r="B984" s="2" t="s">
        <v>6782</v>
      </c>
      <c r="C984" s="2">
        <v>-143</v>
      </c>
      <c r="D984" s="2" t="s">
        <v>69</v>
      </c>
      <c r="E984" s="2">
        <v>-4890.6</v>
      </c>
      <c r="F984" s="2" t="s">
        <v>69</v>
      </c>
    </row>
    <row r="985">
      <c r="A985" s="2" t="s">
        <v>14127</v>
      </c>
      <c r="B985" s="2" t="s">
        <v>14128</v>
      </c>
      <c r="C985" s="2">
        <v>5236</v>
      </c>
      <c r="D985" s="2" t="s">
        <v>13199</v>
      </c>
      <c r="E985" s="2">
        <v>57188.74</v>
      </c>
      <c r="F985" s="2" t="s">
        <v>13199</v>
      </c>
    </row>
    <row r="986">
      <c r="A986" s="2" t="s">
        <v>6785</v>
      </c>
      <c r="B986" s="2" t="s">
        <v>6786</v>
      </c>
      <c r="C986" s="2">
        <v>62</v>
      </c>
      <c r="D986" s="2" t="s">
        <v>69</v>
      </c>
      <c r="E986" s="2">
        <v>10493.5</v>
      </c>
      <c r="F986" s="2" t="s">
        <v>69</v>
      </c>
    </row>
    <row r="987">
      <c r="A987" s="2" t="s">
        <v>6785</v>
      </c>
      <c r="B987" s="2" t="s">
        <v>6786</v>
      </c>
      <c r="C987" s="2">
        <v>-3</v>
      </c>
      <c r="D987" s="2" t="s">
        <v>69</v>
      </c>
      <c r="E987" s="2">
        <v>-507.75</v>
      </c>
      <c r="F987" s="2" t="s">
        <v>69</v>
      </c>
    </row>
    <row r="988">
      <c r="A988" s="2" t="s">
        <v>6787</v>
      </c>
      <c r="B988" s="2" t="s">
        <v>6788</v>
      </c>
      <c r="C988" s="2">
        <v>-760</v>
      </c>
      <c r="D988" s="2" t="s">
        <v>69</v>
      </c>
      <c r="E988" s="2">
        <v>-51284.8</v>
      </c>
      <c r="F988" s="2" t="s">
        <v>69</v>
      </c>
    </row>
    <row r="989">
      <c r="A989" s="2" t="s">
        <v>13240</v>
      </c>
      <c r="B989" s="2" t="s">
        <v>13241</v>
      </c>
      <c r="C989" s="2">
        <v>5810</v>
      </c>
      <c r="D989" s="2" t="s">
        <v>69</v>
      </c>
      <c r="E989" s="2">
        <v>245007.7</v>
      </c>
      <c r="F989" s="2" t="s">
        <v>69</v>
      </c>
    </row>
    <row r="990">
      <c r="A990" s="2" t="s">
        <v>14129</v>
      </c>
      <c r="B990" s="2" t="s">
        <v>14130</v>
      </c>
      <c r="C990" s="2">
        <v>-908</v>
      </c>
      <c r="D990" s="2" t="s">
        <v>69</v>
      </c>
      <c r="E990" s="2">
        <v>-7618.12</v>
      </c>
      <c r="F990" s="2" t="s">
        <v>69</v>
      </c>
    </row>
    <row r="991">
      <c r="A991" s="2" t="s">
        <v>13242</v>
      </c>
      <c r="B991" s="2" t="s">
        <v>6792</v>
      </c>
      <c r="C991" s="2">
        <v>98</v>
      </c>
      <c r="D991" s="2" t="s">
        <v>69</v>
      </c>
      <c r="E991" s="2">
        <v>6834.52</v>
      </c>
      <c r="F991" s="2" t="s">
        <v>69</v>
      </c>
    </row>
    <row r="992">
      <c r="A992" s="2" t="s">
        <v>14131</v>
      </c>
      <c r="B992" s="2" t="s">
        <v>6796</v>
      </c>
      <c r="C992" s="2">
        <v>-84</v>
      </c>
      <c r="D992" s="2" t="s">
        <v>69</v>
      </c>
      <c r="E992" s="2">
        <v>-4446.96</v>
      </c>
      <c r="F992" s="2" t="s">
        <v>69</v>
      </c>
    </row>
    <row r="993">
      <c r="A993" s="2" t="s">
        <v>14131</v>
      </c>
      <c r="B993" s="2" t="s">
        <v>6796</v>
      </c>
      <c r="C993" s="2">
        <v>80</v>
      </c>
      <c r="D993" s="2" t="s">
        <v>69</v>
      </c>
      <c r="E993" s="2">
        <v>4235.2</v>
      </c>
      <c r="F993" s="2" t="s">
        <v>69</v>
      </c>
    </row>
    <row r="994">
      <c r="A994" s="2" t="s">
        <v>6799</v>
      </c>
      <c r="B994" s="2" t="s">
        <v>13249</v>
      </c>
      <c r="C994" s="2">
        <v>-877</v>
      </c>
      <c r="D994" s="2" t="s">
        <v>69</v>
      </c>
      <c r="E994" s="2">
        <v>-14742.37</v>
      </c>
      <c r="F994" s="2" t="s">
        <v>69</v>
      </c>
    </row>
    <row r="995">
      <c r="A995" s="2" t="s">
        <v>14696</v>
      </c>
      <c r="B995" s="2" t="s">
        <v>14697</v>
      </c>
      <c r="C995" s="2">
        <v>-262</v>
      </c>
      <c r="D995" s="2" t="s">
        <v>69</v>
      </c>
      <c r="E995" s="2">
        <v>-18271.88</v>
      </c>
      <c r="F995" s="2" t="s">
        <v>69</v>
      </c>
    </row>
    <row r="996">
      <c r="A996" s="2" t="s">
        <v>6805</v>
      </c>
      <c r="B996" s="2" t="s">
        <v>6806</v>
      </c>
      <c r="C996" s="2">
        <v>1474</v>
      </c>
      <c r="D996" s="2" t="s">
        <v>69</v>
      </c>
      <c r="E996" s="2">
        <v>64767.56</v>
      </c>
      <c r="F996" s="2" t="s">
        <v>69</v>
      </c>
    </row>
    <row r="997">
      <c r="A997" s="2" t="s">
        <v>14136</v>
      </c>
      <c r="B997" s="2" t="s">
        <v>14137</v>
      </c>
      <c r="C997" s="2">
        <v>-7096</v>
      </c>
      <c r="D997" s="2" t="s">
        <v>69</v>
      </c>
      <c r="E997" s="2">
        <v>-26751.92</v>
      </c>
      <c r="F997" s="2" t="s">
        <v>69</v>
      </c>
    </row>
    <row r="998">
      <c r="A998" s="2" t="s">
        <v>14698</v>
      </c>
      <c r="B998" s="2" t="s">
        <v>14699</v>
      </c>
      <c r="C998" s="2">
        <v>-11</v>
      </c>
      <c r="D998" s="2" t="s">
        <v>69</v>
      </c>
      <c r="E998" s="2">
        <v>-3297.91</v>
      </c>
      <c r="F998" s="2" t="s">
        <v>69</v>
      </c>
    </row>
    <row r="999">
      <c r="A999" s="2" t="s">
        <v>14700</v>
      </c>
      <c r="B999" s="2" t="s">
        <v>14701</v>
      </c>
      <c r="C999" s="2">
        <v>-230</v>
      </c>
      <c r="D999" s="2" t="s">
        <v>69</v>
      </c>
      <c r="E999" s="2">
        <v>-9374.8</v>
      </c>
      <c r="F999" s="2" t="s">
        <v>69</v>
      </c>
    </row>
    <row r="1000">
      <c r="A1000" s="2" t="s">
        <v>14140</v>
      </c>
      <c r="B1000" s="2" t="s">
        <v>14702</v>
      </c>
      <c r="C1000" s="2">
        <v>1</v>
      </c>
      <c r="D1000" s="2" t="s">
        <v>69</v>
      </c>
      <c r="E1000" s="2">
        <v>61</v>
      </c>
      <c r="F1000" s="2" t="s">
        <v>69</v>
      </c>
    </row>
    <row r="1001">
      <c r="A1001" s="2" t="s">
        <v>14140</v>
      </c>
      <c r="B1001" s="2" t="s">
        <v>14141</v>
      </c>
      <c r="C1001" s="2">
        <v>57</v>
      </c>
      <c r="D1001" s="2" t="s">
        <v>69</v>
      </c>
      <c r="E1001" s="2">
        <v>9838.77</v>
      </c>
      <c r="F1001" s="2" t="s">
        <v>69</v>
      </c>
    </row>
    <row r="1002">
      <c r="A1002" s="2" t="s">
        <v>13260</v>
      </c>
      <c r="B1002" s="2" t="s">
        <v>13262</v>
      </c>
      <c r="C1002" s="2">
        <v>-3076</v>
      </c>
      <c r="D1002" s="2" t="s">
        <v>69</v>
      </c>
      <c r="E1002" s="2">
        <v>-1138335.32</v>
      </c>
      <c r="F1002" s="2" t="s">
        <v>69</v>
      </c>
    </row>
    <row r="1003">
      <c r="A1003" s="2" t="s">
        <v>13260</v>
      </c>
      <c r="B1003" s="2" t="s">
        <v>13262</v>
      </c>
      <c r="C1003" s="2">
        <v>212</v>
      </c>
      <c r="D1003" s="2" t="s">
        <v>69</v>
      </c>
      <c r="E1003" s="2">
        <v>78454.84</v>
      </c>
      <c r="F1003" s="2" t="s">
        <v>69</v>
      </c>
    </row>
    <row r="1004">
      <c r="A1004" s="2" t="s">
        <v>14703</v>
      </c>
      <c r="B1004" s="2" t="s">
        <v>14704</v>
      </c>
      <c r="C1004" s="2">
        <v>-3</v>
      </c>
      <c r="D1004" s="2" t="s">
        <v>69</v>
      </c>
      <c r="E1004" s="2">
        <v>-2151</v>
      </c>
      <c r="F1004" s="2" t="s">
        <v>69</v>
      </c>
    </row>
    <row r="1005">
      <c r="A1005" s="2" t="s">
        <v>14705</v>
      </c>
      <c r="B1005" s="2" t="s">
        <v>14706</v>
      </c>
      <c r="C1005" s="2">
        <v>3</v>
      </c>
      <c r="D1005" s="2" t="s">
        <v>69</v>
      </c>
      <c r="E1005" s="2">
        <v>3307.5</v>
      </c>
      <c r="F1005" s="2" t="s">
        <v>69</v>
      </c>
    </row>
    <row r="1006">
      <c r="A1006" s="2" t="s">
        <v>14707</v>
      </c>
      <c r="B1006" s="2" t="s">
        <v>14708</v>
      </c>
      <c r="C1006" s="2">
        <v>-2</v>
      </c>
      <c r="D1006" s="2" t="s">
        <v>69</v>
      </c>
      <c r="E1006" s="2">
        <v>-1156</v>
      </c>
      <c r="F1006" s="2" t="s">
        <v>69</v>
      </c>
    </row>
    <row r="1007">
      <c r="A1007" s="2" t="s">
        <v>14709</v>
      </c>
      <c r="B1007" s="2" t="s">
        <v>14710</v>
      </c>
      <c r="C1007" s="2">
        <v>2</v>
      </c>
      <c r="D1007" s="2" t="s">
        <v>69</v>
      </c>
      <c r="E1007" s="2">
        <v>2191</v>
      </c>
      <c r="F1007" s="2" t="s">
        <v>69</v>
      </c>
    </row>
    <row r="1008">
      <c r="A1008" s="2" t="s">
        <v>13271</v>
      </c>
      <c r="B1008" s="2" t="s">
        <v>13272</v>
      </c>
      <c r="C1008" s="2">
        <v>-305</v>
      </c>
      <c r="D1008" s="2" t="s">
        <v>69</v>
      </c>
      <c r="E1008" s="2">
        <v>-46628.4</v>
      </c>
      <c r="F1008" s="2" t="s">
        <v>69</v>
      </c>
    </row>
    <row r="1009">
      <c r="A1009" s="2" t="s">
        <v>13271</v>
      </c>
      <c r="B1009" s="2" t="s">
        <v>13272</v>
      </c>
      <c r="C1009" s="2">
        <v>2</v>
      </c>
      <c r="D1009" s="2" t="s">
        <v>69</v>
      </c>
      <c r="E1009" s="2">
        <v>305.76</v>
      </c>
      <c r="F1009" s="2" t="s">
        <v>69</v>
      </c>
    </row>
    <row r="1010">
      <c r="A1010" s="2" t="s">
        <v>13273</v>
      </c>
      <c r="B1010" s="2" t="s">
        <v>13274</v>
      </c>
      <c r="C1010" s="2">
        <v>219</v>
      </c>
      <c r="D1010" s="2" t="s">
        <v>69</v>
      </c>
      <c r="E1010" s="2">
        <v>13205.7</v>
      </c>
      <c r="F1010" s="2" t="s">
        <v>69</v>
      </c>
    </row>
    <row r="1011">
      <c r="A1011" s="2" t="s">
        <v>13273</v>
      </c>
      <c r="B1011" s="2" t="s">
        <v>13274</v>
      </c>
      <c r="C1011" s="2">
        <v>-62</v>
      </c>
      <c r="D1011" s="2" t="s">
        <v>69</v>
      </c>
      <c r="E1011" s="2">
        <v>-3738.6</v>
      </c>
      <c r="F1011" s="2" t="s">
        <v>69</v>
      </c>
    </row>
    <row r="1012">
      <c r="A1012" s="2" t="s">
        <v>14145</v>
      </c>
      <c r="B1012" s="2" t="s">
        <v>14146</v>
      </c>
      <c r="C1012" s="2">
        <v>-379</v>
      </c>
      <c r="D1012" s="2" t="s">
        <v>69</v>
      </c>
      <c r="E1012" s="2">
        <v>-12260.65</v>
      </c>
      <c r="F1012" s="2" t="s">
        <v>69</v>
      </c>
    </row>
    <row r="1013">
      <c r="A1013" s="2" t="s">
        <v>14145</v>
      </c>
      <c r="B1013" s="2" t="s">
        <v>14146</v>
      </c>
      <c r="C1013" s="2">
        <v>95</v>
      </c>
      <c r="D1013" s="2" t="s">
        <v>69</v>
      </c>
      <c r="E1013" s="2">
        <v>3073.25</v>
      </c>
      <c r="F1013" s="2" t="s">
        <v>69</v>
      </c>
    </row>
    <row r="1014">
      <c r="A1014" s="2" t="s">
        <v>14711</v>
      </c>
      <c r="B1014" s="2" t="s">
        <v>14712</v>
      </c>
      <c r="C1014" s="2">
        <v>59</v>
      </c>
      <c r="D1014" s="2" t="s">
        <v>69</v>
      </c>
      <c r="E1014" s="2">
        <v>5929.5</v>
      </c>
      <c r="F1014" s="2" t="s">
        <v>69</v>
      </c>
    </row>
    <row r="1015">
      <c r="A1015" s="2" t="s">
        <v>14713</v>
      </c>
      <c r="B1015" s="2" t="s">
        <v>14714</v>
      </c>
      <c r="C1015" s="2">
        <v>172</v>
      </c>
      <c r="D1015" s="2" t="s">
        <v>69</v>
      </c>
      <c r="E1015" s="2">
        <v>11063.04</v>
      </c>
      <c r="F1015" s="2" t="s">
        <v>69</v>
      </c>
    </row>
    <row r="1016">
      <c r="A1016" s="2" t="s">
        <v>13286</v>
      </c>
      <c r="B1016" s="2" t="s">
        <v>13287</v>
      </c>
      <c r="C1016" s="2">
        <v>-937</v>
      </c>
      <c r="D1016" s="2" t="s">
        <v>69</v>
      </c>
      <c r="E1016" s="2">
        <v>-50944.69</v>
      </c>
      <c r="F1016" s="2" t="s">
        <v>69</v>
      </c>
    </row>
    <row r="1017">
      <c r="A1017" s="2" t="s">
        <v>13288</v>
      </c>
      <c r="B1017" s="2" t="s">
        <v>13289</v>
      </c>
      <c r="C1017" s="2">
        <v>-2013</v>
      </c>
      <c r="D1017" s="2" t="s">
        <v>69</v>
      </c>
      <c r="E1017" s="2">
        <v>-177164.13</v>
      </c>
      <c r="F1017" s="2" t="s">
        <v>69</v>
      </c>
    </row>
    <row r="1018">
      <c r="A1018" s="2" t="s">
        <v>14715</v>
      </c>
      <c r="B1018" s="2" t="s">
        <v>14716</v>
      </c>
      <c r="C1018" s="2">
        <v>-1</v>
      </c>
      <c r="D1018" s="2" t="s">
        <v>69</v>
      </c>
      <c r="E1018" s="2">
        <v>-300</v>
      </c>
      <c r="F1018" s="2" t="s">
        <v>69</v>
      </c>
    </row>
    <row r="1019">
      <c r="A1019" s="2" t="s">
        <v>14717</v>
      </c>
      <c r="B1019" s="2" t="s">
        <v>14718</v>
      </c>
      <c r="C1019" s="2">
        <v>-1</v>
      </c>
      <c r="D1019" s="2" t="s">
        <v>69</v>
      </c>
      <c r="E1019" s="2">
        <v>-84</v>
      </c>
      <c r="F1019" s="2" t="s">
        <v>69</v>
      </c>
    </row>
    <row r="1020">
      <c r="A1020" s="2" t="s">
        <v>14719</v>
      </c>
      <c r="B1020" s="2" t="s">
        <v>14720</v>
      </c>
      <c r="C1020" s="2">
        <v>1</v>
      </c>
      <c r="D1020" s="2" t="s">
        <v>69</v>
      </c>
      <c r="E1020" s="2">
        <v>377.5</v>
      </c>
      <c r="F1020" s="2" t="s">
        <v>69</v>
      </c>
    </row>
    <row r="1021">
      <c r="A1021" s="2" t="s">
        <v>13290</v>
      </c>
      <c r="B1021" s="2" t="s">
        <v>13291</v>
      </c>
      <c r="C1021" s="2">
        <v>-686</v>
      </c>
      <c r="D1021" s="2" t="s">
        <v>69</v>
      </c>
      <c r="E1021" s="2">
        <v>-123191.88</v>
      </c>
      <c r="F1021" s="2" t="s">
        <v>69</v>
      </c>
    </row>
    <row r="1022">
      <c r="A1022" s="2" t="s">
        <v>13292</v>
      </c>
      <c r="B1022" s="2" t="s">
        <v>13293</v>
      </c>
      <c r="C1022" s="2">
        <v>675</v>
      </c>
      <c r="D1022" s="2" t="s">
        <v>69</v>
      </c>
      <c r="E1022" s="2">
        <v>51009.75</v>
      </c>
      <c r="F1022" s="2" t="s">
        <v>69</v>
      </c>
    </row>
    <row r="1023">
      <c r="A1023" s="2" t="s">
        <v>13294</v>
      </c>
      <c r="B1023" s="2" t="s">
        <v>6812</v>
      </c>
      <c r="C1023" s="2">
        <v>6</v>
      </c>
      <c r="D1023" s="2" t="s">
        <v>69</v>
      </c>
      <c r="E1023" s="2">
        <v>203.22</v>
      </c>
      <c r="F1023" s="2" t="s">
        <v>69</v>
      </c>
    </row>
    <row r="1024">
      <c r="A1024" s="2" t="s">
        <v>13294</v>
      </c>
      <c r="B1024" s="2" t="s">
        <v>6812</v>
      </c>
      <c r="C1024" s="2">
        <v>-6</v>
      </c>
      <c r="D1024" s="2" t="s">
        <v>69</v>
      </c>
      <c r="E1024" s="2">
        <v>-203.22</v>
      </c>
      <c r="F1024" s="2" t="s">
        <v>69</v>
      </c>
    </row>
    <row r="1025">
      <c r="A1025" s="2" t="s">
        <v>13295</v>
      </c>
      <c r="B1025" s="2" t="s">
        <v>13296</v>
      </c>
      <c r="C1025" s="2">
        <v>114</v>
      </c>
      <c r="D1025" s="2" t="s">
        <v>69</v>
      </c>
      <c r="E1025" s="2">
        <v>2957.16</v>
      </c>
      <c r="F1025" s="2" t="s">
        <v>69</v>
      </c>
    </row>
    <row r="1026">
      <c r="A1026" s="2" t="s">
        <v>6813</v>
      </c>
      <c r="B1026" s="2" t="s">
        <v>6814</v>
      </c>
      <c r="C1026" s="2">
        <v>3411</v>
      </c>
      <c r="D1026" s="2" t="s">
        <v>69</v>
      </c>
      <c r="E1026" s="2">
        <v>131528.16</v>
      </c>
      <c r="F1026" s="2" t="s">
        <v>69</v>
      </c>
    </row>
    <row r="1027">
      <c r="A1027" s="2" t="s">
        <v>6815</v>
      </c>
      <c r="B1027" s="2" t="s">
        <v>6816</v>
      </c>
      <c r="C1027" s="2">
        <v>122</v>
      </c>
      <c r="D1027" s="2" t="s">
        <v>69</v>
      </c>
      <c r="E1027" s="2">
        <v>20133.66</v>
      </c>
      <c r="F1027" s="2" t="s">
        <v>69</v>
      </c>
    </row>
    <row r="1028">
      <c r="A1028" s="2" t="s">
        <v>14151</v>
      </c>
      <c r="B1028" s="2" t="s">
        <v>6820</v>
      </c>
      <c r="C1028" s="2">
        <v>101</v>
      </c>
      <c r="D1028" s="2" t="s">
        <v>69</v>
      </c>
      <c r="E1028" s="2">
        <v>21811.96</v>
      </c>
      <c r="F1028" s="2" t="s">
        <v>69</v>
      </c>
    </row>
    <row r="1029">
      <c r="A1029" s="2" t="s">
        <v>6823</v>
      </c>
      <c r="B1029" s="2" t="s">
        <v>6824</v>
      </c>
      <c r="C1029" s="2">
        <v>19</v>
      </c>
      <c r="D1029" s="2" t="s">
        <v>69</v>
      </c>
      <c r="E1029" s="2">
        <v>1949.02</v>
      </c>
      <c r="F1029" s="2" t="s">
        <v>69</v>
      </c>
    </row>
    <row r="1030">
      <c r="A1030" s="2" t="s">
        <v>14721</v>
      </c>
      <c r="B1030" s="2" t="s">
        <v>14722</v>
      </c>
      <c r="C1030" s="2">
        <v>1311</v>
      </c>
      <c r="D1030" s="2" t="s">
        <v>69</v>
      </c>
      <c r="E1030" s="2">
        <v>39067.8</v>
      </c>
      <c r="F1030" s="2" t="s">
        <v>69</v>
      </c>
    </row>
    <row r="1031">
      <c r="A1031" s="2" t="s">
        <v>14152</v>
      </c>
      <c r="B1031" s="2" t="s">
        <v>14153</v>
      </c>
      <c r="C1031" s="2">
        <v>18</v>
      </c>
      <c r="D1031" s="2" t="s">
        <v>69</v>
      </c>
      <c r="E1031" s="2">
        <v>4109.58</v>
      </c>
      <c r="F1031" s="2" t="s">
        <v>69</v>
      </c>
    </row>
    <row r="1032">
      <c r="A1032" s="2" t="s">
        <v>14152</v>
      </c>
      <c r="B1032" s="2" t="s">
        <v>14153</v>
      </c>
      <c r="C1032" s="2">
        <v>-18</v>
      </c>
      <c r="D1032" s="2" t="s">
        <v>69</v>
      </c>
      <c r="E1032" s="2">
        <v>-4109.58</v>
      </c>
      <c r="F1032" s="2" t="s">
        <v>69</v>
      </c>
    </row>
    <row r="1033">
      <c r="A1033" s="2" t="s">
        <v>14154</v>
      </c>
      <c r="B1033" s="2" t="s">
        <v>14155</v>
      </c>
      <c r="C1033" s="2">
        <v>10736</v>
      </c>
      <c r="D1033" s="2" t="s">
        <v>13301</v>
      </c>
      <c r="E1033" s="2">
        <v>-3902.39</v>
      </c>
      <c r="F1033" s="2" t="s">
        <v>13301</v>
      </c>
    </row>
    <row r="1034">
      <c r="A1034" s="2" t="s">
        <v>6825</v>
      </c>
      <c r="B1034" s="2" t="s">
        <v>6826</v>
      </c>
      <c r="C1034" s="2">
        <v>-23</v>
      </c>
      <c r="D1034" s="2" t="s">
        <v>69</v>
      </c>
      <c r="E1034" s="2">
        <v>-3990.27</v>
      </c>
      <c r="F1034" s="2" t="s">
        <v>69</v>
      </c>
    </row>
    <row r="1035">
      <c r="A1035" s="2" t="s">
        <v>6827</v>
      </c>
      <c r="B1035" s="2" t="s">
        <v>6828</v>
      </c>
      <c r="C1035" s="2">
        <v>279</v>
      </c>
      <c r="D1035" s="2" t="s">
        <v>69</v>
      </c>
      <c r="E1035" s="2">
        <v>27009.99</v>
      </c>
      <c r="F1035" s="2" t="s">
        <v>69</v>
      </c>
    </row>
    <row r="1036">
      <c r="A1036" s="2" t="s">
        <v>6827</v>
      </c>
      <c r="B1036" s="2" t="s">
        <v>6828</v>
      </c>
      <c r="C1036" s="2">
        <v>-78</v>
      </c>
      <c r="D1036" s="2" t="s">
        <v>69</v>
      </c>
      <c r="E1036" s="2">
        <v>-7551.18</v>
      </c>
      <c r="F1036" s="2" t="s">
        <v>69</v>
      </c>
    </row>
    <row r="1037">
      <c r="A1037" s="2" t="s">
        <v>6829</v>
      </c>
      <c r="B1037" s="2" t="s">
        <v>6830</v>
      </c>
      <c r="C1037" s="2">
        <v>6</v>
      </c>
      <c r="D1037" s="2" t="s">
        <v>69</v>
      </c>
      <c r="E1037" s="2">
        <v>420</v>
      </c>
      <c r="F1037" s="2" t="s">
        <v>69</v>
      </c>
    </row>
    <row r="1038">
      <c r="A1038" s="2" t="s">
        <v>6829</v>
      </c>
      <c r="B1038" s="2" t="s">
        <v>6830</v>
      </c>
      <c r="C1038" s="2">
        <v>-295</v>
      </c>
      <c r="D1038" s="2" t="s">
        <v>69</v>
      </c>
      <c r="E1038" s="2">
        <v>-20650</v>
      </c>
      <c r="F1038" s="2" t="s">
        <v>69</v>
      </c>
    </row>
    <row r="1039">
      <c r="A1039" s="2" t="s">
        <v>13304</v>
      </c>
      <c r="B1039" s="2" t="s">
        <v>13305</v>
      </c>
      <c r="C1039" s="2">
        <v>179</v>
      </c>
      <c r="D1039" s="2" t="s">
        <v>69</v>
      </c>
      <c r="E1039" s="2">
        <v>53.7</v>
      </c>
      <c r="F1039" s="2" t="s">
        <v>69</v>
      </c>
    </row>
    <row r="1040">
      <c r="A1040" s="2" t="s">
        <v>13306</v>
      </c>
      <c r="B1040" s="2" t="s">
        <v>13307</v>
      </c>
      <c r="C1040" s="2">
        <v>-50</v>
      </c>
      <c r="D1040" s="2" t="s">
        <v>69</v>
      </c>
      <c r="E1040" s="2">
        <v>-9355.5</v>
      </c>
      <c r="F1040" s="2" t="s">
        <v>69</v>
      </c>
    </row>
    <row r="1041">
      <c r="A1041" s="2" t="s">
        <v>14723</v>
      </c>
      <c r="B1041" s="2" t="s">
        <v>14724</v>
      </c>
      <c r="C1041" s="2">
        <v>20</v>
      </c>
      <c r="D1041" s="2" t="s">
        <v>69</v>
      </c>
      <c r="E1041" s="2">
        <v>369.2</v>
      </c>
      <c r="F1041" s="2" t="s">
        <v>69</v>
      </c>
    </row>
    <row r="1042">
      <c r="A1042" s="2" t="s">
        <v>6837</v>
      </c>
      <c r="B1042" s="2" t="s">
        <v>6838</v>
      </c>
      <c r="C1042" s="2">
        <v>-4259</v>
      </c>
      <c r="D1042" s="2" t="s">
        <v>69</v>
      </c>
      <c r="E1042" s="2">
        <v>-132114.18</v>
      </c>
      <c r="F1042" s="2" t="s">
        <v>69</v>
      </c>
    </row>
    <row r="1043">
      <c r="A1043" s="2" t="s">
        <v>14162</v>
      </c>
      <c r="B1043" s="2" t="s">
        <v>14163</v>
      </c>
      <c r="C1043" s="2">
        <v>680</v>
      </c>
      <c r="D1043" s="2" t="s">
        <v>12818</v>
      </c>
      <c r="E1043" s="2">
        <v>21065.39</v>
      </c>
      <c r="F1043" s="2" t="s">
        <v>12818</v>
      </c>
    </row>
    <row r="1044">
      <c r="A1044" s="2" t="s">
        <v>6843</v>
      </c>
      <c r="B1044" s="2" t="s">
        <v>6844</v>
      </c>
      <c r="C1044" s="2">
        <v>124</v>
      </c>
      <c r="D1044" s="2" t="s">
        <v>69</v>
      </c>
      <c r="E1044" s="2">
        <v>17748.12</v>
      </c>
      <c r="F1044" s="2" t="s">
        <v>69</v>
      </c>
    </row>
    <row r="1045">
      <c r="A1045" s="2" t="s">
        <v>14164</v>
      </c>
      <c r="B1045" s="2" t="s">
        <v>14165</v>
      </c>
      <c r="C1045" s="2">
        <v>295</v>
      </c>
      <c r="D1045" s="2" t="s">
        <v>12368</v>
      </c>
      <c r="E1045" s="2">
        <v>13617.51</v>
      </c>
      <c r="F1045" s="2" t="s">
        <v>12368</v>
      </c>
    </row>
    <row r="1046">
      <c r="A1046" s="2" t="s">
        <v>14166</v>
      </c>
      <c r="B1046" s="2" t="s">
        <v>14167</v>
      </c>
      <c r="C1046" s="2">
        <v>-3336</v>
      </c>
      <c r="D1046" s="2" t="s">
        <v>69</v>
      </c>
      <c r="E1046" s="2">
        <v>-55811.28</v>
      </c>
      <c r="F1046" s="2" t="s">
        <v>69</v>
      </c>
    </row>
    <row r="1047">
      <c r="A1047" s="2" t="s">
        <v>6845</v>
      </c>
      <c r="B1047" s="2" t="s">
        <v>6846</v>
      </c>
      <c r="C1047" s="2">
        <v>-7</v>
      </c>
      <c r="D1047" s="2" t="s">
        <v>69</v>
      </c>
      <c r="E1047" s="2">
        <v>-484.89</v>
      </c>
      <c r="F1047" s="2" t="s">
        <v>69</v>
      </c>
    </row>
    <row r="1048">
      <c r="A1048" s="2" t="s">
        <v>6845</v>
      </c>
      <c r="B1048" s="2" t="s">
        <v>6846</v>
      </c>
      <c r="C1048" s="2">
        <v>7</v>
      </c>
      <c r="D1048" s="2" t="s">
        <v>69</v>
      </c>
      <c r="E1048" s="2">
        <v>484.89</v>
      </c>
      <c r="F1048" s="2" t="s">
        <v>69</v>
      </c>
    </row>
    <row r="1049">
      <c r="A1049" s="2" t="s">
        <v>14174</v>
      </c>
      <c r="B1049" s="2" t="s">
        <v>14175</v>
      </c>
      <c r="C1049" s="2">
        <v>-1564</v>
      </c>
      <c r="D1049" s="2" t="s">
        <v>13199</v>
      </c>
      <c r="E1049" s="2">
        <v>-29501.46</v>
      </c>
      <c r="F1049" s="2" t="s">
        <v>13199</v>
      </c>
    </row>
    <row r="1050">
      <c r="A1050" s="2" t="s">
        <v>6851</v>
      </c>
      <c r="B1050" s="2" t="s">
        <v>6852</v>
      </c>
      <c r="C1050" s="2">
        <v>437</v>
      </c>
      <c r="D1050" s="2" t="s">
        <v>69</v>
      </c>
      <c r="E1050" s="2">
        <v>43359.14</v>
      </c>
      <c r="F1050" s="2" t="s">
        <v>69</v>
      </c>
    </row>
    <row r="1051">
      <c r="A1051" s="2" t="s">
        <v>6853</v>
      </c>
      <c r="B1051" s="2" t="s">
        <v>6854</v>
      </c>
      <c r="C1051" s="2">
        <v>1058</v>
      </c>
      <c r="D1051" s="2" t="s">
        <v>69</v>
      </c>
      <c r="E1051" s="2">
        <v>35601.7</v>
      </c>
      <c r="F1051" s="2" t="s">
        <v>69</v>
      </c>
    </row>
    <row r="1052">
      <c r="A1052" s="2" t="s">
        <v>14176</v>
      </c>
      <c r="B1052" s="2" t="s">
        <v>14177</v>
      </c>
      <c r="C1052" s="2">
        <v>962</v>
      </c>
      <c r="D1052" s="2" t="s">
        <v>69</v>
      </c>
      <c r="E1052" s="2">
        <v>303.03</v>
      </c>
      <c r="F1052" s="2" t="s">
        <v>69</v>
      </c>
    </row>
    <row r="1053">
      <c r="A1053" s="2" t="s">
        <v>6857</v>
      </c>
      <c r="B1053" s="2" t="s">
        <v>6858</v>
      </c>
      <c r="C1053" s="2">
        <v>206</v>
      </c>
      <c r="D1053" s="2" t="s">
        <v>69</v>
      </c>
      <c r="E1053" s="2">
        <v>16813.72</v>
      </c>
      <c r="F1053" s="2" t="s">
        <v>69</v>
      </c>
    </row>
    <row r="1054">
      <c r="A1054" s="2" t="s">
        <v>6857</v>
      </c>
      <c r="B1054" s="2" t="s">
        <v>6858</v>
      </c>
      <c r="C1054" s="2">
        <v>-316</v>
      </c>
      <c r="D1054" s="2" t="s">
        <v>69</v>
      </c>
      <c r="E1054" s="2">
        <v>-25791.92</v>
      </c>
      <c r="F1054" s="2" t="s">
        <v>69</v>
      </c>
    </row>
    <row r="1055">
      <c r="A1055" s="2" t="s">
        <v>6859</v>
      </c>
      <c r="B1055" s="2" t="s">
        <v>6860</v>
      </c>
      <c r="C1055" s="2">
        <v>66</v>
      </c>
      <c r="D1055" s="2" t="s">
        <v>69</v>
      </c>
      <c r="E1055" s="2">
        <v>16859.7</v>
      </c>
      <c r="F1055" s="2" t="s">
        <v>69</v>
      </c>
    </row>
    <row r="1056">
      <c r="A1056" s="2" t="s">
        <v>6861</v>
      </c>
      <c r="B1056" s="2" t="s">
        <v>6862</v>
      </c>
      <c r="C1056" s="2">
        <v>-475</v>
      </c>
      <c r="D1056" s="2" t="s">
        <v>69</v>
      </c>
      <c r="E1056" s="2">
        <v>-17670</v>
      </c>
      <c r="F1056" s="2" t="s">
        <v>69</v>
      </c>
    </row>
    <row r="1057">
      <c r="A1057" s="2" t="s">
        <v>6863</v>
      </c>
      <c r="B1057" s="2" t="s">
        <v>6864</v>
      </c>
      <c r="C1057" s="2">
        <v>156</v>
      </c>
      <c r="D1057" s="2" t="s">
        <v>69</v>
      </c>
      <c r="E1057" s="2">
        <v>11155.56</v>
      </c>
      <c r="F1057" s="2" t="s">
        <v>69</v>
      </c>
    </row>
    <row r="1058">
      <c r="A1058" s="2" t="s">
        <v>6865</v>
      </c>
      <c r="B1058" s="2" t="s">
        <v>6866</v>
      </c>
      <c r="C1058" s="2">
        <v>-781</v>
      </c>
      <c r="D1058" s="2" t="s">
        <v>69</v>
      </c>
      <c r="E1058" s="2">
        <v>-98468.48</v>
      </c>
      <c r="F1058" s="2" t="s">
        <v>69</v>
      </c>
    </row>
    <row r="1059">
      <c r="A1059" s="2" t="s">
        <v>6865</v>
      </c>
      <c r="B1059" s="2" t="s">
        <v>6866</v>
      </c>
      <c r="C1059" s="2">
        <v>381</v>
      </c>
      <c r="D1059" s="2" t="s">
        <v>69</v>
      </c>
      <c r="E1059" s="2">
        <v>48036.48</v>
      </c>
      <c r="F1059" s="2" t="s">
        <v>69</v>
      </c>
    </row>
    <row r="1060">
      <c r="A1060" s="2" t="s">
        <v>13320</v>
      </c>
      <c r="B1060" s="2" t="s">
        <v>13321</v>
      </c>
      <c r="C1060" s="2">
        <v>38</v>
      </c>
      <c r="D1060" s="2" t="s">
        <v>69</v>
      </c>
      <c r="E1060" s="2">
        <v>2072.9</v>
      </c>
      <c r="F1060" s="2" t="s">
        <v>69</v>
      </c>
    </row>
    <row r="1061">
      <c r="A1061" s="2" t="s">
        <v>14725</v>
      </c>
      <c r="B1061" s="2" t="s">
        <v>14726</v>
      </c>
      <c r="C1061" s="2">
        <v>-1</v>
      </c>
      <c r="D1061" s="2" t="s">
        <v>69</v>
      </c>
      <c r="E1061" s="2">
        <v>-455</v>
      </c>
      <c r="F1061" s="2" t="s">
        <v>69</v>
      </c>
    </row>
    <row r="1062">
      <c r="A1062" s="2" t="s">
        <v>13322</v>
      </c>
      <c r="B1062" s="2" t="s">
        <v>7226</v>
      </c>
      <c r="C1062" s="2">
        <v>-30</v>
      </c>
      <c r="D1062" s="2" t="s">
        <v>69</v>
      </c>
      <c r="E1062" s="2">
        <v>-3645.6</v>
      </c>
      <c r="F1062" s="2" t="s">
        <v>69</v>
      </c>
    </row>
    <row r="1063">
      <c r="A1063" s="2" t="s">
        <v>13322</v>
      </c>
      <c r="B1063" s="2" t="s">
        <v>7226</v>
      </c>
      <c r="C1063" s="2">
        <v>633</v>
      </c>
      <c r="D1063" s="2" t="s">
        <v>69</v>
      </c>
      <c r="E1063" s="2">
        <v>76922.16</v>
      </c>
      <c r="F1063" s="2" t="s">
        <v>69</v>
      </c>
    </row>
    <row r="1064">
      <c r="A1064" s="2" t="s">
        <v>6869</v>
      </c>
      <c r="B1064" s="2" t="s">
        <v>6870</v>
      </c>
      <c r="C1064" s="2">
        <v>26</v>
      </c>
      <c r="D1064" s="2" t="s">
        <v>69</v>
      </c>
      <c r="E1064" s="2">
        <v>5211.7</v>
      </c>
      <c r="F1064" s="2" t="s">
        <v>69</v>
      </c>
    </row>
    <row r="1065">
      <c r="A1065" s="2" t="s">
        <v>14727</v>
      </c>
      <c r="B1065" s="2" t="s">
        <v>14728</v>
      </c>
      <c r="C1065" s="2">
        <v>3934</v>
      </c>
      <c r="D1065" s="2" t="s">
        <v>69</v>
      </c>
      <c r="E1065" s="2">
        <v>33281.64</v>
      </c>
      <c r="F1065" s="2" t="s">
        <v>69</v>
      </c>
    </row>
    <row r="1066">
      <c r="A1066" s="2" t="s">
        <v>6871</v>
      </c>
      <c r="B1066" s="2" t="s">
        <v>6872</v>
      </c>
      <c r="C1066" s="2">
        <v>42</v>
      </c>
      <c r="D1066" s="2" t="s">
        <v>69</v>
      </c>
      <c r="E1066" s="2">
        <v>3891.3</v>
      </c>
      <c r="F1066" s="2" t="s">
        <v>69</v>
      </c>
    </row>
    <row r="1067">
      <c r="A1067" s="2" t="s">
        <v>13325</v>
      </c>
      <c r="B1067" s="2" t="s">
        <v>13326</v>
      </c>
      <c r="C1067" s="2">
        <v>-1978</v>
      </c>
      <c r="D1067" s="2" t="s">
        <v>69</v>
      </c>
      <c r="E1067" s="2">
        <v>-30520.54</v>
      </c>
      <c r="F1067" s="2" t="s">
        <v>69</v>
      </c>
    </row>
    <row r="1068">
      <c r="A1068" s="2" t="s">
        <v>6873</v>
      </c>
      <c r="B1068" s="2" t="s">
        <v>6874</v>
      </c>
      <c r="C1068" s="2">
        <v>16</v>
      </c>
      <c r="D1068" s="2" t="s">
        <v>69</v>
      </c>
      <c r="E1068" s="2">
        <v>505.92</v>
      </c>
      <c r="F1068" s="2" t="s">
        <v>69</v>
      </c>
    </row>
    <row r="1069">
      <c r="A1069" s="2" t="s">
        <v>6877</v>
      </c>
      <c r="B1069" s="2" t="s">
        <v>6878</v>
      </c>
      <c r="C1069" s="2">
        <v>47</v>
      </c>
      <c r="D1069" s="2" t="s">
        <v>69</v>
      </c>
      <c r="E1069" s="2">
        <v>8514.99</v>
      </c>
      <c r="F1069" s="2" t="s">
        <v>69</v>
      </c>
    </row>
    <row r="1070">
      <c r="A1070" s="2" t="s">
        <v>6877</v>
      </c>
      <c r="B1070" s="2" t="s">
        <v>6878</v>
      </c>
      <c r="C1070" s="2">
        <v>-43</v>
      </c>
      <c r="D1070" s="2" t="s">
        <v>69</v>
      </c>
      <c r="E1070" s="2">
        <v>-7790.31</v>
      </c>
      <c r="F1070" s="2" t="s">
        <v>69</v>
      </c>
    </row>
    <row r="1071">
      <c r="A1071" s="2" t="s">
        <v>6883</v>
      </c>
      <c r="B1071" s="2" t="s">
        <v>6884</v>
      </c>
      <c r="C1071" s="2">
        <v>864</v>
      </c>
      <c r="D1071" s="2" t="s">
        <v>69</v>
      </c>
      <c r="E1071" s="2">
        <v>13849.92</v>
      </c>
      <c r="F1071" s="2" t="s">
        <v>69</v>
      </c>
    </row>
    <row r="1072">
      <c r="A1072" s="2" t="s">
        <v>14178</v>
      </c>
      <c r="B1072" s="2" t="s">
        <v>6886</v>
      </c>
      <c r="C1072" s="2">
        <v>-130</v>
      </c>
      <c r="D1072" s="2" t="s">
        <v>69</v>
      </c>
      <c r="E1072" s="2">
        <v>-34297.9</v>
      </c>
      <c r="F1072" s="2" t="s">
        <v>69</v>
      </c>
    </row>
    <row r="1073">
      <c r="A1073" s="2" t="s">
        <v>6887</v>
      </c>
      <c r="B1073" s="2" t="s">
        <v>6888</v>
      </c>
      <c r="C1073" s="2">
        <v>-75</v>
      </c>
      <c r="D1073" s="2" t="s">
        <v>69</v>
      </c>
      <c r="E1073" s="2">
        <v>-26775.75</v>
      </c>
      <c r="F1073" s="2" t="s">
        <v>69</v>
      </c>
    </row>
    <row r="1074">
      <c r="A1074" s="2" t="s">
        <v>6887</v>
      </c>
      <c r="B1074" s="2" t="s">
        <v>6888</v>
      </c>
      <c r="C1074" s="2">
        <v>118</v>
      </c>
      <c r="D1074" s="2" t="s">
        <v>69</v>
      </c>
      <c r="E1074" s="2">
        <v>42127.18</v>
      </c>
      <c r="F1074" s="2" t="s">
        <v>69</v>
      </c>
    </row>
    <row r="1075">
      <c r="A1075" s="2" t="s">
        <v>14179</v>
      </c>
      <c r="B1075" s="2" t="s">
        <v>14180</v>
      </c>
      <c r="C1075" s="2">
        <v>364</v>
      </c>
      <c r="D1075" s="2" t="s">
        <v>69</v>
      </c>
      <c r="E1075" s="2">
        <v>4539.08</v>
      </c>
      <c r="F1075" s="2" t="s">
        <v>69</v>
      </c>
    </row>
    <row r="1076">
      <c r="A1076" s="2" t="s">
        <v>14181</v>
      </c>
      <c r="B1076" s="2" t="s">
        <v>14182</v>
      </c>
      <c r="C1076" s="2">
        <v>260</v>
      </c>
      <c r="D1076" s="2" t="s">
        <v>69</v>
      </c>
      <c r="E1076" s="2">
        <v>12867.4</v>
      </c>
      <c r="F1076" s="2" t="s">
        <v>69</v>
      </c>
    </row>
    <row r="1077">
      <c r="A1077" s="2" t="s">
        <v>14183</v>
      </c>
      <c r="B1077" s="2" t="s">
        <v>14184</v>
      </c>
      <c r="C1077" s="2">
        <v>-1483</v>
      </c>
      <c r="D1077" s="2" t="s">
        <v>69</v>
      </c>
      <c r="E1077" s="2">
        <v>-22927.18</v>
      </c>
      <c r="F1077" s="2" t="s">
        <v>69</v>
      </c>
    </row>
    <row r="1078">
      <c r="A1078" s="2" t="s">
        <v>6901</v>
      </c>
      <c r="B1078" s="2" t="s">
        <v>6902</v>
      </c>
      <c r="C1078" s="2">
        <v>-112</v>
      </c>
      <c r="D1078" s="2" t="s">
        <v>69</v>
      </c>
      <c r="E1078" s="2">
        <v>-4005.12</v>
      </c>
      <c r="F1078" s="2" t="s">
        <v>69</v>
      </c>
    </row>
    <row r="1079">
      <c r="A1079" s="2" t="s">
        <v>14729</v>
      </c>
      <c r="B1079" s="2" t="s">
        <v>14730</v>
      </c>
      <c r="C1079" s="2">
        <v>1556</v>
      </c>
      <c r="D1079" s="2" t="s">
        <v>69</v>
      </c>
      <c r="E1079" s="2">
        <v>88038.48</v>
      </c>
      <c r="F1079" s="2" t="s">
        <v>69</v>
      </c>
    </row>
    <row r="1080">
      <c r="A1080" s="2" t="s">
        <v>14185</v>
      </c>
      <c r="B1080" s="2" t="s">
        <v>6906</v>
      </c>
      <c r="C1080" s="2">
        <v>-57</v>
      </c>
      <c r="D1080" s="2" t="s">
        <v>69</v>
      </c>
      <c r="E1080" s="2">
        <v>-45231.21</v>
      </c>
      <c r="F1080" s="2" t="s">
        <v>69</v>
      </c>
    </row>
    <row r="1081">
      <c r="A1081" s="2" t="s">
        <v>14185</v>
      </c>
      <c r="B1081" s="2" t="s">
        <v>6906</v>
      </c>
      <c r="C1081" s="2">
        <v>63</v>
      </c>
      <c r="D1081" s="2" t="s">
        <v>69</v>
      </c>
      <c r="E1081" s="2">
        <v>49992.39</v>
      </c>
      <c r="F1081" s="2" t="s">
        <v>69</v>
      </c>
    </row>
    <row r="1082">
      <c r="A1082" s="2" t="s">
        <v>6909</v>
      </c>
      <c r="B1082" s="2" t="s">
        <v>6910</v>
      </c>
      <c r="C1082" s="2">
        <v>-326</v>
      </c>
      <c r="D1082" s="2" t="s">
        <v>69</v>
      </c>
      <c r="E1082" s="2">
        <v>-19631.72</v>
      </c>
      <c r="F1082" s="2" t="s">
        <v>69</v>
      </c>
    </row>
    <row r="1083">
      <c r="A1083" s="2" t="s">
        <v>6911</v>
      </c>
      <c r="B1083" s="2" t="s">
        <v>6912</v>
      </c>
      <c r="C1083" s="2">
        <v>-190</v>
      </c>
      <c r="D1083" s="2" t="s">
        <v>69</v>
      </c>
      <c r="E1083" s="2">
        <v>-31481.1</v>
      </c>
      <c r="F1083" s="2" t="s">
        <v>69</v>
      </c>
    </row>
    <row r="1084">
      <c r="A1084" s="2" t="s">
        <v>6911</v>
      </c>
      <c r="B1084" s="2" t="s">
        <v>6912</v>
      </c>
      <c r="C1084" s="2">
        <v>65</v>
      </c>
      <c r="D1084" s="2" t="s">
        <v>69</v>
      </c>
      <c r="E1084" s="2">
        <v>10769.85</v>
      </c>
      <c r="F1084" s="2" t="s">
        <v>69</v>
      </c>
    </row>
    <row r="1085">
      <c r="A1085" s="2" t="s">
        <v>6915</v>
      </c>
      <c r="B1085" s="2" t="s">
        <v>6916</v>
      </c>
      <c r="C1085" s="2">
        <v>-183</v>
      </c>
      <c r="D1085" s="2" t="s">
        <v>69</v>
      </c>
      <c r="E1085" s="2">
        <v>-8282.58</v>
      </c>
      <c r="F1085" s="2" t="s">
        <v>69</v>
      </c>
    </row>
    <row r="1086">
      <c r="A1086" s="2" t="s">
        <v>13337</v>
      </c>
      <c r="B1086" s="2" t="s">
        <v>13338</v>
      </c>
      <c r="C1086" s="2">
        <v>125</v>
      </c>
      <c r="D1086" s="2" t="s">
        <v>12368</v>
      </c>
      <c r="E1086" s="2">
        <v>8292.98</v>
      </c>
      <c r="F1086" s="2" t="s">
        <v>12368</v>
      </c>
    </row>
    <row r="1087">
      <c r="A1087" s="2" t="s">
        <v>13337</v>
      </c>
      <c r="B1087" s="2" t="s">
        <v>14187</v>
      </c>
      <c r="C1087" s="2">
        <v>-19</v>
      </c>
      <c r="D1087" s="2" t="s">
        <v>69</v>
      </c>
      <c r="E1087" s="2">
        <v>-1262.36</v>
      </c>
      <c r="F1087" s="2" t="s">
        <v>69</v>
      </c>
    </row>
    <row r="1088">
      <c r="A1088" s="2" t="s">
        <v>13337</v>
      </c>
      <c r="B1088" s="2" t="s">
        <v>13338</v>
      </c>
      <c r="C1088" s="2">
        <v>-23</v>
      </c>
      <c r="D1088" s="2" t="s">
        <v>12368</v>
      </c>
      <c r="E1088" s="2">
        <v>-1525.91</v>
      </c>
      <c r="F1088" s="2" t="s">
        <v>12368</v>
      </c>
    </row>
    <row r="1089">
      <c r="A1089" s="2" t="s">
        <v>13341</v>
      </c>
      <c r="B1089" s="2" t="s">
        <v>5153</v>
      </c>
      <c r="C1089" s="2">
        <v>4</v>
      </c>
      <c r="D1089" s="2" t="s">
        <v>69</v>
      </c>
      <c r="E1089" s="2">
        <v>428.72</v>
      </c>
      <c r="F1089" s="2" t="s">
        <v>69</v>
      </c>
    </row>
    <row r="1090">
      <c r="A1090" s="2" t="s">
        <v>13342</v>
      </c>
      <c r="B1090" s="2" t="s">
        <v>5347</v>
      </c>
      <c r="C1090" s="2">
        <v>25</v>
      </c>
      <c r="D1090" s="2" t="s">
        <v>69</v>
      </c>
      <c r="E1090" s="2">
        <v>4854.75</v>
      </c>
      <c r="F1090" s="2" t="s">
        <v>69</v>
      </c>
    </row>
    <row r="1091">
      <c r="A1091" s="2" t="s">
        <v>13342</v>
      </c>
      <c r="B1091" s="2" t="s">
        <v>5347</v>
      </c>
      <c r="C1091" s="2">
        <v>-394</v>
      </c>
      <c r="D1091" s="2" t="s">
        <v>69</v>
      </c>
      <c r="E1091" s="2">
        <v>-76510.86</v>
      </c>
      <c r="F1091" s="2" t="s">
        <v>69</v>
      </c>
    </row>
    <row r="1092">
      <c r="A1092" s="2" t="s">
        <v>13344</v>
      </c>
      <c r="B1092" s="2" t="s">
        <v>5521</v>
      </c>
      <c r="C1092" s="2">
        <v>-637</v>
      </c>
      <c r="D1092" s="2" t="s">
        <v>69</v>
      </c>
      <c r="E1092" s="2">
        <v>-133426.02</v>
      </c>
      <c r="F1092" s="2" t="s">
        <v>69</v>
      </c>
    </row>
    <row r="1093">
      <c r="A1093" s="2" t="s">
        <v>13345</v>
      </c>
      <c r="B1093" s="2" t="s">
        <v>5681</v>
      </c>
      <c r="C1093" s="2">
        <v>-59</v>
      </c>
      <c r="D1093" s="2" t="s">
        <v>69</v>
      </c>
      <c r="E1093" s="2">
        <v>-3062.1</v>
      </c>
      <c r="F1093" s="2" t="s">
        <v>69</v>
      </c>
    </row>
    <row r="1094">
      <c r="A1094" s="2" t="s">
        <v>13345</v>
      </c>
      <c r="B1094" s="2" t="s">
        <v>5681</v>
      </c>
      <c r="C1094" s="2">
        <v>84</v>
      </c>
      <c r="D1094" s="2" t="s">
        <v>69</v>
      </c>
      <c r="E1094" s="2">
        <v>4359.6</v>
      </c>
      <c r="F1094" s="2" t="s">
        <v>69</v>
      </c>
    </row>
    <row r="1095">
      <c r="A1095" s="2" t="s">
        <v>14188</v>
      </c>
      <c r="B1095" s="2" t="s">
        <v>5900</v>
      </c>
      <c r="C1095" s="2">
        <v>266</v>
      </c>
      <c r="D1095" s="2" t="s">
        <v>69</v>
      </c>
      <c r="E1095" s="2">
        <v>5386.5</v>
      </c>
      <c r="F1095" s="2" t="s">
        <v>69</v>
      </c>
    </row>
    <row r="1096">
      <c r="A1096" s="2" t="s">
        <v>14731</v>
      </c>
      <c r="B1096" s="2" t="s">
        <v>5936</v>
      </c>
      <c r="C1096" s="2">
        <v>2</v>
      </c>
      <c r="D1096" s="2" t="s">
        <v>69</v>
      </c>
      <c r="E1096" s="2">
        <v>542.34</v>
      </c>
      <c r="F1096" s="2" t="s">
        <v>69</v>
      </c>
    </row>
    <row r="1097">
      <c r="A1097" s="2" t="s">
        <v>14732</v>
      </c>
      <c r="B1097" s="2" t="s">
        <v>14733</v>
      </c>
      <c r="C1097" s="2">
        <v>342</v>
      </c>
      <c r="D1097" s="2" t="s">
        <v>69</v>
      </c>
      <c r="E1097" s="2">
        <v>12373.56</v>
      </c>
      <c r="F1097" s="2" t="s">
        <v>69</v>
      </c>
    </row>
    <row r="1098">
      <c r="A1098" s="2" t="s">
        <v>14734</v>
      </c>
      <c r="B1098" s="2" t="s">
        <v>5960</v>
      </c>
      <c r="C1098" s="2">
        <v>437</v>
      </c>
      <c r="D1098" s="2" t="s">
        <v>69</v>
      </c>
      <c r="E1098" s="2">
        <v>18172.64</v>
      </c>
      <c r="F1098" s="2" t="s">
        <v>69</v>
      </c>
    </row>
    <row r="1099">
      <c r="A1099" s="2" t="s">
        <v>14735</v>
      </c>
      <c r="B1099" s="2" t="s">
        <v>5972</v>
      </c>
      <c r="C1099" s="2">
        <v>9</v>
      </c>
      <c r="D1099" s="2" t="s">
        <v>69</v>
      </c>
      <c r="E1099" s="2">
        <v>432.18</v>
      </c>
      <c r="F1099" s="2" t="s">
        <v>69</v>
      </c>
    </row>
    <row r="1100">
      <c r="A1100" s="2" t="s">
        <v>13346</v>
      </c>
      <c r="B1100" s="2" t="s">
        <v>6016</v>
      </c>
      <c r="C1100" s="2">
        <v>127</v>
      </c>
      <c r="D1100" s="2" t="s">
        <v>69</v>
      </c>
      <c r="E1100" s="2">
        <v>34394.14</v>
      </c>
      <c r="F1100" s="2" t="s">
        <v>69</v>
      </c>
    </row>
    <row r="1101">
      <c r="A1101" s="2" t="s">
        <v>13346</v>
      </c>
      <c r="B1101" s="2" t="s">
        <v>6016</v>
      </c>
      <c r="C1101" s="2">
        <v>-32</v>
      </c>
      <c r="D1101" s="2" t="s">
        <v>69</v>
      </c>
      <c r="E1101" s="2">
        <v>-8666.24</v>
      </c>
      <c r="F1101" s="2" t="s">
        <v>69</v>
      </c>
    </row>
    <row r="1102">
      <c r="A1102" s="2" t="s">
        <v>13348</v>
      </c>
      <c r="B1102" s="2" t="s">
        <v>6114</v>
      </c>
      <c r="C1102" s="2">
        <v>-615</v>
      </c>
      <c r="D1102" s="2" t="s">
        <v>69</v>
      </c>
      <c r="E1102" s="2">
        <v>-71592.15</v>
      </c>
      <c r="F1102" s="2" t="s">
        <v>69</v>
      </c>
    </row>
    <row r="1103">
      <c r="A1103" s="2" t="s">
        <v>13348</v>
      </c>
      <c r="B1103" s="2" t="s">
        <v>6114</v>
      </c>
      <c r="C1103" s="2">
        <v>30</v>
      </c>
      <c r="D1103" s="2" t="s">
        <v>69</v>
      </c>
      <c r="E1103" s="2">
        <v>3492.3</v>
      </c>
      <c r="F1103" s="2" t="s">
        <v>69</v>
      </c>
    </row>
    <row r="1104">
      <c r="A1104" s="2" t="s">
        <v>14189</v>
      </c>
      <c r="B1104" s="2" t="s">
        <v>6188</v>
      </c>
      <c r="C1104" s="2">
        <v>-964</v>
      </c>
      <c r="D1104" s="2" t="s">
        <v>69</v>
      </c>
      <c r="E1104" s="2">
        <v>-33258</v>
      </c>
      <c r="F1104" s="2" t="s">
        <v>69</v>
      </c>
    </row>
    <row r="1105">
      <c r="A1105" s="2" t="s">
        <v>14189</v>
      </c>
      <c r="B1105" s="2" t="s">
        <v>6188</v>
      </c>
      <c r="C1105" s="2">
        <v>114</v>
      </c>
      <c r="D1105" s="2" t="s">
        <v>69</v>
      </c>
      <c r="E1105" s="2">
        <v>3933</v>
      </c>
      <c r="F1105" s="2" t="s">
        <v>69</v>
      </c>
    </row>
    <row r="1106">
      <c r="A1106" s="2" t="s">
        <v>14190</v>
      </c>
      <c r="B1106" s="2" t="s">
        <v>6374</v>
      </c>
      <c r="C1106" s="2">
        <v>23</v>
      </c>
      <c r="D1106" s="2" t="s">
        <v>69</v>
      </c>
      <c r="E1106" s="2">
        <v>597.08</v>
      </c>
      <c r="F1106" s="2" t="s">
        <v>69</v>
      </c>
    </row>
    <row r="1107">
      <c r="A1107" s="2" t="s">
        <v>13349</v>
      </c>
      <c r="B1107" s="2" t="s">
        <v>6584</v>
      </c>
      <c r="C1107" s="2">
        <v>-152</v>
      </c>
      <c r="D1107" s="2" t="s">
        <v>69</v>
      </c>
      <c r="E1107" s="2">
        <v>-21815.04</v>
      </c>
      <c r="F1107" s="2" t="s">
        <v>69</v>
      </c>
    </row>
    <row r="1108">
      <c r="A1108" s="2" t="s">
        <v>13350</v>
      </c>
      <c r="B1108" s="2" t="s">
        <v>6606</v>
      </c>
      <c r="C1108" s="2">
        <v>944</v>
      </c>
      <c r="D1108" s="2" t="s">
        <v>69</v>
      </c>
      <c r="E1108" s="2">
        <v>121030.24</v>
      </c>
      <c r="F1108" s="2" t="s">
        <v>69</v>
      </c>
    </row>
    <row r="1109">
      <c r="A1109" s="2" t="s">
        <v>14191</v>
      </c>
      <c r="B1109" s="2" t="s">
        <v>6738</v>
      </c>
      <c r="C1109" s="2">
        <v>32</v>
      </c>
      <c r="D1109" s="2" t="s">
        <v>69</v>
      </c>
      <c r="E1109" s="2">
        <v>7085.12</v>
      </c>
      <c r="F1109" s="2" t="s">
        <v>69</v>
      </c>
    </row>
    <row r="1110">
      <c r="A1110" s="2" t="s">
        <v>14192</v>
      </c>
      <c r="B1110" s="2" t="s">
        <v>6924</v>
      </c>
      <c r="C1110" s="2">
        <v>-57</v>
      </c>
      <c r="D1110" s="2" t="s">
        <v>69</v>
      </c>
      <c r="E1110" s="2">
        <v>-3650.28</v>
      </c>
      <c r="F1110" s="2" t="s">
        <v>69</v>
      </c>
    </row>
    <row r="1111">
      <c r="A1111" s="2" t="s">
        <v>13352</v>
      </c>
      <c r="B1111" s="2" t="s">
        <v>7082</v>
      </c>
      <c r="C1111" s="2">
        <v>288</v>
      </c>
      <c r="D1111" s="2" t="s">
        <v>69</v>
      </c>
      <c r="E1111" s="2">
        <v>48432.96</v>
      </c>
      <c r="F1111" s="2" t="s">
        <v>69</v>
      </c>
    </row>
    <row r="1112">
      <c r="A1112" s="2" t="s">
        <v>13353</v>
      </c>
      <c r="B1112" s="2" t="s">
        <v>7104</v>
      </c>
      <c r="C1112" s="2">
        <v>-2056</v>
      </c>
      <c r="D1112" s="2" t="s">
        <v>69</v>
      </c>
      <c r="E1112" s="2">
        <v>-41942.4</v>
      </c>
      <c r="F1112" s="2" t="s">
        <v>69</v>
      </c>
    </row>
    <row r="1113">
      <c r="A1113" s="2" t="s">
        <v>13354</v>
      </c>
      <c r="B1113" s="2" t="s">
        <v>7130</v>
      </c>
      <c r="C1113" s="2">
        <v>20</v>
      </c>
      <c r="D1113" s="2" t="s">
        <v>69</v>
      </c>
      <c r="E1113" s="2">
        <v>424.6</v>
      </c>
      <c r="F1113" s="2" t="s">
        <v>69</v>
      </c>
    </row>
    <row r="1114">
      <c r="A1114" s="2" t="s">
        <v>13355</v>
      </c>
      <c r="B1114" s="2" t="s">
        <v>13356</v>
      </c>
      <c r="C1114" s="2">
        <v>662</v>
      </c>
      <c r="D1114" s="2" t="s">
        <v>69</v>
      </c>
      <c r="E1114" s="2">
        <v>1092.3</v>
      </c>
      <c r="F1114" s="2" t="s">
        <v>69</v>
      </c>
    </row>
    <row r="1115">
      <c r="A1115" s="2" t="s">
        <v>6917</v>
      </c>
      <c r="B1115" s="2" t="s">
        <v>6918</v>
      </c>
      <c r="C1115" s="2">
        <v>-38</v>
      </c>
      <c r="D1115" s="2" t="s">
        <v>69</v>
      </c>
      <c r="E1115" s="2">
        <v>-19368.6</v>
      </c>
      <c r="F1115" s="2" t="s">
        <v>69</v>
      </c>
    </row>
    <row r="1116">
      <c r="A1116" s="2" t="s">
        <v>6917</v>
      </c>
      <c r="B1116" s="2" t="s">
        <v>6918</v>
      </c>
      <c r="C1116" s="2">
        <v>12</v>
      </c>
      <c r="D1116" s="2" t="s">
        <v>69</v>
      </c>
      <c r="E1116" s="2">
        <v>6116.4</v>
      </c>
      <c r="F1116" s="2" t="s">
        <v>69</v>
      </c>
    </row>
    <row r="1117">
      <c r="A1117" s="2" t="s">
        <v>14736</v>
      </c>
      <c r="B1117" s="2" t="s">
        <v>14737</v>
      </c>
      <c r="C1117" s="2">
        <v>381</v>
      </c>
      <c r="D1117" s="2" t="s">
        <v>69</v>
      </c>
      <c r="E1117" s="2">
        <v>4549.14</v>
      </c>
      <c r="F1117" s="2" t="s">
        <v>69</v>
      </c>
    </row>
    <row r="1118">
      <c r="A1118" s="2" t="s">
        <v>13361</v>
      </c>
      <c r="B1118" s="2" t="s">
        <v>6922</v>
      </c>
      <c r="C1118" s="2">
        <v>448</v>
      </c>
      <c r="D1118" s="2" t="s">
        <v>69</v>
      </c>
      <c r="E1118" s="2">
        <v>33895.68</v>
      </c>
      <c r="F1118" s="2" t="s">
        <v>69</v>
      </c>
    </row>
    <row r="1119">
      <c r="A1119" s="2" t="s">
        <v>6925</v>
      </c>
      <c r="B1119" s="2" t="s">
        <v>6926</v>
      </c>
      <c r="C1119" s="2">
        <v>-135</v>
      </c>
      <c r="D1119" s="2" t="s">
        <v>69</v>
      </c>
      <c r="E1119" s="2">
        <v>-6898.5</v>
      </c>
      <c r="F1119" s="2" t="s">
        <v>69</v>
      </c>
    </row>
    <row r="1120">
      <c r="A1120" s="2" t="s">
        <v>6925</v>
      </c>
      <c r="B1120" s="2" t="s">
        <v>6926</v>
      </c>
      <c r="C1120" s="2">
        <v>14</v>
      </c>
      <c r="D1120" s="2" t="s">
        <v>69</v>
      </c>
      <c r="E1120" s="2">
        <v>715.4</v>
      </c>
      <c r="F1120" s="2" t="s">
        <v>69</v>
      </c>
    </row>
    <row r="1121">
      <c r="A1121" s="2" t="s">
        <v>6927</v>
      </c>
      <c r="B1121" s="2" t="s">
        <v>6928</v>
      </c>
      <c r="C1121" s="2">
        <v>17</v>
      </c>
      <c r="D1121" s="2" t="s">
        <v>69</v>
      </c>
      <c r="E1121" s="2">
        <v>3399.15</v>
      </c>
      <c r="F1121" s="2" t="s">
        <v>69</v>
      </c>
    </row>
    <row r="1122">
      <c r="A1122" s="2" t="s">
        <v>14738</v>
      </c>
      <c r="B1122" s="2" t="s">
        <v>14739</v>
      </c>
      <c r="C1122" s="2">
        <v>-627</v>
      </c>
      <c r="D1122" s="2" t="s">
        <v>69</v>
      </c>
      <c r="E1122" s="2">
        <v>-26384.16</v>
      </c>
      <c r="F1122" s="2" t="s">
        <v>69</v>
      </c>
    </row>
    <row r="1123">
      <c r="A1123" s="2" t="s">
        <v>6931</v>
      </c>
      <c r="B1123" s="2" t="s">
        <v>6932</v>
      </c>
      <c r="C1123" s="2">
        <v>-1</v>
      </c>
      <c r="D1123" s="2" t="s">
        <v>69</v>
      </c>
      <c r="E1123" s="2">
        <v>-141.74</v>
      </c>
      <c r="F1123" s="2" t="s">
        <v>69</v>
      </c>
    </row>
    <row r="1124">
      <c r="A1124" s="2" t="s">
        <v>14202</v>
      </c>
      <c r="B1124" s="2" t="s">
        <v>6934</v>
      </c>
      <c r="C1124" s="2">
        <v>-49</v>
      </c>
      <c r="D1124" s="2" t="s">
        <v>69</v>
      </c>
      <c r="E1124" s="2">
        <v>-37533.51</v>
      </c>
      <c r="F1124" s="2" t="s">
        <v>69</v>
      </c>
    </row>
    <row r="1125">
      <c r="A1125" s="2" t="s">
        <v>14203</v>
      </c>
      <c r="B1125" s="2" t="s">
        <v>14204</v>
      </c>
      <c r="C1125" s="2">
        <v>54</v>
      </c>
      <c r="D1125" s="2" t="s">
        <v>69</v>
      </c>
      <c r="E1125" s="2">
        <v>7740.9</v>
      </c>
      <c r="F1125" s="2" t="s">
        <v>69</v>
      </c>
    </row>
    <row r="1126">
      <c r="A1126" s="2" t="s">
        <v>6937</v>
      </c>
      <c r="B1126" s="2" t="s">
        <v>6938</v>
      </c>
      <c r="C1126" s="2">
        <v>29</v>
      </c>
      <c r="D1126" s="2" t="s">
        <v>69</v>
      </c>
      <c r="E1126" s="2">
        <v>16045.12</v>
      </c>
      <c r="F1126" s="2" t="s">
        <v>69</v>
      </c>
    </row>
    <row r="1127">
      <c r="A1127" s="2" t="s">
        <v>6945</v>
      </c>
      <c r="B1127" s="2" t="s">
        <v>6946</v>
      </c>
      <c r="C1127" s="2">
        <v>-533</v>
      </c>
      <c r="D1127" s="2" t="s">
        <v>69</v>
      </c>
      <c r="E1127" s="2">
        <v>-22508.59</v>
      </c>
      <c r="F1127" s="2" t="s">
        <v>69</v>
      </c>
    </row>
    <row r="1128">
      <c r="A1128" s="2" t="s">
        <v>6947</v>
      </c>
      <c r="B1128" s="2" t="s">
        <v>6948</v>
      </c>
      <c r="C1128" s="2">
        <v>38</v>
      </c>
      <c r="D1128" s="2" t="s">
        <v>69</v>
      </c>
      <c r="E1128" s="2">
        <v>3487.26</v>
      </c>
      <c r="F1128" s="2" t="s">
        <v>69</v>
      </c>
    </row>
    <row r="1129">
      <c r="A1129" s="2" t="s">
        <v>6953</v>
      </c>
      <c r="B1129" s="2" t="s">
        <v>6954</v>
      </c>
      <c r="C1129" s="2">
        <v>-570</v>
      </c>
      <c r="D1129" s="2" t="s">
        <v>69</v>
      </c>
      <c r="E1129" s="2">
        <v>-15851.7</v>
      </c>
      <c r="F1129" s="2" t="s">
        <v>69</v>
      </c>
    </row>
    <row r="1130">
      <c r="A1130" s="2" t="s">
        <v>6955</v>
      </c>
      <c r="B1130" s="2" t="s">
        <v>6956</v>
      </c>
      <c r="C1130" s="2">
        <v>265</v>
      </c>
      <c r="D1130" s="2" t="s">
        <v>69</v>
      </c>
      <c r="E1130" s="2">
        <v>8207.05</v>
      </c>
      <c r="F1130" s="2" t="s">
        <v>69</v>
      </c>
    </row>
    <row r="1131">
      <c r="A1131" s="2" t="s">
        <v>6955</v>
      </c>
      <c r="B1131" s="2" t="s">
        <v>6956</v>
      </c>
      <c r="C1131" s="2">
        <v>-570</v>
      </c>
      <c r="D1131" s="2" t="s">
        <v>69</v>
      </c>
      <c r="E1131" s="2">
        <v>-17652.9</v>
      </c>
      <c r="F1131" s="2" t="s">
        <v>69</v>
      </c>
    </row>
    <row r="1132">
      <c r="A1132" s="2" t="s">
        <v>14740</v>
      </c>
      <c r="B1132" s="2" t="s">
        <v>14741</v>
      </c>
      <c r="C1132" s="2">
        <v>-9930</v>
      </c>
      <c r="D1132" s="2" t="s">
        <v>12818</v>
      </c>
      <c r="E1132" s="2">
        <v>-8537.73</v>
      </c>
      <c r="F1132" s="2" t="s">
        <v>12818</v>
      </c>
    </row>
    <row r="1133">
      <c r="A1133" s="2" t="s">
        <v>14205</v>
      </c>
      <c r="B1133" s="2" t="s">
        <v>14206</v>
      </c>
      <c r="C1133" s="2">
        <v>-4274</v>
      </c>
      <c r="D1133" s="2" t="s">
        <v>12371</v>
      </c>
      <c r="E1133" s="2">
        <v>-1106.12</v>
      </c>
      <c r="F1133" s="2" t="s">
        <v>12371</v>
      </c>
    </row>
    <row r="1134">
      <c r="A1134" s="2" t="s">
        <v>14742</v>
      </c>
      <c r="B1134" s="2" t="s">
        <v>14743</v>
      </c>
      <c r="C1134" s="2">
        <v>3215</v>
      </c>
      <c r="D1134" s="2" t="s">
        <v>12371</v>
      </c>
      <c r="E1134" s="2">
        <v>-6573.29</v>
      </c>
      <c r="F1134" s="2" t="s">
        <v>12371</v>
      </c>
    </row>
    <row r="1135">
      <c r="A1135" s="2" t="s">
        <v>14207</v>
      </c>
      <c r="B1135" s="2" t="s">
        <v>14208</v>
      </c>
      <c r="C1135" s="2">
        <v>945</v>
      </c>
      <c r="D1135" s="2" t="s">
        <v>12371</v>
      </c>
      <c r="E1135" s="2">
        <v>-5532.3</v>
      </c>
      <c r="F1135" s="2" t="s">
        <v>12371</v>
      </c>
    </row>
    <row r="1136">
      <c r="A1136" s="2" t="s">
        <v>13379</v>
      </c>
      <c r="B1136" s="2" t="s">
        <v>14211</v>
      </c>
      <c r="C1136" s="2">
        <v>-1325</v>
      </c>
      <c r="D1136" s="2" t="s">
        <v>12371</v>
      </c>
      <c r="E1136" s="2">
        <v>1591.99</v>
      </c>
      <c r="F1136" s="2" t="s">
        <v>12371</v>
      </c>
    </row>
    <row r="1137">
      <c r="A1137" s="2" t="s">
        <v>14744</v>
      </c>
      <c r="B1137" s="2" t="s">
        <v>14745</v>
      </c>
      <c r="C1137" s="2">
        <v>7231</v>
      </c>
      <c r="D1137" s="2" t="s">
        <v>12371</v>
      </c>
      <c r="E1137" s="2">
        <v>-1390.06</v>
      </c>
      <c r="F1137" s="2" t="s">
        <v>12371</v>
      </c>
    </row>
    <row r="1138">
      <c r="A1138" s="2" t="s">
        <v>14746</v>
      </c>
      <c r="B1138" s="2" t="s">
        <v>14747</v>
      </c>
      <c r="C1138" s="2">
        <v>-14060</v>
      </c>
      <c r="D1138" s="2" t="s">
        <v>12371</v>
      </c>
      <c r="E1138" s="2">
        <v>-5.31</v>
      </c>
      <c r="F1138" s="2" t="s">
        <v>12371</v>
      </c>
    </row>
    <row r="1139">
      <c r="A1139" s="2" t="s">
        <v>14748</v>
      </c>
      <c r="B1139" s="2" t="s">
        <v>14749</v>
      </c>
      <c r="C1139" s="2">
        <v>14246</v>
      </c>
      <c r="D1139" s="2" t="s">
        <v>12371</v>
      </c>
      <c r="E1139" s="2">
        <v>-5666.18</v>
      </c>
      <c r="F1139" s="2" t="s">
        <v>12371</v>
      </c>
    </row>
    <row r="1140">
      <c r="A1140" s="2" t="s">
        <v>14750</v>
      </c>
      <c r="B1140" s="2" t="s">
        <v>14751</v>
      </c>
      <c r="C1140" s="2">
        <v>-4349</v>
      </c>
      <c r="D1140" s="2" t="s">
        <v>12371</v>
      </c>
      <c r="E1140" s="2">
        <v>1435.37</v>
      </c>
      <c r="F1140" s="2" t="s">
        <v>12371</v>
      </c>
    </row>
    <row r="1141">
      <c r="A1141" s="2" t="s">
        <v>14212</v>
      </c>
      <c r="B1141" s="2" t="s">
        <v>14213</v>
      </c>
      <c r="C1141" s="2">
        <v>23267</v>
      </c>
      <c r="D1141" s="2" t="s">
        <v>13301</v>
      </c>
      <c r="E1141" s="2">
        <v>-3808.69</v>
      </c>
      <c r="F1141" s="2" t="s">
        <v>13301</v>
      </c>
    </row>
    <row r="1142">
      <c r="A1142" s="2" t="s">
        <v>14216</v>
      </c>
      <c r="B1142" s="2" t="s">
        <v>14217</v>
      </c>
      <c r="C1142" s="2">
        <v>1003</v>
      </c>
      <c r="D1142" s="2" t="s">
        <v>12371</v>
      </c>
      <c r="E1142" s="2">
        <v>-3745.92</v>
      </c>
      <c r="F1142" s="2" t="s">
        <v>12371</v>
      </c>
    </row>
    <row r="1143">
      <c r="A1143" s="2" t="s">
        <v>14752</v>
      </c>
      <c r="B1143" s="2" t="s">
        <v>14753</v>
      </c>
      <c r="C1143" s="2">
        <v>-11880</v>
      </c>
      <c r="D1143" s="2" t="s">
        <v>12371</v>
      </c>
      <c r="E1143" s="2">
        <v>75.81</v>
      </c>
      <c r="F1143" s="2" t="s">
        <v>12371</v>
      </c>
    </row>
    <row r="1144">
      <c r="A1144" s="2" t="s">
        <v>14754</v>
      </c>
      <c r="B1144" s="2" t="s">
        <v>14755</v>
      </c>
      <c r="C1144" s="2">
        <v>233</v>
      </c>
      <c r="D1144" s="2" t="s">
        <v>12371</v>
      </c>
      <c r="E1144" s="2">
        <v>-352.52</v>
      </c>
      <c r="F1144" s="2" t="s">
        <v>12371</v>
      </c>
    </row>
    <row r="1145">
      <c r="A1145" s="2" t="s">
        <v>13383</v>
      </c>
      <c r="B1145" s="2" t="s">
        <v>13384</v>
      </c>
      <c r="C1145" s="2">
        <v>262</v>
      </c>
      <c r="D1145" s="2" t="s">
        <v>69</v>
      </c>
      <c r="E1145" s="2">
        <v>-469.77</v>
      </c>
      <c r="F1145" s="2" t="s">
        <v>69</v>
      </c>
    </row>
    <row r="1146">
      <c r="A1146" s="2" t="s">
        <v>14756</v>
      </c>
      <c r="B1146" s="2" t="s">
        <v>14757</v>
      </c>
      <c r="C1146" s="2">
        <v>-213</v>
      </c>
      <c r="D1146" s="2" t="s">
        <v>12371</v>
      </c>
      <c r="E1146" s="2">
        <v>-75.46</v>
      </c>
      <c r="F1146" s="2" t="s">
        <v>12371</v>
      </c>
    </row>
    <row r="1147">
      <c r="A1147" s="2" t="s">
        <v>14220</v>
      </c>
      <c r="B1147" s="2" t="s">
        <v>14221</v>
      </c>
      <c r="C1147" s="2">
        <v>2588</v>
      </c>
      <c r="D1147" s="2" t="s">
        <v>12371</v>
      </c>
      <c r="E1147" s="2">
        <v>-1905.57</v>
      </c>
      <c r="F1147" s="2" t="s">
        <v>12371</v>
      </c>
    </row>
    <row r="1148">
      <c r="A1148" s="2" t="s">
        <v>14758</v>
      </c>
      <c r="B1148" s="2" t="s">
        <v>14759</v>
      </c>
      <c r="C1148" s="2">
        <v>370</v>
      </c>
      <c r="D1148" s="2" t="s">
        <v>13301</v>
      </c>
      <c r="E1148" s="2">
        <v>-117.22</v>
      </c>
      <c r="F1148" s="2" t="s">
        <v>13301</v>
      </c>
    </row>
    <row r="1149">
      <c r="A1149" s="2" t="s">
        <v>14222</v>
      </c>
      <c r="B1149" s="2" t="s">
        <v>14223</v>
      </c>
      <c r="C1149" s="2">
        <v>-62</v>
      </c>
      <c r="D1149" s="2" t="s">
        <v>12371</v>
      </c>
      <c r="E1149" s="2">
        <v>-416.51</v>
      </c>
      <c r="F1149" s="2" t="s">
        <v>12371</v>
      </c>
    </row>
    <row r="1150">
      <c r="A1150" s="2" t="s">
        <v>14760</v>
      </c>
      <c r="B1150" s="2" t="s">
        <v>14761</v>
      </c>
      <c r="C1150" s="2">
        <v>114</v>
      </c>
      <c r="D1150" s="2" t="s">
        <v>13301</v>
      </c>
      <c r="E1150" s="2">
        <v>-1501.05</v>
      </c>
      <c r="F1150" s="2" t="s">
        <v>13301</v>
      </c>
    </row>
    <row r="1151">
      <c r="A1151" s="2" t="s">
        <v>14224</v>
      </c>
      <c r="B1151" s="2" t="s">
        <v>14225</v>
      </c>
      <c r="C1151" s="2">
        <v>-726</v>
      </c>
      <c r="D1151" s="2" t="s">
        <v>69</v>
      </c>
      <c r="E1151" s="2">
        <v>1751</v>
      </c>
      <c r="F1151" s="2" t="s">
        <v>69</v>
      </c>
    </row>
    <row r="1152">
      <c r="A1152" s="2" t="s">
        <v>14762</v>
      </c>
      <c r="B1152" s="2" t="s">
        <v>14763</v>
      </c>
      <c r="C1152" s="2">
        <v>-209</v>
      </c>
      <c r="D1152" s="2" t="s">
        <v>69</v>
      </c>
      <c r="E1152" s="2">
        <v>245.77</v>
      </c>
      <c r="F1152" s="2" t="s">
        <v>69</v>
      </c>
    </row>
    <row r="1153">
      <c r="A1153" s="2" t="s">
        <v>14762</v>
      </c>
      <c r="B1153" s="2" t="s">
        <v>14763</v>
      </c>
      <c r="C1153" s="2">
        <v>38</v>
      </c>
      <c r="D1153" s="2" t="s">
        <v>69</v>
      </c>
      <c r="E1153" s="2">
        <v>-141.84</v>
      </c>
      <c r="F1153" s="2" t="s">
        <v>69</v>
      </c>
    </row>
    <row r="1154">
      <c r="A1154" s="2" t="s">
        <v>13389</v>
      </c>
      <c r="B1154" s="2" t="s">
        <v>13390</v>
      </c>
      <c r="C1154" s="2">
        <v>9605</v>
      </c>
      <c r="D1154" s="2" t="s">
        <v>13301</v>
      </c>
      <c r="E1154" s="2">
        <v>-2362.21</v>
      </c>
      <c r="F1154" s="2" t="s">
        <v>13301</v>
      </c>
    </row>
    <row r="1155">
      <c r="A1155" s="2" t="s">
        <v>14764</v>
      </c>
      <c r="B1155" s="2" t="s">
        <v>14765</v>
      </c>
      <c r="C1155" s="2">
        <v>54</v>
      </c>
      <c r="D1155" s="2" t="s">
        <v>12371</v>
      </c>
      <c r="E1155" s="2">
        <v>-738.38</v>
      </c>
      <c r="F1155" s="2" t="s">
        <v>12371</v>
      </c>
    </row>
    <row r="1156">
      <c r="A1156" s="2" t="s">
        <v>14766</v>
      </c>
      <c r="B1156" s="2" t="s">
        <v>14767</v>
      </c>
      <c r="C1156" s="2">
        <v>-10019</v>
      </c>
      <c r="D1156" s="2" t="s">
        <v>12371</v>
      </c>
      <c r="E1156" s="2">
        <v>1458.37</v>
      </c>
      <c r="F1156" s="2" t="s">
        <v>12371</v>
      </c>
    </row>
    <row r="1157">
      <c r="A1157" s="2" t="s">
        <v>14768</v>
      </c>
      <c r="B1157" s="2" t="s">
        <v>14769</v>
      </c>
      <c r="C1157" s="2">
        <v>42</v>
      </c>
      <c r="D1157" s="2" t="s">
        <v>69</v>
      </c>
      <c r="E1157" s="2">
        <v>501.66</v>
      </c>
      <c r="F1157" s="2" t="s">
        <v>69</v>
      </c>
    </row>
    <row r="1158">
      <c r="A1158" s="2" t="s">
        <v>14232</v>
      </c>
      <c r="B1158" s="2" t="s">
        <v>14233</v>
      </c>
      <c r="C1158" s="2">
        <v>-561</v>
      </c>
      <c r="D1158" s="2" t="s">
        <v>69</v>
      </c>
      <c r="E1158" s="2">
        <v>-7885.44</v>
      </c>
      <c r="F1158" s="2" t="s">
        <v>69</v>
      </c>
    </row>
    <row r="1159">
      <c r="A1159" s="2" t="s">
        <v>14770</v>
      </c>
      <c r="B1159" s="2" t="s">
        <v>14771</v>
      </c>
      <c r="C1159" s="2">
        <v>11</v>
      </c>
      <c r="D1159" s="2" t="s">
        <v>69</v>
      </c>
      <c r="E1159" s="2">
        <v>-126.39</v>
      </c>
      <c r="F1159" s="2" t="s">
        <v>69</v>
      </c>
    </row>
    <row r="1160">
      <c r="A1160" s="2" t="s">
        <v>13397</v>
      </c>
      <c r="B1160" s="2" t="s">
        <v>13398</v>
      </c>
      <c r="C1160" s="2">
        <v>258</v>
      </c>
      <c r="D1160" s="2" t="s">
        <v>69</v>
      </c>
      <c r="E1160" s="2">
        <v>-763.49</v>
      </c>
      <c r="F1160" s="2" t="s">
        <v>69</v>
      </c>
    </row>
    <row r="1161">
      <c r="A1161" s="2" t="s">
        <v>13399</v>
      </c>
      <c r="B1161" s="2" t="s">
        <v>13400</v>
      </c>
      <c r="C1161" s="2">
        <v>-244</v>
      </c>
      <c r="D1161" s="2" t="s">
        <v>69</v>
      </c>
      <c r="E1161" s="2">
        <v>2279.08</v>
      </c>
      <c r="F1161" s="2" t="s">
        <v>69</v>
      </c>
    </row>
    <row r="1162">
      <c r="A1162" s="2" t="s">
        <v>14234</v>
      </c>
      <c r="B1162" s="2" t="s">
        <v>14235</v>
      </c>
      <c r="C1162" s="2">
        <v>-176</v>
      </c>
      <c r="D1162" s="2" t="s">
        <v>69</v>
      </c>
      <c r="E1162" s="2">
        <v>-2111.58</v>
      </c>
      <c r="F1162" s="2" t="s">
        <v>69</v>
      </c>
    </row>
    <row r="1163">
      <c r="A1163" s="2" t="s">
        <v>14772</v>
      </c>
      <c r="B1163" s="2" t="s">
        <v>14773</v>
      </c>
      <c r="C1163" s="2">
        <v>-213</v>
      </c>
      <c r="D1163" s="2" t="s">
        <v>69</v>
      </c>
      <c r="E1163" s="2">
        <v>621.41</v>
      </c>
      <c r="F1163" s="2" t="s">
        <v>69</v>
      </c>
    </row>
    <row r="1164">
      <c r="A1164" s="2" t="s">
        <v>13401</v>
      </c>
      <c r="B1164" s="2" t="s">
        <v>13402</v>
      </c>
      <c r="C1164" s="2">
        <v>-226</v>
      </c>
      <c r="D1164" s="2" t="s">
        <v>69</v>
      </c>
      <c r="E1164" s="2">
        <v>4054.12</v>
      </c>
      <c r="F1164" s="2" t="s">
        <v>69</v>
      </c>
    </row>
    <row r="1165">
      <c r="A1165" s="2" t="s">
        <v>13403</v>
      </c>
      <c r="B1165" s="2" t="s">
        <v>13404</v>
      </c>
      <c r="C1165" s="2">
        <v>-756</v>
      </c>
      <c r="D1165" s="2" t="s">
        <v>69</v>
      </c>
      <c r="E1165" s="2">
        <v>-17385.58</v>
      </c>
      <c r="F1165" s="2" t="s">
        <v>69</v>
      </c>
    </row>
    <row r="1166">
      <c r="A1166" s="2" t="s">
        <v>14236</v>
      </c>
      <c r="B1166" s="2" t="s">
        <v>14237</v>
      </c>
      <c r="C1166" s="2">
        <v>1881</v>
      </c>
      <c r="D1166" s="2" t="s">
        <v>69</v>
      </c>
      <c r="E1166" s="2">
        <v>10209.2</v>
      </c>
      <c r="F1166" s="2" t="s">
        <v>69</v>
      </c>
    </row>
    <row r="1167">
      <c r="A1167" s="2" t="s">
        <v>14238</v>
      </c>
      <c r="B1167" s="2" t="s">
        <v>14239</v>
      </c>
      <c r="C1167" s="2">
        <v>-280</v>
      </c>
      <c r="D1167" s="2" t="s">
        <v>12371</v>
      </c>
      <c r="E1167" s="2">
        <v>-5887.27</v>
      </c>
      <c r="F1167" s="2" t="s">
        <v>12371</v>
      </c>
    </row>
    <row r="1168">
      <c r="A1168" s="2" t="s">
        <v>14240</v>
      </c>
      <c r="B1168" s="2" t="s">
        <v>14241</v>
      </c>
      <c r="C1168" s="2">
        <v>45</v>
      </c>
      <c r="D1168" s="2" t="s">
        <v>69</v>
      </c>
      <c r="E1168" s="2">
        <v>3986.91</v>
      </c>
      <c r="F1168" s="2" t="s">
        <v>69</v>
      </c>
    </row>
    <row r="1169">
      <c r="A1169" s="2" t="s">
        <v>14242</v>
      </c>
      <c r="B1169" s="2" t="s">
        <v>14243</v>
      </c>
      <c r="C1169" s="2">
        <v>-58</v>
      </c>
      <c r="D1169" s="2" t="s">
        <v>12371</v>
      </c>
      <c r="E1169" s="2">
        <v>82.65</v>
      </c>
      <c r="F1169" s="2" t="s">
        <v>12371</v>
      </c>
    </row>
    <row r="1170">
      <c r="A1170" s="2" t="s">
        <v>14774</v>
      </c>
      <c r="B1170" s="2" t="s">
        <v>14775</v>
      </c>
      <c r="C1170" s="2">
        <v>12010</v>
      </c>
      <c r="D1170" s="2" t="s">
        <v>12818</v>
      </c>
      <c r="E1170" s="2">
        <v>9082.33</v>
      </c>
      <c r="F1170" s="2" t="s">
        <v>12818</v>
      </c>
    </row>
    <row r="1171">
      <c r="A1171" s="2" t="s">
        <v>14246</v>
      </c>
      <c r="B1171" s="2" t="s">
        <v>14247</v>
      </c>
      <c r="C1171" s="2">
        <v>-118</v>
      </c>
      <c r="D1171" s="2" t="s">
        <v>12371</v>
      </c>
      <c r="E1171" s="2">
        <v>105.03</v>
      </c>
      <c r="F1171" s="2" t="s">
        <v>12371</v>
      </c>
    </row>
    <row r="1172">
      <c r="A1172" s="2" t="s">
        <v>14776</v>
      </c>
      <c r="B1172" s="2" t="s">
        <v>14777</v>
      </c>
      <c r="C1172" s="2">
        <v>-1439</v>
      </c>
      <c r="D1172" s="2" t="s">
        <v>12371</v>
      </c>
      <c r="E1172" s="2">
        <v>-382.69</v>
      </c>
      <c r="F1172" s="2" t="s">
        <v>12371</v>
      </c>
    </row>
    <row r="1173">
      <c r="A1173" s="2" t="s">
        <v>14254</v>
      </c>
      <c r="B1173" s="2" t="s">
        <v>14255</v>
      </c>
      <c r="C1173" s="2">
        <v>-57</v>
      </c>
      <c r="D1173" s="2" t="s">
        <v>69</v>
      </c>
      <c r="E1173" s="2">
        <v>374.72</v>
      </c>
      <c r="F1173" s="2" t="s">
        <v>69</v>
      </c>
    </row>
    <row r="1174">
      <c r="A1174" s="2" t="s">
        <v>14778</v>
      </c>
      <c r="B1174" s="2" t="s">
        <v>14779</v>
      </c>
      <c r="C1174" s="2">
        <v>-211</v>
      </c>
      <c r="D1174" s="2" t="s">
        <v>69</v>
      </c>
      <c r="E1174" s="2">
        <v>-1644.12</v>
      </c>
      <c r="F1174" s="2" t="s">
        <v>69</v>
      </c>
    </row>
    <row r="1175">
      <c r="A1175" s="2" t="s">
        <v>14258</v>
      </c>
      <c r="B1175" s="2" t="s">
        <v>14259</v>
      </c>
      <c r="C1175" s="2">
        <v>-32</v>
      </c>
      <c r="D1175" s="2" t="s">
        <v>69</v>
      </c>
      <c r="E1175" s="2">
        <v>838.17</v>
      </c>
      <c r="F1175" s="2" t="s">
        <v>69</v>
      </c>
    </row>
    <row r="1176">
      <c r="A1176" s="2" t="s">
        <v>14258</v>
      </c>
      <c r="B1176" s="2" t="s">
        <v>14259</v>
      </c>
      <c r="C1176" s="2">
        <v>332</v>
      </c>
      <c r="D1176" s="2" t="s">
        <v>69</v>
      </c>
      <c r="E1176" s="2">
        <v>-1616.91</v>
      </c>
      <c r="F1176" s="2" t="s">
        <v>69</v>
      </c>
    </row>
    <row r="1177">
      <c r="A1177" s="2" t="s">
        <v>14260</v>
      </c>
      <c r="B1177" s="2" t="s">
        <v>14261</v>
      </c>
      <c r="C1177" s="2">
        <v>3305</v>
      </c>
      <c r="D1177" s="2" t="s">
        <v>12371</v>
      </c>
      <c r="E1177" s="2">
        <v>-12.57</v>
      </c>
      <c r="F1177" s="2" t="s">
        <v>12371</v>
      </c>
    </row>
    <row r="1178">
      <c r="A1178" s="2" t="s">
        <v>14262</v>
      </c>
      <c r="B1178" s="2" t="s">
        <v>14263</v>
      </c>
      <c r="C1178" s="2">
        <v>-18282</v>
      </c>
      <c r="D1178" s="2" t="s">
        <v>13301</v>
      </c>
      <c r="E1178" s="2">
        <v>2754.81</v>
      </c>
      <c r="F1178" s="2" t="s">
        <v>13301</v>
      </c>
    </row>
    <row r="1179">
      <c r="A1179" s="2" t="s">
        <v>14780</v>
      </c>
      <c r="B1179" s="2" t="s">
        <v>14781</v>
      </c>
      <c r="C1179" s="2">
        <v>-570</v>
      </c>
      <c r="D1179" s="2" t="s">
        <v>13301</v>
      </c>
      <c r="E1179" s="2">
        <v>-105.36</v>
      </c>
      <c r="F1179" s="2" t="s">
        <v>13301</v>
      </c>
    </row>
    <row r="1180">
      <c r="A1180" s="2" t="s">
        <v>14266</v>
      </c>
      <c r="B1180" s="2" t="s">
        <v>14267</v>
      </c>
      <c r="C1180" s="2">
        <v>1423</v>
      </c>
      <c r="D1180" s="2" t="s">
        <v>12371</v>
      </c>
      <c r="E1180" s="2">
        <v>-411.33</v>
      </c>
      <c r="F1180" s="2" t="s">
        <v>12371</v>
      </c>
    </row>
    <row r="1181">
      <c r="A1181" s="2" t="s">
        <v>14782</v>
      </c>
      <c r="B1181" s="2" t="s">
        <v>14783</v>
      </c>
      <c r="C1181" s="2">
        <v>-50</v>
      </c>
      <c r="D1181" s="2" t="s">
        <v>12371</v>
      </c>
      <c r="E1181" s="2">
        <v>685.6</v>
      </c>
      <c r="F1181" s="2" t="s">
        <v>12371</v>
      </c>
    </row>
    <row r="1182">
      <c r="A1182" s="2" t="s">
        <v>14784</v>
      </c>
      <c r="B1182" s="2" t="s">
        <v>14785</v>
      </c>
      <c r="C1182" s="2">
        <v>-795</v>
      </c>
      <c r="D1182" s="2" t="s">
        <v>69</v>
      </c>
      <c r="E1182" s="2">
        <v>-1551.24</v>
      </c>
      <c r="F1182" s="2" t="s">
        <v>69</v>
      </c>
    </row>
    <row r="1183">
      <c r="A1183" s="2" t="s">
        <v>14786</v>
      </c>
      <c r="B1183" s="2" t="s">
        <v>14787</v>
      </c>
      <c r="C1183" s="2">
        <v>247</v>
      </c>
      <c r="D1183" s="2" t="s">
        <v>12371</v>
      </c>
      <c r="E1183" s="2">
        <v>-1224.34</v>
      </c>
      <c r="F1183" s="2" t="s">
        <v>12371</v>
      </c>
    </row>
    <row r="1184">
      <c r="A1184" s="2" t="s">
        <v>14788</v>
      </c>
      <c r="B1184" s="2" t="s">
        <v>14789</v>
      </c>
      <c r="C1184" s="2">
        <v>2447</v>
      </c>
      <c r="D1184" s="2" t="s">
        <v>12371</v>
      </c>
      <c r="E1184" s="2">
        <v>-821.98</v>
      </c>
      <c r="F1184" s="2" t="s">
        <v>12371</v>
      </c>
    </row>
    <row r="1185">
      <c r="A1185" s="2" t="s">
        <v>14274</v>
      </c>
      <c r="B1185" s="2" t="s">
        <v>14275</v>
      </c>
      <c r="C1185" s="2">
        <v>93</v>
      </c>
      <c r="D1185" s="2" t="s">
        <v>12371</v>
      </c>
      <c r="E1185" s="2">
        <v>-939.05</v>
      </c>
      <c r="F1185" s="2" t="s">
        <v>12371</v>
      </c>
    </row>
    <row r="1186">
      <c r="A1186" s="2" t="s">
        <v>13405</v>
      </c>
      <c r="B1186" s="2" t="s">
        <v>13406</v>
      </c>
      <c r="C1186" s="2">
        <v>-583</v>
      </c>
      <c r="D1186" s="2" t="s">
        <v>69</v>
      </c>
      <c r="E1186" s="2">
        <v>-18385.36</v>
      </c>
      <c r="F1186" s="2" t="s">
        <v>69</v>
      </c>
    </row>
    <row r="1187">
      <c r="A1187" s="2" t="s">
        <v>13407</v>
      </c>
      <c r="B1187" s="2" t="s">
        <v>13408</v>
      </c>
      <c r="C1187" s="2">
        <v>-98</v>
      </c>
      <c r="D1187" s="2" t="s">
        <v>69</v>
      </c>
      <c r="E1187" s="2">
        <v>-8925.92</v>
      </c>
      <c r="F1187" s="2" t="s">
        <v>69</v>
      </c>
    </row>
    <row r="1188">
      <c r="A1188" s="2" t="s">
        <v>14278</v>
      </c>
      <c r="B1188" s="2" t="s">
        <v>14279</v>
      </c>
      <c r="C1188" s="2">
        <v>326</v>
      </c>
      <c r="D1188" s="2" t="s">
        <v>69</v>
      </c>
      <c r="E1188" s="2">
        <v>6589.42</v>
      </c>
      <c r="F1188" s="2" t="s">
        <v>69</v>
      </c>
    </row>
    <row r="1189">
      <c r="A1189" s="2" t="s">
        <v>14280</v>
      </c>
      <c r="B1189" s="2" t="s">
        <v>14281</v>
      </c>
      <c r="C1189" s="2">
        <v>16</v>
      </c>
      <c r="D1189" s="2" t="s">
        <v>69</v>
      </c>
      <c r="E1189" s="2">
        <v>2762.71</v>
      </c>
      <c r="F1189" s="2" t="s">
        <v>69</v>
      </c>
    </row>
    <row r="1190">
      <c r="A1190" s="2" t="s">
        <v>14280</v>
      </c>
      <c r="B1190" s="2" t="s">
        <v>14281</v>
      </c>
      <c r="C1190" s="2">
        <v>-95</v>
      </c>
      <c r="D1190" s="2" t="s">
        <v>69</v>
      </c>
      <c r="E1190" s="2">
        <v>-1089.65</v>
      </c>
      <c r="F1190" s="2" t="s">
        <v>69</v>
      </c>
    </row>
    <row r="1191">
      <c r="A1191" s="2" t="s">
        <v>14286</v>
      </c>
      <c r="B1191" s="2" t="s">
        <v>14287</v>
      </c>
      <c r="C1191" s="2">
        <v>113</v>
      </c>
      <c r="D1191" s="2" t="s">
        <v>12371</v>
      </c>
      <c r="E1191" s="2">
        <v>-57.88</v>
      </c>
      <c r="F1191" s="2" t="s">
        <v>12371</v>
      </c>
    </row>
    <row r="1192">
      <c r="A1192" s="2" t="s">
        <v>6957</v>
      </c>
      <c r="B1192" s="2" t="s">
        <v>6958</v>
      </c>
      <c r="C1192" s="2">
        <v>-711</v>
      </c>
      <c r="D1192" s="2" t="s">
        <v>69</v>
      </c>
      <c r="E1192" s="2">
        <v>-34113.78</v>
      </c>
      <c r="F1192" s="2" t="s">
        <v>69</v>
      </c>
    </row>
    <row r="1193">
      <c r="A1193" s="2" t="s">
        <v>6957</v>
      </c>
      <c r="B1193" s="2" t="s">
        <v>6958</v>
      </c>
      <c r="C1193" s="2">
        <v>8</v>
      </c>
      <c r="D1193" s="2" t="s">
        <v>69</v>
      </c>
      <c r="E1193" s="2">
        <v>383.84</v>
      </c>
      <c r="F1193" s="2" t="s">
        <v>69</v>
      </c>
    </row>
    <row r="1194">
      <c r="A1194" s="2" t="s">
        <v>14290</v>
      </c>
      <c r="B1194" s="2" t="s">
        <v>14291</v>
      </c>
      <c r="C1194" s="2">
        <v>1158</v>
      </c>
      <c r="D1194" s="2" t="s">
        <v>69</v>
      </c>
      <c r="E1194" s="2">
        <v>20739.78</v>
      </c>
      <c r="F1194" s="2" t="s">
        <v>69</v>
      </c>
    </row>
    <row r="1195">
      <c r="A1195" s="2" t="s">
        <v>13409</v>
      </c>
      <c r="B1195" s="2" t="s">
        <v>14292</v>
      </c>
      <c r="C1195" s="2">
        <v>23</v>
      </c>
      <c r="D1195" s="2" t="s">
        <v>69</v>
      </c>
      <c r="E1195" s="2">
        <v>2886.27</v>
      </c>
      <c r="F1195" s="2" t="s">
        <v>69</v>
      </c>
    </row>
    <row r="1196">
      <c r="A1196" s="2" t="s">
        <v>14293</v>
      </c>
      <c r="B1196" s="2" t="s">
        <v>5881</v>
      </c>
      <c r="C1196" s="2">
        <v>15</v>
      </c>
      <c r="D1196" s="2" t="s">
        <v>69</v>
      </c>
      <c r="E1196" s="2">
        <v>467.7</v>
      </c>
      <c r="F1196" s="2" t="s">
        <v>69</v>
      </c>
    </row>
    <row r="1197">
      <c r="A1197" s="2" t="s">
        <v>14293</v>
      </c>
      <c r="B1197" s="2" t="s">
        <v>5881</v>
      </c>
      <c r="C1197" s="2">
        <v>-466</v>
      </c>
      <c r="D1197" s="2" t="s">
        <v>69</v>
      </c>
      <c r="E1197" s="2">
        <v>-14529.88</v>
      </c>
      <c r="F1197" s="2" t="s">
        <v>69</v>
      </c>
    </row>
    <row r="1198">
      <c r="A1198" s="2" t="s">
        <v>13413</v>
      </c>
      <c r="B1198" s="2" t="s">
        <v>6960</v>
      </c>
      <c r="C1198" s="2">
        <v>140</v>
      </c>
      <c r="D1198" s="2" t="s">
        <v>69</v>
      </c>
      <c r="E1198" s="2">
        <v>50320.2</v>
      </c>
      <c r="F1198" s="2" t="s">
        <v>69</v>
      </c>
    </row>
    <row r="1199">
      <c r="A1199" s="2" t="s">
        <v>14294</v>
      </c>
      <c r="B1199" s="2" t="s">
        <v>14295</v>
      </c>
      <c r="C1199" s="2">
        <v>8</v>
      </c>
      <c r="D1199" s="2" t="s">
        <v>69</v>
      </c>
      <c r="E1199" s="2">
        <v>1316.32</v>
      </c>
      <c r="F1199" s="2" t="s">
        <v>69</v>
      </c>
    </row>
    <row r="1200">
      <c r="A1200" s="2" t="s">
        <v>6961</v>
      </c>
      <c r="B1200" s="2" t="s">
        <v>6962</v>
      </c>
      <c r="C1200" s="2">
        <v>-1229</v>
      </c>
      <c r="D1200" s="2" t="s">
        <v>69</v>
      </c>
      <c r="E1200" s="2">
        <v>-62101.37</v>
      </c>
      <c r="F1200" s="2" t="s">
        <v>69</v>
      </c>
    </row>
    <row r="1201">
      <c r="A1201" s="2" t="s">
        <v>6961</v>
      </c>
      <c r="B1201" s="2" t="s">
        <v>6962</v>
      </c>
      <c r="C1201" s="2">
        <v>450</v>
      </c>
      <c r="D1201" s="2" t="s">
        <v>69</v>
      </c>
      <c r="E1201" s="2">
        <v>22738.5</v>
      </c>
      <c r="F1201" s="2" t="s">
        <v>69</v>
      </c>
    </row>
    <row r="1202">
      <c r="A1202" s="2" t="s">
        <v>14296</v>
      </c>
      <c r="B1202" s="2" t="s">
        <v>6964</v>
      </c>
      <c r="C1202" s="2">
        <v>-4</v>
      </c>
      <c r="D1202" s="2" t="s">
        <v>69</v>
      </c>
      <c r="E1202" s="2">
        <v>-1691.16</v>
      </c>
      <c r="F1202" s="2" t="s">
        <v>69</v>
      </c>
    </row>
    <row r="1203">
      <c r="A1203" s="2" t="s">
        <v>13416</v>
      </c>
      <c r="B1203" s="2" t="s">
        <v>6966</v>
      </c>
      <c r="C1203" s="2">
        <v>-175</v>
      </c>
      <c r="D1203" s="2" t="s">
        <v>69</v>
      </c>
      <c r="E1203" s="2">
        <v>-11254.25</v>
      </c>
      <c r="F1203" s="2" t="s">
        <v>69</v>
      </c>
    </row>
    <row r="1204">
      <c r="A1204" s="2" t="s">
        <v>13417</v>
      </c>
      <c r="B1204" s="2" t="s">
        <v>7014</v>
      </c>
      <c r="C1204" s="2">
        <v>1046</v>
      </c>
      <c r="D1204" s="2" t="s">
        <v>69</v>
      </c>
      <c r="E1204" s="2">
        <v>44821.1</v>
      </c>
      <c r="F1204" s="2" t="s">
        <v>69</v>
      </c>
    </row>
    <row r="1205">
      <c r="A1205" s="2" t="s">
        <v>14790</v>
      </c>
      <c r="B1205" s="2" t="s">
        <v>14791</v>
      </c>
      <c r="C1205" s="2">
        <v>-2</v>
      </c>
      <c r="D1205" s="2" t="s">
        <v>69</v>
      </c>
      <c r="E1205" s="2">
        <v>-136</v>
      </c>
      <c r="F1205" s="2" t="s">
        <v>69</v>
      </c>
    </row>
    <row r="1206">
      <c r="A1206" s="2" t="s">
        <v>6967</v>
      </c>
      <c r="B1206" s="2" t="s">
        <v>6968</v>
      </c>
      <c r="C1206" s="2">
        <v>-453</v>
      </c>
      <c r="D1206" s="2" t="s">
        <v>69</v>
      </c>
      <c r="E1206" s="2">
        <v>-23071.29</v>
      </c>
      <c r="F1206" s="2" t="s">
        <v>69</v>
      </c>
    </row>
    <row r="1207">
      <c r="A1207" s="2" t="s">
        <v>6967</v>
      </c>
      <c r="B1207" s="2" t="s">
        <v>6968</v>
      </c>
      <c r="C1207" s="2">
        <v>293</v>
      </c>
      <c r="D1207" s="2" t="s">
        <v>69</v>
      </c>
      <c r="E1207" s="2">
        <v>14922.49</v>
      </c>
      <c r="F1207" s="2" t="s">
        <v>69</v>
      </c>
    </row>
    <row r="1208">
      <c r="A1208" s="2" t="s">
        <v>14792</v>
      </c>
      <c r="B1208" s="2" t="s">
        <v>14793</v>
      </c>
      <c r="C1208" s="2">
        <v>2057</v>
      </c>
      <c r="D1208" s="2" t="s">
        <v>12958</v>
      </c>
      <c r="E1208" s="2">
        <v>29727.1</v>
      </c>
      <c r="F1208" s="2" t="s">
        <v>12958</v>
      </c>
    </row>
    <row r="1209">
      <c r="A1209" s="2" t="s">
        <v>6971</v>
      </c>
      <c r="B1209" s="2" t="s">
        <v>6972</v>
      </c>
      <c r="C1209" s="2">
        <v>1168</v>
      </c>
      <c r="D1209" s="2" t="s">
        <v>69</v>
      </c>
      <c r="E1209" s="2">
        <v>44909.6</v>
      </c>
      <c r="F1209" s="2" t="s">
        <v>69</v>
      </c>
    </row>
    <row r="1210">
      <c r="A1210" s="2" t="s">
        <v>6981</v>
      </c>
      <c r="B1210" s="2" t="s">
        <v>6982</v>
      </c>
      <c r="C1210" s="2">
        <v>1322</v>
      </c>
      <c r="D1210" s="2" t="s">
        <v>69</v>
      </c>
      <c r="E1210" s="2">
        <v>19182.22</v>
      </c>
      <c r="F1210" s="2" t="s">
        <v>69</v>
      </c>
    </row>
    <row r="1211">
      <c r="A1211" s="2" t="s">
        <v>14794</v>
      </c>
      <c r="B1211" s="2" t="s">
        <v>6984</v>
      </c>
      <c r="C1211" s="2">
        <v>20</v>
      </c>
      <c r="D1211" s="2" t="s">
        <v>69</v>
      </c>
      <c r="E1211" s="2">
        <v>350</v>
      </c>
      <c r="F1211" s="2" t="s">
        <v>69</v>
      </c>
    </row>
    <row r="1212">
      <c r="A1212" s="2" t="s">
        <v>14795</v>
      </c>
      <c r="B1212" s="2" t="s">
        <v>14796</v>
      </c>
      <c r="C1212" s="2">
        <v>-1355</v>
      </c>
      <c r="D1212" s="2" t="s">
        <v>12371</v>
      </c>
      <c r="E1212" s="2">
        <v>-12420.8</v>
      </c>
      <c r="F1212" s="2" t="s">
        <v>12371</v>
      </c>
    </row>
    <row r="1213">
      <c r="A1213" s="2" t="s">
        <v>6985</v>
      </c>
      <c r="B1213" s="2" t="s">
        <v>6986</v>
      </c>
      <c r="C1213" s="2">
        <v>321</v>
      </c>
      <c r="D1213" s="2" t="s">
        <v>69</v>
      </c>
      <c r="E1213" s="2">
        <v>63387.87</v>
      </c>
      <c r="F1213" s="2" t="s">
        <v>69</v>
      </c>
    </row>
    <row r="1214">
      <c r="A1214" s="2" t="s">
        <v>14301</v>
      </c>
      <c r="B1214" s="2" t="s">
        <v>14302</v>
      </c>
      <c r="C1214" s="2">
        <v>17</v>
      </c>
      <c r="D1214" s="2" t="s">
        <v>69</v>
      </c>
      <c r="E1214" s="2">
        <v>601.97</v>
      </c>
      <c r="F1214" s="2" t="s">
        <v>69</v>
      </c>
    </row>
    <row r="1215">
      <c r="A1215" s="2" t="s">
        <v>13420</v>
      </c>
      <c r="B1215" s="2" t="s">
        <v>6988</v>
      </c>
      <c r="C1215" s="2">
        <v>-261</v>
      </c>
      <c r="D1215" s="2" t="s">
        <v>69</v>
      </c>
      <c r="E1215" s="2">
        <v>-10437.39</v>
      </c>
      <c r="F1215" s="2" t="s">
        <v>69</v>
      </c>
    </row>
    <row r="1216">
      <c r="A1216" s="2" t="s">
        <v>13420</v>
      </c>
      <c r="B1216" s="2" t="s">
        <v>6988</v>
      </c>
      <c r="C1216" s="2">
        <v>994</v>
      </c>
      <c r="D1216" s="2" t="s">
        <v>69</v>
      </c>
      <c r="E1216" s="2">
        <v>39750.06</v>
      </c>
      <c r="F1216" s="2" t="s">
        <v>69</v>
      </c>
    </row>
    <row r="1217">
      <c r="A1217" s="2" t="s">
        <v>14797</v>
      </c>
      <c r="B1217" s="2" t="s">
        <v>14798</v>
      </c>
      <c r="C1217" s="2">
        <v>-1178</v>
      </c>
      <c r="D1217" s="2" t="s">
        <v>69</v>
      </c>
      <c r="E1217" s="2">
        <v>-31900.24</v>
      </c>
      <c r="F1217" s="2" t="s">
        <v>69</v>
      </c>
    </row>
    <row r="1218">
      <c r="A1218" s="2" t="s">
        <v>6991</v>
      </c>
      <c r="B1218" s="2" t="s">
        <v>6992</v>
      </c>
      <c r="C1218" s="2">
        <v>-38</v>
      </c>
      <c r="D1218" s="2" t="s">
        <v>69</v>
      </c>
      <c r="E1218" s="2">
        <v>-5890</v>
      </c>
      <c r="F1218" s="2" t="s">
        <v>69</v>
      </c>
    </row>
    <row r="1219">
      <c r="A1219" s="2" t="s">
        <v>6991</v>
      </c>
      <c r="B1219" s="2" t="s">
        <v>6992</v>
      </c>
      <c r="C1219" s="2">
        <v>23</v>
      </c>
      <c r="D1219" s="2" t="s">
        <v>69</v>
      </c>
      <c r="E1219" s="2">
        <v>3565</v>
      </c>
      <c r="F1219" s="2" t="s">
        <v>69</v>
      </c>
    </row>
    <row r="1220">
      <c r="A1220" s="2" t="s">
        <v>6993</v>
      </c>
      <c r="B1220" s="2" t="s">
        <v>6994</v>
      </c>
      <c r="C1220" s="2">
        <v>68</v>
      </c>
      <c r="D1220" s="2" t="s">
        <v>69</v>
      </c>
      <c r="E1220" s="2">
        <v>16524.68</v>
      </c>
      <c r="F1220" s="2" t="s">
        <v>69</v>
      </c>
    </row>
    <row r="1221">
      <c r="A1221" s="2" t="s">
        <v>6997</v>
      </c>
      <c r="B1221" s="2" t="s">
        <v>6998</v>
      </c>
      <c r="C1221" s="2">
        <v>76</v>
      </c>
      <c r="D1221" s="2" t="s">
        <v>69</v>
      </c>
      <c r="E1221" s="2">
        <v>12450.32</v>
      </c>
      <c r="F1221" s="2" t="s">
        <v>69</v>
      </c>
    </row>
    <row r="1222">
      <c r="A1222" s="2" t="s">
        <v>6999</v>
      </c>
      <c r="B1222" s="2" t="s">
        <v>7000</v>
      </c>
      <c r="C1222" s="2">
        <v>-60</v>
      </c>
      <c r="D1222" s="2" t="s">
        <v>69</v>
      </c>
      <c r="E1222" s="2">
        <v>-20014.8</v>
      </c>
      <c r="F1222" s="2" t="s">
        <v>69</v>
      </c>
    </row>
    <row r="1223">
      <c r="A1223" s="2" t="s">
        <v>14799</v>
      </c>
      <c r="B1223" s="2" t="s">
        <v>14800</v>
      </c>
      <c r="C1223" s="2">
        <v>-95</v>
      </c>
      <c r="D1223" s="2" t="s">
        <v>69</v>
      </c>
      <c r="E1223" s="2">
        <v>-5908.05</v>
      </c>
      <c r="F1223" s="2" t="s">
        <v>69</v>
      </c>
    </row>
    <row r="1224">
      <c r="A1224" s="2" t="s">
        <v>7009</v>
      </c>
      <c r="B1224" s="2" t="s">
        <v>7010</v>
      </c>
      <c r="C1224" s="2">
        <v>-2606</v>
      </c>
      <c r="D1224" s="2" t="s">
        <v>69</v>
      </c>
      <c r="E1224" s="2">
        <v>-35936.74</v>
      </c>
      <c r="F1224" s="2" t="s">
        <v>69</v>
      </c>
    </row>
    <row r="1225">
      <c r="A1225" s="2" t="s">
        <v>14305</v>
      </c>
      <c r="B1225" s="2" t="s">
        <v>14801</v>
      </c>
      <c r="C1225" s="2">
        <v>24</v>
      </c>
      <c r="D1225" s="2" t="s">
        <v>69</v>
      </c>
      <c r="E1225" s="2">
        <v>-20078.12</v>
      </c>
      <c r="F1225" s="2" t="s">
        <v>69</v>
      </c>
    </row>
    <row r="1226">
      <c r="A1226" s="2" t="s">
        <v>14307</v>
      </c>
      <c r="B1226" s="2" t="s">
        <v>14802</v>
      </c>
      <c r="C1226" s="2">
        <v>2</v>
      </c>
      <c r="D1226" s="2" t="s">
        <v>69</v>
      </c>
      <c r="E1226" s="2">
        <v>-10546.87</v>
      </c>
      <c r="F1226" s="2" t="s">
        <v>69</v>
      </c>
    </row>
    <row r="1227">
      <c r="A1227" s="2" t="s">
        <v>14803</v>
      </c>
      <c r="B1227" s="2" t="s">
        <v>14804</v>
      </c>
      <c r="C1227" s="2">
        <v>14</v>
      </c>
      <c r="D1227" s="2" t="s">
        <v>69</v>
      </c>
      <c r="E1227" s="2">
        <v>-138054.69</v>
      </c>
      <c r="F1227" s="2" t="s">
        <v>69</v>
      </c>
    </row>
    <row r="1228">
      <c r="A1228" s="2" t="s">
        <v>13435</v>
      </c>
      <c r="B1228" s="2" t="s">
        <v>13437</v>
      </c>
      <c r="C1228" s="2">
        <v>-692</v>
      </c>
      <c r="D1228" s="2" t="s">
        <v>69</v>
      </c>
      <c r="E1228" s="2">
        <v>-43007.8</v>
      </c>
      <c r="F1228" s="2" t="s">
        <v>69</v>
      </c>
    </row>
    <row r="1229">
      <c r="A1229" s="2" t="s">
        <v>13435</v>
      </c>
      <c r="B1229" s="2" t="s">
        <v>13437</v>
      </c>
      <c r="C1229" s="2">
        <v>114</v>
      </c>
      <c r="D1229" s="2" t="s">
        <v>69</v>
      </c>
      <c r="E1229" s="2">
        <v>7085.1</v>
      </c>
      <c r="F1229" s="2" t="s">
        <v>69</v>
      </c>
    </row>
    <row r="1230">
      <c r="A1230" s="2" t="s">
        <v>14805</v>
      </c>
      <c r="B1230" s="2" t="s">
        <v>14806</v>
      </c>
      <c r="C1230" s="2">
        <v>-1964</v>
      </c>
      <c r="D1230" s="2" t="s">
        <v>69</v>
      </c>
      <c r="E1230" s="2">
        <v>-19463.24</v>
      </c>
      <c r="F1230" s="2" t="s">
        <v>69</v>
      </c>
    </row>
    <row r="1231">
      <c r="A1231" s="2" t="s">
        <v>7017</v>
      </c>
      <c r="B1231" s="2" t="s">
        <v>7018</v>
      </c>
      <c r="C1231" s="2">
        <v>-11</v>
      </c>
      <c r="D1231" s="2" t="s">
        <v>69</v>
      </c>
      <c r="E1231" s="2">
        <v>-2925.56</v>
      </c>
      <c r="F1231" s="2" t="s">
        <v>69</v>
      </c>
    </row>
    <row r="1232">
      <c r="A1232" s="2" t="s">
        <v>14312</v>
      </c>
      <c r="B1232" s="2" t="s">
        <v>14313</v>
      </c>
      <c r="C1232" s="2">
        <v>1403</v>
      </c>
      <c r="D1232" s="2" t="s">
        <v>69</v>
      </c>
      <c r="E1232" s="2">
        <v>22658.45</v>
      </c>
      <c r="F1232" s="2" t="s">
        <v>69</v>
      </c>
    </row>
    <row r="1233">
      <c r="A1233" s="2" t="s">
        <v>13438</v>
      </c>
      <c r="B1233" s="2" t="s">
        <v>13439</v>
      </c>
      <c r="C1233" s="2">
        <v>1138</v>
      </c>
      <c r="D1233" s="2" t="s">
        <v>69</v>
      </c>
      <c r="E1233" s="2">
        <v>0.11</v>
      </c>
      <c r="F1233" s="2" t="s">
        <v>69</v>
      </c>
    </row>
    <row r="1234">
      <c r="A1234" s="2" t="s">
        <v>7019</v>
      </c>
      <c r="B1234" s="2" t="s">
        <v>7020</v>
      </c>
      <c r="C1234" s="2">
        <v>339</v>
      </c>
      <c r="D1234" s="2" t="s">
        <v>69</v>
      </c>
      <c r="E1234" s="2">
        <v>19129.77</v>
      </c>
      <c r="F1234" s="2" t="s">
        <v>69</v>
      </c>
    </row>
    <row r="1235">
      <c r="A1235" s="2" t="s">
        <v>7021</v>
      </c>
      <c r="B1235" s="2" t="s">
        <v>7022</v>
      </c>
      <c r="C1235" s="2">
        <v>1427</v>
      </c>
      <c r="D1235" s="2" t="s">
        <v>69</v>
      </c>
      <c r="E1235" s="2">
        <v>14569.67</v>
      </c>
      <c r="F1235" s="2" t="s">
        <v>69</v>
      </c>
    </row>
    <row r="1236">
      <c r="A1236" s="2" t="s">
        <v>13444</v>
      </c>
      <c r="B1236" s="2" t="s">
        <v>13445</v>
      </c>
      <c r="C1236" s="2">
        <v>256</v>
      </c>
      <c r="D1236" s="2" t="s">
        <v>69</v>
      </c>
      <c r="E1236" s="2">
        <v>58012.16</v>
      </c>
      <c r="F1236" s="2" t="s">
        <v>69</v>
      </c>
    </row>
    <row r="1237">
      <c r="A1237" s="2" t="s">
        <v>13444</v>
      </c>
      <c r="B1237" s="2" t="s">
        <v>13445</v>
      </c>
      <c r="C1237" s="2">
        <v>-399</v>
      </c>
      <c r="D1237" s="2" t="s">
        <v>69</v>
      </c>
      <c r="E1237" s="2">
        <v>-90417.39</v>
      </c>
      <c r="F1237" s="2" t="s">
        <v>69</v>
      </c>
    </row>
    <row r="1238">
      <c r="A1238" s="2" t="s">
        <v>13446</v>
      </c>
      <c r="B1238" s="2" t="s">
        <v>13447</v>
      </c>
      <c r="C1238" s="2">
        <v>-4228</v>
      </c>
      <c r="D1238" s="2" t="s">
        <v>69</v>
      </c>
      <c r="E1238" s="2">
        <v>-359210.88</v>
      </c>
      <c r="F1238" s="2" t="s">
        <v>69</v>
      </c>
    </row>
    <row r="1239">
      <c r="A1239" s="2" t="s">
        <v>14317</v>
      </c>
      <c r="B1239" s="2" t="s">
        <v>14318</v>
      </c>
      <c r="C1239" s="2">
        <v>257</v>
      </c>
      <c r="D1239" s="2" t="s">
        <v>69</v>
      </c>
      <c r="E1239" s="2">
        <v>45121.49</v>
      </c>
      <c r="F1239" s="2" t="s">
        <v>69</v>
      </c>
    </row>
    <row r="1240">
      <c r="A1240" s="2" t="s">
        <v>14319</v>
      </c>
      <c r="B1240" s="2" t="s">
        <v>14320</v>
      </c>
      <c r="C1240" s="2">
        <v>82</v>
      </c>
      <c r="D1240" s="2" t="s">
        <v>69</v>
      </c>
      <c r="E1240" s="2">
        <v>14495.14</v>
      </c>
      <c r="F1240" s="2" t="s">
        <v>69</v>
      </c>
    </row>
    <row r="1241">
      <c r="A1241" s="2" t="s">
        <v>14321</v>
      </c>
      <c r="B1241" s="2" t="s">
        <v>7028</v>
      </c>
      <c r="C1241" s="2">
        <v>30</v>
      </c>
      <c r="D1241" s="2" t="s">
        <v>69</v>
      </c>
      <c r="E1241" s="2">
        <v>8293.2</v>
      </c>
      <c r="F1241" s="2" t="s">
        <v>69</v>
      </c>
    </row>
    <row r="1242">
      <c r="A1242" s="2" t="s">
        <v>14807</v>
      </c>
      <c r="B1242" s="2" t="s">
        <v>14808</v>
      </c>
      <c r="C1242" s="2">
        <v>190</v>
      </c>
      <c r="D1242" s="2" t="s">
        <v>69</v>
      </c>
      <c r="E1242" s="2">
        <v>4124.9</v>
      </c>
      <c r="F1242" s="2" t="s">
        <v>69</v>
      </c>
    </row>
    <row r="1243">
      <c r="A1243" s="2" t="s">
        <v>7029</v>
      </c>
      <c r="B1243" s="2" t="s">
        <v>7030</v>
      </c>
      <c r="C1243" s="2">
        <v>2165</v>
      </c>
      <c r="D1243" s="2" t="s">
        <v>69</v>
      </c>
      <c r="E1243" s="2">
        <v>99741.55</v>
      </c>
      <c r="F1243" s="2" t="s">
        <v>69</v>
      </c>
    </row>
    <row r="1244">
      <c r="A1244" s="2" t="s">
        <v>14809</v>
      </c>
      <c r="B1244" s="2" t="s">
        <v>14810</v>
      </c>
      <c r="C1244" s="2">
        <v>153</v>
      </c>
      <c r="D1244" s="2" t="s">
        <v>69</v>
      </c>
      <c r="E1244" s="2">
        <v>11295.99</v>
      </c>
      <c r="F1244" s="2" t="s">
        <v>69</v>
      </c>
    </row>
    <row r="1245">
      <c r="A1245" s="2" t="s">
        <v>7031</v>
      </c>
      <c r="B1245" s="2" t="s">
        <v>7032</v>
      </c>
      <c r="C1245" s="2">
        <v>-77</v>
      </c>
      <c r="D1245" s="2" t="s">
        <v>69</v>
      </c>
      <c r="E1245" s="2">
        <v>-14943.39</v>
      </c>
      <c r="F1245" s="2" t="s">
        <v>69</v>
      </c>
    </row>
    <row r="1246">
      <c r="A1246" s="2" t="s">
        <v>7035</v>
      </c>
      <c r="B1246" s="2" t="s">
        <v>7036</v>
      </c>
      <c r="C1246" s="2">
        <v>356</v>
      </c>
      <c r="D1246" s="2" t="s">
        <v>69</v>
      </c>
      <c r="E1246" s="2">
        <v>19491</v>
      </c>
      <c r="F1246" s="2" t="s">
        <v>69</v>
      </c>
    </row>
    <row r="1247">
      <c r="A1247" s="2" t="s">
        <v>7035</v>
      </c>
      <c r="B1247" s="2" t="s">
        <v>7036</v>
      </c>
      <c r="C1247" s="2">
        <v>-1260</v>
      </c>
      <c r="D1247" s="2" t="s">
        <v>69</v>
      </c>
      <c r="E1247" s="2">
        <v>-68985</v>
      </c>
      <c r="F1247" s="2" t="s">
        <v>69</v>
      </c>
    </row>
    <row r="1248">
      <c r="A1248" s="2" t="s">
        <v>7037</v>
      </c>
      <c r="B1248" s="2" t="s">
        <v>7038</v>
      </c>
      <c r="C1248" s="2">
        <v>165</v>
      </c>
      <c r="D1248" s="2" t="s">
        <v>69</v>
      </c>
      <c r="E1248" s="2">
        <v>37798.2</v>
      </c>
      <c r="F1248" s="2" t="s">
        <v>69</v>
      </c>
    </row>
    <row r="1249">
      <c r="A1249" s="2" t="s">
        <v>7039</v>
      </c>
      <c r="B1249" s="2" t="s">
        <v>14322</v>
      </c>
      <c r="C1249" s="2">
        <v>4788</v>
      </c>
      <c r="D1249" s="2" t="s">
        <v>69</v>
      </c>
      <c r="E1249" s="2">
        <v>96334.56</v>
      </c>
      <c r="F1249" s="2" t="s">
        <v>69</v>
      </c>
    </row>
    <row r="1250">
      <c r="A1250" s="2" t="s">
        <v>7039</v>
      </c>
      <c r="B1250" s="2" t="s">
        <v>14322</v>
      </c>
      <c r="C1250" s="2">
        <v>-3</v>
      </c>
      <c r="D1250" s="2" t="s">
        <v>69</v>
      </c>
      <c r="E1250" s="2">
        <v>-60.36</v>
      </c>
      <c r="F1250" s="2" t="s">
        <v>69</v>
      </c>
    </row>
    <row r="1251">
      <c r="A1251" s="2" t="s">
        <v>7043</v>
      </c>
      <c r="B1251" s="2" t="s">
        <v>7044</v>
      </c>
      <c r="C1251" s="2">
        <v>-101</v>
      </c>
      <c r="D1251" s="2" t="s">
        <v>69</v>
      </c>
      <c r="E1251" s="2">
        <v>-4898.5</v>
      </c>
      <c r="F1251" s="2" t="s">
        <v>69</v>
      </c>
    </row>
    <row r="1252">
      <c r="A1252" s="2" t="s">
        <v>7047</v>
      </c>
      <c r="B1252" s="2" t="s">
        <v>7048</v>
      </c>
      <c r="C1252" s="2">
        <v>26</v>
      </c>
      <c r="D1252" s="2" t="s">
        <v>69</v>
      </c>
      <c r="E1252" s="2">
        <v>441.74</v>
      </c>
      <c r="F1252" s="2" t="s">
        <v>69</v>
      </c>
    </row>
    <row r="1253">
      <c r="A1253" s="2" t="s">
        <v>7049</v>
      </c>
      <c r="B1253" s="2" t="s">
        <v>7050</v>
      </c>
      <c r="C1253" s="2">
        <v>1149</v>
      </c>
      <c r="D1253" s="2" t="s">
        <v>69</v>
      </c>
      <c r="E1253" s="2">
        <v>29046.72</v>
      </c>
      <c r="F1253" s="2" t="s">
        <v>69</v>
      </c>
    </row>
    <row r="1254">
      <c r="A1254" s="2" t="s">
        <v>13450</v>
      </c>
      <c r="B1254" s="2" t="s">
        <v>13451</v>
      </c>
      <c r="C1254" s="2">
        <v>38</v>
      </c>
      <c r="D1254" s="2" t="s">
        <v>69</v>
      </c>
      <c r="E1254" s="2">
        <v>168.72</v>
      </c>
      <c r="F1254" s="2" t="s">
        <v>69</v>
      </c>
    </row>
    <row r="1255">
      <c r="A1255" s="2" t="s">
        <v>7053</v>
      </c>
      <c r="B1255" s="2" t="s">
        <v>13453</v>
      </c>
      <c r="C1255" s="2">
        <v>-113</v>
      </c>
      <c r="D1255" s="2" t="s">
        <v>69</v>
      </c>
      <c r="E1255" s="2">
        <v>-5004.77</v>
      </c>
      <c r="F1255" s="2" t="s">
        <v>69</v>
      </c>
    </row>
    <row r="1256">
      <c r="A1256" s="2" t="s">
        <v>7053</v>
      </c>
      <c r="B1256" s="2" t="s">
        <v>13453</v>
      </c>
      <c r="C1256" s="2">
        <v>113</v>
      </c>
      <c r="D1256" s="2" t="s">
        <v>69</v>
      </c>
      <c r="E1256" s="2">
        <v>5004.77</v>
      </c>
      <c r="F1256" s="2" t="s">
        <v>69</v>
      </c>
    </row>
    <row r="1257">
      <c r="A1257" s="2" t="s">
        <v>14811</v>
      </c>
      <c r="B1257" s="2" t="s">
        <v>7058</v>
      </c>
      <c r="C1257" s="2">
        <v>76</v>
      </c>
      <c r="D1257" s="2" t="s">
        <v>69</v>
      </c>
      <c r="E1257" s="2">
        <v>14687</v>
      </c>
      <c r="F1257" s="2" t="s">
        <v>69</v>
      </c>
    </row>
    <row r="1258">
      <c r="A1258" s="2" t="s">
        <v>7061</v>
      </c>
      <c r="B1258" s="2" t="s">
        <v>7062</v>
      </c>
      <c r="C1258" s="2">
        <v>-19</v>
      </c>
      <c r="D1258" s="2" t="s">
        <v>69</v>
      </c>
      <c r="E1258" s="2">
        <v>-2422.12</v>
      </c>
      <c r="F1258" s="2" t="s">
        <v>69</v>
      </c>
    </row>
    <row r="1259">
      <c r="A1259" s="2" t="s">
        <v>7065</v>
      </c>
      <c r="B1259" s="2" t="s">
        <v>7066</v>
      </c>
      <c r="C1259" s="2">
        <v>-378</v>
      </c>
      <c r="D1259" s="2" t="s">
        <v>69</v>
      </c>
      <c r="E1259" s="2">
        <v>-52107.3</v>
      </c>
      <c r="F1259" s="2" t="s">
        <v>69</v>
      </c>
    </row>
    <row r="1260">
      <c r="A1260" s="2" t="s">
        <v>14323</v>
      </c>
      <c r="B1260" s="2" t="s">
        <v>14324</v>
      </c>
      <c r="C1260" s="2">
        <v>476</v>
      </c>
      <c r="D1260" s="2" t="s">
        <v>12371</v>
      </c>
      <c r="E1260" s="2">
        <v>90326.58</v>
      </c>
      <c r="F1260" s="2" t="s">
        <v>12371</v>
      </c>
    </row>
    <row r="1261">
      <c r="A1261" s="2" t="s">
        <v>14325</v>
      </c>
      <c r="B1261" s="2" t="s">
        <v>14326</v>
      </c>
      <c r="C1261" s="2">
        <v>1683</v>
      </c>
      <c r="D1261" s="2" t="s">
        <v>69</v>
      </c>
      <c r="E1261" s="2">
        <v>54579.69</v>
      </c>
      <c r="F1261" s="2" t="s">
        <v>69</v>
      </c>
    </row>
    <row r="1262">
      <c r="A1262" s="2" t="s">
        <v>14325</v>
      </c>
      <c r="B1262" s="2" t="s">
        <v>14326</v>
      </c>
      <c r="C1262" s="2">
        <v>-32</v>
      </c>
      <c r="D1262" s="2" t="s">
        <v>69</v>
      </c>
      <c r="E1262" s="2">
        <v>-1037.76</v>
      </c>
      <c r="F1262" s="2" t="s">
        <v>69</v>
      </c>
    </row>
    <row r="1263">
      <c r="A1263" s="2" t="s">
        <v>13465</v>
      </c>
      <c r="B1263" s="2" t="s">
        <v>13466</v>
      </c>
      <c r="C1263" s="2">
        <v>-3</v>
      </c>
      <c r="D1263" s="2" t="s">
        <v>69</v>
      </c>
      <c r="E1263" s="2">
        <v>-22.65</v>
      </c>
      <c r="F1263" s="2" t="s">
        <v>69</v>
      </c>
    </row>
    <row r="1264">
      <c r="A1264" s="2" t="s">
        <v>13465</v>
      </c>
      <c r="B1264" s="2" t="s">
        <v>13466</v>
      </c>
      <c r="C1264" s="2">
        <v>3</v>
      </c>
      <c r="D1264" s="2" t="s">
        <v>69</v>
      </c>
      <c r="E1264" s="2">
        <v>22.65</v>
      </c>
      <c r="F1264" s="2" t="s">
        <v>69</v>
      </c>
    </row>
    <row r="1265">
      <c r="A1265" s="2" t="s">
        <v>7071</v>
      </c>
      <c r="B1265" s="2" t="s">
        <v>7072</v>
      </c>
      <c r="C1265" s="2">
        <v>-117</v>
      </c>
      <c r="D1265" s="2" t="s">
        <v>69</v>
      </c>
      <c r="E1265" s="2">
        <v>-4309.11</v>
      </c>
      <c r="F1265" s="2" t="s">
        <v>69</v>
      </c>
    </row>
    <row r="1266">
      <c r="A1266" s="2" t="s">
        <v>7073</v>
      </c>
      <c r="B1266" s="2" t="s">
        <v>7074</v>
      </c>
      <c r="C1266" s="2">
        <v>23</v>
      </c>
      <c r="D1266" s="2" t="s">
        <v>69</v>
      </c>
      <c r="E1266" s="2">
        <v>3430.22</v>
      </c>
      <c r="F1266" s="2" t="s">
        <v>69</v>
      </c>
    </row>
    <row r="1267">
      <c r="A1267" s="2" t="s">
        <v>14329</v>
      </c>
      <c r="B1267" s="2" t="s">
        <v>7116</v>
      </c>
      <c r="C1267" s="2">
        <v>-12</v>
      </c>
      <c r="D1267" s="2" t="s">
        <v>69</v>
      </c>
      <c r="E1267" s="2">
        <v>-890.52</v>
      </c>
      <c r="F1267" s="2" t="s">
        <v>69</v>
      </c>
    </row>
    <row r="1268">
      <c r="A1268" s="2" t="s">
        <v>14330</v>
      </c>
      <c r="B1268" s="2" t="s">
        <v>7080</v>
      </c>
      <c r="C1268" s="2">
        <v>-392</v>
      </c>
      <c r="D1268" s="2" t="s">
        <v>69</v>
      </c>
      <c r="E1268" s="2">
        <v>-55072.08</v>
      </c>
      <c r="F1268" s="2" t="s">
        <v>69</v>
      </c>
    </row>
    <row r="1269">
      <c r="A1269" s="2" t="s">
        <v>14812</v>
      </c>
      <c r="B1269" s="2" t="s">
        <v>14813</v>
      </c>
      <c r="C1269" s="2">
        <v>1</v>
      </c>
      <c r="D1269" s="2" t="s">
        <v>69</v>
      </c>
      <c r="E1269" s="2">
        <v>220.5</v>
      </c>
      <c r="F1269" s="2" t="s">
        <v>69</v>
      </c>
    </row>
    <row r="1270">
      <c r="A1270" s="2" t="s">
        <v>14814</v>
      </c>
      <c r="B1270" s="2" t="s">
        <v>14815</v>
      </c>
      <c r="C1270" s="2">
        <v>-1</v>
      </c>
      <c r="D1270" s="2" t="s">
        <v>69</v>
      </c>
      <c r="E1270" s="2">
        <v>-113</v>
      </c>
      <c r="F1270" s="2" t="s">
        <v>69</v>
      </c>
    </row>
    <row r="1271">
      <c r="A1271" s="2" t="s">
        <v>14336</v>
      </c>
      <c r="B1271" s="2" t="s">
        <v>14337</v>
      </c>
      <c r="C1271" s="2">
        <v>-3014</v>
      </c>
      <c r="D1271" s="2" t="s">
        <v>69</v>
      </c>
      <c r="E1271" s="2">
        <v>-66127.16</v>
      </c>
      <c r="F1271" s="2" t="s">
        <v>69</v>
      </c>
    </row>
    <row r="1272">
      <c r="A1272" s="2" t="s">
        <v>7085</v>
      </c>
      <c r="B1272" s="2" t="s">
        <v>7086</v>
      </c>
      <c r="C1272" s="2">
        <v>710</v>
      </c>
      <c r="D1272" s="2" t="s">
        <v>69</v>
      </c>
      <c r="E1272" s="2">
        <v>69942.1</v>
      </c>
      <c r="F1272" s="2" t="s">
        <v>69</v>
      </c>
    </row>
    <row r="1273">
      <c r="A1273" s="2" t="s">
        <v>7087</v>
      </c>
      <c r="B1273" s="2" t="s">
        <v>7088</v>
      </c>
      <c r="C1273" s="2">
        <v>703</v>
      </c>
      <c r="D1273" s="2" t="s">
        <v>69</v>
      </c>
      <c r="E1273" s="2">
        <v>78257.96</v>
      </c>
      <c r="F1273" s="2" t="s">
        <v>69</v>
      </c>
    </row>
    <row r="1274">
      <c r="A1274" s="2" t="s">
        <v>7091</v>
      </c>
      <c r="B1274" s="2" t="s">
        <v>7092</v>
      </c>
      <c r="C1274" s="2">
        <v>-17</v>
      </c>
      <c r="D1274" s="2" t="s">
        <v>69</v>
      </c>
      <c r="E1274" s="2">
        <v>-4054.33</v>
      </c>
      <c r="F1274" s="2" t="s">
        <v>69</v>
      </c>
    </row>
    <row r="1275">
      <c r="A1275" s="2" t="s">
        <v>14338</v>
      </c>
      <c r="B1275" s="2" t="s">
        <v>7094</v>
      </c>
      <c r="C1275" s="2">
        <v>-123</v>
      </c>
      <c r="D1275" s="2" t="s">
        <v>69</v>
      </c>
      <c r="E1275" s="2">
        <v>-33495.36</v>
      </c>
      <c r="F1275" s="2" t="s">
        <v>69</v>
      </c>
    </row>
    <row r="1276">
      <c r="A1276" s="2" t="s">
        <v>7095</v>
      </c>
      <c r="B1276" s="2" t="s">
        <v>7096</v>
      </c>
      <c r="C1276" s="2">
        <v>9</v>
      </c>
      <c r="D1276" s="2" t="s">
        <v>69</v>
      </c>
      <c r="E1276" s="2">
        <v>420.75</v>
      </c>
      <c r="F1276" s="2" t="s">
        <v>69</v>
      </c>
    </row>
    <row r="1277">
      <c r="A1277" s="2" t="s">
        <v>7095</v>
      </c>
      <c r="B1277" s="2" t="s">
        <v>7096</v>
      </c>
      <c r="C1277" s="2">
        <v>-631</v>
      </c>
      <c r="D1277" s="2" t="s">
        <v>69</v>
      </c>
      <c r="E1277" s="2">
        <v>-29499.25</v>
      </c>
      <c r="F1277" s="2" t="s">
        <v>69</v>
      </c>
    </row>
    <row r="1278">
      <c r="A1278" s="2" t="s">
        <v>10636</v>
      </c>
      <c r="B1278" s="2" t="s">
        <v>13475</v>
      </c>
      <c r="C1278" s="2">
        <v>5039</v>
      </c>
      <c r="D1278" s="2" t="s">
        <v>69</v>
      </c>
      <c r="E1278" s="2">
        <v>113427.89</v>
      </c>
      <c r="F1278" s="2" t="s">
        <v>69</v>
      </c>
    </row>
    <row r="1279">
      <c r="A1279" s="2" t="s">
        <v>14816</v>
      </c>
      <c r="B1279" s="2" t="s">
        <v>14817</v>
      </c>
      <c r="C1279" s="2">
        <v>3</v>
      </c>
      <c r="D1279" s="2" t="s">
        <v>69</v>
      </c>
      <c r="E1279" s="2">
        <v>37.5</v>
      </c>
      <c r="F1279" s="2" t="s">
        <v>69</v>
      </c>
    </row>
    <row r="1280">
      <c r="A1280" s="2" t="s">
        <v>14818</v>
      </c>
      <c r="B1280" s="2" t="s">
        <v>14819</v>
      </c>
      <c r="C1280" s="2">
        <v>-3</v>
      </c>
      <c r="D1280" s="2" t="s">
        <v>69</v>
      </c>
      <c r="E1280" s="2">
        <v>-10.5</v>
      </c>
      <c r="F1280" s="2" t="s">
        <v>69</v>
      </c>
    </row>
    <row r="1281">
      <c r="A1281" s="2" t="s">
        <v>7099</v>
      </c>
      <c r="B1281" s="2" t="s">
        <v>7100</v>
      </c>
      <c r="C1281" s="2">
        <v>1177</v>
      </c>
      <c r="D1281" s="2" t="s">
        <v>69</v>
      </c>
      <c r="E1281" s="2">
        <v>35168.76</v>
      </c>
      <c r="F1281" s="2" t="s">
        <v>69</v>
      </c>
    </row>
    <row r="1282">
      <c r="A1282" s="2" t="s">
        <v>7101</v>
      </c>
      <c r="B1282" s="2" t="s">
        <v>7102</v>
      </c>
      <c r="C1282" s="2">
        <v>1738</v>
      </c>
      <c r="D1282" s="2" t="s">
        <v>69</v>
      </c>
      <c r="E1282" s="2">
        <v>105322.8</v>
      </c>
      <c r="F1282" s="2" t="s">
        <v>69</v>
      </c>
    </row>
    <row r="1283">
      <c r="A1283" s="2" t="s">
        <v>7105</v>
      </c>
      <c r="B1283" s="2" t="s">
        <v>7106</v>
      </c>
      <c r="C1283" s="2">
        <v>247</v>
      </c>
      <c r="D1283" s="2" t="s">
        <v>69</v>
      </c>
      <c r="E1283" s="2">
        <v>9692.28</v>
      </c>
      <c r="F1283" s="2" t="s">
        <v>69</v>
      </c>
    </row>
    <row r="1284">
      <c r="A1284" s="2" t="s">
        <v>14339</v>
      </c>
      <c r="B1284" s="2" t="s">
        <v>14340</v>
      </c>
      <c r="C1284" s="2">
        <v>50</v>
      </c>
      <c r="D1284" s="2" t="s">
        <v>69</v>
      </c>
      <c r="E1284" s="2">
        <v>3805.5</v>
      </c>
      <c r="F1284" s="2" t="s">
        <v>69</v>
      </c>
    </row>
    <row r="1285">
      <c r="A1285" s="2" t="s">
        <v>7109</v>
      </c>
      <c r="B1285" s="2" t="s">
        <v>7110</v>
      </c>
      <c r="C1285" s="2">
        <v>291</v>
      </c>
      <c r="D1285" s="2" t="s">
        <v>69</v>
      </c>
      <c r="E1285" s="2">
        <v>19840.38</v>
      </c>
      <c r="F1285" s="2" t="s">
        <v>69</v>
      </c>
    </row>
    <row r="1286">
      <c r="A1286" s="2" t="s">
        <v>7111</v>
      </c>
      <c r="B1286" s="2" t="s">
        <v>7112</v>
      </c>
      <c r="C1286" s="2">
        <v>10</v>
      </c>
      <c r="D1286" s="2" t="s">
        <v>69</v>
      </c>
      <c r="E1286" s="2">
        <v>564.3</v>
      </c>
      <c r="F1286" s="2" t="s">
        <v>69</v>
      </c>
    </row>
    <row r="1287">
      <c r="A1287" s="2" t="s">
        <v>14820</v>
      </c>
      <c r="B1287" s="2" t="s">
        <v>7114</v>
      </c>
      <c r="C1287" s="2">
        <v>-912</v>
      </c>
      <c r="D1287" s="2" t="s">
        <v>69</v>
      </c>
      <c r="E1287" s="2">
        <v>-20310.24</v>
      </c>
      <c r="F1287" s="2" t="s">
        <v>69</v>
      </c>
    </row>
    <row r="1288">
      <c r="A1288" s="2" t="s">
        <v>7117</v>
      </c>
      <c r="B1288" s="2" t="s">
        <v>7118</v>
      </c>
      <c r="C1288" s="2">
        <v>-29</v>
      </c>
      <c r="D1288" s="2" t="s">
        <v>69</v>
      </c>
      <c r="E1288" s="2">
        <v>-2217.34</v>
      </c>
      <c r="F1288" s="2" t="s">
        <v>69</v>
      </c>
    </row>
    <row r="1289">
      <c r="A1289" s="2" t="s">
        <v>13478</v>
      </c>
      <c r="B1289" s="2" t="s">
        <v>7120</v>
      </c>
      <c r="C1289" s="2">
        <v>19</v>
      </c>
      <c r="D1289" s="2" t="s">
        <v>69</v>
      </c>
      <c r="E1289" s="2">
        <v>787.17</v>
      </c>
      <c r="F1289" s="2" t="s">
        <v>69</v>
      </c>
    </row>
    <row r="1290">
      <c r="A1290" s="2" t="s">
        <v>7123</v>
      </c>
      <c r="B1290" s="2" t="s">
        <v>7124</v>
      </c>
      <c r="C1290" s="2">
        <v>-191</v>
      </c>
      <c r="D1290" s="2" t="s">
        <v>69</v>
      </c>
      <c r="E1290" s="2">
        <v>-5957.29</v>
      </c>
      <c r="F1290" s="2" t="s">
        <v>69</v>
      </c>
    </row>
    <row r="1291">
      <c r="A1291" s="2" t="s">
        <v>7123</v>
      </c>
      <c r="B1291" s="2" t="s">
        <v>7124</v>
      </c>
      <c r="C1291" s="2">
        <v>379</v>
      </c>
      <c r="D1291" s="2" t="s">
        <v>69</v>
      </c>
      <c r="E1291" s="2">
        <v>11821.01</v>
      </c>
      <c r="F1291" s="2" t="s">
        <v>69</v>
      </c>
    </row>
    <row r="1292">
      <c r="A1292" s="2" t="s">
        <v>7125</v>
      </c>
      <c r="B1292" s="2" t="s">
        <v>7126</v>
      </c>
      <c r="C1292" s="2">
        <v>-20</v>
      </c>
      <c r="D1292" s="2" t="s">
        <v>69</v>
      </c>
      <c r="E1292" s="2">
        <v>-3701.8</v>
      </c>
      <c r="F1292" s="2" t="s">
        <v>69</v>
      </c>
    </row>
    <row r="1293">
      <c r="A1293" s="2" t="s">
        <v>13483</v>
      </c>
      <c r="B1293" s="2" t="s">
        <v>13484</v>
      </c>
      <c r="C1293" s="2">
        <v>1224</v>
      </c>
      <c r="D1293" s="2" t="s">
        <v>69</v>
      </c>
      <c r="E1293" s="2">
        <v>248398.56</v>
      </c>
      <c r="F1293" s="2" t="s">
        <v>69</v>
      </c>
    </row>
    <row r="1294">
      <c r="A1294" s="2" t="s">
        <v>7137</v>
      </c>
      <c r="B1294" s="2" t="s">
        <v>7138</v>
      </c>
      <c r="C1294" s="2">
        <v>238</v>
      </c>
      <c r="D1294" s="2" t="s">
        <v>69</v>
      </c>
      <c r="E1294" s="2">
        <v>14325.22</v>
      </c>
      <c r="F1294" s="2" t="s">
        <v>69</v>
      </c>
    </row>
    <row r="1295">
      <c r="A1295" s="2" t="s">
        <v>14821</v>
      </c>
      <c r="B1295" s="2" t="s">
        <v>14822</v>
      </c>
      <c r="C1295" s="2">
        <v>209</v>
      </c>
      <c r="D1295" s="2" t="s">
        <v>13301</v>
      </c>
      <c r="E1295" s="2">
        <v>-88.87</v>
      </c>
      <c r="F1295" s="2" t="s">
        <v>13301</v>
      </c>
    </row>
    <row r="1296">
      <c r="A1296" s="2" t="s">
        <v>13492</v>
      </c>
      <c r="B1296" s="2" t="s">
        <v>7142</v>
      </c>
      <c r="C1296" s="2">
        <v>-209</v>
      </c>
      <c r="D1296" s="2" t="s">
        <v>69</v>
      </c>
      <c r="E1296" s="2">
        <v>-47553.77</v>
      </c>
      <c r="F1296" s="2" t="s">
        <v>69</v>
      </c>
    </row>
    <row r="1297">
      <c r="A1297" s="2" t="s">
        <v>13493</v>
      </c>
      <c r="B1297" s="2" t="s">
        <v>13494</v>
      </c>
      <c r="C1297" s="2">
        <v>-104</v>
      </c>
      <c r="D1297" s="2" t="s">
        <v>69</v>
      </c>
      <c r="E1297" s="2">
        <v>-14915.68</v>
      </c>
      <c r="F1297" s="2" t="s">
        <v>69</v>
      </c>
    </row>
    <row r="1298">
      <c r="A1298" s="2" t="s">
        <v>13495</v>
      </c>
      <c r="B1298" s="2" t="s">
        <v>7146</v>
      </c>
      <c r="C1298" s="2">
        <v>413</v>
      </c>
      <c r="D1298" s="2" t="s">
        <v>69</v>
      </c>
      <c r="E1298" s="2">
        <v>23264.29</v>
      </c>
      <c r="F1298" s="2" t="s">
        <v>69</v>
      </c>
    </row>
    <row r="1299">
      <c r="A1299" s="2" t="s">
        <v>14823</v>
      </c>
      <c r="B1299" s="2" t="s">
        <v>14824</v>
      </c>
      <c r="C1299" s="2">
        <v>1780</v>
      </c>
      <c r="D1299" s="2" t="s">
        <v>69</v>
      </c>
      <c r="E1299" s="2">
        <v>103275.6</v>
      </c>
      <c r="F1299" s="2" t="s">
        <v>69</v>
      </c>
    </row>
    <row r="1300">
      <c r="A1300" s="2" t="s">
        <v>7151</v>
      </c>
      <c r="B1300" s="2" t="s">
        <v>7152</v>
      </c>
      <c r="C1300" s="2">
        <v>-10</v>
      </c>
      <c r="D1300" s="2" t="s">
        <v>69</v>
      </c>
      <c r="E1300" s="2">
        <v>-3643.9</v>
      </c>
      <c r="F1300" s="2" t="s">
        <v>69</v>
      </c>
    </row>
    <row r="1301">
      <c r="A1301" s="2" t="s">
        <v>13506</v>
      </c>
      <c r="B1301" s="2" t="s">
        <v>13507</v>
      </c>
      <c r="C1301" s="2">
        <v>578</v>
      </c>
      <c r="D1301" s="2" t="s">
        <v>69</v>
      </c>
      <c r="E1301" s="2">
        <v>25570.72</v>
      </c>
      <c r="F1301" s="2" t="s">
        <v>69</v>
      </c>
    </row>
    <row r="1302">
      <c r="A1302" s="2" t="s">
        <v>7155</v>
      </c>
      <c r="B1302" s="2" t="s">
        <v>7156</v>
      </c>
      <c r="C1302" s="2">
        <v>100</v>
      </c>
      <c r="D1302" s="2" t="s">
        <v>69</v>
      </c>
      <c r="E1302" s="2">
        <v>5817</v>
      </c>
      <c r="F1302" s="2" t="s">
        <v>69</v>
      </c>
    </row>
    <row r="1303">
      <c r="A1303" s="2" t="s">
        <v>7155</v>
      </c>
      <c r="B1303" s="2" t="s">
        <v>7156</v>
      </c>
      <c r="C1303" s="2">
        <v>-72</v>
      </c>
      <c r="D1303" s="2" t="s">
        <v>69</v>
      </c>
      <c r="E1303" s="2">
        <v>-4188.24</v>
      </c>
      <c r="F1303" s="2" t="s">
        <v>69</v>
      </c>
    </row>
    <row r="1304">
      <c r="A1304" s="2" t="s">
        <v>13508</v>
      </c>
      <c r="B1304" s="2" t="s">
        <v>7158</v>
      </c>
      <c r="C1304" s="2">
        <v>134</v>
      </c>
      <c r="D1304" s="2" t="s">
        <v>69</v>
      </c>
      <c r="E1304" s="2">
        <v>13337.02</v>
      </c>
      <c r="F1304" s="2" t="s">
        <v>69</v>
      </c>
    </row>
    <row r="1305">
      <c r="A1305" s="2" t="s">
        <v>13508</v>
      </c>
      <c r="B1305" s="2" t="s">
        <v>7158</v>
      </c>
      <c r="C1305" s="2">
        <v>-14</v>
      </c>
      <c r="D1305" s="2" t="s">
        <v>69</v>
      </c>
      <c r="E1305" s="2">
        <v>-1393.42</v>
      </c>
      <c r="F1305" s="2" t="s">
        <v>69</v>
      </c>
    </row>
    <row r="1306">
      <c r="A1306" s="2" t="s">
        <v>13511</v>
      </c>
      <c r="B1306" s="2" t="s">
        <v>13512</v>
      </c>
      <c r="C1306" s="2">
        <v>1354</v>
      </c>
      <c r="D1306" s="2" t="s">
        <v>69</v>
      </c>
      <c r="E1306" s="2">
        <v>176791.78</v>
      </c>
      <c r="F1306" s="2" t="s">
        <v>69</v>
      </c>
    </row>
    <row r="1307">
      <c r="A1307" s="2" t="s">
        <v>7163</v>
      </c>
      <c r="B1307" s="2" t="s">
        <v>7164</v>
      </c>
      <c r="C1307" s="2">
        <v>190</v>
      </c>
      <c r="D1307" s="2" t="s">
        <v>69</v>
      </c>
      <c r="E1307" s="2">
        <v>20977.9</v>
      </c>
      <c r="F1307" s="2" t="s">
        <v>69</v>
      </c>
    </row>
    <row r="1308">
      <c r="A1308" s="2" t="s">
        <v>7163</v>
      </c>
      <c r="B1308" s="2" t="s">
        <v>7164</v>
      </c>
      <c r="C1308" s="2">
        <v>-1</v>
      </c>
      <c r="D1308" s="2" t="s">
        <v>69</v>
      </c>
      <c r="E1308" s="2">
        <v>-110.41</v>
      </c>
      <c r="F1308" s="2" t="s">
        <v>69</v>
      </c>
    </row>
    <row r="1309">
      <c r="A1309" s="2" t="s">
        <v>7165</v>
      </c>
      <c r="B1309" s="2" t="s">
        <v>7166</v>
      </c>
      <c r="C1309" s="2">
        <v>-105</v>
      </c>
      <c r="D1309" s="2" t="s">
        <v>69</v>
      </c>
      <c r="E1309" s="2">
        <v>-10141.95</v>
      </c>
      <c r="F1309" s="2" t="s">
        <v>69</v>
      </c>
    </row>
    <row r="1310">
      <c r="A1310" s="2" t="s">
        <v>7167</v>
      </c>
      <c r="B1310" s="2" t="s">
        <v>7168</v>
      </c>
      <c r="C1310" s="2">
        <v>11</v>
      </c>
      <c r="D1310" s="2" t="s">
        <v>69</v>
      </c>
      <c r="E1310" s="2">
        <v>358.49</v>
      </c>
      <c r="F1310" s="2" t="s">
        <v>69</v>
      </c>
    </row>
    <row r="1311">
      <c r="A1311" s="2" t="s">
        <v>14354</v>
      </c>
      <c r="B1311" s="2" t="s">
        <v>14355</v>
      </c>
      <c r="C1311" s="2">
        <v>276</v>
      </c>
      <c r="D1311" s="2" t="s">
        <v>69</v>
      </c>
      <c r="E1311" s="2">
        <v>15651.96</v>
      </c>
      <c r="F1311" s="2" t="s">
        <v>69</v>
      </c>
    </row>
    <row r="1312">
      <c r="A1312" s="2" t="s">
        <v>7175</v>
      </c>
      <c r="B1312" s="2" t="s">
        <v>7176</v>
      </c>
      <c r="C1312" s="2">
        <v>209</v>
      </c>
      <c r="D1312" s="2" t="s">
        <v>69</v>
      </c>
      <c r="E1312" s="2">
        <v>30146.16</v>
      </c>
      <c r="F1312" s="2" t="s">
        <v>69</v>
      </c>
    </row>
    <row r="1313">
      <c r="A1313" s="2" t="s">
        <v>14356</v>
      </c>
      <c r="B1313" s="2" t="s">
        <v>7178</v>
      </c>
      <c r="C1313" s="2">
        <v>119</v>
      </c>
      <c r="D1313" s="2" t="s">
        <v>69</v>
      </c>
      <c r="E1313" s="2">
        <v>15524.74</v>
      </c>
      <c r="F1313" s="2" t="s">
        <v>69</v>
      </c>
    </row>
    <row r="1314">
      <c r="A1314" s="2" t="s">
        <v>7179</v>
      </c>
      <c r="B1314" s="2" t="s">
        <v>7180</v>
      </c>
      <c r="C1314" s="2">
        <v>68</v>
      </c>
      <c r="D1314" s="2" t="s">
        <v>69</v>
      </c>
      <c r="E1314" s="2">
        <v>10449.56</v>
      </c>
      <c r="F1314" s="2" t="s">
        <v>69</v>
      </c>
    </row>
    <row r="1315">
      <c r="A1315" s="2" t="s">
        <v>13517</v>
      </c>
      <c r="B1315" s="2" t="s">
        <v>7182</v>
      </c>
      <c r="C1315" s="2">
        <v>1025</v>
      </c>
      <c r="D1315" s="2" t="s">
        <v>69</v>
      </c>
      <c r="E1315" s="2">
        <v>45243.5</v>
      </c>
      <c r="F1315" s="2" t="s">
        <v>69</v>
      </c>
    </row>
    <row r="1316">
      <c r="A1316" s="2" t="s">
        <v>7183</v>
      </c>
      <c r="B1316" s="2" t="s">
        <v>7184</v>
      </c>
      <c r="C1316" s="2">
        <v>-72</v>
      </c>
      <c r="D1316" s="2" t="s">
        <v>69</v>
      </c>
      <c r="E1316" s="2">
        <v>-11106</v>
      </c>
      <c r="F1316" s="2" t="s">
        <v>69</v>
      </c>
    </row>
    <row r="1317">
      <c r="A1317" s="2" t="s">
        <v>13518</v>
      </c>
      <c r="B1317" s="2" t="s">
        <v>13519</v>
      </c>
      <c r="C1317" s="2">
        <v>115</v>
      </c>
      <c r="D1317" s="2" t="s">
        <v>69</v>
      </c>
      <c r="E1317" s="2">
        <v>2180.4</v>
      </c>
      <c r="F1317" s="2" t="s">
        <v>69</v>
      </c>
    </row>
    <row r="1318">
      <c r="A1318" s="2" t="s">
        <v>13520</v>
      </c>
      <c r="B1318" s="2" t="s">
        <v>7186</v>
      </c>
      <c r="C1318" s="2">
        <v>-27</v>
      </c>
      <c r="D1318" s="2" t="s">
        <v>69</v>
      </c>
      <c r="E1318" s="2">
        <v>-10045.89</v>
      </c>
      <c r="F1318" s="2" t="s">
        <v>69</v>
      </c>
    </row>
    <row r="1319">
      <c r="A1319" s="2" t="s">
        <v>10748</v>
      </c>
      <c r="B1319" s="2" t="s">
        <v>7188</v>
      </c>
      <c r="C1319" s="2">
        <v>96</v>
      </c>
      <c r="D1319" s="2" t="s">
        <v>69</v>
      </c>
      <c r="E1319" s="2">
        <v>19171.2</v>
      </c>
      <c r="F1319" s="2" t="s">
        <v>69</v>
      </c>
    </row>
    <row r="1320">
      <c r="A1320" s="2" t="s">
        <v>10748</v>
      </c>
      <c r="B1320" s="2" t="s">
        <v>7188</v>
      </c>
      <c r="C1320" s="2">
        <v>-1</v>
      </c>
      <c r="D1320" s="2" t="s">
        <v>69</v>
      </c>
      <c r="E1320" s="2">
        <v>-199.7</v>
      </c>
      <c r="F1320" s="2" t="s">
        <v>69</v>
      </c>
    </row>
    <row r="1321">
      <c r="A1321" s="2" t="s">
        <v>14357</v>
      </c>
      <c r="B1321" s="2" t="s">
        <v>14358</v>
      </c>
      <c r="C1321" s="2">
        <v>66</v>
      </c>
      <c r="D1321" s="2" t="s">
        <v>69</v>
      </c>
      <c r="E1321" s="2">
        <v>2232.12</v>
      </c>
      <c r="F1321" s="2" t="s">
        <v>69</v>
      </c>
    </row>
    <row r="1322">
      <c r="A1322" s="2" t="s">
        <v>14825</v>
      </c>
      <c r="B1322" s="2" t="s">
        <v>14826</v>
      </c>
      <c r="C1322" s="2">
        <v>5</v>
      </c>
      <c r="D1322" s="2" t="s">
        <v>69</v>
      </c>
      <c r="E1322" s="2">
        <v>285</v>
      </c>
      <c r="F1322" s="2" t="s">
        <v>69</v>
      </c>
    </row>
    <row r="1323">
      <c r="A1323" s="2" t="s">
        <v>14827</v>
      </c>
      <c r="B1323" s="2" t="s">
        <v>14828</v>
      </c>
      <c r="C1323" s="2">
        <v>-5</v>
      </c>
      <c r="D1323" s="2" t="s">
        <v>69</v>
      </c>
      <c r="E1323" s="2">
        <v>-115</v>
      </c>
      <c r="F1323" s="2" t="s">
        <v>69</v>
      </c>
    </row>
    <row r="1324">
      <c r="A1324" s="2" t="s">
        <v>7189</v>
      </c>
      <c r="B1324" s="2" t="s">
        <v>7190</v>
      </c>
      <c r="C1324" s="2">
        <v>2424</v>
      </c>
      <c r="D1324" s="2" t="s">
        <v>69</v>
      </c>
      <c r="E1324" s="2">
        <v>24021.84</v>
      </c>
      <c r="F1324" s="2" t="s">
        <v>69</v>
      </c>
    </row>
  </sheetData>
  <headerFooter/>
</worksheet>
</file>

<file path=xl/worksheets/sheet17.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J93"/>
  <sheetViews>
    <sheetView workbookViewId="0" showGridLines="0"/>
  </sheetViews>
  <sheetFormatPr defaultRowHeight="15"/>
  <cols>
    <col min="1" max="1" width="34.5" customWidth="1"/>
    <col min="2" max="2" width="34.5" customWidth="1"/>
    <col min="3" max="3" width="34.5" customWidth="1"/>
    <col min="4" max="4" width="21.679622650146484" customWidth="1"/>
    <col min="5" max="5" width="16.523372650146484" customWidth="1"/>
    <col min="6" max="6" width="15.9218111038208" customWidth="1"/>
    <col min="7" max="7" width="17.370471954345703" customWidth="1"/>
    <col min="8" max="8" width="27.44561767578125" customWidth="1"/>
    <col min="9" max="9" width="12.446456909179688" customWidth="1"/>
    <col min="10" max="10" width="27.31671142578125" customWidth="1"/>
  </cols>
  <sheetData>
    <row r="1" hidden="1">
      <c r="A1" s="0" t="s">
        <v>1485</v>
      </c>
      <c r="B1" s="0">
        <v>9.350648063E-05</v>
      </c>
    </row>
    <row r="2">
      <c r="A2" s="8" t="s">
        <v>1489</v>
      </c>
      <c r="B2" s="8">
        <v>44314</v>
      </c>
      <c r="C2" s="9">
        <f>HYPERLINK(CHAR(35)&amp;CELL("address",INDEX(Holdings!AM1:AM2253,SMALL(IF(COUNTIF(Holdings!A1:A2253,A1),MATCH(B1,Holdings!Y1:Y2253,0),""),ROWS($A$1:A1)))),"ITV PLC")</f>
      </c>
    </row>
    <row r="3">
      <c r="A3" s="1" t="s">
        <v>5034</v>
      </c>
      <c r="B3" s="1" t="s">
        <v>5035</v>
      </c>
      <c r="C3" s="1" t="s">
        <v>5036</v>
      </c>
      <c r="D3" s="1" t="s">
        <v>5037</v>
      </c>
      <c r="E3" s="1" t="s">
        <v>5038</v>
      </c>
      <c r="F3" s="1" t="s">
        <v>21</v>
      </c>
      <c r="G3" s="1" t="s">
        <v>5039</v>
      </c>
      <c r="H3" s="1" t="s">
        <v>5040</v>
      </c>
      <c r="I3" s="1" t="s">
        <v>5041</v>
      </c>
      <c r="J3" s="1" t="s">
        <v>5042</v>
      </c>
    </row>
    <row r="4">
      <c r="A4" s="10" t="s">
        <v>5043</v>
      </c>
      <c r="B4" s="2" t="s">
        <v>14829</v>
      </c>
      <c r="C4" s="10" t="s">
        <v>14830</v>
      </c>
      <c r="D4" s="10" t="s">
        <v>14831</v>
      </c>
      <c r="E4" s="2"/>
      <c r="F4" s="10"/>
      <c r="G4" s="2">
        <v>100</v>
      </c>
      <c r="H4" s="10" t="s">
        <v>69</v>
      </c>
      <c r="I4" s="11">
        <v>44393</v>
      </c>
      <c r="J4" s="2">
        <v>1464.41</v>
      </c>
    </row>
    <row r="7">
      <c r="A7" s="12" t="s">
        <v>5047</v>
      </c>
    </row>
    <row r="8">
      <c r="A8" s="1" t="s">
        <v>5048</v>
      </c>
      <c r="B8" s="1" t="s">
        <v>5049</v>
      </c>
      <c r="C8" s="1" t="s">
        <v>12</v>
      </c>
      <c r="D8" s="1" t="s">
        <v>13</v>
      </c>
      <c r="E8" s="1" t="s">
        <v>14</v>
      </c>
      <c r="F8" s="1" t="s">
        <v>15</v>
      </c>
    </row>
    <row r="9">
      <c r="A9" s="2" t="s">
        <v>62</v>
      </c>
      <c r="B9" s="2" t="s">
        <v>62</v>
      </c>
      <c r="C9" s="2" t="s">
        <v>81</v>
      </c>
      <c r="D9" s="2" t="s">
        <v>80</v>
      </c>
      <c r="E9" s="2" t="s">
        <v>95</v>
      </c>
      <c r="F9" s="2"/>
    </row>
    <row r="13" hidden="1">
      <c r="A13" s="0" t="s">
        <v>1485</v>
      </c>
      <c r="B13" s="0">
        <v>-6.21050505E-05</v>
      </c>
    </row>
    <row r="14">
      <c r="A14" s="8" t="s">
        <v>1489</v>
      </c>
      <c r="B14" s="8">
        <v>44314</v>
      </c>
      <c r="C14" s="9">
        <f>HYPERLINK(CHAR(35)&amp;CELL("address",INDEX(Holdings!AM1:AM2253,SMALL(IF(COUNTIF(Holdings!A1:A2253,A13),MATCH(B13,Holdings!Y1:Y2253,0),""),ROWS($A$1:A1)))),"ITV PLC")</f>
      </c>
    </row>
    <row r="15">
      <c r="A15" s="1" t="s">
        <v>5034</v>
      </c>
      <c r="B15" s="1" t="s">
        <v>5035</v>
      </c>
      <c r="C15" s="1" t="s">
        <v>5036</v>
      </c>
      <c r="D15" s="1" t="s">
        <v>5037</v>
      </c>
      <c r="E15" s="1" t="s">
        <v>5038</v>
      </c>
      <c r="F15" s="1" t="s">
        <v>21</v>
      </c>
      <c r="G15" s="1" t="s">
        <v>5039</v>
      </c>
      <c r="H15" s="1" t="s">
        <v>5040</v>
      </c>
      <c r="I15" s="1" t="s">
        <v>5041</v>
      </c>
      <c r="J15" s="1" t="s">
        <v>5042</v>
      </c>
    </row>
    <row r="16">
      <c r="A16" s="10" t="s">
        <v>5043</v>
      </c>
      <c r="B16" s="2" t="s">
        <v>14829</v>
      </c>
      <c r="C16" s="10" t="s">
        <v>14830</v>
      </c>
      <c r="D16" s="10" t="s">
        <v>5046</v>
      </c>
      <c r="E16" s="2"/>
      <c r="F16" s="10"/>
      <c r="G16" s="2">
        <v>50</v>
      </c>
      <c r="H16" s="10" t="s">
        <v>69</v>
      </c>
      <c r="I16" s="11">
        <v>44393</v>
      </c>
      <c r="J16" s="2">
        <v>6343.23</v>
      </c>
    </row>
    <row r="19">
      <c r="A19" s="12" t="s">
        <v>5047</v>
      </c>
    </row>
    <row r="20">
      <c r="A20" s="1" t="s">
        <v>5048</v>
      </c>
      <c r="B20" s="1" t="s">
        <v>5049</v>
      </c>
      <c r="C20" s="1" t="s">
        <v>12</v>
      </c>
      <c r="D20" s="1" t="s">
        <v>13</v>
      </c>
      <c r="E20" s="1" t="s">
        <v>14</v>
      </c>
      <c r="F20" s="1" t="s">
        <v>15</v>
      </c>
    </row>
    <row r="21">
      <c r="A21" s="2" t="s">
        <v>62</v>
      </c>
      <c r="B21" s="2" t="s">
        <v>62</v>
      </c>
      <c r="C21" s="2" t="s">
        <v>81</v>
      </c>
      <c r="D21" s="2" t="s">
        <v>80</v>
      </c>
      <c r="E21" s="2" t="s">
        <v>95</v>
      </c>
      <c r="F21" s="2"/>
    </row>
    <row r="25" hidden="1">
      <c r="A25" s="0" t="s">
        <v>1485</v>
      </c>
      <c r="B25" s="0">
        <v>4.462809302E-05</v>
      </c>
    </row>
    <row r="26">
      <c r="A26" s="8" t="s">
        <v>1489</v>
      </c>
      <c r="B26" s="8">
        <v>44314</v>
      </c>
      <c r="C26" s="9">
        <f>HYPERLINK(CHAR(35)&amp;CELL("address",INDEX(Holdings!AM1:AM2253,SMALL(IF(COUNTIF(Holdings!A1:A2253,A25),MATCH(B25,Holdings!Y1:Y2253,0),""),ROWS($A$1:A1)))),"ITV PLC")</f>
      </c>
    </row>
    <row r="27">
      <c r="A27" s="1" t="s">
        <v>5034</v>
      </c>
      <c r="B27" s="1" t="s">
        <v>5035</v>
      </c>
      <c r="C27" s="1" t="s">
        <v>5036</v>
      </c>
      <c r="D27" s="1" t="s">
        <v>5037</v>
      </c>
      <c r="E27" s="1" t="s">
        <v>5038</v>
      </c>
      <c r="F27" s="1" t="s">
        <v>21</v>
      </c>
      <c r="G27" s="1" t="s">
        <v>5039</v>
      </c>
      <c r="H27" s="1" t="s">
        <v>5040</v>
      </c>
      <c r="I27" s="1" t="s">
        <v>5041</v>
      </c>
      <c r="J27" s="1" t="s">
        <v>5042</v>
      </c>
    </row>
    <row r="28">
      <c r="A28" s="10" t="s">
        <v>5043</v>
      </c>
      <c r="B28" s="2" t="s">
        <v>14829</v>
      </c>
      <c r="C28" s="10" t="s">
        <v>14830</v>
      </c>
      <c r="D28" s="10" t="s">
        <v>14831</v>
      </c>
      <c r="E28" s="2"/>
      <c r="F28" s="10"/>
      <c r="G28" s="2">
        <v>100</v>
      </c>
      <c r="H28" s="10" t="s">
        <v>69</v>
      </c>
      <c r="I28" s="11">
        <v>44274</v>
      </c>
      <c r="J28" s="2">
        <v>-2750.2</v>
      </c>
    </row>
    <row r="31">
      <c r="A31" s="12" t="s">
        <v>5047</v>
      </c>
    </row>
    <row r="32">
      <c r="A32" s="1" t="s">
        <v>5048</v>
      </c>
      <c r="B32" s="1" t="s">
        <v>5049</v>
      </c>
      <c r="C32" s="1" t="s">
        <v>12</v>
      </c>
      <c r="D32" s="1" t="s">
        <v>13</v>
      </c>
      <c r="E32" s="1" t="s">
        <v>14</v>
      </c>
      <c r="F32" s="1" t="s">
        <v>15</v>
      </c>
    </row>
    <row r="33">
      <c r="A33" s="2" t="s">
        <v>62</v>
      </c>
      <c r="B33" s="2" t="s">
        <v>62</v>
      </c>
      <c r="C33" s="2" t="s">
        <v>81</v>
      </c>
      <c r="D33" s="2" t="s">
        <v>80</v>
      </c>
      <c r="E33" s="2" t="s">
        <v>95</v>
      </c>
      <c r="F33" s="2"/>
    </row>
    <row r="37" hidden="1">
      <c r="A37" s="0" t="s">
        <v>1485</v>
      </c>
      <c r="B37" s="0">
        <v>-1.7029725E-05</v>
      </c>
    </row>
    <row r="38">
      <c r="A38" s="8" t="s">
        <v>1489</v>
      </c>
      <c r="B38" s="8">
        <v>44314</v>
      </c>
      <c r="C38" s="9">
        <f>HYPERLINK(CHAR(35)&amp;CELL("address",INDEX(Holdings!AM1:AM2253,SMALL(IF(COUNTIF(Holdings!A1:A2253,A37),MATCH(B37,Holdings!Y1:Y2253,0),""),ROWS($A$1:A1)))),"ITV PLC")</f>
      </c>
    </row>
    <row r="39">
      <c r="A39" s="1" t="s">
        <v>5034</v>
      </c>
      <c r="B39" s="1" t="s">
        <v>5035</v>
      </c>
      <c r="C39" s="1" t="s">
        <v>5036</v>
      </c>
      <c r="D39" s="1" t="s">
        <v>5037</v>
      </c>
      <c r="E39" s="1" t="s">
        <v>5038</v>
      </c>
      <c r="F39" s="1" t="s">
        <v>21</v>
      </c>
      <c r="G39" s="1" t="s">
        <v>5039</v>
      </c>
      <c r="H39" s="1" t="s">
        <v>5040</v>
      </c>
      <c r="I39" s="1" t="s">
        <v>5041</v>
      </c>
      <c r="J39" s="1" t="s">
        <v>5042</v>
      </c>
    </row>
    <row r="40">
      <c r="A40" s="10" t="s">
        <v>5043</v>
      </c>
      <c r="B40" s="2" t="s">
        <v>14829</v>
      </c>
      <c r="C40" s="10" t="s">
        <v>14830</v>
      </c>
      <c r="D40" s="10" t="s">
        <v>5046</v>
      </c>
      <c r="E40" s="2"/>
      <c r="F40" s="10"/>
      <c r="G40" s="2">
        <v>50</v>
      </c>
      <c r="H40" s="10" t="s">
        <v>69</v>
      </c>
      <c r="I40" s="11">
        <v>44274</v>
      </c>
      <c r="J40" s="2">
        <v>18798.06</v>
      </c>
    </row>
    <row r="43">
      <c r="A43" s="12" t="s">
        <v>5047</v>
      </c>
    </row>
    <row r="44">
      <c r="A44" s="1" t="s">
        <v>5048</v>
      </c>
      <c r="B44" s="1" t="s">
        <v>5049</v>
      </c>
      <c r="C44" s="1" t="s">
        <v>12</v>
      </c>
      <c r="D44" s="1" t="s">
        <v>13</v>
      </c>
      <c r="E44" s="1" t="s">
        <v>14</v>
      </c>
      <c r="F44" s="1" t="s">
        <v>15</v>
      </c>
    </row>
    <row r="45">
      <c r="A45" s="2" t="s">
        <v>62</v>
      </c>
      <c r="B45" s="2" t="s">
        <v>62</v>
      </c>
      <c r="C45" s="2" t="s">
        <v>81</v>
      </c>
      <c r="D45" s="2" t="s">
        <v>80</v>
      </c>
      <c r="E45" s="2" t="s">
        <v>95</v>
      </c>
      <c r="F45" s="2"/>
    </row>
    <row r="48">
      <c r="A48" s="15" t="s">
        <v>14832</v>
      </c>
    </row>
    <row r="49" hidden="1">
      <c r="A49" s="0" t="s">
        <v>1503</v>
      </c>
      <c r="B49" s="0">
        <v>9.350648063E-05</v>
      </c>
    </row>
    <row r="50">
      <c r="A50" s="8" t="s">
        <v>1489</v>
      </c>
      <c r="B50" s="8">
        <v>44497</v>
      </c>
      <c r="C50" s="9">
        <f>HYPERLINK(CHAR(35)&amp;CELL("address",INDEX(Holdings!AM1:AM2253,SMALL(IF(COUNTIF(Holdings!A1:A2253,A49),MATCH(B49,Holdings!Y1:Y2253,0),""),ROWS($A$1:A1)))),"ITV PLC")</f>
      </c>
    </row>
    <row r="51">
      <c r="A51" s="1" t="s">
        <v>5034</v>
      </c>
      <c r="B51" s="1" t="s">
        <v>5035</v>
      </c>
      <c r="C51" s="1" t="s">
        <v>5036</v>
      </c>
      <c r="D51" s="1" t="s">
        <v>5037</v>
      </c>
      <c r="E51" s="1" t="s">
        <v>5038</v>
      </c>
      <c r="F51" s="1" t="s">
        <v>21</v>
      </c>
      <c r="G51" s="1" t="s">
        <v>5039</v>
      </c>
      <c r="H51" s="1" t="s">
        <v>5040</v>
      </c>
      <c r="I51" s="1" t="s">
        <v>5041</v>
      </c>
      <c r="J51" s="1" t="s">
        <v>5042</v>
      </c>
    </row>
    <row r="52">
      <c r="A52" s="10" t="s">
        <v>5043</v>
      </c>
      <c r="B52" s="2" t="s">
        <v>14829</v>
      </c>
      <c r="C52" s="10" t="s">
        <v>14830</v>
      </c>
      <c r="D52" s="10" t="s">
        <v>14831</v>
      </c>
      <c r="E52" s="2"/>
      <c r="F52" s="10"/>
      <c r="G52" s="2">
        <v>100</v>
      </c>
      <c r="H52" s="10" t="s">
        <v>69</v>
      </c>
      <c r="I52" s="11">
        <v>44393</v>
      </c>
      <c r="J52" s="2">
        <v>1464.41</v>
      </c>
    </row>
    <row r="55">
      <c r="A55" s="12" t="s">
        <v>5047</v>
      </c>
    </row>
    <row r="56">
      <c r="A56" s="1" t="s">
        <v>5048</v>
      </c>
      <c r="B56" s="1" t="s">
        <v>5049</v>
      </c>
      <c r="C56" s="1" t="s">
        <v>12</v>
      </c>
      <c r="D56" s="1" t="s">
        <v>13</v>
      </c>
      <c r="E56" s="1" t="s">
        <v>14</v>
      </c>
      <c r="F56" s="1" t="s">
        <v>15</v>
      </c>
    </row>
    <row r="57">
      <c r="A57" s="2" t="s">
        <v>62</v>
      </c>
      <c r="B57" s="2" t="s">
        <v>62</v>
      </c>
      <c r="C57" s="2" t="s">
        <v>81</v>
      </c>
      <c r="D57" s="2" t="s">
        <v>80</v>
      </c>
      <c r="E57" s="2" t="s">
        <v>95</v>
      </c>
      <c r="F57" s="2"/>
    </row>
    <row r="61" hidden="1">
      <c r="A61" s="0" t="s">
        <v>1503</v>
      </c>
      <c r="B61" s="0">
        <v>-6.21050505E-05</v>
      </c>
    </row>
    <row r="62">
      <c r="A62" s="8" t="s">
        <v>1489</v>
      </c>
      <c r="B62" s="8">
        <v>44497</v>
      </c>
      <c r="C62" s="9">
        <f>HYPERLINK(CHAR(35)&amp;CELL("address",INDEX(Holdings!AM1:AM2253,SMALL(IF(COUNTIF(Holdings!A1:A2253,A61),MATCH(B61,Holdings!Y1:Y2253,0),""),ROWS($A$1:A1)))),"ITV PLC")</f>
      </c>
    </row>
    <row r="63">
      <c r="A63" s="1" t="s">
        <v>5034</v>
      </c>
      <c r="B63" s="1" t="s">
        <v>5035</v>
      </c>
      <c r="C63" s="1" t="s">
        <v>5036</v>
      </c>
      <c r="D63" s="1" t="s">
        <v>5037</v>
      </c>
      <c r="E63" s="1" t="s">
        <v>5038</v>
      </c>
      <c r="F63" s="1" t="s">
        <v>21</v>
      </c>
      <c r="G63" s="1" t="s">
        <v>5039</v>
      </c>
      <c r="H63" s="1" t="s">
        <v>5040</v>
      </c>
      <c r="I63" s="1" t="s">
        <v>5041</v>
      </c>
      <c r="J63" s="1" t="s">
        <v>5042</v>
      </c>
    </row>
    <row r="64">
      <c r="A64" s="10" t="s">
        <v>5043</v>
      </c>
      <c r="B64" s="2" t="s">
        <v>14829</v>
      </c>
      <c r="C64" s="10" t="s">
        <v>14830</v>
      </c>
      <c r="D64" s="10" t="s">
        <v>5046</v>
      </c>
      <c r="E64" s="2"/>
      <c r="F64" s="10"/>
      <c r="G64" s="2">
        <v>50</v>
      </c>
      <c r="H64" s="10" t="s">
        <v>69</v>
      </c>
      <c r="I64" s="11">
        <v>44393</v>
      </c>
      <c r="J64" s="2">
        <v>6343.23</v>
      </c>
    </row>
    <row r="67">
      <c r="A67" s="12" t="s">
        <v>5047</v>
      </c>
    </row>
    <row r="68">
      <c r="A68" s="1" t="s">
        <v>5048</v>
      </c>
      <c r="B68" s="1" t="s">
        <v>5049</v>
      </c>
      <c r="C68" s="1" t="s">
        <v>12</v>
      </c>
      <c r="D68" s="1" t="s">
        <v>13</v>
      </c>
      <c r="E68" s="1" t="s">
        <v>14</v>
      </c>
      <c r="F68" s="1" t="s">
        <v>15</v>
      </c>
    </row>
    <row r="69">
      <c r="A69" s="2" t="s">
        <v>62</v>
      </c>
      <c r="B69" s="2" t="s">
        <v>62</v>
      </c>
      <c r="C69" s="2" t="s">
        <v>81</v>
      </c>
      <c r="D69" s="2" t="s">
        <v>80</v>
      </c>
      <c r="E69" s="2" t="s">
        <v>95</v>
      </c>
      <c r="F69" s="2"/>
    </row>
    <row r="73" hidden="1">
      <c r="A73" s="0" t="s">
        <v>1503</v>
      </c>
      <c r="B73" s="0">
        <v>4.462809302E-05</v>
      </c>
    </row>
    <row r="74">
      <c r="A74" s="8" t="s">
        <v>1489</v>
      </c>
      <c r="B74" s="8">
        <v>44497</v>
      </c>
      <c r="C74" s="9">
        <f>HYPERLINK(CHAR(35)&amp;CELL("address",INDEX(Holdings!AM1:AM2253,SMALL(IF(COUNTIF(Holdings!A1:A2253,A73),MATCH(B73,Holdings!Y1:Y2253,0),""),ROWS($A$1:A1)))),"ITV PLC")</f>
      </c>
    </row>
    <row r="75">
      <c r="A75" s="1" t="s">
        <v>5034</v>
      </c>
      <c r="B75" s="1" t="s">
        <v>5035</v>
      </c>
      <c r="C75" s="1" t="s">
        <v>5036</v>
      </c>
      <c r="D75" s="1" t="s">
        <v>5037</v>
      </c>
      <c r="E75" s="1" t="s">
        <v>5038</v>
      </c>
      <c r="F75" s="1" t="s">
        <v>21</v>
      </c>
      <c r="G75" s="1" t="s">
        <v>5039</v>
      </c>
      <c r="H75" s="1" t="s">
        <v>5040</v>
      </c>
      <c r="I75" s="1" t="s">
        <v>5041</v>
      </c>
      <c r="J75" s="1" t="s">
        <v>5042</v>
      </c>
    </row>
    <row r="76">
      <c r="A76" s="10" t="s">
        <v>5043</v>
      </c>
      <c r="B76" s="2" t="s">
        <v>14829</v>
      </c>
      <c r="C76" s="10" t="s">
        <v>14830</v>
      </c>
      <c r="D76" s="10" t="s">
        <v>14831</v>
      </c>
      <c r="E76" s="2"/>
      <c r="F76" s="10"/>
      <c r="G76" s="2">
        <v>100</v>
      </c>
      <c r="H76" s="10" t="s">
        <v>69</v>
      </c>
      <c r="I76" s="11">
        <v>44274</v>
      </c>
      <c r="J76" s="2">
        <v>-2750.2</v>
      </c>
    </row>
    <row r="79">
      <c r="A79" s="12" t="s">
        <v>5047</v>
      </c>
    </row>
    <row r="80">
      <c r="A80" s="1" t="s">
        <v>5048</v>
      </c>
      <c r="B80" s="1" t="s">
        <v>5049</v>
      </c>
      <c r="C80" s="1" t="s">
        <v>12</v>
      </c>
      <c r="D80" s="1" t="s">
        <v>13</v>
      </c>
      <c r="E80" s="1" t="s">
        <v>14</v>
      </c>
      <c r="F80" s="1" t="s">
        <v>15</v>
      </c>
    </row>
    <row r="81">
      <c r="A81" s="2" t="s">
        <v>62</v>
      </c>
      <c r="B81" s="2" t="s">
        <v>62</v>
      </c>
      <c r="C81" s="2" t="s">
        <v>81</v>
      </c>
      <c r="D81" s="2" t="s">
        <v>80</v>
      </c>
      <c r="E81" s="2" t="s">
        <v>95</v>
      </c>
      <c r="F81" s="2"/>
    </row>
    <row r="85" hidden="1">
      <c r="A85" s="0" t="s">
        <v>1503</v>
      </c>
      <c r="B85" s="0">
        <v>-1.7029725E-05</v>
      </c>
    </row>
    <row r="86">
      <c r="A86" s="8" t="s">
        <v>1489</v>
      </c>
      <c r="B86" s="8">
        <v>44497</v>
      </c>
      <c r="C86" s="9">
        <f>HYPERLINK(CHAR(35)&amp;CELL("address",INDEX(Holdings!AM1:AM2253,SMALL(IF(COUNTIF(Holdings!A1:A2253,A85),MATCH(B85,Holdings!Y1:Y2253,0),""),ROWS($A$1:A1)))),"ITV PLC")</f>
      </c>
    </row>
    <row r="87">
      <c r="A87" s="1" t="s">
        <v>5034</v>
      </c>
      <c r="B87" s="1" t="s">
        <v>5035</v>
      </c>
      <c r="C87" s="1" t="s">
        <v>5036</v>
      </c>
      <c r="D87" s="1" t="s">
        <v>5037</v>
      </c>
      <c r="E87" s="1" t="s">
        <v>5038</v>
      </c>
      <c r="F87" s="1" t="s">
        <v>21</v>
      </c>
      <c r="G87" s="1" t="s">
        <v>5039</v>
      </c>
      <c r="H87" s="1" t="s">
        <v>5040</v>
      </c>
      <c r="I87" s="1" t="s">
        <v>5041</v>
      </c>
      <c r="J87" s="1" t="s">
        <v>5042</v>
      </c>
    </row>
    <row r="88">
      <c r="A88" s="10" t="s">
        <v>5043</v>
      </c>
      <c r="B88" s="2" t="s">
        <v>14829</v>
      </c>
      <c r="C88" s="10" t="s">
        <v>14830</v>
      </c>
      <c r="D88" s="10" t="s">
        <v>5046</v>
      </c>
      <c r="E88" s="2"/>
      <c r="F88" s="10"/>
      <c r="G88" s="2">
        <v>50</v>
      </c>
      <c r="H88" s="10" t="s">
        <v>69</v>
      </c>
      <c r="I88" s="11">
        <v>44274</v>
      </c>
      <c r="J88" s="2">
        <v>18798.06</v>
      </c>
    </row>
    <row r="91">
      <c r="A91" s="12" t="s">
        <v>5047</v>
      </c>
    </row>
    <row r="92">
      <c r="A92" s="1" t="s">
        <v>5048</v>
      </c>
      <c r="B92" s="1" t="s">
        <v>5049</v>
      </c>
      <c r="C92" s="1" t="s">
        <v>12</v>
      </c>
      <c r="D92" s="1" t="s">
        <v>13</v>
      </c>
      <c r="E92" s="1" t="s">
        <v>14</v>
      </c>
      <c r="F92" s="1" t="s">
        <v>15</v>
      </c>
    </row>
    <row r="93">
      <c r="A93" s="2" t="s">
        <v>62</v>
      </c>
      <c r="B93" s="2" t="s">
        <v>62</v>
      </c>
      <c r="C93" s="2" t="s">
        <v>81</v>
      </c>
      <c r="D93" s="2" t="s">
        <v>80</v>
      </c>
      <c r="E93" s="2" t="s">
        <v>95</v>
      </c>
      <c r="F93" s="2"/>
    </row>
  </sheetData>
  <headerFooter/>
</worksheet>
</file>

<file path=xl/worksheets/sheet18.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J93"/>
  <sheetViews>
    <sheetView workbookViewId="0" showGridLines="0"/>
  </sheetViews>
  <sheetFormatPr defaultRowHeight="15"/>
  <cols>
    <col min="1" max="1" width="34.5" customWidth="1"/>
    <col min="2" max="2" width="34.5" customWidth="1"/>
    <col min="3" max="3" width="34.5" customWidth="1"/>
    <col min="4" max="4" width="21.679622650146484" customWidth="1"/>
    <col min="5" max="5" width="16.523372650146484" customWidth="1"/>
    <col min="6" max="6" width="15.9218111038208" customWidth="1"/>
    <col min="7" max="7" width="17.370471954345703" customWidth="1"/>
    <col min="8" max="8" width="27.44561767578125" customWidth="1"/>
    <col min="9" max="9" width="12.446456909179688" customWidth="1"/>
    <col min="10" max="10" width="27.31671142578125" customWidth="1"/>
  </cols>
  <sheetData>
    <row r="1" hidden="1">
      <c r="A1" s="0" t="s">
        <v>1504</v>
      </c>
      <c r="B1" s="0">
        <v>-0.0002083345328</v>
      </c>
    </row>
    <row r="2">
      <c r="A2" s="8" t="s">
        <v>1505</v>
      </c>
      <c r="B2" s="8">
        <v>44314</v>
      </c>
      <c r="C2" s="9">
        <f>HYPERLINK(CHAR(35)&amp;CELL("address",INDEX(Holdings!AM1:AM2253,SMALL(IF(COUNTIF(Holdings!A1:A2253,A1),MATCH(B1,Holdings!Y1:Y2253,0),""),ROWS($A$1:A1)))),"ITV PLC")</f>
      </c>
    </row>
    <row r="3">
      <c r="A3" s="1" t="s">
        <v>5034</v>
      </c>
      <c r="B3" s="1" t="s">
        <v>5035</v>
      </c>
      <c r="C3" s="1" t="s">
        <v>5036</v>
      </c>
      <c r="D3" s="1" t="s">
        <v>5037</v>
      </c>
      <c r="E3" s="1" t="s">
        <v>5038</v>
      </c>
      <c r="F3" s="1" t="s">
        <v>21</v>
      </c>
      <c r="G3" s="1" t="s">
        <v>5039</v>
      </c>
      <c r="H3" s="1" t="s">
        <v>5040</v>
      </c>
      <c r="I3" s="1" t="s">
        <v>5041</v>
      </c>
      <c r="J3" s="1" t="s">
        <v>5042</v>
      </c>
    </row>
    <row r="4">
      <c r="A4" s="10" t="s">
        <v>5043</v>
      </c>
      <c r="B4" s="2" t="s">
        <v>14829</v>
      </c>
      <c r="C4" s="10" t="s">
        <v>14830</v>
      </c>
      <c r="D4" s="10" t="s">
        <v>5046</v>
      </c>
      <c r="E4" s="2"/>
      <c r="F4" s="10"/>
      <c r="G4" s="2">
        <v>50</v>
      </c>
      <c r="H4" s="10" t="s">
        <v>69</v>
      </c>
      <c r="I4" s="11">
        <v>44393</v>
      </c>
      <c r="J4" s="2">
        <v>1729.97</v>
      </c>
    </row>
    <row r="7">
      <c r="A7" s="12" t="s">
        <v>5047</v>
      </c>
    </row>
    <row r="8">
      <c r="A8" s="1" t="s">
        <v>5048</v>
      </c>
      <c r="B8" s="1" t="s">
        <v>5049</v>
      </c>
      <c r="C8" s="1" t="s">
        <v>12</v>
      </c>
      <c r="D8" s="1" t="s">
        <v>13</v>
      </c>
      <c r="E8" s="1" t="s">
        <v>14</v>
      </c>
      <c r="F8" s="1" t="s">
        <v>15</v>
      </c>
    </row>
    <row r="9">
      <c r="A9" s="2" t="s">
        <v>62</v>
      </c>
      <c r="B9" s="2" t="s">
        <v>62</v>
      </c>
      <c r="C9" s="2" t="s">
        <v>81</v>
      </c>
      <c r="D9" s="2" t="s">
        <v>80</v>
      </c>
      <c r="E9" s="2" t="s">
        <v>95</v>
      </c>
      <c r="F9" s="2"/>
    </row>
    <row r="13" hidden="1">
      <c r="A13" s="0" t="s">
        <v>1504</v>
      </c>
      <c r="B13" s="0">
        <v>0.00031367221802</v>
      </c>
    </row>
    <row r="14">
      <c r="A14" s="8" t="s">
        <v>1505</v>
      </c>
      <c r="B14" s="8">
        <v>44314</v>
      </c>
      <c r="C14" s="9">
        <f>HYPERLINK(CHAR(35)&amp;CELL("address",INDEX(Holdings!AM1:AM2253,SMALL(IF(COUNTIF(Holdings!A1:A2253,A13),MATCH(B13,Holdings!Y1:Y2253,0),""),ROWS($A$1:A1)))),"ITV PLC")</f>
      </c>
    </row>
    <row r="15">
      <c r="A15" s="1" t="s">
        <v>5034</v>
      </c>
      <c r="B15" s="1" t="s">
        <v>5035</v>
      </c>
      <c r="C15" s="1" t="s">
        <v>5036</v>
      </c>
      <c r="D15" s="1" t="s">
        <v>5037</v>
      </c>
      <c r="E15" s="1" t="s">
        <v>5038</v>
      </c>
      <c r="F15" s="1" t="s">
        <v>21</v>
      </c>
      <c r="G15" s="1" t="s">
        <v>5039</v>
      </c>
      <c r="H15" s="1" t="s">
        <v>5040</v>
      </c>
      <c r="I15" s="1" t="s">
        <v>5041</v>
      </c>
      <c r="J15" s="1" t="s">
        <v>5042</v>
      </c>
    </row>
    <row r="16">
      <c r="A16" s="10" t="s">
        <v>5043</v>
      </c>
      <c r="B16" s="2" t="s">
        <v>14829</v>
      </c>
      <c r="C16" s="10" t="s">
        <v>14830</v>
      </c>
      <c r="D16" s="10" t="s">
        <v>14831</v>
      </c>
      <c r="E16" s="2"/>
      <c r="F16" s="10"/>
      <c r="G16" s="2">
        <v>100</v>
      </c>
      <c r="H16" s="10" t="s">
        <v>69</v>
      </c>
      <c r="I16" s="11">
        <v>44393</v>
      </c>
      <c r="J16" s="2">
        <v>399.39</v>
      </c>
    </row>
    <row r="19">
      <c r="A19" s="12" t="s">
        <v>5047</v>
      </c>
    </row>
    <row r="20">
      <c r="A20" s="1" t="s">
        <v>5048</v>
      </c>
      <c r="B20" s="1" t="s">
        <v>5049</v>
      </c>
      <c r="C20" s="1" t="s">
        <v>12</v>
      </c>
      <c r="D20" s="1" t="s">
        <v>13</v>
      </c>
      <c r="E20" s="1" t="s">
        <v>14</v>
      </c>
      <c r="F20" s="1" t="s">
        <v>15</v>
      </c>
    </row>
    <row r="21">
      <c r="A21" s="2" t="s">
        <v>62</v>
      </c>
      <c r="B21" s="2" t="s">
        <v>62</v>
      </c>
      <c r="C21" s="2" t="s">
        <v>81</v>
      </c>
      <c r="D21" s="2" t="s">
        <v>80</v>
      </c>
      <c r="E21" s="2" t="s">
        <v>95</v>
      </c>
      <c r="F21" s="2"/>
    </row>
    <row r="25" hidden="1">
      <c r="A25" s="0" t="s">
        <v>1504</v>
      </c>
      <c r="B25" s="0">
        <v>-5.98474107E-05</v>
      </c>
    </row>
    <row r="26">
      <c r="A26" s="8" t="s">
        <v>1505</v>
      </c>
      <c r="B26" s="8">
        <v>44314</v>
      </c>
      <c r="C26" s="9">
        <f>HYPERLINK(CHAR(35)&amp;CELL("address",INDEX(Holdings!AM1:AM2253,SMALL(IF(COUNTIF(Holdings!A1:A2253,A25),MATCH(B25,Holdings!Y1:Y2253,0),""),ROWS($A$1:A1)))),"ITV PLC")</f>
      </c>
    </row>
    <row r="27">
      <c r="A27" s="1" t="s">
        <v>5034</v>
      </c>
      <c r="B27" s="1" t="s">
        <v>5035</v>
      </c>
      <c r="C27" s="1" t="s">
        <v>5036</v>
      </c>
      <c r="D27" s="1" t="s">
        <v>5037</v>
      </c>
      <c r="E27" s="1" t="s">
        <v>5038</v>
      </c>
      <c r="F27" s="1" t="s">
        <v>21</v>
      </c>
      <c r="G27" s="1" t="s">
        <v>5039</v>
      </c>
      <c r="H27" s="1" t="s">
        <v>5040</v>
      </c>
      <c r="I27" s="1" t="s">
        <v>5041</v>
      </c>
      <c r="J27" s="1" t="s">
        <v>5042</v>
      </c>
    </row>
    <row r="28">
      <c r="A28" s="10" t="s">
        <v>5043</v>
      </c>
      <c r="B28" s="2" t="s">
        <v>14829</v>
      </c>
      <c r="C28" s="10" t="s">
        <v>14830</v>
      </c>
      <c r="D28" s="10" t="s">
        <v>5046</v>
      </c>
      <c r="E28" s="2"/>
      <c r="F28" s="10"/>
      <c r="G28" s="2">
        <v>50</v>
      </c>
      <c r="H28" s="10" t="s">
        <v>69</v>
      </c>
      <c r="I28" s="11">
        <v>44274</v>
      </c>
      <c r="J28" s="2">
        <v>5323.82</v>
      </c>
    </row>
    <row r="31">
      <c r="A31" s="12" t="s">
        <v>5047</v>
      </c>
    </row>
    <row r="32">
      <c r="A32" s="1" t="s">
        <v>5048</v>
      </c>
      <c r="B32" s="1" t="s">
        <v>5049</v>
      </c>
      <c r="C32" s="1" t="s">
        <v>12</v>
      </c>
      <c r="D32" s="1" t="s">
        <v>13</v>
      </c>
      <c r="E32" s="1" t="s">
        <v>14</v>
      </c>
      <c r="F32" s="1" t="s">
        <v>15</v>
      </c>
    </row>
    <row r="33">
      <c r="A33" s="2" t="s">
        <v>62</v>
      </c>
      <c r="B33" s="2" t="s">
        <v>62</v>
      </c>
      <c r="C33" s="2" t="s">
        <v>81</v>
      </c>
      <c r="D33" s="2" t="s">
        <v>80</v>
      </c>
      <c r="E33" s="2" t="s">
        <v>95</v>
      </c>
      <c r="F33" s="2"/>
    </row>
    <row r="37" hidden="1">
      <c r="A37" s="0" t="s">
        <v>1504</v>
      </c>
      <c r="B37" s="0">
        <v>0.00015683610901</v>
      </c>
    </row>
    <row r="38">
      <c r="A38" s="8" t="s">
        <v>1505</v>
      </c>
      <c r="B38" s="8">
        <v>44314</v>
      </c>
      <c r="C38" s="9">
        <f>HYPERLINK(CHAR(35)&amp;CELL("address",INDEX(Holdings!AM1:AM2253,SMALL(IF(COUNTIF(Holdings!A1:A2253,A37),MATCH(B37,Holdings!Y1:Y2253,0),""),ROWS($A$1:A1)))),"ITV PLC")</f>
      </c>
    </row>
    <row r="39">
      <c r="A39" s="1" t="s">
        <v>5034</v>
      </c>
      <c r="B39" s="1" t="s">
        <v>5035</v>
      </c>
      <c r="C39" s="1" t="s">
        <v>5036</v>
      </c>
      <c r="D39" s="1" t="s">
        <v>5037</v>
      </c>
      <c r="E39" s="1" t="s">
        <v>5038</v>
      </c>
      <c r="F39" s="1" t="s">
        <v>21</v>
      </c>
      <c r="G39" s="1" t="s">
        <v>5039</v>
      </c>
      <c r="H39" s="1" t="s">
        <v>5040</v>
      </c>
      <c r="I39" s="1" t="s">
        <v>5041</v>
      </c>
      <c r="J39" s="1" t="s">
        <v>5042</v>
      </c>
    </row>
    <row r="40">
      <c r="A40" s="10" t="s">
        <v>5043</v>
      </c>
      <c r="B40" s="2" t="s">
        <v>14829</v>
      </c>
      <c r="C40" s="10" t="s">
        <v>14830</v>
      </c>
      <c r="D40" s="10" t="s">
        <v>14831</v>
      </c>
      <c r="E40" s="2"/>
      <c r="F40" s="10"/>
      <c r="G40" s="2">
        <v>100</v>
      </c>
      <c r="H40" s="10" t="s">
        <v>69</v>
      </c>
      <c r="I40" s="11">
        <v>44274</v>
      </c>
      <c r="J40" s="2">
        <v>-780.1</v>
      </c>
    </row>
    <row r="43">
      <c r="A43" s="12" t="s">
        <v>5047</v>
      </c>
    </row>
    <row r="44">
      <c r="A44" s="1" t="s">
        <v>5048</v>
      </c>
      <c r="B44" s="1" t="s">
        <v>5049</v>
      </c>
      <c r="C44" s="1" t="s">
        <v>12</v>
      </c>
      <c r="D44" s="1" t="s">
        <v>13</v>
      </c>
      <c r="E44" s="1" t="s">
        <v>14</v>
      </c>
      <c r="F44" s="1" t="s">
        <v>15</v>
      </c>
    </row>
    <row r="45">
      <c r="A45" s="2" t="s">
        <v>62</v>
      </c>
      <c r="B45" s="2" t="s">
        <v>62</v>
      </c>
      <c r="C45" s="2" t="s">
        <v>81</v>
      </c>
      <c r="D45" s="2" t="s">
        <v>80</v>
      </c>
      <c r="E45" s="2" t="s">
        <v>95</v>
      </c>
      <c r="F45" s="2"/>
    </row>
    <row r="48">
      <c r="A48" s="15" t="s">
        <v>14832</v>
      </c>
    </row>
    <row r="49" hidden="1">
      <c r="A49" s="0" t="s">
        <v>1508</v>
      </c>
      <c r="B49" s="0">
        <v>-0.0002083345328</v>
      </c>
    </row>
    <row r="50">
      <c r="A50" s="8" t="s">
        <v>1505</v>
      </c>
      <c r="B50" s="8">
        <v>44497</v>
      </c>
      <c r="C50" s="9">
        <f>HYPERLINK(CHAR(35)&amp;CELL("address",INDEX(Holdings!AM1:AM2253,SMALL(IF(COUNTIF(Holdings!A1:A2253,A49),MATCH(B49,Holdings!Y1:Y2253,0),""),ROWS($A$1:A1)))),"ITV PLC")</f>
      </c>
    </row>
    <row r="51">
      <c r="A51" s="1" t="s">
        <v>5034</v>
      </c>
      <c r="B51" s="1" t="s">
        <v>5035</v>
      </c>
      <c r="C51" s="1" t="s">
        <v>5036</v>
      </c>
      <c r="D51" s="1" t="s">
        <v>5037</v>
      </c>
      <c r="E51" s="1" t="s">
        <v>5038</v>
      </c>
      <c r="F51" s="1" t="s">
        <v>21</v>
      </c>
      <c r="G51" s="1" t="s">
        <v>5039</v>
      </c>
      <c r="H51" s="1" t="s">
        <v>5040</v>
      </c>
      <c r="I51" s="1" t="s">
        <v>5041</v>
      </c>
      <c r="J51" s="1" t="s">
        <v>5042</v>
      </c>
    </row>
    <row r="52">
      <c r="A52" s="10" t="s">
        <v>5043</v>
      </c>
      <c r="B52" s="2" t="s">
        <v>14829</v>
      </c>
      <c r="C52" s="10" t="s">
        <v>14830</v>
      </c>
      <c r="D52" s="10" t="s">
        <v>5046</v>
      </c>
      <c r="E52" s="2"/>
      <c r="F52" s="10"/>
      <c r="G52" s="2">
        <v>50</v>
      </c>
      <c r="H52" s="10" t="s">
        <v>69</v>
      </c>
      <c r="I52" s="11">
        <v>44393</v>
      </c>
      <c r="J52" s="2">
        <v>1729.97</v>
      </c>
    </row>
    <row r="55">
      <c r="A55" s="12" t="s">
        <v>5047</v>
      </c>
    </row>
    <row r="56">
      <c r="A56" s="1" t="s">
        <v>5048</v>
      </c>
      <c r="B56" s="1" t="s">
        <v>5049</v>
      </c>
      <c r="C56" s="1" t="s">
        <v>12</v>
      </c>
      <c r="D56" s="1" t="s">
        <v>13</v>
      </c>
      <c r="E56" s="1" t="s">
        <v>14</v>
      </c>
      <c r="F56" s="1" t="s">
        <v>15</v>
      </c>
    </row>
    <row r="57">
      <c r="A57" s="2" t="s">
        <v>62</v>
      </c>
      <c r="B57" s="2" t="s">
        <v>62</v>
      </c>
      <c r="C57" s="2" t="s">
        <v>81</v>
      </c>
      <c r="D57" s="2" t="s">
        <v>80</v>
      </c>
      <c r="E57" s="2" t="s">
        <v>95</v>
      </c>
      <c r="F57" s="2"/>
    </row>
    <row r="61" hidden="1">
      <c r="A61" s="0" t="s">
        <v>1508</v>
      </c>
      <c r="B61" s="0">
        <v>0.00031367221802</v>
      </c>
    </row>
    <row r="62">
      <c r="A62" s="8" t="s">
        <v>1505</v>
      </c>
      <c r="B62" s="8">
        <v>44497</v>
      </c>
      <c r="C62" s="9">
        <f>HYPERLINK(CHAR(35)&amp;CELL("address",INDEX(Holdings!AM1:AM2253,SMALL(IF(COUNTIF(Holdings!A1:A2253,A61),MATCH(B61,Holdings!Y1:Y2253,0),""),ROWS($A$1:A1)))),"ITV PLC")</f>
      </c>
    </row>
    <row r="63">
      <c r="A63" s="1" t="s">
        <v>5034</v>
      </c>
      <c r="B63" s="1" t="s">
        <v>5035</v>
      </c>
      <c r="C63" s="1" t="s">
        <v>5036</v>
      </c>
      <c r="D63" s="1" t="s">
        <v>5037</v>
      </c>
      <c r="E63" s="1" t="s">
        <v>5038</v>
      </c>
      <c r="F63" s="1" t="s">
        <v>21</v>
      </c>
      <c r="G63" s="1" t="s">
        <v>5039</v>
      </c>
      <c r="H63" s="1" t="s">
        <v>5040</v>
      </c>
      <c r="I63" s="1" t="s">
        <v>5041</v>
      </c>
      <c r="J63" s="1" t="s">
        <v>5042</v>
      </c>
    </row>
    <row r="64">
      <c r="A64" s="10" t="s">
        <v>5043</v>
      </c>
      <c r="B64" s="2" t="s">
        <v>14829</v>
      </c>
      <c r="C64" s="10" t="s">
        <v>14830</v>
      </c>
      <c r="D64" s="10" t="s">
        <v>14831</v>
      </c>
      <c r="E64" s="2"/>
      <c r="F64" s="10"/>
      <c r="G64" s="2">
        <v>100</v>
      </c>
      <c r="H64" s="10" t="s">
        <v>69</v>
      </c>
      <c r="I64" s="11">
        <v>44393</v>
      </c>
      <c r="J64" s="2">
        <v>399.39</v>
      </c>
    </row>
    <row r="67">
      <c r="A67" s="12" t="s">
        <v>5047</v>
      </c>
    </row>
    <row r="68">
      <c r="A68" s="1" t="s">
        <v>5048</v>
      </c>
      <c r="B68" s="1" t="s">
        <v>5049</v>
      </c>
      <c r="C68" s="1" t="s">
        <v>12</v>
      </c>
      <c r="D68" s="1" t="s">
        <v>13</v>
      </c>
      <c r="E68" s="1" t="s">
        <v>14</v>
      </c>
      <c r="F68" s="1" t="s">
        <v>15</v>
      </c>
    </row>
    <row r="69">
      <c r="A69" s="2" t="s">
        <v>62</v>
      </c>
      <c r="B69" s="2" t="s">
        <v>62</v>
      </c>
      <c r="C69" s="2" t="s">
        <v>81</v>
      </c>
      <c r="D69" s="2" t="s">
        <v>80</v>
      </c>
      <c r="E69" s="2" t="s">
        <v>95</v>
      </c>
      <c r="F69" s="2"/>
    </row>
    <row r="73" hidden="1">
      <c r="A73" s="0" t="s">
        <v>1508</v>
      </c>
      <c r="B73" s="0">
        <v>-5.98474107E-05</v>
      </c>
    </row>
    <row r="74">
      <c r="A74" s="8" t="s">
        <v>1505</v>
      </c>
      <c r="B74" s="8">
        <v>44497</v>
      </c>
      <c r="C74" s="9">
        <f>HYPERLINK(CHAR(35)&amp;CELL("address",INDEX(Holdings!AM1:AM2253,SMALL(IF(COUNTIF(Holdings!A1:A2253,A73),MATCH(B73,Holdings!Y1:Y2253,0),""),ROWS($A$1:A1)))),"ITV PLC")</f>
      </c>
    </row>
    <row r="75">
      <c r="A75" s="1" t="s">
        <v>5034</v>
      </c>
      <c r="B75" s="1" t="s">
        <v>5035</v>
      </c>
      <c r="C75" s="1" t="s">
        <v>5036</v>
      </c>
      <c r="D75" s="1" t="s">
        <v>5037</v>
      </c>
      <c r="E75" s="1" t="s">
        <v>5038</v>
      </c>
      <c r="F75" s="1" t="s">
        <v>21</v>
      </c>
      <c r="G75" s="1" t="s">
        <v>5039</v>
      </c>
      <c r="H75" s="1" t="s">
        <v>5040</v>
      </c>
      <c r="I75" s="1" t="s">
        <v>5041</v>
      </c>
      <c r="J75" s="1" t="s">
        <v>5042</v>
      </c>
    </row>
    <row r="76">
      <c r="A76" s="10" t="s">
        <v>5043</v>
      </c>
      <c r="B76" s="2" t="s">
        <v>14829</v>
      </c>
      <c r="C76" s="10" t="s">
        <v>14830</v>
      </c>
      <c r="D76" s="10" t="s">
        <v>5046</v>
      </c>
      <c r="E76" s="2"/>
      <c r="F76" s="10"/>
      <c r="G76" s="2">
        <v>50</v>
      </c>
      <c r="H76" s="10" t="s">
        <v>69</v>
      </c>
      <c r="I76" s="11">
        <v>44274</v>
      </c>
      <c r="J76" s="2">
        <v>5323.82</v>
      </c>
    </row>
    <row r="79">
      <c r="A79" s="12" t="s">
        <v>5047</v>
      </c>
    </row>
    <row r="80">
      <c r="A80" s="1" t="s">
        <v>5048</v>
      </c>
      <c r="B80" s="1" t="s">
        <v>5049</v>
      </c>
      <c r="C80" s="1" t="s">
        <v>12</v>
      </c>
      <c r="D80" s="1" t="s">
        <v>13</v>
      </c>
      <c r="E80" s="1" t="s">
        <v>14</v>
      </c>
      <c r="F80" s="1" t="s">
        <v>15</v>
      </c>
    </row>
    <row r="81">
      <c r="A81" s="2" t="s">
        <v>62</v>
      </c>
      <c r="B81" s="2" t="s">
        <v>62</v>
      </c>
      <c r="C81" s="2" t="s">
        <v>81</v>
      </c>
      <c r="D81" s="2" t="s">
        <v>80</v>
      </c>
      <c r="E81" s="2" t="s">
        <v>95</v>
      </c>
      <c r="F81" s="2"/>
    </row>
    <row r="85" hidden="1">
      <c r="A85" s="0" t="s">
        <v>1508</v>
      </c>
      <c r="B85" s="0">
        <v>0.00015683610901</v>
      </c>
    </row>
    <row r="86">
      <c r="A86" s="8" t="s">
        <v>1505</v>
      </c>
      <c r="B86" s="8">
        <v>44497</v>
      </c>
      <c r="C86" s="9">
        <f>HYPERLINK(CHAR(35)&amp;CELL("address",INDEX(Holdings!AM1:AM2253,SMALL(IF(COUNTIF(Holdings!A1:A2253,A85),MATCH(B85,Holdings!Y1:Y2253,0),""),ROWS($A$1:A1)))),"ITV PLC")</f>
      </c>
    </row>
    <row r="87">
      <c r="A87" s="1" t="s">
        <v>5034</v>
      </c>
      <c r="B87" s="1" t="s">
        <v>5035</v>
      </c>
      <c r="C87" s="1" t="s">
        <v>5036</v>
      </c>
      <c r="D87" s="1" t="s">
        <v>5037</v>
      </c>
      <c r="E87" s="1" t="s">
        <v>5038</v>
      </c>
      <c r="F87" s="1" t="s">
        <v>21</v>
      </c>
      <c r="G87" s="1" t="s">
        <v>5039</v>
      </c>
      <c r="H87" s="1" t="s">
        <v>5040</v>
      </c>
      <c r="I87" s="1" t="s">
        <v>5041</v>
      </c>
      <c r="J87" s="1" t="s">
        <v>5042</v>
      </c>
    </row>
    <row r="88">
      <c r="A88" s="10" t="s">
        <v>5043</v>
      </c>
      <c r="B88" s="2" t="s">
        <v>14829</v>
      </c>
      <c r="C88" s="10" t="s">
        <v>14830</v>
      </c>
      <c r="D88" s="10" t="s">
        <v>14831</v>
      </c>
      <c r="E88" s="2"/>
      <c r="F88" s="10"/>
      <c r="G88" s="2">
        <v>100</v>
      </c>
      <c r="H88" s="10" t="s">
        <v>69</v>
      </c>
      <c r="I88" s="11">
        <v>44274</v>
      </c>
      <c r="J88" s="2">
        <v>-780.1</v>
      </c>
    </row>
    <row r="91">
      <c r="A91" s="12" t="s">
        <v>5047</v>
      </c>
    </row>
    <row r="92">
      <c r="A92" s="1" t="s">
        <v>5048</v>
      </c>
      <c r="B92" s="1" t="s">
        <v>5049</v>
      </c>
      <c r="C92" s="1" t="s">
        <v>12</v>
      </c>
      <c r="D92" s="1" t="s">
        <v>13</v>
      </c>
      <c r="E92" s="1" t="s">
        <v>14</v>
      </c>
      <c r="F92" s="1" t="s">
        <v>15</v>
      </c>
    </row>
    <row r="93">
      <c r="A93" s="2" t="s">
        <v>62</v>
      </c>
      <c r="B93" s="2" t="s">
        <v>62</v>
      </c>
      <c r="C93" s="2" t="s">
        <v>81</v>
      </c>
      <c r="D93" s="2" t="s">
        <v>80</v>
      </c>
      <c r="E93" s="2" t="s">
        <v>95</v>
      </c>
      <c r="F93" s="2"/>
    </row>
  </sheetData>
  <headerFooter/>
</worksheet>
</file>

<file path=xl/worksheets/sheet19.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743"/>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30.026655197143555" customWidth="1"/>
    <col min="7" max="7" width="12.36575984954834" customWidth="1"/>
    <col min="8" max="8" width="16.403675079345703" customWidth="1"/>
    <col min="9" max="9" width="12.088384628295898" customWidth="1"/>
    <col min="10" max="10" width="29.700204849243164" customWidth="1"/>
    <col min="11" max="11" width="27.40853881835937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1540</v>
      </c>
      <c r="B1" s="0">
        <v>-0.0645224599847</v>
      </c>
    </row>
    <row r="2">
      <c r="A2" s="8" t="s">
        <v>1544</v>
      </c>
      <c r="B2" s="8">
        <v>44344</v>
      </c>
      <c r="C2" s="9">
        <f>HYPERLINK(CHAR(35)&amp;CELL("address",INDEX(Holdings!AM1:AM2253,SMALL(IF(COUNTIF(Holdings!A1:A2253,A1),MATCH(B1,Holdings!Y1:Y2253,0),""),ROWS($A$1:A1)))),"Long: BXIISISB4 TRS USD R V 01MFEDL0 PAY FEDL01-1.05 BPS / Short: BXIISISB4 TRS USD P E BBG00PSSH7H0")</f>
      </c>
    </row>
    <row r="3">
      <c r="A3" s="1" t="s">
        <v>5034</v>
      </c>
      <c r="B3" s="1" t="s">
        <v>5035</v>
      </c>
      <c r="C3" s="1" t="s">
        <v>5042</v>
      </c>
      <c r="D3" s="1" t="s">
        <v>5050</v>
      </c>
      <c r="E3" s="1" t="s">
        <v>5051</v>
      </c>
      <c r="F3" s="1" t="s">
        <v>5052</v>
      </c>
      <c r="G3" s="1" t="s">
        <v>5053</v>
      </c>
      <c r="H3" s="1" t="s">
        <v>5054</v>
      </c>
      <c r="I3" s="1" t="s">
        <v>21</v>
      </c>
      <c r="J3" s="1" t="s">
        <v>5055</v>
      </c>
      <c r="K3" s="1" t="s">
        <v>7227</v>
      </c>
      <c r="L3" s="1" t="s">
        <v>5056</v>
      </c>
      <c r="M3" s="1" t="s">
        <v>5057</v>
      </c>
      <c r="N3" s="1" t="s">
        <v>5058</v>
      </c>
      <c r="O3" s="1" t="s">
        <v>5059</v>
      </c>
      <c r="P3" s="1" t="s">
        <v>5060</v>
      </c>
      <c r="Q3" s="1" t="s">
        <v>407</v>
      </c>
      <c r="R3" s="1" t="s">
        <v>21</v>
      </c>
      <c r="S3" s="1" t="s">
        <v>5042</v>
      </c>
    </row>
    <row r="4">
      <c r="A4" s="10" t="s">
        <v>2808</v>
      </c>
      <c r="B4" s="2" t="s">
        <v>14833</v>
      </c>
      <c r="C4" s="2">
        <v>-393612.28</v>
      </c>
      <c r="D4" s="10" t="s">
        <v>184</v>
      </c>
      <c r="E4" s="10" t="s">
        <v>5062</v>
      </c>
      <c r="F4" s="2" t="s">
        <v>14834</v>
      </c>
      <c r="G4" s="2">
        <v>-1.05</v>
      </c>
      <c r="H4" s="2">
        <v>-3420.67</v>
      </c>
      <c r="I4" s="10" t="s">
        <v>69</v>
      </c>
      <c r="J4" s="10" t="s">
        <v>14835</v>
      </c>
      <c r="K4" s="2" t="s">
        <v>14836</v>
      </c>
      <c r="L4" s="11">
        <v>44333</v>
      </c>
      <c r="M4" s="2">
        <v>0</v>
      </c>
      <c r="N4" s="10" t="s">
        <v>69</v>
      </c>
      <c r="O4" s="2">
        <v>0</v>
      </c>
      <c r="P4" s="10" t="s">
        <v>69</v>
      </c>
      <c r="Q4" s="2">
        <v>528969.2</v>
      </c>
      <c r="R4" s="10" t="s">
        <v>69</v>
      </c>
      <c r="S4" s="2">
        <v>-393612.28</v>
      </c>
    </row>
    <row r="7">
      <c r="A7" s="12" t="s">
        <v>5065</v>
      </c>
    </row>
    <row r="8">
      <c r="A8" s="1" t="s">
        <v>5066</v>
      </c>
      <c r="B8" s="1" t="s">
        <v>5067</v>
      </c>
      <c r="C8" s="1" t="s">
        <v>5068</v>
      </c>
    </row>
    <row r="9">
      <c r="A9" s="2" t="s">
        <v>14837</v>
      </c>
      <c r="B9" s="2" t="s">
        <v>14838</v>
      </c>
      <c r="C9" s="2"/>
    </row>
    <row r="11">
      <c r="A11" s="1" t="s">
        <v>10</v>
      </c>
      <c r="B11" s="1" t="s">
        <v>5070</v>
      </c>
      <c r="C11" s="1" t="s">
        <v>407</v>
      </c>
      <c r="D11" s="1" t="s">
        <v>21</v>
      </c>
      <c r="E11" s="1" t="s">
        <v>23</v>
      </c>
      <c r="F11" s="1" t="s">
        <v>5071</v>
      </c>
    </row>
    <row r="12">
      <c r="A12" s="2" t="s">
        <v>7232</v>
      </c>
      <c r="B12" s="2" t="s">
        <v>14839</v>
      </c>
      <c r="C12" s="2">
        <v>-143.69</v>
      </c>
      <c r="D12" s="2" t="s">
        <v>69</v>
      </c>
      <c r="E12" s="2">
        <v>-3967.28</v>
      </c>
      <c r="F12" s="2" t="s">
        <v>69</v>
      </c>
    </row>
    <row r="13">
      <c r="A13" s="2" t="s">
        <v>7234</v>
      </c>
      <c r="B13" s="2" t="s">
        <v>14840</v>
      </c>
      <c r="C13" s="2">
        <v>-103.77</v>
      </c>
      <c r="D13" s="2" t="s">
        <v>69</v>
      </c>
      <c r="E13" s="2">
        <v>-3967.28</v>
      </c>
      <c r="F13" s="2" t="s">
        <v>69</v>
      </c>
    </row>
    <row r="14">
      <c r="A14" s="2" t="s">
        <v>7236</v>
      </c>
      <c r="B14" s="2" t="s">
        <v>14841</v>
      </c>
      <c r="C14" s="2">
        <v>-144.58</v>
      </c>
      <c r="D14" s="2" t="s">
        <v>69</v>
      </c>
      <c r="E14" s="2">
        <v>-3967.28</v>
      </c>
      <c r="F14" s="2" t="s">
        <v>69</v>
      </c>
    </row>
    <row r="15">
      <c r="A15" s="2" t="s">
        <v>7240</v>
      </c>
      <c r="B15" s="2" t="s">
        <v>14842</v>
      </c>
      <c r="C15" s="2">
        <v>-122.3</v>
      </c>
      <c r="D15" s="2" t="s">
        <v>69</v>
      </c>
      <c r="E15" s="2">
        <v>-3967.28</v>
      </c>
      <c r="F15" s="2" t="s">
        <v>69</v>
      </c>
    </row>
    <row r="16">
      <c r="A16" s="2" t="s">
        <v>14843</v>
      </c>
      <c r="B16" s="2" t="s">
        <v>14844</v>
      </c>
      <c r="C16" s="2">
        <v>-146.99</v>
      </c>
      <c r="D16" s="2" t="s">
        <v>69</v>
      </c>
      <c r="E16" s="2">
        <v>-3967.28</v>
      </c>
      <c r="F16" s="2" t="s">
        <v>69</v>
      </c>
    </row>
    <row r="17">
      <c r="A17" s="2" t="s">
        <v>14845</v>
      </c>
      <c r="B17" s="2" t="s">
        <v>14846</v>
      </c>
      <c r="C17" s="2">
        <v>-24.04</v>
      </c>
      <c r="D17" s="2" t="s">
        <v>69</v>
      </c>
      <c r="E17" s="2">
        <v>-3967.28</v>
      </c>
      <c r="F17" s="2" t="s">
        <v>69</v>
      </c>
    </row>
    <row r="18">
      <c r="A18" s="2" t="s">
        <v>14847</v>
      </c>
      <c r="B18" s="2" t="s">
        <v>14848</v>
      </c>
      <c r="C18" s="2">
        <v>-222.01</v>
      </c>
      <c r="D18" s="2" t="s">
        <v>69</v>
      </c>
      <c r="E18" s="2">
        <v>-3967.28</v>
      </c>
      <c r="F18" s="2" t="s">
        <v>69</v>
      </c>
    </row>
    <row r="19">
      <c r="A19" s="2" t="s">
        <v>14849</v>
      </c>
      <c r="B19" s="2" t="s">
        <v>14850</v>
      </c>
      <c r="C19" s="2">
        <v>-84.48</v>
      </c>
      <c r="D19" s="2" t="s">
        <v>69</v>
      </c>
      <c r="E19" s="2">
        <v>-3967.28</v>
      </c>
      <c r="F19" s="2" t="s">
        <v>69</v>
      </c>
    </row>
    <row r="20">
      <c r="A20" s="2" t="s">
        <v>14851</v>
      </c>
      <c r="B20" s="2" t="s">
        <v>14852</v>
      </c>
      <c r="C20" s="2">
        <v>-1172.02</v>
      </c>
      <c r="D20" s="2" t="s">
        <v>69</v>
      </c>
      <c r="E20" s="2">
        <v>-3967.28</v>
      </c>
      <c r="F20" s="2" t="s">
        <v>69</v>
      </c>
    </row>
    <row r="21">
      <c r="A21" s="2" t="s">
        <v>14853</v>
      </c>
      <c r="B21" s="2" t="s">
        <v>14854</v>
      </c>
      <c r="C21" s="2">
        <v>-24.15</v>
      </c>
      <c r="D21" s="2" t="s">
        <v>69</v>
      </c>
      <c r="E21" s="2">
        <v>-3967.28</v>
      </c>
      <c r="F21" s="2" t="s">
        <v>69</v>
      </c>
    </row>
    <row r="22">
      <c r="A22" s="2" t="s">
        <v>10796</v>
      </c>
      <c r="B22" s="2" t="s">
        <v>14855</v>
      </c>
      <c r="C22" s="2">
        <v>-188.38</v>
      </c>
      <c r="D22" s="2" t="s">
        <v>69</v>
      </c>
      <c r="E22" s="2">
        <v>-3967.28</v>
      </c>
      <c r="F22" s="2" t="s">
        <v>69</v>
      </c>
    </row>
    <row r="23">
      <c r="A23" s="2" t="s">
        <v>14856</v>
      </c>
      <c r="B23" s="2" t="s">
        <v>14857</v>
      </c>
      <c r="C23" s="2">
        <v>-35.39</v>
      </c>
      <c r="D23" s="2" t="s">
        <v>69</v>
      </c>
      <c r="E23" s="2">
        <v>-3967.28</v>
      </c>
      <c r="F23" s="2" t="s">
        <v>69</v>
      </c>
    </row>
    <row r="24">
      <c r="A24" s="2" t="s">
        <v>14858</v>
      </c>
      <c r="B24" s="2" t="s">
        <v>14859</v>
      </c>
      <c r="C24" s="2">
        <v>-63.41</v>
      </c>
      <c r="D24" s="2" t="s">
        <v>69</v>
      </c>
      <c r="E24" s="2">
        <v>-3967.28</v>
      </c>
      <c r="F24" s="2" t="s">
        <v>69</v>
      </c>
    </row>
    <row r="25">
      <c r="A25" s="2" t="s">
        <v>14860</v>
      </c>
      <c r="B25" s="2" t="s">
        <v>14861</v>
      </c>
      <c r="C25" s="2">
        <v>-121.96</v>
      </c>
      <c r="D25" s="2" t="s">
        <v>69</v>
      </c>
      <c r="E25" s="2">
        <v>-3967.28</v>
      </c>
      <c r="F25" s="2" t="s">
        <v>69</v>
      </c>
    </row>
    <row r="26">
      <c r="A26" s="2" t="s">
        <v>7386</v>
      </c>
      <c r="B26" s="2" t="s">
        <v>14862</v>
      </c>
      <c r="C26" s="2">
        <v>-74.63</v>
      </c>
      <c r="D26" s="2" t="s">
        <v>69</v>
      </c>
      <c r="E26" s="2">
        <v>-3967.28</v>
      </c>
      <c r="F26" s="2" t="s">
        <v>69</v>
      </c>
    </row>
    <row r="27">
      <c r="A27" s="2" t="s">
        <v>14863</v>
      </c>
      <c r="B27" s="2" t="s">
        <v>14864</v>
      </c>
      <c r="C27" s="2">
        <v>-165.99</v>
      </c>
      <c r="D27" s="2" t="s">
        <v>69</v>
      </c>
      <c r="E27" s="2">
        <v>-3967.28</v>
      </c>
      <c r="F27" s="2" t="s">
        <v>69</v>
      </c>
    </row>
    <row r="28">
      <c r="A28" s="2" t="s">
        <v>14865</v>
      </c>
      <c r="B28" s="2" t="s">
        <v>14866</v>
      </c>
      <c r="C28" s="2">
        <v>-207.71</v>
      </c>
      <c r="D28" s="2" t="s">
        <v>69</v>
      </c>
      <c r="E28" s="2">
        <v>-3967.28</v>
      </c>
      <c r="F28" s="2" t="s">
        <v>69</v>
      </c>
    </row>
    <row r="29">
      <c r="A29" s="2" t="s">
        <v>14867</v>
      </c>
      <c r="B29" s="2" t="s">
        <v>14868</v>
      </c>
      <c r="C29" s="2">
        <v>-184.1</v>
      </c>
      <c r="D29" s="2" t="s">
        <v>69</v>
      </c>
      <c r="E29" s="2">
        <v>-3967.28</v>
      </c>
      <c r="F29" s="2" t="s">
        <v>69</v>
      </c>
    </row>
    <row r="30">
      <c r="A30" s="2" t="s">
        <v>14869</v>
      </c>
      <c r="B30" s="2" t="s">
        <v>14870</v>
      </c>
      <c r="C30" s="2">
        <v>-388.95</v>
      </c>
      <c r="D30" s="2" t="s">
        <v>69</v>
      </c>
      <c r="E30" s="2">
        <v>-3967.28</v>
      </c>
      <c r="F30" s="2" t="s">
        <v>69</v>
      </c>
    </row>
    <row r="31">
      <c r="A31" s="2" t="s">
        <v>12440</v>
      </c>
      <c r="B31" s="2" t="s">
        <v>14871</v>
      </c>
      <c r="C31" s="2">
        <v>-17.24</v>
      </c>
      <c r="D31" s="2" t="s">
        <v>69</v>
      </c>
      <c r="E31" s="2">
        <v>-3967.28</v>
      </c>
      <c r="F31" s="2" t="s">
        <v>69</v>
      </c>
    </row>
    <row r="32">
      <c r="A32" s="2" t="s">
        <v>7438</v>
      </c>
      <c r="B32" s="2" t="s">
        <v>14872</v>
      </c>
      <c r="C32" s="2">
        <v>-28.06</v>
      </c>
      <c r="D32" s="2" t="s">
        <v>69</v>
      </c>
      <c r="E32" s="2">
        <v>-3967.28</v>
      </c>
      <c r="F32" s="2" t="s">
        <v>69</v>
      </c>
    </row>
    <row r="33">
      <c r="A33" s="2" t="s">
        <v>14873</v>
      </c>
      <c r="B33" s="2" t="s">
        <v>14874</v>
      </c>
      <c r="C33" s="2">
        <v>-29.84</v>
      </c>
      <c r="D33" s="2" t="s">
        <v>69</v>
      </c>
      <c r="E33" s="2">
        <v>-3967.28</v>
      </c>
      <c r="F33" s="2" t="s">
        <v>69</v>
      </c>
    </row>
    <row r="34">
      <c r="A34" s="2" t="s">
        <v>14875</v>
      </c>
      <c r="B34" s="2" t="s">
        <v>14876</v>
      </c>
      <c r="C34" s="2">
        <v>-95.37</v>
      </c>
      <c r="D34" s="2" t="s">
        <v>69</v>
      </c>
      <c r="E34" s="2">
        <v>-3967.28</v>
      </c>
      <c r="F34" s="2" t="s">
        <v>69</v>
      </c>
    </row>
    <row r="35">
      <c r="A35" s="2" t="s">
        <v>14877</v>
      </c>
      <c r="B35" s="2" t="s">
        <v>14878</v>
      </c>
      <c r="C35" s="2">
        <v>-325.19</v>
      </c>
      <c r="D35" s="2" t="s">
        <v>69</v>
      </c>
      <c r="E35" s="2">
        <v>-3967.28</v>
      </c>
      <c r="F35" s="2" t="s">
        <v>69</v>
      </c>
    </row>
    <row r="36">
      <c r="A36" s="2" t="s">
        <v>14879</v>
      </c>
      <c r="B36" s="2" t="s">
        <v>14880</v>
      </c>
      <c r="C36" s="2">
        <v>-276.27</v>
      </c>
      <c r="D36" s="2" t="s">
        <v>69</v>
      </c>
      <c r="E36" s="2">
        <v>-3967.28</v>
      </c>
      <c r="F36" s="2" t="s">
        <v>69</v>
      </c>
    </row>
    <row r="37">
      <c r="A37" s="2" t="s">
        <v>14881</v>
      </c>
      <c r="B37" s="2" t="s">
        <v>14882</v>
      </c>
      <c r="C37" s="2">
        <v>-65.64</v>
      </c>
      <c r="D37" s="2" t="s">
        <v>69</v>
      </c>
      <c r="E37" s="2">
        <v>-3967.28</v>
      </c>
      <c r="F37" s="2" t="s">
        <v>69</v>
      </c>
    </row>
    <row r="38">
      <c r="A38" s="2" t="s">
        <v>14883</v>
      </c>
      <c r="B38" s="2" t="s">
        <v>14884</v>
      </c>
      <c r="C38" s="2">
        <v>-146.6</v>
      </c>
      <c r="D38" s="2" t="s">
        <v>69</v>
      </c>
      <c r="E38" s="2">
        <v>-2247.39</v>
      </c>
      <c r="F38" s="2" t="s">
        <v>69</v>
      </c>
    </row>
    <row r="39">
      <c r="A39" s="2" t="s">
        <v>14885</v>
      </c>
      <c r="B39" s="2" t="s">
        <v>14886</v>
      </c>
      <c r="C39" s="2">
        <v>-141.54</v>
      </c>
      <c r="D39" s="2" t="s">
        <v>69</v>
      </c>
      <c r="E39" s="2">
        <v>-3967.28</v>
      </c>
      <c r="F39" s="2" t="s">
        <v>69</v>
      </c>
    </row>
    <row r="40">
      <c r="A40" s="2" t="s">
        <v>14887</v>
      </c>
      <c r="B40" s="2" t="s">
        <v>14888</v>
      </c>
      <c r="C40" s="2">
        <v>-54.69</v>
      </c>
      <c r="D40" s="2" t="s">
        <v>69</v>
      </c>
      <c r="E40" s="2">
        <v>-3967.28</v>
      </c>
      <c r="F40" s="2" t="s">
        <v>69</v>
      </c>
    </row>
    <row r="41">
      <c r="A41" s="2" t="s">
        <v>14889</v>
      </c>
      <c r="B41" s="2" t="s">
        <v>14890</v>
      </c>
      <c r="C41" s="2">
        <v>-31.3</v>
      </c>
      <c r="D41" s="2" t="s">
        <v>69</v>
      </c>
      <c r="E41" s="2">
        <v>-3967.28</v>
      </c>
      <c r="F41" s="2" t="s">
        <v>69</v>
      </c>
    </row>
    <row r="42">
      <c r="A42" s="2" t="s">
        <v>7623</v>
      </c>
      <c r="B42" s="2" t="s">
        <v>14891</v>
      </c>
      <c r="C42" s="2">
        <v>-136.1</v>
      </c>
      <c r="D42" s="2" t="s">
        <v>69</v>
      </c>
      <c r="E42" s="2">
        <v>-3967.28</v>
      </c>
      <c r="F42" s="2" t="s">
        <v>69</v>
      </c>
    </row>
    <row r="43">
      <c r="A43" s="2" t="s">
        <v>14892</v>
      </c>
      <c r="B43" s="2" t="s">
        <v>14893</v>
      </c>
      <c r="C43" s="2">
        <v>-30.49</v>
      </c>
      <c r="D43" s="2" t="s">
        <v>69</v>
      </c>
      <c r="E43" s="2">
        <v>-3967.28</v>
      </c>
      <c r="F43" s="2" t="s">
        <v>69</v>
      </c>
    </row>
    <row r="44">
      <c r="A44" s="2" t="s">
        <v>14894</v>
      </c>
      <c r="B44" s="2" t="s">
        <v>14895</v>
      </c>
      <c r="C44" s="2">
        <v>-390.1</v>
      </c>
      <c r="D44" s="2" t="s">
        <v>69</v>
      </c>
      <c r="E44" s="2">
        <v>-3967.28</v>
      </c>
      <c r="F44" s="2" t="s">
        <v>69</v>
      </c>
    </row>
    <row r="45">
      <c r="A45" s="2" t="s">
        <v>14896</v>
      </c>
      <c r="B45" s="2" t="s">
        <v>14897</v>
      </c>
      <c r="C45" s="2">
        <v>-91.92</v>
      </c>
      <c r="D45" s="2" t="s">
        <v>69</v>
      </c>
      <c r="E45" s="2">
        <v>-3967.28</v>
      </c>
      <c r="F45" s="2" t="s">
        <v>69</v>
      </c>
    </row>
    <row r="46">
      <c r="A46" s="2" t="s">
        <v>10904</v>
      </c>
      <c r="B46" s="2" t="s">
        <v>14898</v>
      </c>
      <c r="C46" s="2">
        <v>-146.66</v>
      </c>
      <c r="D46" s="2" t="s">
        <v>69</v>
      </c>
      <c r="E46" s="2">
        <v>-3967.28</v>
      </c>
      <c r="F46" s="2" t="s">
        <v>69</v>
      </c>
    </row>
    <row r="47">
      <c r="A47" s="2" t="s">
        <v>7683</v>
      </c>
      <c r="B47" s="2" t="s">
        <v>14899</v>
      </c>
      <c r="C47" s="2">
        <v>-146.66</v>
      </c>
      <c r="D47" s="2" t="s">
        <v>69</v>
      </c>
      <c r="E47" s="2">
        <v>-3967.28</v>
      </c>
      <c r="F47" s="2" t="s">
        <v>69</v>
      </c>
    </row>
    <row r="48">
      <c r="A48" s="2" t="s">
        <v>7697</v>
      </c>
      <c r="B48" s="2" t="s">
        <v>14900</v>
      </c>
      <c r="C48" s="2">
        <v>-111.03</v>
      </c>
      <c r="D48" s="2" t="s">
        <v>69</v>
      </c>
      <c r="E48" s="2">
        <v>-3967.28</v>
      </c>
      <c r="F48" s="2" t="s">
        <v>69</v>
      </c>
    </row>
    <row r="49">
      <c r="A49" s="2" t="s">
        <v>7737</v>
      </c>
      <c r="B49" s="2" t="s">
        <v>14901</v>
      </c>
      <c r="C49" s="2">
        <v>-50.07</v>
      </c>
      <c r="D49" s="2" t="s">
        <v>69</v>
      </c>
      <c r="E49" s="2">
        <v>-3967.28</v>
      </c>
      <c r="F49" s="2" t="s">
        <v>69</v>
      </c>
    </row>
    <row r="50">
      <c r="A50" s="2" t="s">
        <v>14902</v>
      </c>
      <c r="B50" s="2" t="s">
        <v>14903</v>
      </c>
      <c r="C50" s="2">
        <v>-102.91</v>
      </c>
      <c r="D50" s="2" t="s">
        <v>69</v>
      </c>
      <c r="E50" s="2">
        <v>-3967.28</v>
      </c>
      <c r="F50" s="2" t="s">
        <v>69</v>
      </c>
    </row>
    <row r="51">
      <c r="A51" s="2" t="s">
        <v>7783</v>
      </c>
      <c r="B51" s="2" t="s">
        <v>14904</v>
      </c>
      <c r="C51" s="2">
        <v>-109.05</v>
      </c>
      <c r="D51" s="2" t="s">
        <v>69</v>
      </c>
      <c r="E51" s="2">
        <v>-3967.28</v>
      </c>
      <c r="F51" s="2" t="s">
        <v>69</v>
      </c>
    </row>
    <row r="52">
      <c r="A52" s="2" t="s">
        <v>14905</v>
      </c>
      <c r="B52" s="2" t="s">
        <v>14906</v>
      </c>
      <c r="C52" s="2">
        <v>-79.94</v>
      </c>
      <c r="D52" s="2" t="s">
        <v>69</v>
      </c>
      <c r="E52" s="2">
        <v>-3967.28</v>
      </c>
      <c r="F52" s="2" t="s">
        <v>69</v>
      </c>
    </row>
    <row r="53">
      <c r="A53" s="2" t="s">
        <v>7799</v>
      </c>
      <c r="B53" s="2" t="s">
        <v>14907</v>
      </c>
      <c r="C53" s="2">
        <v>-36.16</v>
      </c>
      <c r="D53" s="2" t="s">
        <v>69</v>
      </c>
      <c r="E53" s="2">
        <v>-3967.28</v>
      </c>
      <c r="F53" s="2" t="s">
        <v>69</v>
      </c>
    </row>
    <row r="54">
      <c r="A54" s="2" t="s">
        <v>14908</v>
      </c>
      <c r="B54" s="2" t="s">
        <v>14909</v>
      </c>
      <c r="C54" s="2">
        <v>-166.48</v>
      </c>
      <c r="D54" s="2" t="s">
        <v>69</v>
      </c>
      <c r="E54" s="2">
        <v>-3967.28</v>
      </c>
      <c r="F54" s="2" t="s">
        <v>69</v>
      </c>
    </row>
    <row r="55">
      <c r="A55" s="2" t="s">
        <v>14910</v>
      </c>
      <c r="B55" s="2" t="s">
        <v>14911</v>
      </c>
      <c r="C55" s="2">
        <v>-277.82</v>
      </c>
      <c r="D55" s="2" t="s">
        <v>69</v>
      </c>
      <c r="E55" s="2">
        <v>-3967.28</v>
      </c>
      <c r="F55" s="2" t="s">
        <v>69</v>
      </c>
    </row>
    <row r="56">
      <c r="A56" s="2" t="s">
        <v>7811</v>
      </c>
      <c r="B56" s="2" t="s">
        <v>14912</v>
      </c>
      <c r="C56" s="2">
        <v>-15.12</v>
      </c>
      <c r="D56" s="2" t="s">
        <v>69</v>
      </c>
      <c r="E56" s="2">
        <v>-3967.28</v>
      </c>
      <c r="F56" s="2" t="s">
        <v>69</v>
      </c>
    </row>
    <row r="57">
      <c r="A57" s="2" t="s">
        <v>7863</v>
      </c>
      <c r="B57" s="2" t="s">
        <v>14913</v>
      </c>
      <c r="C57" s="2">
        <v>-27.87</v>
      </c>
      <c r="D57" s="2" t="s">
        <v>69</v>
      </c>
      <c r="E57" s="2">
        <v>-3967.28</v>
      </c>
      <c r="F57" s="2" t="s">
        <v>69</v>
      </c>
    </row>
    <row r="58">
      <c r="A58" s="2" t="s">
        <v>14914</v>
      </c>
      <c r="B58" s="2" t="s">
        <v>14915</v>
      </c>
      <c r="C58" s="2">
        <v>-46.83</v>
      </c>
      <c r="D58" s="2" t="s">
        <v>69</v>
      </c>
      <c r="E58" s="2">
        <v>-3967.28</v>
      </c>
      <c r="F58" s="2" t="s">
        <v>69</v>
      </c>
    </row>
    <row r="59">
      <c r="A59" s="2" t="s">
        <v>10990</v>
      </c>
      <c r="B59" s="2" t="s">
        <v>14916</v>
      </c>
      <c r="C59" s="2">
        <v>-56.92</v>
      </c>
      <c r="D59" s="2" t="s">
        <v>69</v>
      </c>
      <c r="E59" s="2">
        <v>-3967.28</v>
      </c>
      <c r="F59" s="2" t="s">
        <v>69</v>
      </c>
    </row>
    <row r="60">
      <c r="A60" s="2" t="s">
        <v>14917</v>
      </c>
      <c r="B60" s="2" t="s">
        <v>14918</v>
      </c>
      <c r="C60" s="2">
        <v>-194.37</v>
      </c>
      <c r="D60" s="2" t="s">
        <v>69</v>
      </c>
      <c r="E60" s="2">
        <v>-3967.1</v>
      </c>
      <c r="F60" s="2" t="s">
        <v>69</v>
      </c>
    </row>
    <row r="61">
      <c r="A61" s="2" t="s">
        <v>7917</v>
      </c>
      <c r="B61" s="2" t="s">
        <v>14919</v>
      </c>
      <c r="C61" s="2">
        <v>-197.27</v>
      </c>
      <c r="D61" s="2" t="s">
        <v>69</v>
      </c>
      <c r="E61" s="2">
        <v>-3967.1</v>
      </c>
      <c r="F61" s="2" t="s">
        <v>69</v>
      </c>
    </row>
    <row r="62">
      <c r="A62" s="2" t="s">
        <v>14920</v>
      </c>
      <c r="B62" s="2" t="s">
        <v>14921</v>
      </c>
      <c r="C62" s="2">
        <v>-173.32</v>
      </c>
      <c r="D62" s="2" t="s">
        <v>69</v>
      </c>
      <c r="E62" s="2">
        <v>-3967.28</v>
      </c>
      <c r="F62" s="2" t="s">
        <v>69</v>
      </c>
    </row>
    <row r="63">
      <c r="A63" s="2" t="s">
        <v>14922</v>
      </c>
      <c r="B63" s="2" t="s">
        <v>14923</v>
      </c>
      <c r="C63" s="2">
        <v>-271.55</v>
      </c>
      <c r="D63" s="2" t="s">
        <v>69</v>
      </c>
      <c r="E63" s="2">
        <v>-3967.28</v>
      </c>
      <c r="F63" s="2" t="s">
        <v>69</v>
      </c>
    </row>
    <row r="64">
      <c r="A64" s="2" t="s">
        <v>11017</v>
      </c>
      <c r="B64" s="2" t="s">
        <v>14924</v>
      </c>
      <c r="C64" s="2">
        <v>-90.56</v>
      </c>
      <c r="D64" s="2" t="s">
        <v>69</v>
      </c>
      <c r="E64" s="2">
        <v>-3967.28</v>
      </c>
      <c r="F64" s="2" t="s">
        <v>69</v>
      </c>
    </row>
    <row r="65">
      <c r="A65" s="2" t="s">
        <v>11019</v>
      </c>
      <c r="B65" s="2" t="s">
        <v>14925</v>
      </c>
      <c r="C65" s="2">
        <v>-612.21</v>
      </c>
      <c r="D65" s="2" t="s">
        <v>69</v>
      </c>
      <c r="E65" s="2">
        <v>-3967.1</v>
      </c>
      <c r="F65" s="2" t="s">
        <v>69</v>
      </c>
    </row>
    <row r="66">
      <c r="A66" s="2" t="s">
        <v>14926</v>
      </c>
      <c r="B66" s="2" t="s">
        <v>14927</v>
      </c>
      <c r="C66" s="2">
        <v>-169.61</v>
      </c>
      <c r="D66" s="2" t="s">
        <v>69</v>
      </c>
      <c r="E66" s="2">
        <v>-3967.1</v>
      </c>
      <c r="F66" s="2" t="s">
        <v>69</v>
      </c>
    </row>
    <row r="67">
      <c r="A67" s="2" t="s">
        <v>14928</v>
      </c>
      <c r="B67" s="2" t="s">
        <v>14929</v>
      </c>
      <c r="C67" s="2">
        <v>-49.11</v>
      </c>
      <c r="D67" s="2" t="s">
        <v>69</v>
      </c>
      <c r="E67" s="2">
        <v>-3967.28</v>
      </c>
      <c r="F67" s="2" t="s">
        <v>69</v>
      </c>
    </row>
    <row r="68">
      <c r="A68" s="2" t="s">
        <v>8003</v>
      </c>
      <c r="B68" s="2" t="s">
        <v>14930</v>
      </c>
      <c r="C68" s="2">
        <v>-438.37</v>
      </c>
      <c r="D68" s="2" t="s">
        <v>69</v>
      </c>
      <c r="E68" s="2">
        <v>-3967.28</v>
      </c>
      <c r="F68" s="2" t="s">
        <v>69</v>
      </c>
    </row>
    <row r="69">
      <c r="A69" s="2" t="s">
        <v>14931</v>
      </c>
      <c r="B69" s="2" t="s">
        <v>14932</v>
      </c>
      <c r="C69" s="2">
        <v>-15.59</v>
      </c>
      <c r="D69" s="2" t="s">
        <v>69</v>
      </c>
      <c r="E69" s="2">
        <v>-3967.28</v>
      </c>
      <c r="F69" s="2" t="s">
        <v>69</v>
      </c>
    </row>
    <row r="70">
      <c r="A70" s="2" t="s">
        <v>8021</v>
      </c>
      <c r="B70" s="2" t="s">
        <v>14933</v>
      </c>
      <c r="C70" s="2">
        <v>-112.87</v>
      </c>
      <c r="D70" s="2" t="s">
        <v>69</v>
      </c>
      <c r="E70" s="2">
        <v>-3967.28</v>
      </c>
      <c r="F70" s="2" t="s">
        <v>69</v>
      </c>
    </row>
    <row r="71">
      <c r="A71" s="2" t="s">
        <v>11055</v>
      </c>
      <c r="B71" s="2" t="s">
        <v>14934</v>
      </c>
      <c r="C71" s="2">
        <v>-11.01</v>
      </c>
      <c r="D71" s="2" t="s">
        <v>69</v>
      </c>
      <c r="E71" s="2">
        <v>-3967.28</v>
      </c>
      <c r="F71" s="2" t="s">
        <v>69</v>
      </c>
    </row>
    <row r="72">
      <c r="A72" s="2" t="s">
        <v>14935</v>
      </c>
      <c r="B72" s="2" t="s">
        <v>14936</v>
      </c>
      <c r="C72" s="2">
        <v>-122.48</v>
      </c>
      <c r="D72" s="2" t="s">
        <v>69</v>
      </c>
      <c r="E72" s="2">
        <v>-3680.57</v>
      </c>
      <c r="F72" s="2" t="s">
        <v>69</v>
      </c>
    </row>
    <row r="73">
      <c r="A73" s="2" t="s">
        <v>11071</v>
      </c>
      <c r="B73" s="2" t="s">
        <v>14937</v>
      </c>
      <c r="C73" s="2">
        <v>-870.74</v>
      </c>
      <c r="D73" s="2" t="s">
        <v>69</v>
      </c>
      <c r="E73" s="2">
        <v>-3953.16</v>
      </c>
      <c r="F73" s="2" t="s">
        <v>69</v>
      </c>
    </row>
    <row r="74">
      <c r="A74" s="2" t="s">
        <v>14938</v>
      </c>
      <c r="B74" s="2" t="s">
        <v>14939</v>
      </c>
      <c r="C74" s="2">
        <v>-170.56</v>
      </c>
      <c r="D74" s="2" t="s">
        <v>69</v>
      </c>
      <c r="E74" s="2">
        <v>-3967.28</v>
      </c>
      <c r="F74" s="2" t="s">
        <v>69</v>
      </c>
    </row>
    <row r="75">
      <c r="A75" s="2" t="s">
        <v>14940</v>
      </c>
      <c r="B75" s="2" t="s">
        <v>14941</v>
      </c>
      <c r="C75" s="2">
        <v>-82.82</v>
      </c>
      <c r="D75" s="2" t="s">
        <v>69</v>
      </c>
      <c r="E75" s="2">
        <v>-3967.28</v>
      </c>
      <c r="F75" s="2" t="s">
        <v>69</v>
      </c>
    </row>
    <row r="76">
      <c r="A76" s="2" t="s">
        <v>14942</v>
      </c>
      <c r="B76" s="2" t="s">
        <v>14943</v>
      </c>
      <c r="C76" s="2">
        <v>-52.1</v>
      </c>
      <c r="D76" s="2" t="s">
        <v>69</v>
      </c>
      <c r="E76" s="2">
        <v>-3967.28</v>
      </c>
      <c r="F76" s="2" t="s">
        <v>69</v>
      </c>
    </row>
    <row r="77">
      <c r="A77" s="2" t="s">
        <v>14944</v>
      </c>
      <c r="B77" s="2" t="s">
        <v>14945</v>
      </c>
      <c r="C77" s="2">
        <v>-121.72</v>
      </c>
      <c r="D77" s="2" t="s">
        <v>69</v>
      </c>
      <c r="E77" s="2">
        <v>-3610.1</v>
      </c>
      <c r="F77" s="2" t="s">
        <v>69</v>
      </c>
    </row>
    <row r="78">
      <c r="A78" s="2" t="s">
        <v>14946</v>
      </c>
      <c r="B78" s="2" t="s">
        <v>14947</v>
      </c>
      <c r="C78" s="2">
        <v>-91.29</v>
      </c>
      <c r="D78" s="2" t="s">
        <v>69</v>
      </c>
      <c r="E78" s="2">
        <v>-3967.28</v>
      </c>
      <c r="F78" s="2" t="s">
        <v>69</v>
      </c>
    </row>
    <row r="79">
      <c r="A79" s="2" t="s">
        <v>14948</v>
      </c>
      <c r="B79" s="2" t="s">
        <v>14949</v>
      </c>
      <c r="C79" s="2">
        <v>-109.59</v>
      </c>
      <c r="D79" s="2" t="s">
        <v>69</v>
      </c>
      <c r="E79" s="2">
        <v>-3967.28</v>
      </c>
      <c r="F79" s="2" t="s">
        <v>69</v>
      </c>
    </row>
    <row r="80">
      <c r="A80" s="2" t="s">
        <v>11113</v>
      </c>
      <c r="B80" s="2" t="s">
        <v>14950</v>
      </c>
      <c r="C80" s="2">
        <v>-73.12</v>
      </c>
      <c r="D80" s="2" t="s">
        <v>69</v>
      </c>
      <c r="E80" s="2">
        <v>-3967.28</v>
      </c>
      <c r="F80" s="2" t="s">
        <v>69</v>
      </c>
    </row>
    <row r="81">
      <c r="A81" s="2" t="s">
        <v>14951</v>
      </c>
      <c r="B81" s="2" t="s">
        <v>14952</v>
      </c>
      <c r="C81" s="2">
        <v>-107.37</v>
      </c>
      <c r="D81" s="2" t="s">
        <v>69</v>
      </c>
      <c r="E81" s="2">
        <v>-3967.28</v>
      </c>
      <c r="F81" s="2" t="s">
        <v>69</v>
      </c>
    </row>
    <row r="82">
      <c r="A82" s="2" t="s">
        <v>14953</v>
      </c>
      <c r="B82" s="2" t="s">
        <v>14954</v>
      </c>
      <c r="C82" s="2">
        <v>-403.59</v>
      </c>
      <c r="D82" s="2" t="s">
        <v>69</v>
      </c>
      <c r="E82" s="2">
        <v>-3967.28</v>
      </c>
      <c r="F82" s="2" t="s">
        <v>69</v>
      </c>
    </row>
    <row r="83">
      <c r="A83" s="2" t="s">
        <v>14955</v>
      </c>
      <c r="B83" s="2" t="s">
        <v>14956</v>
      </c>
      <c r="C83" s="2">
        <v>-123.86</v>
      </c>
      <c r="D83" s="2" t="s">
        <v>69</v>
      </c>
      <c r="E83" s="2">
        <v>-3967.28</v>
      </c>
      <c r="F83" s="2" t="s">
        <v>69</v>
      </c>
    </row>
    <row r="84">
      <c r="A84" s="2" t="s">
        <v>14957</v>
      </c>
      <c r="B84" s="2" t="s">
        <v>14958</v>
      </c>
      <c r="C84" s="2">
        <v>-94.46</v>
      </c>
      <c r="D84" s="2" t="s">
        <v>69</v>
      </c>
      <c r="E84" s="2">
        <v>-3967.28</v>
      </c>
      <c r="F84" s="2" t="s">
        <v>69</v>
      </c>
    </row>
    <row r="85">
      <c r="A85" s="2" t="s">
        <v>8200</v>
      </c>
      <c r="B85" s="2" t="s">
        <v>14959</v>
      </c>
      <c r="C85" s="2">
        <v>-54.55</v>
      </c>
      <c r="D85" s="2" t="s">
        <v>69</v>
      </c>
      <c r="E85" s="2">
        <v>-3967.28</v>
      </c>
      <c r="F85" s="2" t="s">
        <v>69</v>
      </c>
    </row>
    <row r="86">
      <c r="A86" s="2" t="s">
        <v>5724</v>
      </c>
      <c r="B86" s="2" t="s">
        <v>14960</v>
      </c>
      <c r="C86" s="2">
        <v>-35.68</v>
      </c>
      <c r="D86" s="2" t="s">
        <v>69</v>
      </c>
      <c r="E86" s="2">
        <v>-3967.28</v>
      </c>
      <c r="F86" s="2" t="s">
        <v>69</v>
      </c>
    </row>
    <row r="87">
      <c r="A87" s="2" t="s">
        <v>14961</v>
      </c>
      <c r="B87" s="2" t="s">
        <v>14962</v>
      </c>
      <c r="C87" s="2">
        <v>-98.61</v>
      </c>
      <c r="D87" s="2" t="s">
        <v>69</v>
      </c>
      <c r="E87" s="2">
        <v>-3967.28</v>
      </c>
      <c r="F87" s="2" t="s">
        <v>69</v>
      </c>
    </row>
    <row r="88">
      <c r="A88" s="2" t="s">
        <v>8312</v>
      </c>
      <c r="B88" s="2" t="s">
        <v>14963</v>
      </c>
      <c r="C88" s="2">
        <v>-179.03</v>
      </c>
      <c r="D88" s="2" t="s">
        <v>69</v>
      </c>
      <c r="E88" s="2">
        <v>-3967.28</v>
      </c>
      <c r="F88" s="2" t="s">
        <v>69</v>
      </c>
    </row>
    <row r="89">
      <c r="A89" s="2" t="s">
        <v>8314</v>
      </c>
      <c r="B89" s="2" t="s">
        <v>14964</v>
      </c>
      <c r="C89" s="2">
        <v>-32.74</v>
      </c>
      <c r="D89" s="2" t="s">
        <v>69</v>
      </c>
      <c r="E89" s="2">
        <v>-3967.28</v>
      </c>
      <c r="F89" s="2" t="s">
        <v>69</v>
      </c>
    </row>
    <row r="90">
      <c r="A90" s="2" t="s">
        <v>11193</v>
      </c>
      <c r="B90" s="2" t="s">
        <v>14965</v>
      </c>
      <c r="C90" s="2">
        <v>-294.16</v>
      </c>
      <c r="D90" s="2" t="s">
        <v>69</v>
      </c>
      <c r="E90" s="2">
        <v>-1461.97</v>
      </c>
      <c r="F90" s="2" t="s">
        <v>69</v>
      </c>
    </row>
    <row r="91">
      <c r="A91" s="2" t="s">
        <v>14966</v>
      </c>
      <c r="B91" s="2" t="s">
        <v>14967</v>
      </c>
      <c r="C91" s="2">
        <v>-58.97</v>
      </c>
      <c r="D91" s="2" t="s">
        <v>69</v>
      </c>
      <c r="E91" s="2">
        <v>-3967.28</v>
      </c>
      <c r="F91" s="2" t="s">
        <v>69</v>
      </c>
    </row>
    <row r="92">
      <c r="A92" s="2" t="s">
        <v>14968</v>
      </c>
      <c r="B92" s="2" t="s">
        <v>14969</v>
      </c>
      <c r="C92" s="2">
        <v>-201.44</v>
      </c>
      <c r="D92" s="2" t="s">
        <v>69</v>
      </c>
      <c r="E92" s="2">
        <v>-3396.23</v>
      </c>
      <c r="F92" s="2" t="s">
        <v>69</v>
      </c>
    </row>
    <row r="93">
      <c r="A93" s="2" t="s">
        <v>11231</v>
      </c>
      <c r="B93" s="2" t="s">
        <v>14970</v>
      </c>
      <c r="C93" s="2">
        <v>-254.64</v>
      </c>
      <c r="D93" s="2" t="s">
        <v>69</v>
      </c>
      <c r="E93" s="2">
        <v>-3967.28</v>
      </c>
      <c r="F93" s="2" t="s">
        <v>69</v>
      </c>
    </row>
    <row r="94">
      <c r="A94" s="2" t="s">
        <v>14971</v>
      </c>
      <c r="B94" s="2" t="s">
        <v>14972</v>
      </c>
      <c r="C94" s="2">
        <v>-230.39</v>
      </c>
      <c r="D94" s="2" t="s">
        <v>69</v>
      </c>
      <c r="E94" s="2">
        <v>-3967.28</v>
      </c>
      <c r="F94" s="2" t="s">
        <v>69</v>
      </c>
    </row>
    <row r="95">
      <c r="A95" s="2" t="s">
        <v>11257</v>
      </c>
      <c r="B95" s="2" t="s">
        <v>14973</v>
      </c>
      <c r="C95" s="2">
        <v>-28.32</v>
      </c>
      <c r="D95" s="2" t="s">
        <v>69</v>
      </c>
      <c r="E95" s="2">
        <v>-3967.28</v>
      </c>
      <c r="F95" s="2" t="s">
        <v>69</v>
      </c>
    </row>
    <row r="96">
      <c r="A96" s="2" t="s">
        <v>14974</v>
      </c>
      <c r="B96" s="2" t="s">
        <v>13807</v>
      </c>
      <c r="C96" s="2">
        <v>-179.35</v>
      </c>
      <c r="D96" s="2" t="s">
        <v>69</v>
      </c>
      <c r="E96" s="2">
        <v>-3967.28</v>
      </c>
      <c r="F96" s="2" t="s">
        <v>69</v>
      </c>
    </row>
    <row r="97">
      <c r="A97" s="2" t="s">
        <v>14975</v>
      </c>
      <c r="B97" s="2" t="s">
        <v>14976</v>
      </c>
      <c r="C97" s="2">
        <v>-275.31</v>
      </c>
      <c r="D97" s="2" t="s">
        <v>69</v>
      </c>
      <c r="E97" s="2">
        <v>-3967.28</v>
      </c>
      <c r="F97" s="2" t="s">
        <v>69</v>
      </c>
    </row>
    <row r="98">
      <c r="A98" s="2" t="s">
        <v>14977</v>
      </c>
      <c r="B98" s="2" t="s">
        <v>14978</v>
      </c>
      <c r="C98" s="2">
        <v>-164.89</v>
      </c>
      <c r="D98" s="2" t="s">
        <v>69</v>
      </c>
      <c r="E98" s="2">
        <v>-3967.28</v>
      </c>
      <c r="F98" s="2" t="s">
        <v>69</v>
      </c>
    </row>
    <row r="99">
      <c r="A99" s="2" t="s">
        <v>62</v>
      </c>
      <c r="B99" s="2" t="s">
        <v>14979</v>
      </c>
      <c r="C99" s="2">
        <v>-20.9</v>
      </c>
      <c r="D99" s="2" t="s">
        <v>69</v>
      </c>
      <c r="E99" s="2">
        <v>-3967.28</v>
      </c>
      <c r="F99" s="2" t="s">
        <v>69</v>
      </c>
    </row>
    <row r="100">
      <c r="A100" s="2" t="s">
        <v>14980</v>
      </c>
      <c r="B100" s="2" t="s">
        <v>14981</v>
      </c>
      <c r="C100" s="2">
        <v>-42.78</v>
      </c>
      <c r="D100" s="2" t="s">
        <v>69</v>
      </c>
      <c r="E100" s="2">
        <v>-3967.28</v>
      </c>
      <c r="F100" s="2" t="s">
        <v>69</v>
      </c>
    </row>
    <row r="101">
      <c r="A101" s="2" t="s">
        <v>8489</v>
      </c>
      <c r="B101" s="2" t="s">
        <v>14982</v>
      </c>
      <c r="C101" s="2">
        <v>-511.25</v>
      </c>
      <c r="D101" s="2" t="s">
        <v>69</v>
      </c>
      <c r="E101" s="2">
        <v>-3967.28</v>
      </c>
      <c r="F101" s="2" t="s">
        <v>69</v>
      </c>
    </row>
    <row r="102">
      <c r="A102" s="2" t="s">
        <v>14983</v>
      </c>
      <c r="B102" s="2" t="s">
        <v>14984</v>
      </c>
      <c r="C102" s="2">
        <v>-97.36</v>
      </c>
      <c r="D102" s="2" t="s">
        <v>69</v>
      </c>
      <c r="E102" s="2">
        <v>-3967.28</v>
      </c>
      <c r="F102" s="2" t="s">
        <v>69</v>
      </c>
    </row>
    <row r="103">
      <c r="A103" s="2" t="s">
        <v>14985</v>
      </c>
      <c r="B103" s="2" t="s">
        <v>13832</v>
      </c>
      <c r="C103" s="2">
        <v>-101.67</v>
      </c>
      <c r="D103" s="2" t="s">
        <v>69</v>
      </c>
      <c r="E103" s="2">
        <v>-3967.28</v>
      </c>
      <c r="F103" s="2" t="s">
        <v>69</v>
      </c>
    </row>
    <row r="104">
      <c r="A104" s="2" t="s">
        <v>14986</v>
      </c>
      <c r="B104" s="2" t="s">
        <v>14987</v>
      </c>
      <c r="C104" s="2">
        <v>-146.56</v>
      </c>
      <c r="D104" s="2" t="s">
        <v>69</v>
      </c>
      <c r="E104" s="2">
        <v>-3967.28</v>
      </c>
      <c r="F104" s="2" t="s">
        <v>69</v>
      </c>
    </row>
    <row r="105">
      <c r="A105" s="2" t="s">
        <v>11324</v>
      </c>
      <c r="B105" s="2" t="s">
        <v>14988</v>
      </c>
      <c r="C105" s="2">
        <v>-84.02</v>
      </c>
      <c r="D105" s="2" t="s">
        <v>69</v>
      </c>
      <c r="E105" s="2">
        <v>-3967.28</v>
      </c>
      <c r="F105" s="2" t="s">
        <v>69</v>
      </c>
    </row>
    <row r="106">
      <c r="A106" s="2" t="s">
        <v>14989</v>
      </c>
      <c r="B106" s="2" t="s">
        <v>14990</v>
      </c>
      <c r="C106" s="2">
        <v>-78.49</v>
      </c>
      <c r="D106" s="2" t="s">
        <v>69</v>
      </c>
      <c r="E106" s="2">
        <v>-3967.28</v>
      </c>
      <c r="F106" s="2" t="s">
        <v>69</v>
      </c>
    </row>
    <row r="107">
      <c r="A107" s="2" t="s">
        <v>8587</v>
      </c>
      <c r="B107" s="2" t="s">
        <v>14991</v>
      </c>
      <c r="C107" s="2">
        <v>-181.99</v>
      </c>
      <c r="D107" s="2" t="s">
        <v>69</v>
      </c>
      <c r="E107" s="2">
        <v>-3967.28</v>
      </c>
      <c r="F107" s="2" t="s">
        <v>69</v>
      </c>
    </row>
    <row r="108">
      <c r="A108" s="2" t="s">
        <v>14992</v>
      </c>
      <c r="B108" s="2" t="s">
        <v>14993</v>
      </c>
      <c r="C108" s="2">
        <v>-70.72</v>
      </c>
      <c r="D108" s="2" t="s">
        <v>69</v>
      </c>
      <c r="E108" s="2">
        <v>-3967.28</v>
      </c>
      <c r="F108" s="2" t="s">
        <v>69</v>
      </c>
    </row>
    <row r="109">
      <c r="A109" s="2" t="s">
        <v>8621</v>
      </c>
      <c r="B109" s="2" t="s">
        <v>14994</v>
      </c>
      <c r="C109" s="2">
        <v>-40.05</v>
      </c>
      <c r="D109" s="2" t="s">
        <v>69</v>
      </c>
      <c r="E109" s="2">
        <v>-3076.74</v>
      </c>
      <c r="F109" s="2" t="s">
        <v>69</v>
      </c>
    </row>
    <row r="110">
      <c r="A110" s="2" t="s">
        <v>14995</v>
      </c>
      <c r="B110" s="2" t="s">
        <v>14996</v>
      </c>
      <c r="C110" s="2">
        <v>-84.83</v>
      </c>
      <c r="D110" s="2" t="s">
        <v>69</v>
      </c>
      <c r="E110" s="2">
        <v>-3967.28</v>
      </c>
      <c r="F110" s="2" t="s">
        <v>69</v>
      </c>
    </row>
    <row r="111">
      <c r="A111" s="2" t="s">
        <v>8629</v>
      </c>
      <c r="B111" s="2" t="s">
        <v>14997</v>
      </c>
      <c r="C111" s="2">
        <v>-141.54</v>
      </c>
      <c r="D111" s="2" t="s">
        <v>69</v>
      </c>
      <c r="E111" s="2">
        <v>-3967.28</v>
      </c>
      <c r="F111" s="2" t="s">
        <v>69</v>
      </c>
    </row>
    <row r="112">
      <c r="A112" s="2" t="s">
        <v>8645</v>
      </c>
      <c r="B112" s="2" t="s">
        <v>14998</v>
      </c>
      <c r="C112" s="2">
        <v>-18.83</v>
      </c>
      <c r="D112" s="2" t="s">
        <v>69</v>
      </c>
      <c r="E112" s="2">
        <v>-3967.28</v>
      </c>
      <c r="F112" s="2" t="s">
        <v>69</v>
      </c>
    </row>
    <row r="113">
      <c r="A113" s="2" t="s">
        <v>14999</v>
      </c>
      <c r="B113" s="2" t="s">
        <v>15000</v>
      </c>
      <c r="C113" s="2">
        <v>-244.74</v>
      </c>
      <c r="D113" s="2" t="s">
        <v>69</v>
      </c>
      <c r="E113" s="2">
        <v>-3967.28</v>
      </c>
      <c r="F113" s="2" t="s">
        <v>69</v>
      </c>
    </row>
    <row r="114">
      <c r="A114" s="2" t="s">
        <v>8662</v>
      </c>
      <c r="B114" s="2" t="s">
        <v>15001</v>
      </c>
      <c r="C114" s="2">
        <v>-57.59</v>
      </c>
      <c r="D114" s="2" t="s">
        <v>69</v>
      </c>
      <c r="E114" s="2">
        <v>-3967.28</v>
      </c>
      <c r="F114" s="2" t="s">
        <v>69</v>
      </c>
    </row>
    <row r="115">
      <c r="A115" s="2" t="s">
        <v>15002</v>
      </c>
      <c r="B115" s="2" t="s">
        <v>15003</v>
      </c>
      <c r="C115" s="2">
        <v>-276.66</v>
      </c>
      <c r="D115" s="2" t="s">
        <v>69</v>
      </c>
      <c r="E115" s="2">
        <v>-3967.28</v>
      </c>
      <c r="F115" s="2" t="s">
        <v>69</v>
      </c>
    </row>
    <row r="116">
      <c r="A116" s="2" t="s">
        <v>11412</v>
      </c>
      <c r="B116" s="2" t="s">
        <v>15004</v>
      </c>
      <c r="C116" s="2">
        <v>-58.03</v>
      </c>
      <c r="D116" s="2" t="s">
        <v>69</v>
      </c>
      <c r="E116" s="2">
        <v>-3967.28</v>
      </c>
      <c r="F116" s="2" t="s">
        <v>69</v>
      </c>
    </row>
    <row r="117">
      <c r="A117" s="2" t="s">
        <v>15005</v>
      </c>
      <c r="B117" s="2" t="s">
        <v>15006</v>
      </c>
      <c r="C117" s="2">
        <v>-69.76</v>
      </c>
      <c r="D117" s="2" t="s">
        <v>69</v>
      </c>
      <c r="E117" s="2">
        <v>-3967.28</v>
      </c>
      <c r="F117" s="2" t="s">
        <v>69</v>
      </c>
    </row>
    <row r="118">
      <c r="A118" s="2" t="s">
        <v>15007</v>
      </c>
      <c r="B118" s="2" t="s">
        <v>15008</v>
      </c>
      <c r="C118" s="2">
        <v>-411.97</v>
      </c>
      <c r="D118" s="2" t="s">
        <v>69</v>
      </c>
      <c r="E118" s="2">
        <v>-3967.28</v>
      </c>
      <c r="F118" s="2" t="s">
        <v>69</v>
      </c>
    </row>
    <row r="119">
      <c r="A119" s="2" t="s">
        <v>15009</v>
      </c>
      <c r="B119" s="2" t="s">
        <v>15010</v>
      </c>
      <c r="C119" s="2">
        <v>-22.02</v>
      </c>
      <c r="D119" s="2" t="s">
        <v>69</v>
      </c>
      <c r="E119" s="2">
        <v>-3967.28</v>
      </c>
      <c r="F119" s="2" t="s">
        <v>69</v>
      </c>
    </row>
    <row r="120">
      <c r="A120" s="2" t="s">
        <v>15011</v>
      </c>
      <c r="B120" s="2" t="s">
        <v>15012</v>
      </c>
      <c r="C120" s="2">
        <v>-396.73</v>
      </c>
      <c r="D120" s="2" t="s">
        <v>69</v>
      </c>
      <c r="E120" s="2">
        <v>-3967.28</v>
      </c>
      <c r="F120" s="2" t="s">
        <v>69</v>
      </c>
    </row>
    <row r="121">
      <c r="A121" s="2" t="s">
        <v>15013</v>
      </c>
      <c r="B121" s="2" t="s">
        <v>15014</v>
      </c>
      <c r="C121" s="2">
        <v>-49.43</v>
      </c>
      <c r="D121" s="2" t="s">
        <v>69</v>
      </c>
      <c r="E121" s="2">
        <v>-3967.28</v>
      </c>
      <c r="F121" s="2" t="s">
        <v>69</v>
      </c>
    </row>
    <row r="122">
      <c r="A122" s="2" t="s">
        <v>11430</v>
      </c>
      <c r="B122" s="2" t="s">
        <v>15015</v>
      </c>
      <c r="C122" s="2">
        <v>-171.89</v>
      </c>
      <c r="D122" s="2" t="s">
        <v>69</v>
      </c>
      <c r="E122" s="2">
        <v>-3967.28</v>
      </c>
      <c r="F122" s="2" t="s">
        <v>69</v>
      </c>
    </row>
    <row r="123">
      <c r="A123" s="2" t="s">
        <v>15016</v>
      </c>
      <c r="B123" s="2" t="s">
        <v>15017</v>
      </c>
      <c r="C123" s="2">
        <v>-220.07</v>
      </c>
      <c r="D123" s="2" t="s">
        <v>69</v>
      </c>
      <c r="E123" s="2">
        <v>-1764.96</v>
      </c>
      <c r="F123" s="2" t="s">
        <v>69</v>
      </c>
    </row>
    <row r="124">
      <c r="A124" s="2" t="s">
        <v>15018</v>
      </c>
      <c r="B124" s="2" t="s">
        <v>15019</v>
      </c>
      <c r="C124" s="2">
        <v>-989.35</v>
      </c>
      <c r="D124" s="2" t="s">
        <v>69</v>
      </c>
      <c r="E124" s="2">
        <v>-3967.28</v>
      </c>
      <c r="F124" s="2" t="s">
        <v>69</v>
      </c>
    </row>
    <row r="125">
      <c r="A125" s="2" t="s">
        <v>8831</v>
      </c>
      <c r="B125" s="2" t="s">
        <v>15020</v>
      </c>
      <c r="C125" s="2">
        <v>-270.07</v>
      </c>
      <c r="D125" s="2" t="s">
        <v>69</v>
      </c>
      <c r="E125" s="2">
        <v>-3967.28</v>
      </c>
      <c r="F125" s="2" t="s">
        <v>69</v>
      </c>
    </row>
    <row r="126">
      <c r="A126" s="2" t="s">
        <v>15021</v>
      </c>
      <c r="B126" s="2" t="s">
        <v>15022</v>
      </c>
      <c r="C126" s="2">
        <v>-103.83</v>
      </c>
      <c r="D126" s="2" t="s">
        <v>69</v>
      </c>
      <c r="E126" s="2">
        <v>-3967.28</v>
      </c>
      <c r="F126" s="2" t="s">
        <v>69</v>
      </c>
    </row>
    <row r="127">
      <c r="A127" s="2" t="s">
        <v>8847</v>
      </c>
      <c r="B127" s="2" t="s">
        <v>15023</v>
      </c>
      <c r="C127" s="2">
        <v>-32.47</v>
      </c>
      <c r="D127" s="2" t="s">
        <v>69</v>
      </c>
      <c r="E127" s="2">
        <v>-3967.28</v>
      </c>
      <c r="F127" s="2" t="s">
        <v>69</v>
      </c>
    </row>
    <row r="128">
      <c r="A128" s="2" t="s">
        <v>15024</v>
      </c>
      <c r="B128" s="2" t="s">
        <v>15025</v>
      </c>
      <c r="C128" s="2">
        <v>-107.19</v>
      </c>
      <c r="D128" s="2" t="s">
        <v>69</v>
      </c>
      <c r="E128" s="2">
        <v>-3967.28</v>
      </c>
      <c r="F128" s="2" t="s">
        <v>69</v>
      </c>
    </row>
    <row r="129">
      <c r="A129" s="2" t="s">
        <v>15026</v>
      </c>
      <c r="B129" s="2" t="s">
        <v>15027</v>
      </c>
      <c r="C129" s="2">
        <v>-354.85</v>
      </c>
      <c r="D129" s="2" t="s">
        <v>69</v>
      </c>
      <c r="E129" s="2">
        <v>-3967.28</v>
      </c>
      <c r="F129" s="2" t="s">
        <v>69</v>
      </c>
    </row>
    <row r="130">
      <c r="A130" s="2" t="s">
        <v>15028</v>
      </c>
      <c r="B130" s="2" t="s">
        <v>15029</v>
      </c>
      <c r="C130" s="2">
        <v>-223.13</v>
      </c>
      <c r="D130" s="2" t="s">
        <v>69</v>
      </c>
      <c r="E130" s="2">
        <v>-3967.28</v>
      </c>
      <c r="F130" s="2" t="s">
        <v>69</v>
      </c>
    </row>
    <row r="131">
      <c r="A131" s="2" t="s">
        <v>8871</v>
      </c>
      <c r="B131" s="2" t="s">
        <v>15030</v>
      </c>
      <c r="C131" s="2">
        <v>-33.1</v>
      </c>
      <c r="D131" s="2" t="s">
        <v>69</v>
      </c>
      <c r="E131" s="2">
        <v>-3967.28</v>
      </c>
      <c r="F131" s="2" t="s">
        <v>69</v>
      </c>
    </row>
    <row r="132">
      <c r="A132" s="2" t="s">
        <v>15031</v>
      </c>
      <c r="B132" s="2" t="s">
        <v>15032</v>
      </c>
      <c r="C132" s="2">
        <v>-1019.87</v>
      </c>
      <c r="D132" s="2" t="s">
        <v>69</v>
      </c>
      <c r="E132" s="2">
        <v>-3967.28</v>
      </c>
      <c r="F132" s="2" t="s">
        <v>69</v>
      </c>
    </row>
    <row r="133">
      <c r="A133" s="2" t="s">
        <v>15033</v>
      </c>
      <c r="B133" s="2" t="s">
        <v>15034</v>
      </c>
      <c r="C133" s="2">
        <v>-377.12</v>
      </c>
      <c r="D133" s="2" t="s">
        <v>69</v>
      </c>
      <c r="E133" s="2">
        <v>-3967.28</v>
      </c>
      <c r="F133" s="2" t="s">
        <v>69</v>
      </c>
    </row>
    <row r="134">
      <c r="A134" s="2" t="s">
        <v>8974</v>
      </c>
      <c r="B134" s="2" t="s">
        <v>15035</v>
      </c>
      <c r="C134" s="2">
        <v>-205.66</v>
      </c>
      <c r="D134" s="2" t="s">
        <v>69</v>
      </c>
      <c r="E134" s="2">
        <v>-3967.28</v>
      </c>
      <c r="F134" s="2" t="s">
        <v>69</v>
      </c>
    </row>
    <row r="135">
      <c r="A135" s="2" t="s">
        <v>15036</v>
      </c>
      <c r="B135" s="2" t="s">
        <v>15037</v>
      </c>
      <c r="C135" s="2">
        <v>-140.34</v>
      </c>
      <c r="D135" s="2" t="s">
        <v>69</v>
      </c>
      <c r="E135" s="2">
        <v>-3967.28</v>
      </c>
      <c r="F135" s="2" t="s">
        <v>69</v>
      </c>
    </row>
    <row r="136">
      <c r="A136" s="2" t="s">
        <v>15038</v>
      </c>
      <c r="B136" s="2" t="s">
        <v>15039</v>
      </c>
      <c r="C136" s="2">
        <v>-131.98</v>
      </c>
      <c r="D136" s="2" t="s">
        <v>69</v>
      </c>
      <c r="E136" s="2">
        <v>-3967.28</v>
      </c>
      <c r="F136" s="2" t="s">
        <v>69</v>
      </c>
    </row>
    <row r="137">
      <c r="A137" s="2" t="s">
        <v>15040</v>
      </c>
      <c r="B137" s="2" t="s">
        <v>15041</v>
      </c>
      <c r="C137" s="2">
        <v>-42.6</v>
      </c>
      <c r="D137" s="2" t="s">
        <v>69</v>
      </c>
      <c r="E137" s="2">
        <v>-3967.28</v>
      </c>
      <c r="F137" s="2" t="s">
        <v>69</v>
      </c>
    </row>
    <row r="138">
      <c r="A138" s="2" t="s">
        <v>11581</v>
      </c>
      <c r="B138" s="2" t="s">
        <v>15042</v>
      </c>
      <c r="C138" s="2">
        <v>-18.63</v>
      </c>
      <c r="D138" s="2" t="s">
        <v>69</v>
      </c>
      <c r="E138" s="2">
        <v>-3967.28</v>
      </c>
      <c r="F138" s="2" t="s">
        <v>69</v>
      </c>
    </row>
    <row r="139">
      <c r="A139" s="2" t="s">
        <v>9076</v>
      </c>
      <c r="B139" s="2" t="s">
        <v>15043</v>
      </c>
      <c r="C139" s="2">
        <v>-1111.28</v>
      </c>
      <c r="D139" s="2" t="s">
        <v>69</v>
      </c>
      <c r="E139" s="2">
        <v>-3967.28</v>
      </c>
      <c r="F139" s="2" t="s">
        <v>69</v>
      </c>
    </row>
    <row r="140">
      <c r="A140" s="2" t="s">
        <v>9092</v>
      </c>
      <c r="B140" s="2" t="s">
        <v>15044</v>
      </c>
      <c r="C140" s="2">
        <v>-229.06</v>
      </c>
      <c r="D140" s="2" t="s">
        <v>69</v>
      </c>
      <c r="E140" s="2">
        <v>-3967.28</v>
      </c>
      <c r="F140" s="2" t="s">
        <v>69</v>
      </c>
    </row>
    <row r="141">
      <c r="A141" s="2" t="s">
        <v>9094</v>
      </c>
      <c r="B141" s="2" t="s">
        <v>15045</v>
      </c>
      <c r="C141" s="2">
        <v>-75.22</v>
      </c>
      <c r="D141" s="2" t="s">
        <v>69</v>
      </c>
      <c r="E141" s="2">
        <v>-3967.28</v>
      </c>
      <c r="F141" s="2" t="s">
        <v>69</v>
      </c>
    </row>
    <row r="142">
      <c r="A142" s="2" t="s">
        <v>15046</v>
      </c>
      <c r="B142" s="2" t="s">
        <v>15047</v>
      </c>
      <c r="C142" s="2">
        <v>-70.09</v>
      </c>
      <c r="D142" s="2" t="s">
        <v>69</v>
      </c>
      <c r="E142" s="2">
        <v>-3967.28</v>
      </c>
      <c r="F142" s="2" t="s">
        <v>69</v>
      </c>
    </row>
    <row r="143">
      <c r="A143" s="2" t="s">
        <v>9110</v>
      </c>
      <c r="B143" s="2" t="s">
        <v>15048</v>
      </c>
      <c r="C143" s="2">
        <v>-43.43</v>
      </c>
      <c r="D143" s="2" t="s">
        <v>69</v>
      </c>
      <c r="E143" s="2">
        <v>-3967.28</v>
      </c>
      <c r="F143" s="2" t="s">
        <v>69</v>
      </c>
    </row>
    <row r="144">
      <c r="A144" s="2" t="s">
        <v>15049</v>
      </c>
      <c r="B144" s="2" t="s">
        <v>15050</v>
      </c>
      <c r="C144" s="2">
        <v>-339.08</v>
      </c>
      <c r="D144" s="2" t="s">
        <v>69</v>
      </c>
      <c r="E144" s="2">
        <v>-3967.28</v>
      </c>
      <c r="F144" s="2" t="s">
        <v>69</v>
      </c>
    </row>
    <row r="145">
      <c r="A145" s="2" t="s">
        <v>15051</v>
      </c>
      <c r="B145" s="2" t="s">
        <v>15052</v>
      </c>
      <c r="C145" s="2">
        <v>-256.27</v>
      </c>
      <c r="D145" s="2" t="s">
        <v>69</v>
      </c>
      <c r="E145" s="2">
        <v>-3967.1</v>
      </c>
      <c r="F145" s="2" t="s">
        <v>69</v>
      </c>
    </row>
    <row r="146">
      <c r="A146" s="2" t="s">
        <v>15053</v>
      </c>
      <c r="B146" s="2" t="s">
        <v>15054</v>
      </c>
      <c r="C146" s="2">
        <v>-245.04</v>
      </c>
      <c r="D146" s="2" t="s">
        <v>69</v>
      </c>
      <c r="E146" s="2">
        <v>-3967.28</v>
      </c>
      <c r="F146" s="2" t="s">
        <v>69</v>
      </c>
    </row>
    <row r="147">
      <c r="A147" s="2" t="s">
        <v>15055</v>
      </c>
      <c r="B147" s="2" t="s">
        <v>15056</v>
      </c>
      <c r="C147" s="2">
        <v>-33.92</v>
      </c>
      <c r="D147" s="2" t="s">
        <v>69</v>
      </c>
      <c r="E147" s="2">
        <v>-3967.28</v>
      </c>
      <c r="F147" s="2" t="s">
        <v>69</v>
      </c>
    </row>
    <row r="148">
      <c r="A148" s="2" t="s">
        <v>15057</v>
      </c>
      <c r="B148" s="2" t="s">
        <v>15058</v>
      </c>
      <c r="C148" s="2">
        <v>-82.62</v>
      </c>
      <c r="D148" s="2" t="s">
        <v>69</v>
      </c>
      <c r="E148" s="2">
        <v>-3967.28</v>
      </c>
      <c r="F148" s="2" t="s">
        <v>69</v>
      </c>
    </row>
    <row r="149">
      <c r="A149" s="2" t="s">
        <v>9146</v>
      </c>
      <c r="B149" s="2" t="s">
        <v>15059</v>
      </c>
      <c r="C149" s="2">
        <v>-198.46</v>
      </c>
      <c r="D149" s="2" t="s">
        <v>69</v>
      </c>
      <c r="E149" s="2">
        <v>-3967.28</v>
      </c>
      <c r="F149" s="2" t="s">
        <v>69</v>
      </c>
    </row>
    <row r="150">
      <c r="A150" s="2" t="s">
        <v>11617</v>
      </c>
      <c r="B150" s="2" t="s">
        <v>15060</v>
      </c>
      <c r="C150" s="2">
        <v>-42.34</v>
      </c>
      <c r="D150" s="2" t="s">
        <v>69</v>
      </c>
      <c r="E150" s="2">
        <v>-3967.28</v>
      </c>
      <c r="F150" s="2" t="s">
        <v>69</v>
      </c>
    </row>
    <row r="151">
      <c r="A151" s="2" t="s">
        <v>9166</v>
      </c>
      <c r="B151" s="2" t="s">
        <v>15061</v>
      </c>
      <c r="C151" s="2">
        <v>-169.18</v>
      </c>
      <c r="D151" s="2" t="s">
        <v>69</v>
      </c>
      <c r="E151" s="2">
        <v>-3967.28</v>
      </c>
      <c r="F151" s="2" t="s">
        <v>69</v>
      </c>
    </row>
    <row r="152">
      <c r="A152" s="2" t="s">
        <v>15062</v>
      </c>
      <c r="B152" s="2" t="s">
        <v>15063</v>
      </c>
      <c r="C152" s="2">
        <v>-28.88</v>
      </c>
      <c r="D152" s="2" t="s">
        <v>69</v>
      </c>
      <c r="E152" s="2">
        <v>-3967.28</v>
      </c>
      <c r="F152" s="2" t="s">
        <v>69</v>
      </c>
    </row>
    <row r="153">
      <c r="A153" s="2" t="s">
        <v>11629</v>
      </c>
      <c r="B153" s="2" t="s">
        <v>15064</v>
      </c>
      <c r="C153" s="2">
        <v>-391.36</v>
      </c>
      <c r="D153" s="2" t="s">
        <v>69</v>
      </c>
      <c r="E153" s="2">
        <v>-3764.85</v>
      </c>
      <c r="F153" s="2" t="s">
        <v>69</v>
      </c>
    </row>
    <row r="154">
      <c r="A154" s="2" t="s">
        <v>15065</v>
      </c>
      <c r="B154" s="2" t="s">
        <v>15066</v>
      </c>
      <c r="C154" s="2">
        <v>-245.2</v>
      </c>
      <c r="D154" s="2" t="s">
        <v>69</v>
      </c>
      <c r="E154" s="2">
        <v>-3967.28</v>
      </c>
      <c r="F154" s="2" t="s">
        <v>69</v>
      </c>
    </row>
    <row r="155">
      <c r="A155" s="2" t="s">
        <v>9254</v>
      </c>
      <c r="B155" s="2" t="s">
        <v>15067</v>
      </c>
      <c r="C155" s="2">
        <v>-286.45</v>
      </c>
      <c r="D155" s="2" t="s">
        <v>69</v>
      </c>
      <c r="E155" s="2">
        <v>-3967.28</v>
      </c>
      <c r="F155" s="2" t="s">
        <v>69</v>
      </c>
    </row>
    <row r="156">
      <c r="A156" s="2" t="s">
        <v>9258</v>
      </c>
      <c r="B156" s="2" t="s">
        <v>15068</v>
      </c>
      <c r="C156" s="2">
        <v>-67.07</v>
      </c>
      <c r="D156" s="2" t="s">
        <v>69</v>
      </c>
      <c r="E156" s="2">
        <v>-3967.28</v>
      </c>
      <c r="F156" s="2" t="s">
        <v>69</v>
      </c>
    </row>
    <row r="157">
      <c r="A157" s="2" t="s">
        <v>11649</v>
      </c>
      <c r="B157" s="2" t="s">
        <v>15069</v>
      </c>
      <c r="C157" s="2">
        <v>-5.84</v>
      </c>
      <c r="D157" s="2" t="s">
        <v>69</v>
      </c>
      <c r="E157" s="2">
        <v>-3967.28</v>
      </c>
      <c r="F157" s="2" t="s">
        <v>69</v>
      </c>
    </row>
    <row r="158">
      <c r="A158" s="2" t="s">
        <v>15070</v>
      </c>
      <c r="B158" s="2" t="s">
        <v>15071</v>
      </c>
      <c r="C158" s="2">
        <v>-23.94</v>
      </c>
      <c r="D158" s="2" t="s">
        <v>69</v>
      </c>
      <c r="E158" s="2">
        <v>-3967.28</v>
      </c>
      <c r="F158" s="2" t="s">
        <v>69</v>
      </c>
    </row>
    <row r="159">
      <c r="A159" s="2" t="s">
        <v>11687</v>
      </c>
      <c r="B159" s="2" t="s">
        <v>15072</v>
      </c>
      <c r="C159" s="2">
        <v>-263.78</v>
      </c>
      <c r="D159" s="2" t="s">
        <v>69</v>
      </c>
      <c r="E159" s="2">
        <v>-3967.28</v>
      </c>
      <c r="F159" s="2" t="s">
        <v>69</v>
      </c>
    </row>
    <row r="160">
      <c r="A160" s="2" t="s">
        <v>15073</v>
      </c>
      <c r="B160" s="2" t="s">
        <v>15074</v>
      </c>
      <c r="C160" s="2">
        <v>-253.66</v>
      </c>
      <c r="D160" s="2" t="s">
        <v>69</v>
      </c>
      <c r="E160" s="2">
        <v>-3967.28</v>
      </c>
      <c r="F160" s="2" t="s">
        <v>69</v>
      </c>
    </row>
    <row r="161">
      <c r="A161" s="2" t="s">
        <v>11709</v>
      </c>
      <c r="B161" s="2" t="s">
        <v>15075</v>
      </c>
      <c r="C161" s="2">
        <v>-96.53</v>
      </c>
      <c r="D161" s="2" t="s">
        <v>69</v>
      </c>
      <c r="E161" s="2">
        <v>-3967.28</v>
      </c>
      <c r="F161" s="2" t="s">
        <v>69</v>
      </c>
    </row>
    <row r="162">
      <c r="A162" s="2" t="s">
        <v>9411</v>
      </c>
      <c r="B162" s="2" t="s">
        <v>15076</v>
      </c>
      <c r="C162" s="2">
        <v>-64.53</v>
      </c>
      <c r="D162" s="2" t="s">
        <v>69</v>
      </c>
      <c r="E162" s="2">
        <v>-3967.28</v>
      </c>
      <c r="F162" s="2" t="s">
        <v>69</v>
      </c>
    </row>
    <row r="163">
      <c r="A163" s="2" t="s">
        <v>14614</v>
      </c>
      <c r="B163" s="2" t="s">
        <v>15077</v>
      </c>
      <c r="C163" s="2">
        <v>-157.74</v>
      </c>
      <c r="D163" s="2" t="s">
        <v>69</v>
      </c>
      <c r="E163" s="2">
        <v>-3967.28</v>
      </c>
      <c r="F163" s="2" t="s">
        <v>69</v>
      </c>
    </row>
    <row r="164">
      <c r="A164" s="2" t="s">
        <v>15078</v>
      </c>
      <c r="B164" s="2" t="s">
        <v>15079</v>
      </c>
      <c r="C164" s="2">
        <v>-143.79</v>
      </c>
      <c r="D164" s="2" t="s">
        <v>69</v>
      </c>
      <c r="E164" s="2">
        <v>-3967.28</v>
      </c>
      <c r="F164" s="2" t="s">
        <v>69</v>
      </c>
    </row>
    <row r="165">
      <c r="A165" s="2" t="s">
        <v>15080</v>
      </c>
      <c r="B165" s="2" t="s">
        <v>15081</v>
      </c>
      <c r="C165" s="2">
        <v>-924.77</v>
      </c>
      <c r="D165" s="2" t="s">
        <v>69</v>
      </c>
      <c r="E165" s="2">
        <v>-3967.28</v>
      </c>
      <c r="F165" s="2" t="s">
        <v>69</v>
      </c>
    </row>
    <row r="166">
      <c r="A166" s="2" t="s">
        <v>9607</v>
      </c>
      <c r="B166" s="2" t="s">
        <v>15082</v>
      </c>
      <c r="C166" s="2">
        <v>-50.52</v>
      </c>
      <c r="D166" s="2" t="s">
        <v>69</v>
      </c>
      <c r="E166" s="2">
        <v>-3967.28</v>
      </c>
      <c r="F166" s="2" t="s">
        <v>69</v>
      </c>
    </row>
    <row r="167">
      <c r="A167" s="2" t="s">
        <v>15083</v>
      </c>
      <c r="B167" s="2" t="s">
        <v>15084</v>
      </c>
      <c r="C167" s="2">
        <v>-56.6</v>
      </c>
      <c r="D167" s="2" t="s">
        <v>69</v>
      </c>
      <c r="E167" s="2">
        <v>-3967.28</v>
      </c>
      <c r="F167" s="2" t="s">
        <v>69</v>
      </c>
    </row>
    <row r="168">
      <c r="A168" s="2" t="s">
        <v>15085</v>
      </c>
      <c r="B168" s="2" t="s">
        <v>15086</v>
      </c>
      <c r="C168" s="2">
        <v>-98.61</v>
      </c>
      <c r="D168" s="2" t="s">
        <v>69</v>
      </c>
      <c r="E168" s="2">
        <v>-3967.28</v>
      </c>
      <c r="F168" s="2" t="s">
        <v>69</v>
      </c>
    </row>
    <row r="169">
      <c r="A169" s="2" t="s">
        <v>15087</v>
      </c>
      <c r="B169" s="2" t="s">
        <v>15088</v>
      </c>
      <c r="C169" s="2">
        <v>-85.69</v>
      </c>
      <c r="D169" s="2" t="s">
        <v>69</v>
      </c>
      <c r="E169" s="2">
        <v>-3967.28</v>
      </c>
      <c r="F169" s="2" t="s">
        <v>69</v>
      </c>
    </row>
    <row r="170">
      <c r="A170" s="2" t="s">
        <v>15089</v>
      </c>
      <c r="B170" s="2" t="s">
        <v>15090</v>
      </c>
      <c r="C170" s="2">
        <v>-60.65</v>
      </c>
      <c r="D170" s="2" t="s">
        <v>69</v>
      </c>
      <c r="E170" s="2">
        <v>-3967.28</v>
      </c>
      <c r="F170" s="2" t="s">
        <v>69</v>
      </c>
    </row>
    <row r="171">
      <c r="A171" s="2" t="s">
        <v>15091</v>
      </c>
      <c r="B171" s="2" t="s">
        <v>15092</v>
      </c>
      <c r="C171" s="2">
        <v>-280.37</v>
      </c>
      <c r="D171" s="2" t="s">
        <v>69</v>
      </c>
      <c r="E171" s="2">
        <v>-3967.28</v>
      </c>
      <c r="F171" s="2" t="s">
        <v>69</v>
      </c>
    </row>
    <row r="172">
      <c r="A172" s="2" t="s">
        <v>6543</v>
      </c>
      <c r="B172" s="2" t="s">
        <v>15093</v>
      </c>
      <c r="C172" s="2">
        <v>-163.33</v>
      </c>
      <c r="D172" s="2" t="s">
        <v>69</v>
      </c>
      <c r="E172" s="2">
        <v>-3967.28</v>
      </c>
      <c r="F172" s="2" t="s">
        <v>69</v>
      </c>
    </row>
    <row r="173">
      <c r="A173" s="2" t="s">
        <v>15094</v>
      </c>
      <c r="B173" s="2" t="s">
        <v>15095</v>
      </c>
      <c r="C173" s="2">
        <v>-112.51</v>
      </c>
      <c r="D173" s="2" t="s">
        <v>69</v>
      </c>
      <c r="E173" s="2">
        <v>-3967.28</v>
      </c>
      <c r="F173" s="2" t="s">
        <v>69</v>
      </c>
    </row>
    <row r="174">
      <c r="A174" s="2" t="s">
        <v>15096</v>
      </c>
      <c r="B174" s="2" t="s">
        <v>15097</v>
      </c>
      <c r="C174" s="2">
        <v>-112.79</v>
      </c>
      <c r="D174" s="2" t="s">
        <v>69</v>
      </c>
      <c r="E174" s="2">
        <v>-3967.28</v>
      </c>
      <c r="F174" s="2" t="s">
        <v>69</v>
      </c>
    </row>
    <row r="175">
      <c r="A175" s="2" t="s">
        <v>9730</v>
      </c>
      <c r="B175" s="2" t="s">
        <v>15098</v>
      </c>
      <c r="C175" s="2">
        <v>-110.69</v>
      </c>
      <c r="D175" s="2" t="s">
        <v>69</v>
      </c>
      <c r="E175" s="2">
        <v>-3967.28</v>
      </c>
      <c r="F175" s="2" t="s">
        <v>69</v>
      </c>
    </row>
    <row r="176">
      <c r="A176" s="2" t="s">
        <v>9732</v>
      </c>
      <c r="B176" s="2" t="s">
        <v>15099</v>
      </c>
      <c r="C176" s="2">
        <v>-80.88</v>
      </c>
      <c r="D176" s="2" t="s">
        <v>69</v>
      </c>
      <c r="E176" s="2">
        <v>-3967.28</v>
      </c>
      <c r="F176" s="2" t="s">
        <v>69</v>
      </c>
    </row>
    <row r="177">
      <c r="A177" s="2" t="s">
        <v>9748</v>
      </c>
      <c r="B177" s="2" t="s">
        <v>15100</v>
      </c>
      <c r="C177" s="2">
        <v>-107.02</v>
      </c>
      <c r="D177" s="2" t="s">
        <v>69</v>
      </c>
      <c r="E177" s="2">
        <v>-3967.28</v>
      </c>
      <c r="F177" s="2" t="s">
        <v>69</v>
      </c>
    </row>
    <row r="178">
      <c r="A178" s="2" t="s">
        <v>9780</v>
      </c>
      <c r="B178" s="2" t="s">
        <v>15101</v>
      </c>
      <c r="C178" s="2">
        <v>-93.35</v>
      </c>
      <c r="D178" s="2" t="s">
        <v>69</v>
      </c>
      <c r="E178" s="2">
        <v>-3967.28</v>
      </c>
      <c r="F178" s="2" t="s">
        <v>69</v>
      </c>
    </row>
    <row r="179">
      <c r="A179" s="2" t="s">
        <v>15102</v>
      </c>
      <c r="B179" s="2" t="s">
        <v>15103</v>
      </c>
      <c r="C179" s="2">
        <v>-32.59</v>
      </c>
      <c r="D179" s="2" t="s">
        <v>69</v>
      </c>
      <c r="E179" s="2">
        <v>-3967.28</v>
      </c>
      <c r="F179" s="2" t="s">
        <v>69</v>
      </c>
    </row>
    <row r="180">
      <c r="A180" s="2" t="s">
        <v>11888</v>
      </c>
      <c r="B180" s="2" t="s">
        <v>15104</v>
      </c>
      <c r="C180" s="2">
        <v>-39.59</v>
      </c>
      <c r="D180" s="2" t="s">
        <v>69</v>
      </c>
      <c r="E180" s="2">
        <v>-3967.28</v>
      </c>
      <c r="F180" s="2" t="s">
        <v>69</v>
      </c>
    </row>
    <row r="181">
      <c r="A181" s="2" t="s">
        <v>9796</v>
      </c>
      <c r="B181" s="2" t="s">
        <v>15105</v>
      </c>
      <c r="C181" s="2">
        <v>-63.95</v>
      </c>
      <c r="D181" s="2" t="s">
        <v>69</v>
      </c>
      <c r="E181" s="2">
        <v>-3967.28</v>
      </c>
      <c r="F181" s="2" t="s">
        <v>69</v>
      </c>
    </row>
    <row r="182">
      <c r="A182" s="2" t="s">
        <v>9800</v>
      </c>
      <c r="B182" s="2" t="s">
        <v>15106</v>
      </c>
      <c r="C182" s="2">
        <v>-16.27</v>
      </c>
      <c r="D182" s="2" t="s">
        <v>69</v>
      </c>
      <c r="E182" s="2">
        <v>-3967.28</v>
      </c>
      <c r="F182" s="2" t="s">
        <v>69</v>
      </c>
    </row>
    <row r="183">
      <c r="A183" s="2" t="s">
        <v>15107</v>
      </c>
      <c r="B183" s="2" t="s">
        <v>15108</v>
      </c>
      <c r="C183" s="2">
        <v>-37.86</v>
      </c>
      <c r="D183" s="2" t="s">
        <v>69</v>
      </c>
      <c r="E183" s="2">
        <v>-3967.28</v>
      </c>
      <c r="F183" s="2" t="s">
        <v>69</v>
      </c>
    </row>
    <row r="184">
      <c r="A184" s="2" t="s">
        <v>9812</v>
      </c>
      <c r="B184" s="2" t="s">
        <v>15109</v>
      </c>
      <c r="C184" s="2">
        <v>-170.64</v>
      </c>
      <c r="D184" s="2" t="s">
        <v>69</v>
      </c>
      <c r="E184" s="2">
        <v>-3967.28</v>
      </c>
      <c r="F184" s="2" t="s">
        <v>69</v>
      </c>
    </row>
    <row r="185">
      <c r="A185" s="2" t="s">
        <v>9824</v>
      </c>
      <c r="B185" s="2" t="s">
        <v>15110</v>
      </c>
      <c r="C185" s="2">
        <v>-384.05</v>
      </c>
      <c r="D185" s="2" t="s">
        <v>69</v>
      </c>
      <c r="E185" s="2">
        <v>-3967.28</v>
      </c>
      <c r="F185" s="2" t="s">
        <v>69</v>
      </c>
    </row>
    <row r="186">
      <c r="A186" s="2" t="s">
        <v>9826</v>
      </c>
      <c r="B186" s="2" t="s">
        <v>15111</v>
      </c>
      <c r="C186" s="2">
        <v>-53.17</v>
      </c>
      <c r="D186" s="2" t="s">
        <v>69</v>
      </c>
      <c r="E186" s="2">
        <v>-3967.28</v>
      </c>
      <c r="F186" s="2" t="s">
        <v>69</v>
      </c>
    </row>
    <row r="187">
      <c r="A187" s="2" t="s">
        <v>9844</v>
      </c>
      <c r="B187" s="2" t="s">
        <v>15112</v>
      </c>
      <c r="C187" s="2">
        <v>-262.21</v>
      </c>
      <c r="D187" s="2" t="s">
        <v>69</v>
      </c>
      <c r="E187" s="2">
        <v>-3967.28</v>
      </c>
      <c r="F187" s="2" t="s">
        <v>69</v>
      </c>
    </row>
    <row r="188">
      <c r="A188" s="2" t="s">
        <v>9846</v>
      </c>
      <c r="B188" s="2" t="s">
        <v>15113</v>
      </c>
      <c r="C188" s="2">
        <v>-45.5</v>
      </c>
      <c r="D188" s="2" t="s">
        <v>69</v>
      </c>
      <c r="E188" s="2">
        <v>-3967.28</v>
      </c>
      <c r="F188" s="2" t="s">
        <v>69</v>
      </c>
    </row>
    <row r="189">
      <c r="A189" s="2" t="s">
        <v>9848</v>
      </c>
      <c r="B189" s="2" t="s">
        <v>15114</v>
      </c>
      <c r="C189" s="2">
        <v>-175.31</v>
      </c>
      <c r="D189" s="2" t="s">
        <v>69</v>
      </c>
      <c r="E189" s="2">
        <v>-3967.28</v>
      </c>
      <c r="F189" s="2" t="s">
        <v>69</v>
      </c>
    </row>
    <row r="190">
      <c r="A190" s="2" t="s">
        <v>15115</v>
      </c>
      <c r="B190" s="2" t="s">
        <v>15116</v>
      </c>
      <c r="C190" s="2">
        <v>-246.25</v>
      </c>
      <c r="D190" s="2" t="s">
        <v>69</v>
      </c>
      <c r="E190" s="2">
        <v>-3092.87</v>
      </c>
      <c r="F190" s="2" t="s">
        <v>69</v>
      </c>
    </row>
    <row r="191">
      <c r="A191" s="2" t="s">
        <v>9878</v>
      </c>
      <c r="B191" s="2" t="s">
        <v>15117</v>
      </c>
      <c r="C191" s="2">
        <v>-60.07</v>
      </c>
      <c r="D191" s="2" t="s">
        <v>69</v>
      </c>
      <c r="E191" s="2">
        <v>-3967.28</v>
      </c>
      <c r="F191" s="2" t="s">
        <v>69</v>
      </c>
    </row>
    <row r="192">
      <c r="A192" s="2" t="s">
        <v>9884</v>
      </c>
      <c r="B192" s="2" t="s">
        <v>15118</v>
      </c>
      <c r="C192" s="2">
        <v>-168.96</v>
      </c>
      <c r="D192" s="2" t="s">
        <v>69</v>
      </c>
      <c r="E192" s="2">
        <v>-3967.28</v>
      </c>
      <c r="F192" s="2" t="s">
        <v>69</v>
      </c>
    </row>
    <row r="193">
      <c r="A193" s="2" t="s">
        <v>15119</v>
      </c>
      <c r="B193" s="2" t="s">
        <v>15120</v>
      </c>
      <c r="C193" s="2">
        <v>-74.47</v>
      </c>
      <c r="D193" s="2" t="s">
        <v>69</v>
      </c>
      <c r="E193" s="2">
        <v>-3967.28</v>
      </c>
      <c r="F193" s="2" t="s">
        <v>69</v>
      </c>
    </row>
    <row r="194">
      <c r="A194" s="2" t="s">
        <v>9927</v>
      </c>
      <c r="B194" s="2" t="s">
        <v>15121</v>
      </c>
      <c r="C194" s="2">
        <v>-193.9</v>
      </c>
      <c r="D194" s="2" t="s">
        <v>69</v>
      </c>
      <c r="E194" s="2">
        <v>-3967.28</v>
      </c>
      <c r="F194" s="2" t="s">
        <v>69</v>
      </c>
    </row>
    <row r="195">
      <c r="A195" s="2" t="s">
        <v>15122</v>
      </c>
      <c r="B195" s="2" t="s">
        <v>15123</v>
      </c>
      <c r="C195" s="2">
        <v>-171.81</v>
      </c>
      <c r="D195" s="2" t="s">
        <v>69</v>
      </c>
      <c r="E195" s="2">
        <v>-3967.1</v>
      </c>
      <c r="F195" s="2" t="s">
        <v>69</v>
      </c>
    </row>
    <row r="196">
      <c r="A196" s="2" t="s">
        <v>15124</v>
      </c>
      <c r="B196" s="2" t="s">
        <v>15125</v>
      </c>
      <c r="C196" s="2">
        <v>-89.41</v>
      </c>
      <c r="D196" s="2" t="s">
        <v>69</v>
      </c>
      <c r="E196" s="2">
        <v>-3967.1</v>
      </c>
      <c r="F196" s="2" t="s">
        <v>69</v>
      </c>
    </row>
    <row r="197">
      <c r="A197" s="2" t="s">
        <v>15126</v>
      </c>
      <c r="B197" s="2" t="s">
        <v>15127</v>
      </c>
      <c r="C197" s="2">
        <v>-267.88</v>
      </c>
      <c r="D197" s="2" t="s">
        <v>69</v>
      </c>
      <c r="E197" s="2">
        <v>-3967.28</v>
      </c>
      <c r="F197" s="2" t="s">
        <v>69</v>
      </c>
    </row>
    <row r="198">
      <c r="A198" s="2" t="s">
        <v>9973</v>
      </c>
      <c r="B198" s="2" t="s">
        <v>15128</v>
      </c>
      <c r="C198" s="2">
        <v>-197.08</v>
      </c>
      <c r="D198" s="2" t="s">
        <v>69</v>
      </c>
      <c r="E198" s="2">
        <v>-3967.28</v>
      </c>
      <c r="F198" s="2" t="s">
        <v>69</v>
      </c>
    </row>
    <row r="199">
      <c r="A199" s="2" t="s">
        <v>10055</v>
      </c>
      <c r="B199" s="2" t="s">
        <v>15129</v>
      </c>
      <c r="C199" s="2">
        <v>-216.2</v>
      </c>
      <c r="D199" s="2" t="s">
        <v>69</v>
      </c>
      <c r="E199" s="2">
        <v>-3967.28</v>
      </c>
      <c r="F199" s="2" t="s">
        <v>69</v>
      </c>
    </row>
    <row r="200">
      <c r="A200" s="2" t="s">
        <v>15130</v>
      </c>
      <c r="B200" s="2" t="s">
        <v>15131</v>
      </c>
      <c r="C200" s="2">
        <v>-48.38</v>
      </c>
      <c r="D200" s="2" t="s">
        <v>69</v>
      </c>
      <c r="E200" s="2">
        <v>-3967.28</v>
      </c>
      <c r="F200" s="2" t="s">
        <v>69</v>
      </c>
    </row>
    <row r="201">
      <c r="A201" s="2" t="s">
        <v>15132</v>
      </c>
      <c r="B201" s="2" t="s">
        <v>15133</v>
      </c>
      <c r="C201" s="2">
        <v>-40.03</v>
      </c>
      <c r="D201" s="2" t="s">
        <v>69</v>
      </c>
      <c r="E201" s="2">
        <v>-1403.84</v>
      </c>
      <c r="F201" s="2" t="s">
        <v>69</v>
      </c>
    </row>
    <row r="202">
      <c r="A202" s="2" t="s">
        <v>15134</v>
      </c>
      <c r="B202" s="2" t="s">
        <v>15135</v>
      </c>
      <c r="C202" s="2">
        <v>-56.68</v>
      </c>
      <c r="D202" s="2" t="s">
        <v>69</v>
      </c>
      <c r="E202" s="2">
        <v>-3967.28</v>
      </c>
      <c r="F202" s="2" t="s">
        <v>69</v>
      </c>
    </row>
    <row r="203">
      <c r="A203" s="2" t="s">
        <v>15136</v>
      </c>
      <c r="B203" s="2" t="s">
        <v>15137</v>
      </c>
      <c r="C203" s="2">
        <v>-242.35</v>
      </c>
      <c r="D203" s="2" t="s">
        <v>69</v>
      </c>
      <c r="E203" s="2">
        <v>-3967.28</v>
      </c>
      <c r="F203" s="2" t="s">
        <v>69</v>
      </c>
    </row>
    <row r="204">
      <c r="A204" s="2" t="s">
        <v>15138</v>
      </c>
      <c r="B204" s="2" t="s">
        <v>15139</v>
      </c>
      <c r="C204" s="2">
        <v>-384.8</v>
      </c>
      <c r="D204" s="2" t="s">
        <v>69</v>
      </c>
      <c r="E204" s="2">
        <v>-3967.28</v>
      </c>
      <c r="F204" s="2" t="s">
        <v>69</v>
      </c>
    </row>
    <row r="205">
      <c r="A205" s="2" t="s">
        <v>15140</v>
      </c>
      <c r="B205" s="2" t="s">
        <v>15141</v>
      </c>
      <c r="C205" s="2">
        <v>-227.35</v>
      </c>
      <c r="D205" s="2" t="s">
        <v>69</v>
      </c>
      <c r="E205" s="2">
        <v>-3967.28</v>
      </c>
      <c r="F205" s="2" t="s">
        <v>69</v>
      </c>
    </row>
    <row r="206">
      <c r="A206" s="2" t="s">
        <v>15142</v>
      </c>
      <c r="B206" s="2" t="s">
        <v>15143</v>
      </c>
      <c r="C206" s="2">
        <v>-479.72</v>
      </c>
      <c r="D206" s="2" t="s">
        <v>69</v>
      </c>
      <c r="E206" s="2">
        <v>-3967.28</v>
      </c>
      <c r="F206" s="2" t="s">
        <v>69</v>
      </c>
    </row>
    <row r="207">
      <c r="A207" s="2" t="s">
        <v>10149</v>
      </c>
      <c r="B207" s="2" t="s">
        <v>15144</v>
      </c>
      <c r="C207" s="2">
        <v>-175.7</v>
      </c>
      <c r="D207" s="2" t="s">
        <v>69</v>
      </c>
      <c r="E207" s="2">
        <v>-3967.28</v>
      </c>
      <c r="F207" s="2" t="s">
        <v>69</v>
      </c>
    </row>
    <row r="208">
      <c r="A208" s="2" t="s">
        <v>15145</v>
      </c>
      <c r="B208" s="2" t="s">
        <v>15146</v>
      </c>
      <c r="C208" s="2">
        <v>-107.51</v>
      </c>
      <c r="D208" s="2" t="s">
        <v>69</v>
      </c>
      <c r="E208" s="2">
        <v>-3967.28</v>
      </c>
      <c r="F208" s="2" t="s">
        <v>69</v>
      </c>
    </row>
    <row r="209">
      <c r="A209" s="2" t="s">
        <v>10171</v>
      </c>
      <c r="B209" s="2" t="s">
        <v>15147</v>
      </c>
      <c r="C209" s="2">
        <v>-149.03</v>
      </c>
      <c r="D209" s="2" t="s">
        <v>69</v>
      </c>
      <c r="E209" s="2">
        <v>-3967.1</v>
      </c>
      <c r="F209" s="2" t="s">
        <v>69</v>
      </c>
    </row>
    <row r="210">
      <c r="A210" s="2" t="s">
        <v>15148</v>
      </c>
      <c r="B210" s="2" t="s">
        <v>15149</v>
      </c>
      <c r="C210" s="2">
        <v>-17.47</v>
      </c>
      <c r="D210" s="2" t="s">
        <v>69</v>
      </c>
      <c r="E210" s="2">
        <v>-3967.28</v>
      </c>
      <c r="F210" s="2" t="s">
        <v>69</v>
      </c>
    </row>
    <row r="211">
      <c r="A211" s="2" t="s">
        <v>12091</v>
      </c>
      <c r="B211" s="2" t="s">
        <v>15150</v>
      </c>
      <c r="C211" s="2">
        <v>-80.08</v>
      </c>
      <c r="D211" s="2" t="s">
        <v>69</v>
      </c>
      <c r="E211" s="2">
        <v>-3967.28</v>
      </c>
      <c r="F211" s="2" t="s">
        <v>69</v>
      </c>
    </row>
    <row r="212">
      <c r="A212" s="2" t="s">
        <v>15151</v>
      </c>
      <c r="B212" s="2" t="s">
        <v>15152</v>
      </c>
      <c r="C212" s="2">
        <v>-153.18</v>
      </c>
      <c r="D212" s="2" t="s">
        <v>69</v>
      </c>
      <c r="E212" s="2">
        <v>-3967.28</v>
      </c>
      <c r="F212" s="2" t="s">
        <v>69</v>
      </c>
    </row>
    <row r="213">
      <c r="A213" s="2" t="s">
        <v>10245</v>
      </c>
      <c r="B213" s="2" t="s">
        <v>15153</v>
      </c>
      <c r="C213" s="2">
        <v>-141.59</v>
      </c>
      <c r="D213" s="2" t="s">
        <v>69</v>
      </c>
      <c r="E213" s="2">
        <v>-3967.28</v>
      </c>
      <c r="F213" s="2" t="s">
        <v>69</v>
      </c>
    </row>
    <row r="214">
      <c r="A214" s="2" t="s">
        <v>15154</v>
      </c>
      <c r="B214" s="2" t="s">
        <v>15155</v>
      </c>
      <c r="C214" s="2">
        <v>-97.19</v>
      </c>
      <c r="D214" s="2" t="s">
        <v>69</v>
      </c>
      <c r="E214" s="2">
        <v>-3967.28</v>
      </c>
      <c r="F214" s="2" t="s">
        <v>69</v>
      </c>
    </row>
    <row r="215">
      <c r="A215" s="2" t="s">
        <v>10251</v>
      </c>
      <c r="B215" s="2" t="s">
        <v>15156</v>
      </c>
      <c r="C215" s="2">
        <v>-118.6</v>
      </c>
      <c r="D215" s="2" t="s">
        <v>69</v>
      </c>
      <c r="E215" s="2">
        <v>-3967.28</v>
      </c>
      <c r="F215" s="2" t="s">
        <v>69</v>
      </c>
    </row>
    <row r="216">
      <c r="A216" s="2" t="s">
        <v>10253</v>
      </c>
      <c r="B216" s="2" t="s">
        <v>15157</v>
      </c>
      <c r="C216" s="2">
        <v>-65.6</v>
      </c>
      <c r="D216" s="2" t="s">
        <v>69</v>
      </c>
      <c r="E216" s="2">
        <v>-3967.28</v>
      </c>
      <c r="F216" s="2" t="s">
        <v>69</v>
      </c>
    </row>
    <row r="217">
      <c r="A217" s="2" t="s">
        <v>10259</v>
      </c>
      <c r="B217" s="2" t="s">
        <v>15158</v>
      </c>
      <c r="C217" s="2">
        <v>-151.54</v>
      </c>
      <c r="D217" s="2" t="s">
        <v>69</v>
      </c>
      <c r="E217" s="2">
        <v>-3967.28</v>
      </c>
      <c r="F217" s="2" t="s">
        <v>69</v>
      </c>
    </row>
    <row r="218">
      <c r="A218" s="2" t="s">
        <v>12115</v>
      </c>
      <c r="B218" s="2" t="s">
        <v>15159</v>
      </c>
      <c r="C218" s="2">
        <v>-29.3</v>
      </c>
      <c r="D218" s="2" t="s">
        <v>69</v>
      </c>
      <c r="E218" s="2">
        <v>-3967.28</v>
      </c>
      <c r="F218" s="2" t="s">
        <v>69</v>
      </c>
    </row>
    <row r="219">
      <c r="A219" s="2" t="s">
        <v>10281</v>
      </c>
      <c r="B219" s="2" t="s">
        <v>15160</v>
      </c>
      <c r="C219" s="2">
        <v>-86.15</v>
      </c>
      <c r="D219" s="2" t="s">
        <v>69</v>
      </c>
      <c r="E219" s="2">
        <v>-3967.28</v>
      </c>
      <c r="F219" s="2" t="s">
        <v>69</v>
      </c>
    </row>
    <row r="220">
      <c r="A220" s="2" t="s">
        <v>15161</v>
      </c>
      <c r="B220" s="2" t="s">
        <v>15162</v>
      </c>
      <c r="C220" s="2">
        <v>-262.21</v>
      </c>
      <c r="D220" s="2" t="s">
        <v>69</v>
      </c>
      <c r="E220" s="2">
        <v>-3967.28</v>
      </c>
      <c r="F220" s="2" t="s">
        <v>69</v>
      </c>
    </row>
    <row r="221">
      <c r="A221" s="2" t="s">
        <v>15163</v>
      </c>
      <c r="B221" s="2" t="s">
        <v>15164</v>
      </c>
      <c r="C221" s="2">
        <v>-55.94</v>
      </c>
      <c r="D221" s="2" t="s">
        <v>69</v>
      </c>
      <c r="E221" s="2">
        <v>-3967.28</v>
      </c>
      <c r="F221" s="2" t="s">
        <v>69</v>
      </c>
    </row>
    <row r="222">
      <c r="A222" s="2" t="s">
        <v>15165</v>
      </c>
      <c r="B222" s="2" t="s">
        <v>15166</v>
      </c>
      <c r="C222" s="2">
        <v>-2960.65</v>
      </c>
      <c r="D222" s="2" t="s">
        <v>69</v>
      </c>
      <c r="E222" s="2">
        <v>-3967.28</v>
      </c>
      <c r="F222" s="2" t="s">
        <v>69</v>
      </c>
    </row>
    <row r="223">
      <c r="A223" s="2" t="s">
        <v>15167</v>
      </c>
      <c r="B223" s="2" t="s">
        <v>15168</v>
      </c>
      <c r="C223" s="2">
        <v>-174.54</v>
      </c>
      <c r="D223" s="2" t="s">
        <v>69</v>
      </c>
      <c r="E223" s="2">
        <v>-3967.28</v>
      </c>
      <c r="F223" s="2" t="s">
        <v>69</v>
      </c>
    </row>
    <row r="224">
      <c r="A224" s="2" t="s">
        <v>15169</v>
      </c>
      <c r="B224" s="2" t="s">
        <v>15170</v>
      </c>
      <c r="C224" s="2">
        <v>-337.64</v>
      </c>
      <c r="D224" s="2" t="s">
        <v>69</v>
      </c>
      <c r="E224" s="2">
        <v>-3967.28</v>
      </c>
      <c r="F224" s="2" t="s">
        <v>69</v>
      </c>
    </row>
    <row r="225">
      <c r="A225" s="2" t="s">
        <v>10375</v>
      </c>
      <c r="B225" s="2" t="s">
        <v>15171</v>
      </c>
      <c r="C225" s="2">
        <v>-177.75</v>
      </c>
      <c r="D225" s="2" t="s">
        <v>69</v>
      </c>
      <c r="E225" s="2">
        <v>-3967.28</v>
      </c>
      <c r="F225" s="2" t="s">
        <v>69</v>
      </c>
    </row>
    <row r="226">
      <c r="A226" s="2" t="s">
        <v>15172</v>
      </c>
      <c r="B226" s="2" t="s">
        <v>15173</v>
      </c>
      <c r="C226" s="2">
        <v>-1117.54</v>
      </c>
      <c r="D226" s="2" t="s">
        <v>69</v>
      </c>
      <c r="E226" s="2">
        <v>-3967.28</v>
      </c>
      <c r="F226" s="2" t="s">
        <v>69</v>
      </c>
    </row>
    <row r="227">
      <c r="A227" s="2" t="s">
        <v>15174</v>
      </c>
      <c r="B227" s="2" t="s">
        <v>15175</v>
      </c>
      <c r="C227" s="2">
        <v>-52.06</v>
      </c>
      <c r="D227" s="2" t="s">
        <v>69</v>
      </c>
      <c r="E227" s="2">
        <v>-3967.28</v>
      </c>
      <c r="F227" s="2" t="s">
        <v>69</v>
      </c>
    </row>
    <row r="228">
      <c r="A228" s="2" t="s">
        <v>10471</v>
      </c>
      <c r="B228" s="2" t="s">
        <v>15176</v>
      </c>
      <c r="C228" s="2">
        <v>-273.61</v>
      </c>
      <c r="D228" s="2" t="s">
        <v>69</v>
      </c>
      <c r="E228" s="2">
        <v>-3967.28</v>
      </c>
      <c r="F228" s="2" t="s">
        <v>69</v>
      </c>
    </row>
    <row r="229">
      <c r="A229" s="2" t="s">
        <v>15177</v>
      </c>
      <c r="B229" s="2" t="s">
        <v>15178</v>
      </c>
      <c r="C229" s="2">
        <v>-120.44</v>
      </c>
      <c r="D229" s="2" t="s">
        <v>69</v>
      </c>
      <c r="E229" s="2">
        <v>-3967.28</v>
      </c>
      <c r="F229" s="2" t="s">
        <v>69</v>
      </c>
    </row>
    <row r="230">
      <c r="A230" s="2" t="s">
        <v>10499</v>
      </c>
      <c r="B230" s="2" t="s">
        <v>15179</v>
      </c>
      <c r="C230" s="2">
        <v>-151.6</v>
      </c>
      <c r="D230" s="2" t="s">
        <v>69</v>
      </c>
      <c r="E230" s="2">
        <v>-3967.28</v>
      </c>
      <c r="F230" s="2" t="s">
        <v>69</v>
      </c>
    </row>
    <row r="231">
      <c r="A231" s="2" t="s">
        <v>15180</v>
      </c>
      <c r="B231" s="2" t="s">
        <v>15181</v>
      </c>
      <c r="C231" s="2">
        <v>-165.44</v>
      </c>
      <c r="D231" s="2" t="s">
        <v>69</v>
      </c>
      <c r="E231" s="2">
        <v>-3967.28</v>
      </c>
      <c r="F231" s="2" t="s">
        <v>69</v>
      </c>
    </row>
    <row r="232">
      <c r="A232" s="2" t="s">
        <v>15182</v>
      </c>
      <c r="B232" s="2" t="s">
        <v>15183</v>
      </c>
      <c r="C232" s="2">
        <v>-87.97</v>
      </c>
      <c r="D232" s="2" t="s">
        <v>69</v>
      </c>
      <c r="E232" s="2">
        <v>-3967.28</v>
      </c>
      <c r="F232" s="2" t="s">
        <v>69</v>
      </c>
    </row>
    <row r="233">
      <c r="A233" s="2" t="s">
        <v>10570</v>
      </c>
      <c r="B233" s="2" t="s">
        <v>15184</v>
      </c>
      <c r="C233" s="2">
        <v>-82.53</v>
      </c>
      <c r="D233" s="2" t="s">
        <v>69</v>
      </c>
      <c r="E233" s="2">
        <v>-3967.28</v>
      </c>
      <c r="F233" s="2" t="s">
        <v>69</v>
      </c>
    </row>
    <row r="234">
      <c r="A234" s="2" t="s">
        <v>15185</v>
      </c>
      <c r="B234" s="2" t="s">
        <v>15186</v>
      </c>
      <c r="C234" s="2">
        <v>-140.48</v>
      </c>
      <c r="D234" s="2" t="s">
        <v>69</v>
      </c>
      <c r="E234" s="2">
        <v>-3967.28</v>
      </c>
      <c r="F234" s="2" t="s">
        <v>69</v>
      </c>
    </row>
    <row r="235">
      <c r="A235" s="2" t="s">
        <v>13452</v>
      </c>
      <c r="B235" s="2" t="s">
        <v>13453</v>
      </c>
      <c r="C235" s="2">
        <v>-129.52</v>
      </c>
      <c r="D235" s="2" t="s">
        <v>69</v>
      </c>
      <c r="E235" s="2">
        <v>-3967.28</v>
      </c>
      <c r="F235" s="2" t="s">
        <v>69</v>
      </c>
    </row>
    <row r="236">
      <c r="A236" s="2" t="s">
        <v>7067</v>
      </c>
      <c r="B236" s="2" t="s">
        <v>15187</v>
      </c>
      <c r="C236" s="2">
        <v>-87.4</v>
      </c>
      <c r="D236" s="2" t="s">
        <v>69</v>
      </c>
      <c r="E236" s="2">
        <v>-3967.28</v>
      </c>
      <c r="F236" s="2" t="s">
        <v>69</v>
      </c>
    </row>
    <row r="237">
      <c r="A237" s="2" t="s">
        <v>15188</v>
      </c>
      <c r="B237" s="2" t="s">
        <v>15189</v>
      </c>
      <c r="C237" s="2">
        <v>-62.34</v>
      </c>
      <c r="D237" s="2" t="s">
        <v>69</v>
      </c>
      <c r="E237" s="2">
        <v>-3967.28</v>
      </c>
      <c r="F237" s="2" t="s">
        <v>69</v>
      </c>
    </row>
    <row r="238">
      <c r="A238" s="2" t="s">
        <v>15190</v>
      </c>
      <c r="B238" s="2" t="s">
        <v>15191</v>
      </c>
      <c r="C238" s="2">
        <v>-211.03</v>
      </c>
      <c r="D238" s="2" t="s">
        <v>69</v>
      </c>
      <c r="E238" s="2">
        <v>-3967.28</v>
      </c>
      <c r="F238" s="2" t="s">
        <v>69</v>
      </c>
    </row>
    <row r="239">
      <c r="A239" s="2" t="s">
        <v>15192</v>
      </c>
      <c r="B239" s="2" t="s">
        <v>15193</v>
      </c>
      <c r="C239" s="2">
        <v>-12.6</v>
      </c>
      <c r="D239" s="2" t="s">
        <v>69</v>
      </c>
      <c r="E239" s="2">
        <v>-3967.28</v>
      </c>
      <c r="F239" s="2" t="s">
        <v>69</v>
      </c>
    </row>
    <row r="240">
      <c r="A240" s="2" t="s">
        <v>10630</v>
      </c>
      <c r="B240" s="2" t="s">
        <v>15194</v>
      </c>
      <c r="C240" s="2">
        <v>-12.96</v>
      </c>
      <c r="D240" s="2" t="s">
        <v>69</v>
      </c>
      <c r="E240" s="2">
        <v>-3967.28</v>
      </c>
      <c r="F240" s="2" t="s">
        <v>69</v>
      </c>
    </row>
    <row r="241">
      <c r="A241" s="2" t="s">
        <v>15195</v>
      </c>
      <c r="B241" s="2" t="s">
        <v>15196</v>
      </c>
      <c r="C241" s="2">
        <v>-160.88</v>
      </c>
      <c r="D241" s="2" t="s">
        <v>69</v>
      </c>
      <c r="E241" s="2">
        <v>-3967.28</v>
      </c>
      <c r="F241" s="2" t="s">
        <v>69</v>
      </c>
    </row>
    <row r="242">
      <c r="A242" s="2" t="s">
        <v>10660</v>
      </c>
      <c r="B242" s="2" t="s">
        <v>15197</v>
      </c>
      <c r="C242" s="2">
        <v>-59.92</v>
      </c>
      <c r="D242" s="2" t="s">
        <v>69</v>
      </c>
      <c r="E242" s="2">
        <v>-2459.67</v>
      </c>
      <c r="F242" s="2" t="s">
        <v>69</v>
      </c>
    </row>
    <row r="243">
      <c r="A243" s="2" t="s">
        <v>15198</v>
      </c>
      <c r="B243" s="2" t="s">
        <v>15199</v>
      </c>
      <c r="C243" s="2">
        <v>-142.96</v>
      </c>
      <c r="D243" s="2" t="s">
        <v>69</v>
      </c>
      <c r="E243" s="2">
        <v>-3967.28</v>
      </c>
      <c r="F243" s="2" t="s">
        <v>69</v>
      </c>
    </row>
    <row r="244">
      <c r="A244" s="2" t="s">
        <v>10680</v>
      </c>
      <c r="B244" s="2" t="s">
        <v>15200</v>
      </c>
      <c r="C244" s="2">
        <v>-30.57</v>
      </c>
      <c r="D244" s="2" t="s">
        <v>69</v>
      </c>
      <c r="E244" s="2">
        <v>-3967.28</v>
      </c>
      <c r="F244" s="2" t="s">
        <v>69</v>
      </c>
    </row>
    <row r="245">
      <c r="A245" s="2" t="s">
        <v>15201</v>
      </c>
      <c r="B245" s="2" t="s">
        <v>15202</v>
      </c>
      <c r="C245" s="2">
        <v>-73.12</v>
      </c>
      <c r="D245" s="2" t="s">
        <v>69</v>
      </c>
      <c r="E245" s="2">
        <v>-3967.28</v>
      </c>
      <c r="F245" s="2" t="s">
        <v>69</v>
      </c>
    </row>
    <row r="246">
      <c r="A246" s="2" t="s">
        <v>15203</v>
      </c>
      <c r="B246" s="2" t="s">
        <v>15204</v>
      </c>
      <c r="C246" s="2">
        <v>-30.6</v>
      </c>
      <c r="D246" s="2" t="s">
        <v>69</v>
      </c>
      <c r="E246" s="2">
        <v>-3967.28</v>
      </c>
      <c r="F246" s="2" t="s">
        <v>69</v>
      </c>
    </row>
    <row r="247">
      <c r="A247" s="2" t="s">
        <v>15205</v>
      </c>
      <c r="B247" s="2" t="s">
        <v>15206</v>
      </c>
      <c r="C247" s="2">
        <v>-203.24</v>
      </c>
      <c r="D247" s="2" t="s">
        <v>69</v>
      </c>
      <c r="E247" s="2">
        <v>-3967.28</v>
      </c>
      <c r="F247" s="2" t="s">
        <v>69</v>
      </c>
    </row>
    <row r="249" hidden="1">
      <c r="A249" s="0" t="s">
        <v>1540</v>
      </c>
      <c r="B249" s="0">
        <v>-0.0296822021614</v>
      </c>
    </row>
    <row r="250">
      <c r="A250" s="8" t="s">
        <v>1544</v>
      </c>
      <c r="B250" s="8">
        <v>44344</v>
      </c>
      <c r="C250" s="9">
        <f>HYPERLINK(CHAR(35)&amp;CELL("address",INDEX(Holdings!AM1:AM2253,SMALL(IF(COUNTIF(Holdings!A1:A2253,A249),MATCH(B249,Holdings!Y1:Y2253,0),""),ROWS($A$1:A1)))),"Long: BXIISISB6 TRS USD R V 01MFEDL0 BULLET -1.05 PERCENT / Short: BXIISISB6 TRS USD P E BXIISISB/BBG00PSSH7H0")</f>
      </c>
    </row>
    <row r="251">
      <c r="A251" s="1" t="s">
        <v>5034</v>
      </c>
      <c r="B251" s="1" t="s">
        <v>5035</v>
      </c>
      <c r="C251" s="1" t="s">
        <v>5042</v>
      </c>
      <c r="D251" s="1" t="s">
        <v>5050</v>
      </c>
      <c r="E251" s="1" t="s">
        <v>5051</v>
      </c>
      <c r="F251" s="1" t="s">
        <v>5052</v>
      </c>
      <c r="G251" s="1" t="s">
        <v>5053</v>
      </c>
      <c r="H251" s="1" t="s">
        <v>5054</v>
      </c>
      <c r="I251" s="1" t="s">
        <v>21</v>
      </c>
      <c r="J251" s="1" t="s">
        <v>5055</v>
      </c>
      <c r="K251" s="1" t="s">
        <v>7227</v>
      </c>
      <c r="L251" s="1" t="s">
        <v>5056</v>
      </c>
      <c r="M251" s="1" t="s">
        <v>5057</v>
      </c>
      <c r="N251" s="1" t="s">
        <v>5058</v>
      </c>
      <c r="O251" s="1" t="s">
        <v>5059</v>
      </c>
      <c r="P251" s="1" t="s">
        <v>5060</v>
      </c>
      <c r="Q251" s="1" t="s">
        <v>407</v>
      </c>
      <c r="R251" s="1" t="s">
        <v>21</v>
      </c>
      <c r="S251" s="1" t="s">
        <v>5042</v>
      </c>
    </row>
    <row r="252">
      <c r="A252" s="10" t="s">
        <v>2808</v>
      </c>
      <c r="B252" s="2" t="s">
        <v>14833</v>
      </c>
      <c r="C252" s="2">
        <v>-181073.06</v>
      </c>
      <c r="D252" s="10" t="s">
        <v>184</v>
      </c>
      <c r="E252" s="10" t="s">
        <v>5062</v>
      </c>
      <c r="F252" s="2" t="s">
        <v>15207</v>
      </c>
      <c r="G252" s="2">
        <v>-1.05</v>
      </c>
      <c r="H252" s="2">
        <v>-1984.09</v>
      </c>
      <c r="I252" s="10" t="s">
        <v>69</v>
      </c>
      <c r="J252" s="10" t="s">
        <v>15208</v>
      </c>
      <c r="K252" s="2" t="s">
        <v>14836</v>
      </c>
      <c r="L252" s="11">
        <v>44333</v>
      </c>
      <c r="M252" s="2">
        <v>0</v>
      </c>
      <c r="N252" s="10" t="s">
        <v>69</v>
      </c>
      <c r="O252" s="2">
        <v>0</v>
      </c>
      <c r="P252" s="10" t="s">
        <v>69</v>
      </c>
      <c r="Q252" s="2">
        <v>818390.21</v>
      </c>
      <c r="R252" s="10" t="s">
        <v>69</v>
      </c>
      <c r="S252" s="2">
        <v>-181073.06</v>
      </c>
    </row>
    <row r="255">
      <c r="A255" s="12" t="s">
        <v>5065</v>
      </c>
    </row>
    <row r="256">
      <c r="A256" s="1" t="s">
        <v>5066</v>
      </c>
      <c r="B256" s="1" t="s">
        <v>5067</v>
      </c>
      <c r="C256" s="1" t="s">
        <v>5068</v>
      </c>
    </row>
    <row r="257">
      <c r="A257" s="2" t="s">
        <v>14837</v>
      </c>
      <c r="B257" s="2" t="s">
        <v>14838</v>
      </c>
      <c r="C257" s="2"/>
    </row>
    <row r="259">
      <c r="A259" s="1" t="s">
        <v>10</v>
      </c>
      <c r="B259" s="1" t="s">
        <v>5070</v>
      </c>
      <c r="C259" s="1" t="s">
        <v>407</v>
      </c>
      <c r="D259" s="1" t="s">
        <v>21</v>
      </c>
      <c r="E259" s="1" t="s">
        <v>23</v>
      </c>
      <c r="F259" s="1" t="s">
        <v>5071</v>
      </c>
    </row>
    <row r="260">
      <c r="A260" s="2" t="s">
        <v>7232</v>
      </c>
      <c r="B260" s="2" t="s">
        <v>14839</v>
      </c>
      <c r="C260" s="2">
        <v>-155.66</v>
      </c>
      <c r="D260" s="2" t="s">
        <v>69</v>
      </c>
      <c r="E260" s="2">
        <v>-4297.88</v>
      </c>
      <c r="F260" s="2" t="s">
        <v>69</v>
      </c>
    </row>
    <row r="261">
      <c r="A261" s="2" t="s">
        <v>7234</v>
      </c>
      <c r="B261" s="2" t="s">
        <v>14840</v>
      </c>
      <c r="C261" s="2">
        <v>-112.42</v>
      </c>
      <c r="D261" s="2" t="s">
        <v>69</v>
      </c>
      <c r="E261" s="2">
        <v>-4297.88</v>
      </c>
      <c r="F261" s="2" t="s">
        <v>69</v>
      </c>
    </row>
    <row r="262">
      <c r="A262" s="2" t="s">
        <v>7236</v>
      </c>
      <c r="B262" s="2" t="s">
        <v>14841</v>
      </c>
      <c r="C262" s="2">
        <v>-156.63</v>
      </c>
      <c r="D262" s="2" t="s">
        <v>69</v>
      </c>
      <c r="E262" s="2">
        <v>-4297.88</v>
      </c>
      <c r="F262" s="2" t="s">
        <v>69</v>
      </c>
    </row>
    <row r="263">
      <c r="A263" s="2" t="s">
        <v>7240</v>
      </c>
      <c r="B263" s="2" t="s">
        <v>14842</v>
      </c>
      <c r="C263" s="2">
        <v>-132.49</v>
      </c>
      <c r="D263" s="2" t="s">
        <v>69</v>
      </c>
      <c r="E263" s="2">
        <v>-4297.88</v>
      </c>
      <c r="F263" s="2" t="s">
        <v>69</v>
      </c>
    </row>
    <row r="264">
      <c r="A264" s="2" t="s">
        <v>14843</v>
      </c>
      <c r="B264" s="2" t="s">
        <v>14844</v>
      </c>
      <c r="C264" s="2">
        <v>-159.24</v>
      </c>
      <c r="D264" s="2" t="s">
        <v>69</v>
      </c>
      <c r="E264" s="2">
        <v>-4297.88</v>
      </c>
      <c r="F264" s="2" t="s">
        <v>69</v>
      </c>
    </row>
    <row r="265">
      <c r="A265" s="2" t="s">
        <v>14845</v>
      </c>
      <c r="B265" s="2" t="s">
        <v>14846</v>
      </c>
      <c r="C265" s="2">
        <v>-26.05</v>
      </c>
      <c r="D265" s="2" t="s">
        <v>69</v>
      </c>
      <c r="E265" s="2">
        <v>-4297.88</v>
      </c>
      <c r="F265" s="2" t="s">
        <v>69</v>
      </c>
    </row>
    <row r="266">
      <c r="A266" s="2" t="s">
        <v>14847</v>
      </c>
      <c r="B266" s="2" t="s">
        <v>14848</v>
      </c>
      <c r="C266" s="2">
        <v>-240.51</v>
      </c>
      <c r="D266" s="2" t="s">
        <v>69</v>
      </c>
      <c r="E266" s="2">
        <v>-4297.88</v>
      </c>
      <c r="F266" s="2" t="s">
        <v>69</v>
      </c>
    </row>
    <row r="267">
      <c r="A267" s="2" t="s">
        <v>14849</v>
      </c>
      <c r="B267" s="2" t="s">
        <v>14850</v>
      </c>
      <c r="C267" s="2">
        <v>-91.52</v>
      </c>
      <c r="D267" s="2" t="s">
        <v>69</v>
      </c>
      <c r="E267" s="2">
        <v>-4297.88</v>
      </c>
      <c r="F267" s="2" t="s">
        <v>69</v>
      </c>
    </row>
    <row r="268">
      <c r="A268" s="2" t="s">
        <v>14851</v>
      </c>
      <c r="B268" s="2" t="s">
        <v>14852</v>
      </c>
      <c r="C268" s="2">
        <v>-1269.68</v>
      </c>
      <c r="D268" s="2" t="s">
        <v>69</v>
      </c>
      <c r="E268" s="2">
        <v>-4297.88</v>
      </c>
      <c r="F268" s="2" t="s">
        <v>69</v>
      </c>
    </row>
    <row r="269">
      <c r="A269" s="2" t="s">
        <v>14853</v>
      </c>
      <c r="B269" s="2" t="s">
        <v>14854</v>
      </c>
      <c r="C269" s="2">
        <v>-26.16</v>
      </c>
      <c r="D269" s="2" t="s">
        <v>69</v>
      </c>
      <c r="E269" s="2">
        <v>-4297.88</v>
      </c>
      <c r="F269" s="2" t="s">
        <v>69</v>
      </c>
    </row>
    <row r="270">
      <c r="A270" s="2" t="s">
        <v>10796</v>
      </c>
      <c r="B270" s="2" t="s">
        <v>14855</v>
      </c>
      <c r="C270" s="2">
        <v>-204.08</v>
      </c>
      <c r="D270" s="2" t="s">
        <v>69</v>
      </c>
      <c r="E270" s="2">
        <v>-4297.88</v>
      </c>
      <c r="F270" s="2" t="s">
        <v>69</v>
      </c>
    </row>
    <row r="271">
      <c r="A271" s="2" t="s">
        <v>14856</v>
      </c>
      <c r="B271" s="2" t="s">
        <v>14857</v>
      </c>
      <c r="C271" s="2">
        <v>-38.34</v>
      </c>
      <c r="D271" s="2" t="s">
        <v>69</v>
      </c>
      <c r="E271" s="2">
        <v>-4297.88</v>
      </c>
      <c r="F271" s="2" t="s">
        <v>69</v>
      </c>
    </row>
    <row r="272">
      <c r="A272" s="2" t="s">
        <v>14858</v>
      </c>
      <c r="B272" s="2" t="s">
        <v>14859</v>
      </c>
      <c r="C272" s="2">
        <v>-68.69</v>
      </c>
      <c r="D272" s="2" t="s">
        <v>69</v>
      </c>
      <c r="E272" s="2">
        <v>-4297.88</v>
      </c>
      <c r="F272" s="2" t="s">
        <v>69</v>
      </c>
    </row>
    <row r="273">
      <c r="A273" s="2" t="s">
        <v>14860</v>
      </c>
      <c r="B273" s="2" t="s">
        <v>14861</v>
      </c>
      <c r="C273" s="2">
        <v>-132.12</v>
      </c>
      <c r="D273" s="2" t="s">
        <v>69</v>
      </c>
      <c r="E273" s="2">
        <v>-4297.88</v>
      </c>
      <c r="F273" s="2" t="s">
        <v>69</v>
      </c>
    </row>
    <row r="274">
      <c r="A274" s="2" t="s">
        <v>7386</v>
      </c>
      <c r="B274" s="2" t="s">
        <v>14862</v>
      </c>
      <c r="C274" s="2">
        <v>-80.85</v>
      </c>
      <c r="D274" s="2" t="s">
        <v>69</v>
      </c>
      <c r="E274" s="2">
        <v>-4297.88</v>
      </c>
      <c r="F274" s="2" t="s">
        <v>69</v>
      </c>
    </row>
    <row r="275">
      <c r="A275" s="2" t="s">
        <v>14863</v>
      </c>
      <c r="B275" s="2" t="s">
        <v>14864</v>
      </c>
      <c r="C275" s="2">
        <v>-179.83</v>
      </c>
      <c r="D275" s="2" t="s">
        <v>69</v>
      </c>
      <c r="E275" s="2">
        <v>-4297.88</v>
      </c>
      <c r="F275" s="2" t="s">
        <v>69</v>
      </c>
    </row>
    <row r="276">
      <c r="A276" s="2" t="s">
        <v>14865</v>
      </c>
      <c r="B276" s="2" t="s">
        <v>14866</v>
      </c>
      <c r="C276" s="2">
        <v>-225.02</v>
      </c>
      <c r="D276" s="2" t="s">
        <v>69</v>
      </c>
      <c r="E276" s="2">
        <v>-4297.88</v>
      </c>
      <c r="F276" s="2" t="s">
        <v>69</v>
      </c>
    </row>
    <row r="277">
      <c r="A277" s="2" t="s">
        <v>14867</v>
      </c>
      <c r="B277" s="2" t="s">
        <v>14868</v>
      </c>
      <c r="C277" s="2">
        <v>-199.44</v>
      </c>
      <c r="D277" s="2" t="s">
        <v>69</v>
      </c>
      <c r="E277" s="2">
        <v>-4297.88</v>
      </c>
      <c r="F277" s="2" t="s">
        <v>69</v>
      </c>
    </row>
    <row r="278">
      <c r="A278" s="2" t="s">
        <v>14869</v>
      </c>
      <c r="B278" s="2" t="s">
        <v>14870</v>
      </c>
      <c r="C278" s="2">
        <v>-421.36</v>
      </c>
      <c r="D278" s="2" t="s">
        <v>69</v>
      </c>
      <c r="E278" s="2">
        <v>-4297.88</v>
      </c>
      <c r="F278" s="2" t="s">
        <v>69</v>
      </c>
    </row>
    <row r="279">
      <c r="A279" s="2" t="s">
        <v>12440</v>
      </c>
      <c r="B279" s="2" t="s">
        <v>14871</v>
      </c>
      <c r="C279" s="2">
        <v>-18.68</v>
      </c>
      <c r="D279" s="2" t="s">
        <v>69</v>
      </c>
      <c r="E279" s="2">
        <v>-4297.88</v>
      </c>
      <c r="F279" s="2" t="s">
        <v>69</v>
      </c>
    </row>
    <row r="280">
      <c r="A280" s="2" t="s">
        <v>7438</v>
      </c>
      <c r="B280" s="2" t="s">
        <v>14872</v>
      </c>
      <c r="C280" s="2">
        <v>-30.39</v>
      </c>
      <c r="D280" s="2" t="s">
        <v>69</v>
      </c>
      <c r="E280" s="2">
        <v>-4297.88</v>
      </c>
      <c r="F280" s="2" t="s">
        <v>69</v>
      </c>
    </row>
    <row r="281">
      <c r="A281" s="2" t="s">
        <v>14873</v>
      </c>
      <c r="B281" s="2" t="s">
        <v>14874</v>
      </c>
      <c r="C281" s="2">
        <v>-32.33</v>
      </c>
      <c r="D281" s="2" t="s">
        <v>69</v>
      </c>
      <c r="E281" s="2">
        <v>-4297.88</v>
      </c>
      <c r="F281" s="2" t="s">
        <v>69</v>
      </c>
    </row>
    <row r="282">
      <c r="A282" s="2" t="s">
        <v>14875</v>
      </c>
      <c r="B282" s="2" t="s">
        <v>14876</v>
      </c>
      <c r="C282" s="2">
        <v>-103.31</v>
      </c>
      <c r="D282" s="2" t="s">
        <v>69</v>
      </c>
      <c r="E282" s="2">
        <v>-4297.88</v>
      </c>
      <c r="F282" s="2" t="s">
        <v>69</v>
      </c>
    </row>
    <row r="283">
      <c r="A283" s="2" t="s">
        <v>14877</v>
      </c>
      <c r="B283" s="2" t="s">
        <v>14878</v>
      </c>
      <c r="C283" s="2">
        <v>-352.29</v>
      </c>
      <c r="D283" s="2" t="s">
        <v>69</v>
      </c>
      <c r="E283" s="2">
        <v>-4297.88</v>
      </c>
      <c r="F283" s="2" t="s">
        <v>69</v>
      </c>
    </row>
    <row r="284">
      <c r="A284" s="2" t="s">
        <v>14879</v>
      </c>
      <c r="B284" s="2" t="s">
        <v>14880</v>
      </c>
      <c r="C284" s="2">
        <v>-299.3</v>
      </c>
      <c r="D284" s="2" t="s">
        <v>69</v>
      </c>
      <c r="E284" s="2">
        <v>-4297.88</v>
      </c>
      <c r="F284" s="2" t="s">
        <v>69</v>
      </c>
    </row>
    <row r="285">
      <c r="A285" s="2" t="s">
        <v>14881</v>
      </c>
      <c r="B285" s="2" t="s">
        <v>14882</v>
      </c>
      <c r="C285" s="2">
        <v>-71.11</v>
      </c>
      <c r="D285" s="2" t="s">
        <v>69</v>
      </c>
      <c r="E285" s="2">
        <v>-4297.88</v>
      </c>
      <c r="F285" s="2" t="s">
        <v>69</v>
      </c>
    </row>
    <row r="286">
      <c r="A286" s="2" t="s">
        <v>14883</v>
      </c>
      <c r="B286" s="2" t="s">
        <v>14884</v>
      </c>
      <c r="C286" s="2">
        <v>-158.82</v>
      </c>
      <c r="D286" s="2" t="s">
        <v>69</v>
      </c>
      <c r="E286" s="2">
        <v>-2434.67</v>
      </c>
      <c r="F286" s="2" t="s">
        <v>69</v>
      </c>
    </row>
    <row r="287">
      <c r="A287" s="2" t="s">
        <v>14885</v>
      </c>
      <c r="B287" s="2" t="s">
        <v>14886</v>
      </c>
      <c r="C287" s="2">
        <v>-153.33</v>
      </c>
      <c r="D287" s="2" t="s">
        <v>69</v>
      </c>
      <c r="E287" s="2">
        <v>-4297.88</v>
      </c>
      <c r="F287" s="2" t="s">
        <v>69</v>
      </c>
    </row>
    <row r="288">
      <c r="A288" s="2" t="s">
        <v>14887</v>
      </c>
      <c r="B288" s="2" t="s">
        <v>14888</v>
      </c>
      <c r="C288" s="2">
        <v>-59.25</v>
      </c>
      <c r="D288" s="2" t="s">
        <v>69</v>
      </c>
      <c r="E288" s="2">
        <v>-4297.88</v>
      </c>
      <c r="F288" s="2" t="s">
        <v>69</v>
      </c>
    </row>
    <row r="289">
      <c r="A289" s="2" t="s">
        <v>14889</v>
      </c>
      <c r="B289" s="2" t="s">
        <v>14890</v>
      </c>
      <c r="C289" s="2">
        <v>-33.91</v>
      </c>
      <c r="D289" s="2" t="s">
        <v>69</v>
      </c>
      <c r="E289" s="2">
        <v>-4297.88</v>
      </c>
      <c r="F289" s="2" t="s">
        <v>69</v>
      </c>
    </row>
    <row r="290">
      <c r="A290" s="2" t="s">
        <v>7623</v>
      </c>
      <c r="B290" s="2" t="s">
        <v>14891</v>
      </c>
      <c r="C290" s="2">
        <v>-147.44</v>
      </c>
      <c r="D290" s="2" t="s">
        <v>69</v>
      </c>
      <c r="E290" s="2">
        <v>-4297.88</v>
      </c>
      <c r="F290" s="2" t="s">
        <v>69</v>
      </c>
    </row>
    <row r="291">
      <c r="A291" s="2" t="s">
        <v>14892</v>
      </c>
      <c r="B291" s="2" t="s">
        <v>14893</v>
      </c>
      <c r="C291" s="2">
        <v>-33.03</v>
      </c>
      <c r="D291" s="2" t="s">
        <v>69</v>
      </c>
      <c r="E291" s="2">
        <v>-4297.88</v>
      </c>
      <c r="F291" s="2" t="s">
        <v>69</v>
      </c>
    </row>
    <row r="292">
      <c r="A292" s="2" t="s">
        <v>14894</v>
      </c>
      <c r="B292" s="2" t="s">
        <v>14895</v>
      </c>
      <c r="C292" s="2">
        <v>-422.6</v>
      </c>
      <c r="D292" s="2" t="s">
        <v>69</v>
      </c>
      <c r="E292" s="2">
        <v>-4297.88</v>
      </c>
      <c r="F292" s="2" t="s">
        <v>69</v>
      </c>
    </row>
    <row r="293">
      <c r="A293" s="2" t="s">
        <v>14896</v>
      </c>
      <c r="B293" s="2" t="s">
        <v>14897</v>
      </c>
      <c r="C293" s="2">
        <v>-99.58</v>
      </c>
      <c r="D293" s="2" t="s">
        <v>69</v>
      </c>
      <c r="E293" s="2">
        <v>-4297.88</v>
      </c>
      <c r="F293" s="2" t="s">
        <v>69</v>
      </c>
    </row>
    <row r="294">
      <c r="A294" s="2" t="s">
        <v>10904</v>
      </c>
      <c r="B294" s="2" t="s">
        <v>14898</v>
      </c>
      <c r="C294" s="2">
        <v>-158.89</v>
      </c>
      <c r="D294" s="2" t="s">
        <v>69</v>
      </c>
      <c r="E294" s="2">
        <v>-4297.88</v>
      </c>
      <c r="F294" s="2" t="s">
        <v>69</v>
      </c>
    </row>
    <row r="295">
      <c r="A295" s="2" t="s">
        <v>7683</v>
      </c>
      <c r="B295" s="2" t="s">
        <v>14899</v>
      </c>
      <c r="C295" s="2">
        <v>-158.89</v>
      </c>
      <c r="D295" s="2" t="s">
        <v>69</v>
      </c>
      <c r="E295" s="2">
        <v>-4297.88</v>
      </c>
      <c r="F295" s="2" t="s">
        <v>69</v>
      </c>
    </row>
    <row r="296">
      <c r="A296" s="2" t="s">
        <v>7697</v>
      </c>
      <c r="B296" s="2" t="s">
        <v>14900</v>
      </c>
      <c r="C296" s="2">
        <v>-120.29</v>
      </c>
      <c r="D296" s="2" t="s">
        <v>69</v>
      </c>
      <c r="E296" s="2">
        <v>-4297.88</v>
      </c>
      <c r="F296" s="2" t="s">
        <v>69</v>
      </c>
    </row>
    <row r="297">
      <c r="A297" s="2" t="s">
        <v>7737</v>
      </c>
      <c r="B297" s="2" t="s">
        <v>14901</v>
      </c>
      <c r="C297" s="2">
        <v>-54.25</v>
      </c>
      <c r="D297" s="2" t="s">
        <v>69</v>
      </c>
      <c r="E297" s="2">
        <v>-4297.88</v>
      </c>
      <c r="F297" s="2" t="s">
        <v>69</v>
      </c>
    </row>
    <row r="298">
      <c r="A298" s="2" t="s">
        <v>14902</v>
      </c>
      <c r="B298" s="2" t="s">
        <v>14903</v>
      </c>
      <c r="C298" s="2">
        <v>-111.49</v>
      </c>
      <c r="D298" s="2" t="s">
        <v>69</v>
      </c>
      <c r="E298" s="2">
        <v>-4297.88</v>
      </c>
      <c r="F298" s="2" t="s">
        <v>69</v>
      </c>
    </row>
    <row r="299">
      <c r="A299" s="2" t="s">
        <v>7783</v>
      </c>
      <c r="B299" s="2" t="s">
        <v>14904</v>
      </c>
      <c r="C299" s="2">
        <v>-118.14</v>
      </c>
      <c r="D299" s="2" t="s">
        <v>69</v>
      </c>
      <c r="E299" s="2">
        <v>-4297.88</v>
      </c>
      <c r="F299" s="2" t="s">
        <v>69</v>
      </c>
    </row>
    <row r="300">
      <c r="A300" s="2" t="s">
        <v>14905</v>
      </c>
      <c r="B300" s="2" t="s">
        <v>14906</v>
      </c>
      <c r="C300" s="2">
        <v>-86.6</v>
      </c>
      <c r="D300" s="2" t="s">
        <v>69</v>
      </c>
      <c r="E300" s="2">
        <v>-4297.88</v>
      </c>
      <c r="F300" s="2" t="s">
        <v>69</v>
      </c>
    </row>
    <row r="301">
      <c r="A301" s="2" t="s">
        <v>7799</v>
      </c>
      <c r="B301" s="2" t="s">
        <v>14907</v>
      </c>
      <c r="C301" s="2">
        <v>-39.18</v>
      </c>
      <c r="D301" s="2" t="s">
        <v>69</v>
      </c>
      <c r="E301" s="2">
        <v>-4297.88</v>
      </c>
      <c r="F301" s="2" t="s">
        <v>69</v>
      </c>
    </row>
    <row r="302">
      <c r="A302" s="2" t="s">
        <v>14908</v>
      </c>
      <c r="B302" s="2" t="s">
        <v>14909</v>
      </c>
      <c r="C302" s="2">
        <v>-180.36</v>
      </c>
      <c r="D302" s="2" t="s">
        <v>69</v>
      </c>
      <c r="E302" s="2">
        <v>-4297.88</v>
      </c>
      <c r="F302" s="2" t="s">
        <v>69</v>
      </c>
    </row>
    <row r="303">
      <c r="A303" s="2" t="s">
        <v>14910</v>
      </c>
      <c r="B303" s="2" t="s">
        <v>14911</v>
      </c>
      <c r="C303" s="2">
        <v>-300.97</v>
      </c>
      <c r="D303" s="2" t="s">
        <v>69</v>
      </c>
      <c r="E303" s="2">
        <v>-4297.88</v>
      </c>
      <c r="F303" s="2" t="s">
        <v>69</v>
      </c>
    </row>
    <row r="304">
      <c r="A304" s="2" t="s">
        <v>7811</v>
      </c>
      <c r="B304" s="2" t="s">
        <v>14912</v>
      </c>
      <c r="C304" s="2">
        <v>-16.38</v>
      </c>
      <c r="D304" s="2" t="s">
        <v>69</v>
      </c>
      <c r="E304" s="2">
        <v>-4297.88</v>
      </c>
      <c r="F304" s="2" t="s">
        <v>69</v>
      </c>
    </row>
    <row r="305">
      <c r="A305" s="2" t="s">
        <v>7863</v>
      </c>
      <c r="B305" s="2" t="s">
        <v>14913</v>
      </c>
      <c r="C305" s="2">
        <v>-30.19</v>
      </c>
      <c r="D305" s="2" t="s">
        <v>69</v>
      </c>
      <c r="E305" s="2">
        <v>-4297.88</v>
      </c>
      <c r="F305" s="2" t="s">
        <v>69</v>
      </c>
    </row>
    <row r="306">
      <c r="A306" s="2" t="s">
        <v>14914</v>
      </c>
      <c r="B306" s="2" t="s">
        <v>14915</v>
      </c>
      <c r="C306" s="2">
        <v>-50.74</v>
      </c>
      <c r="D306" s="2" t="s">
        <v>69</v>
      </c>
      <c r="E306" s="2">
        <v>-4297.88</v>
      </c>
      <c r="F306" s="2" t="s">
        <v>69</v>
      </c>
    </row>
    <row r="307">
      <c r="A307" s="2" t="s">
        <v>10990</v>
      </c>
      <c r="B307" s="2" t="s">
        <v>14916</v>
      </c>
      <c r="C307" s="2">
        <v>-61.66</v>
      </c>
      <c r="D307" s="2" t="s">
        <v>69</v>
      </c>
      <c r="E307" s="2">
        <v>-4297.88</v>
      </c>
      <c r="F307" s="2" t="s">
        <v>69</v>
      </c>
    </row>
    <row r="308">
      <c r="A308" s="2" t="s">
        <v>14917</v>
      </c>
      <c r="B308" s="2" t="s">
        <v>14918</v>
      </c>
      <c r="C308" s="2">
        <v>-210.57</v>
      </c>
      <c r="D308" s="2" t="s">
        <v>69</v>
      </c>
      <c r="E308" s="2">
        <v>-4297.69</v>
      </c>
      <c r="F308" s="2" t="s">
        <v>69</v>
      </c>
    </row>
    <row r="309">
      <c r="A309" s="2" t="s">
        <v>7917</v>
      </c>
      <c r="B309" s="2" t="s">
        <v>14919</v>
      </c>
      <c r="C309" s="2">
        <v>-213.71</v>
      </c>
      <c r="D309" s="2" t="s">
        <v>69</v>
      </c>
      <c r="E309" s="2">
        <v>-4297.69</v>
      </c>
      <c r="F309" s="2" t="s">
        <v>69</v>
      </c>
    </row>
    <row r="310">
      <c r="A310" s="2" t="s">
        <v>14920</v>
      </c>
      <c r="B310" s="2" t="s">
        <v>14921</v>
      </c>
      <c r="C310" s="2">
        <v>-187.76</v>
      </c>
      <c r="D310" s="2" t="s">
        <v>69</v>
      </c>
      <c r="E310" s="2">
        <v>-4297.88</v>
      </c>
      <c r="F310" s="2" t="s">
        <v>69</v>
      </c>
    </row>
    <row r="311">
      <c r="A311" s="2" t="s">
        <v>14922</v>
      </c>
      <c r="B311" s="2" t="s">
        <v>14923</v>
      </c>
      <c r="C311" s="2">
        <v>-294.17</v>
      </c>
      <c r="D311" s="2" t="s">
        <v>69</v>
      </c>
      <c r="E311" s="2">
        <v>-4297.88</v>
      </c>
      <c r="F311" s="2" t="s">
        <v>69</v>
      </c>
    </row>
    <row r="312">
      <c r="A312" s="2" t="s">
        <v>11017</v>
      </c>
      <c r="B312" s="2" t="s">
        <v>14924</v>
      </c>
      <c r="C312" s="2">
        <v>-98.1</v>
      </c>
      <c r="D312" s="2" t="s">
        <v>69</v>
      </c>
      <c r="E312" s="2">
        <v>-4297.88</v>
      </c>
      <c r="F312" s="2" t="s">
        <v>69</v>
      </c>
    </row>
    <row r="313">
      <c r="A313" s="2" t="s">
        <v>11019</v>
      </c>
      <c r="B313" s="2" t="s">
        <v>14925</v>
      </c>
      <c r="C313" s="2">
        <v>-663.22</v>
      </c>
      <c r="D313" s="2" t="s">
        <v>69</v>
      </c>
      <c r="E313" s="2">
        <v>-4297.69</v>
      </c>
      <c r="F313" s="2" t="s">
        <v>69</v>
      </c>
    </row>
    <row r="314">
      <c r="A314" s="2" t="s">
        <v>14926</v>
      </c>
      <c r="B314" s="2" t="s">
        <v>14927</v>
      </c>
      <c r="C314" s="2">
        <v>-183.74</v>
      </c>
      <c r="D314" s="2" t="s">
        <v>69</v>
      </c>
      <c r="E314" s="2">
        <v>-4297.69</v>
      </c>
      <c r="F314" s="2" t="s">
        <v>69</v>
      </c>
    </row>
    <row r="315">
      <c r="A315" s="2" t="s">
        <v>14928</v>
      </c>
      <c r="B315" s="2" t="s">
        <v>14929</v>
      </c>
      <c r="C315" s="2">
        <v>-53.2</v>
      </c>
      <c r="D315" s="2" t="s">
        <v>69</v>
      </c>
      <c r="E315" s="2">
        <v>-4297.88</v>
      </c>
      <c r="F315" s="2" t="s">
        <v>69</v>
      </c>
    </row>
    <row r="316">
      <c r="A316" s="2" t="s">
        <v>8003</v>
      </c>
      <c r="B316" s="2" t="s">
        <v>14930</v>
      </c>
      <c r="C316" s="2">
        <v>-474.9</v>
      </c>
      <c r="D316" s="2" t="s">
        <v>69</v>
      </c>
      <c r="E316" s="2">
        <v>-4297.88</v>
      </c>
      <c r="F316" s="2" t="s">
        <v>69</v>
      </c>
    </row>
    <row r="317">
      <c r="A317" s="2" t="s">
        <v>14931</v>
      </c>
      <c r="B317" s="2" t="s">
        <v>14932</v>
      </c>
      <c r="C317" s="2">
        <v>-16.89</v>
      </c>
      <c r="D317" s="2" t="s">
        <v>69</v>
      </c>
      <c r="E317" s="2">
        <v>-4297.88</v>
      </c>
      <c r="F317" s="2" t="s">
        <v>69</v>
      </c>
    </row>
    <row r="318">
      <c r="A318" s="2" t="s">
        <v>8021</v>
      </c>
      <c r="B318" s="2" t="s">
        <v>14933</v>
      </c>
      <c r="C318" s="2">
        <v>-122.27</v>
      </c>
      <c r="D318" s="2" t="s">
        <v>69</v>
      </c>
      <c r="E318" s="2">
        <v>-4297.88</v>
      </c>
      <c r="F318" s="2" t="s">
        <v>69</v>
      </c>
    </row>
    <row r="319">
      <c r="A319" s="2" t="s">
        <v>11055</v>
      </c>
      <c r="B319" s="2" t="s">
        <v>14934</v>
      </c>
      <c r="C319" s="2">
        <v>-11.93</v>
      </c>
      <c r="D319" s="2" t="s">
        <v>69</v>
      </c>
      <c r="E319" s="2">
        <v>-4297.88</v>
      </c>
      <c r="F319" s="2" t="s">
        <v>69</v>
      </c>
    </row>
    <row r="320">
      <c r="A320" s="2" t="s">
        <v>14935</v>
      </c>
      <c r="B320" s="2" t="s">
        <v>14936</v>
      </c>
      <c r="C320" s="2">
        <v>-132.69</v>
      </c>
      <c r="D320" s="2" t="s">
        <v>69</v>
      </c>
      <c r="E320" s="2">
        <v>-3987.28</v>
      </c>
      <c r="F320" s="2" t="s">
        <v>69</v>
      </c>
    </row>
    <row r="321">
      <c r="A321" s="2" t="s">
        <v>11071</v>
      </c>
      <c r="B321" s="2" t="s">
        <v>14937</v>
      </c>
      <c r="C321" s="2">
        <v>-943.3</v>
      </c>
      <c r="D321" s="2" t="s">
        <v>69</v>
      </c>
      <c r="E321" s="2">
        <v>-4282.59</v>
      </c>
      <c r="F321" s="2" t="s">
        <v>69</v>
      </c>
    </row>
    <row r="322">
      <c r="A322" s="2" t="s">
        <v>14938</v>
      </c>
      <c r="B322" s="2" t="s">
        <v>14939</v>
      </c>
      <c r="C322" s="2">
        <v>-184.78</v>
      </c>
      <c r="D322" s="2" t="s">
        <v>69</v>
      </c>
      <c r="E322" s="2">
        <v>-4297.88</v>
      </c>
      <c r="F322" s="2" t="s">
        <v>69</v>
      </c>
    </row>
    <row r="323">
      <c r="A323" s="2" t="s">
        <v>14940</v>
      </c>
      <c r="B323" s="2" t="s">
        <v>14941</v>
      </c>
      <c r="C323" s="2">
        <v>-89.73</v>
      </c>
      <c r="D323" s="2" t="s">
        <v>69</v>
      </c>
      <c r="E323" s="2">
        <v>-4297.88</v>
      </c>
      <c r="F323" s="2" t="s">
        <v>69</v>
      </c>
    </row>
    <row r="324">
      <c r="A324" s="2" t="s">
        <v>14942</v>
      </c>
      <c r="B324" s="2" t="s">
        <v>14943</v>
      </c>
      <c r="C324" s="2">
        <v>-56.44</v>
      </c>
      <c r="D324" s="2" t="s">
        <v>69</v>
      </c>
      <c r="E324" s="2">
        <v>-4297.88</v>
      </c>
      <c r="F324" s="2" t="s">
        <v>69</v>
      </c>
    </row>
    <row r="325">
      <c r="A325" s="2" t="s">
        <v>14944</v>
      </c>
      <c r="B325" s="2" t="s">
        <v>14945</v>
      </c>
      <c r="C325" s="2">
        <v>-131.86</v>
      </c>
      <c r="D325" s="2" t="s">
        <v>69</v>
      </c>
      <c r="E325" s="2">
        <v>-3910.94</v>
      </c>
      <c r="F325" s="2" t="s">
        <v>69</v>
      </c>
    </row>
    <row r="326">
      <c r="A326" s="2" t="s">
        <v>14946</v>
      </c>
      <c r="B326" s="2" t="s">
        <v>14947</v>
      </c>
      <c r="C326" s="2">
        <v>-98.89</v>
      </c>
      <c r="D326" s="2" t="s">
        <v>69</v>
      </c>
      <c r="E326" s="2">
        <v>-4297.88</v>
      </c>
      <c r="F326" s="2" t="s">
        <v>69</v>
      </c>
    </row>
    <row r="327">
      <c r="A327" s="2" t="s">
        <v>14948</v>
      </c>
      <c r="B327" s="2" t="s">
        <v>14949</v>
      </c>
      <c r="C327" s="2">
        <v>-118.73</v>
      </c>
      <c r="D327" s="2" t="s">
        <v>69</v>
      </c>
      <c r="E327" s="2">
        <v>-4297.88</v>
      </c>
      <c r="F327" s="2" t="s">
        <v>69</v>
      </c>
    </row>
    <row r="328">
      <c r="A328" s="2" t="s">
        <v>11113</v>
      </c>
      <c r="B328" s="2" t="s">
        <v>14950</v>
      </c>
      <c r="C328" s="2">
        <v>-79.21</v>
      </c>
      <c r="D328" s="2" t="s">
        <v>69</v>
      </c>
      <c r="E328" s="2">
        <v>-4297.88</v>
      </c>
      <c r="F328" s="2" t="s">
        <v>69</v>
      </c>
    </row>
    <row r="329">
      <c r="A329" s="2" t="s">
        <v>14951</v>
      </c>
      <c r="B329" s="2" t="s">
        <v>14952</v>
      </c>
      <c r="C329" s="2">
        <v>-116.32</v>
      </c>
      <c r="D329" s="2" t="s">
        <v>69</v>
      </c>
      <c r="E329" s="2">
        <v>-4297.88</v>
      </c>
      <c r="F329" s="2" t="s">
        <v>69</v>
      </c>
    </row>
    <row r="330">
      <c r="A330" s="2" t="s">
        <v>14953</v>
      </c>
      <c r="B330" s="2" t="s">
        <v>14954</v>
      </c>
      <c r="C330" s="2">
        <v>-437.22</v>
      </c>
      <c r="D330" s="2" t="s">
        <v>69</v>
      </c>
      <c r="E330" s="2">
        <v>-4297.88</v>
      </c>
      <c r="F330" s="2" t="s">
        <v>69</v>
      </c>
    </row>
    <row r="331">
      <c r="A331" s="2" t="s">
        <v>14955</v>
      </c>
      <c r="B331" s="2" t="s">
        <v>14956</v>
      </c>
      <c r="C331" s="2">
        <v>-134.18</v>
      </c>
      <c r="D331" s="2" t="s">
        <v>69</v>
      </c>
      <c r="E331" s="2">
        <v>-4297.88</v>
      </c>
      <c r="F331" s="2" t="s">
        <v>69</v>
      </c>
    </row>
    <row r="332">
      <c r="A332" s="2" t="s">
        <v>14957</v>
      </c>
      <c r="B332" s="2" t="s">
        <v>14958</v>
      </c>
      <c r="C332" s="2">
        <v>-102.33</v>
      </c>
      <c r="D332" s="2" t="s">
        <v>69</v>
      </c>
      <c r="E332" s="2">
        <v>-4297.88</v>
      </c>
      <c r="F332" s="2" t="s">
        <v>69</v>
      </c>
    </row>
    <row r="333">
      <c r="A333" s="2" t="s">
        <v>8200</v>
      </c>
      <c r="B333" s="2" t="s">
        <v>14959</v>
      </c>
      <c r="C333" s="2">
        <v>-59.09</v>
      </c>
      <c r="D333" s="2" t="s">
        <v>69</v>
      </c>
      <c r="E333" s="2">
        <v>-4297.88</v>
      </c>
      <c r="F333" s="2" t="s">
        <v>69</v>
      </c>
    </row>
    <row r="334">
      <c r="A334" s="2" t="s">
        <v>5724</v>
      </c>
      <c r="B334" s="2" t="s">
        <v>14960</v>
      </c>
      <c r="C334" s="2">
        <v>-38.65</v>
      </c>
      <c r="D334" s="2" t="s">
        <v>69</v>
      </c>
      <c r="E334" s="2">
        <v>-4297.88</v>
      </c>
      <c r="F334" s="2" t="s">
        <v>69</v>
      </c>
    </row>
    <row r="335">
      <c r="A335" s="2" t="s">
        <v>14961</v>
      </c>
      <c r="B335" s="2" t="s">
        <v>14962</v>
      </c>
      <c r="C335" s="2">
        <v>-106.83</v>
      </c>
      <c r="D335" s="2" t="s">
        <v>69</v>
      </c>
      <c r="E335" s="2">
        <v>-4297.88</v>
      </c>
      <c r="F335" s="2" t="s">
        <v>69</v>
      </c>
    </row>
    <row r="336">
      <c r="A336" s="2" t="s">
        <v>8312</v>
      </c>
      <c r="B336" s="2" t="s">
        <v>14963</v>
      </c>
      <c r="C336" s="2">
        <v>-193.95</v>
      </c>
      <c r="D336" s="2" t="s">
        <v>69</v>
      </c>
      <c r="E336" s="2">
        <v>-4297.88</v>
      </c>
      <c r="F336" s="2" t="s">
        <v>69</v>
      </c>
    </row>
    <row r="337">
      <c r="A337" s="2" t="s">
        <v>8314</v>
      </c>
      <c r="B337" s="2" t="s">
        <v>14964</v>
      </c>
      <c r="C337" s="2">
        <v>-35.47</v>
      </c>
      <c r="D337" s="2" t="s">
        <v>69</v>
      </c>
      <c r="E337" s="2">
        <v>-4297.88</v>
      </c>
      <c r="F337" s="2" t="s">
        <v>69</v>
      </c>
    </row>
    <row r="338">
      <c r="A338" s="2" t="s">
        <v>11193</v>
      </c>
      <c r="B338" s="2" t="s">
        <v>14965</v>
      </c>
      <c r="C338" s="2">
        <v>-318.67</v>
      </c>
      <c r="D338" s="2" t="s">
        <v>69</v>
      </c>
      <c r="E338" s="2">
        <v>-1583.8</v>
      </c>
      <c r="F338" s="2" t="s">
        <v>69</v>
      </c>
    </row>
    <row r="339">
      <c r="A339" s="2" t="s">
        <v>14966</v>
      </c>
      <c r="B339" s="2" t="s">
        <v>14967</v>
      </c>
      <c r="C339" s="2">
        <v>-63.88</v>
      </c>
      <c r="D339" s="2" t="s">
        <v>69</v>
      </c>
      <c r="E339" s="2">
        <v>-4297.88</v>
      </c>
      <c r="F339" s="2" t="s">
        <v>69</v>
      </c>
    </row>
    <row r="340">
      <c r="A340" s="2" t="s">
        <v>14968</v>
      </c>
      <c r="B340" s="2" t="s">
        <v>14969</v>
      </c>
      <c r="C340" s="2">
        <v>-218.22</v>
      </c>
      <c r="D340" s="2" t="s">
        <v>69</v>
      </c>
      <c r="E340" s="2">
        <v>-3679.24</v>
      </c>
      <c r="F340" s="2" t="s">
        <v>69</v>
      </c>
    </row>
    <row r="341">
      <c r="A341" s="2" t="s">
        <v>11231</v>
      </c>
      <c r="B341" s="2" t="s">
        <v>14970</v>
      </c>
      <c r="C341" s="2">
        <v>-275.86</v>
      </c>
      <c r="D341" s="2" t="s">
        <v>69</v>
      </c>
      <c r="E341" s="2">
        <v>-4297.88</v>
      </c>
      <c r="F341" s="2" t="s">
        <v>69</v>
      </c>
    </row>
    <row r="342">
      <c r="A342" s="2" t="s">
        <v>14971</v>
      </c>
      <c r="B342" s="2" t="s">
        <v>14972</v>
      </c>
      <c r="C342" s="2">
        <v>-249.59</v>
      </c>
      <c r="D342" s="2" t="s">
        <v>69</v>
      </c>
      <c r="E342" s="2">
        <v>-4297.88</v>
      </c>
      <c r="F342" s="2" t="s">
        <v>69</v>
      </c>
    </row>
    <row r="343">
      <c r="A343" s="2" t="s">
        <v>11257</v>
      </c>
      <c r="B343" s="2" t="s">
        <v>14973</v>
      </c>
      <c r="C343" s="2">
        <v>-30.68</v>
      </c>
      <c r="D343" s="2" t="s">
        <v>69</v>
      </c>
      <c r="E343" s="2">
        <v>-4297.88</v>
      </c>
      <c r="F343" s="2" t="s">
        <v>69</v>
      </c>
    </row>
    <row r="344">
      <c r="A344" s="2" t="s">
        <v>14974</v>
      </c>
      <c r="B344" s="2" t="s">
        <v>13807</v>
      </c>
      <c r="C344" s="2">
        <v>-194.3</v>
      </c>
      <c r="D344" s="2" t="s">
        <v>69</v>
      </c>
      <c r="E344" s="2">
        <v>-4297.88</v>
      </c>
      <c r="F344" s="2" t="s">
        <v>69</v>
      </c>
    </row>
    <row r="345">
      <c r="A345" s="2" t="s">
        <v>14975</v>
      </c>
      <c r="B345" s="2" t="s">
        <v>14976</v>
      </c>
      <c r="C345" s="2">
        <v>-298.26</v>
      </c>
      <c r="D345" s="2" t="s">
        <v>69</v>
      </c>
      <c r="E345" s="2">
        <v>-4297.88</v>
      </c>
      <c r="F345" s="2" t="s">
        <v>69</v>
      </c>
    </row>
    <row r="346">
      <c r="A346" s="2" t="s">
        <v>14977</v>
      </c>
      <c r="B346" s="2" t="s">
        <v>14978</v>
      </c>
      <c r="C346" s="2">
        <v>-178.63</v>
      </c>
      <c r="D346" s="2" t="s">
        <v>69</v>
      </c>
      <c r="E346" s="2">
        <v>-4297.88</v>
      </c>
      <c r="F346" s="2" t="s">
        <v>69</v>
      </c>
    </row>
    <row r="347">
      <c r="A347" s="2" t="s">
        <v>62</v>
      </c>
      <c r="B347" s="2" t="s">
        <v>14979</v>
      </c>
      <c r="C347" s="2">
        <v>-22.64</v>
      </c>
      <c r="D347" s="2" t="s">
        <v>69</v>
      </c>
      <c r="E347" s="2">
        <v>-4297.88</v>
      </c>
      <c r="F347" s="2" t="s">
        <v>69</v>
      </c>
    </row>
    <row r="348">
      <c r="A348" s="2" t="s">
        <v>14980</v>
      </c>
      <c r="B348" s="2" t="s">
        <v>14981</v>
      </c>
      <c r="C348" s="2">
        <v>-46.34</v>
      </c>
      <c r="D348" s="2" t="s">
        <v>69</v>
      </c>
      <c r="E348" s="2">
        <v>-4297.88</v>
      </c>
      <c r="F348" s="2" t="s">
        <v>69</v>
      </c>
    </row>
    <row r="349">
      <c r="A349" s="2" t="s">
        <v>8489</v>
      </c>
      <c r="B349" s="2" t="s">
        <v>14982</v>
      </c>
      <c r="C349" s="2">
        <v>-553.85</v>
      </c>
      <c r="D349" s="2" t="s">
        <v>69</v>
      </c>
      <c r="E349" s="2">
        <v>-4297.88</v>
      </c>
      <c r="F349" s="2" t="s">
        <v>69</v>
      </c>
    </row>
    <row r="350">
      <c r="A350" s="2" t="s">
        <v>14983</v>
      </c>
      <c r="B350" s="2" t="s">
        <v>14984</v>
      </c>
      <c r="C350" s="2">
        <v>-105.47</v>
      </c>
      <c r="D350" s="2" t="s">
        <v>69</v>
      </c>
      <c r="E350" s="2">
        <v>-4297.88</v>
      </c>
      <c r="F350" s="2" t="s">
        <v>69</v>
      </c>
    </row>
    <row r="351">
      <c r="A351" s="2" t="s">
        <v>14985</v>
      </c>
      <c r="B351" s="2" t="s">
        <v>13832</v>
      </c>
      <c r="C351" s="2">
        <v>-110.15</v>
      </c>
      <c r="D351" s="2" t="s">
        <v>69</v>
      </c>
      <c r="E351" s="2">
        <v>-4297.88</v>
      </c>
      <c r="F351" s="2" t="s">
        <v>69</v>
      </c>
    </row>
    <row r="352">
      <c r="A352" s="2" t="s">
        <v>14986</v>
      </c>
      <c r="B352" s="2" t="s">
        <v>14987</v>
      </c>
      <c r="C352" s="2">
        <v>-158.77</v>
      </c>
      <c r="D352" s="2" t="s">
        <v>69</v>
      </c>
      <c r="E352" s="2">
        <v>-4297.88</v>
      </c>
      <c r="F352" s="2" t="s">
        <v>69</v>
      </c>
    </row>
    <row r="353">
      <c r="A353" s="2" t="s">
        <v>11324</v>
      </c>
      <c r="B353" s="2" t="s">
        <v>14988</v>
      </c>
      <c r="C353" s="2">
        <v>-91.02</v>
      </c>
      <c r="D353" s="2" t="s">
        <v>69</v>
      </c>
      <c r="E353" s="2">
        <v>-4297.88</v>
      </c>
      <c r="F353" s="2" t="s">
        <v>69</v>
      </c>
    </row>
    <row r="354">
      <c r="A354" s="2" t="s">
        <v>14989</v>
      </c>
      <c r="B354" s="2" t="s">
        <v>14990</v>
      </c>
      <c r="C354" s="2">
        <v>-85.03</v>
      </c>
      <c r="D354" s="2" t="s">
        <v>69</v>
      </c>
      <c r="E354" s="2">
        <v>-4297.88</v>
      </c>
      <c r="F354" s="2" t="s">
        <v>69</v>
      </c>
    </row>
    <row r="355">
      <c r="A355" s="2" t="s">
        <v>8587</v>
      </c>
      <c r="B355" s="2" t="s">
        <v>14991</v>
      </c>
      <c r="C355" s="2">
        <v>-197.15</v>
      </c>
      <c r="D355" s="2" t="s">
        <v>69</v>
      </c>
      <c r="E355" s="2">
        <v>-4297.88</v>
      </c>
      <c r="F355" s="2" t="s">
        <v>69</v>
      </c>
    </row>
    <row r="356">
      <c r="A356" s="2" t="s">
        <v>14992</v>
      </c>
      <c r="B356" s="2" t="s">
        <v>14993</v>
      </c>
      <c r="C356" s="2">
        <v>-76.61</v>
      </c>
      <c r="D356" s="2" t="s">
        <v>69</v>
      </c>
      <c r="E356" s="2">
        <v>-4297.88</v>
      </c>
      <c r="F356" s="2" t="s">
        <v>69</v>
      </c>
    </row>
    <row r="357">
      <c r="A357" s="2" t="s">
        <v>8621</v>
      </c>
      <c r="B357" s="2" t="s">
        <v>14994</v>
      </c>
      <c r="C357" s="2">
        <v>-43.39</v>
      </c>
      <c r="D357" s="2" t="s">
        <v>69</v>
      </c>
      <c r="E357" s="2">
        <v>-3333.14</v>
      </c>
      <c r="F357" s="2" t="s">
        <v>69</v>
      </c>
    </row>
    <row r="358">
      <c r="A358" s="2" t="s">
        <v>14995</v>
      </c>
      <c r="B358" s="2" t="s">
        <v>14996</v>
      </c>
      <c r="C358" s="2">
        <v>-91.89</v>
      </c>
      <c r="D358" s="2" t="s">
        <v>69</v>
      </c>
      <c r="E358" s="2">
        <v>-4297.88</v>
      </c>
      <c r="F358" s="2" t="s">
        <v>69</v>
      </c>
    </row>
    <row r="359">
      <c r="A359" s="2" t="s">
        <v>8629</v>
      </c>
      <c r="B359" s="2" t="s">
        <v>14997</v>
      </c>
      <c r="C359" s="2">
        <v>-153.33</v>
      </c>
      <c r="D359" s="2" t="s">
        <v>69</v>
      </c>
      <c r="E359" s="2">
        <v>-4297.88</v>
      </c>
      <c r="F359" s="2" t="s">
        <v>69</v>
      </c>
    </row>
    <row r="360">
      <c r="A360" s="2" t="s">
        <v>8645</v>
      </c>
      <c r="B360" s="2" t="s">
        <v>14998</v>
      </c>
      <c r="C360" s="2">
        <v>-20.4</v>
      </c>
      <c r="D360" s="2" t="s">
        <v>69</v>
      </c>
      <c r="E360" s="2">
        <v>-4297.88</v>
      </c>
      <c r="F360" s="2" t="s">
        <v>69</v>
      </c>
    </row>
    <row r="361">
      <c r="A361" s="2" t="s">
        <v>14999</v>
      </c>
      <c r="B361" s="2" t="s">
        <v>15000</v>
      </c>
      <c r="C361" s="2">
        <v>-265.14</v>
      </c>
      <c r="D361" s="2" t="s">
        <v>69</v>
      </c>
      <c r="E361" s="2">
        <v>-4297.88</v>
      </c>
      <c r="F361" s="2" t="s">
        <v>69</v>
      </c>
    </row>
    <row r="362">
      <c r="A362" s="2" t="s">
        <v>8662</v>
      </c>
      <c r="B362" s="2" t="s">
        <v>15001</v>
      </c>
      <c r="C362" s="2">
        <v>-62.39</v>
      </c>
      <c r="D362" s="2" t="s">
        <v>69</v>
      </c>
      <c r="E362" s="2">
        <v>-4297.88</v>
      </c>
      <c r="F362" s="2" t="s">
        <v>69</v>
      </c>
    </row>
    <row r="363">
      <c r="A363" s="2" t="s">
        <v>15002</v>
      </c>
      <c r="B363" s="2" t="s">
        <v>15003</v>
      </c>
      <c r="C363" s="2">
        <v>-299.71</v>
      </c>
      <c r="D363" s="2" t="s">
        <v>69</v>
      </c>
      <c r="E363" s="2">
        <v>-4297.88</v>
      </c>
      <c r="F363" s="2" t="s">
        <v>69</v>
      </c>
    </row>
    <row r="364">
      <c r="A364" s="2" t="s">
        <v>11412</v>
      </c>
      <c r="B364" s="2" t="s">
        <v>15004</v>
      </c>
      <c r="C364" s="2">
        <v>-62.86</v>
      </c>
      <c r="D364" s="2" t="s">
        <v>69</v>
      </c>
      <c r="E364" s="2">
        <v>-4297.88</v>
      </c>
      <c r="F364" s="2" t="s">
        <v>69</v>
      </c>
    </row>
    <row r="365">
      <c r="A365" s="2" t="s">
        <v>15005</v>
      </c>
      <c r="B365" s="2" t="s">
        <v>15006</v>
      </c>
      <c r="C365" s="2">
        <v>-75.57</v>
      </c>
      <c r="D365" s="2" t="s">
        <v>69</v>
      </c>
      <c r="E365" s="2">
        <v>-4297.88</v>
      </c>
      <c r="F365" s="2" t="s">
        <v>69</v>
      </c>
    </row>
    <row r="366">
      <c r="A366" s="2" t="s">
        <v>15007</v>
      </c>
      <c r="B366" s="2" t="s">
        <v>15008</v>
      </c>
      <c r="C366" s="2">
        <v>-446.3</v>
      </c>
      <c r="D366" s="2" t="s">
        <v>69</v>
      </c>
      <c r="E366" s="2">
        <v>-4297.88</v>
      </c>
      <c r="F366" s="2" t="s">
        <v>69</v>
      </c>
    </row>
    <row r="367">
      <c r="A367" s="2" t="s">
        <v>15009</v>
      </c>
      <c r="B367" s="2" t="s">
        <v>15010</v>
      </c>
      <c r="C367" s="2">
        <v>-23.86</v>
      </c>
      <c r="D367" s="2" t="s">
        <v>69</v>
      </c>
      <c r="E367" s="2">
        <v>-4297.88</v>
      </c>
      <c r="F367" s="2" t="s">
        <v>69</v>
      </c>
    </row>
    <row r="368">
      <c r="A368" s="2" t="s">
        <v>15011</v>
      </c>
      <c r="B368" s="2" t="s">
        <v>15012</v>
      </c>
      <c r="C368" s="2">
        <v>-429.79</v>
      </c>
      <c r="D368" s="2" t="s">
        <v>69</v>
      </c>
      <c r="E368" s="2">
        <v>-4297.88</v>
      </c>
      <c r="F368" s="2" t="s">
        <v>69</v>
      </c>
    </row>
    <row r="369">
      <c r="A369" s="2" t="s">
        <v>15013</v>
      </c>
      <c r="B369" s="2" t="s">
        <v>15014</v>
      </c>
      <c r="C369" s="2">
        <v>-53.55</v>
      </c>
      <c r="D369" s="2" t="s">
        <v>69</v>
      </c>
      <c r="E369" s="2">
        <v>-4297.88</v>
      </c>
      <c r="F369" s="2" t="s">
        <v>69</v>
      </c>
    </row>
    <row r="370">
      <c r="A370" s="2" t="s">
        <v>11430</v>
      </c>
      <c r="B370" s="2" t="s">
        <v>15015</v>
      </c>
      <c r="C370" s="2">
        <v>-186.22</v>
      </c>
      <c r="D370" s="2" t="s">
        <v>69</v>
      </c>
      <c r="E370" s="2">
        <v>-4297.88</v>
      </c>
      <c r="F370" s="2" t="s">
        <v>69</v>
      </c>
    </row>
    <row r="371">
      <c r="A371" s="2" t="s">
        <v>15016</v>
      </c>
      <c r="B371" s="2" t="s">
        <v>15017</v>
      </c>
      <c r="C371" s="2">
        <v>-238.41</v>
      </c>
      <c r="D371" s="2" t="s">
        <v>69</v>
      </c>
      <c r="E371" s="2">
        <v>-1912.04</v>
      </c>
      <c r="F371" s="2" t="s">
        <v>69</v>
      </c>
    </row>
    <row r="372">
      <c r="A372" s="2" t="s">
        <v>15018</v>
      </c>
      <c r="B372" s="2" t="s">
        <v>15019</v>
      </c>
      <c r="C372" s="2">
        <v>-1071.79</v>
      </c>
      <c r="D372" s="2" t="s">
        <v>69</v>
      </c>
      <c r="E372" s="2">
        <v>-4297.88</v>
      </c>
      <c r="F372" s="2" t="s">
        <v>69</v>
      </c>
    </row>
    <row r="373">
      <c r="A373" s="2" t="s">
        <v>8831</v>
      </c>
      <c r="B373" s="2" t="s">
        <v>15020</v>
      </c>
      <c r="C373" s="2">
        <v>-292.57</v>
      </c>
      <c r="D373" s="2" t="s">
        <v>69</v>
      </c>
      <c r="E373" s="2">
        <v>-4297.88</v>
      </c>
      <c r="F373" s="2" t="s">
        <v>69</v>
      </c>
    </row>
    <row r="374">
      <c r="A374" s="2" t="s">
        <v>15021</v>
      </c>
      <c r="B374" s="2" t="s">
        <v>15022</v>
      </c>
      <c r="C374" s="2">
        <v>-112.48</v>
      </c>
      <c r="D374" s="2" t="s">
        <v>69</v>
      </c>
      <c r="E374" s="2">
        <v>-4297.88</v>
      </c>
      <c r="F374" s="2" t="s">
        <v>69</v>
      </c>
    </row>
    <row r="375">
      <c r="A375" s="2" t="s">
        <v>8847</v>
      </c>
      <c r="B375" s="2" t="s">
        <v>15023</v>
      </c>
      <c r="C375" s="2">
        <v>-35.18</v>
      </c>
      <c r="D375" s="2" t="s">
        <v>69</v>
      </c>
      <c r="E375" s="2">
        <v>-4297.88</v>
      </c>
      <c r="F375" s="2" t="s">
        <v>69</v>
      </c>
    </row>
    <row r="376">
      <c r="A376" s="2" t="s">
        <v>15024</v>
      </c>
      <c r="B376" s="2" t="s">
        <v>15025</v>
      </c>
      <c r="C376" s="2">
        <v>-116.13</v>
      </c>
      <c r="D376" s="2" t="s">
        <v>69</v>
      </c>
      <c r="E376" s="2">
        <v>-4297.88</v>
      </c>
      <c r="F376" s="2" t="s">
        <v>69</v>
      </c>
    </row>
    <row r="377">
      <c r="A377" s="2" t="s">
        <v>15026</v>
      </c>
      <c r="B377" s="2" t="s">
        <v>15027</v>
      </c>
      <c r="C377" s="2">
        <v>-384.43</v>
      </c>
      <c r="D377" s="2" t="s">
        <v>69</v>
      </c>
      <c r="E377" s="2">
        <v>-4297.88</v>
      </c>
      <c r="F377" s="2" t="s">
        <v>69</v>
      </c>
    </row>
    <row r="378">
      <c r="A378" s="2" t="s">
        <v>15028</v>
      </c>
      <c r="B378" s="2" t="s">
        <v>15029</v>
      </c>
      <c r="C378" s="2">
        <v>-241.73</v>
      </c>
      <c r="D378" s="2" t="s">
        <v>69</v>
      </c>
      <c r="E378" s="2">
        <v>-4297.88</v>
      </c>
      <c r="F378" s="2" t="s">
        <v>69</v>
      </c>
    </row>
    <row r="379">
      <c r="A379" s="2" t="s">
        <v>8871</v>
      </c>
      <c r="B379" s="2" t="s">
        <v>15030</v>
      </c>
      <c r="C379" s="2">
        <v>-35.86</v>
      </c>
      <c r="D379" s="2" t="s">
        <v>69</v>
      </c>
      <c r="E379" s="2">
        <v>-4297.88</v>
      </c>
      <c r="F379" s="2" t="s">
        <v>69</v>
      </c>
    </row>
    <row r="380">
      <c r="A380" s="2" t="s">
        <v>15031</v>
      </c>
      <c r="B380" s="2" t="s">
        <v>15032</v>
      </c>
      <c r="C380" s="2">
        <v>-1104.85</v>
      </c>
      <c r="D380" s="2" t="s">
        <v>69</v>
      </c>
      <c r="E380" s="2">
        <v>-4297.88</v>
      </c>
      <c r="F380" s="2" t="s">
        <v>69</v>
      </c>
    </row>
    <row r="381">
      <c r="A381" s="2" t="s">
        <v>15033</v>
      </c>
      <c r="B381" s="2" t="s">
        <v>15034</v>
      </c>
      <c r="C381" s="2">
        <v>-408.54</v>
      </c>
      <c r="D381" s="2" t="s">
        <v>69</v>
      </c>
      <c r="E381" s="2">
        <v>-4297.88</v>
      </c>
      <c r="F381" s="2" t="s">
        <v>69</v>
      </c>
    </row>
    <row r="382">
      <c r="A382" s="2" t="s">
        <v>8974</v>
      </c>
      <c r="B382" s="2" t="s">
        <v>15035</v>
      </c>
      <c r="C382" s="2">
        <v>-222.8</v>
      </c>
      <c r="D382" s="2" t="s">
        <v>69</v>
      </c>
      <c r="E382" s="2">
        <v>-4297.88</v>
      </c>
      <c r="F382" s="2" t="s">
        <v>69</v>
      </c>
    </row>
    <row r="383">
      <c r="A383" s="2" t="s">
        <v>15036</v>
      </c>
      <c r="B383" s="2" t="s">
        <v>15037</v>
      </c>
      <c r="C383" s="2">
        <v>-152.03</v>
      </c>
      <c r="D383" s="2" t="s">
        <v>69</v>
      </c>
      <c r="E383" s="2">
        <v>-4297.88</v>
      </c>
      <c r="F383" s="2" t="s">
        <v>69</v>
      </c>
    </row>
    <row r="384">
      <c r="A384" s="2" t="s">
        <v>15038</v>
      </c>
      <c r="B384" s="2" t="s">
        <v>15039</v>
      </c>
      <c r="C384" s="2">
        <v>-142.98</v>
      </c>
      <c r="D384" s="2" t="s">
        <v>69</v>
      </c>
      <c r="E384" s="2">
        <v>-4297.88</v>
      </c>
      <c r="F384" s="2" t="s">
        <v>69</v>
      </c>
    </row>
    <row r="385">
      <c r="A385" s="2" t="s">
        <v>15040</v>
      </c>
      <c r="B385" s="2" t="s">
        <v>15041</v>
      </c>
      <c r="C385" s="2">
        <v>-46.15</v>
      </c>
      <c r="D385" s="2" t="s">
        <v>69</v>
      </c>
      <c r="E385" s="2">
        <v>-4297.88</v>
      </c>
      <c r="F385" s="2" t="s">
        <v>69</v>
      </c>
    </row>
    <row r="386">
      <c r="A386" s="2" t="s">
        <v>11581</v>
      </c>
      <c r="B386" s="2" t="s">
        <v>15042</v>
      </c>
      <c r="C386" s="2">
        <v>-20.18</v>
      </c>
      <c r="D386" s="2" t="s">
        <v>69</v>
      </c>
      <c r="E386" s="2">
        <v>-4297.88</v>
      </c>
      <c r="F386" s="2" t="s">
        <v>69</v>
      </c>
    </row>
    <row r="387">
      <c r="A387" s="2" t="s">
        <v>9076</v>
      </c>
      <c r="B387" s="2" t="s">
        <v>15043</v>
      </c>
      <c r="C387" s="2">
        <v>-1203.89</v>
      </c>
      <c r="D387" s="2" t="s">
        <v>69</v>
      </c>
      <c r="E387" s="2">
        <v>-4297.88</v>
      </c>
      <c r="F387" s="2" t="s">
        <v>69</v>
      </c>
    </row>
    <row r="388">
      <c r="A388" s="2" t="s">
        <v>9092</v>
      </c>
      <c r="B388" s="2" t="s">
        <v>15044</v>
      </c>
      <c r="C388" s="2">
        <v>-248.15</v>
      </c>
      <c r="D388" s="2" t="s">
        <v>69</v>
      </c>
      <c r="E388" s="2">
        <v>-4297.88</v>
      </c>
      <c r="F388" s="2" t="s">
        <v>69</v>
      </c>
    </row>
    <row r="389">
      <c r="A389" s="2" t="s">
        <v>9094</v>
      </c>
      <c r="B389" s="2" t="s">
        <v>15045</v>
      </c>
      <c r="C389" s="2">
        <v>-81.49</v>
      </c>
      <c r="D389" s="2" t="s">
        <v>69</v>
      </c>
      <c r="E389" s="2">
        <v>-4297.88</v>
      </c>
      <c r="F389" s="2" t="s">
        <v>69</v>
      </c>
    </row>
    <row r="390">
      <c r="A390" s="2" t="s">
        <v>15046</v>
      </c>
      <c r="B390" s="2" t="s">
        <v>15047</v>
      </c>
      <c r="C390" s="2">
        <v>-75.93</v>
      </c>
      <c r="D390" s="2" t="s">
        <v>69</v>
      </c>
      <c r="E390" s="2">
        <v>-4297.88</v>
      </c>
      <c r="F390" s="2" t="s">
        <v>69</v>
      </c>
    </row>
    <row r="391">
      <c r="A391" s="2" t="s">
        <v>9110</v>
      </c>
      <c r="B391" s="2" t="s">
        <v>15048</v>
      </c>
      <c r="C391" s="2">
        <v>-47.05</v>
      </c>
      <c r="D391" s="2" t="s">
        <v>69</v>
      </c>
      <c r="E391" s="2">
        <v>-4297.88</v>
      </c>
      <c r="F391" s="2" t="s">
        <v>69</v>
      </c>
    </row>
    <row r="392">
      <c r="A392" s="2" t="s">
        <v>15049</v>
      </c>
      <c r="B392" s="2" t="s">
        <v>15050</v>
      </c>
      <c r="C392" s="2">
        <v>-367.34</v>
      </c>
      <c r="D392" s="2" t="s">
        <v>69</v>
      </c>
      <c r="E392" s="2">
        <v>-4297.88</v>
      </c>
      <c r="F392" s="2" t="s">
        <v>69</v>
      </c>
    </row>
    <row r="393">
      <c r="A393" s="2" t="s">
        <v>15051</v>
      </c>
      <c r="B393" s="2" t="s">
        <v>15052</v>
      </c>
      <c r="C393" s="2">
        <v>-277.63</v>
      </c>
      <c r="D393" s="2" t="s">
        <v>69</v>
      </c>
      <c r="E393" s="2">
        <v>-4297.69</v>
      </c>
      <c r="F393" s="2" t="s">
        <v>69</v>
      </c>
    </row>
    <row r="394">
      <c r="A394" s="2" t="s">
        <v>15053</v>
      </c>
      <c r="B394" s="2" t="s">
        <v>15054</v>
      </c>
      <c r="C394" s="2">
        <v>-265.47</v>
      </c>
      <c r="D394" s="2" t="s">
        <v>69</v>
      </c>
      <c r="E394" s="2">
        <v>-4297.88</v>
      </c>
      <c r="F394" s="2" t="s">
        <v>69</v>
      </c>
    </row>
    <row r="395">
      <c r="A395" s="2" t="s">
        <v>15055</v>
      </c>
      <c r="B395" s="2" t="s">
        <v>15056</v>
      </c>
      <c r="C395" s="2">
        <v>-36.74</v>
      </c>
      <c r="D395" s="2" t="s">
        <v>69</v>
      </c>
      <c r="E395" s="2">
        <v>-4297.88</v>
      </c>
      <c r="F395" s="2" t="s">
        <v>69</v>
      </c>
    </row>
    <row r="396">
      <c r="A396" s="2" t="s">
        <v>15057</v>
      </c>
      <c r="B396" s="2" t="s">
        <v>15058</v>
      </c>
      <c r="C396" s="2">
        <v>-89.5</v>
      </c>
      <c r="D396" s="2" t="s">
        <v>69</v>
      </c>
      <c r="E396" s="2">
        <v>-4297.88</v>
      </c>
      <c r="F396" s="2" t="s">
        <v>69</v>
      </c>
    </row>
    <row r="397">
      <c r="A397" s="2" t="s">
        <v>9146</v>
      </c>
      <c r="B397" s="2" t="s">
        <v>15059</v>
      </c>
      <c r="C397" s="2">
        <v>-215</v>
      </c>
      <c r="D397" s="2" t="s">
        <v>69</v>
      </c>
      <c r="E397" s="2">
        <v>-4297.88</v>
      </c>
      <c r="F397" s="2" t="s">
        <v>69</v>
      </c>
    </row>
    <row r="398">
      <c r="A398" s="2" t="s">
        <v>11617</v>
      </c>
      <c r="B398" s="2" t="s">
        <v>15060</v>
      </c>
      <c r="C398" s="2">
        <v>-45.87</v>
      </c>
      <c r="D398" s="2" t="s">
        <v>69</v>
      </c>
      <c r="E398" s="2">
        <v>-4297.88</v>
      </c>
      <c r="F398" s="2" t="s">
        <v>69</v>
      </c>
    </row>
    <row r="399">
      <c r="A399" s="2" t="s">
        <v>9166</v>
      </c>
      <c r="B399" s="2" t="s">
        <v>15061</v>
      </c>
      <c r="C399" s="2">
        <v>-183.28</v>
      </c>
      <c r="D399" s="2" t="s">
        <v>69</v>
      </c>
      <c r="E399" s="2">
        <v>-4297.88</v>
      </c>
      <c r="F399" s="2" t="s">
        <v>69</v>
      </c>
    </row>
    <row r="400">
      <c r="A400" s="2" t="s">
        <v>15062</v>
      </c>
      <c r="B400" s="2" t="s">
        <v>15063</v>
      </c>
      <c r="C400" s="2">
        <v>-31.28</v>
      </c>
      <c r="D400" s="2" t="s">
        <v>69</v>
      </c>
      <c r="E400" s="2">
        <v>-4297.88</v>
      </c>
      <c r="F400" s="2" t="s">
        <v>69</v>
      </c>
    </row>
    <row r="401">
      <c r="A401" s="2" t="s">
        <v>11629</v>
      </c>
      <c r="B401" s="2" t="s">
        <v>15064</v>
      </c>
      <c r="C401" s="2">
        <v>-423.97</v>
      </c>
      <c r="D401" s="2" t="s">
        <v>69</v>
      </c>
      <c r="E401" s="2">
        <v>-4078.59</v>
      </c>
      <c r="F401" s="2" t="s">
        <v>69</v>
      </c>
    </row>
    <row r="402">
      <c r="A402" s="2" t="s">
        <v>15065</v>
      </c>
      <c r="B402" s="2" t="s">
        <v>15066</v>
      </c>
      <c r="C402" s="2">
        <v>-265.63</v>
      </c>
      <c r="D402" s="2" t="s">
        <v>69</v>
      </c>
      <c r="E402" s="2">
        <v>-4297.88</v>
      </c>
      <c r="F402" s="2" t="s">
        <v>69</v>
      </c>
    </row>
    <row r="403">
      <c r="A403" s="2" t="s">
        <v>9254</v>
      </c>
      <c r="B403" s="2" t="s">
        <v>15067</v>
      </c>
      <c r="C403" s="2">
        <v>-310.32</v>
      </c>
      <c r="D403" s="2" t="s">
        <v>69</v>
      </c>
      <c r="E403" s="2">
        <v>-4297.88</v>
      </c>
      <c r="F403" s="2" t="s">
        <v>69</v>
      </c>
    </row>
    <row r="404">
      <c r="A404" s="2" t="s">
        <v>9258</v>
      </c>
      <c r="B404" s="2" t="s">
        <v>15068</v>
      </c>
      <c r="C404" s="2">
        <v>-72.66</v>
      </c>
      <c r="D404" s="2" t="s">
        <v>69</v>
      </c>
      <c r="E404" s="2">
        <v>-4297.88</v>
      </c>
      <c r="F404" s="2" t="s">
        <v>69</v>
      </c>
    </row>
    <row r="405">
      <c r="A405" s="2" t="s">
        <v>11649</v>
      </c>
      <c r="B405" s="2" t="s">
        <v>15069</v>
      </c>
      <c r="C405" s="2">
        <v>-6.33</v>
      </c>
      <c r="D405" s="2" t="s">
        <v>69</v>
      </c>
      <c r="E405" s="2">
        <v>-4297.88</v>
      </c>
      <c r="F405" s="2" t="s">
        <v>69</v>
      </c>
    </row>
    <row r="406">
      <c r="A406" s="2" t="s">
        <v>15070</v>
      </c>
      <c r="B406" s="2" t="s">
        <v>15071</v>
      </c>
      <c r="C406" s="2">
        <v>-25.93</v>
      </c>
      <c r="D406" s="2" t="s">
        <v>69</v>
      </c>
      <c r="E406" s="2">
        <v>-4297.88</v>
      </c>
      <c r="F406" s="2" t="s">
        <v>69</v>
      </c>
    </row>
    <row r="407">
      <c r="A407" s="2" t="s">
        <v>11687</v>
      </c>
      <c r="B407" s="2" t="s">
        <v>15072</v>
      </c>
      <c r="C407" s="2">
        <v>-285.76</v>
      </c>
      <c r="D407" s="2" t="s">
        <v>69</v>
      </c>
      <c r="E407" s="2">
        <v>-4297.88</v>
      </c>
      <c r="F407" s="2" t="s">
        <v>69</v>
      </c>
    </row>
    <row r="408">
      <c r="A408" s="2" t="s">
        <v>15073</v>
      </c>
      <c r="B408" s="2" t="s">
        <v>15074</v>
      </c>
      <c r="C408" s="2">
        <v>-274.8</v>
      </c>
      <c r="D408" s="2" t="s">
        <v>69</v>
      </c>
      <c r="E408" s="2">
        <v>-4297.88</v>
      </c>
      <c r="F408" s="2" t="s">
        <v>69</v>
      </c>
    </row>
    <row r="409">
      <c r="A409" s="2" t="s">
        <v>11709</v>
      </c>
      <c r="B409" s="2" t="s">
        <v>15075</v>
      </c>
      <c r="C409" s="2">
        <v>-104.57</v>
      </c>
      <c r="D409" s="2" t="s">
        <v>69</v>
      </c>
      <c r="E409" s="2">
        <v>-4297.88</v>
      </c>
      <c r="F409" s="2" t="s">
        <v>69</v>
      </c>
    </row>
    <row r="410">
      <c r="A410" s="2" t="s">
        <v>9411</v>
      </c>
      <c r="B410" s="2" t="s">
        <v>15076</v>
      </c>
      <c r="C410" s="2">
        <v>-69.91</v>
      </c>
      <c r="D410" s="2" t="s">
        <v>69</v>
      </c>
      <c r="E410" s="2">
        <v>-4297.88</v>
      </c>
      <c r="F410" s="2" t="s">
        <v>69</v>
      </c>
    </row>
    <row r="411">
      <c r="A411" s="2" t="s">
        <v>14614</v>
      </c>
      <c r="B411" s="2" t="s">
        <v>15077</v>
      </c>
      <c r="C411" s="2">
        <v>-170.89</v>
      </c>
      <c r="D411" s="2" t="s">
        <v>69</v>
      </c>
      <c r="E411" s="2">
        <v>-4297.88</v>
      </c>
      <c r="F411" s="2" t="s">
        <v>69</v>
      </c>
    </row>
    <row r="412">
      <c r="A412" s="2" t="s">
        <v>15078</v>
      </c>
      <c r="B412" s="2" t="s">
        <v>15079</v>
      </c>
      <c r="C412" s="2">
        <v>-155.78</v>
      </c>
      <c r="D412" s="2" t="s">
        <v>69</v>
      </c>
      <c r="E412" s="2">
        <v>-4297.88</v>
      </c>
      <c r="F412" s="2" t="s">
        <v>69</v>
      </c>
    </row>
    <row r="413">
      <c r="A413" s="2" t="s">
        <v>15080</v>
      </c>
      <c r="B413" s="2" t="s">
        <v>15081</v>
      </c>
      <c r="C413" s="2">
        <v>-1001.84</v>
      </c>
      <c r="D413" s="2" t="s">
        <v>69</v>
      </c>
      <c r="E413" s="2">
        <v>-4297.88</v>
      </c>
      <c r="F413" s="2" t="s">
        <v>69</v>
      </c>
    </row>
    <row r="414">
      <c r="A414" s="2" t="s">
        <v>9607</v>
      </c>
      <c r="B414" s="2" t="s">
        <v>15082</v>
      </c>
      <c r="C414" s="2">
        <v>-54.73</v>
      </c>
      <c r="D414" s="2" t="s">
        <v>69</v>
      </c>
      <c r="E414" s="2">
        <v>-4297.88</v>
      </c>
      <c r="F414" s="2" t="s">
        <v>69</v>
      </c>
    </row>
    <row r="415">
      <c r="A415" s="2" t="s">
        <v>15083</v>
      </c>
      <c r="B415" s="2" t="s">
        <v>15084</v>
      </c>
      <c r="C415" s="2">
        <v>-61.32</v>
      </c>
      <c r="D415" s="2" t="s">
        <v>69</v>
      </c>
      <c r="E415" s="2">
        <v>-4297.88</v>
      </c>
      <c r="F415" s="2" t="s">
        <v>69</v>
      </c>
    </row>
    <row r="416">
      <c r="A416" s="2" t="s">
        <v>15085</v>
      </c>
      <c r="B416" s="2" t="s">
        <v>15086</v>
      </c>
      <c r="C416" s="2">
        <v>-106.83</v>
      </c>
      <c r="D416" s="2" t="s">
        <v>69</v>
      </c>
      <c r="E416" s="2">
        <v>-4297.88</v>
      </c>
      <c r="F416" s="2" t="s">
        <v>69</v>
      </c>
    </row>
    <row r="417">
      <c r="A417" s="2" t="s">
        <v>15087</v>
      </c>
      <c r="B417" s="2" t="s">
        <v>15088</v>
      </c>
      <c r="C417" s="2">
        <v>-92.83</v>
      </c>
      <c r="D417" s="2" t="s">
        <v>69</v>
      </c>
      <c r="E417" s="2">
        <v>-4297.88</v>
      </c>
      <c r="F417" s="2" t="s">
        <v>69</v>
      </c>
    </row>
    <row r="418">
      <c r="A418" s="2" t="s">
        <v>15089</v>
      </c>
      <c r="B418" s="2" t="s">
        <v>15090</v>
      </c>
      <c r="C418" s="2">
        <v>-65.71</v>
      </c>
      <c r="D418" s="2" t="s">
        <v>69</v>
      </c>
      <c r="E418" s="2">
        <v>-4297.88</v>
      </c>
      <c r="F418" s="2" t="s">
        <v>69</v>
      </c>
    </row>
    <row r="419">
      <c r="A419" s="2" t="s">
        <v>15091</v>
      </c>
      <c r="B419" s="2" t="s">
        <v>15092</v>
      </c>
      <c r="C419" s="2">
        <v>-303.74</v>
      </c>
      <c r="D419" s="2" t="s">
        <v>69</v>
      </c>
      <c r="E419" s="2">
        <v>-4297.88</v>
      </c>
      <c r="F419" s="2" t="s">
        <v>69</v>
      </c>
    </row>
    <row r="420">
      <c r="A420" s="2" t="s">
        <v>6543</v>
      </c>
      <c r="B420" s="2" t="s">
        <v>15093</v>
      </c>
      <c r="C420" s="2">
        <v>-176.94</v>
      </c>
      <c r="D420" s="2" t="s">
        <v>69</v>
      </c>
      <c r="E420" s="2">
        <v>-4297.88</v>
      </c>
      <c r="F420" s="2" t="s">
        <v>69</v>
      </c>
    </row>
    <row r="421">
      <c r="A421" s="2" t="s">
        <v>15094</v>
      </c>
      <c r="B421" s="2" t="s">
        <v>15095</v>
      </c>
      <c r="C421" s="2">
        <v>-121.89</v>
      </c>
      <c r="D421" s="2" t="s">
        <v>69</v>
      </c>
      <c r="E421" s="2">
        <v>-4297.88</v>
      </c>
      <c r="F421" s="2" t="s">
        <v>69</v>
      </c>
    </row>
    <row r="422">
      <c r="A422" s="2" t="s">
        <v>15096</v>
      </c>
      <c r="B422" s="2" t="s">
        <v>15097</v>
      </c>
      <c r="C422" s="2">
        <v>-122.19</v>
      </c>
      <c r="D422" s="2" t="s">
        <v>69</v>
      </c>
      <c r="E422" s="2">
        <v>-4297.88</v>
      </c>
      <c r="F422" s="2" t="s">
        <v>69</v>
      </c>
    </row>
    <row r="423">
      <c r="A423" s="2" t="s">
        <v>9730</v>
      </c>
      <c r="B423" s="2" t="s">
        <v>15098</v>
      </c>
      <c r="C423" s="2">
        <v>-119.92</v>
      </c>
      <c r="D423" s="2" t="s">
        <v>69</v>
      </c>
      <c r="E423" s="2">
        <v>-4297.88</v>
      </c>
      <c r="F423" s="2" t="s">
        <v>69</v>
      </c>
    </row>
    <row r="424">
      <c r="A424" s="2" t="s">
        <v>9732</v>
      </c>
      <c r="B424" s="2" t="s">
        <v>15099</v>
      </c>
      <c r="C424" s="2">
        <v>-87.62</v>
      </c>
      <c r="D424" s="2" t="s">
        <v>69</v>
      </c>
      <c r="E424" s="2">
        <v>-4297.88</v>
      </c>
      <c r="F424" s="2" t="s">
        <v>69</v>
      </c>
    </row>
    <row r="425">
      <c r="A425" s="2" t="s">
        <v>9748</v>
      </c>
      <c r="B425" s="2" t="s">
        <v>15100</v>
      </c>
      <c r="C425" s="2">
        <v>-115.94</v>
      </c>
      <c r="D425" s="2" t="s">
        <v>69</v>
      </c>
      <c r="E425" s="2">
        <v>-4297.88</v>
      </c>
      <c r="F425" s="2" t="s">
        <v>69</v>
      </c>
    </row>
    <row r="426">
      <c r="A426" s="2" t="s">
        <v>9780</v>
      </c>
      <c r="B426" s="2" t="s">
        <v>15101</v>
      </c>
      <c r="C426" s="2">
        <v>-101.13</v>
      </c>
      <c r="D426" s="2" t="s">
        <v>69</v>
      </c>
      <c r="E426" s="2">
        <v>-4297.88</v>
      </c>
      <c r="F426" s="2" t="s">
        <v>69</v>
      </c>
    </row>
    <row r="427">
      <c r="A427" s="2" t="s">
        <v>15102</v>
      </c>
      <c r="B427" s="2" t="s">
        <v>15103</v>
      </c>
      <c r="C427" s="2">
        <v>-35.3</v>
      </c>
      <c r="D427" s="2" t="s">
        <v>69</v>
      </c>
      <c r="E427" s="2">
        <v>-4297.88</v>
      </c>
      <c r="F427" s="2" t="s">
        <v>69</v>
      </c>
    </row>
    <row r="428">
      <c r="A428" s="2" t="s">
        <v>11888</v>
      </c>
      <c r="B428" s="2" t="s">
        <v>15104</v>
      </c>
      <c r="C428" s="2">
        <v>-42.89</v>
      </c>
      <c r="D428" s="2" t="s">
        <v>69</v>
      </c>
      <c r="E428" s="2">
        <v>-4297.88</v>
      </c>
      <c r="F428" s="2" t="s">
        <v>69</v>
      </c>
    </row>
    <row r="429">
      <c r="A429" s="2" t="s">
        <v>9796</v>
      </c>
      <c r="B429" s="2" t="s">
        <v>15105</v>
      </c>
      <c r="C429" s="2">
        <v>-69.28</v>
      </c>
      <c r="D429" s="2" t="s">
        <v>69</v>
      </c>
      <c r="E429" s="2">
        <v>-4297.88</v>
      </c>
      <c r="F429" s="2" t="s">
        <v>69</v>
      </c>
    </row>
    <row r="430">
      <c r="A430" s="2" t="s">
        <v>9800</v>
      </c>
      <c r="B430" s="2" t="s">
        <v>15106</v>
      </c>
      <c r="C430" s="2">
        <v>-17.63</v>
      </c>
      <c r="D430" s="2" t="s">
        <v>69</v>
      </c>
      <c r="E430" s="2">
        <v>-4297.88</v>
      </c>
      <c r="F430" s="2" t="s">
        <v>69</v>
      </c>
    </row>
    <row r="431">
      <c r="A431" s="2" t="s">
        <v>15107</v>
      </c>
      <c r="B431" s="2" t="s">
        <v>15108</v>
      </c>
      <c r="C431" s="2">
        <v>-41.02</v>
      </c>
      <c r="D431" s="2" t="s">
        <v>69</v>
      </c>
      <c r="E431" s="2">
        <v>-4297.88</v>
      </c>
      <c r="F431" s="2" t="s">
        <v>69</v>
      </c>
    </row>
    <row r="432">
      <c r="A432" s="2" t="s">
        <v>9812</v>
      </c>
      <c r="B432" s="2" t="s">
        <v>15109</v>
      </c>
      <c r="C432" s="2">
        <v>-184.86</v>
      </c>
      <c r="D432" s="2" t="s">
        <v>69</v>
      </c>
      <c r="E432" s="2">
        <v>-4297.88</v>
      </c>
      <c r="F432" s="2" t="s">
        <v>69</v>
      </c>
    </row>
    <row r="433">
      <c r="A433" s="2" t="s">
        <v>9824</v>
      </c>
      <c r="B433" s="2" t="s">
        <v>15110</v>
      </c>
      <c r="C433" s="2">
        <v>-416.06</v>
      </c>
      <c r="D433" s="2" t="s">
        <v>69</v>
      </c>
      <c r="E433" s="2">
        <v>-4297.88</v>
      </c>
      <c r="F433" s="2" t="s">
        <v>69</v>
      </c>
    </row>
    <row r="434">
      <c r="A434" s="2" t="s">
        <v>9826</v>
      </c>
      <c r="B434" s="2" t="s">
        <v>15111</v>
      </c>
      <c r="C434" s="2">
        <v>-57.6</v>
      </c>
      <c r="D434" s="2" t="s">
        <v>69</v>
      </c>
      <c r="E434" s="2">
        <v>-4297.88</v>
      </c>
      <c r="F434" s="2" t="s">
        <v>69</v>
      </c>
    </row>
    <row r="435">
      <c r="A435" s="2" t="s">
        <v>9844</v>
      </c>
      <c r="B435" s="2" t="s">
        <v>15112</v>
      </c>
      <c r="C435" s="2">
        <v>-284.06</v>
      </c>
      <c r="D435" s="2" t="s">
        <v>69</v>
      </c>
      <c r="E435" s="2">
        <v>-4297.88</v>
      </c>
      <c r="F435" s="2" t="s">
        <v>69</v>
      </c>
    </row>
    <row r="436">
      <c r="A436" s="2" t="s">
        <v>9846</v>
      </c>
      <c r="B436" s="2" t="s">
        <v>15113</v>
      </c>
      <c r="C436" s="2">
        <v>-49.29</v>
      </c>
      <c r="D436" s="2" t="s">
        <v>69</v>
      </c>
      <c r="E436" s="2">
        <v>-4297.88</v>
      </c>
      <c r="F436" s="2" t="s">
        <v>69</v>
      </c>
    </row>
    <row r="437">
      <c r="A437" s="2" t="s">
        <v>9848</v>
      </c>
      <c r="B437" s="2" t="s">
        <v>15114</v>
      </c>
      <c r="C437" s="2">
        <v>-189.92</v>
      </c>
      <c r="D437" s="2" t="s">
        <v>69</v>
      </c>
      <c r="E437" s="2">
        <v>-4297.88</v>
      </c>
      <c r="F437" s="2" t="s">
        <v>69</v>
      </c>
    </row>
    <row r="438">
      <c r="A438" s="2" t="s">
        <v>15115</v>
      </c>
      <c r="B438" s="2" t="s">
        <v>15116</v>
      </c>
      <c r="C438" s="2">
        <v>-266.77</v>
      </c>
      <c r="D438" s="2" t="s">
        <v>69</v>
      </c>
      <c r="E438" s="2">
        <v>-3350.61</v>
      </c>
      <c r="F438" s="2" t="s">
        <v>69</v>
      </c>
    </row>
    <row r="439">
      <c r="A439" s="2" t="s">
        <v>9878</v>
      </c>
      <c r="B439" s="2" t="s">
        <v>15117</v>
      </c>
      <c r="C439" s="2">
        <v>-65.08</v>
      </c>
      <c r="D439" s="2" t="s">
        <v>69</v>
      </c>
      <c r="E439" s="2">
        <v>-4297.88</v>
      </c>
      <c r="F439" s="2" t="s">
        <v>69</v>
      </c>
    </row>
    <row r="440">
      <c r="A440" s="2" t="s">
        <v>9884</v>
      </c>
      <c r="B440" s="2" t="s">
        <v>15118</v>
      </c>
      <c r="C440" s="2">
        <v>-183.04</v>
      </c>
      <c r="D440" s="2" t="s">
        <v>69</v>
      </c>
      <c r="E440" s="2">
        <v>-4297.88</v>
      </c>
      <c r="F440" s="2" t="s">
        <v>69</v>
      </c>
    </row>
    <row r="441">
      <c r="A441" s="2" t="s">
        <v>15119</v>
      </c>
      <c r="B441" s="2" t="s">
        <v>15120</v>
      </c>
      <c r="C441" s="2">
        <v>-80.68</v>
      </c>
      <c r="D441" s="2" t="s">
        <v>69</v>
      </c>
      <c r="E441" s="2">
        <v>-4297.88</v>
      </c>
      <c r="F441" s="2" t="s">
        <v>69</v>
      </c>
    </row>
    <row r="442">
      <c r="A442" s="2" t="s">
        <v>9927</v>
      </c>
      <c r="B442" s="2" t="s">
        <v>15121</v>
      </c>
      <c r="C442" s="2">
        <v>-210.06</v>
      </c>
      <c r="D442" s="2" t="s">
        <v>69</v>
      </c>
      <c r="E442" s="2">
        <v>-4297.88</v>
      </c>
      <c r="F442" s="2" t="s">
        <v>69</v>
      </c>
    </row>
    <row r="443">
      <c r="A443" s="2" t="s">
        <v>15122</v>
      </c>
      <c r="B443" s="2" t="s">
        <v>15123</v>
      </c>
      <c r="C443" s="2">
        <v>-186.13</v>
      </c>
      <c r="D443" s="2" t="s">
        <v>69</v>
      </c>
      <c r="E443" s="2">
        <v>-4297.69</v>
      </c>
      <c r="F443" s="2" t="s">
        <v>69</v>
      </c>
    </row>
    <row r="444">
      <c r="A444" s="2" t="s">
        <v>15124</v>
      </c>
      <c r="B444" s="2" t="s">
        <v>15125</v>
      </c>
      <c r="C444" s="2">
        <v>-96.86</v>
      </c>
      <c r="D444" s="2" t="s">
        <v>69</v>
      </c>
      <c r="E444" s="2">
        <v>-4297.69</v>
      </c>
      <c r="F444" s="2" t="s">
        <v>69</v>
      </c>
    </row>
    <row r="445">
      <c r="A445" s="2" t="s">
        <v>15126</v>
      </c>
      <c r="B445" s="2" t="s">
        <v>15127</v>
      </c>
      <c r="C445" s="2">
        <v>-290.2</v>
      </c>
      <c r="D445" s="2" t="s">
        <v>69</v>
      </c>
      <c r="E445" s="2">
        <v>-4297.88</v>
      </c>
      <c r="F445" s="2" t="s">
        <v>69</v>
      </c>
    </row>
    <row r="446">
      <c r="A446" s="2" t="s">
        <v>9973</v>
      </c>
      <c r="B446" s="2" t="s">
        <v>15128</v>
      </c>
      <c r="C446" s="2">
        <v>-213.51</v>
      </c>
      <c r="D446" s="2" t="s">
        <v>69</v>
      </c>
      <c r="E446" s="2">
        <v>-4297.88</v>
      </c>
      <c r="F446" s="2" t="s">
        <v>69</v>
      </c>
    </row>
    <row r="447">
      <c r="A447" s="2" t="s">
        <v>10055</v>
      </c>
      <c r="B447" s="2" t="s">
        <v>15129</v>
      </c>
      <c r="C447" s="2">
        <v>-234.22</v>
      </c>
      <c r="D447" s="2" t="s">
        <v>69</v>
      </c>
      <c r="E447" s="2">
        <v>-4297.88</v>
      </c>
      <c r="F447" s="2" t="s">
        <v>69</v>
      </c>
    </row>
    <row r="448">
      <c r="A448" s="2" t="s">
        <v>15130</v>
      </c>
      <c r="B448" s="2" t="s">
        <v>15131</v>
      </c>
      <c r="C448" s="2">
        <v>-52.41</v>
      </c>
      <c r="D448" s="2" t="s">
        <v>69</v>
      </c>
      <c r="E448" s="2">
        <v>-4297.88</v>
      </c>
      <c r="F448" s="2" t="s">
        <v>69</v>
      </c>
    </row>
    <row r="449">
      <c r="A449" s="2" t="s">
        <v>15132</v>
      </c>
      <c r="B449" s="2" t="s">
        <v>15133</v>
      </c>
      <c r="C449" s="2">
        <v>-43.37</v>
      </c>
      <c r="D449" s="2" t="s">
        <v>69</v>
      </c>
      <c r="E449" s="2">
        <v>-1520.82</v>
      </c>
      <c r="F449" s="2" t="s">
        <v>69</v>
      </c>
    </row>
    <row r="450">
      <c r="A450" s="2" t="s">
        <v>15134</v>
      </c>
      <c r="B450" s="2" t="s">
        <v>15135</v>
      </c>
      <c r="C450" s="2">
        <v>-61.41</v>
      </c>
      <c r="D450" s="2" t="s">
        <v>69</v>
      </c>
      <c r="E450" s="2">
        <v>-4297.88</v>
      </c>
      <c r="F450" s="2" t="s">
        <v>69</v>
      </c>
    </row>
    <row r="451">
      <c r="A451" s="2" t="s">
        <v>15136</v>
      </c>
      <c r="B451" s="2" t="s">
        <v>15137</v>
      </c>
      <c r="C451" s="2">
        <v>-262.55</v>
      </c>
      <c r="D451" s="2" t="s">
        <v>69</v>
      </c>
      <c r="E451" s="2">
        <v>-4297.88</v>
      </c>
      <c r="F451" s="2" t="s">
        <v>69</v>
      </c>
    </row>
    <row r="452">
      <c r="A452" s="2" t="s">
        <v>15138</v>
      </c>
      <c r="B452" s="2" t="s">
        <v>15139</v>
      </c>
      <c r="C452" s="2">
        <v>-416.87</v>
      </c>
      <c r="D452" s="2" t="s">
        <v>69</v>
      </c>
      <c r="E452" s="2">
        <v>-4297.88</v>
      </c>
      <c r="F452" s="2" t="s">
        <v>69</v>
      </c>
    </row>
    <row r="453">
      <c r="A453" s="2" t="s">
        <v>15140</v>
      </c>
      <c r="B453" s="2" t="s">
        <v>15141</v>
      </c>
      <c r="C453" s="2">
        <v>-246.3</v>
      </c>
      <c r="D453" s="2" t="s">
        <v>69</v>
      </c>
      <c r="E453" s="2">
        <v>-4297.88</v>
      </c>
      <c r="F453" s="2" t="s">
        <v>69</v>
      </c>
    </row>
    <row r="454">
      <c r="A454" s="2" t="s">
        <v>15142</v>
      </c>
      <c r="B454" s="2" t="s">
        <v>15143</v>
      </c>
      <c r="C454" s="2">
        <v>-519.7</v>
      </c>
      <c r="D454" s="2" t="s">
        <v>69</v>
      </c>
      <c r="E454" s="2">
        <v>-4297.88</v>
      </c>
      <c r="F454" s="2" t="s">
        <v>69</v>
      </c>
    </row>
    <row r="455">
      <c r="A455" s="2" t="s">
        <v>10149</v>
      </c>
      <c r="B455" s="2" t="s">
        <v>15144</v>
      </c>
      <c r="C455" s="2">
        <v>-190.34</v>
      </c>
      <c r="D455" s="2" t="s">
        <v>69</v>
      </c>
      <c r="E455" s="2">
        <v>-4297.88</v>
      </c>
      <c r="F455" s="2" t="s">
        <v>69</v>
      </c>
    </row>
    <row r="456">
      <c r="A456" s="2" t="s">
        <v>15145</v>
      </c>
      <c r="B456" s="2" t="s">
        <v>15146</v>
      </c>
      <c r="C456" s="2">
        <v>-116.47</v>
      </c>
      <c r="D456" s="2" t="s">
        <v>69</v>
      </c>
      <c r="E456" s="2">
        <v>-4297.88</v>
      </c>
      <c r="F456" s="2" t="s">
        <v>69</v>
      </c>
    </row>
    <row r="457">
      <c r="A457" s="2" t="s">
        <v>10171</v>
      </c>
      <c r="B457" s="2" t="s">
        <v>15147</v>
      </c>
      <c r="C457" s="2">
        <v>-161.45</v>
      </c>
      <c r="D457" s="2" t="s">
        <v>69</v>
      </c>
      <c r="E457" s="2">
        <v>-4297.69</v>
      </c>
      <c r="F457" s="2" t="s">
        <v>69</v>
      </c>
    </row>
    <row r="458">
      <c r="A458" s="2" t="s">
        <v>15148</v>
      </c>
      <c r="B458" s="2" t="s">
        <v>15149</v>
      </c>
      <c r="C458" s="2">
        <v>-18.93</v>
      </c>
      <c r="D458" s="2" t="s">
        <v>69</v>
      </c>
      <c r="E458" s="2">
        <v>-4297.88</v>
      </c>
      <c r="F458" s="2" t="s">
        <v>69</v>
      </c>
    </row>
    <row r="459">
      <c r="A459" s="2" t="s">
        <v>12091</v>
      </c>
      <c r="B459" s="2" t="s">
        <v>15150</v>
      </c>
      <c r="C459" s="2">
        <v>-86.76</v>
      </c>
      <c r="D459" s="2" t="s">
        <v>69</v>
      </c>
      <c r="E459" s="2">
        <v>-4297.88</v>
      </c>
      <c r="F459" s="2" t="s">
        <v>69</v>
      </c>
    </row>
    <row r="460">
      <c r="A460" s="2" t="s">
        <v>15151</v>
      </c>
      <c r="B460" s="2" t="s">
        <v>15152</v>
      </c>
      <c r="C460" s="2">
        <v>-165.94</v>
      </c>
      <c r="D460" s="2" t="s">
        <v>69</v>
      </c>
      <c r="E460" s="2">
        <v>-4297.88</v>
      </c>
      <c r="F460" s="2" t="s">
        <v>69</v>
      </c>
    </row>
    <row r="461">
      <c r="A461" s="2" t="s">
        <v>10245</v>
      </c>
      <c r="B461" s="2" t="s">
        <v>15153</v>
      </c>
      <c r="C461" s="2">
        <v>-153.39</v>
      </c>
      <c r="D461" s="2" t="s">
        <v>69</v>
      </c>
      <c r="E461" s="2">
        <v>-4297.88</v>
      </c>
      <c r="F461" s="2" t="s">
        <v>69</v>
      </c>
    </row>
    <row r="462">
      <c r="A462" s="2" t="s">
        <v>15154</v>
      </c>
      <c r="B462" s="2" t="s">
        <v>15155</v>
      </c>
      <c r="C462" s="2">
        <v>-105.29</v>
      </c>
      <c r="D462" s="2" t="s">
        <v>69</v>
      </c>
      <c r="E462" s="2">
        <v>-4297.88</v>
      </c>
      <c r="F462" s="2" t="s">
        <v>69</v>
      </c>
    </row>
    <row r="463">
      <c r="A463" s="2" t="s">
        <v>10251</v>
      </c>
      <c r="B463" s="2" t="s">
        <v>15156</v>
      </c>
      <c r="C463" s="2">
        <v>-128.49</v>
      </c>
      <c r="D463" s="2" t="s">
        <v>69</v>
      </c>
      <c r="E463" s="2">
        <v>-4297.88</v>
      </c>
      <c r="F463" s="2" t="s">
        <v>69</v>
      </c>
    </row>
    <row r="464">
      <c r="A464" s="2" t="s">
        <v>10253</v>
      </c>
      <c r="B464" s="2" t="s">
        <v>15157</v>
      </c>
      <c r="C464" s="2">
        <v>-71.06</v>
      </c>
      <c r="D464" s="2" t="s">
        <v>69</v>
      </c>
      <c r="E464" s="2">
        <v>-4297.88</v>
      </c>
      <c r="F464" s="2" t="s">
        <v>69</v>
      </c>
    </row>
    <row r="465">
      <c r="A465" s="2" t="s">
        <v>10259</v>
      </c>
      <c r="B465" s="2" t="s">
        <v>15158</v>
      </c>
      <c r="C465" s="2">
        <v>-164.17</v>
      </c>
      <c r="D465" s="2" t="s">
        <v>69</v>
      </c>
      <c r="E465" s="2">
        <v>-4297.88</v>
      </c>
      <c r="F465" s="2" t="s">
        <v>69</v>
      </c>
    </row>
    <row r="466">
      <c r="A466" s="2" t="s">
        <v>12115</v>
      </c>
      <c r="B466" s="2" t="s">
        <v>15159</v>
      </c>
      <c r="C466" s="2">
        <v>-31.74</v>
      </c>
      <c r="D466" s="2" t="s">
        <v>69</v>
      </c>
      <c r="E466" s="2">
        <v>-4297.88</v>
      </c>
      <c r="F466" s="2" t="s">
        <v>69</v>
      </c>
    </row>
    <row r="467">
      <c r="A467" s="2" t="s">
        <v>10281</v>
      </c>
      <c r="B467" s="2" t="s">
        <v>15160</v>
      </c>
      <c r="C467" s="2">
        <v>-93.33</v>
      </c>
      <c r="D467" s="2" t="s">
        <v>69</v>
      </c>
      <c r="E467" s="2">
        <v>-4297.88</v>
      </c>
      <c r="F467" s="2" t="s">
        <v>69</v>
      </c>
    </row>
    <row r="468">
      <c r="A468" s="2" t="s">
        <v>15161</v>
      </c>
      <c r="B468" s="2" t="s">
        <v>15162</v>
      </c>
      <c r="C468" s="2">
        <v>-284.06</v>
      </c>
      <c r="D468" s="2" t="s">
        <v>69</v>
      </c>
      <c r="E468" s="2">
        <v>-4297.88</v>
      </c>
      <c r="F468" s="2" t="s">
        <v>69</v>
      </c>
    </row>
    <row r="469">
      <c r="A469" s="2" t="s">
        <v>15163</v>
      </c>
      <c r="B469" s="2" t="s">
        <v>15164</v>
      </c>
      <c r="C469" s="2">
        <v>-60.6</v>
      </c>
      <c r="D469" s="2" t="s">
        <v>69</v>
      </c>
      <c r="E469" s="2">
        <v>-4297.88</v>
      </c>
      <c r="F469" s="2" t="s">
        <v>69</v>
      </c>
    </row>
    <row r="470">
      <c r="A470" s="2" t="s">
        <v>15165</v>
      </c>
      <c r="B470" s="2" t="s">
        <v>15166</v>
      </c>
      <c r="C470" s="2">
        <v>-3207.37</v>
      </c>
      <c r="D470" s="2" t="s">
        <v>69</v>
      </c>
      <c r="E470" s="2">
        <v>-4297.88</v>
      </c>
      <c r="F470" s="2" t="s">
        <v>69</v>
      </c>
    </row>
    <row r="471">
      <c r="A471" s="2" t="s">
        <v>15167</v>
      </c>
      <c r="B471" s="2" t="s">
        <v>15168</v>
      </c>
      <c r="C471" s="2">
        <v>-189.08</v>
      </c>
      <c r="D471" s="2" t="s">
        <v>69</v>
      </c>
      <c r="E471" s="2">
        <v>-4297.88</v>
      </c>
      <c r="F471" s="2" t="s">
        <v>69</v>
      </c>
    </row>
    <row r="472">
      <c r="A472" s="2" t="s">
        <v>15169</v>
      </c>
      <c r="B472" s="2" t="s">
        <v>15170</v>
      </c>
      <c r="C472" s="2">
        <v>-365.78</v>
      </c>
      <c r="D472" s="2" t="s">
        <v>69</v>
      </c>
      <c r="E472" s="2">
        <v>-4297.88</v>
      </c>
      <c r="F472" s="2" t="s">
        <v>69</v>
      </c>
    </row>
    <row r="473">
      <c r="A473" s="2" t="s">
        <v>10375</v>
      </c>
      <c r="B473" s="2" t="s">
        <v>15171</v>
      </c>
      <c r="C473" s="2">
        <v>-192.56</v>
      </c>
      <c r="D473" s="2" t="s">
        <v>69</v>
      </c>
      <c r="E473" s="2">
        <v>-4297.88</v>
      </c>
      <c r="F473" s="2" t="s">
        <v>69</v>
      </c>
    </row>
    <row r="474">
      <c r="A474" s="2" t="s">
        <v>15172</v>
      </c>
      <c r="B474" s="2" t="s">
        <v>15173</v>
      </c>
      <c r="C474" s="2">
        <v>-1210.67</v>
      </c>
      <c r="D474" s="2" t="s">
        <v>69</v>
      </c>
      <c r="E474" s="2">
        <v>-4297.88</v>
      </c>
      <c r="F474" s="2" t="s">
        <v>69</v>
      </c>
    </row>
    <row r="475">
      <c r="A475" s="2" t="s">
        <v>15174</v>
      </c>
      <c r="B475" s="2" t="s">
        <v>15175</v>
      </c>
      <c r="C475" s="2">
        <v>-56.4</v>
      </c>
      <c r="D475" s="2" t="s">
        <v>69</v>
      </c>
      <c r="E475" s="2">
        <v>-4297.88</v>
      </c>
      <c r="F475" s="2" t="s">
        <v>69</v>
      </c>
    </row>
    <row r="476">
      <c r="A476" s="2" t="s">
        <v>10471</v>
      </c>
      <c r="B476" s="2" t="s">
        <v>15176</v>
      </c>
      <c r="C476" s="2">
        <v>-296.41</v>
      </c>
      <c r="D476" s="2" t="s">
        <v>69</v>
      </c>
      <c r="E476" s="2">
        <v>-4297.88</v>
      </c>
      <c r="F476" s="2" t="s">
        <v>69</v>
      </c>
    </row>
    <row r="477">
      <c r="A477" s="2" t="s">
        <v>15177</v>
      </c>
      <c r="B477" s="2" t="s">
        <v>15178</v>
      </c>
      <c r="C477" s="2">
        <v>-130.48</v>
      </c>
      <c r="D477" s="2" t="s">
        <v>69</v>
      </c>
      <c r="E477" s="2">
        <v>-4297.88</v>
      </c>
      <c r="F477" s="2" t="s">
        <v>69</v>
      </c>
    </row>
    <row r="478">
      <c r="A478" s="2" t="s">
        <v>10499</v>
      </c>
      <c r="B478" s="2" t="s">
        <v>15179</v>
      </c>
      <c r="C478" s="2">
        <v>-164.23</v>
      </c>
      <c r="D478" s="2" t="s">
        <v>69</v>
      </c>
      <c r="E478" s="2">
        <v>-4297.88</v>
      </c>
      <c r="F478" s="2" t="s">
        <v>69</v>
      </c>
    </row>
    <row r="479">
      <c r="A479" s="2" t="s">
        <v>15180</v>
      </c>
      <c r="B479" s="2" t="s">
        <v>15181</v>
      </c>
      <c r="C479" s="2">
        <v>-179.23</v>
      </c>
      <c r="D479" s="2" t="s">
        <v>69</v>
      </c>
      <c r="E479" s="2">
        <v>-4297.88</v>
      </c>
      <c r="F479" s="2" t="s">
        <v>69</v>
      </c>
    </row>
    <row r="480">
      <c r="A480" s="2" t="s">
        <v>15182</v>
      </c>
      <c r="B480" s="2" t="s">
        <v>15183</v>
      </c>
      <c r="C480" s="2">
        <v>-95.3</v>
      </c>
      <c r="D480" s="2" t="s">
        <v>69</v>
      </c>
      <c r="E480" s="2">
        <v>-4297.88</v>
      </c>
      <c r="F480" s="2" t="s">
        <v>69</v>
      </c>
    </row>
    <row r="481">
      <c r="A481" s="2" t="s">
        <v>10570</v>
      </c>
      <c r="B481" s="2" t="s">
        <v>15184</v>
      </c>
      <c r="C481" s="2">
        <v>-89.41</v>
      </c>
      <c r="D481" s="2" t="s">
        <v>69</v>
      </c>
      <c r="E481" s="2">
        <v>-4297.88</v>
      </c>
      <c r="F481" s="2" t="s">
        <v>69</v>
      </c>
    </row>
    <row r="482">
      <c r="A482" s="2" t="s">
        <v>15185</v>
      </c>
      <c r="B482" s="2" t="s">
        <v>15186</v>
      </c>
      <c r="C482" s="2">
        <v>-152.19</v>
      </c>
      <c r="D482" s="2" t="s">
        <v>69</v>
      </c>
      <c r="E482" s="2">
        <v>-4297.88</v>
      </c>
      <c r="F482" s="2" t="s">
        <v>69</v>
      </c>
    </row>
    <row r="483">
      <c r="A483" s="2" t="s">
        <v>13452</v>
      </c>
      <c r="B483" s="2" t="s">
        <v>13453</v>
      </c>
      <c r="C483" s="2">
        <v>-140.32</v>
      </c>
      <c r="D483" s="2" t="s">
        <v>69</v>
      </c>
      <c r="E483" s="2">
        <v>-4297.88</v>
      </c>
      <c r="F483" s="2" t="s">
        <v>69</v>
      </c>
    </row>
    <row r="484">
      <c r="A484" s="2" t="s">
        <v>7067</v>
      </c>
      <c r="B484" s="2" t="s">
        <v>15187</v>
      </c>
      <c r="C484" s="2">
        <v>-94.69</v>
      </c>
      <c r="D484" s="2" t="s">
        <v>69</v>
      </c>
      <c r="E484" s="2">
        <v>-4297.88</v>
      </c>
      <c r="F484" s="2" t="s">
        <v>69</v>
      </c>
    </row>
    <row r="485">
      <c r="A485" s="2" t="s">
        <v>15188</v>
      </c>
      <c r="B485" s="2" t="s">
        <v>15189</v>
      </c>
      <c r="C485" s="2">
        <v>-67.53</v>
      </c>
      <c r="D485" s="2" t="s">
        <v>69</v>
      </c>
      <c r="E485" s="2">
        <v>-4297.88</v>
      </c>
      <c r="F485" s="2" t="s">
        <v>69</v>
      </c>
    </row>
    <row r="486">
      <c r="A486" s="2" t="s">
        <v>15190</v>
      </c>
      <c r="B486" s="2" t="s">
        <v>15191</v>
      </c>
      <c r="C486" s="2">
        <v>-228.61</v>
      </c>
      <c r="D486" s="2" t="s">
        <v>69</v>
      </c>
      <c r="E486" s="2">
        <v>-4297.88</v>
      </c>
      <c r="F486" s="2" t="s">
        <v>69</v>
      </c>
    </row>
    <row r="487">
      <c r="A487" s="2" t="s">
        <v>15192</v>
      </c>
      <c r="B487" s="2" t="s">
        <v>15193</v>
      </c>
      <c r="C487" s="2">
        <v>-13.65</v>
      </c>
      <c r="D487" s="2" t="s">
        <v>69</v>
      </c>
      <c r="E487" s="2">
        <v>-4297.88</v>
      </c>
      <c r="F487" s="2" t="s">
        <v>69</v>
      </c>
    </row>
    <row r="488">
      <c r="A488" s="2" t="s">
        <v>10630</v>
      </c>
      <c r="B488" s="2" t="s">
        <v>15194</v>
      </c>
      <c r="C488" s="2">
        <v>-14.04</v>
      </c>
      <c r="D488" s="2" t="s">
        <v>69</v>
      </c>
      <c r="E488" s="2">
        <v>-4297.88</v>
      </c>
      <c r="F488" s="2" t="s">
        <v>69</v>
      </c>
    </row>
    <row r="489">
      <c r="A489" s="2" t="s">
        <v>15195</v>
      </c>
      <c r="B489" s="2" t="s">
        <v>15196</v>
      </c>
      <c r="C489" s="2">
        <v>-174.29</v>
      </c>
      <c r="D489" s="2" t="s">
        <v>69</v>
      </c>
      <c r="E489" s="2">
        <v>-4297.88</v>
      </c>
      <c r="F489" s="2" t="s">
        <v>69</v>
      </c>
    </row>
    <row r="490">
      <c r="A490" s="2" t="s">
        <v>10660</v>
      </c>
      <c r="B490" s="2" t="s">
        <v>15197</v>
      </c>
      <c r="C490" s="2">
        <v>-64.91</v>
      </c>
      <c r="D490" s="2" t="s">
        <v>69</v>
      </c>
      <c r="E490" s="2">
        <v>-2664.64</v>
      </c>
      <c r="F490" s="2" t="s">
        <v>69</v>
      </c>
    </row>
    <row r="491">
      <c r="A491" s="2" t="s">
        <v>15198</v>
      </c>
      <c r="B491" s="2" t="s">
        <v>15199</v>
      </c>
      <c r="C491" s="2">
        <v>-154.88</v>
      </c>
      <c r="D491" s="2" t="s">
        <v>69</v>
      </c>
      <c r="E491" s="2">
        <v>-4297.88</v>
      </c>
      <c r="F491" s="2" t="s">
        <v>69</v>
      </c>
    </row>
    <row r="492">
      <c r="A492" s="2" t="s">
        <v>10680</v>
      </c>
      <c r="B492" s="2" t="s">
        <v>15200</v>
      </c>
      <c r="C492" s="2">
        <v>-33.12</v>
      </c>
      <c r="D492" s="2" t="s">
        <v>69</v>
      </c>
      <c r="E492" s="2">
        <v>-4297.88</v>
      </c>
      <c r="F492" s="2" t="s">
        <v>69</v>
      </c>
    </row>
    <row r="493">
      <c r="A493" s="2" t="s">
        <v>15201</v>
      </c>
      <c r="B493" s="2" t="s">
        <v>15202</v>
      </c>
      <c r="C493" s="2">
        <v>-79.21</v>
      </c>
      <c r="D493" s="2" t="s">
        <v>69</v>
      </c>
      <c r="E493" s="2">
        <v>-4297.88</v>
      </c>
      <c r="F493" s="2" t="s">
        <v>69</v>
      </c>
    </row>
    <row r="494">
      <c r="A494" s="2" t="s">
        <v>15203</v>
      </c>
      <c r="B494" s="2" t="s">
        <v>15204</v>
      </c>
      <c r="C494" s="2">
        <v>-33.15</v>
      </c>
      <c r="D494" s="2" t="s">
        <v>69</v>
      </c>
      <c r="E494" s="2">
        <v>-4297.88</v>
      </c>
      <c r="F494" s="2" t="s">
        <v>69</v>
      </c>
    </row>
    <row r="495">
      <c r="A495" s="2" t="s">
        <v>15205</v>
      </c>
      <c r="B495" s="2" t="s">
        <v>15206</v>
      </c>
      <c r="C495" s="2">
        <v>-220.18</v>
      </c>
      <c r="D495" s="2" t="s">
        <v>69</v>
      </c>
      <c r="E495" s="2">
        <v>-4297.88</v>
      </c>
      <c r="F495" s="2" t="s">
        <v>69</v>
      </c>
    </row>
    <row r="497" hidden="1">
      <c r="A497" s="0" t="s">
        <v>1540</v>
      </c>
      <c r="B497" s="0">
        <v>-0.109439383852</v>
      </c>
    </row>
    <row r="498">
      <c r="A498" s="8" t="s">
        <v>1544</v>
      </c>
      <c r="B498" s="8">
        <v>44344</v>
      </c>
      <c r="C498" s="9">
        <f>HYPERLINK(CHAR(35)&amp;CELL("address",INDEX(Holdings!AM1:AM2253,SMALL(IF(COUNTIF(Holdings!A1:A2253,A497),MATCH(B497,Holdings!Y1:Y2253,0),""),ROWS($A$1:A1)))),"Long: BXIISISB5 TRS USD R F  1.05000  BULLET -1.05 PRECENT / Short: BXIISISB5 TRS USD P E BBG00PSSH7H0")</f>
      </c>
    </row>
    <row r="499">
      <c r="A499" s="1" t="s">
        <v>5034</v>
      </c>
      <c r="B499" s="1" t="s">
        <v>5035</v>
      </c>
      <c r="C499" s="1" t="s">
        <v>5042</v>
      </c>
      <c r="D499" s="1" t="s">
        <v>5050</v>
      </c>
      <c r="E499" s="1" t="s">
        <v>5051</v>
      </c>
      <c r="F499" s="1" t="s">
        <v>5052</v>
      </c>
      <c r="G499" s="1" t="s">
        <v>5053</v>
      </c>
      <c r="H499" s="1" t="s">
        <v>5054</v>
      </c>
      <c r="I499" s="1" t="s">
        <v>21</v>
      </c>
      <c r="J499" s="1" t="s">
        <v>5055</v>
      </c>
      <c r="K499" s="1" t="s">
        <v>7227</v>
      </c>
      <c r="L499" s="1" t="s">
        <v>5056</v>
      </c>
      <c r="M499" s="1" t="s">
        <v>5057</v>
      </c>
      <c r="N499" s="1" t="s">
        <v>5058</v>
      </c>
      <c r="O499" s="1" t="s">
        <v>5059</v>
      </c>
      <c r="P499" s="1" t="s">
        <v>5060</v>
      </c>
      <c r="Q499" s="1" t="s">
        <v>407</v>
      </c>
      <c r="R499" s="1" t="s">
        <v>21</v>
      </c>
      <c r="S499" s="1" t="s">
        <v>5042</v>
      </c>
    </row>
    <row r="500">
      <c r="A500" s="10" t="s">
        <v>2808</v>
      </c>
      <c r="B500" s="2" t="s">
        <v>14833</v>
      </c>
      <c r="C500" s="2">
        <v>-667623.11</v>
      </c>
      <c r="D500" s="10" t="s">
        <v>184</v>
      </c>
      <c r="E500" s="10" t="s">
        <v>5062</v>
      </c>
      <c r="F500" s="2" t="s">
        <v>14834</v>
      </c>
      <c r="G500" s="2">
        <v>-1.05</v>
      </c>
      <c r="H500" s="2">
        <v>0</v>
      </c>
      <c r="I500" s="10" t="s">
        <v>69</v>
      </c>
      <c r="J500" s="10" t="s">
        <v>14835</v>
      </c>
      <c r="K500" s="2" t="s">
        <v>14836</v>
      </c>
      <c r="L500" s="11">
        <v>44333</v>
      </c>
      <c r="M500" s="2">
        <v>0</v>
      </c>
      <c r="N500" s="10" t="s">
        <v>69</v>
      </c>
      <c r="O500" s="2">
        <v>0</v>
      </c>
      <c r="P500" s="10" t="s">
        <v>69</v>
      </c>
      <c r="Q500" s="2">
        <v>1036646.35</v>
      </c>
      <c r="R500" s="10" t="s">
        <v>69</v>
      </c>
      <c r="S500" s="2">
        <v>-667623.11</v>
      </c>
    </row>
    <row r="503">
      <c r="A503" s="12" t="s">
        <v>5065</v>
      </c>
    </row>
    <row r="504">
      <c r="A504" s="1" t="s">
        <v>5066</v>
      </c>
      <c r="B504" s="1" t="s">
        <v>5067</v>
      </c>
      <c r="C504" s="1" t="s">
        <v>5068</v>
      </c>
    </row>
    <row r="505">
      <c r="A505" s="2" t="s">
        <v>14837</v>
      </c>
      <c r="B505" s="2" t="s">
        <v>14838</v>
      </c>
      <c r="C505" s="2"/>
    </row>
    <row r="507">
      <c r="A507" s="1" t="s">
        <v>10</v>
      </c>
      <c r="B507" s="1" t="s">
        <v>5070</v>
      </c>
      <c r="C507" s="1" t="s">
        <v>407</v>
      </c>
      <c r="D507" s="1" t="s">
        <v>21</v>
      </c>
      <c r="E507" s="1" t="s">
        <v>23</v>
      </c>
      <c r="F507" s="1" t="s">
        <v>5071</v>
      </c>
    </row>
    <row r="508">
      <c r="A508" s="2" t="s">
        <v>7232</v>
      </c>
      <c r="B508" s="2" t="s">
        <v>14839</v>
      </c>
      <c r="C508" s="2">
        <v>-265.44</v>
      </c>
      <c r="D508" s="2" t="s">
        <v>69</v>
      </c>
      <c r="E508" s="2">
        <v>-7328.68</v>
      </c>
      <c r="F508" s="2" t="s">
        <v>69</v>
      </c>
    </row>
    <row r="509">
      <c r="A509" s="2" t="s">
        <v>7234</v>
      </c>
      <c r="B509" s="2" t="s">
        <v>14840</v>
      </c>
      <c r="C509" s="2">
        <v>-191.7</v>
      </c>
      <c r="D509" s="2" t="s">
        <v>69</v>
      </c>
      <c r="E509" s="2">
        <v>-7328.68</v>
      </c>
      <c r="F509" s="2" t="s">
        <v>69</v>
      </c>
    </row>
    <row r="510">
      <c r="A510" s="2" t="s">
        <v>7236</v>
      </c>
      <c r="B510" s="2" t="s">
        <v>14841</v>
      </c>
      <c r="C510" s="2">
        <v>-267.08</v>
      </c>
      <c r="D510" s="2" t="s">
        <v>69</v>
      </c>
      <c r="E510" s="2">
        <v>-7328.68</v>
      </c>
      <c r="F510" s="2" t="s">
        <v>69</v>
      </c>
    </row>
    <row r="511">
      <c r="A511" s="2" t="s">
        <v>7240</v>
      </c>
      <c r="B511" s="2" t="s">
        <v>14842</v>
      </c>
      <c r="C511" s="2">
        <v>-225.91</v>
      </c>
      <c r="D511" s="2" t="s">
        <v>69</v>
      </c>
      <c r="E511" s="2">
        <v>-7328.68</v>
      </c>
      <c r="F511" s="2" t="s">
        <v>69</v>
      </c>
    </row>
    <row r="512">
      <c r="A512" s="2" t="s">
        <v>14843</v>
      </c>
      <c r="B512" s="2" t="s">
        <v>14844</v>
      </c>
      <c r="C512" s="2">
        <v>-271.53</v>
      </c>
      <c r="D512" s="2" t="s">
        <v>69</v>
      </c>
      <c r="E512" s="2">
        <v>-7328.68</v>
      </c>
      <c r="F512" s="2" t="s">
        <v>69</v>
      </c>
    </row>
    <row r="513">
      <c r="A513" s="2" t="s">
        <v>14845</v>
      </c>
      <c r="B513" s="2" t="s">
        <v>14846</v>
      </c>
      <c r="C513" s="2">
        <v>-44.42</v>
      </c>
      <c r="D513" s="2" t="s">
        <v>69</v>
      </c>
      <c r="E513" s="2">
        <v>-7328.68</v>
      </c>
      <c r="F513" s="2" t="s">
        <v>69</v>
      </c>
    </row>
    <row r="514">
      <c r="A514" s="2" t="s">
        <v>14847</v>
      </c>
      <c r="B514" s="2" t="s">
        <v>14848</v>
      </c>
      <c r="C514" s="2">
        <v>-410.11</v>
      </c>
      <c r="D514" s="2" t="s">
        <v>69</v>
      </c>
      <c r="E514" s="2">
        <v>-7328.68</v>
      </c>
      <c r="F514" s="2" t="s">
        <v>69</v>
      </c>
    </row>
    <row r="515">
      <c r="A515" s="2" t="s">
        <v>14849</v>
      </c>
      <c r="B515" s="2" t="s">
        <v>14850</v>
      </c>
      <c r="C515" s="2">
        <v>-156.06</v>
      </c>
      <c r="D515" s="2" t="s">
        <v>69</v>
      </c>
      <c r="E515" s="2">
        <v>-7328.68</v>
      </c>
      <c r="F515" s="2" t="s">
        <v>69</v>
      </c>
    </row>
    <row r="516">
      <c r="A516" s="2" t="s">
        <v>14851</v>
      </c>
      <c r="B516" s="2" t="s">
        <v>14852</v>
      </c>
      <c r="C516" s="2">
        <v>-2165.05</v>
      </c>
      <c r="D516" s="2" t="s">
        <v>69</v>
      </c>
      <c r="E516" s="2">
        <v>-7328.68</v>
      </c>
      <c r="F516" s="2" t="s">
        <v>69</v>
      </c>
    </row>
    <row r="517">
      <c r="A517" s="2" t="s">
        <v>14853</v>
      </c>
      <c r="B517" s="2" t="s">
        <v>14854</v>
      </c>
      <c r="C517" s="2">
        <v>-44.61</v>
      </c>
      <c r="D517" s="2" t="s">
        <v>69</v>
      </c>
      <c r="E517" s="2">
        <v>-7328.68</v>
      </c>
      <c r="F517" s="2" t="s">
        <v>69</v>
      </c>
    </row>
    <row r="518">
      <c r="A518" s="2" t="s">
        <v>10796</v>
      </c>
      <c r="B518" s="2" t="s">
        <v>14855</v>
      </c>
      <c r="C518" s="2">
        <v>-347.99</v>
      </c>
      <c r="D518" s="2" t="s">
        <v>69</v>
      </c>
      <c r="E518" s="2">
        <v>-7328.68</v>
      </c>
      <c r="F518" s="2" t="s">
        <v>69</v>
      </c>
    </row>
    <row r="519">
      <c r="A519" s="2" t="s">
        <v>14856</v>
      </c>
      <c r="B519" s="2" t="s">
        <v>14857</v>
      </c>
      <c r="C519" s="2">
        <v>-65.38</v>
      </c>
      <c r="D519" s="2" t="s">
        <v>69</v>
      </c>
      <c r="E519" s="2">
        <v>-7328.68</v>
      </c>
      <c r="F519" s="2" t="s">
        <v>69</v>
      </c>
    </row>
    <row r="520">
      <c r="A520" s="2" t="s">
        <v>14858</v>
      </c>
      <c r="B520" s="2" t="s">
        <v>14859</v>
      </c>
      <c r="C520" s="2">
        <v>-117.13</v>
      </c>
      <c r="D520" s="2" t="s">
        <v>69</v>
      </c>
      <c r="E520" s="2">
        <v>-7328.68</v>
      </c>
      <c r="F520" s="2" t="s">
        <v>69</v>
      </c>
    </row>
    <row r="521">
      <c r="A521" s="2" t="s">
        <v>14860</v>
      </c>
      <c r="B521" s="2" t="s">
        <v>14861</v>
      </c>
      <c r="C521" s="2">
        <v>-225.29</v>
      </c>
      <c r="D521" s="2" t="s">
        <v>69</v>
      </c>
      <c r="E521" s="2">
        <v>-7328.68</v>
      </c>
      <c r="F521" s="2" t="s">
        <v>69</v>
      </c>
    </row>
    <row r="522">
      <c r="A522" s="2" t="s">
        <v>7386</v>
      </c>
      <c r="B522" s="2" t="s">
        <v>14862</v>
      </c>
      <c r="C522" s="2">
        <v>-137.86</v>
      </c>
      <c r="D522" s="2" t="s">
        <v>69</v>
      </c>
      <c r="E522" s="2">
        <v>-7328.68</v>
      </c>
      <c r="F522" s="2" t="s">
        <v>69</v>
      </c>
    </row>
    <row r="523">
      <c r="A523" s="2" t="s">
        <v>14863</v>
      </c>
      <c r="B523" s="2" t="s">
        <v>14864</v>
      </c>
      <c r="C523" s="2">
        <v>-306.64</v>
      </c>
      <c r="D523" s="2" t="s">
        <v>69</v>
      </c>
      <c r="E523" s="2">
        <v>-7328.68</v>
      </c>
      <c r="F523" s="2" t="s">
        <v>69</v>
      </c>
    </row>
    <row r="524">
      <c r="A524" s="2" t="s">
        <v>14865</v>
      </c>
      <c r="B524" s="2" t="s">
        <v>14866</v>
      </c>
      <c r="C524" s="2">
        <v>-383.7</v>
      </c>
      <c r="D524" s="2" t="s">
        <v>69</v>
      </c>
      <c r="E524" s="2">
        <v>-7328.68</v>
      </c>
      <c r="F524" s="2" t="s">
        <v>69</v>
      </c>
    </row>
    <row r="525">
      <c r="A525" s="2" t="s">
        <v>14867</v>
      </c>
      <c r="B525" s="2" t="s">
        <v>14868</v>
      </c>
      <c r="C525" s="2">
        <v>-340.08</v>
      </c>
      <c r="D525" s="2" t="s">
        <v>69</v>
      </c>
      <c r="E525" s="2">
        <v>-7328.68</v>
      </c>
      <c r="F525" s="2" t="s">
        <v>69</v>
      </c>
    </row>
    <row r="526">
      <c r="A526" s="2" t="s">
        <v>14869</v>
      </c>
      <c r="B526" s="2" t="s">
        <v>14870</v>
      </c>
      <c r="C526" s="2">
        <v>-718.5</v>
      </c>
      <c r="D526" s="2" t="s">
        <v>69</v>
      </c>
      <c r="E526" s="2">
        <v>-7328.68</v>
      </c>
      <c r="F526" s="2" t="s">
        <v>69</v>
      </c>
    </row>
    <row r="527">
      <c r="A527" s="2" t="s">
        <v>12440</v>
      </c>
      <c r="B527" s="2" t="s">
        <v>14871</v>
      </c>
      <c r="C527" s="2">
        <v>-31.85</v>
      </c>
      <c r="D527" s="2" t="s">
        <v>69</v>
      </c>
      <c r="E527" s="2">
        <v>-7328.68</v>
      </c>
      <c r="F527" s="2" t="s">
        <v>69</v>
      </c>
    </row>
    <row r="528">
      <c r="A528" s="2" t="s">
        <v>7438</v>
      </c>
      <c r="B528" s="2" t="s">
        <v>14872</v>
      </c>
      <c r="C528" s="2">
        <v>-51.83</v>
      </c>
      <c r="D528" s="2" t="s">
        <v>69</v>
      </c>
      <c r="E528" s="2">
        <v>-7328.68</v>
      </c>
      <c r="F528" s="2" t="s">
        <v>69</v>
      </c>
    </row>
    <row r="529">
      <c r="A529" s="2" t="s">
        <v>14873</v>
      </c>
      <c r="B529" s="2" t="s">
        <v>14874</v>
      </c>
      <c r="C529" s="2">
        <v>-55.12</v>
      </c>
      <c r="D529" s="2" t="s">
        <v>69</v>
      </c>
      <c r="E529" s="2">
        <v>-7328.68</v>
      </c>
      <c r="F529" s="2" t="s">
        <v>69</v>
      </c>
    </row>
    <row r="530">
      <c r="A530" s="2" t="s">
        <v>14875</v>
      </c>
      <c r="B530" s="2" t="s">
        <v>14876</v>
      </c>
      <c r="C530" s="2">
        <v>-176.17</v>
      </c>
      <c r="D530" s="2" t="s">
        <v>69</v>
      </c>
      <c r="E530" s="2">
        <v>-7328.68</v>
      </c>
      <c r="F530" s="2" t="s">
        <v>69</v>
      </c>
    </row>
    <row r="531">
      <c r="A531" s="2" t="s">
        <v>14877</v>
      </c>
      <c r="B531" s="2" t="s">
        <v>14878</v>
      </c>
      <c r="C531" s="2">
        <v>-600.71</v>
      </c>
      <c r="D531" s="2" t="s">
        <v>69</v>
      </c>
      <c r="E531" s="2">
        <v>-7328.68</v>
      </c>
      <c r="F531" s="2" t="s">
        <v>69</v>
      </c>
    </row>
    <row r="532">
      <c r="A532" s="2" t="s">
        <v>14879</v>
      </c>
      <c r="B532" s="2" t="s">
        <v>14880</v>
      </c>
      <c r="C532" s="2">
        <v>-510.35</v>
      </c>
      <c r="D532" s="2" t="s">
        <v>69</v>
      </c>
      <c r="E532" s="2">
        <v>-7328.68</v>
      </c>
      <c r="F532" s="2" t="s">
        <v>69</v>
      </c>
    </row>
    <row r="533">
      <c r="A533" s="2" t="s">
        <v>14881</v>
      </c>
      <c r="B533" s="2" t="s">
        <v>14882</v>
      </c>
      <c r="C533" s="2">
        <v>-121.26</v>
      </c>
      <c r="D533" s="2" t="s">
        <v>69</v>
      </c>
      <c r="E533" s="2">
        <v>-7328.68</v>
      </c>
      <c r="F533" s="2" t="s">
        <v>69</v>
      </c>
    </row>
    <row r="534">
      <c r="A534" s="2" t="s">
        <v>14883</v>
      </c>
      <c r="B534" s="2" t="s">
        <v>14884</v>
      </c>
      <c r="C534" s="2">
        <v>-270.81</v>
      </c>
      <c r="D534" s="2" t="s">
        <v>69</v>
      </c>
      <c r="E534" s="2">
        <v>-4151.57</v>
      </c>
      <c r="F534" s="2" t="s">
        <v>69</v>
      </c>
    </row>
    <row r="535">
      <c r="A535" s="2" t="s">
        <v>14885</v>
      </c>
      <c r="B535" s="2" t="s">
        <v>14886</v>
      </c>
      <c r="C535" s="2">
        <v>-261.46</v>
      </c>
      <c r="D535" s="2" t="s">
        <v>69</v>
      </c>
      <c r="E535" s="2">
        <v>-7328.68</v>
      </c>
      <c r="F535" s="2" t="s">
        <v>69</v>
      </c>
    </row>
    <row r="536">
      <c r="A536" s="2" t="s">
        <v>14887</v>
      </c>
      <c r="B536" s="2" t="s">
        <v>14888</v>
      </c>
      <c r="C536" s="2">
        <v>-101.03</v>
      </c>
      <c r="D536" s="2" t="s">
        <v>69</v>
      </c>
      <c r="E536" s="2">
        <v>-7328.68</v>
      </c>
      <c r="F536" s="2" t="s">
        <v>69</v>
      </c>
    </row>
    <row r="537">
      <c r="A537" s="2" t="s">
        <v>14889</v>
      </c>
      <c r="B537" s="2" t="s">
        <v>14890</v>
      </c>
      <c r="C537" s="2">
        <v>-57.82</v>
      </c>
      <c r="D537" s="2" t="s">
        <v>69</v>
      </c>
      <c r="E537" s="2">
        <v>-7328.68</v>
      </c>
      <c r="F537" s="2" t="s">
        <v>69</v>
      </c>
    </row>
    <row r="538">
      <c r="A538" s="2" t="s">
        <v>7623</v>
      </c>
      <c r="B538" s="2" t="s">
        <v>14891</v>
      </c>
      <c r="C538" s="2">
        <v>-251.41</v>
      </c>
      <c r="D538" s="2" t="s">
        <v>69</v>
      </c>
      <c r="E538" s="2">
        <v>-7328.68</v>
      </c>
      <c r="F538" s="2" t="s">
        <v>69</v>
      </c>
    </row>
    <row r="539">
      <c r="A539" s="2" t="s">
        <v>14892</v>
      </c>
      <c r="B539" s="2" t="s">
        <v>14893</v>
      </c>
      <c r="C539" s="2">
        <v>-56.32</v>
      </c>
      <c r="D539" s="2" t="s">
        <v>69</v>
      </c>
      <c r="E539" s="2">
        <v>-7328.68</v>
      </c>
      <c r="F539" s="2" t="s">
        <v>69</v>
      </c>
    </row>
    <row r="540">
      <c r="A540" s="2" t="s">
        <v>14894</v>
      </c>
      <c r="B540" s="2" t="s">
        <v>14895</v>
      </c>
      <c r="C540" s="2">
        <v>-720.62</v>
      </c>
      <c r="D540" s="2" t="s">
        <v>69</v>
      </c>
      <c r="E540" s="2">
        <v>-7328.68</v>
      </c>
      <c r="F540" s="2" t="s">
        <v>69</v>
      </c>
    </row>
    <row r="541">
      <c r="A541" s="2" t="s">
        <v>14896</v>
      </c>
      <c r="B541" s="2" t="s">
        <v>14897</v>
      </c>
      <c r="C541" s="2">
        <v>-169.8</v>
      </c>
      <c r="D541" s="2" t="s">
        <v>69</v>
      </c>
      <c r="E541" s="2">
        <v>-7328.68</v>
      </c>
      <c r="F541" s="2" t="s">
        <v>69</v>
      </c>
    </row>
    <row r="542">
      <c r="A542" s="2" t="s">
        <v>10904</v>
      </c>
      <c r="B542" s="2" t="s">
        <v>14898</v>
      </c>
      <c r="C542" s="2">
        <v>-270.93</v>
      </c>
      <c r="D542" s="2" t="s">
        <v>69</v>
      </c>
      <c r="E542" s="2">
        <v>-7328.68</v>
      </c>
      <c r="F542" s="2" t="s">
        <v>69</v>
      </c>
    </row>
    <row r="543">
      <c r="A543" s="2" t="s">
        <v>7683</v>
      </c>
      <c r="B543" s="2" t="s">
        <v>14899</v>
      </c>
      <c r="C543" s="2">
        <v>-270.93</v>
      </c>
      <c r="D543" s="2" t="s">
        <v>69</v>
      </c>
      <c r="E543" s="2">
        <v>-7328.68</v>
      </c>
      <c r="F543" s="2" t="s">
        <v>69</v>
      </c>
    </row>
    <row r="544">
      <c r="A544" s="2" t="s">
        <v>7697</v>
      </c>
      <c r="B544" s="2" t="s">
        <v>14900</v>
      </c>
      <c r="C544" s="2">
        <v>-205.11</v>
      </c>
      <c r="D544" s="2" t="s">
        <v>69</v>
      </c>
      <c r="E544" s="2">
        <v>-7328.68</v>
      </c>
      <c r="F544" s="2" t="s">
        <v>69</v>
      </c>
    </row>
    <row r="545">
      <c r="A545" s="2" t="s">
        <v>7737</v>
      </c>
      <c r="B545" s="2" t="s">
        <v>14901</v>
      </c>
      <c r="C545" s="2">
        <v>-92.5</v>
      </c>
      <c r="D545" s="2" t="s">
        <v>69</v>
      </c>
      <c r="E545" s="2">
        <v>-7328.68</v>
      </c>
      <c r="F545" s="2" t="s">
        <v>69</v>
      </c>
    </row>
    <row r="546">
      <c r="A546" s="2" t="s">
        <v>14902</v>
      </c>
      <c r="B546" s="2" t="s">
        <v>14903</v>
      </c>
      <c r="C546" s="2">
        <v>-190.11</v>
      </c>
      <c r="D546" s="2" t="s">
        <v>69</v>
      </c>
      <c r="E546" s="2">
        <v>-7328.68</v>
      </c>
      <c r="F546" s="2" t="s">
        <v>69</v>
      </c>
    </row>
    <row r="547">
      <c r="A547" s="2" t="s">
        <v>7783</v>
      </c>
      <c r="B547" s="2" t="s">
        <v>14904</v>
      </c>
      <c r="C547" s="2">
        <v>-201.45</v>
      </c>
      <c r="D547" s="2" t="s">
        <v>69</v>
      </c>
      <c r="E547" s="2">
        <v>-7328.68</v>
      </c>
      <c r="F547" s="2" t="s">
        <v>69</v>
      </c>
    </row>
    <row r="548">
      <c r="A548" s="2" t="s">
        <v>14905</v>
      </c>
      <c r="B548" s="2" t="s">
        <v>14906</v>
      </c>
      <c r="C548" s="2">
        <v>-147.67</v>
      </c>
      <c r="D548" s="2" t="s">
        <v>69</v>
      </c>
      <c r="E548" s="2">
        <v>-7328.68</v>
      </c>
      <c r="F548" s="2" t="s">
        <v>69</v>
      </c>
    </row>
    <row r="549">
      <c r="A549" s="2" t="s">
        <v>7799</v>
      </c>
      <c r="B549" s="2" t="s">
        <v>14907</v>
      </c>
      <c r="C549" s="2">
        <v>-66.81</v>
      </c>
      <c r="D549" s="2" t="s">
        <v>69</v>
      </c>
      <c r="E549" s="2">
        <v>-7328.68</v>
      </c>
      <c r="F549" s="2" t="s">
        <v>69</v>
      </c>
    </row>
    <row r="550">
      <c r="A550" s="2" t="s">
        <v>14908</v>
      </c>
      <c r="B550" s="2" t="s">
        <v>14909</v>
      </c>
      <c r="C550" s="2">
        <v>-307.54</v>
      </c>
      <c r="D550" s="2" t="s">
        <v>69</v>
      </c>
      <c r="E550" s="2">
        <v>-7328.68</v>
      </c>
      <c r="F550" s="2" t="s">
        <v>69</v>
      </c>
    </row>
    <row r="551">
      <c r="A551" s="2" t="s">
        <v>14910</v>
      </c>
      <c r="B551" s="2" t="s">
        <v>14911</v>
      </c>
      <c r="C551" s="2">
        <v>-513.21</v>
      </c>
      <c r="D551" s="2" t="s">
        <v>69</v>
      </c>
      <c r="E551" s="2">
        <v>-7328.68</v>
      </c>
      <c r="F551" s="2" t="s">
        <v>69</v>
      </c>
    </row>
    <row r="552">
      <c r="A552" s="2" t="s">
        <v>7811</v>
      </c>
      <c r="B552" s="2" t="s">
        <v>14912</v>
      </c>
      <c r="C552" s="2">
        <v>-27.93</v>
      </c>
      <c r="D552" s="2" t="s">
        <v>69</v>
      </c>
      <c r="E552" s="2">
        <v>-7328.68</v>
      </c>
      <c r="F552" s="2" t="s">
        <v>69</v>
      </c>
    </row>
    <row r="553">
      <c r="A553" s="2" t="s">
        <v>7863</v>
      </c>
      <c r="B553" s="2" t="s">
        <v>14913</v>
      </c>
      <c r="C553" s="2">
        <v>-51.48</v>
      </c>
      <c r="D553" s="2" t="s">
        <v>69</v>
      </c>
      <c r="E553" s="2">
        <v>-7328.68</v>
      </c>
      <c r="F553" s="2" t="s">
        <v>69</v>
      </c>
    </row>
    <row r="554">
      <c r="A554" s="2" t="s">
        <v>14914</v>
      </c>
      <c r="B554" s="2" t="s">
        <v>14915</v>
      </c>
      <c r="C554" s="2">
        <v>-86.51</v>
      </c>
      <c r="D554" s="2" t="s">
        <v>69</v>
      </c>
      <c r="E554" s="2">
        <v>-7328.68</v>
      </c>
      <c r="F554" s="2" t="s">
        <v>69</v>
      </c>
    </row>
    <row r="555">
      <c r="A555" s="2" t="s">
        <v>10990</v>
      </c>
      <c r="B555" s="2" t="s">
        <v>14916</v>
      </c>
      <c r="C555" s="2">
        <v>-105.15</v>
      </c>
      <c r="D555" s="2" t="s">
        <v>69</v>
      </c>
      <c r="E555" s="2">
        <v>-7328.68</v>
      </c>
      <c r="F555" s="2" t="s">
        <v>69</v>
      </c>
    </row>
    <row r="556">
      <c r="A556" s="2" t="s">
        <v>14917</v>
      </c>
      <c r="B556" s="2" t="s">
        <v>14918</v>
      </c>
      <c r="C556" s="2">
        <v>-359.06</v>
      </c>
      <c r="D556" s="2" t="s">
        <v>69</v>
      </c>
      <c r="E556" s="2">
        <v>-7328.36</v>
      </c>
      <c r="F556" s="2" t="s">
        <v>69</v>
      </c>
    </row>
    <row r="557">
      <c r="A557" s="2" t="s">
        <v>7917</v>
      </c>
      <c r="B557" s="2" t="s">
        <v>14919</v>
      </c>
      <c r="C557" s="2">
        <v>-364.41</v>
      </c>
      <c r="D557" s="2" t="s">
        <v>69</v>
      </c>
      <c r="E557" s="2">
        <v>-7328.36</v>
      </c>
      <c r="F557" s="2" t="s">
        <v>69</v>
      </c>
    </row>
    <row r="558">
      <c r="A558" s="2" t="s">
        <v>14920</v>
      </c>
      <c r="B558" s="2" t="s">
        <v>14921</v>
      </c>
      <c r="C558" s="2">
        <v>-320.17</v>
      </c>
      <c r="D558" s="2" t="s">
        <v>69</v>
      </c>
      <c r="E558" s="2">
        <v>-7328.68</v>
      </c>
      <c r="F558" s="2" t="s">
        <v>69</v>
      </c>
    </row>
    <row r="559">
      <c r="A559" s="2" t="s">
        <v>14922</v>
      </c>
      <c r="B559" s="2" t="s">
        <v>14923</v>
      </c>
      <c r="C559" s="2">
        <v>-501.62</v>
      </c>
      <c r="D559" s="2" t="s">
        <v>69</v>
      </c>
      <c r="E559" s="2">
        <v>-7328.68</v>
      </c>
      <c r="F559" s="2" t="s">
        <v>69</v>
      </c>
    </row>
    <row r="560">
      <c r="A560" s="2" t="s">
        <v>11017</v>
      </c>
      <c r="B560" s="2" t="s">
        <v>14924</v>
      </c>
      <c r="C560" s="2">
        <v>-167.28</v>
      </c>
      <c r="D560" s="2" t="s">
        <v>69</v>
      </c>
      <c r="E560" s="2">
        <v>-7328.68</v>
      </c>
      <c r="F560" s="2" t="s">
        <v>69</v>
      </c>
    </row>
    <row r="561">
      <c r="A561" s="2" t="s">
        <v>11019</v>
      </c>
      <c r="B561" s="2" t="s">
        <v>14925</v>
      </c>
      <c r="C561" s="2">
        <v>-1130.92</v>
      </c>
      <c r="D561" s="2" t="s">
        <v>69</v>
      </c>
      <c r="E561" s="2">
        <v>-7328.36</v>
      </c>
      <c r="F561" s="2" t="s">
        <v>69</v>
      </c>
    </row>
    <row r="562">
      <c r="A562" s="2" t="s">
        <v>14926</v>
      </c>
      <c r="B562" s="2" t="s">
        <v>14927</v>
      </c>
      <c r="C562" s="2">
        <v>-313.31</v>
      </c>
      <c r="D562" s="2" t="s">
        <v>69</v>
      </c>
      <c r="E562" s="2">
        <v>-7328.36</v>
      </c>
      <c r="F562" s="2" t="s">
        <v>69</v>
      </c>
    </row>
    <row r="563">
      <c r="A563" s="2" t="s">
        <v>14928</v>
      </c>
      <c r="B563" s="2" t="s">
        <v>14929</v>
      </c>
      <c r="C563" s="2">
        <v>-90.71</v>
      </c>
      <c r="D563" s="2" t="s">
        <v>69</v>
      </c>
      <c r="E563" s="2">
        <v>-7328.68</v>
      </c>
      <c r="F563" s="2" t="s">
        <v>69</v>
      </c>
    </row>
    <row r="564">
      <c r="A564" s="2" t="s">
        <v>8003</v>
      </c>
      <c r="B564" s="2" t="s">
        <v>14930</v>
      </c>
      <c r="C564" s="2">
        <v>-809.8</v>
      </c>
      <c r="D564" s="2" t="s">
        <v>69</v>
      </c>
      <c r="E564" s="2">
        <v>-7328.68</v>
      </c>
      <c r="F564" s="2" t="s">
        <v>69</v>
      </c>
    </row>
    <row r="565">
      <c r="A565" s="2" t="s">
        <v>14931</v>
      </c>
      <c r="B565" s="2" t="s">
        <v>14932</v>
      </c>
      <c r="C565" s="2">
        <v>-28.8</v>
      </c>
      <c r="D565" s="2" t="s">
        <v>69</v>
      </c>
      <c r="E565" s="2">
        <v>-7328.68</v>
      </c>
      <c r="F565" s="2" t="s">
        <v>69</v>
      </c>
    </row>
    <row r="566">
      <c r="A566" s="2" t="s">
        <v>8021</v>
      </c>
      <c r="B566" s="2" t="s">
        <v>14933</v>
      </c>
      <c r="C566" s="2">
        <v>-208.5</v>
      </c>
      <c r="D566" s="2" t="s">
        <v>69</v>
      </c>
      <c r="E566" s="2">
        <v>-7328.68</v>
      </c>
      <c r="F566" s="2" t="s">
        <v>69</v>
      </c>
    </row>
    <row r="567">
      <c r="A567" s="2" t="s">
        <v>11055</v>
      </c>
      <c r="B567" s="2" t="s">
        <v>14934</v>
      </c>
      <c r="C567" s="2">
        <v>-20.34</v>
      </c>
      <c r="D567" s="2" t="s">
        <v>69</v>
      </c>
      <c r="E567" s="2">
        <v>-7328.68</v>
      </c>
      <c r="F567" s="2" t="s">
        <v>69</v>
      </c>
    </row>
    <row r="568">
      <c r="A568" s="2" t="s">
        <v>14935</v>
      </c>
      <c r="B568" s="2" t="s">
        <v>14936</v>
      </c>
      <c r="C568" s="2">
        <v>-226.26</v>
      </c>
      <c r="D568" s="2" t="s">
        <v>69</v>
      </c>
      <c r="E568" s="2">
        <v>-6799.05</v>
      </c>
      <c r="F568" s="2" t="s">
        <v>69</v>
      </c>
    </row>
    <row r="569">
      <c r="A569" s="2" t="s">
        <v>11071</v>
      </c>
      <c r="B569" s="2" t="s">
        <v>14937</v>
      </c>
      <c r="C569" s="2">
        <v>-1608.5</v>
      </c>
      <c r="D569" s="2" t="s">
        <v>69</v>
      </c>
      <c r="E569" s="2">
        <v>-7302.61</v>
      </c>
      <c r="F569" s="2" t="s">
        <v>69</v>
      </c>
    </row>
    <row r="570">
      <c r="A570" s="2" t="s">
        <v>14938</v>
      </c>
      <c r="B570" s="2" t="s">
        <v>14939</v>
      </c>
      <c r="C570" s="2">
        <v>-315.08</v>
      </c>
      <c r="D570" s="2" t="s">
        <v>69</v>
      </c>
      <c r="E570" s="2">
        <v>-7328.68</v>
      </c>
      <c r="F570" s="2" t="s">
        <v>69</v>
      </c>
    </row>
    <row r="571">
      <c r="A571" s="2" t="s">
        <v>14940</v>
      </c>
      <c r="B571" s="2" t="s">
        <v>14941</v>
      </c>
      <c r="C571" s="2">
        <v>-153</v>
      </c>
      <c r="D571" s="2" t="s">
        <v>69</v>
      </c>
      <c r="E571" s="2">
        <v>-7328.68</v>
      </c>
      <c r="F571" s="2" t="s">
        <v>69</v>
      </c>
    </row>
    <row r="572">
      <c r="A572" s="2" t="s">
        <v>14942</v>
      </c>
      <c r="B572" s="2" t="s">
        <v>14943</v>
      </c>
      <c r="C572" s="2">
        <v>-96.24</v>
      </c>
      <c r="D572" s="2" t="s">
        <v>69</v>
      </c>
      <c r="E572" s="2">
        <v>-7328.68</v>
      </c>
      <c r="F572" s="2" t="s">
        <v>69</v>
      </c>
    </row>
    <row r="573">
      <c r="A573" s="2" t="s">
        <v>14944</v>
      </c>
      <c r="B573" s="2" t="s">
        <v>14945</v>
      </c>
      <c r="C573" s="2">
        <v>-224.84</v>
      </c>
      <c r="D573" s="2" t="s">
        <v>69</v>
      </c>
      <c r="E573" s="2">
        <v>-6668.87</v>
      </c>
      <c r="F573" s="2" t="s">
        <v>69</v>
      </c>
    </row>
    <row r="574">
      <c r="A574" s="2" t="s">
        <v>14946</v>
      </c>
      <c r="B574" s="2" t="s">
        <v>14947</v>
      </c>
      <c r="C574" s="2">
        <v>-168.63</v>
      </c>
      <c r="D574" s="2" t="s">
        <v>69</v>
      </c>
      <c r="E574" s="2">
        <v>-7328.68</v>
      </c>
      <c r="F574" s="2" t="s">
        <v>69</v>
      </c>
    </row>
    <row r="575">
      <c r="A575" s="2" t="s">
        <v>14948</v>
      </c>
      <c r="B575" s="2" t="s">
        <v>14949</v>
      </c>
      <c r="C575" s="2">
        <v>-202.45</v>
      </c>
      <c r="D575" s="2" t="s">
        <v>69</v>
      </c>
      <c r="E575" s="2">
        <v>-7328.68</v>
      </c>
      <c r="F575" s="2" t="s">
        <v>69</v>
      </c>
    </row>
    <row r="576">
      <c r="A576" s="2" t="s">
        <v>11113</v>
      </c>
      <c r="B576" s="2" t="s">
        <v>14950</v>
      </c>
      <c r="C576" s="2">
        <v>-135.07</v>
      </c>
      <c r="D576" s="2" t="s">
        <v>69</v>
      </c>
      <c r="E576" s="2">
        <v>-7328.68</v>
      </c>
      <c r="F576" s="2" t="s">
        <v>69</v>
      </c>
    </row>
    <row r="577">
      <c r="A577" s="2" t="s">
        <v>14951</v>
      </c>
      <c r="B577" s="2" t="s">
        <v>14952</v>
      </c>
      <c r="C577" s="2">
        <v>-198.34</v>
      </c>
      <c r="D577" s="2" t="s">
        <v>69</v>
      </c>
      <c r="E577" s="2">
        <v>-7328.68</v>
      </c>
      <c r="F577" s="2" t="s">
        <v>69</v>
      </c>
    </row>
    <row r="578">
      <c r="A578" s="2" t="s">
        <v>14953</v>
      </c>
      <c r="B578" s="2" t="s">
        <v>14954</v>
      </c>
      <c r="C578" s="2">
        <v>-745.54</v>
      </c>
      <c r="D578" s="2" t="s">
        <v>69</v>
      </c>
      <c r="E578" s="2">
        <v>-7328.68</v>
      </c>
      <c r="F578" s="2" t="s">
        <v>69</v>
      </c>
    </row>
    <row r="579">
      <c r="A579" s="2" t="s">
        <v>14955</v>
      </c>
      <c r="B579" s="2" t="s">
        <v>14956</v>
      </c>
      <c r="C579" s="2">
        <v>-228.81</v>
      </c>
      <c r="D579" s="2" t="s">
        <v>69</v>
      </c>
      <c r="E579" s="2">
        <v>-7328.68</v>
      </c>
      <c r="F579" s="2" t="s">
        <v>69</v>
      </c>
    </row>
    <row r="580">
      <c r="A580" s="2" t="s">
        <v>14957</v>
      </c>
      <c r="B580" s="2" t="s">
        <v>14958</v>
      </c>
      <c r="C580" s="2">
        <v>-174.49</v>
      </c>
      <c r="D580" s="2" t="s">
        <v>69</v>
      </c>
      <c r="E580" s="2">
        <v>-7328.68</v>
      </c>
      <c r="F580" s="2" t="s">
        <v>69</v>
      </c>
    </row>
    <row r="581">
      <c r="A581" s="2" t="s">
        <v>8200</v>
      </c>
      <c r="B581" s="2" t="s">
        <v>14959</v>
      </c>
      <c r="C581" s="2">
        <v>-100.77</v>
      </c>
      <c r="D581" s="2" t="s">
        <v>69</v>
      </c>
      <c r="E581" s="2">
        <v>-7328.68</v>
      </c>
      <c r="F581" s="2" t="s">
        <v>69</v>
      </c>
    </row>
    <row r="582">
      <c r="A582" s="2" t="s">
        <v>5724</v>
      </c>
      <c r="B582" s="2" t="s">
        <v>14960</v>
      </c>
      <c r="C582" s="2">
        <v>-65.91</v>
      </c>
      <c r="D582" s="2" t="s">
        <v>69</v>
      </c>
      <c r="E582" s="2">
        <v>-7328.68</v>
      </c>
      <c r="F582" s="2" t="s">
        <v>69</v>
      </c>
    </row>
    <row r="583">
      <c r="A583" s="2" t="s">
        <v>14961</v>
      </c>
      <c r="B583" s="2" t="s">
        <v>14962</v>
      </c>
      <c r="C583" s="2">
        <v>-182.17</v>
      </c>
      <c r="D583" s="2" t="s">
        <v>69</v>
      </c>
      <c r="E583" s="2">
        <v>-7328.68</v>
      </c>
      <c r="F583" s="2" t="s">
        <v>69</v>
      </c>
    </row>
    <row r="584">
      <c r="A584" s="2" t="s">
        <v>8312</v>
      </c>
      <c r="B584" s="2" t="s">
        <v>14963</v>
      </c>
      <c r="C584" s="2">
        <v>-330.72</v>
      </c>
      <c r="D584" s="2" t="s">
        <v>69</v>
      </c>
      <c r="E584" s="2">
        <v>-7328.68</v>
      </c>
      <c r="F584" s="2" t="s">
        <v>69</v>
      </c>
    </row>
    <row r="585">
      <c r="A585" s="2" t="s">
        <v>8314</v>
      </c>
      <c r="B585" s="2" t="s">
        <v>14964</v>
      </c>
      <c r="C585" s="2">
        <v>-60.48</v>
      </c>
      <c r="D585" s="2" t="s">
        <v>69</v>
      </c>
      <c r="E585" s="2">
        <v>-7328.68</v>
      </c>
      <c r="F585" s="2" t="s">
        <v>69</v>
      </c>
    </row>
    <row r="586">
      <c r="A586" s="2" t="s">
        <v>11193</v>
      </c>
      <c r="B586" s="2" t="s">
        <v>14965</v>
      </c>
      <c r="C586" s="2">
        <v>-543.39</v>
      </c>
      <c r="D586" s="2" t="s">
        <v>69</v>
      </c>
      <c r="E586" s="2">
        <v>-2700.67</v>
      </c>
      <c r="F586" s="2" t="s">
        <v>69</v>
      </c>
    </row>
    <row r="587">
      <c r="A587" s="2" t="s">
        <v>14966</v>
      </c>
      <c r="B587" s="2" t="s">
        <v>14967</v>
      </c>
      <c r="C587" s="2">
        <v>-108.93</v>
      </c>
      <c r="D587" s="2" t="s">
        <v>69</v>
      </c>
      <c r="E587" s="2">
        <v>-7328.68</v>
      </c>
      <c r="F587" s="2" t="s">
        <v>69</v>
      </c>
    </row>
    <row r="588">
      <c r="A588" s="2" t="s">
        <v>14968</v>
      </c>
      <c r="B588" s="2" t="s">
        <v>14969</v>
      </c>
      <c r="C588" s="2">
        <v>-372.11</v>
      </c>
      <c r="D588" s="2" t="s">
        <v>69</v>
      </c>
      <c r="E588" s="2">
        <v>-6273.79</v>
      </c>
      <c r="F588" s="2" t="s">
        <v>69</v>
      </c>
    </row>
    <row r="589">
      <c r="A589" s="2" t="s">
        <v>11231</v>
      </c>
      <c r="B589" s="2" t="s">
        <v>14970</v>
      </c>
      <c r="C589" s="2">
        <v>-470.39</v>
      </c>
      <c r="D589" s="2" t="s">
        <v>69</v>
      </c>
      <c r="E589" s="2">
        <v>-7328.68</v>
      </c>
      <c r="F589" s="2" t="s">
        <v>69</v>
      </c>
    </row>
    <row r="590">
      <c r="A590" s="2" t="s">
        <v>14971</v>
      </c>
      <c r="B590" s="2" t="s">
        <v>14972</v>
      </c>
      <c r="C590" s="2">
        <v>-425.59</v>
      </c>
      <c r="D590" s="2" t="s">
        <v>69</v>
      </c>
      <c r="E590" s="2">
        <v>-7328.68</v>
      </c>
      <c r="F590" s="2" t="s">
        <v>69</v>
      </c>
    </row>
    <row r="591">
      <c r="A591" s="2" t="s">
        <v>11257</v>
      </c>
      <c r="B591" s="2" t="s">
        <v>14973</v>
      </c>
      <c r="C591" s="2">
        <v>-52.31</v>
      </c>
      <c r="D591" s="2" t="s">
        <v>69</v>
      </c>
      <c r="E591" s="2">
        <v>-7328.68</v>
      </c>
      <c r="F591" s="2" t="s">
        <v>69</v>
      </c>
    </row>
    <row r="592">
      <c r="A592" s="2" t="s">
        <v>14974</v>
      </c>
      <c r="B592" s="2" t="s">
        <v>13807</v>
      </c>
      <c r="C592" s="2">
        <v>-331.31</v>
      </c>
      <c r="D592" s="2" t="s">
        <v>69</v>
      </c>
      <c r="E592" s="2">
        <v>-7328.68</v>
      </c>
      <c r="F592" s="2" t="s">
        <v>69</v>
      </c>
    </row>
    <row r="593">
      <c r="A593" s="2" t="s">
        <v>14975</v>
      </c>
      <c r="B593" s="2" t="s">
        <v>14976</v>
      </c>
      <c r="C593" s="2">
        <v>-508.58</v>
      </c>
      <c r="D593" s="2" t="s">
        <v>69</v>
      </c>
      <c r="E593" s="2">
        <v>-7328.68</v>
      </c>
      <c r="F593" s="2" t="s">
        <v>69</v>
      </c>
    </row>
    <row r="594">
      <c r="A594" s="2" t="s">
        <v>14977</v>
      </c>
      <c r="B594" s="2" t="s">
        <v>14978</v>
      </c>
      <c r="C594" s="2">
        <v>-304.6</v>
      </c>
      <c r="D594" s="2" t="s">
        <v>69</v>
      </c>
      <c r="E594" s="2">
        <v>-7328.68</v>
      </c>
      <c r="F594" s="2" t="s">
        <v>69</v>
      </c>
    </row>
    <row r="595">
      <c r="A595" s="2" t="s">
        <v>62</v>
      </c>
      <c r="B595" s="2" t="s">
        <v>14979</v>
      </c>
      <c r="C595" s="2">
        <v>-38.61</v>
      </c>
      <c r="D595" s="2" t="s">
        <v>69</v>
      </c>
      <c r="E595" s="2">
        <v>-7328.68</v>
      </c>
      <c r="F595" s="2" t="s">
        <v>69</v>
      </c>
    </row>
    <row r="596">
      <c r="A596" s="2" t="s">
        <v>14980</v>
      </c>
      <c r="B596" s="2" t="s">
        <v>14981</v>
      </c>
      <c r="C596" s="2">
        <v>-79.02</v>
      </c>
      <c r="D596" s="2" t="s">
        <v>69</v>
      </c>
      <c r="E596" s="2">
        <v>-7328.68</v>
      </c>
      <c r="F596" s="2" t="s">
        <v>69</v>
      </c>
    </row>
    <row r="597">
      <c r="A597" s="2" t="s">
        <v>8489</v>
      </c>
      <c r="B597" s="2" t="s">
        <v>14982</v>
      </c>
      <c r="C597" s="2">
        <v>-944.42</v>
      </c>
      <c r="D597" s="2" t="s">
        <v>69</v>
      </c>
      <c r="E597" s="2">
        <v>-7328.68</v>
      </c>
      <c r="F597" s="2" t="s">
        <v>69</v>
      </c>
    </row>
    <row r="598">
      <c r="A598" s="2" t="s">
        <v>14983</v>
      </c>
      <c r="B598" s="2" t="s">
        <v>14984</v>
      </c>
      <c r="C598" s="2">
        <v>-179.84</v>
      </c>
      <c r="D598" s="2" t="s">
        <v>69</v>
      </c>
      <c r="E598" s="2">
        <v>-7328.68</v>
      </c>
      <c r="F598" s="2" t="s">
        <v>69</v>
      </c>
    </row>
    <row r="599">
      <c r="A599" s="2" t="s">
        <v>14985</v>
      </c>
      <c r="B599" s="2" t="s">
        <v>13832</v>
      </c>
      <c r="C599" s="2">
        <v>-187.82</v>
      </c>
      <c r="D599" s="2" t="s">
        <v>69</v>
      </c>
      <c r="E599" s="2">
        <v>-7328.68</v>
      </c>
      <c r="F599" s="2" t="s">
        <v>69</v>
      </c>
    </row>
    <row r="600">
      <c r="A600" s="2" t="s">
        <v>14986</v>
      </c>
      <c r="B600" s="2" t="s">
        <v>14987</v>
      </c>
      <c r="C600" s="2">
        <v>-270.73</v>
      </c>
      <c r="D600" s="2" t="s">
        <v>69</v>
      </c>
      <c r="E600" s="2">
        <v>-7328.68</v>
      </c>
      <c r="F600" s="2" t="s">
        <v>69</v>
      </c>
    </row>
    <row r="601">
      <c r="A601" s="2" t="s">
        <v>11324</v>
      </c>
      <c r="B601" s="2" t="s">
        <v>14988</v>
      </c>
      <c r="C601" s="2">
        <v>-155.2</v>
      </c>
      <c r="D601" s="2" t="s">
        <v>69</v>
      </c>
      <c r="E601" s="2">
        <v>-7328.68</v>
      </c>
      <c r="F601" s="2" t="s">
        <v>69</v>
      </c>
    </row>
    <row r="602">
      <c r="A602" s="2" t="s">
        <v>14989</v>
      </c>
      <c r="B602" s="2" t="s">
        <v>14990</v>
      </c>
      <c r="C602" s="2">
        <v>-144.99</v>
      </c>
      <c r="D602" s="2" t="s">
        <v>69</v>
      </c>
      <c r="E602" s="2">
        <v>-7328.68</v>
      </c>
      <c r="F602" s="2" t="s">
        <v>69</v>
      </c>
    </row>
    <row r="603">
      <c r="A603" s="2" t="s">
        <v>8587</v>
      </c>
      <c r="B603" s="2" t="s">
        <v>14991</v>
      </c>
      <c r="C603" s="2">
        <v>-336.18</v>
      </c>
      <c r="D603" s="2" t="s">
        <v>69</v>
      </c>
      <c r="E603" s="2">
        <v>-7328.68</v>
      </c>
      <c r="F603" s="2" t="s">
        <v>69</v>
      </c>
    </row>
    <row r="604">
      <c r="A604" s="2" t="s">
        <v>14992</v>
      </c>
      <c r="B604" s="2" t="s">
        <v>14993</v>
      </c>
      <c r="C604" s="2">
        <v>-130.64</v>
      </c>
      <c r="D604" s="2" t="s">
        <v>69</v>
      </c>
      <c r="E604" s="2">
        <v>-7328.68</v>
      </c>
      <c r="F604" s="2" t="s">
        <v>69</v>
      </c>
    </row>
    <row r="605">
      <c r="A605" s="2" t="s">
        <v>8621</v>
      </c>
      <c r="B605" s="2" t="s">
        <v>14994</v>
      </c>
      <c r="C605" s="2">
        <v>-73.99</v>
      </c>
      <c r="D605" s="2" t="s">
        <v>69</v>
      </c>
      <c r="E605" s="2">
        <v>-5683.62</v>
      </c>
      <c r="F605" s="2" t="s">
        <v>69</v>
      </c>
    </row>
    <row r="606">
      <c r="A606" s="2" t="s">
        <v>14995</v>
      </c>
      <c r="B606" s="2" t="s">
        <v>14996</v>
      </c>
      <c r="C606" s="2">
        <v>-156.7</v>
      </c>
      <c r="D606" s="2" t="s">
        <v>69</v>
      </c>
      <c r="E606" s="2">
        <v>-7328.68</v>
      </c>
      <c r="F606" s="2" t="s">
        <v>69</v>
      </c>
    </row>
    <row r="607">
      <c r="A607" s="2" t="s">
        <v>8629</v>
      </c>
      <c r="B607" s="2" t="s">
        <v>14997</v>
      </c>
      <c r="C607" s="2">
        <v>-261.46</v>
      </c>
      <c r="D607" s="2" t="s">
        <v>69</v>
      </c>
      <c r="E607" s="2">
        <v>-7328.68</v>
      </c>
      <c r="F607" s="2" t="s">
        <v>69</v>
      </c>
    </row>
    <row r="608">
      <c r="A608" s="2" t="s">
        <v>8645</v>
      </c>
      <c r="B608" s="2" t="s">
        <v>14998</v>
      </c>
      <c r="C608" s="2">
        <v>-34.79</v>
      </c>
      <c r="D608" s="2" t="s">
        <v>69</v>
      </c>
      <c r="E608" s="2">
        <v>-7328.68</v>
      </c>
      <c r="F608" s="2" t="s">
        <v>69</v>
      </c>
    </row>
    <row r="609">
      <c r="A609" s="2" t="s">
        <v>14999</v>
      </c>
      <c r="B609" s="2" t="s">
        <v>15000</v>
      </c>
      <c r="C609" s="2">
        <v>-452.11</v>
      </c>
      <c r="D609" s="2" t="s">
        <v>69</v>
      </c>
      <c r="E609" s="2">
        <v>-7328.68</v>
      </c>
      <c r="F609" s="2" t="s">
        <v>69</v>
      </c>
    </row>
    <row r="610">
      <c r="A610" s="2" t="s">
        <v>8662</v>
      </c>
      <c r="B610" s="2" t="s">
        <v>15001</v>
      </c>
      <c r="C610" s="2">
        <v>-106.38</v>
      </c>
      <c r="D610" s="2" t="s">
        <v>69</v>
      </c>
      <c r="E610" s="2">
        <v>-7328.68</v>
      </c>
      <c r="F610" s="2" t="s">
        <v>69</v>
      </c>
    </row>
    <row r="611">
      <c r="A611" s="2" t="s">
        <v>15002</v>
      </c>
      <c r="B611" s="2" t="s">
        <v>15003</v>
      </c>
      <c r="C611" s="2">
        <v>-511.07</v>
      </c>
      <c r="D611" s="2" t="s">
        <v>69</v>
      </c>
      <c r="E611" s="2">
        <v>-7328.68</v>
      </c>
      <c r="F611" s="2" t="s">
        <v>69</v>
      </c>
    </row>
    <row r="612">
      <c r="A612" s="2" t="s">
        <v>11412</v>
      </c>
      <c r="B612" s="2" t="s">
        <v>15004</v>
      </c>
      <c r="C612" s="2">
        <v>-107.19</v>
      </c>
      <c r="D612" s="2" t="s">
        <v>69</v>
      </c>
      <c r="E612" s="2">
        <v>-7328.68</v>
      </c>
      <c r="F612" s="2" t="s">
        <v>69</v>
      </c>
    </row>
    <row r="613">
      <c r="A613" s="2" t="s">
        <v>15005</v>
      </c>
      <c r="B613" s="2" t="s">
        <v>15006</v>
      </c>
      <c r="C613" s="2">
        <v>-128.87</v>
      </c>
      <c r="D613" s="2" t="s">
        <v>69</v>
      </c>
      <c r="E613" s="2">
        <v>-7328.68</v>
      </c>
      <c r="F613" s="2" t="s">
        <v>69</v>
      </c>
    </row>
    <row r="614">
      <c r="A614" s="2" t="s">
        <v>15007</v>
      </c>
      <c r="B614" s="2" t="s">
        <v>15008</v>
      </c>
      <c r="C614" s="2">
        <v>-761.03</v>
      </c>
      <c r="D614" s="2" t="s">
        <v>69</v>
      </c>
      <c r="E614" s="2">
        <v>-7328.68</v>
      </c>
      <c r="F614" s="2" t="s">
        <v>69</v>
      </c>
    </row>
    <row r="615">
      <c r="A615" s="2" t="s">
        <v>15009</v>
      </c>
      <c r="B615" s="2" t="s">
        <v>15010</v>
      </c>
      <c r="C615" s="2">
        <v>-40.68</v>
      </c>
      <c r="D615" s="2" t="s">
        <v>69</v>
      </c>
      <c r="E615" s="2">
        <v>-7328.68</v>
      </c>
      <c r="F615" s="2" t="s">
        <v>69</v>
      </c>
    </row>
    <row r="616">
      <c r="A616" s="2" t="s">
        <v>15011</v>
      </c>
      <c r="B616" s="2" t="s">
        <v>15012</v>
      </c>
      <c r="C616" s="2">
        <v>-732.87</v>
      </c>
      <c r="D616" s="2" t="s">
        <v>69</v>
      </c>
      <c r="E616" s="2">
        <v>-7328.68</v>
      </c>
      <c r="F616" s="2" t="s">
        <v>69</v>
      </c>
    </row>
    <row r="617">
      <c r="A617" s="2" t="s">
        <v>15013</v>
      </c>
      <c r="B617" s="2" t="s">
        <v>15014</v>
      </c>
      <c r="C617" s="2">
        <v>-91.32</v>
      </c>
      <c r="D617" s="2" t="s">
        <v>69</v>
      </c>
      <c r="E617" s="2">
        <v>-7328.68</v>
      </c>
      <c r="F617" s="2" t="s">
        <v>69</v>
      </c>
    </row>
    <row r="618">
      <c r="A618" s="2" t="s">
        <v>11430</v>
      </c>
      <c r="B618" s="2" t="s">
        <v>15015</v>
      </c>
      <c r="C618" s="2">
        <v>-317.53</v>
      </c>
      <c r="D618" s="2" t="s">
        <v>69</v>
      </c>
      <c r="E618" s="2">
        <v>-7328.68</v>
      </c>
      <c r="F618" s="2" t="s">
        <v>69</v>
      </c>
    </row>
    <row r="619">
      <c r="A619" s="2" t="s">
        <v>15016</v>
      </c>
      <c r="B619" s="2" t="s">
        <v>15017</v>
      </c>
      <c r="C619" s="2">
        <v>-406.53</v>
      </c>
      <c r="D619" s="2" t="s">
        <v>69</v>
      </c>
      <c r="E619" s="2">
        <v>-3260.39</v>
      </c>
      <c r="F619" s="2" t="s">
        <v>69</v>
      </c>
    </row>
    <row r="620">
      <c r="A620" s="2" t="s">
        <v>15018</v>
      </c>
      <c r="B620" s="2" t="s">
        <v>15019</v>
      </c>
      <c r="C620" s="2">
        <v>-1827.6</v>
      </c>
      <c r="D620" s="2" t="s">
        <v>69</v>
      </c>
      <c r="E620" s="2">
        <v>-7328.68</v>
      </c>
      <c r="F620" s="2" t="s">
        <v>69</v>
      </c>
    </row>
    <row r="621">
      <c r="A621" s="2" t="s">
        <v>8831</v>
      </c>
      <c r="B621" s="2" t="s">
        <v>15020</v>
      </c>
      <c r="C621" s="2">
        <v>-498.89</v>
      </c>
      <c r="D621" s="2" t="s">
        <v>69</v>
      </c>
      <c r="E621" s="2">
        <v>-7328.68</v>
      </c>
      <c r="F621" s="2" t="s">
        <v>69</v>
      </c>
    </row>
    <row r="622">
      <c r="A622" s="2" t="s">
        <v>15021</v>
      </c>
      <c r="B622" s="2" t="s">
        <v>15022</v>
      </c>
      <c r="C622" s="2">
        <v>-191.8</v>
      </c>
      <c r="D622" s="2" t="s">
        <v>69</v>
      </c>
      <c r="E622" s="2">
        <v>-7328.68</v>
      </c>
      <c r="F622" s="2" t="s">
        <v>69</v>
      </c>
    </row>
    <row r="623">
      <c r="A623" s="2" t="s">
        <v>8847</v>
      </c>
      <c r="B623" s="2" t="s">
        <v>15023</v>
      </c>
      <c r="C623" s="2">
        <v>-59.98</v>
      </c>
      <c r="D623" s="2" t="s">
        <v>69</v>
      </c>
      <c r="E623" s="2">
        <v>-7328.68</v>
      </c>
      <c r="F623" s="2" t="s">
        <v>69</v>
      </c>
    </row>
    <row r="624">
      <c r="A624" s="2" t="s">
        <v>15024</v>
      </c>
      <c r="B624" s="2" t="s">
        <v>15025</v>
      </c>
      <c r="C624" s="2">
        <v>-198.02</v>
      </c>
      <c r="D624" s="2" t="s">
        <v>69</v>
      </c>
      <c r="E624" s="2">
        <v>-7328.68</v>
      </c>
      <c r="F624" s="2" t="s">
        <v>69</v>
      </c>
    </row>
    <row r="625">
      <c r="A625" s="2" t="s">
        <v>15026</v>
      </c>
      <c r="B625" s="2" t="s">
        <v>15027</v>
      </c>
      <c r="C625" s="2">
        <v>-655.52</v>
      </c>
      <c r="D625" s="2" t="s">
        <v>69</v>
      </c>
      <c r="E625" s="2">
        <v>-7328.68</v>
      </c>
      <c r="F625" s="2" t="s">
        <v>69</v>
      </c>
    </row>
    <row r="626">
      <c r="A626" s="2" t="s">
        <v>15028</v>
      </c>
      <c r="B626" s="2" t="s">
        <v>15029</v>
      </c>
      <c r="C626" s="2">
        <v>-412.19</v>
      </c>
      <c r="D626" s="2" t="s">
        <v>69</v>
      </c>
      <c r="E626" s="2">
        <v>-7328.68</v>
      </c>
      <c r="F626" s="2" t="s">
        <v>69</v>
      </c>
    </row>
    <row r="627">
      <c r="A627" s="2" t="s">
        <v>8871</v>
      </c>
      <c r="B627" s="2" t="s">
        <v>15030</v>
      </c>
      <c r="C627" s="2">
        <v>-61.14</v>
      </c>
      <c r="D627" s="2" t="s">
        <v>69</v>
      </c>
      <c r="E627" s="2">
        <v>-7328.68</v>
      </c>
      <c r="F627" s="2" t="s">
        <v>69</v>
      </c>
    </row>
    <row r="628">
      <c r="A628" s="2" t="s">
        <v>15031</v>
      </c>
      <c r="B628" s="2" t="s">
        <v>15032</v>
      </c>
      <c r="C628" s="2">
        <v>-1883.98</v>
      </c>
      <c r="D628" s="2" t="s">
        <v>69</v>
      </c>
      <c r="E628" s="2">
        <v>-7328.68</v>
      </c>
      <c r="F628" s="2" t="s">
        <v>69</v>
      </c>
    </row>
    <row r="629">
      <c r="A629" s="2" t="s">
        <v>15033</v>
      </c>
      <c r="B629" s="2" t="s">
        <v>15034</v>
      </c>
      <c r="C629" s="2">
        <v>-696.64</v>
      </c>
      <c r="D629" s="2" t="s">
        <v>69</v>
      </c>
      <c r="E629" s="2">
        <v>-7328.68</v>
      </c>
      <c r="F629" s="2" t="s">
        <v>69</v>
      </c>
    </row>
    <row r="630">
      <c r="A630" s="2" t="s">
        <v>8974</v>
      </c>
      <c r="B630" s="2" t="s">
        <v>15035</v>
      </c>
      <c r="C630" s="2">
        <v>-379.92</v>
      </c>
      <c r="D630" s="2" t="s">
        <v>69</v>
      </c>
      <c r="E630" s="2">
        <v>-7328.68</v>
      </c>
      <c r="F630" s="2" t="s">
        <v>69</v>
      </c>
    </row>
    <row r="631">
      <c r="A631" s="2" t="s">
        <v>15036</v>
      </c>
      <c r="B631" s="2" t="s">
        <v>15037</v>
      </c>
      <c r="C631" s="2">
        <v>-259.24</v>
      </c>
      <c r="D631" s="2" t="s">
        <v>69</v>
      </c>
      <c r="E631" s="2">
        <v>-7328.68</v>
      </c>
      <c r="F631" s="2" t="s">
        <v>69</v>
      </c>
    </row>
    <row r="632">
      <c r="A632" s="2" t="s">
        <v>15038</v>
      </c>
      <c r="B632" s="2" t="s">
        <v>15039</v>
      </c>
      <c r="C632" s="2">
        <v>-243.8</v>
      </c>
      <c r="D632" s="2" t="s">
        <v>69</v>
      </c>
      <c r="E632" s="2">
        <v>-7328.68</v>
      </c>
      <c r="F632" s="2" t="s">
        <v>69</v>
      </c>
    </row>
    <row r="633">
      <c r="A633" s="2" t="s">
        <v>15040</v>
      </c>
      <c r="B633" s="2" t="s">
        <v>15041</v>
      </c>
      <c r="C633" s="2">
        <v>-78.69</v>
      </c>
      <c r="D633" s="2" t="s">
        <v>69</v>
      </c>
      <c r="E633" s="2">
        <v>-7328.68</v>
      </c>
      <c r="F633" s="2" t="s">
        <v>69</v>
      </c>
    </row>
    <row r="634">
      <c r="A634" s="2" t="s">
        <v>11581</v>
      </c>
      <c r="B634" s="2" t="s">
        <v>15042</v>
      </c>
      <c r="C634" s="2">
        <v>-34.41</v>
      </c>
      <c r="D634" s="2" t="s">
        <v>69</v>
      </c>
      <c r="E634" s="2">
        <v>-7328.68</v>
      </c>
      <c r="F634" s="2" t="s">
        <v>69</v>
      </c>
    </row>
    <row r="635">
      <c r="A635" s="2" t="s">
        <v>9076</v>
      </c>
      <c r="B635" s="2" t="s">
        <v>15043</v>
      </c>
      <c r="C635" s="2">
        <v>-2052.85</v>
      </c>
      <c r="D635" s="2" t="s">
        <v>69</v>
      </c>
      <c r="E635" s="2">
        <v>-7328.68</v>
      </c>
      <c r="F635" s="2" t="s">
        <v>69</v>
      </c>
    </row>
    <row r="636">
      <c r="A636" s="2" t="s">
        <v>9092</v>
      </c>
      <c r="B636" s="2" t="s">
        <v>15044</v>
      </c>
      <c r="C636" s="2">
        <v>-423.13</v>
      </c>
      <c r="D636" s="2" t="s">
        <v>69</v>
      </c>
      <c r="E636" s="2">
        <v>-7328.68</v>
      </c>
      <c r="F636" s="2" t="s">
        <v>69</v>
      </c>
    </row>
    <row r="637">
      <c r="A637" s="2" t="s">
        <v>9094</v>
      </c>
      <c r="B637" s="2" t="s">
        <v>15045</v>
      </c>
      <c r="C637" s="2">
        <v>-138.96</v>
      </c>
      <c r="D637" s="2" t="s">
        <v>69</v>
      </c>
      <c r="E637" s="2">
        <v>-7328.68</v>
      </c>
      <c r="F637" s="2" t="s">
        <v>69</v>
      </c>
    </row>
    <row r="638">
      <c r="A638" s="2" t="s">
        <v>15046</v>
      </c>
      <c r="B638" s="2" t="s">
        <v>15047</v>
      </c>
      <c r="C638" s="2">
        <v>-129.48</v>
      </c>
      <c r="D638" s="2" t="s">
        <v>69</v>
      </c>
      <c r="E638" s="2">
        <v>-7328.68</v>
      </c>
      <c r="F638" s="2" t="s">
        <v>69</v>
      </c>
    </row>
    <row r="639">
      <c r="A639" s="2" t="s">
        <v>9110</v>
      </c>
      <c r="B639" s="2" t="s">
        <v>15048</v>
      </c>
      <c r="C639" s="2">
        <v>-80.23</v>
      </c>
      <c r="D639" s="2" t="s">
        <v>69</v>
      </c>
      <c r="E639" s="2">
        <v>-7328.68</v>
      </c>
      <c r="F639" s="2" t="s">
        <v>69</v>
      </c>
    </row>
    <row r="640">
      <c r="A640" s="2" t="s">
        <v>15049</v>
      </c>
      <c r="B640" s="2" t="s">
        <v>15050</v>
      </c>
      <c r="C640" s="2">
        <v>-626.38</v>
      </c>
      <c r="D640" s="2" t="s">
        <v>69</v>
      </c>
      <c r="E640" s="2">
        <v>-7328.68</v>
      </c>
      <c r="F640" s="2" t="s">
        <v>69</v>
      </c>
    </row>
    <row r="641">
      <c r="A641" s="2" t="s">
        <v>15051</v>
      </c>
      <c r="B641" s="2" t="s">
        <v>15052</v>
      </c>
      <c r="C641" s="2">
        <v>-473.41</v>
      </c>
      <c r="D641" s="2" t="s">
        <v>69</v>
      </c>
      <c r="E641" s="2">
        <v>-7328.36</v>
      </c>
      <c r="F641" s="2" t="s">
        <v>69</v>
      </c>
    </row>
    <row r="642">
      <c r="A642" s="2" t="s">
        <v>15053</v>
      </c>
      <c r="B642" s="2" t="s">
        <v>15054</v>
      </c>
      <c r="C642" s="2">
        <v>-452.67</v>
      </c>
      <c r="D642" s="2" t="s">
        <v>69</v>
      </c>
      <c r="E642" s="2">
        <v>-7328.68</v>
      </c>
      <c r="F642" s="2" t="s">
        <v>69</v>
      </c>
    </row>
    <row r="643">
      <c r="A643" s="2" t="s">
        <v>15055</v>
      </c>
      <c r="B643" s="2" t="s">
        <v>15056</v>
      </c>
      <c r="C643" s="2">
        <v>-62.65</v>
      </c>
      <c r="D643" s="2" t="s">
        <v>69</v>
      </c>
      <c r="E643" s="2">
        <v>-7328.68</v>
      </c>
      <c r="F643" s="2" t="s">
        <v>69</v>
      </c>
    </row>
    <row r="644">
      <c r="A644" s="2" t="s">
        <v>15057</v>
      </c>
      <c r="B644" s="2" t="s">
        <v>15058</v>
      </c>
      <c r="C644" s="2">
        <v>-152.62</v>
      </c>
      <c r="D644" s="2" t="s">
        <v>69</v>
      </c>
      <c r="E644" s="2">
        <v>-7328.68</v>
      </c>
      <c r="F644" s="2" t="s">
        <v>69</v>
      </c>
    </row>
    <row r="645">
      <c r="A645" s="2" t="s">
        <v>9146</v>
      </c>
      <c r="B645" s="2" t="s">
        <v>15059</v>
      </c>
      <c r="C645" s="2">
        <v>-366.62</v>
      </c>
      <c r="D645" s="2" t="s">
        <v>69</v>
      </c>
      <c r="E645" s="2">
        <v>-7328.68</v>
      </c>
      <c r="F645" s="2" t="s">
        <v>69</v>
      </c>
    </row>
    <row r="646">
      <c r="A646" s="2" t="s">
        <v>11617</v>
      </c>
      <c r="B646" s="2" t="s">
        <v>15060</v>
      </c>
      <c r="C646" s="2">
        <v>-78.21</v>
      </c>
      <c r="D646" s="2" t="s">
        <v>69</v>
      </c>
      <c r="E646" s="2">
        <v>-7328.68</v>
      </c>
      <c r="F646" s="2" t="s">
        <v>69</v>
      </c>
    </row>
    <row r="647">
      <c r="A647" s="2" t="s">
        <v>9166</v>
      </c>
      <c r="B647" s="2" t="s">
        <v>15061</v>
      </c>
      <c r="C647" s="2">
        <v>-312.52</v>
      </c>
      <c r="D647" s="2" t="s">
        <v>69</v>
      </c>
      <c r="E647" s="2">
        <v>-7328.68</v>
      </c>
      <c r="F647" s="2" t="s">
        <v>69</v>
      </c>
    </row>
    <row r="648">
      <c r="A648" s="2" t="s">
        <v>15062</v>
      </c>
      <c r="B648" s="2" t="s">
        <v>15063</v>
      </c>
      <c r="C648" s="2">
        <v>-53.35</v>
      </c>
      <c r="D648" s="2" t="s">
        <v>69</v>
      </c>
      <c r="E648" s="2">
        <v>-7328.68</v>
      </c>
      <c r="F648" s="2" t="s">
        <v>69</v>
      </c>
    </row>
    <row r="649">
      <c r="A649" s="2" t="s">
        <v>11629</v>
      </c>
      <c r="B649" s="2" t="s">
        <v>15064</v>
      </c>
      <c r="C649" s="2">
        <v>-722.95</v>
      </c>
      <c r="D649" s="2" t="s">
        <v>69</v>
      </c>
      <c r="E649" s="2">
        <v>-6954.75</v>
      </c>
      <c r="F649" s="2" t="s">
        <v>69</v>
      </c>
    </row>
    <row r="650">
      <c r="A650" s="2" t="s">
        <v>15065</v>
      </c>
      <c r="B650" s="2" t="s">
        <v>15066</v>
      </c>
      <c r="C650" s="2">
        <v>-452.95</v>
      </c>
      <c r="D650" s="2" t="s">
        <v>69</v>
      </c>
      <c r="E650" s="2">
        <v>-7328.68</v>
      </c>
      <c r="F650" s="2" t="s">
        <v>69</v>
      </c>
    </row>
    <row r="651">
      <c r="A651" s="2" t="s">
        <v>9254</v>
      </c>
      <c r="B651" s="2" t="s">
        <v>15067</v>
      </c>
      <c r="C651" s="2">
        <v>-529.15</v>
      </c>
      <c r="D651" s="2" t="s">
        <v>69</v>
      </c>
      <c r="E651" s="2">
        <v>-7328.68</v>
      </c>
      <c r="F651" s="2" t="s">
        <v>69</v>
      </c>
    </row>
    <row r="652">
      <c r="A652" s="2" t="s">
        <v>9258</v>
      </c>
      <c r="B652" s="2" t="s">
        <v>15068</v>
      </c>
      <c r="C652" s="2">
        <v>-123.9</v>
      </c>
      <c r="D652" s="2" t="s">
        <v>69</v>
      </c>
      <c r="E652" s="2">
        <v>-7328.68</v>
      </c>
      <c r="F652" s="2" t="s">
        <v>69</v>
      </c>
    </row>
    <row r="653">
      <c r="A653" s="2" t="s">
        <v>11649</v>
      </c>
      <c r="B653" s="2" t="s">
        <v>15069</v>
      </c>
      <c r="C653" s="2">
        <v>-10.8</v>
      </c>
      <c r="D653" s="2" t="s">
        <v>69</v>
      </c>
      <c r="E653" s="2">
        <v>-7328.68</v>
      </c>
      <c r="F653" s="2" t="s">
        <v>69</v>
      </c>
    </row>
    <row r="654">
      <c r="A654" s="2" t="s">
        <v>15070</v>
      </c>
      <c r="B654" s="2" t="s">
        <v>15071</v>
      </c>
      <c r="C654" s="2">
        <v>-44.22</v>
      </c>
      <c r="D654" s="2" t="s">
        <v>69</v>
      </c>
      <c r="E654" s="2">
        <v>-7328.68</v>
      </c>
      <c r="F654" s="2" t="s">
        <v>69</v>
      </c>
    </row>
    <row r="655">
      <c r="A655" s="2" t="s">
        <v>11687</v>
      </c>
      <c r="B655" s="2" t="s">
        <v>15072</v>
      </c>
      <c r="C655" s="2">
        <v>-487.28</v>
      </c>
      <c r="D655" s="2" t="s">
        <v>69</v>
      </c>
      <c r="E655" s="2">
        <v>-7328.68</v>
      </c>
      <c r="F655" s="2" t="s">
        <v>69</v>
      </c>
    </row>
    <row r="656">
      <c r="A656" s="2" t="s">
        <v>15073</v>
      </c>
      <c r="B656" s="2" t="s">
        <v>15074</v>
      </c>
      <c r="C656" s="2">
        <v>-468.59</v>
      </c>
      <c r="D656" s="2" t="s">
        <v>69</v>
      </c>
      <c r="E656" s="2">
        <v>-7328.68</v>
      </c>
      <c r="F656" s="2" t="s">
        <v>69</v>
      </c>
    </row>
    <row r="657">
      <c r="A657" s="2" t="s">
        <v>11709</v>
      </c>
      <c r="B657" s="2" t="s">
        <v>15075</v>
      </c>
      <c r="C657" s="2">
        <v>-178.31</v>
      </c>
      <c r="D657" s="2" t="s">
        <v>69</v>
      </c>
      <c r="E657" s="2">
        <v>-7328.68</v>
      </c>
      <c r="F657" s="2" t="s">
        <v>69</v>
      </c>
    </row>
    <row r="658">
      <c r="A658" s="2" t="s">
        <v>9411</v>
      </c>
      <c r="B658" s="2" t="s">
        <v>15076</v>
      </c>
      <c r="C658" s="2">
        <v>-119.2</v>
      </c>
      <c r="D658" s="2" t="s">
        <v>69</v>
      </c>
      <c r="E658" s="2">
        <v>-7328.68</v>
      </c>
      <c r="F658" s="2" t="s">
        <v>69</v>
      </c>
    </row>
    <row r="659">
      <c r="A659" s="2" t="s">
        <v>14614</v>
      </c>
      <c r="B659" s="2" t="s">
        <v>15077</v>
      </c>
      <c r="C659" s="2">
        <v>-291.4</v>
      </c>
      <c r="D659" s="2" t="s">
        <v>69</v>
      </c>
      <c r="E659" s="2">
        <v>-7328.68</v>
      </c>
      <c r="F659" s="2" t="s">
        <v>69</v>
      </c>
    </row>
    <row r="660">
      <c r="A660" s="2" t="s">
        <v>15078</v>
      </c>
      <c r="B660" s="2" t="s">
        <v>15079</v>
      </c>
      <c r="C660" s="2">
        <v>-265.63</v>
      </c>
      <c r="D660" s="2" t="s">
        <v>69</v>
      </c>
      <c r="E660" s="2">
        <v>-7328.68</v>
      </c>
      <c r="F660" s="2" t="s">
        <v>69</v>
      </c>
    </row>
    <row r="661">
      <c r="A661" s="2" t="s">
        <v>15080</v>
      </c>
      <c r="B661" s="2" t="s">
        <v>15081</v>
      </c>
      <c r="C661" s="2">
        <v>-1708.32</v>
      </c>
      <c r="D661" s="2" t="s">
        <v>69</v>
      </c>
      <c r="E661" s="2">
        <v>-7328.68</v>
      </c>
      <c r="F661" s="2" t="s">
        <v>69</v>
      </c>
    </row>
    <row r="662">
      <c r="A662" s="2" t="s">
        <v>9607</v>
      </c>
      <c r="B662" s="2" t="s">
        <v>15082</v>
      </c>
      <c r="C662" s="2">
        <v>-93.32</v>
      </c>
      <c r="D662" s="2" t="s">
        <v>69</v>
      </c>
      <c r="E662" s="2">
        <v>-7328.68</v>
      </c>
      <c r="F662" s="2" t="s">
        <v>69</v>
      </c>
    </row>
    <row r="663">
      <c r="A663" s="2" t="s">
        <v>15083</v>
      </c>
      <c r="B663" s="2" t="s">
        <v>15084</v>
      </c>
      <c r="C663" s="2">
        <v>-104.56</v>
      </c>
      <c r="D663" s="2" t="s">
        <v>69</v>
      </c>
      <c r="E663" s="2">
        <v>-7328.68</v>
      </c>
      <c r="F663" s="2" t="s">
        <v>69</v>
      </c>
    </row>
    <row r="664">
      <c r="A664" s="2" t="s">
        <v>15085</v>
      </c>
      <c r="B664" s="2" t="s">
        <v>15086</v>
      </c>
      <c r="C664" s="2">
        <v>-182.17</v>
      </c>
      <c r="D664" s="2" t="s">
        <v>69</v>
      </c>
      <c r="E664" s="2">
        <v>-7328.68</v>
      </c>
      <c r="F664" s="2" t="s">
        <v>69</v>
      </c>
    </row>
    <row r="665">
      <c r="A665" s="2" t="s">
        <v>15087</v>
      </c>
      <c r="B665" s="2" t="s">
        <v>15088</v>
      </c>
      <c r="C665" s="2">
        <v>-158.29</v>
      </c>
      <c r="D665" s="2" t="s">
        <v>69</v>
      </c>
      <c r="E665" s="2">
        <v>-7328.68</v>
      </c>
      <c r="F665" s="2" t="s">
        <v>69</v>
      </c>
    </row>
    <row r="666">
      <c r="A666" s="2" t="s">
        <v>15089</v>
      </c>
      <c r="B666" s="2" t="s">
        <v>15090</v>
      </c>
      <c r="C666" s="2">
        <v>-112.04</v>
      </c>
      <c r="D666" s="2" t="s">
        <v>69</v>
      </c>
      <c r="E666" s="2">
        <v>-7328.68</v>
      </c>
      <c r="F666" s="2" t="s">
        <v>69</v>
      </c>
    </row>
    <row r="667">
      <c r="A667" s="2" t="s">
        <v>15091</v>
      </c>
      <c r="B667" s="2" t="s">
        <v>15092</v>
      </c>
      <c r="C667" s="2">
        <v>-517.93</v>
      </c>
      <c r="D667" s="2" t="s">
        <v>69</v>
      </c>
      <c r="E667" s="2">
        <v>-7328.68</v>
      </c>
      <c r="F667" s="2" t="s">
        <v>69</v>
      </c>
    </row>
    <row r="668">
      <c r="A668" s="2" t="s">
        <v>6543</v>
      </c>
      <c r="B668" s="2" t="s">
        <v>15093</v>
      </c>
      <c r="C668" s="2">
        <v>-301.72</v>
      </c>
      <c r="D668" s="2" t="s">
        <v>69</v>
      </c>
      <c r="E668" s="2">
        <v>-7328.68</v>
      </c>
      <c r="F668" s="2" t="s">
        <v>69</v>
      </c>
    </row>
    <row r="669">
      <c r="A669" s="2" t="s">
        <v>15094</v>
      </c>
      <c r="B669" s="2" t="s">
        <v>15095</v>
      </c>
      <c r="C669" s="2">
        <v>-207.85</v>
      </c>
      <c r="D669" s="2" t="s">
        <v>69</v>
      </c>
      <c r="E669" s="2">
        <v>-7328.68</v>
      </c>
      <c r="F669" s="2" t="s">
        <v>69</v>
      </c>
    </row>
    <row r="670">
      <c r="A670" s="2" t="s">
        <v>15096</v>
      </c>
      <c r="B670" s="2" t="s">
        <v>15097</v>
      </c>
      <c r="C670" s="2">
        <v>-208.35</v>
      </c>
      <c r="D670" s="2" t="s">
        <v>69</v>
      </c>
      <c r="E670" s="2">
        <v>-7328.68</v>
      </c>
      <c r="F670" s="2" t="s">
        <v>69</v>
      </c>
    </row>
    <row r="671">
      <c r="A671" s="2" t="s">
        <v>9730</v>
      </c>
      <c r="B671" s="2" t="s">
        <v>15098</v>
      </c>
      <c r="C671" s="2">
        <v>-204.48</v>
      </c>
      <c r="D671" s="2" t="s">
        <v>69</v>
      </c>
      <c r="E671" s="2">
        <v>-7328.68</v>
      </c>
      <c r="F671" s="2" t="s">
        <v>69</v>
      </c>
    </row>
    <row r="672">
      <c r="A672" s="2" t="s">
        <v>9732</v>
      </c>
      <c r="B672" s="2" t="s">
        <v>15099</v>
      </c>
      <c r="C672" s="2">
        <v>-149.41</v>
      </c>
      <c r="D672" s="2" t="s">
        <v>69</v>
      </c>
      <c r="E672" s="2">
        <v>-7328.68</v>
      </c>
      <c r="F672" s="2" t="s">
        <v>69</v>
      </c>
    </row>
    <row r="673">
      <c r="A673" s="2" t="s">
        <v>9748</v>
      </c>
      <c r="B673" s="2" t="s">
        <v>15100</v>
      </c>
      <c r="C673" s="2">
        <v>-197.7</v>
      </c>
      <c r="D673" s="2" t="s">
        <v>69</v>
      </c>
      <c r="E673" s="2">
        <v>-7328.68</v>
      </c>
      <c r="F673" s="2" t="s">
        <v>69</v>
      </c>
    </row>
    <row r="674">
      <c r="A674" s="2" t="s">
        <v>9780</v>
      </c>
      <c r="B674" s="2" t="s">
        <v>15101</v>
      </c>
      <c r="C674" s="2">
        <v>-172.44</v>
      </c>
      <c r="D674" s="2" t="s">
        <v>69</v>
      </c>
      <c r="E674" s="2">
        <v>-7328.68</v>
      </c>
      <c r="F674" s="2" t="s">
        <v>69</v>
      </c>
    </row>
    <row r="675">
      <c r="A675" s="2" t="s">
        <v>15102</v>
      </c>
      <c r="B675" s="2" t="s">
        <v>15103</v>
      </c>
      <c r="C675" s="2">
        <v>-60.19</v>
      </c>
      <c r="D675" s="2" t="s">
        <v>69</v>
      </c>
      <c r="E675" s="2">
        <v>-7328.68</v>
      </c>
      <c r="F675" s="2" t="s">
        <v>69</v>
      </c>
    </row>
    <row r="676">
      <c r="A676" s="2" t="s">
        <v>11888</v>
      </c>
      <c r="B676" s="2" t="s">
        <v>15104</v>
      </c>
      <c r="C676" s="2">
        <v>-73.14</v>
      </c>
      <c r="D676" s="2" t="s">
        <v>69</v>
      </c>
      <c r="E676" s="2">
        <v>-7328.68</v>
      </c>
      <c r="F676" s="2" t="s">
        <v>69</v>
      </c>
    </row>
    <row r="677">
      <c r="A677" s="2" t="s">
        <v>9796</v>
      </c>
      <c r="B677" s="2" t="s">
        <v>15105</v>
      </c>
      <c r="C677" s="2">
        <v>-118.13</v>
      </c>
      <c r="D677" s="2" t="s">
        <v>69</v>
      </c>
      <c r="E677" s="2">
        <v>-7328.68</v>
      </c>
      <c r="F677" s="2" t="s">
        <v>69</v>
      </c>
    </row>
    <row r="678">
      <c r="A678" s="2" t="s">
        <v>9800</v>
      </c>
      <c r="B678" s="2" t="s">
        <v>15106</v>
      </c>
      <c r="C678" s="2">
        <v>-30.06</v>
      </c>
      <c r="D678" s="2" t="s">
        <v>69</v>
      </c>
      <c r="E678" s="2">
        <v>-7328.68</v>
      </c>
      <c r="F678" s="2" t="s">
        <v>69</v>
      </c>
    </row>
    <row r="679">
      <c r="A679" s="2" t="s">
        <v>15107</v>
      </c>
      <c r="B679" s="2" t="s">
        <v>15108</v>
      </c>
      <c r="C679" s="2">
        <v>-69.94</v>
      </c>
      <c r="D679" s="2" t="s">
        <v>69</v>
      </c>
      <c r="E679" s="2">
        <v>-7328.68</v>
      </c>
      <c r="F679" s="2" t="s">
        <v>69</v>
      </c>
    </row>
    <row r="680">
      <c r="A680" s="2" t="s">
        <v>9812</v>
      </c>
      <c r="B680" s="2" t="s">
        <v>15109</v>
      </c>
      <c r="C680" s="2">
        <v>-315.21</v>
      </c>
      <c r="D680" s="2" t="s">
        <v>69</v>
      </c>
      <c r="E680" s="2">
        <v>-7328.68</v>
      </c>
      <c r="F680" s="2" t="s">
        <v>69</v>
      </c>
    </row>
    <row r="681">
      <c r="A681" s="2" t="s">
        <v>9824</v>
      </c>
      <c r="B681" s="2" t="s">
        <v>15110</v>
      </c>
      <c r="C681" s="2">
        <v>-709.46</v>
      </c>
      <c r="D681" s="2" t="s">
        <v>69</v>
      </c>
      <c r="E681" s="2">
        <v>-7328.68</v>
      </c>
      <c r="F681" s="2" t="s">
        <v>69</v>
      </c>
    </row>
    <row r="682">
      <c r="A682" s="2" t="s">
        <v>9826</v>
      </c>
      <c r="B682" s="2" t="s">
        <v>15111</v>
      </c>
      <c r="C682" s="2">
        <v>-98.23</v>
      </c>
      <c r="D682" s="2" t="s">
        <v>69</v>
      </c>
      <c r="E682" s="2">
        <v>-7328.68</v>
      </c>
      <c r="F682" s="2" t="s">
        <v>69</v>
      </c>
    </row>
    <row r="683">
      <c r="A683" s="2" t="s">
        <v>9844</v>
      </c>
      <c r="B683" s="2" t="s">
        <v>15112</v>
      </c>
      <c r="C683" s="2">
        <v>-484.38</v>
      </c>
      <c r="D683" s="2" t="s">
        <v>69</v>
      </c>
      <c r="E683" s="2">
        <v>-7328.68</v>
      </c>
      <c r="F683" s="2" t="s">
        <v>69</v>
      </c>
    </row>
    <row r="684">
      <c r="A684" s="2" t="s">
        <v>9846</v>
      </c>
      <c r="B684" s="2" t="s">
        <v>15113</v>
      </c>
      <c r="C684" s="2">
        <v>-84.04</v>
      </c>
      <c r="D684" s="2" t="s">
        <v>69</v>
      </c>
      <c r="E684" s="2">
        <v>-7328.68</v>
      </c>
      <c r="F684" s="2" t="s">
        <v>69</v>
      </c>
    </row>
    <row r="685">
      <c r="A685" s="2" t="s">
        <v>9848</v>
      </c>
      <c r="B685" s="2" t="s">
        <v>15114</v>
      </c>
      <c r="C685" s="2">
        <v>-323.85</v>
      </c>
      <c r="D685" s="2" t="s">
        <v>69</v>
      </c>
      <c r="E685" s="2">
        <v>-7328.68</v>
      </c>
      <c r="F685" s="2" t="s">
        <v>69</v>
      </c>
    </row>
    <row r="686">
      <c r="A686" s="2" t="s">
        <v>15115</v>
      </c>
      <c r="B686" s="2" t="s">
        <v>15116</v>
      </c>
      <c r="C686" s="2">
        <v>-454.89</v>
      </c>
      <c r="D686" s="2" t="s">
        <v>69</v>
      </c>
      <c r="E686" s="2">
        <v>-5713.41</v>
      </c>
      <c r="F686" s="2" t="s">
        <v>69</v>
      </c>
    </row>
    <row r="687">
      <c r="A687" s="2" t="s">
        <v>9878</v>
      </c>
      <c r="B687" s="2" t="s">
        <v>15117</v>
      </c>
      <c r="C687" s="2">
        <v>-110.97</v>
      </c>
      <c r="D687" s="2" t="s">
        <v>69</v>
      </c>
      <c r="E687" s="2">
        <v>-7328.68</v>
      </c>
      <c r="F687" s="2" t="s">
        <v>69</v>
      </c>
    </row>
    <row r="688">
      <c r="A688" s="2" t="s">
        <v>9884</v>
      </c>
      <c r="B688" s="2" t="s">
        <v>15118</v>
      </c>
      <c r="C688" s="2">
        <v>-312.12</v>
      </c>
      <c r="D688" s="2" t="s">
        <v>69</v>
      </c>
      <c r="E688" s="2">
        <v>-7328.68</v>
      </c>
      <c r="F688" s="2" t="s">
        <v>69</v>
      </c>
    </row>
    <row r="689">
      <c r="A689" s="2" t="s">
        <v>15119</v>
      </c>
      <c r="B689" s="2" t="s">
        <v>15120</v>
      </c>
      <c r="C689" s="2">
        <v>-137.58</v>
      </c>
      <c r="D689" s="2" t="s">
        <v>69</v>
      </c>
      <c r="E689" s="2">
        <v>-7328.68</v>
      </c>
      <c r="F689" s="2" t="s">
        <v>69</v>
      </c>
    </row>
    <row r="690">
      <c r="A690" s="2" t="s">
        <v>9927</v>
      </c>
      <c r="B690" s="2" t="s">
        <v>15121</v>
      </c>
      <c r="C690" s="2">
        <v>-358.2</v>
      </c>
      <c r="D690" s="2" t="s">
        <v>69</v>
      </c>
      <c r="E690" s="2">
        <v>-7328.68</v>
      </c>
      <c r="F690" s="2" t="s">
        <v>69</v>
      </c>
    </row>
    <row r="691">
      <c r="A691" s="2" t="s">
        <v>15122</v>
      </c>
      <c r="B691" s="2" t="s">
        <v>15123</v>
      </c>
      <c r="C691" s="2">
        <v>-317.38</v>
      </c>
      <c r="D691" s="2" t="s">
        <v>69</v>
      </c>
      <c r="E691" s="2">
        <v>-7328.36</v>
      </c>
      <c r="F691" s="2" t="s">
        <v>69</v>
      </c>
    </row>
    <row r="692">
      <c r="A692" s="2" t="s">
        <v>15124</v>
      </c>
      <c r="B692" s="2" t="s">
        <v>15125</v>
      </c>
      <c r="C692" s="2">
        <v>-165.16</v>
      </c>
      <c r="D692" s="2" t="s">
        <v>69</v>
      </c>
      <c r="E692" s="2">
        <v>-7328.36</v>
      </c>
      <c r="F692" s="2" t="s">
        <v>69</v>
      </c>
    </row>
    <row r="693">
      <c r="A693" s="2" t="s">
        <v>15126</v>
      </c>
      <c r="B693" s="2" t="s">
        <v>15127</v>
      </c>
      <c r="C693" s="2">
        <v>-494.85</v>
      </c>
      <c r="D693" s="2" t="s">
        <v>69</v>
      </c>
      <c r="E693" s="2">
        <v>-7328.68</v>
      </c>
      <c r="F693" s="2" t="s">
        <v>69</v>
      </c>
    </row>
    <row r="694">
      <c r="A694" s="2" t="s">
        <v>9973</v>
      </c>
      <c r="B694" s="2" t="s">
        <v>15128</v>
      </c>
      <c r="C694" s="2">
        <v>-364.07</v>
      </c>
      <c r="D694" s="2" t="s">
        <v>69</v>
      </c>
      <c r="E694" s="2">
        <v>-7328.68</v>
      </c>
      <c r="F694" s="2" t="s">
        <v>69</v>
      </c>
    </row>
    <row r="695">
      <c r="A695" s="2" t="s">
        <v>10055</v>
      </c>
      <c r="B695" s="2" t="s">
        <v>15129</v>
      </c>
      <c r="C695" s="2">
        <v>-399.38</v>
      </c>
      <c r="D695" s="2" t="s">
        <v>69</v>
      </c>
      <c r="E695" s="2">
        <v>-7328.68</v>
      </c>
      <c r="F695" s="2" t="s">
        <v>69</v>
      </c>
    </row>
    <row r="696">
      <c r="A696" s="2" t="s">
        <v>15130</v>
      </c>
      <c r="B696" s="2" t="s">
        <v>15131</v>
      </c>
      <c r="C696" s="2">
        <v>-89.36</v>
      </c>
      <c r="D696" s="2" t="s">
        <v>69</v>
      </c>
      <c r="E696" s="2">
        <v>-7328.68</v>
      </c>
      <c r="F696" s="2" t="s">
        <v>69</v>
      </c>
    </row>
    <row r="697">
      <c r="A697" s="2" t="s">
        <v>15132</v>
      </c>
      <c r="B697" s="2" t="s">
        <v>15133</v>
      </c>
      <c r="C697" s="2">
        <v>-73.95</v>
      </c>
      <c r="D697" s="2" t="s">
        <v>69</v>
      </c>
      <c r="E697" s="2">
        <v>-2593.28</v>
      </c>
      <c r="F697" s="2" t="s">
        <v>69</v>
      </c>
    </row>
    <row r="698">
      <c r="A698" s="2" t="s">
        <v>15134</v>
      </c>
      <c r="B698" s="2" t="s">
        <v>15135</v>
      </c>
      <c r="C698" s="2">
        <v>-104.71</v>
      </c>
      <c r="D698" s="2" t="s">
        <v>69</v>
      </c>
      <c r="E698" s="2">
        <v>-7328.68</v>
      </c>
      <c r="F698" s="2" t="s">
        <v>69</v>
      </c>
    </row>
    <row r="699">
      <c r="A699" s="2" t="s">
        <v>15136</v>
      </c>
      <c r="B699" s="2" t="s">
        <v>15137</v>
      </c>
      <c r="C699" s="2">
        <v>-447.69</v>
      </c>
      <c r="D699" s="2" t="s">
        <v>69</v>
      </c>
      <c r="E699" s="2">
        <v>-7328.68</v>
      </c>
      <c r="F699" s="2" t="s">
        <v>69</v>
      </c>
    </row>
    <row r="700">
      <c r="A700" s="2" t="s">
        <v>15138</v>
      </c>
      <c r="B700" s="2" t="s">
        <v>15139</v>
      </c>
      <c r="C700" s="2">
        <v>-710.83</v>
      </c>
      <c r="D700" s="2" t="s">
        <v>69</v>
      </c>
      <c r="E700" s="2">
        <v>-7328.68</v>
      </c>
      <c r="F700" s="2" t="s">
        <v>69</v>
      </c>
    </row>
    <row r="701">
      <c r="A701" s="2" t="s">
        <v>15140</v>
      </c>
      <c r="B701" s="2" t="s">
        <v>15141</v>
      </c>
      <c r="C701" s="2">
        <v>-419.98</v>
      </c>
      <c r="D701" s="2" t="s">
        <v>69</v>
      </c>
      <c r="E701" s="2">
        <v>-7328.68</v>
      </c>
      <c r="F701" s="2" t="s">
        <v>69</v>
      </c>
    </row>
    <row r="702">
      <c r="A702" s="2" t="s">
        <v>15142</v>
      </c>
      <c r="B702" s="2" t="s">
        <v>15143</v>
      </c>
      <c r="C702" s="2">
        <v>-886.18</v>
      </c>
      <c r="D702" s="2" t="s">
        <v>69</v>
      </c>
      <c r="E702" s="2">
        <v>-7328.68</v>
      </c>
      <c r="F702" s="2" t="s">
        <v>69</v>
      </c>
    </row>
    <row r="703">
      <c r="A703" s="2" t="s">
        <v>10149</v>
      </c>
      <c r="B703" s="2" t="s">
        <v>15144</v>
      </c>
      <c r="C703" s="2">
        <v>-324.57</v>
      </c>
      <c r="D703" s="2" t="s">
        <v>69</v>
      </c>
      <c r="E703" s="2">
        <v>-7328.68</v>
      </c>
      <c r="F703" s="2" t="s">
        <v>69</v>
      </c>
    </row>
    <row r="704">
      <c r="A704" s="2" t="s">
        <v>15145</v>
      </c>
      <c r="B704" s="2" t="s">
        <v>15146</v>
      </c>
      <c r="C704" s="2">
        <v>-198.61</v>
      </c>
      <c r="D704" s="2" t="s">
        <v>69</v>
      </c>
      <c r="E704" s="2">
        <v>-7328.68</v>
      </c>
      <c r="F704" s="2" t="s">
        <v>69</v>
      </c>
    </row>
    <row r="705">
      <c r="A705" s="2" t="s">
        <v>10171</v>
      </c>
      <c r="B705" s="2" t="s">
        <v>15147</v>
      </c>
      <c r="C705" s="2">
        <v>-275.3</v>
      </c>
      <c r="D705" s="2" t="s">
        <v>69</v>
      </c>
      <c r="E705" s="2">
        <v>-7328.36</v>
      </c>
      <c r="F705" s="2" t="s">
        <v>69</v>
      </c>
    </row>
    <row r="706">
      <c r="A706" s="2" t="s">
        <v>15148</v>
      </c>
      <c r="B706" s="2" t="s">
        <v>15149</v>
      </c>
      <c r="C706" s="2">
        <v>-32.28</v>
      </c>
      <c r="D706" s="2" t="s">
        <v>69</v>
      </c>
      <c r="E706" s="2">
        <v>-7328.68</v>
      </c>
      <c r="F706" s="2" t="s">
        <v>69</v>
      </c>
    </row>
    <row r="707">
      <c r="A707" s="2" t="s">
        <v>12091</v>
      </c>
      <c r="B707" s="2" t="s">
        <v>15150</v>
      </c>
      <c r="C707" s="2">
        <v>-147.93</v>
      </c>
      <c r="D707" s="2" t="s">
        <v>69</v>
      </c>
      <c r="E707" s="2">
        <v>-7328.68</v>
      </c>
      <c r="F707" s="2" t="s">
        <v>69</v>
      </c>
    </row>
    <row r="708">
      <c r="A708" s="2" t="s">
        <v>15151</v>
      </c>
      <c r="B708" s="2" t="s">
        <v>15152</v>
      </c>
      <c r="C708" s="2">
        <v>-282.96</v>
      </c>
      <c r="D708" s="2" t="s">
        <v>69</v>
      </c>
      <c r="E708" s="2">
        <v>-7328.68</v>
      </c>
      <c r="F708" s="2" t="s">
        <v>69</v>
      </c>
    </row>
    <row r="709">
      <c r="A709" s="2" t="s">
        <v>10245</v>
      </c>
      <c r="B709" s="2" t="s">
        <v>15153</v>
      </c>
      <c r="C709" s="2">
        <v>-261.55</v>
      </c>
      <c r="D709" s="2" t="s">
        <v>69</v>
      </c>
      <c r="E709" s="2">
        <v>-7328.68</v>
      </c>
      <c r="F709" s="2" t="s">
        <v>69</v>
      </c>
    </row>
    <row r="710">
      <c r="A710" s="2" t="s">
        <v>15154</v>
      </c>
      <c r="B710" s="2" t="s">
        <v>15155</v>
      </c>
      <c r="C710" s="2">
        <v>-179.54</v>
      </c>
      <c r="D710" s="2" t="s">
        <v>69</v>
      </c>
      <c r="E710" s="2">
        <v>-7328.68</v>
      </c>
      <c r="F710" s="2" t="s">
        <v>69</v>
      </c>
    </row>
    <row r="711">
      <c r="A711" s="2" t="s">
        <v>10251</v>
      </c>
      <c r="B711" s="2" t="s">
        <v>15156</v>
      </c>
      <c r="C711" s="2">
        <v>-219.09</v>
      </c>
      <c r="D711" s="2" t="s">
        <v>69</v>
      </c>
      <c r="E711" s="2">
        <v>-7328.68</v>
      </c>
      <c r="F711" s="2" t="s">
        <v>69</v>
      </c>
    </row>
    <row r="712">
      <c r="A712" s="2" t="s">
        <v>10253</v>
      </c>
      <c r="B712" s="2" t="s">
        <v>15157</v>
      </c>
      <c r="C712" s="2">
        <v>-121.18</v>
      </c>
      <c r="D712" s="2" t="s">
        <v>69</v>
      </c>
      <c r="E712" s="2">
        <v>-7328.68</v>
      </c>
      <c r="F712" s="2" t="s">
        <v>69</v>
      </c>
    </row>
    <row r="713">
      <c r="A713" s="2" t="s">
        <v>10259</v>
      </c>
      <c r="B713" s="2" t="s">
        <v>15158</v>
      </c>
      <c r="C713" s="2">
        <v>-279.93</v>
      </c>
      <c r="D713" s="2" t="s">
        <v>69</v>
      </c>
      <c r="E713" s="2">
        <v>-7328.68</v>
      </c>
      <c r="F713" s="2" t="s">
        <v>69</v>
      </c>
    </row>
    <row r="714">
      <c r="A714" s="2" t="s">
        <v>12115</v>
      </c>
      <c r="B714" s="2" t="s">
        <v>15159</v>
      </c>
      <c r="C714" s="2">
        <v>-54.12</v>
      </c>
      <c r="D714" s="2" t="s">
        <v>69</v>
      </c>
      <c r="E714" s="2">
        <v>-7328.68</v>
      </c>
      <c r="F714" s="2" t="s">
        <v>69</v>
      </c>
    </row>
    <row r="715">
      <c r="A715" s="2" t="s">
        <v>10281</v>
      </c>
      <c r="B715" s="2" t="s">
        <v>15160</v>
      </c>
      <c r="C715" s="2">
        <v>-159.15</v>
      </c>
      <c r="D715" s="2" t="s">
        <v>69</v>
      </c>
      <c r="E715" s="2">
        <v>-7328.68</v>
      </c>
      <c r="F715" s="2" t="s">
        <v>69</v>
      </c>
    </row>
    <row r="716">
      <c r="A716" s="2" t="s">
        <v>15161</v>
      </c>
      <c r="B716" s="2" t="s">
        <v>15162</v>
      </c>
      <c r="C716" s="2">
        <v>-484.38</v>
      </c>
      <c r="D716" s="2" t="s">
        <v>69</v>
      </c>
      <c r="E716" s="2">
        <v>-7328.68</v>
      </c>
      <c r="F716" s="2" t="s">
        <v>69</v>
      </c>
    </row>
    <row r="717">
      <c r="A717" s="2" t="s">
        <v>15163</v>
      </c>
      <c r="B717" s="2" t="s">
        <v>15164</v>
      </c>
      <c r="C717" s="2">
        <v>-103.34</v>
      </c>
      <c r="D717" s="2" t="s">
        <v>69</v>
      </c>
      <c r="E717" s="2">
        <v>-7328.68</v>
      </c>
      <c r="F717" s="2" t="s">
        <v>69</v>
      </c>
    </row>
    <row r="718">
      <c r="A718" s="2" t="s">
        <v>15165</v>
      </c>
      <c r="B718" s="2" t="s">
        <v>15166</v>
      </c>
      <c r="C718" s="2">
        <v>-5469.17</v>
      </c>
      <c r="D718" s="2" t="s">
        <v>69</v>
      </c>
      <c r="E718" s="2">
        <v>-7328.68</v>
      </c>
      <c r="F718" s="2" t="s">
        <v>69</v>
      </c>
    </row>
    <row r="719">
      <c r="A719" s="2" t="s">
        <v>15167</v>
      </c>
      <c r="B719" s="2" t="s">
        <v>15168</v>
      </c>
      <c r="C719" s="2">
        <v>-322.42</v>
      </c>
      <c r="D719" s="2" t="s">
        <v>69</v>
      </c>
      <c r="E719" s="2">
        <v>-7328.68</v>
      </c>
      <c r="F719" s="2" t="s">
        <v>69</v>
      </c>
    </row>
    <row r="720">
      <c r="A720" s="2" t="s">
        <v>15169</v>
      </c>
      <c r="B720" s="2" t="s">
        <v>15170</v>
      </c>
      <c r="C720" s="2">
        <v>-623.72</v>
      </c>
      <c r="D720" s="2" t="s">
        <v>69</v>
      </c>
      <c r="E720" s="2">
        <v>-7328.68</v>
      </c>
      <c r="F720" s="2" t="s">
        <v>69</v>
      </c>
    </row>
    <row r="721">
      <c r="A721" s="2" t="s">
        <v>10375</v>
      </c>
      <c r="B721" s="2" t="s">
        <v>15171</v>
      </c>
      <c r="C721" s="2">
        <v>-328.35</v>
      </c>
      <c r="D721" s="2" t="s">
        <v>69</v>
      </c>
      <c r="E721" s="2">
        <v>-7328.68</v>
      </c>
      <c r="F721" s="2" t="s">
        <v>69</v>
      </c>
    </row>
    <row r="722">
      <c r="A722" s="2" t="s">
        <v>15172</v>
      </c>
      <c r="B722" s="2" t="s">
        <v>15173</v>
      </c>
      <c r="C722" s="2">
        <v>-2064.42</v>
      </c>
      <c r="D722" s="2" t="s">
        <v>69</v>
      </c>
      <c r="E722" s="2">
        <v>-7328.68</v>
      </c>
      <c r="F722" s="2" t="s">
        <v>69</v>
      </c>
    </row>
    <row r="723">
      <c r="A723" s="2" t="s">
        <v>15174</v>
      </c>
      <c r="B723" s="2" t="s">
        <v>15175</v>
      </c>
      <c r="C723" s="2">
        <v>-96.16</v>
      </c>
      <c r="D723" s="2" t="s">
        <v>69</v>
      </c>
      <c r="E723" s="2">
        <v>-7328.68</v>
      </c>
      <c r="F723" s="2" t="s">
        <v>69</v>
      </c>
    </row>
    <row r="724">
      <c r="A724" s="2" t="s">
        <v>10471</v>
      </c>
      <c r="B724" s="2" t="s">
        <v>15176</v>
      </c>
      <c r="C724" s="2">
        <v>-505.43</v>
      </c>
      <c r="D724" s="2" t="s">
        <v>69</v>
      </c>
      <c r="E724" s="2">
        <v>-7328.68</v>
      </c>
      <c r="F724" s="2" t="s">
        <v>69</v>
      </c>
    </row>
    <row r="725">
      <c r="A725" s="2" t="s">
        <v>15177</v>
      </c>
      <c r="B725" s="2" t="s">
        <v>15178</v>
      </c>
      <c r="C725" s="2">
        <v>-222.49</v>
      </c>
      <c r="D725" s="2" t="s">
        <v>69</v>
      </c>
      <c r="E725" s="2">
        <v>-7328.68</v>
      </c>
      <c r="F725" s="2" t="s">
        <v>69</v>
      </c>
    </row>
    <row r="726">
      <c r="A726" s="2" t="s">
        <v>10499</v>
      </c>
      <c r="B726" s="2" t="s">
        <v>15179</v>
      </c>
      <c r="C726" s="2">
        <v>-280.04</v>
      </c>
      <c r="D726" s="2" t="s">
        <v>69</v>
      </c>
      <c r="E726" s="2">
        <v>-7328.68</v>
      </c>
      <c r="F726" s="2" t="s">
        <v>69</v>
      </c>
    </row>
    <row r="727">
      <c r="A727" s="2" t="s">
        <v>15180</v>
      </c>
      <c r="B727" s="2" t="s">
        <v>15181</v>
      </c>
      <c r="C727" s="2">
        <v>-305.62</v>
      </c>
      <c r="D727" s="2" t="s">
        <v>69</v>
      </c>
      <c r="E727" s="2">
        <v>-7328.68</v>
      </c>
      <c r="F727" s="2" t="s">
        <v>69</v>
      </c>
    </row>
    <row r="728">
      <c r="A728" s="2" t="s">
        <v>15182</v>
      </c>
      <c r="B728" s="2" t="s">
        <v>15183</v>
      </c>
      <c r="C728" s="2">
        <v>-162.5</v>
      </c>
      <c r="D728" s="2" t="s">
        <v>69</v>
      </c>
      <c r="E728" s="2">
        <v>-7328.68</v>
      </c>
      <c r="F728" s="2" t="s">
        <v>69</v>
      </c>
    </row>
    <row r="729">
      <c r="A729" s="2" t="s">
        <v>10570</v>
      </c>
      <c r="B729" s="2" t="s">
        <v>15184</v>
      </c>
      <c r="C729" s="2">
        <v>-152.46</v>
      </c>
      <c r="D729" s="2" t="s">
        <v>69</v>
      </c>
      <c r="E729" s="2">
        <v>-7328.68</v>
      </c>
      <c r="F729" s="2" t="s">
        <v>69</v>
      </c>
    </row>
    <row r="730">
      <c r="A730" s="2" t="s">
        <v>15185</v>
      </c>
      <c r="B730" s="2" t="s">
        <v>15186</v>
      </c>
      <c r="C730" s="2">
        <v>-259.51</v>
      </c>
      <c r="D730" s="2" t="s">
        <v>69</v>
      </c>
      <c r="E730" s="2">
        <v>-7328.68</v>
      </c>
      <c r="F730" s="2" t="s">
        <v>69</v>
      </c>
    </row>
    <row r="731">
      <c r="A731" s="2" t="s">
        <v>13452</v>
      </c>
      <c r="B731" s="2" t="s">
        <v>13453</v>
      </c>
      <c r="C731" s="2">
        <v>-239.26</v>
      </c>
      <c r="D731" s="2" t="s">
        <v>69</v>
      </c>
      <c r="E731" s="2">
        <v>-7328.68</v>
      </c>
      <c r="F731" s="2" t="s">
        <v>69</v>
      </c>
    </row>
    <row r="732">
      <c r="A732" s="2" t="s">
        <v>7067</v>
      </c>
      <c r="B732" s="2" t="s">
        <v>15187</v>
      </c>
      <c r="C732" s="2">
        <v>-161.46</v>
      </c>
      <c r="D732" s="2" t="s">
        <v>69</v>
      </c>
      <c r="E732" s="2">
        <v>-7328.68</v>
      </c>
      <c r="F732" s="2" t="s">
        <v>69</v>
      </c>
    </row>
    <row r="733">
      <c r="A733" s="2" t="s">
        <v>15188</v>
      </c>
      <c r="B733" s="2" t="s">
        <v>15189</v>
      </c>
      <c r="C733" s="2">
        <v>-115.16</v>
      </c>
      <c r="D733" s="2" t="s">
        <v>69</v>
      </c>
      <c r="E733" s="2">
        <v>-7328.68</v>
      </c>
      <c r="F733" s="2" t="s">
        <v>69</v>
      </c>
    </row>
    <row r="734">
      <c r="A734" s="2" t="s">
        <v>15190</v>
      </c>
      <c r="B734" s="2" t="s">
        <v>15191</v>
      </c>
      <c r="C734" s="2">
        <v>-389.82</v>
      </c>
      <c r="D734" s="2" t="s">
        <v>69</v>
      </c>
      <c r="E734" s="2">
        <v>-7328.68</v>
      </c>
      <c r="F734" s="2" t="s">
        <v>69</v>
      </c>
    </row>
    <row r="735">
      <c r="A735" s="2" t="s">
        <v>15192</v>
      </c>
      <c r="B735" s="2" t="s">
        <v>15193</v>
      </c>
      <c r="C735" s="2">
        <v>-23.28</v>
      </c>
      <c r="D735" s="2" t="s">
        <v>69</v>
      </c>
      <c r="E735" s="2">
        <v>-7328.68</v>
      </c>
      <c r="F735" s="2" t="s">
        <v>69</v>
      </c>
    </row>
    <row r="736">
      <c r="A736" s="2" t="s">
        <v>10630</v>
      </c>
      <c r="B736" s="2" t="s">
        <v>15194</v>
      </c>
      <c r="C736" s="2">
        <v>-23.94</v>
      </c>
      <c r="D736" s="2" t="s">
        <v>69</v>
      </c>
      <c r="E736" s="2">
        <v>-7328.68</v>
      </c>
      <c r="F736" s="2" t="s">
        <v>69</v>
      </c>
    </row>
    <row r="737">
      <c r="A737" s="2" t="s">
        <v>15195</v>
      </c>
      <c r="B737" s="2" t="s">
        <v>15196</v>
      </c>
      <c r="C737" s="2">
        <v>-297.19</v>
      </c>
      <c r="D737" s="2" t="s">
        <v>69</v>
      </c>
      <c r="E737" s="2">
        <v>-7328.68</v>
      </c>
      <c r="F737" s="2" t="s">
        <v>69</v>
      </c>
    </row>
    <row r="738">
      <c r="A738" s="2" t="s">
        <v>10660</v>
      </c>
      <c r="B738" s="2" t="s">
        <v>15197</v>
      </c>
      <c r="C738" s="2">
        <v>-110.69</v>
      </c>
      <c r="D738" s="2" t="s">
        <v>69</v>
      </c>
      <c r="E738" s="2">
        <v>-4543.7</v>
      </c>
      <c r="F738" s="2" t="s">
        <v>69</v>
      </c>
    </row>
    <row r="739">
      <c r="A739" s="2" t="s">
        <v>15198</v>
      </c>
      <c r="B739" s="2" t="s">
        <v>15199</v>
      </c>
      <c r="C739" s="2">
        <v>-264.1</v>
      </c>
      <c r="D739" s="2" t="s">
        <v>69</v>
      </c>
      <c r="E739" s="2">
        <v>-7328.68</v>
      </c>
      <c r="F739" s="2" t="s">
        <v>69</v>
      </c>
    </row>
    <row r="740">
      <c r="A740" s="2" t="s">
        <v>10680</v>
      </c>
      <c r="B740" s="2" t="s">
        <v>15200</v>
      </c>
      <c r="C740" s="2">
        <v>-56.48</v>
      </c>
      <c r="D740" s="2" t="s">
        <v>69</v>
      </c>
      <c r="E740" s="2">
        <v>-7328.68</v>
      </c>
      <c r="F740" s="2" t="s">
        <v>69</v>
      </c>
    </row>
    <row r="741">
      <c r="A741" s="2" t="s">
        <v>15201</v>
      </c>
      <c r="B741" s="2" t="s">
        <v>15202</v>
      </c>
      <c r="C741" s="2">
        <v>-135.07</v>
      </c>
      <c r="D741" s="2" t="s">
        <v>69</v>
      </c>
      <c r="E741" s="2">
        <v>-7328.68</v>
      </c>
      <c r="F741" s="2" t="s">
        <v>69</v>
      </c>
    </row>
    <row r="742">
      <c r="A742" s="2" t="s">
        <v>15203</v>
      </c>
      <c r="B742" s="2" t="s">
        <v>15204</v>
      </c>
      <c r="C742" s="2">
        <v>-56.53</v>
      </c>
      <c r="D742" s="2" t="s">
        <v>69</v>
      </c>
      <c r="E742" s="2">
        <v>-7328.68</v>
      </c>
      <c r="F742" s="2" t="s">
        <v>69</v>
      </c>
    </row>
    <row r="743">
      <c r="A743" s="2" t="s">
        <v>15205</v>
      </c>
      <c r="B743" s="2" t="s">
        <v>15206</v>
      </c>
      <c r="C743" s="2">
        <v>-375.44</v>
      </c>
      <c r="D743" s="2" t="s">
        <v>69</v>
      </c>
      <c r="E743" s="2">
        <v>-7328.68</v>
      </c>
      <c r="F743" s="2" t="s">
        <v>69</v>
      </c>
    </row>
  </sheetData>
  <headerFooter/>
</worksheet>
</file>

<file path=xl/worksheets/sheet20.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485"/>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74614334106445" customWidth="1"/>
    <col min="6" max="6" width="30.026655197143555" customWidth="1"/>
    <col min="7" max="7" width="12.36575984954834" customWidth="1"/>
    <col min="8" max="8" width="16.403675079345703" customWidth="1"/>
    <col min="9" max="9" width="12.088384628295898" customWidth="1"/>
    <col min="10" max="10" width="29.700204849243164" customWidth="1"/>
    <col min="11" max="11" width="27.40853881835937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1555</v>
      </c>
      <c r="B1" s="0">
        <v>-0.0022840522044</v>
      </c>
    </row>
    <row r="2">
      <c r="A2" s="8" t="s">
        <v>1544</v>
      </c>
      <c r="B2" s="8">
        <v>44433</v>
      </c>
      <c r="C2" s="9">
        <f>HYPERLINK(CHAR(35)&amp;CELL("address",INDEX(Holdings!AM1:AM2253,SMALL(IF(COUNTIF(Holdings!A1:A2253,A1),MATCH(B1,Holdings!Y1:Y2253,0),""),ROWS($A$1:A1)))),"Long: BXIISISB9 TRS USD R V 00MFEDLO FEDL01-1.05 PERCENT / Short: BXIISISB9 TRS USD P E BBG00PSSH7H0")</f>
      </c>
    </row>
    <row r="3">
      <c r="A3" s="1" t="s">
        <v>5034</v>
      </c>
      <c r="B3" s="1" t="s">
        <v>5035</v>
      </c>
      <c r="C3" s="1" t="s">
        <v>5042</v>
      </c>
      <c r="D3" s="1" t="s">
        <v>5050</v>
      </c>
      <c r="E3" s="1" t="s">
        <v>5051</v>
      </c>
      <c r="F3" s="1" t="s">
        <v>5052</v>
      </c>
      <c r="G3" s="1" t="s">
        <v>5053</v>
      </c>
      <c r="H3" s="1" t="s">
        <v>5054</v>
      </c>
      <c r="I3" s="1" t="s">
        <v>21</v>
      </c>
      <c r="J3" s="1" t="s">
        <v>5055</v>
      </c>
      <c r="K3" s="1" t="s">
        <v>7227</v>
      </c>
      <c r="L3" s="1" t="s">
        <v>5056</v>
      </c>
      <c r="M3" s="1" t="s">
        <v>5057</v>
      </c>
      <c r="N3" s="1" t="s">
        <v>5058</v>
      </c>
      <c r="O3" s="1" t="s">
        <v>5059</v>
      </c>
      <c r="P3" s="1" t="s">
        <v>5060</v>
      </c>
      <c r="Q3" s="1" t="s">
        <v>407</v>
      </c>
      <c r="R3" s="1" t="s">
        <v>21</v>
      </c>
      <c r="S3" s="1" t="s">
        <v>5042</v>
      </c>
    </row>
    <row r="4">
      <c r="A4" s="10" t="s">
        <v>2808</v>
      </c>
      <c r="B4" s="2" t="s">
        <v>14833</v>
      </c>
      <c r="C4" s="2">
        <v>-13878.93</v>
      </c>
      <c r="D4" s="10" t="s">
        <v>184</v>
      </c>
      <c r="E4" s="10" t="s">
        <v>5062</v>
      </c>
      <c r="F4" s="2" t="s">
        <v>15207</v>
      </c>
      <c r="G4" s="2">
        <v>-1.05</v>
      </c>
      <c r="H4" s="2">
        <v>-11.76</v>
      </c>
      <c r="I4" s="10" t="s">
        <v>69</v>
      </c>
      <c r="J4" s="10" t="s">
        <v>15208</v>
      </c>
      <c r="K4" s="2" t="s">
        <v>14836</v>
      </c>
      <c r="L4" s="11">
        <v>44729</v>
      </c>
      <c r="M4" s="2">
        <v>0</v>
      </c>
      <c r="N4" s="10" t="s">
        <v>69</v>
      </c>
      <c r="O4" s="2">
        <v>0</v>
      </c>
      <c r="P4" s="10" t="s">
        <v>69</v>
      </c>
      <c r="Q4" s="2">
        <v>223079.09</v>
      </c>
      <c r="R4" s="10" t="s">
        <v>69</v>
      </c>
      <c r="S4" s="2">
        <v>-13878.93</v>
      </c>
    </row>
    <row r="7">
      <c r="A7" s="12" t="s">
        <v>5065</v>
      </c>
    </row>
    <row r="8">
      <c r="A8" s="1" t="s">
        <v>5066</v>
      </c>
      <c r="B8" s="1" t="s">
        <v>5067</v>
      </c>
      <c r="C8" s="1" t="s">
        <v>5068</v>
      </c>
    </row>
    <row r="9">
      <c r="A9" s="2" t="s">
        <v>14837</v>
      </c>
      <c r="B9" s="2" t="s">
        <v>14838</v>
      </c>
      <c r="C9" s="2"/>
    </row>
    <row r="11">
      <c r="A11" s="1" t="s">
        <v>10</v>
      </c>
      <c r="B11" s="1" t="s">
        <v>5070</v>
      </c>
      <c r="C11" s="1" t="s">
        <v>407</v>
      </c>
      <c r="D11" s="1" t="s">
        <v>21</v>
      </c>
      <c r="E11" s="1" t="s">
        <v>23</v>
      </c>
      <c r="F11" s="1" t="s">
        <v>5071</v>
      </c>
    </row>
    <row r="12">
      <c r="A12" s="2" t="s">
        <v>7232</v>
      </c>
      <c r="B12" s="2" t="s">
        <v>14839</v>
      </c>
      <c r="C12" s="2">
        <v>-34.72</v>
      </c>
      <c r="D12" s="2" t="s">
        <v>69</v>
      </c>
      <c r="E12" s="2">
        <v>-1106.49</v>
      </c>
      <c r="F12" s="2" t="s">
        <v>69</v>
      </c>
    </row>
    <row r="13">
      <c r="A13" s="2" t="s">
        <v>7234</v>
      </c>
      <c r="B13" s="2" t="s">
        <v>14840</v>
      </c>
      <c r="C13" s="2">
        <v>-27.37</v>
      </c>
      <c r="D13" s="2" t="s">
        <v>69</v>
      </c>
      <c r="E13" s="2">
        <v>-1140.61</v>
      </c>
      <c r="F13" s="2" t="s">
        <v>69</v>
      </c>
    </row>
    <row r="14">
      <c r="A14" s="2" t="s">
        <v>7236</v>
      </c>
      <c r="B14" s="2" t="s">
        <v>14841</v>
      </c>
      <c r="C14" s="2">
        <v>-31.34</v>
      </c>
      <c r="D14" s="2" t="s">
        <v>69</v>
      </c>
      <c r="E14" s="2">
        <v>-1252.72</v>
      </c>
      <c r="F14" s="2" t="s">
        <v>69</v>
      </c>
    </row>
    <row r="15">
      <c r="A15" s="2" t="s">
        <v>7240</v>
      </c>
      <c r="B15" s="2" t="s">
        <v>14842</v>
      </c>
      <c r="C15" s="2">
        <v>-41.68</v>
      </c>
      <c r="D15" s="2" t="s">
        <v>69</v>
      </c>
      <c r="E15" s="2">
        <v>-1157.03</v>
      </c>
      <c r="F15" s="2" t="s">
        <v>69</v>
      </c>
    </row>
    <row r="16">
      <c r="A16" s="2" t="s">
        <v>14843</v>
      </c>
      <c r="B16" s="2" t="s">
        <v>14844</v>
      </c>
      <c r="C16" s="2">
        <v>-27.59</v>
      </c>
      <c r="D16" s="2" t="s">
        <v>69</v>
      </c>
      <c r="E16" s="2">
        <v>-1137.85</v>
      </c>
      <c r="F16" s="2" t="s">
        <v>69</v>
      </c>
    </row>
    <row r="17">
      <c r="A17" s="2" t="s">
        <v>14847</v>
      </c>
      <c r="B17" s="2" t="s">
        <v>14848</v>
      </c>
      <c r="C17" s="2">
        <v>-72.06</v>
      </c>
      <c r="D17" s="2" t="s">
        <v>69</v>
      </c>
      <c r="E17" s="2">
        <v>-1153.66</v>
      </c>
      <c r="F17" s="2" t="s">
        <v>69</v>
      </c>
    </row>
    <row r="18">
      <c r="A18" s="2" t="s">
        <v>15209</v>
      </c>
      <c r="B18" s="2" t="s">
        <v>15210</v>
      </c>
      <c r="C18" s="2">
        <v>-57.72</v>
      </c>
      <c r="D18" s="2" t="s">
        <v>69</v>
      </c>
      <c r="E18" s="2">
        <v>-316.87</v>
      </c>
      <c r="F18" s="2" t="s">
        <v>69</v>
      </c>
    </row>
    <row r="19">
      <c r="A19" s="2" t="s">
        <v>7316</v>
      </c>
      <c r="B19" s="2" t="s">
        <v>15211</v>
      </c>
      <c r="C19" s="2">
        <v>-16.02</v>
      </c>
      <c r="D19" s="2" t="s">
        <v>69</v>
      </c>
      <c r="E19" s="2">
        <v>-1129.19</v>
      </c>
      <c r="F19" s="2" t="s">
        <v>69</v>
      </c>
    </row>
    <row r="20">
      <c r="A20" s="2" t="s">
        <v>10796</v>
      </c>
      <c r="B20" s="2" t="s">
        <v>14855</v>
      </c>
      <c r="C20" s="2">
        <v>-52.62</v>
      </c>
      <c r="D20" s="2" t="s">
        <v>69</v>
      </c>
      <c r="E20" s="2">
        <v>-1097.03</v>
      </c>
      <c r="F20" s="2" t="s">
        <v>69</v>
      </c>
    </row>
    <row r="21">
      <c r="A21" s="2" t="s">
        <v>14856</v>
      </c>
      <c r="B21" s="2" t="s">
        <v>14857</v>
      </c>
      <c r="C21" s="2">
        <v>-8.01</v>
      </c>
      <c r="D21" s="2" t="s">
        <v>69</v>
      </c>
      <c r="E21" s="2">
        <v>-834.51</v>
      </c>
      <c r="F21" s="2" t="s">
        <v>69</v>
      </c>
    </row>
    <row r="22">
      <c r="A22" s="2" t="s">
        <v>14858</v>
      </c>
      <c r="B22" s="2" t="s">
        <v>14859</v>
      </c>
      <c r="C22" s="2">
        <v>-16.76</v>
      </c>
      <c r="D22" s="2" t="s">
        <v>69</v>
      </c>
      <c r="E22" s="2">
        <v>-1155.85</v>
      </c>
      <c r="F22" s="2" t="s">
        <v>69</v>
      </c>
    </row>
    <row r="23">
      <c r="A23" s="2" t="s">
        <v>14860</v>
      </c>
      <c r="B23" s="2" t="s">
        <v>14861</v>
      </c>
      <c r="C23" s="2">
        <v>-33.16</v>
      </c>
      <c r="D23" s="2" t="s">
        <v>69</v>
      </c>
      <c r="E23" s="2">
        <v>-1132.01</v>
      </c>
      <c r="F23" s="2" t="s">
        <v>69</v>
      </c>
    </row>
    <row r="24">
      <c r="A24" s="2" t="s">
        <v>10808</v>
      </c>
      <c r="B24" s="2" t="s">
        <v>15212</v>
      </c>
      <c r="C24" s="2">
        <v>-14.72</v>
      </c>
      <c r="D24" s="2" t="s">
        <v>69</v>
      </c>
      <c r="E24" s="2">
        <v>-834.51</v>
      </c>
      <c r="F24" s="2" t="s">
        <v>69</v>
      </c>
    </row>
    <row r="25">
      <c r="A25" s="2" t="s">
        <v>7386</v>
      </c>
      <c r="B25" s="2" t="s">
        <v>14862</v>
      </c>
      <c r="C25" s="2">
        <v>-17.02</v>
      </c>
      <c r="D25" s="2" t="s">
        <v>69</v>
      </c>
      <c r="E25" s="2">
        <v>-1137.25</v>
      </c>
      <c r="F25" s="2" t="s">
        <v>69</v>
      </c>
    </row>
    <row r="26">
      <c r="A26" s="2" t="s">
        <v>14863</v>
      </c>
      <c r="B26" s="2" t="s">
        <v>14864</v>
      </c>
      <c r="C26" s="2">
        <v>-52.26</v>
      </c>
      <c r="D26" s="2" t="s">
        <v>69</v>
      </c>
      <c r="E26" s="2">
        <v>-1108.38</v>
      </c>
      <c r="F26" s="2" t="s">
        <v>69</v>
      </c>
    </row>
    <row r="27">
      <c r="A27" s="2" t="s">
        <v>15213</v>
      </c>
      <c r="B27" s="2" t="s">
        <v>15214</v>
      </c>
      <c r="C27" s="2">
        <v>-6.59</v>
      </c>
      <c r="D27" s="2" t="s">
        <v>69</v>
      </c>
      <c r="E27" s="2">
        <v>-1134.83</v>
      </c>
      <c r="F27" s="2" t="s">
        <v>69</v>
      </c>
    </row>
    <row r="28">
      <c r="A28" s="2" t="s">
        <v>14867</v>
      </c>
      <c r="B28" s="2" t="s">
        <v>14868</v>
      </c>
      <c r="C28" s="2">
        <v>-33.83</v>
      </c>
      <c r="D28" s="2" t="s">
        <v>69</v>
      </c>
      <c r="E28" s="2">
        <v>-877.18</v>
      </c>
      <c r="F28" s="2" t="s">
        <v>69</v>
      </c>
    </row>
    <row r="29">
      <c r="A29" s="2" t="s">
        <v>10819</v>
      </c>
      <c r="B29" s="2" t="s">
        <v>15215</v>
      </c>
      <c r="C29" s="2">
        <v>-83.5</v>
      </c>
      <c r="D29" s="2" t="s">
        <v>69</v>
      </c>
      <c r="E29" s="2">
        <v>-1128.93</v>
      </c>
      <c r="F29" s="2" t="s">
        <v>69</v>
      </c>
    </row>
    <row r="30">
      <c r="A30" s="2" t="s">
        <v>12440</v>
      </c>
      <c r="B30" s="2" t="s">
        <v>14871</v>
      </c>
      <c r="C30" s="2">
        <v>-4.7</v>
      </c>
      <c r="D30" s="2" t="s">
        <v>69</v>
      </c>
      <c r="E30" s="2">
        <v>-1123.02</v>
      </c>
      <c r="F30" s="2" t="s">
        <v>69</v>
      </c>
    </row>
    <row r="31">
      <c r="A31" s="2" t="s">
        <v>14873</v>
      </c>
      <c r="B31" s="2" t="s">
        <v>14874</v>
      </c>
      <c r="C31" s="2">
        <v>-8.69</v>
      </c>
      <c r="D31" s="2" t="s">
        <v>69</v>
      </c>
      <c r="E31" s="2">
        <v>-1197.46</v>
      </c>
      <c r="F31" s="2" t="s">
        <v>69</v>
      </c>
    </row>
    <row r="32">
      <c r="A32" s="2" t="s">
        <v>14875</v>
      </c>
      <c r="B32" s="2" t="s">
        <v>14876</v>
      </c>
      <c r="C32" s="2">
        <v>-19.99</v>
      </c>
      <c r="D32" s="2" t="s">
        <v>69</v>
      </c>
      <c r="E32" s="2">
        <v>-1138.81</v>
      </c>
      <c r="F32" s="2" t="s">
        <v>69</v>
      </c>
    </row>
    <row r="33">
      <c r="A33" s="2" t="s">
        <v>15216</v>
      </c>
      <c r="B33" s="2" t="s">
        <v>15217</v>
      </c>
      <c r="C33" s="2">
        <v>-33.95</v>
      </c>
      <c r="D33" s="2" t="s">
        <v>69</v>
      </c>
      <c r="E33" s="2">
        <v>-1148.89</v>
      </c>
      <c r="F33" s="2" t="s">
        <v>69</v>
      </c>
    </row>
    <row r="34">
      <c r="A34" s="2" t="s">
        <v>14879</v>
      </c>
      <c r="B34" s="2" t="s">
        <v>14880</v>
      </c>
      <c r="C34" s="2">
        <v>-73.3</v>
      </c>
      <c r="D34" s="2" t="s">
        <v>69</v>
      </c>
      <c r="E34" s="2">
        <v>-1139.76</v>
      </c>
      <c r="F34" s="2" t="s">
        <v>69</v>
      </c>
    </row>
    <row r="35">
      <c r="A35" s="2" t="s">
        <v>14881</v>
      </c>
      <c r="B35" s="2" t="s">
        <v>14882</v>
      </c>
      <c r="C35" s="2">
        <v>-16.29</v>
      </c>
      <c r="D35" s="2" t="s">
        <v>69</v>
      </c>
      <c r="E35" s="2">
        <v>-1109.76</v>
      </c>
      <c r="F35" s="2" t="s">
        <v>69</v>
      </c>
    </row>
    <row r="36">
      <c r="A36" s="2" t="s">
        <v>14885</v>
      </c>
      <c r="B36" s="2" t="s">
        <v>14886</v>
      </c>
      <c r="C36" s="2">
        <v>-41.44</v>
      </c>
      <c r="D36" s="2" t="s">
        <v>69</v>
      </c>
      <c r="E36" s="2">
        <v>-1114.87</v>
      </c>
      <c r="F36" s="2" t="s">
        <v>69</v>
      </c>
    </row>
    <row r="37">
      <c r="A37" s="2" t="s">
        <v>15218</v>
      </c>
      <c r="B37" s="2" t="s">
        <v>15219</v>
      </c>
      <c r="C37" s="2">
        <v>-31.47</v>
      </c>
      <c r="D37" s="2" t="s">
        <v>69</v>
      </c>
      <c r="E37" s="2">
        <v>-777.68</v>
      </c>
      <c r="F37" s="2" t="s">
        <v>69</v>
      </c>
    </row>
    <row r="38">
      <c r="A38" s="2" t="s">
        <v>14889</v>
      </c>
      <c r="B38" s="2" t="s">
        <v>14890</v>
      </c>
      <c r="C38" s="2">
        <v>-8.38</v>
      </c>
      <c r="D38" s="2" t="s">
        <v>69</v>
      </c>
      <c r="E38" s="2">
        <v>-1155.65</v>
      </c>
      <c r="F38" s="2" t="s">
        <v>69</v>
      </c>
    </row>
    <row r="39">
      <c r="A39" s="2" t="s">
        <v>7623</v>
      </c>
      <c r="B39" s="2" t="s">
        <v>14891</v>
      </c>
      <c r="C39" s="2">
        <v>-34.32</v>
      </c>
      <c r="D39" s="2" t="s">
        <v>69</v>
      </c>
      <c r="E39" s="2">
        <v>-1142.49</v>
      </c>
      <c r="F39" s="2" t="s">
        <v>69</v>
      </c>
    </row>
    <row r="40">
      <c r="A40" s="2" t="s">
        <v>14892</v>
      </c>
      <c r="B40" s="2" t="s">
        <v>14893</v>
      </c>
      <c r="C40" s="2">
        <v>-7.26</v>
      </c>
      <c r="D40" s="2" t="s">
        <v>69</v>
      </c>
      <c r="E40" s="2">
        <v>-1142.8</v>
      </c>
      <c r="F40" s="2" t="s">
        <v>69</v>
      </c>
    </row>
    <row r="41">
      <c r="A41" s="2" t="s">
        <v>15220</v>
      </c>
      <c r="B41" s="2" t="s">
        <v>15221</v>
      </c>
      <c r="C41" s="2">
        <v>-43.44</v>
      </c>
      <c r="D41" s="2" t="s">
        <v>69</v>
      </c>
      <c r="E41" s="2">
        <v>-1115.66</v>
      </c>
      <c r="F41" s="2" t="s">
        <v>69</v>
      </c>
    </row>
    <row r="42">
      <c r="A42" s="2" t="s">
        <v>10904</v>
      </c>
      <c r="B42" s="2" t="s">
        <v>14898</v>
      </c>
      <c r="C42" s="2">
        <v>-43.8</v>
      </c>
      <c r="D42" s="2" t="s">
        <v>69</v>
      </c>
      <c r="E42" s="2">
        <v>-1177</v>
      </c>
      <c r="F42" s="2" t="s">
        <v>69</v>
      </c>
    </row>
    <row r="43">
      <c r="A43" s="2" t="s">
        <v>7683</v>
      </c>
      <c r="B43" s="2" t="s">
        <v>14899</v>
      </c>
      <c r="C43" s="2">
        <v>-41.51</v>
      </c>
      <c r="D43" s="2" t="s">
        <v>69</v>
      </c>
      <c r="E43" s="2">
        <v>-1126.49</v>
      </c>
      <c r="F43" s="2" t="s">
        <v>69</v>
      </c>
    </row>
    <row r="44">
      <c r="A44" s="2" t="s">
        <v>7737</v>
      </c>
      <c r="B44" s="2" t="s">
        <v>14901</v>
      </c>
      <c r="C44" s="2">
        <v>-14.75</v>
      </c>
      <c r="D44" s="2" t="s">
        <v>69</v>
      </c>
      <c r="E44" s="2">
        <v>-1133.61</v>
      </c>
      <c r="F44" s="2" t="s">
        <v>69</v>
      </c>
    </row>
    <row r="45">
      <c r="A45" s="2" t="s">
        <v>14902</v>
      </c>
      <c r="B45" s="2" t="s">
        <v>14903</v>
      </c>
      <c r="C45" s="2">
        <v>-19.94</v>
      </c>
      <c r="D45" s="2" t="s">
        <v>69</v>
      </c>
      <c r="E45" s="2">
        <v>-1150.12</v>
      </c>
      <c r="F45" s="2" t="s">
        <v>69</v>
      </c>
    </row>
    <row r="46">
      <c r="A46" s="2" t="s">
        <v>7783</v>
      </c>
      <c r="B46" s="2" t="s">
        <v>14904</v>
      </c>
      <c r="C46" s="2">
        <v>-28.11</v>
      </c>
      <c r="D46" s="2" t="s">
        <v>69</v>
      </c>
      <c r="E46" s="2">
        <v>-1152.19</v>
      </c>
      <c r="F46" s="2" t="s">
        <v>69</v>
      </c>
    </row>
    <row r="47">
      <c r="A47" s="2" t="s">
        <v>14905</v>
      </c>
      <c r="B47" s="2" t="s">
        <v>14906</v>
      </c>
      <c r="C47" s="2">
        <v>-26.46</v>
      </c>
      <c r="D47" s="2" t="s">
        <v>69</v>
      </c>
      <c r="E47" s="2">
        <v>-1186.27</v>
      </c>
      <c r="F47" s="2" t="s">
        <v>69</v>
      </c>
    </row>
    <row r="48">
      <c r="A48" s="2" t="s">
        <v>7799</v>
      </c>
      <c r="B48" s="2" t="s">
        <v>14907</v>
      </c>
      <c r="C48" s="2">
        <v>-9.39</v>
      </c>
      <c r="D48" s="2" t="s">
        <v>69</v>
      </c>
      <c r="E48" s="2">
        <v>-1191.48</v>
      </c>
      <c r="F48" s="2" t="s">
        <v>69</v>
      </c>
    </row>
    <row r="49">
      <c r="A49" s="2" t="s">
        <v>14908</v>
      </c>
      <c r="B49" s="2" t="s">
        <v>14909</v>
      </c>
      <c r="C49" s="2">
        <v>-44.14</v>
      </c>
      <c r="D49" s="2" t="s">
        <v>69</v>
      </c>
      <c r="E49" s="2">
        <v>-1157.87</v>
      </c>
      <c r="F49" s="2" t="s">
        <v>69</v>
      </c>
    </row>
    <row r="50">
      <c r="A50" s="2" t="s">
        <v>14910</v>
      </c>
      <c r="B50" s="2" t="s">
        <v>14911</v>
      </c>
      <c r="C50" s="2">
        <v>-56.4</v>
      </c>
      <c r="D50" s="2" t="s">
        <v>69</v>
      </c>
      <c r="E50" s="2">
        <v>-1148.29</v>
      </c>
      <c r="F50" s="2" t="s">
        <v>69</v>
      </c>
    </row>
    <row r="51">
      <c r="A51" s="2" t="s">
        <v>7811</v>
      </c>
      <c r="B51" s="2" t="s">
        <v>14912</v>
      </c>
      <c r="C51" s="2">
        <v>-3.82</v>
      </c>
      <c r="D51" s="2" t="s">
        <v>69</v>
      </c>
      <c r="E51" s="2">
        <v>-1154.02</v>
      </c>
      <c r="F51" s="2" t="s">
        <v>69</v>
      </c>
    </row>
    <row r="52">
      <c r="A52" s="2" t="s">
        <v>7863</v>
      </c>
      <c r="B52" s="2" t="s">
        <v>14913</v>
      </c>
      <c r="C52" s="2">
        <v>-7.78</v>
      </c>
      <c r="D52" s="2" t="s">
        <v>69</v>
      </c>
      <c r="E52" s="2">
        <v>-1137.85</v>
      </c>
      <c r="F52" s="2" t="s">
        <v>69</v>
      </c>
    </row>
    <row r="53">
      <c r="A53" s="2" t="s">
        <v>7871</v>
      </c>
      <c r="B53" s="2" t="s">
        <v>15222</v>
      </c>
      <c r="C53" s="2">
        <v>-15.4</v>
      </c>
      <c r="D53" s="2" t="s">
        <v>69</v>
      </c>
      <c r="E53" s="2">
        <v>-834.51</v>
      </c>
      <c r="F53" s="2" t="s">
        <v>69</v>
      </c>
    </row>
    <row r="54">
      <c r="A54" s="2" t="s">
        <v>14914</v>
      </c>
      <c r="B54" s="2" t="s">
        <v>14915</v>
      </c>
      <c r="C54" s="2">
        <v>-10.47</v>
      </c>
      <c r="D54" s="2" t="s">
        <v>69</v>
      </c>
      <c r="E54" s="2">
        <v>-834.51</v>
      </c>
      <c r="F54" s="2" t="s">
        <v>69</v>
      </c>
    </row>
    <row r="55">
      <c r="A55" s="2" t="s">
        <v>10990</v>
      </c>
      <c r="B55" s="2" t="s">
        <v>14916</v>
      </c>
      <c r="C55" s="2">
        <v>-12.04</v>
      </c>
      <c r="D55" s="2" t="s">
        <v>69</v>
      </c>
      <c r="E55" s="2">
        <v>-1120.66</v>
      </c>
      <c r="F55" s="2" t="s">
        <v>69</v>
      </c>
    </row>
    <row r="56">
      <c r="A56" s="2" t="s">
        <v>14917</v>
      </c>
      <c r="B56" s="2" t="s">
        <v>14918</v>
      </c>
      <c r="C56" s="2">
        <v>-51.11</v>
      </c>
      <c r="D56" s="2" t="s">
        <v>69</v>
      </c>
      <c r="E56" s="2">
        <v>-1121.88</v>
      </c>
      <c r="F56" s="2" t="s">
        <v>69</v>
      </c>
    </row>
    <row r="57">
      <c r="A57" s="2" t="s">
        <v>15223</v>
      </c>
      <c r="B57" s="2" t="s">
        <v>15224</v>
      </c>
      <c r="C57" s="2">
        <v>-12.98</v>
      </c>
      <c r="D57" s="2" t="s">
        <v>69</v>
      </c>
      <c r="E57" s="2">
        <v>-1129.67</v>
      </c>
      <c r="F57" s="2" t="s">
        <v>69</v>
      </c>
    </row>
    <row r="58">
      <c r="A58" s="2" t="s">
        <v>7917</v>
      </c>
      <c r="B58" s="2" t="s">
        <v>14919</v>
      </c>
      <c r="C58" s="2">
        <v>-51.04</v>
      </c>
      <c r="D58" s="2" t="s">
        <v>69</v>
      </c>
      <c r="E58" s="2">
        <v>-1100.5</v>
      </c>
      <c r="F58" s="2" t="s">
        <v>69</v>
      </c>
    </row>
    <row r="59">
      <c r="A59" s="2" t="s">
        <v>14920</v>
      </c>
      <c r="B59" s="2" t="s">
        <v>14921</v>
      </c>
      <c r="C59" s="2">
        <v>-52.19</v>
      </c>
      <c r="D59" s="2" t="s">
        <v>69</v>
      </c>
      <c r="E59" s="2">
        <v>-1182.69</v>
      </c>
      <c r="F59" s="2" t="s">
        <v>69</v>
      </c>
    </row>
    <row r="60">
      <c r="A60" s="2" t="s">
        <v>14922</v>
      </c>
      <c r="B60" s="2" t="s">
        <v>14923</v>
      </c>
      <c r="C60" s="2">
        <v>-81.76</v>
      </c>
      <c r="D60" s="2" t="s">
        <v>69</v>
      </c>
      <c r="E60" s="2">
        <v>-1130.69</v>
      </c>
      <c r="F60" s="2" t="s">
        <v>69</v>
      </c>
    </row>
    <row r="61">
      <c r="A61" s="2" t="s">
        <v>11017</v>
      </c>
      <c r="B61" s="2" t="s">
        <v>14924</v>
      </c>
      <c r="C61" s="2">
        <v>-24.6</v>
      </c>
      <c r="D61" s="2" t="s">
        <v>69</v>
      </c>
      <c r="E61" s="2">
        <v>-1127.01</v>
      </c>
      <c r="F61" s="2" t="s">
        <v>69</v>
      </c>
    </row>
    <row r="62">
      <c r="A62" s="2" t="s">
        <v>11019</v>
      </c>
      <c r="B62" s="2" t="s">
        <v>15225</v>
      </c>
      <c r="C62" s="2">
        <v>-142.68</v>
      </c>
      <c r="D62" s="2" t="s">
        <v>69</v>
      </c>
      <c r="E62" s="2">
        <v>-1127.19</v>
      </c>
      <c r="F62" s="2" t="s">
        <v>69</v>
      </c>
    </row>
    <row r="63">
      <c r="A63" s="2" t="s">
        <v>14926</v>
      </c>
      <c r="B63" s="2" t="s">
        <v>14927</v>
      </c>
      <c r="C63" s="2">
        <v>-8.69</v>
      </c>
      <c r="D63" s="2" t="s">
        <v>69</v>
      </c>
      <c r="E63" s="2">
        <v>-293.7</v>
      </c>
      <c r="F63" s="2" t="s">
        <v>69</v>
      </c>
    </row>
    <row r="64">
      <c r="A64" s="2" t="s">
        <v>14928</v>
      </c>
      <c r="B64" s="2" t="s">
        <v>14929</v>
      </c>
      <c r="C64" s="2">
        <v>-14.97</v>
      </c>
      <c r="D64" s="2" t="s">
        <v>69</v>
      </c>
      <c r="E64" s="2">
        <v>-1128.06</v>
      </c>
      <c r="F64" s="2" t="s">
        <v>69</v>
      </c>
    </row>
    <row r="65">
      <c r="A65" s="2" t="s">
        <v>7999</v>
      </c>
      <c r="B65" s="2" t="s">
        <v>15226</v>
      </c>
      <c r="C65" s="2">
        <v>-27.98</v>
      </c>
      <c r="D65" s="2" t="s">
        <v>69</v>
      </c>
      <c r="E65" s="2">
        <v>-1089.94</v>
      </c>
      <c r="F65" s="2" t="s">
        <v>69</v>
      </c>
    </row>
    <row r="66">
      <c r="A66" s="2" t="s">
        <v>8003</v>
      </c>
      <c r="B66" s="2" t="s">
        <v>14930</v>
      </c>
      <c r="C66" s="2">
        <v>-105.36</v>
      </c>
      <c r="D66" s="2" t="s">
        <v>69</v>
      </c>
      <c r="E66" s="2">
        <v>-1103.13</v>
      </c>
      <c r="F66" s="2" t="s">
        <v>69</v>
      </c>
    </row>
    <row r="67">
      <c r="A67" s="2" t="s">
        <v>14931</v>
      </c>
      <c r="B67" s="2" t="s">
        <v>14932</v>
      </c>
      <c r="C67" s="2">
        <v>-4.45</v>
      </c>
      <c r="D67" s="2" t="s">
        <v>69</v>
      </c>
      <c r="E67" s="2">
        <v>-1165.26</v>
      </c>
      <c r="F67" s="2" t="s">
        <v>69</v>
      </c>
    </row>
    <row r="68">
      <c r="A68" s="2" t="s">
        <v>8021</v>
      </c>
      <c r="B68" s="2" t="s">
        <v>14933</v>
      </c>
      <c r="C68" s="2">
        <v>-27.61</v>
      </c>
      <c r="D68" s="2" t="s">
        <v>69</v>
      </c>
      <c r="E68" s="2">
        <v>-1133.38</v>
      </c>
      <c r="F68" s="2" t="s">
        <v>69</v>
      </c>
    </row>
    <row r="69">
      <c r="A69" s="2" t="s">
        <v>11055</v>
      </c>
      <c r="B69" s="2" t="s">
        <v>14934</v>
      </c>
      <c r="C69" s="2">
        <v>-2.5</v>
      </c>
      <c r="D69" s="2" t="s">
        <v>69</v>
      </c>
      <c r="E69" s="2">
        <v>-1137.46</v>
      </c>
      <c r="F69" s="2" t="s">
        <v>69</v>
      </c>
    </row>
    <row r="70">
      <c r="A70" s="2" t="s">
        <v>8033</v>
      </c>
      <c r="B70" s="2" t="s">
        <v>15227</v>
      </c>
      <c r="C70" s="2">
        <v>-11.75</v>
      </c>
      <c r="D70" s="2" t="s">
        <v>69</v>
      </c>
      <c r="E70" s="2">
        <v>-1150.35</v>
      </c>
      <c r="F70" s="2" t="s">
        <v>69</v>
      </c>
    </row>
    <row r="71">
      <c r="A71" s="2" t="s">
        <v>8043</v>
      </c>
      <c r="B71" s="2" t="s">
        <v>15228</v>
      </c>
      <c r="C71" s="2">
        <v>-5.14</v>
      </c>
      <c r="D71" s="2" t="s">
        <v>69</v>
      </c>
      <c r="E71" s="2">
        <v>-324.55</v>
      </c>
      <c r="F71" s="2" t="s">
        <v>69</v>
      </c>
    </row>
    <row r="72">
      <c r="A72" s="2" t="s">
        <v>15229</v>
      </c>
      <c r="B72" s="2" t="s">
        <v>15230</v>
      </c>
      <c r="C72" s="2">
        <v>-140.63</v>
      </c>
      <c r="D72" s="2" t="s">
        <v>69</v>
      </c>
      <c r="E72" s="2">
        <v>-1134.92</v>
      </c>
      <c r="F72" s="2" t="s">
        <v>69</v>
      </c>
    </row>
    <row r="73">
      <c r="A73" s="2" t="s">
        <v>15231</v>
      </c>
      <c r="B73" s="2" t="s">
        <v>14473</v>
      </c>
      <c r="C73" s="2">
        <v>-45.97</v>
      </c>
      <c r="D73" s="2" t="s">
        <v>69</v>
      </c>
      <c r="E73" s="2">
        <v>-1151.66</v>
      </c>
      <c r="F73" s="2" t="s">
        <v>69</v>
      </c>
    </row>
    <row r="74">
      <c r="A74" s="2" t="s">
        <v>14940</v>
      </c>
      <c r="B74" s="2" t="s">
        <v>14941</v>
      </c>
      <c r="C74" s="2">
        <v>-27.5</v>
      </c>
      <c r="D74" s="2" t="s">
        <v>69</v>
      </c>
      <c r="E74" s="2">
        <v>-1116.35</v>
      </c>
      <c r="F74" s="2" t="s">
        <v>69</v>
      </c>
    </row>
    <row r="75">
      <c r="A75" s="2" t="s">
        <v>15232</v>
      </c>
      <c r="B75" s="2" t="s">
        <v>15233</v>
      </c>
      <c r="C75" s="2">
        <v>-20.07</v>
      </c>
      <c r="D75" s="2" t="s">
        <v>69</v>
      </c>
      <c r="E75" s="2">
        <v>-834.51</v>
      </c>
      <c r="F75" s="2" t="s">
        <v>69</v>
      </c>
    </row>
    <row r="76">
      <c r="A76" s="2" t="s">
        <v>14942</v>
      </c>
      <c r="B76" s="2" t="s">
        <v>14943</v>
      </c>
      <c r="C76" s="2">
        <v>-11.42</v>
      </c>
      <c r="D76" s="2" t="s">
        <v>69</v>
      </c>
      <c r="E76" s="2">
        <v>-1143.93</v>
      </c>
      <c r="F76" s="2" t="s">
        <v>69</v>
      </c>
    </row>
    <row r="77">
      <c r="A77" s="2" t="s">
        <v>14946</v>
      </c>
      <c r="B77" s="2" t="s">
        <v>14947</v>
      </c>
      <c r="C77" s="2">
        <v>-35.13</v>
      </c>
      <c r="D77" s="2" t="s">
        <v>69</v>
      </c>
      <c r="E77" s="2">
        <v>-1127.87</v>
      </c>
      <c r="F77" s="2" t="s">
        <v>69</v>
      </c>
    </row>
    <row r="78">
      <c r="A78" s="2" t="s">
        <v>11113</v>
      </c>
      <c r="B78" s="2" t="s">
        <v>14950</v>
      </c>
      <c r="C78" s="2">
        <v>-14.85</v>
      </c>
      <c r="D78" s="2" t="s">
        <v>69</v>
      </c>
      <c r="E78" s="2">
        <v>-834.51</v>
      </c>
      <c r="F78" s="2" t="s">
        <v>69</v>
      </c>
    </row>
    <row r="79">
      <c r="A79" s="2" t="s">
        <v>14951</v>
      </c>
      <c r="B79" s="2" t="s">
        <v>14952</v>
      </c>
      <c r="C79" s="2">
        <v>-20.55</v>
      </c>
      <c r="D79" s="2" t="s">
        <v>69</v>
      </c>
      <c r="E79" s="2">
        <v>-1129.52</v>
      </c>
      <c r="F79" s="2" t="s">
        <v>69</v>
      </c>
    </row>
    <row r="80">
      <c r="A80" s="2" t="s">
        <v>15234</v>
      </c>
      <c r="B80" s="2" t="s">
        <v>15235</v>
      </c>
      <c r="C80" s="2">
        <v>-22.05</v>
      </c>
      <c r="D80" s="2" t="s">
        <v>69</v>
      </c>
      <c r="E80" s="2">
        <v>-1150.17</v>
      </c>
      <c r="F80" s="2" t="s">
        <v>69</v>
      </c>
    </row>
    <row r="81">
      <c r="A81" s="2" t="s">
        <v>14953</v>
      </c>
      <c r="B81" s="2" t="s">
        <v>14954</v>
      </c>
      <c r="C81" s="2">
        <v>-115.84</v>
      </c>
      <c r="D81" s="2" t="s">
        <v>69</v>
      </c>
      <c r="E81" s="2">
        <v>-1141</v>
      </c>
      <c r="F81" s="2" t="s">
        <v>69</v>
      </c>
    </row>
    <row r="82">
      <c r="A82" s="2" t="s">
        <v>14955</v>
      </c>
      <c r="B82" s="2" t="s">
        <v>14956</v>
      </c>
      <c r="C82" s="2">
        <v>-33.22</v>
      </c>
      <c r="D82" s="2" t="s">
        <v>69</v>
      </c>
      <c r="E82" s="2">
        <v>-1125.99</v>
      </c>
      <c r="F82" s="2" t="s">
        <v>69</v>
      </c>
    </row>
    <row r="83">
      <c r="A83" s="2" t="s">
        <v>8192</v>
      </c>
      <c r="B83" s="2" t="s">
        <v>15236</v>
      </c>
      <c r="C83" s="2">
        <v>-45.63</v>
      </c>
      <c r="D83" s="2" t="s">
        <v>69</v>
      </c>
      <c r="E83" s="2">
        <v>-1108.4</v>
      </c>
      <c r="F83" s="2" t="s">
        <v>69</v>
      </c>
    </row>
    <row r="84">
      <c r="A84" s="2" t="s">
        <v>14957</v>
      </c>
      <c r="B84" s="2" t="s">
        <v>14958</v>
      </c>
      <c r="C84" s="2">
        <v>-21.22</v>
      </c>
      <c r="D84" s="2" t="s">
        <v>69</v>
      </c>
      <c r="E84" s="2">
        <v>-1201.9</v>
      </c>
      <c r="F84" s="2" t="s">
        <v>69</v>
      </c>
    </row>
    <row r="85">
      <c r="A85" s="2" t="s">
        <v>8200</v>
      </c>
      <c r="B85" s="2" t="s">
        <v>14959</v>
      </c>
      <c r="C85" s="2">
        <v>-19.28</v>
      </c>
      <c r="D85" s="2" t="s">
        <v>69</v>
      </c>
      <c r="E85" s="2">
        <v>-1125.96</v>
      </c>
      <c r="F85" s="2" t="s">
        <v>69</v>
      </c>
    </row>
    <row r="86">
      <c r="A86" s="2" t="s">
        <v>14961</v>
      </c>
      <c r="B86" s="2" t="s">
        <v>14962</v>
      </c>
      <c r="C86" s="2">
        <v>-23.63</v>
      </c>
      <c r="D86" s="2" t="s">
        <v>69</v>
      </c>
      <c r="E86" s="2">
        <v>-1119.68</v>
      </c>
      <c r="F86" s="2" t="s">
        <v>69</v>
      </c>
    </row>
    <row r="87">
      <c r="A87" s="2" t="s">
        <v>8312</v>
      </c>
      <c r="B87" s="2" t="s">
        <v>14963</v>
      </c>
      <c r="C87" s="2">
        <v>-59.03</v>
      </c>
      <c r="D87" s="2" t="s">
        <v>69</v>
      </c>
      <c r="E87" s="2">
        <v>-1121.62</v>
      </c>
      <c r="F87" s="2" t="s">
        <v>69</v>
      </c>
    </row>
    <row r="88">
      <c r="A88" s="2" t="s">
        <v>8314</v>
      </c>
      <c r="B88" s="2" t="s">
        <v>14964</v>
      </c>
      <c r="C88" s="2">
        <v>-8.63</v>
      </c>
      <c r="D88" s="2" t="s">
        <v>69</v>
      </c>
      <c r="E88" s="2">
        <v>-1174.32</v>
      </c>
      <c r="F88" s="2" t="s">
        <v>69</v>
      </c>
    </row>
    <row r="89">
      <c r="A89" s="2" t="s">
        <v>11193</v>
      </c>
      <c r="B89" s="2" t="s">
        <v>14965</v>
      </c>
      <c r="C89" s="2">
        <v>-63.55</v>
      </c>
      <c r="D89" s="2" t="s">
        <v>69</v>
      </c>
      <c r="E89" s="2">
        <v>-383.19</v>
      </c>
      <c r="F89" s="2" t="s">
        <v>69</v>
      </c>
    </row>
    <row r="90">
      <c r="A90" s="2" t="s">
        <v>14966</v>
      </c>
      <c r="B90" s="2" t="s">
        <v>14967</v>
      </c>
      <c r="C90" s="2">
        <v>-19.4</v>
      </c>
      <c r="D90" s="2" t="s">
        <v>69</v>
      </c>
      <c r="E90" s="2">
        <v>-1156.32</v>
      </c>
      <c r="F90" s="2" t="s">
        <v>69</v>
      </c>
    </row>
    <row r="91">
      <c r="A91" s="2" t="s">
        <v>15237</v>
      </c>
      <c r="B91" s="2" t="s">
        <v>15238</v>
      </c>
      <c r="C91" s="2">
        <v>-3.63</v>
      </c>
      <c r="D91" s="2" t="s">
        <v>69</v>
      </c>
      <c r="E91" s="2">
        <v>-315.19</v>
      </c>
      <c r="F91" s="2" t="s">
        <v>69</v>
      </c>
    </row>
    <row r="92">
      <c r="A92" s="2" t="s">
        <v>14968</v>
      </c>
      <c r="B92" s="2" t="s">
        <v>14969</v>
      </c>
      <c r="C92" s="2">
        <v>-38.69</v>
      </c>
      <c r="D92" s="2" t="s">
        <v>69</v>
      </c>
      <c r="E92" s="2">
        <v>-834.51</v>
      </c>
      <c r="F92" s="2" t="s">
        <v>69</v>
      </c>
    </row>
    <row r="93">
      <c r="A93" s="2" t="s">
        <v>11231</v>
      </c>
      <c r="B93" s="2" t="s">
        <v>14970</v>
      </c>
      <c r="C93" s="2">
        <v>-16.15</v>
      </c>
      <c r="D93" s="2" t="s">
        <v>69</v>
      </c>
      <c r="E93" s="2">
        <v>-255.36</v>
      </c>
      <c r="F93" s="2" t="s">
        <v>69</v>
      </c>
    </row>
    <row r="94">
      <c r="A94" s="2" t="s">
        <v>14971</v>
      </c>
      <c r="B94" s="2" t="s">
        <v>14972</v>
      </c>
      <c r="C94" s="2">
        <v>-43.28</v>
      </c>
      <c r="D94" s="2" t="s">
        <v>69</v>
      </c>
      <c r="E94" s="2">
        <v>-834.51</v>
      </c>
      <c r="F94" s="2" t="s">
        <v>69</v>
      </c>
    </row>
    <row r="95">
      <c r="A95" s="2" t="s">
        <v>11237</v>
      </c>
      <c r="B95" s="2" t="s">
        <v>15239</v>
      </c>
      <c r="C95" s="2">
        <v>-122.47</v>
      </c>
      <c r="D95" s="2" t="s">
        <v>69</v>
      </c>
      <c r="E95" s="2">
        <v>-1007.89</v>
      </c>
      <c r="F95" s="2" t="s">
        <v>69</v>
      </c>
    </row>
    <row r="96">
      <c r="A96" s="2" t="s">
        <v>12761</v>
      </c>
      <c r="B96" s="2" t="s">
        <v>12762</v>
      </c>
      <c r="C96" s="2">
        <v>-30.06</v>
      </c>
      <c r="D96" s="2" t="s">
        <v>69</v>
      </c>
      <c r="E96" s="2">
        <v>-299.35</v>
      </c>
      <c r="F96" s="2" t="s">
        <v>69</v>
      </c>
    </row>
    <row r="97">
      <c r="A97" s="2" t="s">
        <v>14974</v>
      </c>
      <c r="B97" s="2" t="s">
        <v>13807</v>
      </c>
      <c r="C97" s="2">
        <v>-25.99</v>
      </c>
      <c r="D97" s="2" t="s">
        <v>69</v>
      </c>
      <c r="E97" s="2">
        <v>-834.51</v>
      </c>
      <c r="F97" s="2" t="s">
        <v>69</v>
      </c>
    </row>
    <row r="98">
      <c r="A98" s="2" t="s">
        <v>14975</v>
      </c>
      <c r="B98" s="2" t="s">
        <v>14976</v>
      </c>
      <c r="C98" s="2">
        <v>-127.04</v>
      </c>
      <c r="D98" s="2" t="s">
        <v>69</v>
      </c>
      <c r="E98" s="2">
        <v>-1130.64</v>
      </c>
      <c r="F98" s="2" t="s">
        <v>69</v>
      </c>
    </row>
    <row r="99">
      <c r="A99" s="2" t="s">
        <v>15240</v>
      </c>
      <c r="B99" s="2" t="s">
        <v>15241</v>
      </c>
      <c r="C99" s="2">
        <v>-9.05</v>
      </c>
      <c r="D99" s="2" t="s">
        <v>69</v>
      </c>
      <c r="E99" s="2">
        <v>-834.51</v>
      </c>
      <c r="F99" s="2" t="s">
        <v>69</v>
      </c>
    </row>
    <row r="100">
      <c r="A100" s="2" t="s">
        <v>14977</v>
      </c>
      <c r="B100" s="2" t="s">
        <v>14978</v>
      </c>
      <c r="C100" s="2">
        <v>-51.92</v>
      </c>
      <c r="D100" s="2" t="s">
        <v>69</v>
      </c>
      <c r="E100" s="2">
        <v>-1139.06</v>
      </c>
      <c r="F100" s="2" t="s">
        <v>69</v>
      </c>
    </row>
    <row r="101">
      <c r="A101" s="2" t="s">
        <v>62</v>
      </c>
      <c r="B101" s="2" t="s">
        <v>14979</v>
      </c>
      <c r="C101" s="2">
        <v>-5.2</v>
      </c>
      <c r="D101" s="2" t="s">
        <v>69</v>
      </c>
      <c r="E101" s="2">
        <v>-1114.07</v>
      </c>
      <c r="F101" s="2" t="s">
        <v>69</v>
      </c>
    </row>
    <row r="102">
      <c r="A102" s="2" t="s">
        <v>14980</v>
      </c>
      <c r="B102" s="2" t="s">
        <v>14981</v>
      </c>
      <c r="C102" s="2">
        <v>-12.49</v>
      </c>
      <c r="D102" s="2" t="s">
        <v>69</v>
      </c>
      <c r="E102" s="2">
        <v>-1105.4</v>
      </c>
      <c r="F102" s="2" t="s">
        <v>69</v>
      </c>
    </row>
    <row r="103">
      <c r="A103" s="2" t="s">
        <v>8489</v>
      </c>
      <c r="B103" s="2" t="s">
        <v>14982</v>
      </c>
      <c r="C103" s="2">
        <v>-117.21</v>
      </c>
      <c r="D103" s="2" t="s">
        <v>69</v>
      </c>
      <c r="E103" s="2">
        <v>-834.51</v>
      </c>
      <c r="F103" s="2" t="s">
        <v>69</v>
      </c>
    </row>
    <row r="104">
      <c r="A104" s="2" t="s">
        <v>15242</v>
      </c>
      <c r="B104" s="2" t="s">
        <v>15243</v>
      </c>
      <c r="C104" s="2">
        <v>-153.75</v>
      </c>
      <c r="D104" s="2" t="s">
        <v>69</v>
      </c>
      <c r="E104" s="2">
        <v>-1117.75</v>
      </c>
      <c r="F104" s="2" t="s">
        <v>69</v>
      </c>
    </row>
    <row r="105">
      <c r="A105" s="2" t="s">
        <v>14983</v>
      </c>
      <c r="B105" s="2" t="s">
        <v>14984</v>
      </c>
      <c r="C105" s="2">
        <v>-31.07</v>
      </c>
      <c r="D105" s="2" t="s">
        <v>69</v>
      </c>
      <c r="E105" s="2">
        <v>-1088.08</v>
      </c>
      <c r="F105" s="2" t="s">
        <v>69</v>
      </c>
    </row>
    <row r="106">
      <c r="A106" s="2" t="s">
        <v>14985</v>
      </c>
      <c r="B106" s="2" t="s">
        <v>13832</v>
      </c>
      <c r="C106" s="2">
        <v>-31.29</v>
      </c>
      <c r="D106" s="2" t="s">
        <v>69</v>
      </c>
      <c r="E106" s="2">
        <v>-1126.74</v>
      </c>
      <c r="F106" s="2" t="s">
        <v>69</v>
      </c>
    </row>
    <row r="107">
      <c r="A107" s="2" t="s">
        <v>8529</v>
      </c>
      <c r="B107" s="2" t="s">
        <v>15244</v>
      </c>
      <c r="C107" s="2">
        <v>-95.62</v>
      </c>
      <c r="D107" s="2" t="s">
        <v>69</v>
      </c>
      <c r="E107" s="2">
        <v>-1114.02</v>
      </c>
      <c r="F107" s="2" t="s">
        <v>69</v>
      </c>
    </row>
    <row r="108">
      <c r="A108" s="2" t="s">
        <v>15245</v>
      </c>
      <c r="B108" s="2" t="s">
        <v>15246</v>
      </c>
      <c r="C108" s="2">
        <v>-78.94</v>
      </c>
      <c r="D108" s="2" t="s">
        <v>69</v>
      </c>
      <c r="E108" s="2">
        <v>-641.01</v>
      </c>
      <c r="F108" s="2" t="s">
        <v>69</v>
      </c>
    </row>
    <row r="109">
      <c r="A109" s="2" t="s">
        <v>14986</v>
      </c>
      <c r="B109" s="2" t="s">
        <v>14987</v>
      </c>
      <c r="C109" s="2">
        <v>-33.45</v>
      </c>
      <c r="D109" s="2" t="s">
        <v>69</v>
      </c>
      <c r="E109" s="2">
        <v>-1124.55</v>
      </c>
      <c r="F109" s="2" t="s">
        <v>69</v>
      </c>
    </row>
    <row r="110">
      <c r="A110" s="2" t="s">
        <v>11324</v>
      </c>
      <c r="B110" s="2" t="s">
        <v>14988</v>
      </c>
      <c r="C110" s="2">
        <v>-25.47</v>
      </c>
      <c r="D110" s="2" t="s">
        <v>69</v>
      </c>
      <c r="E110" s="2">
        <v>-1109.84</v>
      </c>
      <c r="F110" s="2" t="s">
        <v>69</v>
      </c>
    </row>
    <row r="111">
      <c r="A111" s="2" t="s">
        <v>8587</v>
      </c>
      <c r="B111" s="2" t="s">
        <v>14991</v>
      </c>
      <c r="C111" s="2">
        <v>-47.91</v>
      </c>
      <c r="D111" s="2" t="s">
        <v>69</v>
      </c>
      <c r="E111" s="2">
        <v>-1124.83</v>
      </c>
      <c r="F111" s="2" t="s">
        <v>69</v>
      </c>
    </row>
    <row r="112">
      <c r="A112" s="2" t="s">
        <v>14992</v>
      </c>
      <c r="B112" s="2" t="s">
        <v>14993</v>
      </c>
      <c r="C112" s="2">
        <v>-20.46</v>
      </c>
      <c r="D112" s="2" t="s">
        <v>69</v>
      </c>
      <c r="E112" s="2">
        <v>-1148.71</v>
      </c>
      <c r="F112" s="2" t="s">
        <v>69</v>
      </c>
    </row>
    <row r="113">
      <c r="A113" s="2" t="s">
        <v>8621</v>
      </c>
      <c r="B113" s="2" t="s">
        <v>14994</v>
      </c>
      <c r="C113" s="2">
        <v>-11.02</v>
      </c>
      <c r="D113" s="2" t="s">
        <v>69</v>
      </c>
      <c r="E113" s="2">
        <v>-1095.81</v>
      </c>
      <c r="F113" s="2" t="s">
        <v>69</v>
      </c>
    </row>
    <row r="114">
      <c r="A114" s="2" t="s">
        <v>14995</v>
      </c>
      <c r="B114" s="2" t="s">
        <v>14996</v>
      </c>
      <c r="C114" s="2">
        <v>-5.44</v>
      </c>
      <c r="D114" s="2" t="s">
        <v>69</v>
      </c>
      <c r="E114" s="2">
        <v>-302.2</v>
      </c>
      <c r="F114" s="2" t="s">
        <v>69</v>
      </c>
    </row>
    <row r="115">
      <c r="A115" s="2" t="s">
        <v>8629</v>
      </c>
      <c r="B115" s="2" t="s">
        <v>14997</v>
      </c>
      <c r="C115" s="2">
        <v>-35.9</v>
      </c>
      <c r="D115" s="2" t="s">
        <v>69</v>
      </c>
      <c r="E115" s="2">
        <v>-1133.21</v>
      </c>
      <c r="F115" s="2" t="s">
        <v>69</v>
      </c>
    </row>
    <row r="116">
      <c r="A116" s="2" t="s">
        <v>14999</v>
      </c>
      <c r="B116" s="2" t="s">
        <v>15000</v>
      </c>
      <c r="C116" s="2">
        <v>-73.02</v>
      </c>
      <c r="D116" s="2" t="s">
        <v>69</v>
      </c>
      <c r="E116" s="2">
        <v>-1133.31</v>
      </c>
      <c r="F116" s="2" t="s">
        <v>69</v>
      </c>
    </row>
    <row r="117">
      <c r="A117" s="2" t="s">
        <v>15247</v>
      </c>
      <c r="B117" s="2" t="s">
        <v>15248</v>
      </c>
      <c r="C117" s="2">
        <v>-18.06</v>
      </c>
      <c r="D117" s="2" t="s">
        <v>69</v>
      </c>
      <c r="E117" s="2">
        <v>-1127.1</v>
      </c>
      <c r="F117" s="2" t="s">
        <v>69</v>
      </c>
    </row>
    <row r="118">
      <c r="A118" s="2" t="s">
        <v>15249</v>
      </c>
      <c r="B118" s="2" t="s">
        <v>15250</v>
      </c>
      <c r="C118" s="2">
        <v>-66.23</v>
      </c>
      <c r="D118" s="2" t="s">
        <v>69</v>
      </c>
      <c r="E118" s="2">
        <v>-834.51</v>
      </c>
      <c r="F118" s="2" t="s">
        <v>69</v>
      </c>
    </row>
    <row r="119">
      <c r="A119" s="2" t="s">
        <v>15251</v>
      </c>
      <c r="B119" s="2" t="s">
        <v>15252</v>
      </c>
      <c r="C119" s="2">
        <v>-64.97</v>
      </c>
      <c r="D119" s="2" t="s">
        <v>69</v>
      </c>
      <c r="E119" s="2">
        <v>-1110.38</v>
      </c>
      <c r="F119" s="2" t="s">
        <v>69</v>
      </c>
    </row>
    <row r="120">
      <c r="A120" s="2" t="s">
        <v>15002</v>
      </c>
      <c r="B120" s="2" t="s">
        <v>15003</v>
      </c>
      <c r="C120" s="2">
        <v>-69.26</v>
      </c>
      <c r="D120" s="2" t="s">
        <v>69</v>
      </c>
      <c r="E120" s="2">
        <v>-1121.31</v>
      </c>
      <c r="F120" s="2" t="s">
        <v>69</v>
      </c>
    </row>
    <row r="121">
      <c r="A121" s="2" t="s">
        <v>15253</v>
      </c>
      <c r="B121" s="2" t="s">
        <v>15254</v>
      </c>
      <c r="C121" s="2">
        <v>-4.04</v>
      </c>
      <c r="D121" s="2" t="s">
        <v>69</v>
      </c>
      <c r="E121" s="2">
        <v>-834.51</v>
      </c>
      <c r="F121" s="2" t="s">
        <v>69</v>
      </c>
    </row>
    <row r="122">
      <c r="A122" s="2" t="s">
        <v>11412</v>
      </c>
      <c r="B122" s="2" t="s">
        <v>15004</v>
      </c>
      <c r="C122" s="2">
        <v>-15.72</v>
      </c>
      <c r="D122" s="2" t="s">
        <v>69</v>
      </c>
      <c r="E122" s="2">
        <v>-1141.44</v>
      </c>
      <c r="F122" s="2" t="s">
        <v>69</v>
      </c>
    </row>
    <row r="123">
      <c r="A123" s="2" t="s">
        <v>15007</v>
      </c>
      <c r="B123" s="2" t="s">
        <v>15008</v>
      </c>
      <c r="C123" s="2">
        <v>-111.57</v>
      </c>
      <c r="D123" s="2" t="s">
        <v>69</v>
      </c>
      <c r="E123" s="2">
        <v>-1138.02</v>
      </c>
      <c r="F123" s="2" t="s">
        <v>69</v>
      </c>
    </row>
    <row r="124">
      <c r="A124" s="2" t="s">
        <v>15255</v>
      </c>
      <c r="B124" s="2" t="s">
        <v>15256</v>
      </c>
      <c r="C124" s="2">
        <v>-63.61</v>
      </c>
      <c r="D124" s="2" t="s">
        <v>69</v>
      </c>
      <c r="E124" s="2">
        <v>-818.02</v>
      </c>
      <c r="F124" s="2" t="s">
        <v>69</v>
      </c>
    </row>
    <row r="125">
      <c r="A125" s="2" t="s">
        <v>11430</v>
      </c>
      <c r="B125" s="2" t="s">
        <v>15015</v>
      </c>
      <c r="C125" s="2">
        <v>-57.41</v>
      </c>
      <c r="D125" s="2" t="s">
        <v>69</v>
      </c>
      <c r="E125" s="2">
        <v>-1146.52</v>
      </c>
      <c r="F125" s="2" t="s">
        <v>69</v>
      </c>
    </row>
    <row r="126">
      <c r="A126" s="2" t="s">
        <v>15016</v>
      </c>
      <c r="B126" s="2" t="s">
        <v>15017</v>
      </c>
      <c r="C126" s="2">
        <v>-64.86</v>
      </c>
      <c r="D126" s="2" t="s">
        <v>69</v>
      </c>
      <c r="E126" s="2">
        <v>-523.46</v>
      </c>
      <c r="F126" s="2" t="s">
        <v>69</v>
      </c>
    </row>
    <row r="127">
      <c r="A127" s="2" t="s">
        <v>15018</v>
      </c>
      <c r="B127" s="2" t="s">
        <v>15019</v>
      </c>
      <c r="C127" s="2">
        <v>-288.93</v>
      </c>
      <c r="D127" s="2" t="s">
        <v>69</v>
      </c>
      <c r="E127" s="2">
        <v>-1126.82</v>
      </c>
      <c r="F127" s="2" t="s">
        <v>69</v>
      </c>
    </row>
    <row r="128">
      <c r="A128" s="2" t="s">
        <v>15021</v>
      </c>
      <c r="B128" s="2" t="s">
        <v>15022</v>
      </c>
      <c r="C128" s="2">
        <v>-34.66</v>
      </c>
      <c r="D128" s="2" t="s">
        <v>69</v>
      </c>
      <c r="E128" s="2">
        <v>-1168.92</v>
      </c>
      <c r="F128" s="2" t="s">
        <v>69</v>
      </c>
    </row>
    <row r="129">
      <c r="A129" s="2" t="s">
        <v>15257</v>
      </c>
      <c r="B129" s="2" t="s">
        <v>15258</v>
      </c>
      <c r="C129" s="2">
        <v>-44.66</v>
      </c>
      <c r="D129" s="2" t="s">
        <v>69</v>
      </c>
      <c r="E129" s="2">
        <v>-1162.09</v>
      </c>
      <c r="F129" s="2" t="s">
        <v>69</v>
      </c>
    </row>
    <row r="130">
      <c r="A130" s="2" t="s">
        <v>8847</v>
      </c>
      <c r="B130" s="2" t="s">
        <v>15023</v>
      </c>
      <c r="C130" s="2">
        <v>-12</v>
      </c>
      <c r="D130" s="2" t="s">
        <v>69</v>
      </c>
      <c r="E130" s="2">
        <v>-1120.43</v>
      </c>
      <c r="F130" s="2" t="s">
        <v>69</v>
      </c>
    </row>
    <row r="131">
      <c r="A131" s="2" t="s">
        <v>15024</v>
      </c>
      <c r="B131" s="2" t="s">
        <v>15025</v>
      </c>
      <c r="C131" s="2">
        <v>-26.26</v>
      </c>
      <c r="D131" s="2" t="s">
        <v>69</v>
      </c>
      <c r="E131" s="2">
        <v>-1111.29</v>
      </c>
      <c r="F131" s="2" t="s">
        <v>69</v>
      </c>
    </row>
    <row r="132">
      <c r="A132" s="2" t="s">
        <v>15026</v>
      </c>
      <c r="B132" s="2" t="s">
        <v>15027</v>
      </c>
      <c r="C132" s="2">
        <v>-64.84</v>
      </c>
      <c r="D132" s="2" t="s">
        <v>69</v>
      </c>
      <c r="E132" s="2">
        <v>-834.51</v>
      </c>
      <c r="F132" s="2" t="s">
        <v>69</v>
      </c>
    </row>
    <row r="133">
      <c r="A133" s="2" t="s">
        <v>15028</v>
      </c>
      <c r="B133" s="2" t="s">
        <v>15029</v>
      </c>
      <c r="C133" s="2">
        <v>-55.8</v>
      </c>
      <c r="D133" s="2" t="s">
        <v>69</v>
      </c>
      <c r="E133" s="2">
        <v>-1156.74</v>
      </c>
      <c r="F133" s="2" t="s">
        <v>69</v>
      </c>
    </row>
    <row r="134">
      <c r="A134" s="2" t="s">
        <v>15259</v>
      </c>
      <c r="B134" s="2" t="s">
        <v>15260</v>
      </c>
      <c r="C134" s="2">
        <v>-3.68</v>
      </c>
      <c r="D134" s="2" t="s">
        <v>69</v>
      </c>
      <c r="E134" s="2">
        <v>-308.48</v>
      </c>
      <c r="F134" s="2" t="s">
        <v>69</v>
      </c>
    </row>
    <row r="135">
      <c r="A135" s="2" t="s">
        <v>15031</v>
      </c>
      <c r="B135" s="2" t="s">
        <v>15032</v>
      </c>
      <c r="C135" s="2">
        <v>-288.56</v>
      </c>
      <c r="D135" s="2" t="s">
        <v>69</v>
      </c>
      <c r="E135" s="2">
        <v>-1116.74</v>
      </c>
      <c r="F135" s="2" t="s">
        <v>69</v>
      </c>
    </row>
    <row r="136">
      <c r="A136" s="2" t="s">
        <v>15033</v>
      </c>
      <c r="B136" s="2" t="s">
        <v>15034</v>
      </c>
      <c r="C136" s="2">
        <v>-111.08</v>
      </c>
      <c r="D136" s="2" t="s">
        <v>69</v>
      </c>
      <c r="E136" s="2">
        <v>-1146.34</v>
      </c>
      <c r="F136" s="2" t="s">
        <v>69</v>
      </c>
    </row>
    <row r="137">
      <c r="A137" s="2" t="s">
        <v>15036</v>
      </c>
      <c r="B137" s="2" t="s">
        <v>15037</v>
      </c>
      <c r="C137" s="2">
        <v>-40.02</v>
      </c>
      <c r="D137" s="2" t="s">
        <v>69</v>
      </c>
      <c r="E137" s="2">
        <v>-834.51</v>
      </c>
      <c r="F137" s="2" t="s">
        <v>69</v>
      </c>
    </row>
    <row r="138">
      <c r="A138" s="2" t="s">
        <v>15038</v>
      </c>
      <c r="B138" s="2" t="s">
        <v>15039</v>
      </c>
      <c r="C138" s="2">
        <v>-12.85</v>
      </c>
      <c r="D138" s="2" t="s">
        <v>69</v>
      </c>
      <c r="E138" s="2">
        <v>-1192.33</v>
      </c>
      <c r="F138" s="2" t="s">
        <v>69</v>
      </c>
    </row>
    <row r="139">
      <c r="A139" s="2" t="s">
        <v>15040</v>
      </c>
      <c r="B139" s="2" t="s">
        <v>15041</v>
      </c>
      <c r="C139" s="2">
        <v>-7.63</v>
      </c>
      <c r="D139" s="2" t="s">
        <v>69</v>
      </c>
      <c r="E139" s="2">
        <v>-834.51</v>
      </c>
      <c r="F139" s="2" t="s">
        <v>69</v>
      </c>
    </row>
    <row r="140">
      <c r="A140" s="2" t="s">
        <v>11581</v>
      </c>
      <c r="B140" s="2" t="s">
        <v>15042</v>
      </c>
      <c r="C140" s="2">
        <v>-5.33</v>
      </c>
      <c r="D140" s="2" t="s">
        <v>69</v>
      </c>
      <c r="E140" s="2">
        <v>-1130.16</v>
      </c>
      <c r="F140" s="2" t="s">
        <v>69</v>
      </c>
    </row>
    <row r="141">
      <c r="A141" s="2" t="s">
        <v>9060</v>
      </c>
      <c r="B141" s="2" t="s">
        <v>15261</v>
      </c>
      <c r="C141" s="2">
        <v>-93.44</v>
      </c>
      <c r="D141" s="2" t="s">
        <v>69</v>
      </c>
      <c r="E141" s="2">
        <v>-1116.64</v>
      </c>
      <c r="F141" s="2" t="s">
        <v>69</v>
      </c>
    </row>
    <row r="142">
      <c r="A142" s="2" t="s">
        <v>15262</v>
      </c>
      <c r="B142" s="2" t="s">
        <v>15263</v>
      </c>
      <c r="C142" s="2">
        <v>-77.34</v>
      </c>
      <c r="D142" s="2" t="s">
        <v>69</v>
      </c>
      <c r="E142" s="2">
        <v>-1147.65</v>
      </c>
      <c r="F142" s="2" t="s">
        <v>69</v>
      </c>
    </row>
    <row r="143">
      <c r="A143" s="2" t="s">
        <v>9092</v>
      </c>
      <c r="B143" s="2" t="s">
        <v>15044</v>
      </c>
      <c r="C143" s="2">
        <v>-58.78</v>
      </c>
      <c r="D143" s="2" t="s">
        <v>69</v>
      </c>
      <c r="E143" s="2">
        <v>-1137.97</v>
      </c>
      <c r="F143" s="2" t="s">
        <v>69</v>
      </c>
    </row>
    <row r="144">
      <c r="A144" s="2" t="s">
        <v>9094</v>
      </c>
      <c r="B144" s="2" t="s">
        <v>15045</v>
      </c>
      <c r="C144" s="2">
        <v>-18.38</v>
      </c>
      <c r="D144" s="2" t="s">
        <v>69</v>
      </c>
      <c r="E144" s="2">
        <v>-1162.12</v>
      </c>
      <c r="F144" s="2" t="s">
        <v>69</v>
      </c>
    </row>
    <row r="145">
      <c r="A145" s="2" t="s">
        <v>9104</v>
      </c>
      <c r="B145" s="2" t="s">
        <v>15264</v>
      </c>
      <c r="C145" s="2">
        <v>-13.84</v>
      </c>
      <c r="D145" s="2" t="s">
        <v>69</v>
      </c>
      <c r="E145" s="2">
        <v>-834.51</v>
      </c>
      <c r="F145" s="2" t="s">
        <v>69</v>
      </c>
    </row>
    <row r="146">
      <c r="A146" s="2" t="s">
        <v>9110</v>
      </c>
      <c r="B146" s="2" t="s">
        <v>15048</v>
      </c>
      <c r="C146" s="2">
        <v>-13.85</v>
      </c>
      <c r="D146" s="2" t="s">
        <v>69</v>
      </c>
      <c r="E146" s="2">
        <v>-1136.26</v>
      </c>
      <c r="F146" s="2" t="s">
        <v>69</v>
      </c>
    </row>
    <row r="147">
      <c r="A147" s="2" t="s">
        <v>15049</v>
      </c>
      <c r="B147" s="2" t="s">
        <v>15050</v>
      </c>
      <c r="C147" s="2">
        <v>-62.37</v>
      </c>
      <c r="D147" s="2" t="s">
        <v>69</v>
      </c>
      <c r="E147" s="2">
        <v>-1138.32</v>
      </c>
      <c r="F147" s="2" t="s">
        <v>69</v>
      </c>
    </row>
    <row r="148">
      <c r="A148" s="2" t="s">
        <v>15053</v>
      </c>
      <c r="B148" s="2" t="s">
        <v>15054</v>
      </c>
      <c r="C148" s="2">
        <v>-59.94</v>
      </c>
      <c r="D148" s="2" t="s">
        <v>69</v>
      </c>
      <c r="E148" s="2">
        <v>-1136.38</v>
      </c>
      <c r="F148" s="2" t="s">
        <v>69</v>
      </c>
    </row>
    <row r="149">
      <c r="A149" s="2" t="s">
        <v>15265</v>
      </c>
      <c r="B149" s="2" t="s">
        <v>15266</v>
      </c>
      <c r="C149" s="2">
        <v>-218.65</v>
      </c>
      <c r="D149" s="2" t="s">
        <v>69</v>
      </c>
      <c r="E149" s="2">
        <v>-1191.63</v>
      </c>
      <c r="F149" s="2" t="s">
        <v>69</v>
      </c>
    </row>
    <row r="150">
      <c r="A150" s="2" t="s">
        <v>9146</v>
      </c>
      <c r="B150" s="2" t="s">
        <v>15059</v>
      </c>
      <c r="C150" s="2">
        <v>-43.07</v>
      </c>
      <c r="D150" s="2" t="s">
        <v>69</v>
      </c>
      <c r="E150" s="2">
        <v>-913.54</v>
      </c>
      <c r="F150" s="2" t="s">
        <v>69</v>
      </c>
    </row>
    <row r="151">
      <c r="A151" s="2" t="s">
        <v>9148</v>
      </c>
      <c r="B151" s="2" t="s">
        <v>15267</v>
      </c>
      <c r="C151" s="2">
        <v>-23.25</v>
      </c>
      <c r="D151" s="2" t="s">
        <v>69</v>
      </c>
      <c r="E151" s="2">
        <v>-1133.35</v>
      </c>
      <c r="F151" s="2" t="s">
        <v>69</v>
      </c>
    </row>
    <row r="152">
      <c r="A152" s="2" t="s">
        <v>9166</v>
      </c>
      <c r="B152" s="2" t="s">
        <v>15061</v>
      </c>
      <c r="C152" s="2">
        <v>-31.57</v>
      </c>
      <c r="D152" s="2" t="s">
        <v>69</v>
      </c>
      <c r="E152" s="2">
        <v>-1136.76</v>
      </c>
      <c r="F152" s="2" t="s">
        <v>69</v>
      </c>
    </row>
    <row r="153">
      <c r="A153" s="2" t="s">
        <v>11649</v>
      </c>
      <c r="B153" s="2" t="s">
        <v>15069</v>
      </c>
      <c r="C153" s="2">
        <v>-1.7</v>
      </c>
      <c r="D153" s="2" t="s">
        <v>69</v>
      </c>
      <c r="E153" s="2">
        <v>-1128.87</v>
      </c>
      <c r="F153" s="2" t="s">
        <v>69</v>
      </c>
    </row>
    <row r="154">
      <c r="A154" s="2" t="s">
        <v>15070</v>
      </c>
      <c r="B154" s="2" t="s">
        <v>15071</v>
      </c>
      <c r="C154" s="2">
        <v>-6.57</v>
      </c>
      <c r="D154" s="2" t="s">
        <v>69</v>
      </c>
      <c r="E154" s="2">
        <v>-1138.6</v>
      </c>
      <c r="F154" s="2" t="s">
        <v>69</v>
      </c>
    </row>
    <row r="155">
      <c r="A155" s="2" t="s">
        <v>11687</v>
      </c>
      <c r="B155" s="2" t="s">
        <v>15072</v>
      </c>
      <c r="C155" s="2">
        <v>-57.24</v>
      </c>
      <c r="D155" s="2" t="s">
        <v>69</v>
      </c>
      <c r="E155" s="2">
        <v>-834.51</v>
      </c>
      <c r="F155" s="2" t="s">
        <v>69</v>
      </c>
    </row>
    <row r="156">
      <c r="A156" s="2" t="s">
        <v>15073</v>
      </c>
      <c r="B156" s="2" t="s">
        <v>15074</v>
      </c>
      <c r="C156" s="2">
        <v>-67.16</v>
      </c>
      <c r="D156" s="2" t="s">
        <v>69</v>
      </c>
      <c r="E156" s="2">
        <v>-1131.67</v>
      </c>
      <c r="F156" s="2" t="s">
        <v>69</v>
      </c>
    </row>
    <row r="157">
      <c r="A157" s="2" t="s">
        <v>11709</v>
      </c>
      <c r="B157" s="2" t="s">
        <v>15075</v>
      </c>
      <c r="C157" s="2">
        <v>-29.18</v>
      </c>
      <c r="D157" s="2" t="s">
        <v>69</v>
      </c>
      <c r="E157" s="2">
        <v>-1118.21</v>
      </c>
      <c r="F157" s="2" t="s">
        <v>69</v>
      </c>
    </row>
    <row r="158">
      <c r="A158" s="2" t="s">
        <v>9411</v>
      </c>
      <c r="B158" s="2" t="s">
        <v>15076</v>
      </c>
      <c r="C158" s="2">
        <v>-4.38</v>
      </c>
      <c r="D158" s="2" t="s">
        <v>69</v>
      </c>
      <c r="E158" s="2">
        <v>-293.24</v>
      </c>
      <c r="F158" s="2" t="s">
        <v>69</v>
      </c>
    </row>
    <row r="159">
      <c r="A159" s="2" t="s">
        <v>9415</v>
      </c>
      <c r="B159" s="2" t="s">
        <v>15268</v>
      </c>
      <c r="C159" s="2">
        <v>-100.85</v>
      </c>
      <c r="D159" s="2" t="s">
        <v>69</v>
      </c>
      <c r="E159" s="2">
        <v>-1111.41</v>
      </c>
      <c r="F159" s="2" t="s">
        <v>69</v>
      </c>
    </row>
    <row r="160">
      <c r="A160" s="2" t="s">
        <v>15078</v>
      </c>
      <c r="B160" s="2" t="s">
        <v>15079</v>
      </c>
      <c r="C160" s="2">
        <v>-9.14</v>
      </c>
      <c r="D160" s="2" t="s">
        <v>69</v>
      </c>
      <c r="E160" s="2">
        <v>-268.87</v>
      </c>
      <c r="F160" s="2" t="s">
        <v>69</v>
      </c>
    </row>
    <row r="161">
      <c r="A161" s="2" t="s">
        <v>15269</v>
      </c>
      <c r="B161" s="2" t="s">
        <v>15270</v>
      </c>
      <c r="C161" s="2">
        <v>-36.01</v>
      </c>
      <c r="D161" s="2" t="s">
        <v>69</v>
      </c>
      <c r="E161" s="2">
        <v>-1157.86</v>
      </c>
      <c r="F161" s="2" t="s">
        <v>69</v>
      </c>
    </row>
    <row r="162">
      <c r="A162" s="2" t="s">
        <v>15271</v>
      </c>
      <c r="B162" s="2" t="s">
        <v>15272</v>
      </c>
      <c r="C162" s="2">
        <v>-20.67</v>
      </c>
      <c r="D162" s="2" t="s">
        <v>69</v>
      </c>
      <c r="E162" s="2">
        <v>-1125.53</v>
      </c>
      <c r="F162" s="2" t="s">
        <v>69</v>
      </c>
    </row>
    <row r="163">
      <c r="A163" s="2" t="s">
        <v>15273</v>
      </c>
      <c r="B163" s="2" t="s">
        <v>15274</v>
      </c>
      <c r="C163" s="2">
        <v>-9.92</v>
      </c>
      <c r="D163" s="2" t="s">
        <v>69</v>
      </c>
      <c r="E163" s="2">
        <v>-834.51</v>
      </c>
      <c r="F163" s="2" t="s">
        <v>69</v>
      </c>
    </row>
    <row r="164">
      <c r="A164" s="2" t="s">
        <v>11796</v>
      </c>
      <c r="B164" s="2" t="s">
        <v>15275</v>
      </c>
      <c r="C164" s="2">
        <v>-56.23</v>
      </c>
      <c r="D164" s="2" t="s">
        <v>69</v>
      </c>
      <c r="E164" s="2">
        <v>-834.51</v>
      </c>
      <c r="F164" s="2" t="s">
        <v>69</v>
      </c>
    </row>
    <row r="165">
      <c r="A165" s="2" t="s">
        <v>15276</v>
      </c>
      <c r="B165" s="2" t="s">
        <v>15277</v>
      </c>
      <c r="C165" s="2">
        <v>-37.41</v>
      </c>
      <c r="D165" s="2" t="s">
        <v>69</v>
      </c>
      <c r="E165" s="2">
        <v>-661.83</v>
      </c>
      <c r="F165" s="2" t="s">
        <v>69</v>
      </c>
    </row>
    <row r="166">
      <c r="A166" s="2" t="s">
        <v>9607</v>
      </c>
      <c r="B166" s="2" t="s">
        <v>15082</v>
      </c>
      <c r="C166" s="2">
        <v>-16.36</v>
      </c>
      <c r="D166" s="2" t="s">
        <v>69</v>
      </c>
      <c r="E166" s="2">
        <v>-1137.3</v>
      </c>
      <c r="F166" s="2" t="s">
        <v>69</v>
      </c>
    </row>
    <row r="167">
      <c r="A167" s="2" t="s">
        <v>15278</v>
      </c>
      <c r="B167" s="2" t="s">
        <v>15279</v>
      </c>
      <c r="C167" s="2">
        <v>-185.27</v>
      </c>
      <c r="D167" s="2" t="s">
        <v>69</v>
      </c>
      <c r="E167" s="2">
        <v>-1132.02</v>
      </c>
      <c r="F167" s="2" t="s">
        <v>69</v>
      </c>
    </row>
    <row r="168">
      <c r="A168" s="2" t="s">
        <v>15083</v>
      </c>
      <c r="B168" s="2" t="s">
        <v>15084</v>
      </c>
      <c r="C168" s="2">
        <v>-18.62</v>
      </c>
      <c r="D168" s="2" t="s">
        <v>69</v>
      </c>
      <c r="E168" s="2">
        <v>-1129.7</v>
      </c>
      <c r="F168" s="2" t="s">
        <v>69</v>
      </c>
    </row>
    <row r="169">
      <c r="A169" s="2" t="s">
        <v>15085</v>
      </c>
      <c r="B169" s="2" t="s">
        <v>15086</v>
      </c>
      <c r="C169" s="2">
        <v>-27.33</v>
      </c>
      <c r="D169" s="2" t="s">
        <v>69</v>
      </c>
      <c r="E169" s="2">
        <v>-1163.51</v>
      </c>
      <c r="F169" s="2" t="s">
        <v>69</v>
      </c>
    </row>
    <row r="170">
      <c r="A170" s="2" t="s">
        <v>15087</v>
      </c>
      <c r="B170" s="2" t="s">
        <v>15088</v>
      </c>
      <c r="C170" s="2">
        <v>-20.47</v>
      </c>
      <c r="D170" s="2" t="s">
        <v>69</v>
      </c>
      <c r="E170" s="2">
        <v>-1144.81</v>
      </c>
      <c r="F170" s="2" t="s">
        <v>69</v>
      </c>
    </row>
    <row r="171">
      <c r="A171" s="2" t="s">
        <v>15089</v>
      </c>
      <c r="B171" s="2" t="s">
        <v>15090</v>
      </c>
      <c r="C171" s="2">
        <v>-16.34</v>
      </c>
      <c r="D171" s="2" t="s">
        <v>69</v>
      </c>
      <c r="E171" s="2">
        <v>-1142.84</v>
      </c>
      <c r="F171" s="2" t="s">
        <v>69</v>
      </c>
    </row>
    <row r="172">
      <c r="A172" s="2" t="s">
        <v>15091</v>
      </c>
      <c r="B172" s="2" t="s">
        <v>15092</v>
      </c>
      <c r="C172" s="2">
        <v>-71.32</v>
      </c>
      <c r="D172" s="2" t="s">
        <v>69</v>
      </c>
      <c r="E172" s="2">
        <v>-1091.25</v>
      </c>
      <c r="F172" s="2" t="s">
        <v>69</v>
      </c>
    </row>
    <row r="173">
      <c r="A173" s="2" t="s">
        <v>15280</v>
      </c>
      <c r="B173" s="2" t="s">
        <v>15281</v>
      </c>
      <c r="C173" s="2">
        <v>-135.69</v>
      </c>
      <c r="D173" s="2" t="s">
        <v>69</v>
      </c>
      <c r="E173" s="2">
        <v>-1076.03</v>
      </c>
      <c r="F173" s="2" t="s">
        <v>69</v>
      </c>
    </row>
    <row r="174">
      <c r="A174" s="2" t="s">
        <v>6543</v>
      </c>
      <c r="B174" s="2" t="s">
        <v>15093</v>
      </c>
      <c r="C174" s="2">
        <v>-47.17</v>
      </c>
      <c r="D174" s="2" t="s">
        <v>69</v>
      </c>
      <c r="E174" s="2">
        <v>-1110.8</v>
      </c>
      <c r="F174" s="2" t="s">
        <v>69</v>
      </c>
    </row>
    <row r="175">
      <c r="A175" s="2" t="s">
        <v>15096</v>
      </c>
      <c r="B175" s="2" t="s">
        <v>15097</v>
      </c>
      <c r="C175" s="2">
        <v>-36.02</v>
      </c>
      <c r="D175" s="2" t="s">
        <v>69</v>
      </c>
      <c r="E175" s="2">
        <v>-1147.18</v>
      </c>
      <c r="F175" s="2" t="s">
        <v>69</v>
      </c>
    </row>
    <row r="176">
      <c r="A176" s="2" t="s">
        <v>9730</v>
      </c>
      <c r="B176" s="2" t="s">
        <v>15098</v>
      </c>
      <c r="C176" s="2">
        <v>-9.84</v>
      </c>
      <c r="D176" s="2" t="s">
        <v>69</v>
      </c>
      <c r="E176" s="2">
        <v>-336.58</v>
      </c>
      <c r="F176" s="2" t="s">
        <v>69</v>
      </c>
    </row>
    <row r="177">
      <c r="A177" s="2" t="s">
        <v>9748</v>
      </c>
      <c r="B177" s="2" t="s">
        <v>15100</v>
      </c>
      <c r="C177" s="2">
        <v>-21.69</v>
      </c>
      <c r="D177" s="2" t="s">
        <v>69</v>
      </c>
      <c r="E177" s="2">
        <v>-834.51</v>
      </c>
      <c r="F177" s="2" t="s">
        <v>69</v>
      </c>
    </row>
    <row r="178">
      <c r="A178" s="2" t="s">
        <v>9780</v>
      </c>
      <c r="B178" s="2" t="s">
        <v>15101</v>
      </c>
      <c r="C178" s="2">
        <v>-18.31</v>
      </c>
      <c r="D178" s="2" t="s">
        <v>69</v>
      </c>
      <c r="E178" s="2">
        <v>-834.51</v>
      </c>
      <c r="F178" s="2" t="s">
        <v>69</v>
      </c>
    </row>
    <row r="179">
      <c r="A179" s="2" t="s">
        <v>15102</v>
      </c>
      <c r="B179" s="2" t="s">
        <v>15103</v>
      </c>
      <c r="C179" s="2">
        <v>-12.65</v>
      </c>
      <c r="D179" s="2" t="s">
        <v>69</v>
      </c>
      <c r="E179" s="2">
        <v>-1160.84</v>
      </c>
      <c r="F179" s="2" t="s">
        <v>69</v>
      </c>
    </row>
    <row r="180">
      <c r="A180" s="2" t="s">
        <v>9796</v>
      </c>
      <c r="B180" s="2" t="s">
        <v>15105</v>
      </c>
      <c r="C180" s="2">
        <v>-14.57</v>
      </c>
      <c r="D180" s="2" t="s">
        <v>69</v>
      </c>
      <c r="E180" s="2">
        <v>-1126.63</v>
      </c>
      <c r="F180" s="2" t="s">
        <v>69</v>
      </c>
    </row>
    <row r="181">
      <c r="A181" s="2" t="s">
        <v>9800</v>
      </c>
      <c r="B181" s="2" t="s">
        <v>15106</v>
      </c>
      <c r="C181" s="2">
        <v>-4.73</v>
      </c>
      <c r="D181" s="2" t="s">
        <v>69</v>
      </c>
      <c r="E181" s="2">
        <v>-1120.77</v>
      </c>
      <c r="F181" s="2" t="s">
        <v>69</v>
      </c>
    </row>
    <row r="182">
      <c r="A182" s="2" t="s">
        <v>15107</v>
      </c>
      <c r="B182" s="2" t="s">
        <v>15108</v>
      </c>
      <c r="C182" s="2">
        <v>-11.12</v>
      </c>
      <c r="D182" s="2" t="s">
        <v>69</v>
      </c>
      <c r="E182" s="2">
        <v>-1120.11</v>
      </c>
      <c r="F182" s="2" t="s">
        <v>69</v>
      </c>
    </row>
    <row r="183">
      <c r="A183" s="2" t="s">
        <v>15282</v>
      </c>
      <c r="B183" s="2" t="s">
        <v>15283</v>
      </c>
      <c r="C183" s="2">
        <v>-39.79</v>
      </c>
      <c r="D183" s="2" t="s">
        <v>69</v>
      </c>
      <c r="E183" s="2">
        <v>-1164.21</v>
      </c>
      <c r="F183" s="2" t="s">
        <v>69</v>
      </c>
    </row>
    <row r="184">
      <c r="A184" s="2" t="s">
        <v>9824</v>
      </c>
      <c r="B184" s="2" t="s">
        <v>15110</v>
      </c>
      <c r="C184" s="2">
        <v>-68.35</v>
      </c>
      <c r="D184" s="2" t="s">
        <v>69</v>
      </c>
      <c r="E184" s="2">
        <v>-1145.59</v>
      </c>
      <c r="F184" s="2" t="s">
        <v>69</v>
      </c>
    </row>
    <row r="185">
      <c r="A185" s="2" t="s">
        <v>9844</v>
      </c>
      <c r="B185" s="2" t="s">
        <v>15112</v>
      </c>
      <c r="C185" s="2">
        <v>-62.02</v>
      </c>
      <c r="D185" s="2" t="s">
        <v>69</v>
      </c>
      <c r="E185" s="2">
        <v>-1129.98</v>
      </c>
      <c r="F185" s="2" t="s">
        <v>69</v>
      </c>
    </row>
    <row r="186">
      <c r="A186" s="2" t="s">
        <v>9848</v>
      </c>
      <c r="B186" s="2" t="s">
        <v>15114</v>
      </c>
      <c r="C186" s="2">
        <v>-58.02</v>
      </c>
      <c r="D186" s="2" t="s">
        <v>69</v>
      </c>
      <c r="E186" s="2">
        <v>-1146.39</v>
      </c>
      <c r="F186" s="2" t="s">
        <v>69</v>
      </c>
    </row>
    <row r="187">
      <c r="A187" s="2" t="s">
        <v>9856</v>
      </c>
      <c r="B187" s="2" t="s">
        <v>15284</v>
      </c>
      <c r="C187" s="2">
        <v>-18.32</v>
      </c>
      <c r="D187" s="2" t="s">
        <v>69</v>
      </c>
      <c r="E187" s="2">
        <v>-1161.93</v>
      </c>
      <c r="F187" s="2" t="s">
        <v>69</v>
      </c>
    </row>
    <row r="188">
      <c r="A188" s="2" t="s">
        <v>9884</v>
      </c>
      <c r="B188" s="2" t="s">
        <v>15118</v>
      </c>
      <c r="C188" s="2">
        <v>-47.18</v>
      </c>
      <c r="D188" s="2" t="s">
        <v>69</v>
      </c>
      <c r="E188" s="2">
        <v>-1134.2</v>
      </c>
      <c r="F188" s="2" t="s">
        <v>69</v>
      </c>
    </row>
    <row r="189">
      <c r="A189" s="2" t="s">
        <v>6687</v>
      </c>
      <c r="B189" s="2" t="s">
        <v>15285</v>
      </c>
      <c r="C189" s="2">
        <v>-1.23</v>
      </c>
      <c r="D189" s="2" t="s">
        <v>69</v>
      </c>
      <c r="E189" s="2">
        <v>-834.51</v>
      </c>
      <c r="F189" s="2" t="s">
        <v>69</v>
      </c>
    </row>
    <row r="190">
      <c r="A190" s="2" t="s">
        <v>15286</v>
      </c>
      <c r="B190" s="2" t="s">
        <v>15287</v>
      </c>
      <c r="C190" s="2">
        <v>-263.97</v>
      </c>
      <c r="D190" s="2" t="s">
        <v>69</v>
      </c>
      <c r="E190" s="2">
        <v>-1145.61</v>
      </c>
      <c r="F190" s="2" t="s">
        <v>69</v>
      </c>
    </row>
    <row r="191">
      <c r="A191" s="2" t="s">
        <v>9927</v>
      </c>
      <c r="B191" s="2" t="s">
        <v>15121</v>
      </c>
      <c r="C191" s="2">
        <v>-64.75</v>
      </c>
      <c r="D191" s="2" t="s">
        <v>69</v>
      </c>
      <c r="E191" s="2">
        <v>-1055.48</v>
      </c>
      <c r="F191" s="2" t="s">
        <v>69</v>
      </c>
    </row>
    <row r="192">
      <c r="A192" s="2" t="s">
        <v>15122</v>
      </c>
      <c r="B192" s="2" t="s">
        <v>15123</v>
      </c>
      <c r="C192" s="2">
        <v>-58.49</v>
      </c>
      <c r="D192" s="2" t="s">
        <v>69</v>
      </c>
      <c r="E192" s="2">
        <v>-1131.72</v>
      </c>
      <c r="F192" s="2" t="s">
        <v>69</v>
      </c>
    </row>
    <row r="193">
      <c r="A193" s="2" t="s">
        <v>15126</v>
      </c>
      <c r="B193" s="2" t="s">
        <v>15127</v>
      </c>
      <c r="C193" s="2">
        <v>-87.67</v>
      </c>
      <c r="D193" s="2" t="s">
        <v>69</v>
      </c>
      <c r="E193" s="2">
        <v>-1094.08</v>
      </c>
      <c r="F193" s="2" t="s">
        <v>69</v>
      </c>
    </row>
    <row r="194">
      <c r="A194" s="2" t="s">
        <v>10055</v>
      </c>
      <c r="B194" s="2" t="s">
        <v>15129</v>
      </c>
      <c r="C194" s="2">
        <v>-46.05</v>
      </c>
      <c r="D194" s="2" t="s">
        <v>69</v>
      </c>
      <c r="E194" s="2">
        <v>-847.34</v>
      </c>
      <c r="F194" s="2" t="s">
        <v>69</v>
      </c>
    </row>
    <row r="195">
      <c r="A195" s="2" t="s">
        <v>15130</v>
      </c>
      <c r="B195" s="2" t="s">
        <v>15131</v>
      </c>
      <c r="C195" s="2">
        <v>-11.99</v>
      </c>
      <c r="D195" s="2" t="s">
        <v>69</v>
      </c>
      <c r="E195" s="2">
        <v>-1123.95</v>
      </c>
      <c r="F195" s="2" t="s">
        <v>69</v>
      </c>
    </row>
    <row r="196">
      <c r="A196" s="2" t="s">
        <v>15288</v>
      </c>
      <c r="B196" s="2" t="s">
        <v>15289</v>
      </c>
      <c r="C196" s="2">
        <v>-87.44</v>
      </c>
      <c r="D196" s="2" t="s">
        <v>69</v>
      </c>
      <c r="E196" s="2">
        <v>-696.04</v>
      </c>
      <c r="F196" s="2" t="s">
        <v>69</v>
      </c>
    </row>
    <row r="197">
      <c r="A197" s="2" t="s">
        <v>15290</v>
      </c>
      <c r="B197" s="2" t="s">
        <v>15291</v>
      </c>
      <c r="C197" s="2">
        <v>-7.36</v>
      </c>
      <c r="D197" s="2" t="s">
        <v>69</v>
      </c>
      <c r="E197" s="2">
        <v>-834.51</v>
      </c>
      <c r="F197" s="2" t="s">
        <v>69</v>
      </c>
    </row>
    <row r="198">
      <c r="A198" s="2" t="s">
        <v>15134</v>
      </c>
      <c r="B198" s="2" t="s">
        <v>15135</v>
      </c>
      <c r="C198" s="2">
        <v>-14.14</v>
      </c>
      <c r="D198" s="2" t="s">
        <v>69</v>
      </c>
      <c r="E198" s="2">
        <v>-1130.8</v>
      </c>
      <c r="F198" s="2" t="s">
        <v>69</v>
      </c>
    </row>
    <row r="199">
      <c r="A199" s="2" t="s">
        <v>12050</v>
      </c>
      <c r="B199" s="2" t="s">
        <v>15292</v>
      </c>
      <c r="C199" s="2">
        <v>-10.39</v>
      </c>
      <c r="D199" s="2" t="s">
        <v>69</v>
      </c>
      <c r="E199" s="2">
        <v>-1141.98</v>
      </c>
      <c r="F199" s="2" t="s">
        <v>69</v>
      </c>
    </row>
    <row r="200">
      <c r="A200" s="2" t="s">
        <v>15136</v>
      </c>
      <c r="B200" s="2" t="s">
        <v>15137</v>
      </c>
      <c r="C200" s="2">
        <v>-46.81</v>
      </c>
      <c r="D200" s="2" t="s">
        <v>69</v>
      </c>
      <c r="E200" s="2">
        <v>-1152.95</v>
      </c>
      <c r="F200" s="2" t="s">
        <v>69</v>
      </c>
    </row>
    <row r="201">
      <c r="A201" s="2" t="s">
        <v>15138</v>
      </c>
      <c r="B201" s="2" t="s">
        <v>15139</v>
      </c>
      <c r="C201" s="2">
        <v>-128.65</v>
      </c>
      <c r="D201" s="2" t="s">
        <v>69</v>
      </c>
      <c r="E201" s="2">
        <v>-1116.66</v>
      </c>
      <c r="F201" s="2" t="s">
        <v>69</v>
      </c>
    </row>
    <row r="202">
      <c r="A202" s="2" t="s">
        <v>15140</v>
      </c>
      <c r="B202" s="2" t="s">
        <v>15141</v>
      </c>
      <c r="C202" s="2">
        <v>-36.52</v>
      </c>
      <c r="D202" s="2" t="s">
        <v>69</v>
      </c>
      <c r="E202" s="2">
        <v>-1267.07</v>
      </c>
      <c r="F202" s="2" t="s">
        <v>69</v>
      </c>
    </row>
    <row r="203">
      <c r="A203" s="2" t="s">
        <v>10149</v>
      </c>
      <c r="B203" s="2" t="s">
        <v>15144</v>
      </c>
      <c r="C203" s="2">
        <v>-43.28</v>
      </c>
      <c r="D203" s="2" t="s">
        <v>69</v>
      </c>
      <c r="E203" s="2">
        <v>-1122.26</v>
      </c>
      <c r="F203" s="2" t="s">
        <v>69</v>
      </c>
    </row>
    <row r="204">
      <c r="A204" s="2" t="s">
        <v>10171</v>
      </c>
      <c r="B204" s="2" t="s">
        <v>15147</v>
      </c>
      <c r="C204" s="2">
        <v>-44.88</v>
      </c>
      <c r="D204" s="2" t="s">
        <v>69</v>
      </c>
      <c r="E204" s="2">
        <v>-1115.16</v>
      </c>
      <c r="F204" s="2" t="s">
        <v>69</v>
      </c>
    </row>
    <row r="205">
      <c r="A205" s="2" t="s">
        <v>15148</v>
      </c>
      <c r="B205" s="2" t="s">
        <v>15149</v>
      </c>
      <c r="C205" s="2">
        <v>-4.74</v>
      </c>
      <c r="D205" s="2" t="s">
        <v>69</v>
      </c>
      <c r="E205" s="2">
        <v>-1154.72</v>
      </c>
      <c r="F205" s="2" t="s">
        <v>69</v>
      </c>
    </row>
    <row r="206">
      <c r="A206" s="2" t="s">
        <v>12091</v>
      </c>
      <c r="B206" s="2" t="s">
        <v>15150</v>
      </c>
      <c r="C206" s="2">
        <v>-19.06</v>
      </c>
      <c r="D206" s="2" t="s">
        <v>69</v>
      </c>
      <c r="E206" s="2">
        <v>-1149.54</v>
      </c>
      <c r="F206" s="2" t="s">
        <v>69</v>
      </c>
    </row>
    <row r="207">
      <c r="A207" s="2" t="s">
        <v>15154</v>
      </c>
      <c r="B207" s="2" t="s">
        <v>15155</v>
      </c>
      <c r="C207" s="2">
        <v>-31.29</v>
      </c>
      <c r="D207" s="2" t="s">
        <v>69</v>
      </c>
      <c r="E207" s="2">
        <v>-1178.48</v>
      </c>
      <c r="F207" s="2" t="s">
        <v>69</v>
      </c>
    </row>
    <row r="208">
      <c r="A208" s="2" t="s">
        <v>10251</v>
      </c>
      <c r="B208" s="2" t="s">
        <v>15156</v>
      </c>
      <c r="C208" s="2">
        <v>-41.03</v>
      </c>
      <c r="D208" s="2" t="s">
        <v>69</v>
      </c>
      <c r="E208" s="2">
        <v>-1198.77</v>
      </c>
      <c r="F208" s="2" t="s">
        <v>69</v>
      </c>
    </row>
    <row r="209">
      <c r="A209" s="2" t="s">
        <v>10253</v>
      </c>
      <c r="B209" s="2" t="s">
        <v>15157</v>
      </c>
      <c r="C209" s="2">
        <v>-21.28</v>
      </c>
      <c r="D209" s="2" t="s">
        <v>69</v>
      </c>
      <c r="E209" s="2">
        <v>-1186.77</v>
      </c>
      <c r="F209" s="2" t="s">
        <v>69</v>
      </c>
    </row>
    <row r="210">
      <c r="A210" s="2" t="s">
        <v>10259</v>
      </c>
      <c r="B210" s="2" t="s">
        <v>15158</v>
      </c>
      <c r="C210" s="2">
        <v>-36.3</v>
      </c>
      <c r="D210" s="2" t="s">
        <v>69</v>
      </c>
      <c r="E210" s="2">
        <v>-1117.75</v>
      </c>
      <c r="F210" s="2" t="s">
        <v>69</v>
      </c>
    </row>
    <row r="211">
      <c r="A211" s="2" t="s">
        <v>12115</v>
      </c>
      <c r="B211" s="2" t="s">
        <v>15159</v>
      </c>
      <c r="C211" s="2">
        <v>-7.32</v>
      </c>
      <c r="D211" s="2" t="s">
        <v>69</v>
      </c>
      <c r="E211" s="2">
        <v>-1139.14</v>
      </c>
      <c r="F211" s="2" t="s">
        <v>69</v>
      </c>
    </row>
    <row r="212">
      <c r="A212" s="2" t="s">
        <v>15293</v>
      </c>
      <c r="B212" s="2" t="s">
        <v>15294</v>
      </c>
      <c r="C212" s="2">
        <v>-64.76</v>
      </c>
      <c r="D212" s="2" t="s">
        <v>69</v>
      </c>
      <c r="E212" s="2">
        <v>-1111.94</v>
      </c>
      <c r="F212" s="2" t="s">
        <v>69</v>
      </c>
    </row>
    <row r="213">
      <c r="A213" s="2" t="s">
        <v>15161</v>
      </c>
      <c r="B213" s="2" t="s">
        <v>15162</v>
      </c>
      <c r="C213" s="2">
        <v>-59.5</v>
      </c>
      <c r="D213" s="2" t="s">
        <v>69</v>
      </c>
      <c r="E213" s="2">
        <v>-1121.52</v>
      </c>
      <c r="F213" s="2" t="s">
        <v>69</v>
      </c>
    </row>
    <row r="214">
      <c r="A214" s="2" t="s">
        <v>15169</v>
      </c>
      <c r="B214" s="2" t="s">
        <v>15170</v>
      </c>
      <c r="C214" s="2">
        <v>-78.75</v>
      </c>
      <c r="D214" s="2" t="s">
        <v>69</v>
      </c>
      <c r="E214" s="2">
        <v>-1114.35</v>
      </c>
      <c r="F214" s="2" t="s">
        <v>69</v>
      </c>
    </row>
    <row r="215">
      <c r="A215" s="2" t="s">
        <v>10375</v>
      </c>
      <c r="B215" s="2" t="s">
        <v>15171</v>
      </c>
      <c r="C215" s="2">
        <v>-42.52</v>
      </c>
      <c r="D215" s="2" t="s">
        <v>69</v>
      </c>
      <c r="E215" s="2">
        <v>-1118.83</v>
      </c>
      <c r="F215" s="2" t="s">
        <v>69</v>
      </c>
    </row>
    <row r="216">
      <c r="A216" s="2" t="s">
        <v>10429</v>
      </c>
      <c r="B216" s="2" t="s">
        <v>15295</v>
      </c>
      <c r="C216" s="2">
        <v>-17.23</v>
      </c>
      <c r="D216" s="2" t="s">
        <v>69</v>
      </c>
      <c r="E216" s="2">
        <v>-834.51</v>
      </c>
      <c r="F216" s="2" t="s">
        <v>69</v>
      </c>
    </row>
    <row r="217">
      <c r="A217" s="2" t="s">
        <v>15172</v>
      </c>
      <c r="B217" s="2" t="s">
        <v>15173</v>
      </c>
      <c r="C217" s="2">
        <v>-251.3</v>
      </c>
      <c r="D217" s="2" t="s">
        <v>69</v>
      </c>
      <c r="E217" s="2">
        <v>-1135.89</v>
      </c>
      <c r="F217" s="2" t="s">
        <v>69</v>
      </c>
    </row>
    <row r="218">
      <c r="A218" s="2" t="s">
        <v>15296</v>
      </c>
      <c r="B218" s="2" t="s">
        <v>15297</v>
      </c>
      <c r="C218" s="2">
        <v>-7.1</v>
      </c>
      <c r="D218" s="2" t="s">
        <v>69</v>
      </c>
      <c r="E218" s="2">
        <v>-286.02</v>
      </c>
      <c r="F218" s="2" t="s">
        <v>69</v>
      </c>
    </row>
    <row r="219">
      <c r="A219" s="2" t="s">
        <v>15174</v>
      </c>
      <c r="B219" s="2" t="s">
        <v>15175</v>
      </c>
      <c r="C219" s="2">
        <v>-10.17</v>
      </c>
      <c r="D219" s="2" t="s">
        <v>69</v>
      </c>
      <c r="E219" s="2">
        <v>-1170.23</v>
      </c>
      <c r="F219" s="2" t="s">
        <v>69</v>
      </c>
    </row>
    <row r="220">
      <c r="A220" s="2" t="s">
        <v>10471</v>
      </c>
      <c r="B220" s="2" t="s">
        <v>15176</v>
      </c>
      <c r="C220" s="2">
        <v>-78.06</v>
      </c>
      <c r="D220" s="2" t="s">
        <v>69</v>
      </c>
      <c r="E220" s="2">
        <v>-1116.29</v>
      </c>
      <c r="F220" s="2" t="s">
        <v>69</v>
      </c>
    </row>
    <row r="221">
      <c r="A221" s="2" t="s">
        <v>10499</v>
      </c>
      <c r="B221" s="2" t="s">
        <v>15179</v>
      </c>
      <c r="C221" s="2">
        <v>-45.73</v>
      </c>
      <c r="D221" s="2" t="s">
        <v>69</v>
      </c>
      <c r="E221" s="2">
        <v>-1097.47</v>
      </c>
      <c r="F221" s="2" t="s">
        <v>69</v>
      </c>
    </row>
    <row r="222">
      <c r="A222" s="2" t="s">
        <v>10562</v>
      </c>
      <c r="B222" s="2" t="s">
        <v>15298</v>
      </c>
      <c r="C222" s="2">
        <v>-24.9</v>
      </c>
      <c r="D222" s="2" t="s">
        <v>69</v>
      </c>
      <c r="E222" s="2">
        <v>-1122.12</v>
      </c>
      <c r="F222" s="2" t="s">
        <v>69</v>
      </c>
    </row>
    <row r="223">
      <c r="A223" s="2" t="s">
        <v>15180</v>
      </c>
      <c r="B223" s="2" t="s">
        <v>15181</v>
      </c>
      <c r="C223" s="2">
        <v>-56.6</v>
      </c>
      <c r="D223" s="2" t="s">
        <v>69</v>
      </c>
      <c r="E223" s="2">
        <v>-1115.63</v>
      </c>
      <c r="F223" s="2" t="s">
        <v>69</v>
      </c>
    </row>
    <row r="224">
      <c r="A224" s="2" t="s">
        <v>15299</v>
      </c>
      <c r="B224" s="2" t="s">
        <v>15300</v>
      </c>
      <c r="C224" s="2">
        <v>-28.02</v>
      </c>
      <c r="D224" s="2" t="s">
        <v>69</v>
      </c>
      <c r="E224" s="2">
        <v>-834.51</v>
      </c>
      <c r="F224" s="2" t="s">
        <v>69</v>
      </c>
    </row>
    <row r="225">
      <c r="A225" s="2" t="s">
        <v>10570</v>
      </c>
      <c r="B225" s="2" t="s">
        <v>15184</v>
      </c>
      <c r="C225" s="2">
        <v>-22.82</v>
      </c>
      <c r="D225" s="2" t="s">
        <v>69</v>
      </c>
      <c r="E225" s="2">
        <v>-1137.14</v>
      </c>
      <c r="F225" s="2" t="s">
        <v>69</v>
      </c>
    </row>
    <row r="226">
      <c r="A226" s="2" t="s">
        <v>15185</v>
      </c>
      <c r="B226" s="2" t="s">
        <v>15186</v>
      </c>
      <c r="C226" s="2">
        <v>-36.04</v>
      </c>
      <c r="D226" s="2" t="s">
        <v>69</v>
      </c>
      <c r="E226" s="2">
        <v>-1117.93</v>
      </c>
      <c r="F226" s="2" t="s">
        <v>69</v>
      </c>
    </row>
    <row r="227">
      <c r="A227" s="2" t="s">
        <v>10576</v>
      </c>
      <c r="B227" s="2" t="s">
        <v>15301</v>
      </c>
      <c r="C227" s="2">
        <v>-12.77</v>
      </c>
      <c r="D227" s="2" t="s">
        <v>69</v>
      </c>
      <c r="E227" s="2">
        <v>-412.47</v>
      </c>
      <c r="F227" s="2" t="s">
        <v>69</v>
      </c>
    </row>
    <row r="228">
      <c r="A228" s="2" t="s">
        <v>15302</v>
      </c>
      <c r="B228" s="2" t="s">
        <v>15303</v>
      </c>
      <c r="C228" s="2">
        <v>-102.3</v>
      </c>
      <c r="D228" s="2" t="s">
        <v>69</v>
      </c>
      <c r="E228" s="2">
        <v>-612.77</v>
      </c>
      <c r="F228" s="2" t="s">
        <v>69</v>
      </c>
    </row>
    <row r="229">
      <c r="A229" s="2" t="s">
        <v>15304</v>
      </c>
      <c r="B229" s="2" t="s">
        <v>15305</v>
      </c>
      <c r="C229" s="2">
        <v>-7.07</v>
      </c>
      <c r="D229" s="2" t="s">
        <v>69</v>
      </c>
      <c r="E229" s="2">
        <v>-1130.79</v>
      </c>
      <c r="F229" s="2" t="s">
        <v>69</v>
      </c>
    </row>
    <row r="230">
      <c r="A230" s="2" t="s">
        <v>7067</v>
      </c>
      <c r="B230" s="2" t="s">
        <v>15187</v>
      </c>
      <c r="C230" s="2">
        <v>-23.91</v>
      </c>
      <c r="D230" s="2" t="s">
        <v>69</v>
      </c>
      <c r="E230" s="2">
        <v>-1115.83</v>
      </c>
      <c r="F230" s="2" t="s">
        <v>69</v>
      </c>
    </row>
    <row r="231">
      <c r="A231" s="2" t="s">
        <v>15188</v>
      </c>
      <c r="B231" s="2" t="s">
        <v>15189</v>
      </c>
      <c r="C231" s="2">
        <v>-18.11</v>
      </c>
      <c r="D231" s="2" t="s">
        <v>69</v>
      </c>
      <c r="E231" s="2">
        <v>-1113.8</v>
      </c>
      <c r="F231" s="2" t="s">
        <v>69</v>
      </c>
    </row>
    <row r="232">
      <c r="A232" s="2" t="s">
        <v>15192</v>
      </c>
      <c r="B232" s="2" t="s">
        <v>15193</v>
      </c>
      <c r="C232" s="2">
        <v>-3.6</v>
      </c>
      <c r="D232" s="2" t="s">
        <v>69</v>
      </c>
      <c r="E232" s="2">
        <v>-1137.05</v>
      </c>
      <c r="F232" s="2" t="s">
        <v>69</v>
      </c>
    </row>
    <row r="233">
      <c r="A233" s="2" t="s">
        <v>10630</v>
      </c>
      <c r="B233" s="2" t="s">
        <v>15194</v>
      </c>
      <c r="C233" s="2">
        <v>-4.4</v>
      </c>
      <c r="D233" s="2" t="s">
        <v>69</v>
      </c>
      <c r="E233" s="2">
        <v>-1128.07</v>
      </c>
      <c r="F233" s="2" t="s">
        <v>69</v>
      </c>
    </row>
    <row r="234">
      <c r="A234" s="2" t="s">
        <v>15195</v>
      </c>
      <c r="B234" s="2" t="s">
        <v>15196</v>
      </c>
      <c r="C234" s="2">
        <v>-48.38</v>
      </c>
      <c r="D234" s="2" t="s">
        <v>69</v>
      </c>
      <c r="E234" s="2">
        <v>-1111.35</v>
      </c>
      <c r="F234" s="2" t="s">
        <v>69</v>
      </c>
    </row>
    <row r="235">
      <c r="A235" s="2" t="s">
        <v>10660</v>
      </c>
      <c r="B235" s="2" t="s">
        <v>15197</v>
      </c>
      <c r="C235" s="2">
        <v>-11.78</v>
      </c>
      <c r="D235" s="2" t="s">
        <v>69</v>
      </c>
      <c r="E235" s="2">
        <v>-443.51</v>
      </c>
      <c r="F235" s="2" t="s">
        <v>69</v>
      </c>
    </row>
    <row r="236">
      <c r="A236" s="2" t="s">
        <v>15198</v>
      </c>
      <c r="B236" s="2" t="s">
        <v>15199</v>
      </c>
      <c r="C236" s="2">
        <v>-40.22</v>
      </c>
      <c r="D236" s="2" t="s">
        <v>69</v>
      </c>
      <c r="E236" s="2">
        <v>-1121.04</v>
      </c>
      <c r="F236" s="2" t="s">
        <v>69</v>
      </c>
    </row>
    <row r="237">
      <c r="A237" s="2" t="s">
        <v>10670</v>
      </c>
      <c r="B237" s="2" t="s">
        <v>15306</v>
      </c>
      <c r="C237" s="2">
        <v>-131.05</v>
      </c>
      <c r="D237" s="2" t="s">
        <v>69</v>
      </c>
      <c r="E237" s="2">
        <v>-812.53</v>
      </c>
      <c r="F237" s="2" t="s">
        <v>69</v>
      </c>
    </row>
    <row r="238">
      <c r="A238" s="2" t="s">
        <v>10680</v>
      </c>
      <c r="B238" s="2" t="s">
        <v>15200</v>
      </c>
      <c r="C238" s="2">
        <v>-3.36</v>
      </c>
      <c r="D238" s="2" t="s">
        <v>69</v>
      </c>
      <c r="E238" s="2">
        <v>-538.56</v>
      </c>
      <c r="F238" s="2" t="s">
        <v>69</v>
      </c>
    </row>
    <row r="239">
      <c r="A239" s="2" t="s">
        <v>15201</v>
      </c>
      <c r="B239" s="2" t="s">
        <v>15202</v>
      </c>
      <c r="C239" s="2">
        <v>-19.4</v>
      </c>
      <c r="D239" s="2" t="s">
        <v>69</v>
      </c>
      <c r="E239" s="2">
        <v>-1123.29</v>
      </c>
      <c r="F239" s="2" t="s">
        <v>69</v>
      </c>
    </row>
    <row r="240">
      <c r="A240" s="2" t="s">
        <v>15203</v>
      </c>
      <c r="B240" s="2" t="s">
        <v>15204</v>
      </c>
      <c r="C240" s="2">
        <v>-9.56</v>
      </c>
      <c r="D240" s="2" t="s">
        <v>69</v>
      </c>
      <c r="E240" s="2">
        <v>-1167.86</v>
      </c>
      <c r="F240" s="2" t="s">
        <v>69</v>
      </c>
    </row>
    <row r="241">
      <c r="A241" s="2" t="s">
        <v>15307</v>
      </c>
      <c r="B241" s="2" t="s">
        <v>15308</v>
      </c>
      <c r="C241" s="2">
        <v>-288.83</v>
      </c>
      <c r="D241" s="2" t="s">
        <v>69</v>
      </c>
      <c r="E241" s="2">
        <v>-762.52</v>
      </c>
      <c r="F241" s="2" t="s">
        <v>69</v>
      </c>
    </row>
    <row r="242">
      <c r="A242" s="2" t="s">
        <v>15205</v>
      </c>
      <c r="B242" s="2" t="s">
        <v>15206</v>
      </c>
      <c r="C242" s="2">
        <v>-65.27</v>
      </c>
      <c r="D242" s="2" t="s">
        <v>69</v>
      </c>
      <c r="E242" s="2">
        <v>-1127.95</v>
      </c>
      <c r="F242" s="2" t="s">
        <v>69</v>
      </c>
    </row>
    <row r="244" hidden="1">
      <c r="A244" s="0" t="s">
        <v>1555</v>
      </c>
      <c r="B244" s="0">
        <v>-0.0616253541954</v>
      </c>
    </row>
    <row r="245">
      <c r="A245" s="8" t="s">
        <v>1544</v>
      </c>
      <c r="B245" s="8">
        <v>44433</v>
      </c>
      <c r="C245" s="9">
        <f>HYPERLINK(CHAR(35)&amp;CELL("address",INDEX(Holdings!AM1:AM2253,SMALL(IF(COUNTIF(Holdings!A1:A2253,A244),MATCH(B244,Holdings!Y1:Y2253,0),""),ROWS($A$1:A1)))),"Long: BXIISISB8 TRS USD R V 00MFEDLO FEDL01-1.05 PERCENT / Short: BXIISISB8 TRS USD P E BXIISISB8")</f>
      </c>
    </row>
    <row r="246">
      <c r="A246" s="1" t="s">
        <v>5034</v>
      </c>
      <c r="B246" s="1" t="s">
        <v>5035</v>
      </c>
      <c r="C246" s="1" t="s">
        <v>5042</v>
      </c>
      <c r="D246" s="1" t="s">
        <v>5050</v>
      </c>
      <c r="E246" s="1" t="s">
        <v>5051</v>
      </c>
      <c r="F246" s="1" t="s">
        <v>5052</v>
      </c>
      <c r="G246" s="1" t="s">
        <v>5053</v>
      </c>
      <c r="H246" s="1" t="s">
        <v>5054</v>
      </c>
      <c r="I246" s="1" t="s">
        <v>21</v>
      </c>
      <c r="J246" s="1" t="s">
        <v>5055</v>
      </c>
      <c r="K246" s="1" t="s">
        <v>7227</v>
      </c>
      <c r="L246" s="1" t="s">
        <v>5056</v>
      </c>
      <c r="M246" s="1" t="s">
        <v>5057</v>
      </c>
      <c r="N246" s="1" t="s">
        <v>5058</v>
      </c>
      <c r="O246" s="1" t="s">
        <v>5059</v>
      </c>
      <c r="P246" s="1" t="s">
        <v>5060</v>
      </c>
      <c r="Q246" s="1" t="s">
        <v>407</v>
      </c>
      <c r="R246" s="1" t="s">
        <v>21</v>
      </c>
      <c r="S246" s="1" t="s">
        <v>5042</v>
      </c>
    </row>
    <row r="247">
      <c r="A247" s="10" t="s">
        <v>2808</v>
      </c>
      <c r="B247" s="2" t="s">
        <v>14833</v>
      </c>
      <c r="C247" s="2">
        <v>-374463.41</v>
      </c>
      <c r="D247" s="10" t="s">
        <v>184</v>
      </c>
      <c r="E247" s="10" t="s">
        <v>5062</v>
      </c>
      <c r="F247" s="2" t="s">
        <v>15207</v>
      </c>
      <c r="G247" s="2">
        <v>-1.05</v>
      </c>
      <c r="H247" s="2">
        <v>-3226.99</v>
      </c>
      <c r="I247" s="10" t="s">
        <v>69</v>
      </c>
      <c r="J247" s="10" t="s">
        <v>15208</v>
      </c>
      <c r="K247" s="2" t="s">
        <v>14836</v>
      </c>
      <c r="L247" s="11">
        <v>44729</v>
      </c>
      <c r="M247" s="2">
        <v>0</v>
      </c>
      <c r="N247" s="10" t="s">
        <v>69</v>
      </c>
      <c r="O247" s="2">
        <v>0</v>
      </c>
      <c r="P247" s="10" t="s">
        <v>69</v>
      </c>
      <c r="Q247" s="2">
        <v>3487194.95</v>
      </c>
      <c r="R247" s="10" t="s">
        <v>69</v>
      </c>
      <c r="S247" s="2">
        <v>-374463.41</v>
      </c>
    </row>
    <row r="250">
      <c r="A250" s="12" t="s">
        <v>5065</v>
      </c>
    </row>
    <row r="251">
      <c r="A251" s="1" t="s">
        <v>5066</v>
      </c>
      <c r="B251" s="1" t="s">
        <v>5067</v>
      </c>
      <c r="C251" s="1" t="s">
        <v>5068</v>
      </c>
    </row>
    <row r="252">
      <c r="A252" s="2" t="s">
        <v>14837</v>
      </c>
      <c r="B252" s="2" t="s">
        <v>14838</v>
      </c>
      <c r="C252" s="2"/>
    </row>
    <row r="254">
      <c r="A254" s="1" t="s">
        <v>10</v>
      </c>
      <c r="B254" s="1" t="s">
        <v>5070</v>
      </c>
      <c r="C254" s="1" t="s">
        <v>407</v>
      </c>
      <c r="D254" s="1" t="s">
        <v>21</v>
      </c>
      <c r="E254" s="1" t="s">
        <v>23</v>
      </c>
      <c r="F254" s="1" t="s">
        <v>5071</v>
      </c>
    </row>
    <row r="255">
      <c r="A255" s="2" t="s">
        <v>7232</v>
      </c>
      <c r="B255" s="2" t="s">
        <v>14839</v>
      </c>
      <c r="C255" s="2">
        <v>-565.81</v>
      </c>
      <c r="D255" s="2" t="s">
        <v>69</v>
      </c>
      <c r="E255" s="2">
        <v>-18032.32</v>
      </c>
      <c r="F255" s="2" t="s">
        <v>69</v>
      </c>
    </row>
    <row r="256">
      <c r="A256" s="2" t="s">
        <v>7234</v>
      </c>
      <c r="B256" s="2" t="s">
        <v>14840</v>
      </c>
      <c r="C256" s="2">
        <v>-446.09</v>
      </c>
      <c r="D256" s="2" t="s">
        <v>69</v>
      </c>
      <c r="E256" s="2">
        <v>-18588.36</v>
      </c>
      <c r="F256" s="2" t="s">
        <v>69</v>
      </c>
    </row>
    <row r="257">
      <c r="A257" s="2" t="s">
        <v>7236</v>
      </c>
      <c r="B257" s="2" t="s">
        <v>14841</v>
      </c>
      <c r="C257" s="2">
        <v>-510.77</v>
      </c>
      <c r="D257" s="2" t="s">
        <v>69</v>
      </c>
      <c r="E257" s="2">
        <v>-20415.35</v>
      </c>
      <c r="F257" s="2" t="s">
        <v>69</v>
      </c>
    </row>
    <row r="258">
      <c r="A258" s="2" t="s">
        <v>7240</v>
      </c>
      <c r="B258" s="2" t="s">
        <v>14842</v>
      </c>
      <c r="C258" s="2">
        <v>-679.25</v>
      </c>
      <c r="D258" s="2" t="s">
        <v>69</v>
      </c>
      <c r="E258" s="2">
        <v>-18855.86</v>
      </c>
      <c r="F258" s="2" t="s">
        <v>69</v>
      </c>
    </row>
    <row r="259">
      <c r="A259" s="2" t="s">
        <v>14843</v>
      </c>
      <c r="B259" s="2" t="s">
        <v>14844</v>
      </c>
      <c r="C259" s="2">
        <v>-449.64</v>
      </c>
      <c r="D259" s="2" t="s">
        <v>69</v>
      </c>
      <c r="E259" s="2">
        <v>-18543.26</v>
      </c>
      <c r="F259" s="2" t="s">
        <v>69</v>
      </c>
    </row>
    <row r="260">
      <c r="A260" s="2" t="s">
        <v>14847</v>
      </c>
      <c r="B260" s="2" t="s">
        <v>14848</v>
      </c>
      <c r="C260" s="2">
        <v>-1174.32</v>
      </c>
      <c r="D260" s="2" t="s">
        <v>69</v>
      </c>
      <c r="E260" s="2">
        <v>-18800.91</v>
      </c>
      <c r="F260" s="2" t="s">
        <v>69</v>
      </c>
    </row>
    <row r="261">
      <c r="A261" s="2" t="s">
        <v>15209</v>
      </c>
      <c r="B261" s="2" t="s">
        <v>15210</v>
      </c>
      <c r="C261" s="2">
        <v>-940.6</v>
      </c>
      <c r="D261" s="2" t="s">
        <v>69</v>
      </c>
      <c r="E261" s="2">
        <v>-5163.89</v>
      </c>
      <c r="F261" s="2" t="s">
        <v>69</v>
      </c>
    </row>
    <row r="262">
      <c r="A262" s="2" t="s">
        <v>7316</v>
      </c>
      <c r="B262" s="2" t="s">
        <v>15211</v>
      </c>
      <c r="C262" s="2">
        <v>-261.06</v>
      </c>
      <c r="D262" s="2" t="s">
        <v>69</v>
      </c>
      <c r="E262" s="2">
        <v>-18402.15</v>
      </c>
      <c r="F262" s="2" t="s">
        <v>69</v>
      </c>
    </row>
    <row r="263">
      <c r="A263" s="2" t="s">
        <v>10796</v>
      </c>
      <c r="B263" s="2" t="s">
        <v>14855</v>
      </c>
      <c r="C263" s="2">
        <v>-857.46</v>
      </c>
      <c r="D263" s="2" t="s">
        <v>69</v>
      </c>
      <c r="E263" s="2">
        <v>-17878.05</v>
      </c>
      <c r="F263" s="2" t="s">
        <v>69</v>
      </c>
    </row>
    <row r="264">
      <c r="A264" s="2" t="s">
        <v>14856</v>
      </c>
      <c r="B264" s="2" t="s">
        <v>14857</v>
      </c>
      <c r="C264" s="2">
        <v>-130.53</v>
      </c>
      <c r="D264" s="2" t="s">
        <v>69</v>
      </c>
      <c r="E264" s="2">
        <v>-13599.8</v>
      </c>
      <c r="F264" s="2" t="s">
        <v>69</v>
      </c>
    </row>
    <row r="265">
      <c r="A265" s="2" t="s">
        <v>14858</v>
      </c>
      <c r="B265" s="2" t="s">
        <v>14859</v>
      </c>
      <c r="C265" s="2">
        <v>-273.11</v>
      </c>
      <c r="D265" s="2" t="s">
        <v>69</v>
      </c>
      <c r="E265" s="2">
        <v>-18836.59</v>
      </c>
      <c r="F265" s="2" t="s">
        <v>69</v>
      </c>
    </row>
    <row r="266">
      <c r="A266" s="2" t="s">
        <v>14860</v>
      </c>
      <c r="B266" s="2" t="s">
        <v>14861</v>
      </c>
      <c r="C266" s="2">
        <v>-540.37</v>
      </c>
      <c r="D266" s="2" t="s">
        <v>69</v>
      </c>
      <c r="E266" s="2">
        <v>-18448.18</v>
      </c>
      <c r="F266" s="2" t="s">
        <v>69</v>
      </c>
    </row>
    <row r="267">
      <c r="A267" s="2" t="s">
        <v>10808</v>
      </c>
      <c r="B267" s="2" t="s">
        <v>15212</v>
      </c>
      <c r="C267" s="2">
        <v>-239.94</v>
      </c>
      <c r="D267" s="2" t="s">
        <v>69</v>
      </c>
      <c r="E267" s="2">
        <v>-13599.8</v>
      </c>
      <c r="F267" s="2" t="s">
        <v>69</v>
      </c>
    </row>
    <row r="268">
      <c r="A268" s="2" t="s">
        <v>7386</v>
      </c>
      <c r="B268" s="2" t="s">
        <v>14862</v>
      </c>
      <c r="C268" s="2">
        <v>-277.45</v>
      </c>
      <c r="D268" s="2" t="s">
        <v>69</v>
      </c>
      <c r="E268" s="2">
        <v>-18533.57</v>
      </c>
      <c r="F268" s="2" t="s">
        <v>69</v>
      </c>
    </row>
    <row r="269">
      <c r="A269" s="2" t="s">
        <v>14863</v>
      </c>
      <c r="B269" s="2" t="s">
        <v>14864</v>
      </c>
      <c r="C269" s="2">
        <v>-851.63</v>
      </c>
      <c r="D269" s="2" t="s">
        <v>69</v>
      </c>
      <c r="E269" s="2">
        <v>-18063.06</v>
      </c>
      <c r="F269" s="2" t="s">
        <v>69</v>
      </c>
    </row>
    <row r="270">
      <c r="A270" s="2" t="s">
        <v>15213</v>
      </c>
      <c r="B270" s="2" t="s">
        <v>15214</v>
      </c>
      <c r="C270" s="2">
        <v>-107.42</v>
      </c>
      <c r="D270" s="2" t="s">
        <v>69</v>
      </c>
      <c r="E270" s="2">
        <v>-18494.1</v>
      </c>
      <c r="F270" s="2" t="s">
        <v>69</v>
      </c>
    </row>
    <row r="271">
      <c r="A271" s="2" t="s">
        <v>14867</v>
      </c>
      <c r="B271" s="2" t="s">
        <v>14868</v>
      </c>
      <c r="C271" s="2">
        <v>-551.3</v>
      </c>
      <c r="D271" s="2" t="s">
        <v>69</v>
      </c>
      <c r="E271" s="2">
        <v>-14295.24</v>
      </c>
      <c r="F271" s="2" t="s">
        <v>69</v>
      </c>
    </row>
    <row r="272">
      <c r="A272" s="2" t="s">
        <v>10819</v>
      </c>
      <c r="B272" s="2" t="s">
        <v>15215</v>
      </c>
      <c r="C272" s="2">
        <v>-1360.79</v>
      </c>
      <c r="D272" s="2" t="s">
        <v>69</v>
      </c>
      <c r="E272" s="2">
        <v>-18397.91</v>
      </c>
      <c r="F272" s="2" t="s">
        <v>69</v>
      </c>
    </row>
    <row r="273">
      <c r="A273" s="2" t="s">
        <v>12440</v>
      </c>
      <c r="B273" s="2" t="s">
        <v>14871</v>
      </c>
      <c r="C273" s="2">
        <v>-76.65</v>
      </c>
      <c r="D273" s="2" t="s">
        <v>69</v>
      </c>
      <c r="E273" s="2">
        <v>-18301.67</v>
      </c>
      <c r="F273" s="2" t="s">
        <v>69</v>
      </c>
    </row>
    <row r="274">
      <c r="A274" s="2" t="s">
        <v>14873</v>
      </c>
      <c r="B274" s="2" t="s">
        <v>14874</v>
      </c>
      <c r="C274" s="2">
        <v>-141.67</v>
      </c>
      <c r="D274" s="2" t="s">
        <v>69</v>
      </c>
      <c r="E274" s="2">
        <v>-19514.7</v>
      </c>
      <c r="F274" s="2" t="s">
        <v>69</v>
      </c>
    </row>
    <row r="275">
      <c r="A275" s="2" t="s">
        <v>14875</v>
      </c>
      <c r="B275" s="2" t="s">
        <v>14876</v>
      </c>
      <c r="C275" s="2">
        <v>-325.71</v>
      </c>
      <c r="D275" s="2" t="s">
        <v>69</v>
      </c>
      <c r="E275" s="2">
        <v>-18559.01</v>
      </c>
      <c r="F275" s="2" t="s">
        <v>69</v>
      </c>
    </row>
    <row r="276">
      <c r="A276" s="2" t="s">
        <v>15216</v>
      </c>
      <c r="B276" s="2" t="s">
        <v>15217</v>
      </c>
      <c r="C276" s="2">
        <v>-553.29</v>
      </c>
      <c r="D276" s="2" t="s">
        <v>69</v>
      </c>
      <c r="E276" s="2">
        <v>-18723.17</v>
      </c>
      <c r="F276" s="2" t="s">
        <v>69</v>
      </c>
    </row>
    <row r="277">
      <c r="A277" s="2" t="s">
        <v>14879</v>
      </c>
      <c r="B277" s="2" t="s">
        <v>14880</v>
      </c>
      <c r="C277" s="2">
        <v>-1194.5</v>
      </c>
      <c r="D277" s="2" t="s">
        <v>69</v>
      </c>
      <c r="E277" s="2">
        <v>-18574.42</v>
      </c>
      <c r="F277" s="2" t="s">
        <v>69</v>
      </c>
    </row>
    <row r="278">
      <c r="A278" s="2" t="s">
        <v>14881</v>
      </c>
      <c r="B278" s="2" t="s">
        <v>14882</v>
      </c>
      <c r="C278" s="2">
        <v>-265.54</v>
      </c>
      <c r="D278" s="2" t="s">
        <v>69</v>
      </c>
      <c r="E278" s="2">
        <v>-18085.61</v>
      </c>
      <c r="F278" s="2" t="s">
        <v>69</v>
      </c>
    </row>
    <row r="279">
      <c r="A279" s="2" t="s">
        <v>14885</v>
      </c>
      <c r="B279" s="2" t="s">
        <v>14886</v>
      </c>
      <c r="C279" s="2">
        <v>-675.42</v>
      </c>
      <c r="D279" s="2" t="s">
        <v>69</v>
      </c>
      <c r="E279" s="2">
        <v>-18168.79</v>
      </c>
      <c r="F279" s="2" t="s">
        <v>69</v>
      </c>
    </row>
    <row r="280">
      <c r="A280" s="2" t="s">
        <v>15218</v>
      </c>
      <c r="B280" s="2" t="s">
        <v>15219</v>
      </c>
      <c r="C280" s="2">
        <v>-512.9</v>
      </c>
      <c r="D280" s="2" t="s">
        <v>69</v>
      </c>
      <c r="E280" s="2">
        <v>-12673.65</v>
      </c>
      <c r="F280" s="2" t="s">
        <v>69</v>
      </c>
    </row>
    <row r="281">
      <c r="A281" s="2" t="s">
        <v>14889</v>
      </c>
      <c r="B281" s="2" t="s">
        <v>14890</v>
      </c>
      <c r="C281" s="2">
        <v>-136.55</v>
      </c>
      <c r="D281" s="2" t="s">
        <v>69</v>
      </c>
      <c r="E281" s="2">
        <v>-18833.46</v>
      </c>
      <c r="F281" s="2" t="s">
        <v>69</v>
      </c>
    </row>
    <row r="282">
      <c r="A282" s="2" t="s">
        <v>7623</v>
      </c>
      <c r="B282" s="2" t="s">
        <v>14891</v>
      </c>
      <c r="C282" s="2">
        <v>-559.29</v>
      </c>
      <c r="D282" s="2" t="s">
        <v>69</v>
      </c>
      <c r="E282" s="2">
        <v>-18618.91</v>
      </c>
      <c r="F282" s="2" t="s">
        <v>69</v>
      </c>
    </row>
    <row r="283">
      <c r="A283" s="2" t="s">
        <v>14892</v>
      </c>
      <c r="B283" s="2" t="s">
        <v>14893</v>
      </c>
      <c r="C283" s="2">
        <v>-118.25</v>
      </c>
      <c r="D283" s="2" t="s">
        <v>69</v>
      </c>
      <c r="E283" s="2">
        <v>-18623.93</v>
      </c>
      <c r="F283" s="2" t="s">
        <v>69</v>
      </c>
    </row>
    <row r="284">
      <c r="A284" s="2" t="s">
        <v>15220</v>
      </c>
      <c r="B284" s="2" t="s">
        <v>15221</v>
      </c>
      <c r="C284" s="2">
        <v>-708.01</v>
      </c>
      <c r="D284" s="2" t="s">
        <v>69</v>
      </c>
      <c r="E284" s="2">
        <v>-18181.61</v>
      </c>
      <c r="F284" s="2" t="s">
        <v>69</v>
      </c>
    </row>
    <row r="285">
      <c r="A285" s="2" t="s">
        <v>10904</v>
      </c>
      <c r="B285" s="2" t="s">
        <v>14898</v>
      </c>
      <c r="C285" s="2">
        <v>-713.86</v>
      </c>
      <c r="D285" s="2" t="s">
        <v>69</v>
      </c>
      <c r="E285" s="2">
        <v>-19181.4</v>
      </c>
      <c r="F285" s="2" t="s">
        <v>69</v>
      </c>
    </row>
    <row r="286">
      <c r="A286" s="2" t="s">
        <v>7683</v>
      </c>
      <c r="B286" s="2" t="s">
        <v>14899</v>
      </c>
      <c r="C286" s="2">
        <v>-676.43</v>
      </c>
      <c r="D286" s="2" t="s">
        <v>69</v>
      </c>
      <c r="E286" s="2">
        <v>-18358.25</v>
      </c>
      <c r="F286" s="2" t="s">
        <v>69</v>
      </c>
    </row>
    <row r="287">
      <c r="A287" s="2" t="s">
        <v>7737</v>
      </c>
      <c r="B287" s="2" t="s">
        <v>14901</v>
      </c>
      <c r="C287" s="2">
        <v>-240.43</v>
      </c>
      <c r="D287" s="2" t="s">
        <v>69</v>
      </c>
      <c r="E287" s="2">
        <v>-18474.29</v>
      </c>
      <c r="F287" s="2" t="s">
        <v>69</v>
      </c>
    </row>
    <row r="288">
      <c r="A288" s="2" t="s">
        <v>14902</v>
      </c>
      <c r="B288" s="2" t="s">
        <v>14903</v>
      </c>
      <c r="C288" s="2">
        <v>-324.9</v>
      </c>
      <c r="D288" s="2" t="s">
        <v>69</v>
      </c>
      <c r="E288" s="2">
        <v>-18743.22</v>
      </c>
      <c r="F288" s="2" t="s">
        <v>69</v>
      </c>
    </row>
    <row r="289">
      <c r="A289" s="2" t="s">
        <v>7783</v>
      </c>
      <c r="B289" s="2" t="s">
        <v>14904</v>
      </c>
      <c r="C289" s="2">
        <v>-458.09</v>
      </c>
      <c r="D289" s="2" t="s">
        <v>69</v>
      </c>
      <c r="E289" s="2">
        <v>-18777.04</v>
      </c>
      <c r="F289" s="2" t="s">
        <v>69</v>
      </c>
    </row>
    <row r="290">
      <c r="A290" s="2" t="s">
        <v>14905</v>
      </c>
      <c r="B290" s="2" t="s">
        <v>14906</v>
      </c>
      <c r="C290" s="2">
        <v>-431.14</v>
      </c>
      <c r="D290" s="2" t="s">
        <v>69</v>
      </c>
      <c r="E290" s="2">
        <v>-19332.39</v>
      </c>
      <c r="F290" s="2" t="s">
        <v>69</v>
      </c>
    </row>
    <row r="291">
      <c r="A291" s="2" t="s">
        <v>7799</v>
      </c>
      <c r="B291" s="2" t="s">
        <v>14907</v>
      </c>
      <c r="C291" s="2">
        <v>-152.98</v>
      </c>
      <c r="D291" s="2" t="s">
        <v>69</v>
      </c>
      <c r="E291" s="2">
        <v>-19417.35</v>
      </c>
      <c r="F291" s="2" t="s">
        <v>69</v>
      </c>
    </row>
    <row r="292">
      <c r="A292" s="2" t="s">
        <v>14908</v>
      </c>
      <c r="B292" s="2" t="s">
        <v>14909</v>
      </c>
      <c r="C292" s="2">
        <v>-719.39</v>
      </c>
      <c r="D292" s="2" t="s">
        <v>69</v>
      </c>
      <c r="E292" s="2">
        <v>-18869.57</v>
      </c>
      <c r="F292" s="2" t="s">
        <v>69</v>
      </c>
    </row>
    <row r="293">
      <c r="A293" s="2" t="s">
        <v>14910</v>
      </c>
      <c r="B293" s="2" t="s">
        <v>14911</v>
      </c>
      <c r="C293" s="2">
        <v>-919.13</v>
      </c>
      <c r="D293" s="2" t="s">
        <v>69</v>
      </c>
      <c r="E293" s="2">
        <v>-18713.4</v>
      </c>
      <c r="F293" s="2" t="s">
        <v>69</v>
      </c>
    </row>
    <row r="294">
      <c r="A294" s="2" t="s">
        <v>7811</v>
      </c>
      <c r="B294" s="2" t="s">
        <v>14912</v>
      </c>
      <c r="C294" s="2">
        <v>-62.31</v>
      </c>
      <c r="D294" s="2" t="s">
        <v>69</v>
      </c>
      <c r="E294" s="2">
        <v>-18806.89</v>
      </c>
      <c r="F294" s="2" t="s">
        <v>69</v>
      </c>
    </row>
    <row r="295">
      <c r="A295" s="2" t="s">
        <v>7863</v>
      </c>
      <c r="B295" s="2" t="s">
        <v>14913</v>
      </c>
      <c r="C295" s="2">
        <v>-126.73</v>
      </c>
      <c r="D295" s="2" t="s">
        <v>69</v>
      </c>
      <c r="E295" s="2">
        <v>-18543.37</v>
      </c>
      <c r="F295" s="2" t="s">
        <v>69</v>
      </c>
    </row>
    <row r="296">
      <c r="A296" s="2" t="s">
        <v>7871</v>
      </c>
      <c r="B296" s="2" t="s">
        <v>15222</v>
      </c>
      <c r="C296" s="2">
        <v>-251.01</v>
      </c>
      <c r="D296" s="2" t="s">
        <v>69</v>
      </c>
      <c r="E296" s="2">
        <v>-13599.8</v>
      </c>
      <c r="F296" s="2" t="s">
        <v>69</v>
      </c>
    </row>
    <row r="297">
      <c r="A297" s="2" t="s">
        <v>14914</v>
      </c>
      <c r="B297" s="2" t="s">
        <v>14915</v>
      </c>
      <c r="C297" s="2">
        <v>-170.62</v>
      </c>
      <c r="D297" s="2" t="s">
        <v>69</v>
      </c>
      <c r="E297" s="2">
        <v>-13599.8</v>
      </c>
      <c r="F297" s="2" t="s">
        <v>69</v>
      </c>
    </row>
    <row r="298">
      <c r="A298" s="2" t="s">
        <v>10990</v>
      </c>
      <c r="B298" s="2" t="s">
        <v>14916</v>
      </c>
      <c r="C298" s="2">
        <v>-196.25</v>
      </c>
      <c r="D298" s="2" t="s">
        <v>69</v>
      </c>
      <c r="E298" s="2">
        <v>-18263.13</v>
      </c>
      <c r="F298" s="2" t="s">
        <v>69</v>
      </c>
    </row>
    <row r="299">
      <c r="A299" s="2" t="s">
        <v>14917</v>
      </c>
      <c r="B299" s="2" t="s">
        <v>14918</v>
      </c>
      <c r="C299" s="2">
        <v>-832.94</v>
      </c>
      <c r="D299" s="2" t="s">
        <v>69</v>
      </c>
      <c r="E299" s="2">
        <v>-18283.06</v>
      </c>
      <c r="F299" s="2" t="s">
        <v>69</v>
      </c>
    </row>
    <row r="300">
      <c r="A300" s="2" t="s">
        <v>15223</v>
      </c>
      <c r="B300" s="2" t="s">
        <v>15224</v>
      </c>
      <c r="C300" s="2">
        <v>-211.61</v>
      </c>
      <c r="D300" s="2" t="s">
        <v>69</v>
      </c>
      <c r="E300" s="2">
        <v>-18409.99</v>
      </c>
      <c r="F300" s="2" t="s">
        <v>69</v>
      </c>
    </row>
    <row r="301">
      <c r="A301" s="2" t="s">
        <v>7917</v>
      </c>
      <c r="B301" s="2" t="s">
        <v>14919</v>
      </c>
      <c r="C301" s="2">
        <v>-831.85</v>
      </c>
      <c r="D301" s="2" t="s">
        <v>69</v>
      </c>
      <c r="E301" s="2">
        <v>-17934.66</v>
      </c>
      <c r="F301" s="2" t="s">
        <v>69</v>
      </c>
    </row>
    <row r="302">
      <c r="A302" s="2" t="s">
        <v>14920</v>
      </c>
      <c r="B302" s="2" t="s">
        <v>14921</v>
      </c>
      <c r="C302" s="2">
        <v>-850.58</v>
      </c>
      <c r="D302" s="2" t="s">
        <v>69</v>
      </c>
      <c r="E302" s="2">
        <v>-19274.12</v>
      </c>
      <c r="F302" s="2" t="s">
        <v>69</v>
      </c>
    </row>
    <row r="303">
      <c r="A303" s="2" t="s">
        <v>14922</v>
      </c>
      <c r="B303" s="2" t="s">
        <v>14923</v>
      </c>
      <c r="C303" s="2">
        <v>-1332.36</v>
      </c>
      <c r="D303" s="2" t="s">
        <v>69</v>
      </c>
      <c r="E303" s="2">
        <v>-18426.6</v>
      </c>
      <c r="F303" s="2" t="s">
        <v>69</v>
      </c>
    </row>
    <row r="304">
      <c r="A304" s="2" t="s">
        <v>11017</v>
      </c>
      <c r="B304" s="2" t="s">
        <v>14924</v>
      </c>
      <c r="C304" s="2">
        <v>-400.93</v>
      </c>
      <c r="D304" s="2" t="s">
        <v>69</v>
      </c>
      <c r="E304" s="2">
        <v>-18366.63</v>
      </c>
      <c r="F304" s="2" t="s">
        <v>69</v>
      </c>
    </row>
    <row r="305">
      <c r="A305" s="2" t="s">
        <v>11019</v>
      </c>
      <c r="B305" s="2" t="s">
        <v>15225</v>
      </c>
      <c r="C305" s="2">
        <v>-2325.26</v>
      </c>
      <c r="D305" s="2" t="s">
        <v>69</v>
      </c>
      <c r="E305" s="2">
        <v>-18369.52</v>
      </c>
      <c r="F305" s="2" t="s">
        <v>69</v>
      </c>
    </row>
    <row r="306">
      <c r="A306" s="2" t="s">
        <v>14926</v>
      </c>
      <c r="B306" s="2" t="s">
        <v>14927</v>
      </c>
      <c r="C306" s="2">
        <v>-141.61</v>
      </c>
      <c r="D306" s="2" t="s">
        <v>69</v>
      </c>
      <c r="E306" s="2">
        <v>-4786.37</v>
      </c>
      <c r="F306" s="2" t="s">
        <v>69</v>
      </c>
    </row>
    <row r="307">
      <c r="A307" s="2" t="s">
        <v>14928</v>
      </c>
      <c r="B307" s="2" t="s">
        <v>14929</v>
      </c>
      <c r="C307" s="2">
        <v>-244.04</v>
      </c>
      <c r="D307" s="2" t="s">
        <v>69</v>
      </c>
      <c r="E307" s="2">
        <v>-18383.73</v>
      </c>
      <c r="F307" s="2" t="s">
        <v>69</v>
      </c>
    </row>
    <row r="308">
      <c r="A308" s="2" t="s">
        <v>7999</v>
      </c>
      <c r="B308" s="2" t="s">
        <v>15226</v>
      </c>
      <c r="C308" s="2">
        <v>-456.03</v>
      </c>
      <c r="D308" s="2" t="s">
        <v>69</v>
      </c>
      <c r="E308" s="2">
        <v>-17762.51</v>
      </c>
      <c r="F308" s="2" t="s">
        <v>69</v>
      </c>
    </row>
    <row r="309">
      <c r="A309" s="2" t="s">
        <v>8003</v>
      </c>
      <c r="B309" s="2" t="s">
        <v>14930</v>
      </c>
      <c r="C309" s="2">
        <v>-1717.05</v>
      </c>
      <c r="D309" s="2" t="s">
        <v>69</v>
      </c>
      <c r="E309" s="2">
        <v>-17977.49</v>
      </c>
      <c r="F309" s="2" t="s">
        <v>69</v>
      </c>
    </row>
    <row r="310">
      <c r="A310" s="2" t="s">
        <v>14931</v>
      </c>
      <c r="B310" s="2" t="s">
        <v>14932</v>
      </c>
      <c r="C310" s="2">
        <v>-72.45</v>
      </c>
      <c r="D310" s="2" t="s">
        <v>69</v>
      </c>
      <c r="E310" s="2">
        <v>-18989.94</v>
      </c>
      <c r="F310" s="2" t="s">
        <v>69</v>
      </c>
    </row>
    <row r="311">
      <c r="A311" s="2" t="s">
        <v>8021</v>
      </c>
      <c r="B311" s="2" t="s">
        <v>14933</v>
      </c>
      <c r="C311" s="2">
        <v>-449.95</v>
      </c>
      <c r="D311" s="2" t="s">
        <v>69</v>
      </c>
      <c r="E311" s="2">
        <v>-18470.43</v>
      </c>
      <c r="F311" s="2" t="s">
        <v>69</v>
      </c>
    </row>
    <row r="312">
      <c r="A312" s="2" t="s">
        <v>11055</v>
      </c>
      <c r="B312" s="2" t="s">
        <v>14934</v>
      </c>
      <c r="C312" s="2">
        <v>-40.82</v>
      </c>
      <c r="D312" s="2" t="s">
        <v>69</v>
      </c>
      <c r="E312" s="2">
        <v>-18536.96</v>
      </c>
      <c r="F312" s="2" t="s">
        <v>69</v>
      </c>
    </row>
    <row r="313">
      <c r="A313" s="2" t="s">
        <v>8033</v>
      </c>
      <c r="B313" s="2" t="s">
        <v>15227</v>
      </c>
      <c r="C313" s="2">
        <v>-191.43</v>
      </c>
      <c r="D313" s="2" t="s">
        <v>69</v>
      </c>
      <c r="E313" s="2">
        <v>-18747.08</v>
      </c>
      <c r="F313" s="2" t="s">
        <v>69</v>
      </c>
    </row>
    <row r="314">
      <c r="A314" s="2" t="s">
        <v>8043</v>
      </c>
      <c r="B314" s="2" t="s">
        <v>15228</v>
      </c>
      <c r="C314" s="2">
        <v>-83.82</v>
      </c>
      <c r="D314" s="2" t="s">
        <v>69</v>
      </c>
      <c r="E314" s="2">
        <v>-5289.08</v>
      </c>
      <c r="F314" s="2" t="s">
        <v>69</v>
      </c>
    </row>
    <row r="315">
      <c r="A315" s="2" t="s">
        <v>15229</v>
      </c>
      <c r="B315" s="2" t="s">
        <v>15230</v>
      </c>
      <c r="C315" s="2">
        <v>-2291.88</v>
      </c>
      <c r="D315" s="2" t="s">
        <v>69</v>
      </c>
      <c r="E315" s="2">
        <v>-18495.49</v>
      </c>
      <c r="F315" s="2" t="s">
        <v>69</v>
      </c>
    </row>
    <row r="316">
      <c r="A316" s="2" t="s">
        <v>15231</v>
      </c>
      <c r="B316" s="2" t="s">
        <v>14473</v>
      </c>
      <c r="C316" s="2">
        <v>-749.24</v>
      </c>
      <c r="D316" s="2" t="s">
        <v>69</v>
      </c>
      <c r="E316" s="2">
        <v>-18768.43</v>
      </c>
      <c r="F316" s="2" t="s">
        <v>69</v>
      </c>
    </row>
    <row r="317">
      <c r="A317" s="2" t="s">
        <v>14940</v>
      </c>
      <c r="B317" s="2" t="s">
        <v>14941</v>
      </c>
      <c r="C317" s="2">
        <v>-448.1</v>
      </c>
      <c r="D317" s="2" t="s">
        <v>69</v>
      </c>
      <c r="E317" s="2">
        <v>-18192.93</v>
      </c>
      <c r="F317" s="2" t="s">
        <v>69</v>
      </c>
    </row>
    <row r="318">
      <c r="A318" s="2" t="s">
        <v>15232</v>
      </c>
      <c r="B318" s="2" t="s">
        <v>15233</v>
      </c>
      <c r="C318" s="2">
        <v>-327.15</v>
      </c>
      <c r="D318" s="2" t="s">
        <v>69</v>
      </c>
      <c r="E318" s="2">
        <v>-13599.8</v>
      </c>
      <c r="F318" s="2" t="s">
        <v>69</v>
      </c>
    </row>
    <row r="319">
      <c r="A319" s="2" t="s">
        <v>14942</v>
      </c>
      <c r="B319" s="2" t="s">
        <v>14943</v>
      </c>
      <c r="C319" s="2">
        <v>-186.07</v>
      </c>
      <c r="D319" s="2" t="s">
        <v>69</v>
      </c>
      <c r="E319" s="2">
        <v>-18642.39</v>
      </c>
      <c r="F319" s="2" t="s">
        <v>69</v>
      </c>
    </row>
    <row r="320">
      <c r="A320" s="2" t="s">
        <v>14946</v>
      </c>
      <c r="B320" s="2" t="s">
        <v>14947</v>
      </c>
      <c r="C320" s="2">
        <v>-572.43</v>
      </c>
      <c r="D320" s="2" t="s">
        <v>69</v>
      </c>
      <c r="E320" s="2">
        <v>-18380.72</v>
      </c>
      <c r="F320" s="2" t="s">
        <v>69</v>
      </c>
    </row>
    <row r="321">
      <c r="A321" s="2" t="s">
        <v>11113</v>
      </c>
      <c r="B321" s="2" t="s">
        <v>14950</v>
      </c>
      <c r="C321" s="2">
        <v>-241.95</v>
      </c>
      <c r="D321" s="2" t="s">
        <v>69</v>
      </c>
      <c r="E321" s="2">
        <v>-13599.8</v>
      </c>
      <c r="F321" s="2" t="s">
        <v>69</v>
      </c>
    </row>
    <row r="322">
      <c r="A322" s="2" t="s">
        <v>14951</v>
      </c>
      <c r="B322" s="2" t="s">
        <v>14952</v>
      </c>
      <c r="C322" s="2">
        <v>-334.93</v>
      </c>
      <c r="D322" s="2" t="s">
        <v>69</v>
      </c>
      <c r="E322" s="2">
        <v>-18407.6</v>
      </c>
      <c r="F322" s="2" t="s">
        <v>69</v>
      </c>
    </row>
    <row r="323">
      <c r="A323" s="2" t="s">
        <v>15234</v>
      </c>
      <c r="B323" s="2" t="s">
        <v>15235</v>
      </c>
      <c r="C323" s="2">
        <v>-359.29</v>
      </c>
      <c r="D323" s="2" t="s">
        <v>69</v>
      </c>
      <c r="E323" s="2">
        <v>-18744.14</v>
      </c>
      <c r="F323" s="2" t="s">
        <v>69</v>
      </c>
    </row>
    <row r="324">
      <c r="A324" s="2" t="s">
        <v>14953</v>
      </c>
      <c r="B324" s="2" t="s">
        <v>14954</v>
      </c>
      <c r="C324" s="2">
        <v>-1887.79</v>
      </c>
      <c r="D324" s="2" t="s">
        <v>69</v>
      </c>
      <c r="E324" s="2">
        <v>-18594.73</v>
      </c>
      <c r="F324" s="2" t="s">
        <v>69</v>
      </c>
    </row>
    <row r="325">
      <c r="A325" s="2" t="s">
        <v>14955</v>
      </c>
      <c r="B325" s="2" t="s">
        <v>14956</v>
      </c>
      <c r="C325" s="2">
        <v>-541.3</v>
      </c>
      <c r="D325" s="2" t="s">
        <v>69</v>
      </c>
      <c r="E325" s="2">
        <v>-18350.02</v>
      </c>
      <c r="F325" s="2" t="s">
        <v>69</v>
      </c>
    </row>
    <row r="326">
      <c r="A326" s="2" t="s">
        <v>8192</v>
      </c>
      <c r="B326" s="2" t="s">
        <v>15236</v>
      </c>
      <c r="C326" s="2">
        <v>-743.65</v>
      </c>
      <c r="D326" s="2" t="s">
        <v>69</v>
      </c>
      <c r="E326" s="2">
        <v>-18063.33</v>
      </c>
      <c r="F326" s="2" t="s">
        <v>69</v>
      </c>
    </row>
    <row r="327">
      <c r="A327" s="2" t="s">
        <v>14957</v>
      </c>
      <c r="B327" s="2" t="s">
        <v>14958</v>
      </c>
      <c r="C327" s="2">
        <v>-345.82</v>
      </c>
      <c r="D327" s="2" t="s">
        <v>69</v>
      </c>
      <c r="E327" s="2">
        <v>-19587.14</v>
      </c>
      <c r="F327" s="2" t="s">
        <v>69</v>
      </c>
    </row>
    <row r="328">
      <c r="A328" s="2" t="s">
        <v>8200</v>
      </c>
      <c r="B328" s="2" t="s">
        <v>14959</v>
      </c>
      <c r="C328" s="2">
        <v>-314.2</v>
      </c>
      <c r="D328" s="2" t="s">
        <v>69</v>
      </c>
      <c r="E328" s="2">
        <v>-18349.48</v>
      </c>
      <c r="F328" s="2" t="s">
        <v>69</v>
      </c>
    </row>
    <row r="329">
      <c r="A329" s="2" t="s">
        <v>14961</v>
      </c>
      <c r="B329" s="2" t="s">
        <v>14962</v>
      </c>
      <c r="C329" s="2">
        <v>-385.04</v>
      </c>
      <c r="D329" s="2" t="s">
        <v>69</v>
      </c>
      <c r="E329" s="2">
        <v>-18247.19</v>
      </c>
      <c r="F329" s="2" t="s">
        <v>69</v>
      </c>
    </row>
    <row r="330">
      <c r="A330" s="2" t="s">
        <v>8312</v>
      </c>
      <c r="B330" s="2" t="s">
        <v>14963</v>
      </c>
      <c r="C330" s="2">
        <v>-962.04</v>
      </c>
      <c r="D330" s="2" t="s">
        <v>69</v>
      </c>
      <c r="E330" s="2">
        <v>-18278.85</v>
      </c>
      <c r="F330" s="2" t="s">
        <v>69</v>
      </c>
    </row>
    <row r="331">
      <c r="A331" s="2" t="s">
        <v>8314</v>
      </c>
      <c r="B331" s="2" t="s">
        <v>14964</v>
      </c>
      <c r="C331" s="2">
        <v>-140.64</v>
      </c>
      <c r="D331" s="2" t="s">
        <v>69</v>
      </c>
      <c r="E331" s="2">
        <v>-19137.65</v>
      </c>
      <c r="F331" s="2" t="s">
        <v>69</v>
      </c>
    </row>
    <row r="332">
      <c r="A332" s="2" t="s">
        <v>11193</v>
      </c>
      <c r="B332" s="2" t="s">
        <v>14965</v>
      </c>
      <c r="C332" s="2">
        <v>-1035.62</v>
      </c>
      <c r="D332" s="2" t="s">
        <v>69</v>
      </c>
      <c r="E332" s="2">
        <v>-6244.76</v>
      </c>
      <c r="F332" s="2" t="s">
        <v>69</v>
      </c>
    </row>
    <row r="333">
      <c r="A333" s="2" t="s">
        <v>14966</v>
      </c>
      <c r="B333" s="2" t="s">
        <v>14967</v>
      </c>
      <c r="C333" s="2">
        <v>-316.18</v>
      </c>
      <c r="D333" s="2" t="s">
        <v>69</v>
      </c>
      <c r="E333" s="2">
        <v>-18844.35</v>
      </c>
      <c r="F333" s="2" t="s">
        <v>69</v>
      </c>
    </row>
    <row r="334">
      <c r="A334" s="2" t="s">
        <v>15237</v>
      </c>
      <c r="B334" s="2" t="s">
        <v>15238</v>
      </c>
      <c r="C334" s="2">
        <v>-59.18</v>
      </c>
      <c r="D334" s="2" t="s">
        <v>69</v>
      </c>
      <c r="E334" s="2">
        <v>-5136.66</v>
      </c>
      <c r="F334" s="2" t="s">
        <v>69</v>
      </c>
    </row>
    <row r="335">
      <c r="A335" s="2" t="s">
        <v>14968</v>
      </c>
      <c r="B335" s="2" t="s">
        <v>14969</v>
      </c>
      <c r="C335" s="2">
        <v>-630.5</v>
      </c>
      <c r="D335" s="2" t="s">
        <v>69</v>
      </c>
      <c r="E335" s="2">
        <v>-13599.8</v>
      </c>
      <c r="F335" s="2" t="s">
        <v>69</v>
      </c>
    </row>
    <row r="336">
      <c r="A336" s="2" t="s">
        <v>11231</v>
      </c>
      <c r="B336" s="2" t="s">
        <v>14970</v>
      </c>
      <c r="C336" s="2">
        <v>-263.23</v>
      </c>
      <c r="D336" s="2" t="s">
        <v>69</v>
      </c>
      <c r="E336" s="2">
        <v>-4161.59</v>
      </c>
      <c r="F336" s="2" t="s">
        <v>69</v>
      </c>
    </row>
    <row r="337">
      <c r="A337" s="2" t="s">
        <v>14971</v>
      </c>
      <c r="B337" s="2" t="s">
        <v>14972</v>
      </c>
      <c r="C337" s="2">
        <v>-705.38</v>
      </c>
      <c r="D337" s="2" t="s">
        <v>69</v>
      </c>
      <c r="E337" s="2">
        <v>-13599.8</v>
      </c>
      <c r="F337" s="2" t="s">
        <v>69</v>
      </c>
    </row>
    <row r="338">
      <c r="A338" s="2" t="s">
        <v>11237</v>
      </c>
      <c r="B338" s="2" t="s">
        <v>15239</v>
      </c>
      <c r="C338" s="2">
        <v>-1995.8</v>
      </c>
      <c r="D338" s="2" t="s">
        <v>69</v>
      </c>
      <c r="E338" s="2">
        <v>-16425.45</v>
      </c>
      <c r="F338" s="2" t="s">
        <v>69</v>
      </c>
    </row>
    <row r="339">
      <c r="A339" s="2" t="s">
        <v>12761</v>
      </c>
      <c r="B339" s="2" t="s">
        <v>12762</v>
      </c>
      <c r="C339" s="2">
        <v>-489.8</v>
      </c>
      <c r="D339" s="2" t="s">
        <v>69</v>
      </c>
      <c r="E339" s="2">
        <v>-4878.43</v>
      </c>
      <c r="F339" s="2" t="s">
        <v>69</v>
      </c>
    </row>
    <row r="340">
      <c r="A340" s="2" t="s">
        <v>14974</v>
      </c>
      <c r="B340" s="2" t="s">
        <v>13807</v>
      </c>
      <c r="C340" s="2">
        <v>-423.54</v>
      </c>
      <c r="D340" s="2" t="s">
        <v>69</v>
      </c>
      <c r="E340" s="2">
        <v>-13599.8</v>
      </c>
      <c r="F340" s="2" t="s">
        <v>69</v>
      </c>
    </row>
    <row r="341">
      <c r="A341" s="2" t="s">
        <v>14975</v>
      </c>
      <c r="B341" s="2" t="s">
        <v>14976</v>
      </c>
      <c r="C341" s="2">
        <v>-2070.32</v>
      </c>
      <c r="D341" s="2" t="s">
        <v>69</v>
      </c>
      <c r="E341" s="2">
        <v>-18425.86</v>
      </c>
      <c r="F341" s="2" t="s">
        <v>69</v>
      </c>
    </row>
    <row r="342">
      <c r="A342" s="2" t="s">
        <v>15240</v>
      </c>
      <c r="B342" s="2" t="s">
        <v>15241</v>
      </c>
      <c r="C342" s="2">
        <v>-147.46</v>
      </c>
      <c r="D342" s="2" t="s">
        <v>69</v>
      </c>
      <c r="E342" s="2">
        <v>-13599.8</v>
      </c>
      <c r="F342" s="2" t="s">
        <v>69</v>
      </c>
    </row>
    <row r="343">
      <c r="A343" s="2" t="s">
        <v>14977</v>
      </c>
      <c r="B343" s="2" t="s">
        <v>14978</v>
      </c>
      <c r="C343" s="2">
        <v>-846.08</v>
      </c>
      <c r="D343" s="2" t="s">
        <v>69</v>
      </c>
      <c r="E343" s="2">
        <v>-18563.03</v>
      </c>
      <c r="F343" s="2" t="s">
        <v>69</v>
      </c>
    </row>
    <row r="344">
      <c r="A344" s="2" t="s">
        <v>62</v>
      </c>
      <c r="B344" s="2" t="s">
        <v>14979</v>
      </c>
      <c r="C344" s="2">
        <v>-84.78</v>
      </c>
      <c r="D344" s="2" t="s">
        <v>69</v>
      </c>
      <c r="E344" s="2">
        <v>-18155.86</v>
      </c>
      <c r="F344" s="2" t="s">
        <v>69</v>
      </c>
    </row>
    <row r="345">
      <c r="A345" s="2" t="s">
        <v>14980</v>
      </c>
      <c r="B345" s="2" t="s">
        <v>14981</v>
      </c>
      <c r="C345" s="2">
        <v>-203.62</v>
      </c>
      <c r="D345" s="2" t="s">
        <v>69</v>
      </c>
      <c r="E345" s="2">
        <v>-18014.56</v>
      </c>
      <c r="F345" s="2" t="s">
        <v>69</v>
      </c>
    </row>
    <row r="346">
      <c r="A346" s="2" t="s">
        <v>8489</v>
      </c>
      <c r="B346" s="2" t="s">
        <v>14982</v>
      </c>
      <c r="C346" s="2">
        <v>-1910.08</v>
      </c>
      <c r="D346" s="2" t="s">
        <v>69</v>
      </c>
      <c r="E346" s="2">
        <v>-13599.8</v>
      </c>
      <c r="F346" s="2" t="s">
        <v>69</v>
      </c>
    </row>
    <row r="347">
      <c r="A347" s="2" t="s">
        <v>15242</v>
      </c>
      <c r="B347" s="2" t="s">
        <v>15243</v>
      </c>
      <c r="C347" s="2">
        <v>-2505.61</v>
      </c>
      <c r="D347" s="2" t="s">
        <v>69</v>
      </c>
      <c r="E347" s="2">
        <v>-18215.75</v>
      </c>
      <c r="F347" s="2" t="s">
        <v>69</v>
      </c>
    </row>
    <row r="348">
      <c r="A348" s="2" t="s">
        <v>14983</v>
      </c>
      <c r="B348" s="2" t="s">
        <v>14984</v>
      </c>
      <c r="C348" s="2">
        <v>-506.35</v>
      </c>
      <c r="D348" s="2" t="s">
        <v>69</v>
      </c>
      <c r="E348" s="2">
        <v>-17732.27</v>
      </c>
      <c r="F348" s="2" t="s">
        <v>69</v>
      </c>
    </row>
    <row r="349">
      <c r="A349" s="2" t="s">
        <v>14985</v>
      </c>
      <c r="B349" s="2" t="s">
        <v>13832</v>
      </c>
      <c r="C349" s="2">
        <v>-509.92</v>
      </c>
      <c r="D349" s="2" t="s">
        <v>69</v>
      </c>
      <c r="E349" s="2">
        <v>-18362.22</v>
      </c>
      <c r="F349" s="2" t="s">
        <v>69</v>
      </c>
    </row>
    <row r="350">
      <c r="A350" s="2" t="s">
        <v>8529</v>
      </c>
      <c r="B350" s="2" t="s">
        <v>15244</v>
      </c>
      <c r="C350" s="2">
        <v>-1558.37</v>
      </c>
      <c r="D350" s="2" t="s">
        <v>69</v>
      </c>
      <c r="E350" s="2">
        <v>-18155.05</v>
      </c>
      <c r="F350" s="2" t="s">
        <v>69</v>
      </c>
    </row>
    <row r="351">
      <c r="A351" s="2" t="s">
        <v>15245</v>
      </c>
      <c r="B351" s="2" t="s">
        <v>15246</v>
      </c>
      <c r="C351" s="2">
        <v>-1286.5</v>
      </c>
      <c r="D351" s="2" t="s">
        <v>69</v>
      </c>
      <c r="E351" s="2">
        <v>-10446.4</v>
      </c>
      <c r="F351" s="2" t="s">
        <v>69</v>
      </c>
    </row>
    <row r="352">
      <c r="A352" s="2" t="s">
        <v>14986</v>
      </c>
      <c r="B352" s="2" t="s">
        <v>14987</v>
      </c>
      <c r="C352" s="2">
        <v>-545.11</v>
      </c>
      <c r="D352" s="2" t="s">
        <v>69</v>
      </c>
      <c r="E352" s="2">
        <v>-18326.54</v>
      </c>
      <c r="F352" s="2" t="s">
        <v>69</v>
      </c>
    </row>
    <row r="353">
      <c r="A353" s="2" t="s">
        <v>11324</v>
      </c>
      <c r="B353" s="2" t="s">
        <v>14988</v>
      </c>
      <c r="C353" s="2">
        <v>-415.03</v>
      </c>
      <c r="D353" s="2" t="s">
        <v>69</v>
      </c>
      <c r="E353" s="2">
        <v>-18086.89</v>
      </c>
      <c r="F353" s="2" t="s">
        <v>69</v>
      </c>
    </row>
    <row r="354">
      <c r="A354" s="2" t="s">
        <v>8587</v>
      </c>
      <c r="B354" s="2" t="s">
        <v>14991</v>
      </c>
      <c r="C354" s="2">
        <v>-780.71</v>
      </c>
      <c r="D354" s="2" t="s">
        <v>69</v>
      </c>
      <c r="E354" s="2">
        <v>-18331.14</v>
      </c>
      <c r="F354" s="2" t="s">
        <v>69</v>
      </c>
    </row>
    <row r="355">
      <c r="A355" s="2" t="s">
        <v>14992</v>
      </c>
      <c r="B355" s="2" t="s">
        <v>14993</v>
      </c>
      <c r="C355" s="2">
        <v>-333.4</v>
      </c>
      <c r="D355" s="2" t="s">
        <v>69</v>
      </c>
      <c r="E355" s="2">
        <v>-18720.28</v>
      </c>
      <c r="F355" s="2" t="s">
        <v>69</v>
      </c>
    </row>
    <row r="356">
      <c r="A356" s="2" t="s">
        <v>8621</v>
      </c>
      <c r="B356" s="2" t="s">
        <v>14994</v>
      </c>
      <c r="C356" s="2">
        <v>-179.61</v>
      </c>
      <c r="D356" s="2" t="s">
        <v>69</v>
      </c>
      <c r="E356" s="2">
        <v>-17858.16</v>
      </c>
      <c r="F356" s="2" t="s">
        <v>69</v>
      </c>
    </row>
    <row r="357">
      <c r="A357" s="2" t="s">
        <v>14995</v>
      </c>
      <c r="B357" s="2" t="s">
        <v>14996</v>
      </c>
      <c r="C357" s="2">
        <v>-88.72</v>
      </c>
      <c r="D357" s="2" t="s">
        <v>69</v>
      </c>
      <c r="E357" s="2">
        <v>-4924.97</v>
      </c>
      <c r="F357" s="2" t="s">
        <v>69</v>
      </c>
    </row>
    <row r="358">
      <c r="A358" s="2" t="s">
        <v>8629</v>
      </c>
      <c r="B358" s="2" t="s">
        <v>14997</v>
      </c>
      <c r="C358" s="2">
        <v>-584.98</v>
      </c>
      <c r="D358" s="2" t="s">
        <v>69</v>
      </c>
      <c r="E358" s="2">
        <v>-18467.76</v>
      </c>
      <c r="F358" s="2" t="s">
        <v>69</v>
      </c>
    </row>
    <row r="359">
      <c r="A359" s="2" t="s">
        <v>14999</v>
      </c>
      <c r="B359" s="2" t="s">
        <v>15000</v>
      </c>
      <c r="C359" s="2">
        <v>-1190.04</v>
      </c>
      <c r="D359" s="2" t="s">
        <v>69</v>
      </c>
      <c r="E359" s="2">
        <v>-18469.39</v>
      </c>
      <c r="F359" s="2" t="s">
        <v>69</v>
      </c>
    </row>
    <row r="360">
      <c r="A360" s="2" t="s">
        <v>15247</v>
      </c>
      <c r="B360" s="2" t="s">
        <v>15248</v>
      </c>
      <c r="C360" s="2">
        <v>-294.36</v>
      </c>
      <c r="D360" s="2" t="s">
        <v>69</v>
      </c>
      <c r="E360" s="2">
        <v>-18368.13</v>
      </c>
      <c r="F360" s="2" t="s">
        <v>69</v>
      </c>
    </row>
    <row r="361">
      <c r="A361" s="2" t="s">
        <v>15249</v>
      </c>
      <c r="B361" s="2" t="s">
        <v>15250</v>
      </c>
      <c r="C361" s="2">
        <v>-1079.35</v>
      </c>
      <c r="D361" s="2" t="s">
        <v>69</v>
      </c>
      <c r="E361" s="2">
        <v>-13599.8</v>
      </c>
      <c r="F361" s="2" t="s">
        <v>69</v>
      </c>
    </row>
    <row r="362">
      <c r="A362" s="2" t="s">
        <v>15251</v>
      </c>
      <c r="B362" s="2" t="s">
        <v>15252</v>
      </c>
      <c r="C362" s="2">
        <v>-1058.84</v>
      </c>
      <c r="D362" s="2" t="s">
        <v>69</v>
      </c>
      <c r="E362" s="2">
        <v>-18095.62</v>
      </c>
      <c r="F362" s="2" t="s">
        <v>69</v>
      </c>
    </row>
    <row r="363">
      <c r="A363" s="2" t="s">
        <v>15002</v>
      </c>
      <c r="B363" s="2" t="s">
        <v>15003</v>
      </c>
      <c r="C363" s="2">
        <v>-1128.71</v>
      </c>
      <c r="D363" s="2" t="s">
        <v>69</v>
      </c>
      <c r="E363" s="2">
        <v>-18273.79</v>
      </c>
      <c r="F363" s="2" t="s">
        <v>69</v>
      </c>
    </row>
    <row r="364">
      <c r="A364" s="2" t="s">
        <v>15253</v>
      </c>
      <c r="B364" s="2" t="s">
        <v>15254</v>
      </c>
      <c r="C364" s="2">
        <v>-65.79</v>
      </c>
      <c r="D364" s="2" t="s">
        <v>69</v>
      </c>
      <c r="E364" s="2">
        <v>-13599.8</v>
      </c>
      <c r="F364" s="2" t="s">
        <v>69</v>
      </c>
    </row>
    <row r="365">
      <c r="A365" s="2" t="s">
        <v>11412</v>
      </c>
      <c r="B365" s="2" t="s">
        <v>15004</v>
      </c>
      <c r="C365" s="2">
        <v>-256.26</v>
      </c>
      <c r="D365" s="2" t="s">
        <v>69</v>
      </c>
      <c r="E365" s="2">
        <v>-18601.76</v>
      </c>
      <c r="F365" s="2" t="s">
        <v>69</v>
      </c>
    </row>
    <row r="366">
      <c r="A366" s="2" t="s">
        <v>15007</v>
      </c>
      <c r="B366" s="2" t="s">
        <v>15008</v>
      </c>
      <c r="C366" s="2">
        <v>-1818.24</v>
      </c>
      <c r="D366" s="2" t="s">
        <v>69</v>
      </c>
      <c r="E366" s="2">
        <v>-18546.04</v>
      </c>
      <c r="F366" s="2" t="s">
        <v>69</v>
      </c>
    </row>
    <row r="367">
      <c r="A367" s="2" t="s">
        <v>15255</v>
      </c>
      <c r="B367" s="2" t="s">
        <v>15256</v>
      </c>
      <c r="C367" s="2">
        <v>-1036.64</v>
      </c>
      <c r="D367" s="2" t="s">
        <v>69</v>
      </c>
      <c r="E367" s="2">
        <v>-13331.18</v>
      </c>
      <c r="F367" s="2" t="s">
        <v>69</v>
      </c>
    </row>
    <row r="368">
      <c r="A368" s="2" t="s">
        <v>11430</v>
      </c>
      <c r="B368" s="2" t="s">
        <v>15015</v>
      </c>
      <c r="C368" s="2">
        <v>-935.63</v>
      </c>
      <c r="D368" s="2" t="s">
        <v>69</v>
      </c>
      <c r="E368" s="2">
        <v>-18684.56</v>
      </c>
      <c r="F368" s="2" t="s">
        <v>69</v>
      </c>
    </row>
    <row r="369">
      <c r="A369" s="2" t="s">
        <v>15016</v>
      </c>
      <c r="B369" s="2" t="s">
        <v>15017</v>
      </c>
      <c r="C369" s="2">
        <v>-1057.08</v>
      </c>
      <c r="D369" s="2" t="s">
        <v>69</v>
      </c>
      <c r="E369" s="2">
        <v>-8530.67</v>
      </c>
      <c r="F369" s="2" t="s">
        <v>69</v>
      </c>
    </row>
    <row r="370">
      <c r="A370" s="2" t="s">
        <v>15018</v>
      </c>
      <c r="B370" s="2" t="s">
        <v>15019</v>
      </c>
      <c r="C370" s="2">
        <v>-4708.6</v>
      </c>
      <c r="D370" s="2" t="s">
        <v>69</v>
      </c>
      <c r="E370" s="2">
        <v>-18363.54</v>
      </c>
      <c r="F370" s="2" t="s">
        <v>69</v>
      </c>
    </row>
    <row r="371">
      <c r="A371" s="2" t="s">
        <v>15021</v>
      </c>
      <c r="B371" s="2" t="s">
        <v>15022</v>
      </c>
      <c r="C371" s="2">
        <v>-564.77</v>
      </c>
      <c r="D371" s="2" t="s">
        <v>69</v>
      </c>
      <c r="E371" s="2">
        <v>-19049.72</v>
      </c>
      <c r="F371" s="2" t="s">
        <v>69</v>
      </c>
    </row>
    <row r="372">
      <c r="A372" s="2" t="s">
        <v>15257</v>
      </c>
      <c r="B372" s="2" t="s">
        <v>15258</v>
      </c>
      <c r="C372" s="2">
        <v>-727.84</v>
      </c>
      <c r="D372" s="2" t="s">
        <v>69</v>
      </c>
      <c r="E372" s="2">
        <v>-18938.42</v>
      </c>
      <c r="F372" s="2" t="s">
        <v>69</v>
      </c>
    </row>
    <row r="373">
      <c r="A373" s="2" t="s">
        <v>8847</v>
      </c>
      <c r="B373" s="2" t="s">
        <v>15023</v>
      </c>
      <c r="C373" s="2">
        <v>-195.52</v>
      </c>
      <c r="D373" s="2" t="s">
        <v>69</v>
      </c>
      <c r="E373" s="2">
        <v>-18259.35</v>
      </c>
      <c r="F373" s="2" t="s">
        <v>69</v>
      </c>
    </row>
    <row r="374">
      <c r="A374" s="2" t="s">
        <v>15024</v>
      </c>
      <c r="B374" s="2" t="s">
        <v>15025</v>
      </c>
      <c r="C374" s="2">
        <v>-427.94</v>
      </c>
      <c r="D374" s="2" t="s">
        <v>69</v>
      </c>
      <c r="E374" s="2">
        <v>-18110.44</v>
      </c>
      <c r="F374" s="2" t="s">
        <v>69</v>
      </c>
    </row>
    <row r="375">
      <c r="A375" s="2" t="s">
        <v>15026</v>
      </c>
      <c r="B375" s="2" t="s">
        <v>15027</v>
      </c>
      <c r="C375" s="2">
        <v>-1056.71</v>
      </c>
      <c r="D375" s="2" t="s">
        <v>69</v>
      </c>
      <c r="E375" s="2">
        <v>-13599.8</v>
      </c>
      <c r="F375" s="2" t="s">
        <v>69</v>
      </c>
    </row>
    <row r="376">
      <c r="A376" s="2" t="s">
        <v>15028</v>
      </c>
      <c r="B376" s="2" t="s">
        <v>15029</v>
      </c>
      <c r="C376" s="2">
        <v>-909.37</v>
      </c>
      <c r="D376" s="2" t="s">
        <v>69</v>
      </c>
      <c r="E376" s="2">
        <v>-18851.19</v>
      </c>
      <c r="F376" s="2" t="s">
        <v>69</v>
      </c>
    </row>
    <row r="377">
      <c r="A377" s="2" t="s">
        <v>15259</v>
      </c>
      <c r="B377" s="2" t="s">
        <v>15260</v>
      </c>
      <c r="C377" s="2">
        <v>-59.91</v>
      </c>
      <c r="D377" s="2" t="s">
        <v>69</v>
      </c>
      <c r="E377" s="2">
        <v>-5027.26</v>
      </c>
      <c r="F377" s="2" t="s">
        <v>69</v>
      </c>
    </row>
    <row r="378">
      <c r="A378" s="2" t="s">
        <v>15031</v>
      </c>
      <c r="B378" s="2" t="s">
        <v>15032</v>
      </c>
      <c r="C378" s="2">
        <v>-4702.65</v>
      </c>
      <c r="D378" s="2" t="s">
        <v>69</v>
      </c>
      <c r="E378" s="2">
        <v>-18199.26</v>
      </c>
      <c r="F378" s="2" t="s">
        <v>69</v>
      </c>
    </row>
    <row r="379">
      <c r="A379" s="2" t="s">
        <v>15033</v>
      </c>
      <c r="B379" s="2" t="s">
        <v>15034</v>
      </c>
      <c r="C379" s="2">
        <v>-1810.25</v>
      </c>
      <c r="D379" s="2" t="s">
        <v>69</v>
      </c>
      <c r="E379" s="2">
        <v>-18681.74</v>
      </c>
      <c r="F379" s="2" t="s">
        <v>69</v>
      </c>
    </row>
    <row r="380">
      <c r="A380" s="2" t="s">
        <v>15036</v>
      </c>
      <c r="B380" s="2" t="s">
        <v>15037</v>
      </c>
      <c r="C380" s="2">
        <v>-652.27</v>
      </c>
      <c r="D380" s="2" t="s">
        <v>69</v>
      </c>
      <c r="E380" s="2">
        <v>-13599.8</v>
      </c>
      <c r="F380" s="2" t="s">
        <v>69</v>
      </c>
    </row>
    <row r="381">
      <c r="A381" s="2" t="s">
        <v>15038</v>
      </c>
      <c r="B381" s="2" t="s">
        <v>15039</v>
      </c>
      <c r="C381" s="2">
        <v>-209.41</v>
      </c>
      <c r="D381" s="2" t="s">
        <v>69</v>
      </c>
      <c r="E381" s="2">
        <v>-19431.25</v>
      </c>
      <c r="F381" s="2" t="s">
        <v>69</v>
      </c>
    </row>
    <row r="382">
      <c r="A382" s="2" t="s">
        <v>15040</v>
      </c>
      <c r="B382" s="2" t="s">
        <v>15041</v>
      </c>
      <c r="C382" s="2">
        <v>-124.3</v>
      </c>
      <c r="D382" s="2" t="s">
        <v>69</v>
      </c>
      <c r="E382" s="2">
        <v>-13599.8</v>
      </c>
      <c r="F382" s="2" t="s">
        <v>69</v>
      </c>
    </row>
    <row r="383">
      <c r="A383" s="2" t="s">
        <v>11581</v>
      </c>
      <c r="B383" s="2" t="s">
        <v>15042</v>
      </c>
      <c r="C383" s="2">
        <v>-86.93</v>
      </c>
      <c r="D383" s="2" t="s">
        <v>69</v>
      </c>
      <c r="E383" s="2">
        <v>-18417.99</v>
      </c>
      <c r="F383" s="2" t="s">
        <v>69</v>
      </c>
    </row>
    <row r="384">
      <c r="A384" s="2" t="s">
        <v>9060</v>
      </c>
      <c r="B384" s="2" t="s">
        <v>15261</v>
      </c>
      <c r="C384" s="2">
        <v>-1522.82</v>
      </c>
      <c r="D384" s="2" t="s">
        <v>69</v>
      </c>
      <c r="E384" s="2">
        <v>-18197.72</v>
      </c>
      <c r="F384" s="2" t="s">
        <v>69</v>
      </c>
    </row>
    <row r="385">
      <c r="A385" s="2" t="s">
        <v>15262</v>
      </c>
      <c r="B385" s="2" t="s">
        <v>15263</v>
      </c>
      <c r="C385" s="2">
        <v>-1260.31</v>
      </c>
      <c r="D385" s="2" t="s">
        <v>69</v>
      </c>
      <c r="E385" s="2">
        <v>-18703.05</v>
      </c>
      <c r="F385" s="2" t="s">
        <v>69</v>
      </c>
    </row>
    <row r="386">
      <c r="A386" s="2" t="s">
        <v>9092</v>
      </c>
      <c r="B386" s="2" t="s">
        <v>15044</v>
      </c>
      <c r="C386" s="2">
        <v>-957.92</v>
      </c>
      <c r="D386" s="2" t="s">
        <v>69</v>
      </c>
      <c r="E386" s="2">
        <v>-18545.31</v>
      </c>
      <c r="F386" s="2" t="s">
        <v>69</v>
      </c>
    </row>
    <row r="387">
      <c r="A387" s="2" t="s">
        <v>9094</v>
      </c>
      <c r="B387" s="2" t="s">
        <v>15045</v>
      </c>
      <c r="C387" s="2">
        <v>-299.48</v>
      </c>
      <c r="D387" s="2" t="s">
        <v>69</v>
      </c>
      <c r="E387" s="2">
        <v>-18938.85</v>
      </c>
      <c r="F387" s="2" t="s">
        <v>69</v>
      </c>
    </row>
    <row r="388">
      <c r="A388" s="2" t="s">
        <v>9104</v>
      </c>
      <c r="B388" s="2" t="s">
        <v>15264</v>
      </c>
      <c r="C388" s="2">
        <v>-225.57</v>
      </c>
      <c r="D388" s="2" t="s">
        <v>69</v>
      </c>
      <c r="E388" s="2">
        <v>-13599.8</v>
      </c>
      <c r="F388" s="2" t="s">
        <v>69</v>
      </c>
    </row>
    <row r="389">
      <c r="A389" s="2" t="s">
        <v>9110</v>
      </c>
      <c r="B389" s="2" t="s">
        <v>15048</v>
      </c>
      <c r="C389" s="2">
        <v>-225.74</v>
      </c>
      <c r="D389" s="2" t="s">
        <v>69</v>
      </c>
      <c r="E389" s="2">
        <v>-18517.46</v>
      </c>
      <c r="F389" s="2" t="s">
        <v>69</v>
      </c>
    </row>
    <row r="390">
      <c r="A390" s="2" t="s">
        <v>15049</v>
      </c>
      <c r="B390" s="2" t="s">
        <v>15050</v>
      </c>
      <c r="C390" s="2">
        <v>-1016.49</v>
      </c>
      <c r="D390" s="2" t="s">
        <v>69</v>
      </c>
      <c r="E390" s="2">
        <v>-18550.98</v>
      </c>
      <c r="F390" s="2" t="s">
        <v>69</v>
      </c>
    </row>
    <row r="391">
      <c r="A391" s="2" t="s">
        <v>15053</v>
      </c>
      <c r="B391" s="2" t="s">
        <v>15054</v>
      </c>
      <c r="C391" s="2">
        <v>-976.76</v>
      </c>
      <c r="D391" s="2" t="s">
        <v>69</v>
      </c>
      <c r="E391" s="2">
        <v>-18519.43</v>
      </c>
      <c r="F391" s="2" t="s">
        <v>69</v>
      </c>
    </row>
    <row r="392">
      <c r="A392" s="2" t="s">
        <v>15265</v>
      </c>
      <c r="B392" s="2" t="s">
        <v>15266</v>
      </c>
      <c r="C392" s="2">
        <v>-3563.25</v>
      </c>
      <c r="D392" s="2" t="s">
        <v>69</v>
      </c>
      <c r="E392" s="2">
        <v>-19419.7</v>
      </c>
      <c r="F392" s="2" t="s">
        <v>69</v>
      </c>
    </row>
    <row r="393">
      <c r="A393" s="2" t="s">
        <v>9146</v>
      </c>
      <c r="B393" s="2" t="s">
        <v>15059</v>
      </c>
      <c r="C393" s="2">
        <v>-701.92</v>
      </c>
      <c r="D393" s="2" t="s">
        <v>69</v>
      </c>
      <c r="E393" s="2">
        <v>-14887.74</v>
      </c>
      <c r="F393" s="2" t="s">
        <v>69</v>
      </c>
    </row>
    <row r="394">
      <c r="A394" s="2" t="s">
        <v>9148</v>
      </c>
      <c r="B394" s="2" t="s">
        <v>15267</v>
      </c>
      <c r="C394" s="2">
        <v>-378.95</v>
      </c>
      <c r="D394" s="2" t="s">
        <v>69</v>
      </c>
      <c r="E394" s="2">
        <v>-18469.96</v>
      </c>
      <c r="F394" s="2" t="s">
        <v>69</v>
      </c>
    </row>
    <row r="395">
      <c r="A395" s="2" t="s">
        <v>9166</v>
      </c>
      <c r="B395" s="2" t="s">
        <v>15061</v>
      </c>
      <c r="C395" s="2">
        <v>-514.45</v>
      </c>
      <c r="D395" s="2" t="s">
        <v>69</v>
      </c>
      <c r="E395" s="2">
        <v>-18525.5</v>
      </c>
      <c r="F395" s="2" t="s">
        <v>69</v>
      </c>
    </row>
    <row r="396">
      <c r="A396" s="2" t="s">
        <v>11649</v>
      </c>
      <c r="B396" s="2" t="s">
        <v>15069</v>
      </c>
      <c r="C396" s="2">
        <v>-27.69</v>
      </c>
      <c r="D396" s="2" t="s">
        <v>69</v>
      </c>
      <c r="E396" s="2">
        <v>-18396.94</v>
      </c>
      <c r="F396" s="2" t="s">
        <v>69</v>
      </c>
    </row>
    <row r="397">
      <c r="A397" s="2" t="s">
        <v>15070</v>
      </c>
      <c r="B397" s="2" t="s">
        <v>15071</v>
      </c>
      <c r="C397" s="2">
        <v>-107.1</v>
      </c>
      <c r="D397" s="2" t="s">
        <v>69</v>
      </c>
      <c r="E397" s="2">
        <v>-18555.58</v>
      </c>
      <c r="F397" s="2" t="s">
        <v>69</v>
      </c>
    </row>
    <row r="398">
      <c r="A398" s="2" t="s">
        <v>11687</v>
      </c>
      <c r="B398" s="2" t="s">
        <v>15072</v>
      </c>
      <c r="C398" s="2">
        <v>-932.77</v>
      </c>
      <c r="D398" s="2" t="s">
        <v>69</v>
      </c>
      <c r="E398" s="2">
        <v>-13599.8</v>
      </c>
      <c r="F398" s="2" t="s">
        <v>69</v>
      </c>
    </row>
    <row r="399">
      <c r="A399" s="2" t="s">
        <v>15073</v>
      </c>
      <c r="B399" s="2" t="s">
        <v>15074</v>
      </c>
      <c r="C399" s="2">
        <v>-1094.52</v>
      </c>
      <c r="D399" s="2" t="s">
        <v>69</v>
      </c>
      <c r="E399" s="2">
        <v>-18442.59</v>
      </c>
      <c r="F399" s="2" t="s">
        <v>69</v>
      </c>
    </row>
    <row r="400">
      <c r="A400" s="2" t="s">
        <v>11709</v>
      </c>
      <c r="B400" s="2" t="s">
        <v>15075</v>
      </c>
      <c r="C400" s="2">
        <v>-475.56</v>
      </c>
      <c r="D400" s="2" t="s">
        <v>69</v>
      </c>
      <c r="E400" s="2">
        <v>-18223.28</v>
      </c>
      <c r="F400" s="2" t="s">
        <v>69</v>
      </c>
    </row>
    <row r="401">
      <c r="A401" s="2" t="s">
        <v>9411</v>
      </c>
      <c r="B401" s="2" t="s">
        <v>15076</v>
      </c>
      <c r="C401" s="2">
        <v>-71.36</v>
      </c>
      <c r="D401" s="2" t="s">
        <v>69</v>
      </c>
      <c r="E401" s="2">
        <v>-4778.8</v>
      </c>
      <c r="F401" s="2" t="s">
        <v>69</v>
      </c>
    </row>
    <row r="402">
      <c r="A402" s="2" t="s">
        <v>9415</v>
      </c>
      <c r="B402" s="2" t="s">
        <v>15268</v>
      </c>
      <c r="C402" s="2">
        <v>-1643.59</v>
      </c>
      <c r="D402" s="2" t="s">
        <v>69</v>
      </c>
      <c r="E402" s="2">
        <v>-18112.37</v>
      </c>
      <c r="F402" s="2" t="s">
        <v>69</v>
      </c>
    </row>
    <row r="403">
      <c r="A403" s="2" t="s">
        <v>15078</v>
      </c>
      <c r="B403" s="2" t="s">
        <v>15079</v>
      </c>
      <c r="C403" s="2">
        <v>-148.99</v>
      </c>
      <c r="D403" s="2" t="s">
        <v>69</v>
      </c>
      <c r="E403" s="2">
        <v>-4381.79</v>
      </c>
      <c r="F403" s="2" t="s">
        <v>69</v>
      </c>
    </row>
    <row r="404">
      <c r="A404" s="2" t="s">
        <v>15269</v>
      </c>
      <c r="B404" s="2" t="s">
        <v>15270</v>
      </c>
      <c r="C404" s="2">
        <v>-586.92</v>
      </c>
      <c r="D404" s="2" t="s">
        <v>69</v>
      </c>
      <c r="E404" s="2">
        <v>-18869.34</v>
      </c>
      <c r="F404" s="2" t="s">
        <v>69</v>
      </c>
    </row>
    <row r="405">
      <c r="A405" s="2" t="s">
        <v>15271</v>
      </c>
      <c r="B405" s="2" t="s">
        <v>15272</v>
      </c>
      <c r="C405" s="2">
        <v>-336.93</v>
      </c>
      <c r="D405" s="2" t="s">
        <v>69</v>
      </c>
      <c r="E405" s="2">
        <v>-18342.61</v>
      </c>
      <c r="F405" s="2" t="s">
        <v>69</v>
      </c>
    </row>
    <row r="406">
      <c r="A406" s="2" t="s">
        <v>15273</v>
      </c>
      <c r="B406" s="2" t="s">
        <v>15274</v>
      </c>
      <c r="C406" s="2">
        <v>-161.65</v>
      </c>
      <c r="D406" s="2" t="s">
        <v>69</v>
      </c>
      <c r="E406" s="2">
        <v>-13599.8</v>
      </c>
      <c r="F406" s="2" t="s">
        <v>69</v>
      </c>
    </row>
    <row r="407">
      <c r="A407" s="2" t="s">
        <v>11796</v>
      </c>
      <c r="B407" s="2" t="s">
        <v>15275</v>
      </c>
      <c r="C407" s="2">
        <v>-916.43</v>
      </c>
      <c r="D407" s="2" t="s">
        <v>69</v>
      </c>
      <c r="E407" s="2">
        <v>-13599.8</v>
      </c>
      <c r="F407" s="2" t="s">
        <v>69</v>
      </c>
    </row>
    <row r="408">
      <c r="A408" s="2" t="s">
        <v>15276</v>
      </c>
      <c r="B408" s="2" t="s">
        <v>15277</v>
      </c>
      <c r="C408" s="2">
        <v>-609.71</v>
      </c>
      <c r="D408" s="2" t="s">
        <v>69</v>
      </c>
      <c r="E408" s="2">
        <v>-10785.77</v>
      </c>
      <c r="F408" s="2" t="s">
        <v>69</v>
      </c>
    </row>
    <row r="409">
      <c r="A409" s="2" t="s">
        <v>9607</v>
      </c>
      <c r="B409" s="2" t="s">
        <v>15082</v>
      </c>
      <c r="C409" s="2">
        <v>-266.57</v>
      </c>
      <c r="D409" s="2" t="s">
        <v>69</v>
      </c>
      <c r="E409" s="2">
        <v>-18534.3</v>
      </c>
      <c r="F409" s="2" t="s">
        <v>69</v>
      </c>
    </row>
    <row r="410">
      <c r="A410" s="2" t="s">
        <v>15278</v>
      </c>
      <c r="B410" s="2" t="s">
        <v>15279</v>
      </c>
      <c r="C410" s="2">
        <v>-3019.36</v>
      </c>
      <c r="D410" s="2" t="s">
        <v>69</v>
      </c>
      <c r="E410" s="2">
        <v>-18448.3</v>
      </c>
      <c r="F410" s="2" t="s">
        <v>69</v>
      </c>
    </row>
    <row r="411">
      <c r="A411" s="2" t="s">
        <v>15083</v>
      </c>
      <c r="B411" s="2" t="s">
        <v>15084</v>
      </c>
      <c r="C411" s="2">
        <v>-303.4</v>
      </c>
      <c r="D411" s="2" t="s">
        <v>69</v>
      </c>
      <c r="E411" s="2">
        <v>-18410.53</v>
      </c>
      <c r="F411" s="2" t="s">
        <v>69</v>
      </c>
    </row>
    <row r="412">
      <c r="A412" s="2" t="s">
        <v>15085</v>
      </c>
      <c r="B412" s="2" t="s">
        <v>15086</v>
      </c>
      <c r="C412" s="2">
        <v>-445.31</v>
      </c>
      <c r="D412" s="2" t="s">
        <v>69</v>
      </c>
      <c r="E412" s="2">
        <v>-18961.48</v>
      </c>
      <c r="F412" s="2" t="s">
        <v>69</v>
      </c>
    </row>
    <row r="413">
      <c r="A413" s="2" t="s">
        <v>15087</v>
      </c>
      <c r="B413" s="2" t="s">
        <v>15088</v>
      </c>
      <c r="C413" s="2">
        <v>-333.63</v>
      </c>
      <c r="D413" s="2" t="s">
        <v>69</v>
      </c>
      <c r="E413" s="2">
        <v>-18656.75</v>
      </c>
      <c r="F413" s="2" t="s">
        <v>69</v>
      </c>
    </row>
    <row r="414">
      <c r="A414" s="2" t="s">
        <v>15089</v>
      </c>
      <c r="B414" s="2" t="s">
        <v>15090</v>
      </c>
      <c r="C414" s="2">
        <v>-266.29</v>
      </c>
      <c r="D414" s="2" t="s">
        <v>69</v>
      </c>
      <c r="E414" s="2">
        <v>-18624.66</v>
      </c>
      <c r="F414" s="2" t="s">
        <v>69</v>
      </c>
    </row>
    <row r="415">
      <c r="A415" s="2" t="s">
        <v>15091</v>
      </c>
      <c r="B415" s="2" t="s">
        <v>15092</v>
      </c>
      <c r="C415" s="2">
        <v>-1162.35</v>
      </c>
      <c r="D415" s="2" t="s">
        <v>69</v>
      </c>
      <c r="E415" s="2">
        <v>-17783.94</v>
      </c>
      <c r="F415" s="2" t="s">
        <v>69</v>
      </c>
    </row>
    <row r="416">
      <c r="A416" s="2" t="s">
        <v>15280</v>
      </c>
      <c r="B416" s="2" t="s">
        <v>15281</v>
      </c>
      <c r="C416" s="2">
        <v>-2211.32</v>
      </c>
      <c r="D416" s="2" t="s">
        <v>69</v>
      </c>
      <c r="E416" s="2">
        <v>-17535.79</v>
      </c>
      <c r="F416" s="2" t="s">
        <v>69</v>
      </c>
    </row>
    <row r="417">
      <c r="A417" s="2" t="s">
        <v>6543</v>
      </c>
      <c r="B417" s="2" t="s">
        <v>15093</v>
      </c>
      <c r="C417" s="2">
        <v>-768.68</v>
      </c>
      <c r="D417" s="2" t="s">
        <v>69</v>
      </c>
      <c r="E417" s="2">
        <v>-18102.41</v>
      </c>
      <c r="F417" s="2" t="s">
        <v>69</v>
      </c>
    </row>
    <row r="418">
      <c r="A418" s="2" t="s">
        <v>15096</v>
      </c>
      <c r="B418" s="2" t="s">
        <v>15097</v>
      </c>
      <c r="C418" s="2">
        <v>-586.98</v>
      </c>
      <c r="D418" s="2" t="s">
        <v>69</v>
      </c>
      <c r="E418" s="2">
        <v>-18695.45</v>
      </c>
      <c r="F418" s="2" t="s">
        <v>69</v>
      </c>
    </row>
    <row r="419">
      <c r="A419" s="2" t="s">
        <v>9730</v>
      </c>
      <c r="B419" s="2" t="s">
        <v>15098</v>
      </c>
      <c r="C419" s="2">
        <v>-160.43</v>
      </c>
      <c r="D419" s="2" t="s">
        <v>69</v>
      </c>
      <c r="E419" s="2">
        <v>-5485.14</v>
      </c>
      <c r="F419" s="2" t="s">
        <v>69</v>
      </c>
    </row>
    <row r="420">
      <c r="A420" s="2" t="s">
        <v>9748</v>
      </c>
      <c r="B420" s="2" t="s">
        <v>15100</v>
      </c>
      <c r="C420" s="2">
        <v>-353.52</v>
      </c>
      <c r="D420" s="2" t="s">
        <v>69</v>
      </c>
      <c r="E420" s="2">
        <v>-13599.8</v>
      </c>
      <c r="F420" s="2" t="s">
        <v>69</v>
      </c>
    </row>
    <row r="421">
      <c r="A421" s="2" t="s">
        <v>9780</v>
      </c>
      <c r="B421" s="2" t="s">
        <v>15101</v>
      </c>
      <c r="C421" s="2">
        <v>-298.44</v>
      </c>
      <c r="D421" s="2" t="s">
        <v>69</v>
      </c>
      <c r="E421" s="2">
        <v>-13599.8</v>
      </c>
      <c r="F421" s="2" t="s">
        <v>69</v>
      </c>
    </row>
    <row r="422">
      <c r="A422" s="2" t="s">
        <v>15102</v>
      </c>
      <c r="B422" s="2" t="s">
        <v>15103</v>
      </c>
      <c r="C422" s="2">
        <v>-206.08</v>
      </c>
      <c r="D422" s="2" t="s">
        <v>69</v>
      </c>
      <c r="E422" s="2">
        <v>-18918.03</v>
      </c>
      <c r="F422" s="2" t="s">
        <v>69</v>
      </c>
    </row>
    <row r="423">
      <c r="A423" s="2" t="s">
        <v>9796</v>
      </c>
      <c r="B423" s="2" t="s">
        <v>15105</v>
      </c>
      <c r="C423" s="2">
        <v>-237.52</v>
      </c>
      <c r="D423" s="2" t="s">
        <v>69</v>
      </c>
      <c r="E423" s="2">
        <v>-18360.45</v>
      </c>
      <c r="F423" s="2" t="s">
        <v>69</v>
      </c>
    </row>
    <row r="424">
      <c r="A424" s="2" t="s">
        <v>9800</v>
      </c>
      <c r="B424" s="2" t="s">
        <v>15106</v>
      </c>
      <c r="C424" s="2">
        <v>-77.01</v>
      </c>
      <c r="D424" s="2" t="s">
        <v>69</v>
      </c>
      <c r="E424" s="2">
        <v>-18264.91</v>
      </c>
      <c r="F424" s="2" t="s">
        <v>69</v>
      </c>
    </row>
    <row r="425">
      <c r="A425" s="2" t="s">
        <v>15107</v>
      </c>
      <c r="B425" s="2" t="s">
        <v>15108</v>
      </c>
      <c r="C425" s="2">
        <v>-181.29</v>
      </c>
      <c r="D425" s="2" t="s">
        <v>69</v>
      </c>
      <c r="E425" s="2">
        <v>-18254.21</v>
      </c>
      <c r="F425" s="2" t="s">
        <v>69</v>
      </c>
    </row>
    <row r="426">
      <c r="A426" s="2" t="s">
        <v>15282</v>
      </c>
      <c r="B426" s="2" t="s">
        <v>15283</v>
      </c>
      <c r="C426" s="2">
        <v>-648.42</v>
      </c>
      <c r="D426" s="2" t="s">
        <v>69</v>
      </c>
      <c r="E426" s="2">
        <v>-18972.91</v>
      </c>
      <c r="F426" s="2" t="s">
        <v>69</v>
      </c>
    </row>
    <row r="427">
      <c r="A427" s="2" t="s">
        <v>9824</v>
      </c>
      <c r="B427" s="2" t="s">
        <v>15110</v>
      </c>
      <c r="C427" s="2">
        <v>-1113.93</v>
      </c>
      <c r="D427" s="2" t="s">
        <v>69</v>
      </c>
      <c r="E427" s="2">
        <v>-18669.46</v>
      </c>
      <c r="F427" s="2" t="s">
        <v>69</v>
      </c>
    </row>
    <row r="428">
      <c r="A428" s="2" t="s">
        <v>9844</v>
      </c>
      <c r="B428" s="2" t="s">
        <v>15112</v>
      </c>
      <c r="C428" s="2">
        <v>-1010.7</v>
      </c>
      <c r="D428" s="2" t="s">
        <v>69</v>
      </c>
      <c r="E428" s="2">
        <v>-18415.01</v>
      </c>
      <c r="F428" s="2" t="s">
        <v>69</v>
      </c>
    </row>
    <row r="429">
      <c r="A429" s="2" t="s">
        <v>9848</v>
      </c>
      <c r="B429" s="2" t="s">
        <v>15114</v>
      </c>
      <c r="C429" s="2">
        <v>-945.47</v>
      </c>
      <c r="D429" s="2" t="s">
        <v>69</v>
      </c>
      <c r="E429" s="2">
        <v>-18682.55</v>
      </c>
      <c r="F429" s="2" t="s">
        <v>69</v>
      </c>
    </row>
    <row r="430">
      <c r="A430" s="2" t="s">
        <v>9856</v>
      </c>
      <c r="B430" s="2" t="s">
        <v>15284</v>
      </c>
      <c r="C430" s="2">
        <v>-298.62</v>
      </c>
      <c r="D430" s="2" t="s">
        <v>69</v>
      </c>
      <c r="E430" s="2">
        <v>-18935.76</v>
      </c>
      <c r="F430" s="2" t="s">
        <v>69</v>
      </c>
    </row>
    <row r="431">
      <c r="A431" s="2" t="s">
        <v>9884</v>
      </c>
      <c r="B431" s="2" t="s">
        <v>15118</v>
      </c>
      <c r="C431" s="2">
        <v>-768.88</v>
      </c>
      <c r="D431" s="2" t="s">
        <v>69</v>
      </c>
      <c r="E431" s="2">
        <v>-18483.79</v>
      </c>
      <c r="F431" s="2" t="s">
        <v>69</v>
      </c>
    </row>
    <row r="432">
      <c r="A432" s="2" t="s">
        <v>6687</v>
      </c>
      <c r="B432" s="2" t="s">
        <v>15285</v>
      </c>
      <c r="C432" s="2">
        <v>-20.03</v>
      </c>
      <c r="D432" s="2" t="s">
        <v>69</v>
      </c>
      <c r="E432" s="2">
        <v>-13599.8</v>
      </c>
      <c r="F432" s="2" t="s">
        <v>69</v>
      </c>
    </row>
    <row r="433">
      <c r="A433" s="2" t="s">
        <v>15286</v>
      </c>
      <c r="B433" s="2" t="s">
        <v>15287</v>
      </c>
      <c r="C433" s="2">
        <v>-4301.79</v>
      </c>
      <c r="D433" s="2" t="s">
        <v>69</v>
      </c>
      <c r="E433" s="2">
        <v>-18669.77</v>
      </c>
      <c r="F433" s="2" t="s">
        <v>69</v>
      </c>
    </row>
    <row r="434">
      <c r="A434" s="2" t="s">
        <v>9927</v>
      </c>
      <c r="B434" s="2" t="s">
        <v>15121</v>
      </c>
      <c r="C434" s="2">
        <v>-1055.28</v>
      </c>
      <c r="D434" s="2" t="s">
        <v>69</v>
      </c>
      <c r="E434" s="2">
        <v>-17200.98</v>
      </c>
      <c r="F434" s="2" t="s">
        <v>69</v>
      </c>
    </row>
    <row r="435">
      <c r="A435" s="2" t="s">
        <v>15122</v>
      </c>
      <c r="B435" s="2" t="s">
        <v>15123</v>
      </c>
      <c r="C435" s="2">
        <v>-953.15</v>
      </c>
      <c r="D435" s="2" t="s">
        <v>69</v>
      </c>
      <c r="E435" s="2">
        <v>-18443.36</v>
      </c>
      <c r="F435" s="2" t="s">
        <v>69</v>
      </c>
    </row>
    <row r="436">
      <c r="A436" s="2" t="s">
        <v>15126</v>
      </c>
      <c r="B436" s="2" t="s">
        <v>15127</v>
      </c>
      <c r="C436" s="2">
        <v>-1428.69</v>
      </c>
      <c r="D436" s="2" t="s">
        <v>69</v>
      </c>
      <c r="E436" s="2">
        <v>-17830.01</v>
      </c>
      <c r="F436" s="2" t="s">
        <v>69</v>
      </c>
    </row>
    <row r="437">
      <c r="A437" s="2" t="s">
        <v>10055</v>
      </c>
      <c r="B437" s="2" t="s">
        <v>15129</v>
      </c>
      <c r="C437" s="2">
        <v>-750.48</v>
      </c>
      <c r="D437" s="2" t="s">
        <v>69</v>
      </c>
      <c r="E437" s="2">
        <v>-13808.87</v>
      </c>
      <c r="F437" s="2" t="s">
        <v>69</v>
      </c>
    </row>
    <row r="438">
      <c r="A438" s="2" t="s">
        <v>15130</v>
      </c>
      <c r="B438" s="2" t="s">
        <v>15131</v>
      </c>
      <c r="C438" s="2">
        <v>-195.44</v>
      </c>
      <c r="D438" s="2" t="s">
        <v>69</v>
      </c>
      <c r="E438" s="2">
        <v>-18316.81</v>
      </c>
      <c r="F438" s="2" t="s">
        <v>69</v>
      </c>
    </row>
    <row r="439">
      <c r="A439" s="2" t="s">
        <v>15288</v>
      </c>
      <c r="B439" s="2" t="s">
        <v>15289</v>
      </c>
      <c r="C439" s="2">
        <v>-1425.03</v>
      </c>
      <c r="D439" s="2" t="s">
        <v>69</v>
      </c>
      <c r="E439" s="2">
        <v>-11343.27</v>
      </c>
      <c r="F439" s="2" t="s">
        <v>69</v>
      </c>
    </row>
    <row r="440">
      <c r="A440" s="2" t="s">
        <v>15290</v>
      </c>
      <c r="B440" s="2" t="s">
        <v>15291</v>
      </c>
      <c r="C440" s="2">
        <v>-120.01</v>
      </c>
      <c r="D440" s="2" t="s">
        <v>69</v>
      </c>
      <c r="E440" s="2">
        <v>-13599.8</v>
      </c>
      <c r="F440" s="2" t="s">
        <v>69</v>
      </c>
    </row>
    <row r="441">
      <c r="A441" s="2" t="s">
        <v>15134</v>
      </c>
      <c r="B441" s="2" t="s">
        <v>15135</v>
      </c>
      <c r="C441" s="2">
        <v>-230.36</v>
      </c>
      <c r="D441" s="2" t="s">
        <v>69</v>
      </c>
      <c r="E441" s="2">
        <v>-18428.49</v>
      </c>
      <c r="F441" s="2" t="s">
        <v>69</v>
      </c>
    </row>
    <row r="442">
      <c r="A442" s="2" t="s">
        <v>12050</v>
      </c>
      <c r="B442" s="2" t="s">
        <v>15292</v>
      </c>
      <c r="C442" s="2">
        <v>-169.26</v>
      </c>
      <c r="D442" s="2" t="s">
        <v>69</v>
      </c>
      <c r="E442" s="2">
        <v>-18610.57</v>
      </c>
      <c r="F442" s="2" t="s">
        <v>69</v>
      </c>
    </row>
    <row r="443">
      <c r="A443" s="2" t="s">
        <v>15136</v>
      </c>
      <c r="B443" s="2" t="s">
        <v>15137</v>
      </c>
      <c r="C443" s="2">
        <v>-762.87</v>
      </c>
      <c r="D443" s="2" t="s">
        <v>69</v>
      </c>
      <c r="E443" s="2">
        <v>-18789.48</v>
      </c>
      <c r="F443" s="2" t="s">
        <v>69</v>
      </c>
    </row>
    <row r="444">
      <c r="A444" s="2" t="s">
        <v>15138</v>
      </c>
      <c r="B444" s="2" t="s">
        <v>15139</v>
      </c>
      <c r="C444" s="2">
        <v>-2096.55</v>
      </c>
      <c r="D444" s="2" t="s">
        <v>69</v>
      </c>
      <c r="E444" s="2">
        <v>-18198.03</v>
      </c>
      <c r="F444" s="2" t="s">
        <v>69</v>
      </c>
    </row>
    <row r="445">
      <c r="A445" s="2" t="s">
        <v>15140</v>
      </c>
      <c r="B445" s="2" t="s">
        <v>15141</v>
      </c>
      <c r="C445" s="2">
        <v>-595.08</v>
      </c>
      <c r="D445" s="2" t="s">
        <v>69</v>
      </c>
      <c r="E445" s="2">
        <v>-20649.21</v>
      </c>
      <c r="F445" s="2" t="s">
        <v>69</v>
      </c>
    </row>
    <row r="446">
      <c r="A446" s="2" t="s">
        <v>10149</v>
      </c>
      <c r="B446" s="2" t="s">
        <v>15144</v>
      </c>
      <c r="C446" s="2">
        <v>-705.33</v>
      </c>
      <c r="D446" s="2" t="s">
        <v>69</v>
      </c>
      <c r="E446" s="2">
        <v>-18289.2</v>
      </c>
      <c r="F446" s="2" t="s">
        <v>69</v>
      </c>
    </row>
    <row r="447">
      <c r="A447" s="2" t="s">
        <v>10171</v>
      </c>
      <c r="B447" s="2" t="s">
        <v>15147</v>
      </c>
      <c r="C447" s="2">
        <v>-731.33</v>
      </c>
      <c r="D447" s="2" t="s">
        <v>69</v>
      </c>
      <c r="E447" s="2">
        <v>-18173.47</v>
      </c>
      <c r="F447" s="2" t="s">
        <v>69</v>
      </c>
    </row>
    <row r="448">
      <c r="A448" s="2" t="s">
        <v>15148</v>
      </c>
      <c r="B448" s="2" t="s">
        <v>15149</v>
      </c>
      <c r="C448" s="2">
        <v>-77.19</v>
      </c>
      <c r="D448" s="2" t="s">
        <v>69</v>
      </c>
      <c r="E448" s="2">
        <v>-18818.29</v>
      </c>
      <c r="F448" s="2" t="s">
        <v>69</v>
      </c>
    </row>
    <row r="449">
      <c r="A449" s="2" t="s">
        <v>12091</v>
      </c>
      <c r="B449" s="2" t="s">
        <v>15150</v>
      </c>
      <c r="C449" s="2">
        <v>-310.68</v>
      </c>
      <c r="D449" s="2" t="s">
        <v>69</v>
      </c>
      <c r="E449" s="2">
        <v>-18733.83</v>
      </c>
      <c r="F449" s="2" t="s">
        <v>69</v>
      </c>
    </row>
    <row r="450">
      <c r="A450" s="2" t="s">
        <v>15154</v>
      </c>
      <c r="B450" s="2" t="s">
        <v>15155</v>
      </c>
      <c r="C450" s="2">
        <v>-509.97</v>
      </c>
      <c r="D450" s="2" t="s">
        <v>69</v>
      </c>
      <c r="E450" s="2">
        <v>-19205.46</v>
      </c>
      <c r="F450" s="2" t="s">
        <v>69</v>
      </c>
    </row>
    <row r="451">
      <c r="A451" s="2" t="s">
        <v>10251</v>
      </c>
      <c r="B451" s="2" t="s">
        <v>15156</v>
      </c>
      <c r="C451" s="2">
        <v>-668.59</v>
      </c>
      <c r="D451" s="2" t="s">
        <v>69</v>
      </c>
      <c r="E451" s="2">
        <v>-19536.09</v>
      </c>
      <c r="F451" s="2" t="s">
        <v>69</v>
      </c>
    </row>
    <row r="452">
      <c r="A452" s="2" t="s">
        <v>10253</v>
      </c>
      <c r="B452" s="2" t="s">
        <v>15157</v>
      </c>
      <c r="C452" s="2">
        <v>-346.73</v>
      </c>
      <c r="D452" s="2" t="s">
        <v>69</v>
      </c>
      <c r="E452" s="2">
        <v>-19340.61</v>
      </c>
      <c r="F452" s="2" t="s">
        <v>69</v>
      </c>
    </row>
    <row r="453">
      <c r="A453" s="2" t="s">
        <v>10259</v>
      </c>
      <c r="B453" s="2" t="s">
        <v>15158</v>
      </c>
      <c r="C453" s="2">
        <v>-591.61</v>
      </c>
      <c r="D453" s="2" t="s">
        <v>69</v>
      </c>
      <c r="E453" s="2">
        <v>-18215.67</v>
      </c>
      <c r="F453" s="2" t="s">
        <v>69</v>
      </c>
    </row>
    <row r="454">
      <c r="A454" s="2" t="s">
        <v>12115</v>
      </c>
      <c r="B454" s="2" t="s">
        <v>15159</v>
      </c>
      <c r="C454" s="2">
        <v>-119.32</v>
      </c>
      <c r="D454" s="2" t="s">
        <v>69</v>
      </c>
      <c r="E454" s="2">
        <v>-18564.42</v>
      </c>
      <c r="F454" s="2" t="s">
        <v>69</v>
      </c>
    </row>
    <row r="455">
      <c r="A455" s="2" t="s">
        <v>15293</v>
      </c>
      <c r="B455" s="2" t="s">
        <v>15294</v>
      </c>
      <c r="C455" s="2">
        <v>-1055.39</v>
      </c>
      <c r="D455" s="2" t="s">
        <v>69</v>
      </c>
      <c r="E455" s="2">
        <v>-18121.1</v>
      </c>
      <c r="F455" s="2" t="s">
        <v>69</v>
      </c>
    </row>
    <row r="456">
      <c r="A456" s="2" t="s">
        <v>15161</v>
      </c>
      <c r="B456" s="2" t="s">
        <v>15162</v>
      </c>
      <c r="C456" s="2">
        <v>-969.61</v>
      </c>
      <c r="D456" s="2" t="s">
        <v>69</v>
      </c>
      <c r="E456" s="2">
        <v>-18277.23</v>
      </c>
      <c r="F456" s="2" t="s">
        <v>69</v>
      </c>
    </row>
    <row r="457">
      <c r="A457" s="2" t="s">
        <v>15169</v>
      </c>
      <c r="B457" s="2" t="s">
        <v>15170</v>
      </c>
      <c r="C457" s="2">
        <v>-1283.42</v>
      </c>
      <c r="D457" s="2" t="s">
        <v>69</v>
      </c>
      <c r="E457" s="2">
        <v>-18160.38</v>
      </c>
      <c r="F457" s="2" t="s">
        <v>69</v>
      </c>
    </row>
    <row r="458">
      <c r="A458" s="2" t="s">
        <v>10375</v>
      </c>
      <c r="B458" s="2" t="s">
        <v>15171</v>
      </c>
      <c r="C458" s="2">
        <v>-693.02</v>
      </c>
      <c r="D458" s="2" t="s">
        <v>69</v>
      </c>
      <c r="E458" s="2">
        <v>-18233.28</v>
      </c>
      <c r="F458" s="2" t="s">
        <v>69</v>
      </c>
    </row>
    <row r="459">
      <c r="A459" s="2" t="s">
        <v>10429</v>
      </c>
      <c r="B459" s="2" t="s">
        <v>15295</v>
      </c>
      <c r="C459" s="2">
        <v>-280.87</v>
      </c>
      <c r="D459" s="2" t="s">
        <v>69</v>
      </c>
      <c r="E459" s="2">
        <v>-13599.8</v>
      </c>
      <c r="F459" s="2" t="s">
        <v>69</v>
      </c>
    </row>
    <row r="460">
      <c r="A460" s="2" t="s">
        <v>15172</v>
      </c>
      <c r="B460" s="2" t="s">
        <v>15173</v>
      </c>
      <c r="C460" s="2">
        <v>-4095.43</v>
      </c>
      <c r="D460" s="2" t="s">
        <v>69</v>
      </c>
      <c r="E460" s="2">
        <v>-18511.32</v>
      </c>
      <c r="F460" s="2" t="s">
        <v>69</v>
      </c>
    </row>
    <row r="461">
      <c r="A461" s="2" t="s">
        <v>15296</v>
      </c>
      <c r="B461" s="2" t="s">
        <v>15297</v>
      </c>
      <c r="C461" s="2">
        <v>-115.66</v>
      </c>
      <c r="D461" s="2" t="s">
        <v>69</v>
      </c>
      <c r="E461" s="2">
        <v>-4661.29</v>
      </c>
      <c r="F461" s="2" t="s">
        <v>69</v>
      </c>
    </row>
    <row r="462">
      <c r="A462" s="2" t="s">
        <v>15174</v>
      </c>
      <c r="B462" s="2" t="s">
        <v>15175</v>
      </c>
      <c r="C462" s="2">
        <v>-165.69</v>
      </c>
      <c r="D462" s="2" t="s">
        <v>69</v>
      </c>
      <c r="E462" s="2">
        <v>-19071.03</v>
      </c>
      <c r="F462" s="2" t="s">
        <v>69</v>
      </c>
    </row>
    <row r="463">
      <c r="A463" s="2" t="s">
        <v>10471</v>
      </c>
      <c r="B463" s="2" t="s">
        <v>15176</v>
      </c>
      <c r="C463" s="2">
        <v>-1272.16</v>
      </c>
      <c r="D463" s="2" t="s">
        <v>69</v>
      </c>
      <c r="E463" s="2">
        <v>-18191.92</v>
      </c>
      <c r="F463" s="2" t="s">
        <v>69</v>
      </c>
    </row>
    <row r="464">
      <c r="A464" s="2" t="s">
        <v>10499</v>
      </c>
      <c r="B464" s="2" t="s">
        <v>15179</v>
      </c>
      <c r="C464" s="2">
        <v>-745.22</v>
      </c>
      <c r="D464" s="2" t="s">
        <v>69</v>
      </c>
      <c r="E464" s="2">
        <v>-17885.31</v>
      </c>
      <c r="F464" s="2" t="s">
        <v>69</v>
      </c>
    </row>
    <row r="465">
      <c r="A465" s="2" t="s">
        <v>10562</v>
      </c>
      <c r="B465" s="2" t="s">
        <v>15298</v>
      </c>
      <c r="C465" s="2">
        <v>-405.75</v>
      </c>
      <c r="D465" s="2" t="s">
        <v>69</v>
      </c>
      <c r="E465" s="2">
        <v>-18286.96</v>
      </c>
      <c r="F465" s="2" t="s">
        <v>69</v>
      </c>
    </row>
    <row r="466">
      <c r="A466" s="2" t="s">
        <v>15180</v>
      </c>
      <c r="B466" s="2" t="s">
        <v>15181</v>
      </c>
      <c r="C466" s="2">
        <v>-922.44</v>
      </c>
      <c r="D466" s="2" t="s">
        <v>69</v>
      </c>
      <c r="E466" s="2">
        <v>-18181.23</v>
      </c>
      <c r="F466" s="2" t="s">
        <v>69</v>
      </c>
    </row>
    <row r="467">
      <c r="A467" s="2" t="s">
        <v>15299</v>
      </c>
      <c r="B467" s="2" t="s">
        <v>15300</v>
      </c>
      <c r="C467" s="2">
        <v>-456.68</v>
      </c>
      <c r="D467" s="2" t="s">
        <v>69</v>
      </c>
      <c r="E467" s="2">
        <v>-13599.8</v>
      </c>
      <c r="F467" s="2" t="s">
        <v>69</v>
      </c>
    </row>
    <row r="468">
      <c r="A468" s="2" t="s">
        <v>10570</v>
      </c>
      <c r="B468" s="2" t="s">
        <v>15184</v>
      </c>
      <c r="C468" s="2">
        <v>-371.82</v>
      </c>
      <c r="D468" s="2" t="s">
        <v>69</v>
      </c>
      <c r="E468" s="2">
        <v>-18531.71</v>
      </c>
      <c r="F468" s="2" t="s">
        <v>69</v>
      </c>
    </row>
    <row r="469">
      <c r="A469" s="2" t="s">
        <v>15185</v>
      </c>
      <c r="B469" s="2" t="s">
        <v>15186</v>
      </c>
      <c r="C469" s="2">
        <v>-587.32</v>
      </c>
      <c r="D469" s="2" t="s">
        <v>69</v>
      </c>
      <c r="E469" s="2">
        <v>-18218.65</v>
      </c>
      <c r="F469" s="2" t="s">
        <v>69</v>
      </c>
    </row>
    <row r="470">
      <c r="A470" s="2" t="s">
        <v>10576</v>
      </c>
      <c r="B470" s="2" t="s">
        <v>15301</v>
      </c>
      <c r="C470" s="2">
        <v>-208.18</v>
      </c>
      <c r="D470" s="2" t="s">
        <v>69</v>
      </c>
      <c r="E470" s="2">
        <v>-6721.99</v>
      </c>
      <c r="F470" s="2" t="s">
        <v>69</v>
      </c>
    </row>
    <row r="471">
      <c r="A471" s="2" t="s">
        <v>15302</v>
      </c>
      <c r="B471" s="2" t="s">
        <v>15303</v>
      </c>
      <c r="C471" s="2">
        <v>-1667.13</v>
      </c>
      <c r="D471" s="2" t="s">
        <v>69</v>
      </c>
      <c r="E471" s="2">
        <v>-9986.13</v>
      </c>
      <c r="F471" s="2" t="s">
        <v>69</v>
      </c>
    </row>
    <row r="472">
      <c r="A472" s="2" t="s">
        <v>15304</v>
      </c>
      <c r="B472" s="2" t="s">
        <v>15305</v>
      </c>
      <c r="C472" s="2">
        <v>-115.2</v>
      </c>
      <c r="D472" s="2" t="s">
        <v>69</v>
      </c>
      <c r="E472" s="2">
        <v>-18428.3</v>
      </c>
      <c r="F472" s="2" t="s">
        <v>69</v>
      </c>
    </row>
    <row r="473">
      <c r="A473" s="2" t="s">
        <v>7067</v>
      </c>
      <c r="B473" s="2" t="s">
        <v>15187</v>
      </c>
      <c r="C473" s="2">
        <v>-389.64</v>
      </c>
      <c r="D473" s="2" t="s">
        <v>69</v>
      </c>
      <c r="E473" s="2">
        <v>-18184.39</v>
      </c>
      <c r="F473" s="2" t="s">
        <v>69</v>
      </c>
    </row>
    <row r="474">
      <c r="A474" s="2" t="s">
        <v>15188</v>
      </c>
      <c r="B474" s="2" t="s">
        <v>15189</v>
      </c>
      <c r="C474" s="2">
        <v>-295.14</v>
      </c>
      <c r="D474" s="2" t="s">
        <v>69</v>
      </c>
      <c r="E474" s="2">
        <v>-18151.38</v>
      </c>
      <c r="F474" s="2" t="s">
        <v>69</v>
      </c>
    </row>
    <row r="475">
      <c r="A475" s="2" t="s">
        <v>15192</v>
      </c>
      <c r="B475" s="2" t="s">
        <v>15193</v>
      </c>
      <c r="C475" s="2">
        <v>-58.69</v>
      </c>
      <c r="D475" s="2" t="s">
        <v>69</v>
      </c>
      <c r="E475" s="2">
        <v>-18530.36</v>
      </c>
      <c r="F475" s="2" t="s">
        <v>69</v>
      </c>
    </row>
    <row r="476">
      <c r="A476" s="2" t="s">
        <v>10630</v>
      </c>
      <c r="B476" s="2" t="s">
        <v>15194</v>
      </c>
      <c r="C476" s="2">
        <v>-71.73</v>
      </c>
      <c r="D476" s="2" t="s">
        <v>69</v>
      </c>
      <c r="E476" s="2">
        <v>-18383.89</v>
      </c>
      <c r="F476" s="2" t="s">
        <v>69</v>
      </c>
    </row>
    <row r="477">
      <c r="A477" s="2" t="s">
        <v>15195</v>
      </c>
      <c r="B477" s="2" t="s">
        <v>15196</v>
      </c>
      <c r="C477" s="2">
        <v>-788.48</v>
      </c>
      <c r="D477" s="2" t="s">
        <v>69</v>
      </c>
      <c r="E477" s="2">
        <v>-18111.45</v>
      </c>
      <c r="F477" s="2" t="s">
        <v>69</v>
      </c>
    </row>
    <row r="478">
      <c r="A478" s="2" t="s">
        <v>10660</v>
      </c>
      <c r="B478" s="2" t="s">
        <v>15197</v>
      </c>
      <c r="C478" s="2">
        <v>-192.03</v>
      </c>
      <c r="D478" s="2" t="s">
        <v>69</v>
      </c>
      <c r="E478" s="2">
        <v>-7227.83</v>
      </c>
      <c r="F478" s="2" t="s">
        <v>69</v>
      </c>
    </row>
    <row r="479">
      <c r="A479" s="2" t="s">
        <v>15198</v>
      </c>
      <c r="B479" s="2" t="s">
        <v>15199</v>
      </c>
      <c r="C479" s="2">
        <v>-655.52</v>
      </c>
      <c r="D479" s="2" t="s">
        <v>69</v>
      </c>
      <c r="E479" s="2">
        <v>-18269.39</v>
      </c>
      <c r="F479" s="2" t="s">
        <v>69</v>
      </c>
    </row>
    <row r="480">
      <c r="A480" s="2" t="s">
        <v>10670</v>
      </c>
      <c r="B480" s="2" t="s">
        <v>15306</v>
      </c>
      <c r="C480" s="2">
        <v>-2135.75</v>
      </c>
      <c r="D480" s="2" t="s">
        <v>69</v>
      </c>
      <c r="E480" s="2">
        <v>-13241.63</v>
      </c>
      <c r="F480" s="2" t="s">
        <v>69</v>
      </c>
    </row>
    <row r="481">
      <c r="A481" s="2" t="s">
        <v>10680</v>
      </c>
      <c r="B481" s="2" t="s">
        <v>15200</v>
      </c>
      <c r="C481" s="2">
        <v>-54.77</v>
      </c>
      <c r="D481" s="2" t="s">
        <v>69</v>
      </c>
      <c r="E481" s="2">
        <v>-8776.82</v>
      </c>
      <c r="F481" s="2" t="s">
        <v>69</v>
      </c>
    </row>
    <row r="482">
      <c r="A482" s="2" t="s">
        <v>15201</v>
      </c>
      <c r="B482" s="2" t="s">
        <v>15202</v>
      </c>
      <c r="C482" s="2">
        <v>-316.22</v>
      </c>
      <c r="D482" s="2" t="s">
        <v>69</v>
      </c>
      <c r="E482" s="2">
        <v>-18306.11</v>
      </c>
      <c r="F482" s="2" t="s">
        <v>69</v>
      </c>
    </row>
    <row r="483">
      <c r="A483" s="2" t="s">
        <v>15203</v>
      </c>
      <c r="B483" s="2" t="s">
        <v>15204</v>
      </c>
      <c r="C483" s="2">
        <v>-155.72</v>
      </c>
      <c r="D483" s="2" t="s">
        <v>69</v>
      </c>
      <c r="E483" s="2">
        <v>-19032.45</v>
      </c>
      <c r="F483" s="2" t="s">
        <v>69</v>
      </c>
    </row>
    <row r="484">
      <c r="A484" s="2" t="s">
        <v>15307</v>
      </c>
      <c r="B484" s="2" t="s">
        <v>15308</v>
      </c>
      <c r="C484" s="2">
        <v>-4707.04</v>
      </c>
      <c r="D484" s="2" t="s">
        <v>69</v>
      </c>
      <c r="E484" s="2">
        <v>-12426.58</v>
      </c>
      <c r="F484" s="2" t="s">
        <v>69</v>
      </c>
    </row>
    <row r="485">
      <c r="A485" s="2" t="s">
        <v>15205</v>
      </c>
      <c r="B485" s="2" t="s">
        <v>15206</v>
      </c>
      <c r="C485" s="2">
        <v>-1063.77</v>
      </c>
      <c r="D485" s="2" t="s">
        <v>69</v>
      </c>
      <c r="E485" s="2">
        <v>-18382</v>
      </c>
      <c r="F485" s="2" t="s">
        <v>69</v>
      </c>
    </row>
  </sheetData>
  <headerFooter/>
</worksheet>
</file>

<file path=xl/worksheets/sheet2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Q182"/>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7.408538818359375" customWidth="1"/>
    <col min="6" max="6" width="19.04625129699707" customWidth="1"/>
    <col min="7" max="7" width="13.525792121887207" customWidth="1"/>
    <col min="8" max="8" width="14.54767894744873" customWidth="1"/>
    <col min="9" max="9" width="12.088384628295898" customWidth="1"/>
    <col min="10" max="10" width="20.240169525146484" customWidth="1"/>
    <col min="11" max="11" width="24.793832778930664" customWidth="1"/>
    <col min="12" max="12" width="21.683713912963867" customWidth="1"/>
    <col min="13" max="13" width="23.592754364013672" customWidth="1"/>
    <col min="14" max="14" width="20.482635498046875" customWidth="1"/>
    <col min="15" max="15" width="19.995655059814453" customWidth="1"/>
    <col min="16" max="16" width="12.088384628295898" customWidth="1"/>
    <col min="17" max="17" width="27.31671142578125" customWidth="1"/>
  </cols>
  <sheetData>
    <row r="1" hidden="1">
      <c r="A1" s="0" t="s">
        <v>1560</v>
      </c>
      <c r="B1" s="0">
        <v>0.00131905291952</v>
      </c>
    </row>
    <row r="2">
      <c r="A2" s="8" t="s">
        <v>1561</v>
      </c>
      <c r="B2" s="8">
        <v>44235</v>
      </c>
      <c r="C2" s="9">
        <f>HYPERLINK(CHAR(35)&amp;CELL("address",INDEX(Holdings!AM1:AM2253,SMALL(IF(COUNTIF(Holdings!A1:A2253,A1),MATCH(B1,Holdings!Y1:Y2253,0),""),ROWS($A$1:A1)))),"Long: BCFSBEAM1 TRS USD R E BCFSBEAM INDEX / Short: BCFSBEAM1 TRS USD P F   .66000 FIXED 0.66 PERCENT")</f>
      </c>
    </row>
    <row r="3">
      <c r="A3" s="1" t="s">
        <v>5034</v>
      </c>
      <c r="B3" s="1" t="s">
        <v>5035</v>
      </c>
      <c r="C3" s="1" t="s">
        <v>5042</v>
      </c>
      <c r="D3" s="1" t="s">
        <v>5050</v>
      </c>
      <c r="E3" s="1" t="s">
        <v>7227</v>
      </c>
      <c r="F3" s="1" t="s">
        <v>5051</v>
      </c>
      <c r="G3" s="1" t="s">
        <v>15309</v>
      </c>
      <c r="H3" s="1" t="s">
        <v>15310</v>
      </c>
      <c r="I3" s="1" t="s">
        <v>21</v>
      </c>
      <c r="J3" s="1" t="s">
        <v>5056</v>
      </c>
      <c r="K3" s="1" t="s">
        <v>5057</v>
      </c>
      <c r="L3" s="1" t="s">
        <v>5058</v>
      </c>
      <c r="M3" s="1" t="s">
        <v>5059</v>
      </c>
      <c r="N3" s="1" t="s">
        <v>5060</v>
      </c>
      <c r="O3" s="1" t="s">
        <v>407</v>
      </c>
      <c r="P3" s="1" t="s">
        <v>21</v>
      </c>
      <c r="Q3" s="1" t="s">
        <v>5042</v>
      </c>
    </row>
    <row r="4">
      <c r="A4" s="10" t="s">
        <v>2808</v>
      </c>
      <c r="B4" s="2" t="s">
        <v>14833</v>
      </c>
      <c r="C4" s="2">
        <v>2741.5</v>
      </c>
      <c r="D4" s="10" t="s">
        <v>184</v>
      </c>
      <c r="E4" s="2" t="s">
        <v>14836</v>
      </c>
      <c r="F4" s="10" t="s">
        <v>133</v>
      </c>
      <c r="G4" s="2">
        <v>0.66</v>
      </c>
      <c r="H4" s="2">
        <v>-174.24</v>
      </c>
      <c r="I4" s="10" t="s">
        <v>69</v>
      </c>
      <c r="J4" s="11">
        <v>44470</v>
      </c>
      <c r="K4" s="2">
        <v>0</v>
      </c>
      <c r="L4" s="10" t="s">
        <v>69</v>
      </c>
      <c r="M4" s="2">
        <v>0</v>
      </c>
      <c r="N4" s="10" t="s">
        <v>69</v>
      </c>
      <c r="O4" s="2">
        <v>327731.21</v>
      </c>
      <c r="P4" s="10" t="s">
        <v>69</v>
      </c>
      <c r="Q4" s="2">
        <v>2741.5</v>
      </c>
    </row>
    <row r="7">
      <c r="A7" s="12" t="s">
        <v>5065</v>
      </c>
    </row>
    <row r="8">
      <c r="A8" s="1" t="s">
        <v>5066</v>
      </c>
      <c r="B8" s="1" t="s">
        <v>5067</v>
      </c>
      <c r="C8" s="1" t="s">
        <v>5068</v>
      </c>
    </row>
    <row r="9">
      <c r="A9" s="2" t="s">
        <v>15311</v>
      </c>
      <c r="B9" s="2" t="s">
        <v>15312</v>
      </c>
      <c r="C9" s="2"/>
    </row>
    <row r="11">
      <c r="A11" s="1" t="s">
        <v>10</v>
      </c>
      <c r="B11" s="1" t="s">
        <v>5070</v>
      </c>
      <c r="C11" s="1" t="s">
        <v>407</v>
      </c>
      <c r="D11" s="1" t="s">
        <v>21</v>
      </c>
      <c r="E11" s="1" t="s">
        <v>23</v>
      </c>
      <c r="F11" s="1" t="s">
        <v>5071</v>
      </c>
    </row>
    <row r="12">
      <c r="A12" s="2" t="s">
        <v>15313</v>
      </c>
      <c r="B12" s="2" t="s">
        <v>15314</v>
      </c>
      <c r="C12" s="2">
        <v>135.88</v>
      </c>
      <c r="D12" s="2" t="s">
        <v>69</v>
      </c>
      <c r="E12" s="2">
        <v>5103.71</v>
      </c>
      <c r="F12" s="2" t="s">
        <v>69</v>
      </c>
    </row>
    <row r="13">
      <c r="A13" s="2" t="s">
        <v>15315</v>
      </c>
      <c r="B13" s="2" t="s">
        <v>15316</v>
      </c>
      <c r="C13" s="2">
        <v>-43.79</v>
      </c>
      <c r="D13" s="2" t="s">
        <v>69</v>
      </c>
      <c r="E13" s="2">
        <v>-4015.76</v>
      </c>
      <c r="F13" s="2" t="s">
        <v>69</v>
      </c>
    </row>
    <row r="14">
      <c r="A14" s="2" t="s">
        <v>10796</v>
      </c>
      <c r="B14" s="2" t="s">
        <v>14855</v>
      </c>
      <c r="C14" s="2">
        <v>300.77</v>
      </c>
      <c r="D14" s="2" t="s">
        <v>69</v>
      </c>
      <c r="E14" s="2">
        <v>5043.91</v>
      </c>
      <c r="F14" s="2" t="s">
        <v>69</v>
      </c>
    </row>
    <row r="15">
      <c r="A15" s="2" t="s">
        <v>15317</v>
      </c>
      <c r="B15" s="2" t="s">
        <v>15318</v>
      </c>
      <c r="C15" s="2">
        <v>94.34</v>
      </c>
      <c r="D15" s="2" t="s">
        <v>69</v>
      </c>
      <c r="E15" s="2">
        <v>3867.96</v>
      </c>
      <c r="F15" s="2" t="s">
        <v>69</v>
      </c>
    </row>
    <row r="16">
      <c r="A16" s="2" t="s">
        <v>15319</v>
      </c>
      <c r="B16" s="2" t="s">
        <v>15320</v>
      </c>
      <c r="C16" s="2">
        <v>23.35</v>
      </c>
      <c r="D16" s="2" t="s">
        <v>69</v>
      </c>
      <c r="E16" s="2">
        <v>1655.97</v>
      </c>
      <c r="F16" s="2" t="s">
        <v>69</v>
      </c>
    </row>
    <row r="17">
      <c r="A17" s="2" t="s">
        <v>14863</v>
      </c>
      <c r="B17" s="2" t="s">
        <v>14864</v>
      </c>
      <c r="C17" s="2">
        <v>287.15</v>
      </c>
      <c r="D17" s="2" t="s">
        <v>69</v>
      </c>
      <c r="E17" s="2">
        <v>4528.28</v>
      </c>
      <c r="F17" s="2" t="s">
        <v>69</v>
      </c>
    </row>
    <row r="18">
      <c r="A18" s="2" t="s">
        <v>15321</v>
      </c>
      <c r="B18" s="2" t="s">
        <v>15322</v>
      </c>
      <c r="C18" s="2">
        <v>-34.21</v>
      </c>
      <c r="D18" s="2" t="s">
        <v>69</v>
      </c>
      <c r="E18" s="2">
        <v>-4136.7</v>
      </c>
      <c r="F18" s="2" t="s">
        <v>69</v>
      </c>
    </row>
    <row r="19">
      <c r="A19" s="2" t="s">
        <v>15323</v>
      </c>
      <c r="B19" s="2" t="s">
        <v>15324</v>
      </c>
      <c r="C19" s="2">
        <v>-21.94</v>
      </c>
      <c r="D19" s="2" t="s">
        <v>69</v>
      </c>
      <c r="E19" s="2">
        <v>-4263.1</v>
      </c>
      <c r="F19" s="2" t="s">
        <v>69</v>
      </c>
    </row>
    <row r="20">
      <c r="A20" s="2" t="s">
        <v>15325</v>
      </c>
      <c r="B20" s="2" t="s">
        <v>15326</v>
      </c>
      <c r="C20" s="2">
        <v>-31.02</v>
      </c>
      <c r="D20" s="2" t="s">
        <v>69</v>
      </c>
      <c r="E20" s="2">
        <v>-4056.27</v>
      </c>
      <c r="F20" s="2" t="s">
        <v>69</v>
      </c>
    </row>
    <row r="21">
      <c r="A21" s="2" t="s">
        <v>15213</v>
      </c>
      <c r="B21" s="2" t="s">
        <v>15214</v>
      </c>
      <c r="C21" s="2">
        <v>-29.17</v>
      </c>
      <c r="D21" s="2" t="s">
        <v>69</v>
      </c>
      <c r="E21" s="2">
        <v>-4309.8</v>
      </c>
      <c r="F21" s="2" t="s">
        <v>69</v>
      </c>
    </row>
    <row r="22">
      <c r="A22" s="2" t="s">
        <v>15327</v>
      </c>
      <c r="B22" s="2" t="s">
        <v>15328</v>
      </c>
      <c r="C22" s="2">
        <v>256.18</v>
      </c>
      <c r="D22" s="2" t="s">
        <v>69</v>
      </c>
      <c r="E22" s="2">
        <v>3635.2</v>
      </c>
      <c r="F22" s="2" t="s">
        <v>69</v>
      </c>
    </row>
    <row r="23">
      <c r="A23" s="2" t="s">
        <v>15329</v>
      </c>
      <c r="B23" s="2" t="s">
        <v>15330</v>
      </c>
      <c r="C23" s="2">
        <v>126.02</v>
      </c>
      <c r="D23" s="2" t="s">
        <v>69</v>
      </c>
      <c r="E23" s="2">
        <v>4545.7</v>
      </c>
      <c r="F23" s="2" t="s">
        <v>69</v>
      </c>
    </row>
    <row r="24">
      <c r="A24" s="2" t="s">
        <v>15331</v>
      </c>
      <c r="B24" s="2" t="s">
        <v>15332</v>
      </c>
      <c r="C24" s="2">
        <v>174.65</v>
      </c>
      <c r="D24" s="2" t="s">
        <v>69</v>
      </c>
      <c r="E24" s="2">
        <v>2949.77</v>
      </c>
      <c r="F24" s="2" t="s">
        <v>69</v>
      </c>
    </row>
    <row r="25">
      <c r="A25" s="2" t="s">
        <v>15333</v>
      </c>
      <c r="B25" s="2" t="s">
        <v>15334</v>
      </c>
      <c r="C25" s="2">
        <v>118.88</v>
      </c>
      <c r="D25" s="2" t="s">
        <v>69</v>
      </c>
      <c r="E25" s="2">
        <v>3418.97</v>
      </c>
      <c r="F25" s="2" t="s">
        <v>69</v>
      </c>
    </row>
    <row r="26">
      <c r="A26" s="2" t="s">
        <v>15335</v>
      </c>
      <c r="B26" s="2" t="s">
        <v>15336</v>
      </c>
      <c r="C26" s="2">
        <v>-3.57</v>
      </c>
      <c r="D26" s="2" t="s">
        <v>69</v>
      </c>
      <c r="E26" s="2">
        <v>-4229.11</v>
      </c>
      <c r="F26" s="2" t="s">
        <v>69</v>
      </c>
    </row>
    <row r="27">
      <c r="A27" s="2" t="s">
        <v>15337</v>
      </c>
      <c r="B27" s="2" t="s">
        <v>15338</v>
      </c>
      <c r="C27" s="2">
        <v>-87.18</v>
      </c>
      <c r="D27" s="2" t="s">
        <v>69</v>
      </c>
      <c r="E27" s="2">
        <v>-3962.32</v>
      </c>
      <c r="F27" s="2" t="s">
        <v>69</v>
      </c>
    </row>
    <row r="28">
      <c r="A28" s="2" t="s">
        <v>15339</v>
      </c>
      <c r="B28" s="2" t="s">
        <v>15340</v>
      </c>
      <c r="C28" s="2">
        <v>159.86</v>
      </c>
      <c r="D28" s="2" t="s">
        <v>69</v>
      </c>
      <c r="E28" s="2">
        <v>4090.93</v>
      </c>
      <c r="F28" s="2" t="s">
        <v>69</v>
      </c>
    </row>
    <row r="29">
      <c r="A29" s="2" t="s">
        <v>15341</v>
      </c>
      <c r="B29" s="2" t="s">
        <v>15342</v>
      </c>
      <c r="C29" s="2">
        <v>-103.72</v>
      </c>
      <c r="D29" s="2" t="s">
        <v>69</v>
      </c>
      <c r="E29" s="2">
        <v>-4401.7</v>
      </c>
      <c r="F29" s="2" t="s">
        <v>69</v>
      </c>
    </row>
    <row r="30">
      <c r="A30" s="2" t="s">
        <v>15343</v>
      </c>
      <c r="B30" s="2" t="s">
        <v>15344</v>
      </c>
      <c r="C30" s="2">
        <v>-83.21</v>
      </c>
      <c r="D30" s="2" t="s">
        <v>69</v>
      </c>
      <c r="E30" s="2">
        <v>-4496.7</v>
      </c>
      <c r="F30" s="2" t="s">
        <v>69</v>
      </c>
    </row>
    <row r="31">
      <c r="A31" s="2" t="s">
        <v>15345</v>
      </c>
      <c r="B31" s="2" t="s">
        <v>15346</v>
      </c>
      <c r="C31" s="2">
        <v>-87.4</v>
      </c>
      <c r="D31" s="2" t="s">
        <v>69</v>
      </c>
      <c r="E31" s="2">
        <v>-4189.31</v>
      </c>
      <c r="F31" s="2" t="s">
        <v>69</v>
      </c>
    </row>
    <row r="32">
      <c r="A32" s="2" t="s">
        <v>15347</v>
      </c>
      <c r="B32" s="2" t="s">
        <v>15348</v>
      </c>
      <c r="C32" s="2">
        <v>93.58</v>
      </c>
      <c r="D32" s="2" t="s">
        <v>69</v>
      </c>
      <c r="E32" s="2">
        <v>4005.04</v>
      </c>
      <c r="F32" s="2" t="s">
        <v>69</v>
      </c>
    </row>
    <row r="33">
      <c r="A33" s="2" t="s">
        <v>7623</v>
      </c>
      <c r="B33" s="2" t="s">
        <v>14891</v>
      </c>
      <c r="C33" s="2">
        <v>193.58</v>
      </c>
      <c r="D33" s="2" t="s">
        <v>69</v>
      </c>
      <c r="E33" s="2">
        <v>3437.91</v>
      </c>
      <c r="F33" s="2" t="s">
        <v>69</v>
      </c>
    </row>
    <row r="34">
      <c r="A34" s="2" t="s">
        <v>7689</v>
      </c>
      <c r="B34" s="2" t="s">
        <v>15349</v>
      </c>
      <c r="C34" s="2">
        <v>-82.91</v>
      </c>
      <c r="D34" s="2" t="s">
        <v>69</v>
      </c>
      <c r="E34" s="2">
        <v>-4450.35</v>
      </c>
      <c r="F34" s="2" t="s">
        <v>69</v>
      </c>
    </row>
    <row r="35">
      <c r="A35" s="2" t="s">
        <v>15350</v>
      </c>
      <c r="B35" s="2" t="s">
        <v>15351</v>
      </c>
      <c r="C35" s="2">
        <v>19.26</v>
      </c>
      <c r="D35" s="2" t="s">
        <v>69</v>
      </c>
      <c r="E35" s="2">
        <v>4121.74</v>
      </c>
      <c r="F35" s="2" t="s">
        <v>69</v>
      </c>
    </row>
    <row r="36">
      <c r="A36" s="2" t="s">
        <v>10922</v>
      </c>
      <c r="B36" s="2" t="s">
        <v>15352</v>
      </c>
      <c r="C36" s="2">
        <v>115.59</v>
      </c>
      <c r="D36" s="2" t="s">
        <v>69</v>
      </c>
      <c r="E36" s="2">
        <v>4185.11</v>
      </c>
      <c r="F36" s="2" t="s">
        <v>69</v>
      </c>
    </row>
    <row r="37">
      <c r="A37" s="2" t="s">
        <v>7771</v>
      </c>
      <c r="B37" s="2" t="s">
        <v>15353</v>
      </c>
      <c r="C37" s="2">
        <v>-97.98</v>
      </c>
      <c r="D37" s="2" t="s">
        <v>69</v>
      </c>
      <c r="E37" s="2">
        <v>-4397.44</v>
      </c>
      <c r="F37" s="2" t="s">
        <v>69</v>
      </c>
    </row>
    <row r="38">
      <c r="A38" s="2" t="s">
        <v>15354</v>
      </c>
      <c r="B38" s="2" t="s">
        <v>15355</v>
      </c>
      <c r="C38" s="2">
        <v>-34.89</v>
      </c>
      <c r="D38" s="2" t="s">
        <v>69</v>
      </c>
      <c r="E38" s="2">
        <v>-4759.77</v>
      </c>
      <c r="F38" s="2" t="s">
        <v>69</v>
      </c>
    </row>
    <row r="39">
      <c r="A39" s="2" t="s">
        <v>14902</v>
      </c>
      <c r="B39" s="2" t="s">
        <v>14903</v>
      </c>
      <c r="C39" s="2">
        <v>426.64</v>
      </c>
      <c r="D39" s="2" t="s">
        <v>69</v>
      </c>
      <c r="E39" s="2">
        <v>5614.62</v>
      </c>
      <c r="F39" s="2" t="s">
        <v>69</v>
      </c>
    </row>
    <row r="40">
      <c r="A40" s="2" t="s">
        <v>7821</v>
      </c>
      <c r="B40" s="2" t="s">
        <v>15356</v>
      </c>
      <c r="C40" s="2">
        <v>-42.2</v>
      </c>
      <c r="D40" s="2" t="s">
        <v>69</v>
      </c>
      <c r="E40" s="2">
        <v>-4392.07</v>
      </c>
      <c r="F40" s="2" t="s">
        <v>69</v>
      </c>
    </row>
    <row r="41">
      <c r="A41" s="2" t="s">
        <v>15357</v>
      </c>
      <c r="B41" s="2" t="s">
        <v>15358</v>
      </c>
      <c r="C41" s="2">
        <v>-9.12</v>
      </c>
      <c r="D41" s="2" t="s">
        <v>69</v>
      </c>
      <c r="E41" s="2">
        <v>-1184.81</v>
      </c>
      <c r="F41" s="2" t="s">
        <v>69</v>
      </c>
    </row>
    <row r="42">
      <c r="A42" s="2" t="s">
        <v>15359</v>
      </c>
      <c r="B42" s="2" t="s">
        <v>15360</v>
      </c>
      <c r="C42" s="2">
        <v>-6.99</v>
      </c>
      <c r="D42" s="2" t="s">
        <v>69</v>
      </c>
      <c r="E42" s="2">
        <v>-1745.83</v>
      </c>
      <c r="F42" s="2" t="s">
        <v>69</v>
      </c>
    </row>
    <row r="43">
      <c r="A43" s="2" t="s">
        <v>15361</v>
      </c>
      <c r="B43" s="2" t="s">
        <v>15362</v>
      </c>
      <c r="C43" s="2">
        <v>-50.27</v>
      </c>
      <c r="D43" s="2" t="s">
        <v>69</v>
      </c>
      <c r="E43" s="2">
        <v>-3017.91</v>
      </c>
      <c r="F43" s="2" t="s">
        <v>69</v>
      </c>
    </row>
    <row r="44">
      <c r="A44" s="2" t="s">
        <v>15363</v>
      </c>
      <c r="B44" s="2" t="s">
        <v>15364</v>
      </c>
      <c r="C44" s="2">
        <v>-46.54</v>
      </c>
      <c r="D44" s="2" t="s">
        <v>69</v>
      </c>
      <c r="E44" s="2">
        <v>-3930.2</v>
      </c>
      <c r="F44" s="2" t="s">
        <v>69</v>
      </c>
    </row>
    <row r="45">
      <c r="A45" s="2" t="s">
        <v>14917</v>
      </c>
      <c r="B45" s="2" t="s">
        <v>14918</v>
      </c>
      <c r="C45" s="2">
        <v>262.61</v>
      </c>
      <c r="D45" s="2" t="s">
        <v>69</v>
      </c>
      <c r="E45" s="2">
        <v>4572.09</v>
      </c>
      <c r="F45" s="2" t="s">
        <v>69</v>
      </c>
    </row>
    <row r="46">
      <c r="A46" s="2" t="s">
        <v>15365</v>
      </c>
      <c r="B46" s="2" t="s">
        <v>15366</v>
      </c>
      <c r="C46" s="2">
        <v>-11.42</v>
      </c>
      <c r="D46" s="2" t="s">
        <v>69</v>
      </c>
      <c r="E46" s="2">
        <v>-4036.28</v>
      </c>
      <c r="F46" s="2" t="s">
        <v>69</v>
      </c>
    </row>
    <row r="47">
      <c r="A47" s="2" t="s">
        <v>15367</v>
      </c>
      <c r="B47" s="2" t="s">
        <v>15368</v>
      </c>
      <c r="C47" s="2">
        <v>-19.99</v>
      </c>
      <c r="D47" s="2" t="s">
        <v>69</v>
      </c>
      <c r="E47" s="2">
        <v>-4036.6</v>
      </c>
      <c r="F47" s="2" t="s">
        <v>69</v>
      </c>
    </row>
    <row r="48">
      <c r="A48" s="2" t="s">
        <v>15369</v>
      </c>
      <c r="B48" s="2" t="s">
        <v>15370</v>
      </c>
      <c r="C48" s="2">
        <v>28.58</v>
      </c>
      <c r="D48" s="2" t="s">
        <v>69</v>
      </c>
      <c r="E48" s="2">
        <v>1743.8</v>
      </c>
      <c r="F48" s="2" t="s">
        <v>69</v>
      </c>
    </row>
    <row r="49">
      <c r="A49" s="2" t="s">
        <v>15371</v>
      </c>
      <c r="B49" s="2" t="s">
        <v>15372</v>
      </c>
      <c r="C49" s="2">
        <v>-69.79</v>
      </c>
      <c r="D49" s="2" t="s">
        <v>69</v>
      </c>
      <c r="E49" s="2">
        <v>-4178.07</v>
      </c>
      <c r="F49" s="2" t="s">
        <v>69</v>
      </c>
    </row>
    <row r="50">
      <c r="A50" s="2" t="s">
        <v>11017</v>
      </c>
      <c r="B50" s="2" t="s">
        <v>14924</v>
      </c>
      <c r="C50" s="2">
        <v>-112.45</v>
      </c>
      <c r="D50" s="2" t="s">
        <v>69</v>
      </c>
      <c r="E50" s="2">
        <v>-4300.27</v>
      </c>
      <c r="F50" s="2" t="s">
        <v>69</v>
      </c>
    </row>
    <row r="51">
      <c r="A51" s="2" t="s">
        <v>7965</v>
      </c>
      <c r="B51" s="2" t="s">
        <v>15373</v>
      </c>
      <c r="C51" s="2">
        <v>496.01</v>
      </c>
      <c r="D51" s="2" t="s">
        <v>69</v>
      </c>
      <c r="E51" s="2">
        <v>3685.36</v>
      </c>
      <c r="F51" s="2" t="s">
        <v>69</v>
      </c>
    </row>
    <row r="52">
      <c r="A52" s="2" t="s">
        <v>15374</v>
      </c>
      <c r="B52" s="2" t="s">
        <v>15375</v>
      </c>
      <c r="C52" s="2">
        <v>108.43</v>
      </c>
      <c r="D52" s="2" t="s">
        <v>69</v>
      </c>
      <c r="E52" s="2">
        <v>3903.39</v>
      </c>
      <c r="F52" s="2" t="s">
        <v>69</v>
      </c>
    </row>
    <row r="53">
      <c r="A53" s="2" t="s">
        <v>15376</v>
      </c>
      <c r="B53" s="2" t="s">
        <v>15377</v>
      </c>
      <c r="C53" s="2">
        <v>-3.19</v>
      </c>
      <c r="D53" s="2" t="s">
        <v>69</v>
      </c>
      <c r="E53" s="2">
        <v>-1203.71</v>
      </c>
      <c r="F53" s="2" t="s">
        <v>69</v>
      </c>
    </row>
    <row r="54">
      <c r="A54" s="2" t="s">
        <v>15378</v>
      </c>
      <c r="B54" s="2" t="s">
        <v>15379</v>
      </c>
      <c r="C54" s="2">
        <v>564.31</v>
      </c>
      <c r="D54" s="2" t="s">
        <v>69</v>
      </c>
      <c r="E54" s="2">
        <v>3961.44</v>
      </c>
      <c r="F54" s="2" t="s">
        <v>69</v>
      </c>
    </row>
    <row r="55">
      <c r="A55" s="2" t="s">
        <v>15380</v>
      </c>
      <c r="B55" s="2" t="s">
        <v>15381</v>
      </c>
      <c r="C55" s="2">
        <v>9.53</v>
      </c>
      <c r="D55" s="2" t="s">
        <v>69</v>
      </c>
      <c r="E55" s="2">
        <v>2117.6</v>
      </c>
      <c r="F55" s="2" t="s">
        <v>69</v>
      </c>
    </row>
    <row r="56">
      <c r="A56" s="2" t="s">
        <v>15382</v>
      </c>
      <c r="B56" s="2" t="s">
        <v>15383</v>
      </c>
      <c r="C56" s="2">
        <v>37.57</v>
      </c>
      <c r="D56" s="2" t="s">
        <v>69</v>
      </c>
      <c r="E56" s="2">
        <v>4475.92</v>
      </c>
      <c r="F56" s="2" t="s">
        <v>69</v>
      </c>
    </row>
    <row r="57">
      <c r="A57" s="2" t="s">
        <v>8086</v>
      </c>
      <c r="B57" s="2" t="s">
        <v>15384</v>
      </c>
      <c r="C57" s="2">
        <v>-51.92</v>
      </c>
      <c r="D57" s="2" t="s">
        <v>69</v>
      </c>
      <c r="E57" s="2">
        <v>-2994.69</v>
      </c>
      <c r="F57" s="2" t="s">
        <v>69</v>
      </c>
    </row>
    <row r="58">
      <c r="A58" s="2" t="s">
        <v>15385</v>
      </c>
      <c r="B58" s="2" t="s">
        <v>15386</v>
      </c>
      <c r="C58" s="2">
        <v>58.78</v>
      </c>
      <c r="D58" s="2" t="s">
        <v>69</v>
      </c>
      <c r="E58" s="2">
        <v>4307.82</v>
      </c>
      <c r="F58" s="2" t="s">
        <v>69</v>
      </c>
    </row>
    <row r="59">
      <c r="A59" s="2" t="s">
        <v>15387</v>
      </c>
      <c r="B59" s="2" t="s">
        <v>15388</v>
      </c>
      <c r="C59" s="2">
        <v>100.8</v>
      </c>
      <c r="D59" s="2" t="s">
        <v>69</v>
      </c>
      <c r="E59" s="2">
        <v>4053.33</v>
      </c>
      <c r="F59" s="2" t="s">
        <v>69</v>
      </c>
    </row>
    <row r="60">
      <c r="A60" s="2" t="s">
        <v>15389</v>
      </c>
      <c r="B60" s="2" t="s">
        <v>15390</v>
      </c>
      <c r="C60" s="2">
        <v>290.02</v>
      </c>
      <c r="D60" s="2" t="s">
        <v>69</v>
      </c>
      <c r="E60" s="2">
        <v>4585.2</v>
      </c>
      <c r="F60" s="2" t="s">
        <v>69</v>
      </c>
    </row>
    <row r="61">
      <c r="A61" s="2" t="s">
        <v>15391</v>
      </c>
      <c r="B61" s="2" t="s">
        <v>15392</v>
      </c>
      <c r="C61" s="2">
        <v>-37.14</v>
      </c>
      <c r="D61" s="2" t="s">
        <v>69</v>
      </c>
      <c r="E61" s="2">
        <v>-4012.72</v>
      </c>
      <c r="F61" s="2" t="s">
        <v>69</v>
      </c>
    </row>
    <row r="62">
      <c r="A62" s="2" t="s">
        <v>14951</v>
      </c>
      <c r="B62" s="2" t="s">
        <v>14952</v>
      </c>
      <c r="C62" s="2">
        <v>-134.8</v>
      </c>
      <c r="D62" s="2" t="s">
        <v>69</v>
      </c>
      <c r="E62" s="2">
        <v>-4266.27</v>
      </c>
      <c r="F62" s="2" t="s">
        <v>69</v>
      </c>
    </row>
    <row r="63">
      <c r="A63" s="2" t="s">
        <v>15393</v>
      </c>
      <c r="B63" s="2" t="s">
        <v>15394</v>
      </c>
      <c r="C63" s="2">
        <v>22.24</v>
      </c>
      <c r="D63" s="2" t="s">
        <v>69</v>
      </c>
      <c r="E63" s="2">
        <v>1234.55</v>
      </c>
      <c r="F63" s="2" t="s">
        <v>69</v>
      </c>
    </row>
    <row r="64">
      <c r="A64" s="2" t="s">
        <v>15395</v>
      </c>
      <c r="B64" s="2" t="s">
        <v>15396</v>
      </c>
      <c r="C64" s="2">
        <v>-54.46</v>
      </c>
      <c r="D64" s="2" t="s">
        <v>69</v>
      </c>
      <c r="E64" s="2">
        <v>-3753.47</v>
      </c>
      <c r="F64" s="2" t="s">
        <v>69</v>
      </c>
    </row>
    <row r="65">
      <c r="A65" s="2" t="s">
        <v>8184</v>
      </c>
      <c r="B65" s="2" t="s">
        <v>15397</v>
      </c>
      <c r="C65" s="2">
        <v>-44.59</v>
      </c>
      <c r="D65" s="2" t="s">
        <v>69</v>
      </c>
      <c r="E65" s="2">
        <v>-4519.3</v>
      </c>
      <c r="F65" s="2" t="s">
        <v>69</v>
      </c>
    </row>
    <row r="66">
      <c r="A66" s="2" t="s">
        <v>5718</v>
      </c>
      <c r="B66" s="2" t="s">
        <v>15398</v>
      </c>
      <c r="C66" s="2">
        <v>66.12</v>
      </c>
      <c r="D66" s="2" t="s">
        <v>69</v>
      </c>
      <c r="E66" s="2">
        <v>4153.97</v>
      </c>
      <c r="F66" s="2" t="s">
        <v>69</v>
      </c>
    </row>
    <row r="67">
      <c r="A67" s="2" t="s">
        <v>15399</v>
      </c>
      <c r="B67" s="2" t="s">
        <v>15400</v>
      </c>
      <c r="C67" s="2">
        <v>-48.36</v>
      </c>
      <c r="D67" s="2" t="s">
        <v>69</v>
      </c>
      <c r="E67" s="2">
        <v>-4412.28</v>
      </c>
      <c r="F67" s="2" t="s">
        <v>69</v>
      </c>
    </row>
    <row r="68">
      <c r="A68" s="2" t="s">
        <v>15401</v>
      </c>
      <c r="B68" s="2" t="s">
        <v>15402</v>
      </c>
      <c r="C68" s="2">
        <v>-132.64</v>
      </c>
      <c r="D68" s="2" t="s">
        <v>69</v>
      </c>
      <c r="E68" s="2">
        <v>-4068.03</v>
      </c>
      <c r="F68" s="2" t="s">
        <v>69</v>
      </c>
    </row>
    <row r="69">
      <c r="A69" s="2" t="s">
        <v>15403</v>
      </c>
      <c r="B69" s="2" t="s">
        <v>15404</v>
      </c>
      <c r="C69" s="2">
        <v>-26.75</v>
      </c>
      <c r="D69" s="2" t="s">
        <v>69</v>
      </c>
      <c r="E69" s="2">
        <v>-3841.78</v>
      </c>
      <c r="F69" s="2" t="s">
        <v>69</v>
      </c>
    </row>
    <row r="70">
      <c r="A70" s="2" t="s">
        <v>15405</v>
      </c>
      <c r="B70" s="2" t="s">
        <v>15406</v>
      </c>
      <c r="C70" s="2">
        <v>27.86</v>
      </c>
      <c r="D70" s="2" t="s">
        <v>69</v>
      </c>
      <c r="E70" s="2">
        <v>4703.17</v>
      </c>
      <c r="F70" s="2" t="s">
        <v>69</v>
      </c>
    </row>
    <row r="71">
      <c r="A71" s="2" t="s">
        <v>15407</v>
      </c>
      <c r="B71" s="2" t="s">
        <v>15408</v>
      </c>
      <c r="C71" s="2">
        <v>-130</v>
      </c>
      <c r="D71" s="2" t="s">
        <v>69</v>
      </c>
      <c r="E71" s="2">
        <v>-4158.8</v>
      </c>
      <c r="F71" s="2" t="s">
        <v>69</v>
      </c>
    </row>
    <row r="72">
      <c r="A72" s="2" t="s">
        <v>8244</v>
      </c>
      <c r="B72" s="2" t="s">
        <v>15409</v>
      </c>
      <c r="C72" s="2">
        <v>699.84</v>
      </c>
      <c r="D72" s="2" t="s">
        <v>69</v>
      </c>
      <c r="E72" s="2">
        <v>5024.82</v>
      </c>
      <c r="F72" s="2" t="s">
        <v>69</v>
      </c>
    </row>
    <row r="73">
      <c r="A73" s="2" t="s">
        <v>15410</v>
      </c>
      <c r="B73" s="2" t="s">
        <v>15411</v>
      </c>
      <c r="C73" s="2">
        <v>17.85</v>
      </c>
      <c r="D73" s="2" t="s">
        <v>69</v>
      </c>
      <c r="E73" s="2">
        <v>4177.89</v>
      </c>
      <c r="F73" s="2" t="s">
        <v>69</v>
      </c>
    </row>
    <row r="74">
      <c r="A74" s="2" t="s">
        <v>15412</v>
      </c>
      <c r="B74" s="2" t="s">
        <v>15413</v>
      </c>
      <c r="C74" s="2">
        <v>-11.75</v>
      </c>
      <c r="D74" s="2" t="s">
        <v>69</v>
      </c>
      <c r="E74" s="2">
        <v>-484.22</v>
      </c>
      <c r="F74" s="2" t="s">
        <v>69</v>
      </c>
    </row>
    <row r="75">
      <c r="A75" s="2" t="s">
        <v>15414</v>
      </c>
      <c r="B75" s="2" t="s">
        <v>15415</v>
      </c>
      <c r="C75" s="2">
        <v>83.76</v>
      </c>
      <c r="D75" s="2" t="s">
        <v>69</v>
      </c>
      <c r="E75" s="2">
        <v>4324.54</v>
      </c>
      <c r="F75" s="2" t="s">
        <v>69</v>
      </c>
    </row>
    <row r="76">
      <c r="A76" s="2" t="s">
        <v>15416</v>
      </c>
      <c r="B76" s="2" t="s">
        <v>15417</v>
      </c>
      <c r="C76" s="2">
        <v>-7.68</v>
      </c>
      <c r="D76" s="2" t="s">
        <v>69</v>
      </c>
      <c r="E76" s="2">
        <v>-4407.54</v>
      </c>
      <c r="F76" s="2" t="s">
        <v>69</v>
      </c>
    </row>
    <row r="77">
      <c r="A77" s="2" t="s">
        <v>15418</v>
      </c>
      <c r="B77" s="2" t="s">
        <v>15419</v>
      </c>
      <c r="C77" s="2">
        <v>106.1</v>
      </c>
      <c r="D77" s="2" t="s">
        <v>69</v>
      </c>
      <c r="E77" s="2">
        <v>4650.53</v>
      </c>
      <c r="F77" s="2" t="s">
        <v>69</v>
      </c>
    </row>
    <row r="78">
      <c r="A78" s="2" t="s">
        <v>15420</v>
      </c>
      <c r="B78" s="2" t="s">
        <v>15421</v>
      </c>
      <c r="C78" s="2">
        <v>234.94</v>
      </c>
      <c r="D78" s="2" t="s">
        <v>69</v>
      </c>
      <c r="E78" s="2">
        <v>3751.95</v>
      </c>
      <c r="F78" s="2" t="s">
        <v>69</v>
      </c>
    </row>
    <row r="79">
      <c r="A79" s="2" t="s">
        <v>15422</v>
      </c>
      <c r="B79" s="2" t="s">
        <v>15423</v>
      </c>
      <c r="C79" s="2">
        <v>-43.68</v>
      </c>
      <c r="D79" s="2" t="s">
        <v>69</v>
      </c>
      <c r="E79" s="2">
        <v>-1782.95</v>
      </c>
      <c r="F79" s="2" t="s">
        <v>69</v>
      </c>
    </row>
    <row r="80">
      <c r="A80" s="2" t="s">
        <v>15424</v>
      </c>
      <c r="B80" s="2" t="s">
        <v>15425</v>
      </c>
      <c r="C80" s="2">
        <v>-48.59</v>
      </c>
      <c r="D80" s="2" t="s">
        <v>69</v>
      </c>
      <c r="E80" s="2">
        <v>-4165.35</v>
      </c>
      <c r="F80" s="2" t="s">
        <v>69</v>
      </c>
    </row>
    <row r="81">
      <c r="A81" s="2" t="s">
        <v>8432</v>
      </c>
      <c r="B81" s="2" t="s">
        <v>15426</v>
      </c>
      <c r="C81" s="2">
        <v>-85.71</v>
      </c>
      <c r="D81" s="2" t="s">
        <v>69</v>
      </c>
      <c r="E81" s="2">
        <v>-4303.39</v>
      </c>
      <c r="F81" s="2" t="s">
        <v>69</v>
      </c>
    </row>
    <row r="82">
      <c r="A82" s="2" t="s">
        <v>8464</v>
      </c>
      <c r="B82" s="2" t="s">
        <v>15427</v>
      </c>
      <c r="C82" s="2">
        <v>199.06</v>
      </c>
      <c r="D82" s="2" t="s">
        <v>69</v>
      </c>
      <c r="E82" s="2">
        <v>4725.76</v>
      </c>
      <c r="F82" s="2" t="s">
        <v>69</v>
      </c>
    </row>
    <row r="83">
      <c r="A83" s="2" t="s">
        <v>62</v>
      </c>
      <c r="B83" s="2" t="s">
        <v>14979</v>
      </c>
      <c r="C83" s="2">
        <v>101.38</v>
      </c>
      <c r="D83" s="2" t="s">
        <v>69</v>
      </c>
      <c r="E83" s="2">
        <v>1910.05</v>
      </c>
      <c r="F83" s="2" t="s">
        <v>69</v>
      </c>
    </row>
    <row r="84">
      <c r="A84" s="2" t="s">
        <v>15428</v>
      </c>
      <c r="B84" s="2" t="s">
        <v>15429</v>
      </c>
      <c r="C84" s="2">
        <v>398.56</v>
      </c>
      <c r="D84" s="2" t="s">
        <v>69</v>
      </c>
      <c r="E84" s="2">
        <v>4304.47</v>
      </c>
      <c r="F84" s="2" t="s">
        <v>69</v>
      </c>
    </row>
    <row r="85">
      <c r="A85" s="2" t="s">
        <v>15430</v>
      </c>
      <c r="B85" s="2" t="s">
        <v>15431</v>
      </c>
      <c r="C85" s="2">
        <v>91.8</v>
      </c>
      <c r="D85" s="2" t="s">
        <v>69</v>
      </c>
      <c r="E85" s="2">
        <v>4496.12</v>
      </c>
      <c r="F85" s="2" t="s">
        <v>69</v>
      </c>
    </row>
    <row r="86">
      <c r="A86" s="2" t="s">
        <v>15432</v>
      </c>
      <c r="B86" s="2" t="s">
        <v>15433</v>
      </c>
      <c r="C86" s="2">
        <v>43.61</v>
      </c>
      <c r="D86" s="2" t="s">
        <v>69</v>
      </c>
      <c r="E86" s="2">
        <v>4079.66</v>
      </c>
      <c r="F86" s="2" t="s">
        <v>69</v>
      </c>
    </row>
    <row r="87">
      <c r="A87" s="2" t="s">
        <v>15434</v>
      </c>
      <c r="B87" s="2" t="s">
        <v>15435</v>
      </c>
      <c r="C87" s="2">
        <v>-200.26</v>
      </c>
      <c r="D87" s="2" t="s">
        <v>69</v>
      </c>
      <c r="E87" s="2">
        <v>-3544.68</v>
      </c>
      <c r="F87" s="2" t="s">
        <v>69</v>
      </c>
    </row>
    <row r="88">
      <c r="A88" s="2" t="s">
        <v>8650</v>
      </c>
      <c r="B88" s="2" t="s">
        <v>15436</v>
      </c>
      <c r="C88" s="2">
        <v>-178.19</v>
      </c>
      <c r="D88" s="2" t="s">
        <v>69</v>
      </c>
      <c r="E88" s="2">
        <v>-4126.9</v>
      </c>
      <c r="F88" s="2" t="s">
        <v>69</v>
      </c>
    </row>
    <row r="89">
      <c r="A89" s="2" t="s">
        <v>15247</v>
      </c>
      <c r="B89" s="2" t="s">
        <v>15248</v>
      </c>
      <c r="C89" s="2">
        <v>-81.93</v>
      </c>
      <c r="D89" s="2" t="s">
        <v>69</v>
      </c>
      <c r="E89" s="2">
        <v>-3973.01</v>
      </c>
      <c r="F89" s="2" t="s">
        <v>69</v>
      </c>
    </row>
    <row r="90">
      <c r="A90" s="2" t="s">
        <v>15437</v>
      </c>
      <c r="B90" s="2" t="s">
        <v>15438</v>
      </c>
      <c r="C90" s="2">
        <v>-42.77</v>
      </c>
      <c r="D90" s="2" t="s">
        <v>69</v>
      </c>
      <c r="E90" s="2">
        <v>-4190.37</v>
      </c>
      <c r="F90" s="2" t="s">
        <v>69</v>
      </c>
    </row>
    <row r="91">
      <c r="A91" s="2" t="s">
        <v>15439</v>
      </c>
      <c r="B91" s="2" t="s">
        <v>15440</v>
      </c>
      <c r="C91" s="2">
        <v>-173.47</v>
      </c>
      <c r="D91" s="2" t="s">
        <v>69</v>
      </c>
      <c r="E91" s="2">
        <v>-4484.1</v>
      </c>
      <c r="F91" s="2" t="s">
        <v>69</v>
      </c>
    </row>
    <row r="92">
      <c r="A92" s="2" t="s">
        <v>15441</v>
      </c>
      <c r="B92" s="2" t="s">
        <v>15442</v>
      </c>
      <c r="C92" s="2">
        <v>-57.61</v>
      </c>
      <c r="D92" s="2" t="s">
        <v>69</v>
      </c>
      <c r="E92" s="2">
        <v>-4214.01</v>
      </c>
      <c r="F92" s="2" t="s">
        <v>69</v>
      </c>
    </row>
    <row r="93">
      <c r="A93" s="2" t="s">
        <v>11386</v>
      </c>
      <c r="B93" s="2" t="s">
        <v>15443</v>
      </c>
      <c r="C93" s="2">
        <v>55.79</v>
      </c>
      <c r="D93" s="2" t="s">
        <v>69</v>
      </c>
      <c r="E93" s="2">
        <v>4403.15</v>
      </c>
      <c r="F93" s="2" t="s">
        <v>69</v>
      </c>
    </row>
    <row r="94">
      <c r="A94" s="2" t="s">
        <v>15444</v>
      </c>
      <c r="B94" s="2" t="s">
        <v>15445</v>
      </c>
      <c r="C94" s="2">
        <v>185.01</v>
      </c>
      <c r="D94" s="2" t="s">
        <v>69</v>
      </c>
      <c r="E94" s="2">
        <v>4549.5</v>
      </c>
      <c r="F94" s="2" t="s">
        <v>69</v>
      </c>
    </row>
    <row r="95">
      <c r="A95" s="2" t="s">
        <v>6047</v>
      </c>
      <c r="B95" s="2" t="s">
        <v>15446</v>
      </c>
      <c r="C95" s="2">
        <v>-22.86</v>
      </c>
      <c r="D95" s="2" t="s">
        <v>69</v>
      </c>
      <c r="E95" s="2">
        <v>-4329.19</v>
      </c>
      <c r="F95" s="2" t="s">
        <v>69</v>
      </c>
    </row>
    <row r="96">
      <c r="A96" s="2" t="s">
        <v>8779</v>
      </c>
      <c r="B96" s="2" t="s">
        <v>15447</v>
      </c>
      <c r="C96" s="2">
        <v>-60.94</v>
      </c>
      <c r="D96" s="2" t="s">
        <v>69</v>
      </c>
      <c r="E96" s="2">
        <v>-4615.04</v>
      </c>
      <c r="F96" s="2" t="s">
        <v>69</v>
      </c>
    </row>
    <row r="97">
      <c r="A97" s="2" t="s">
        <v>15448</v>
      </c>
      <c r="B97" s="2" t="s">
        <v>15449</v>
      </c>
      <c r="C97" s="2">
        <v>36.19</v>
      </c>
      <c r="D97" s="2" t="s">
        <v>69</v>
      </c>
      <c r="E97" s="2">
        <v>3939.23</v>
      </c>
      <c r="F97" s="2" t="s">
        <v>69</v>
      </c>
    </row>
    <row r="98">
      <c r="A98" s="2" t="s">
        <v>15450</v>
      </c>
      <c r="B98" s="2" t="s">
        <v>15451</v>
      </c>
      <c r="C98" s="2">
        <v>82</v>
      </c>
      <c r="D98" s="2" t="s">
        <v>69</v>
      </c>
      <c r="E98" s="2">
        <v>4076.98</v>
      </c>
      <c r="F98" s="2" t="s">
        <v>69</v>
      </c>
    </row>
    <row r="99">
      <c r="A99" s="2" t="s">
        <v>15452</v>
      </c>
      <c r="B99" s="2" t="s">
        <v>15453</v>
      </c>
      <c r="C99" s="2">
        <v>-24.01</v>
      </c>
      <c r="D99" s="2" t="s">
        <v>69</v>
      </c>
      <c r="E99" s="2">
        <v>-4301.62</v>
      </c>
      <c r="F99" s="2" t="s">
        <v>69</v>
      </c>
    </row>
    <row r="100">
      <c r="A100" s="2" t="s">
        <v>15454</v>
      </c>
      <c r="B100" s="2" t="s">
        <v>15455</v>
      </c>
      <c r="C100" s="2">
        <v>-29.99</v>
      </c>
      <c r="D100" s="2" t="s">
        <v>69</v>
      </c>
      <c r="E100" s="2">
        <v>-4098.55</v>
      </c>
      <c r="F100" s="2" t="s">
        <v>69</v>
      </c>
    </row>
    <row r="101">
      <c r="A101" s="2" t="s">
        <v>12940</v>
      </c>
      <c r="B101" s="2" t="s">
        <v>15456</v>
      </c>
      <c r="C101" s="2">
        <v>21.79</v>
      </c>
      <c r="D101" s="2" t="s">
        <v>69</v>
      </c>
      <c r="E101" s="2">
        <v>4448.84</v>
      </c>
      <c r="F101" s="2" t="s">
        <v>69</v>
      </c>
    </row>
    <row r="102">
      <c r="A102" s="2" t="s">
        <v>15457</v>
      </c>
      <c r="B102" s="2" t="s">
        <v>15458</v>
      </c>
      <c r="C102" s="2">
        <v>106.97</v>
      </c>
      <c r="D102" s="2" t="s">
        <v>69</v>
      </c>
      <c r="E102" s="2">
        <v>4331.28</v>
      </c>
      <c r="F102" s="2" t="s">
        <v>69</v>
      </c>
    </row>
    <row r="103">
      <c r="A103" s="2" t="s">
        <v>15459</v>
      </c>
      <c r="B103" s="2" t="s">
        <v>15460</v>
      </c>
      <c r="C103" s="2">
        <v>126</v>
      </c>
      <c r="D103" s="2" t="s">
        <v>69</v>
      </c>
      <c r="E103" s="2">
        <v>5127.14</v>
      </c>
      <c r="F103" s="2" t="s">
        <v>69</v>
      </c>
    </row>
    <row r="104">
      <c r="A104" s="2" t="s">
        <v>15461</v>
      </c>
      <c r="B104" s="2" t="s">
        <v>15462</v>
      </c>
      <c r="C104" s="2">
        <v>-57.59</v>
      </c>
      <c r="D104" s="2" t="s">
        <v>69</v>
      </c>
      <c r="E104" s="2">
        <v>-1579.74</v>
      </c>
      <c r="F104" s="2" t="s">
        <v>69</v>
      </c>
    </row>
    <row r="105">
      <c r="A105" s="2" t="s">
        <v>15463</v>
      </c>
      <c r="B105" s="2" t="s">
        <v>15464</v>
      </c>
      <c r="C105" s="2">
        <v>122.95</v>
      </c>
      <c r="D105" s="2" t="s">
        <v>69</v>
      </c>
      <c r="E105" s="2">
        <v>3904.94</v>
      </c>
      <c r="F105" s="2" t="s">
        <v>69</v>
      </c>
    </row>
    <row r="106">
      <c r="A106" s="2" t="s">
        <v>11567</v>
      </c>
      <c r="B106" s="2" t="s">
        <v>15465</v>
      </c>
      <c r="C106" s="2">
        <v>104.55</v>
      </c>
      <c r="D106" s="2" t="s">
        <v>69</v>
      </c>
      <c r="E106" s="2">
        <v>3888.03</v>
      </c>
      <c r="F106" s="2" t="s">
        <v>69</v>
      </c>
    </row>
    <row r="107">
      <c r="A107" s="2" t="s">
        <v>15466</v>
      </c>
      <c r="B107" s="2" t="s">
        <v>15467</v>
      </c>
      <c r="C107" s="2">
        <v>28.38</v>
      </c>
      <c r="D107" s="2" t="s">
        <v>69</v>
      </c>
      <c r="E107" s="2">
        <v>4513.73</v>
      </c>
      <c r="F107" s="2" t="s">
        <v>69</v>
      </c>
    </row>
    <row r="108">
      <c r="A108" s="2" t="s">
        <v>15468</v>
      </c>
      <c r="B108" s="2" t="s">
        <v>15469</v>
      </c>
      <c r="C108" s="2">
        <v>-14.1</v>
      </c>
      <c r="D108" s="2" t="s">
        <v>69</v>
      </c>
      <c r="E108" s="2">
        <v>-3862.05</v>
      </c>
      <c r="F108" s="2" t="s">
        <v>69</v>
      </c>
    </row>
    <row r="109">
      <c r="A109" s="2" t="s">
        <v>9058</v>
      </c>
      <c r="B109" s="2" t="s">
        <v>15470</v>
      </c>
      <c r="C109" s="2">
        <v>-220.63</v>
      </c>
      <c r="D109" s="2" t="s">
        <v>69</v>
      </c>
      <c r="E109" s="2">
        <v>-4430.22</v>
      </c>
      <c r="F109" s="2" t="s">
        <v>69</v>
      </c>
    </row>
    <row r="110">
      <c r="A110" s="2" t="s">
        <v>15471</v>
      </c>
      <c r="B110" s="2" t="s">
        <v>15472</v>
      </c>
      <c r="C110" s="2">
        <v>-34.83</v>
      </c>
      <c r="D110" s="2" t="s">
        <v>69</v>
      </c>
      <c r="E110" s="2">
        <v>-4433.88</v>
      </c>
      <c r="F110" s="2" t="s">
        <v>69</v>
      </c>
    </row>
    <row r="111">
      <c r="A111" s="2" t="s">
        <v>15053</v>
      </c>
      <c r="B111" s="2" t="s">
        <v>15054</v>
      </c>
      <c r="C111" s="2">
        <v>397.39</v>
      </c>
      <c r="D111" s="2" t="s">
        <v>69</v>
      </c>
      <c r="E111" s="2">
        <v>4470.66</v>
      </c>
      <c r="F111" s="2" t="s">
        <v>69</v>
      </c>
    </row>
    <row r="112">
      <c r="A112" s="2" t="s">
        <v>15473</v>
      </c>
      <c r="B112" s="2" t="s">
        <v>15474</v>
      </c>
      <c r="C112" s="2">
        <v>4.17</v>
      </c>
      <c r="D112" s="2" t="s">
        <v>69</v>
      </c>
      <c r="E112" s="2">
        <v>4304.05</v>
      </c>
      <c r="F112" s="2" t="s">
        <v>69</v>
      </c>
    </row>
    <row r="113">
      <c r="A113" s="2" t="s">
        <v>9164</v>
      </c>
      <c r="B113" s="2" t="s">
        <v>15475</v>
      </c>
      <c r="C113" s="2">
        <v>-40.55</v>
      </c>
      <c r="D113" s="2" t="s">
        <v>69</v>
      </c>
      <c r="E113" s="2">
        <v>-3988.11</v>
      </c>
      <c r="F113" s="2" t="s">
        <v>69</v>
      </c>
    </row>
    <row r="114">
      <c r="A114" s="2" t="s">
        <v>15476</v>
      </c>
      <c r="B114" s="2" t="s">
        <v>15477</v>
      </c>
      <c r="C114" s="2">
        <v>-43.4</v>
      </c>
      <c r="D114" s="2" t="s">
        <v>69</v>
      </c>
      <c r="E114" s="2">
        <v>-4148.91</v>
      </c>
      <c r="F114" s="2" t="s">
        <v>69</v>
      </c>
    </row>
    <row r="115">
      <c r="A115" s="2" t="s">
        <v>15478</v>
      </c>
      <c r="B115" s="2" t="s">
        <v>15479</v>
      </c>
      <c r="C115" s="2">
        <v>97.07</v>
      </c>
      <c r="D115" s="2" t="s">
        <v>69</v>
      </c>
      <c r="E115" s="2">
        <v>4472.81</v>
      </c>
      <c r="F115" s="2" t="s">
        <v>69</v>
      </c>
    </row>
    <row r="116">
      <c r="A116" s="2" t="s">
        <v>15480</v>
      </c>
      <c r="B116" s="2" t="s">
        <v>15481</v>
      </c>
      <c r="C116" s="2">
        <v>88.21</v>
      </c>
      <c r="D116" s="2" t="s">
        <v>69</v>
      </c>
      <c r="E116" s="2">
        <v>3985.99</v>
      </c>
      <c r="F116" s="2" t="s">
        <v>69</v>
      </c>
    </row>
    <row r="117">
      <c r="A117" s="2" t="s">
        <v>15482</v>
      </c>
      <c r="B117" s="2" t="s">
        <v>15483</v>
      </c>
      <c r="C117" s="2">
        <v>23.66</v>
      </c>
      <c r="D117" s="2" t="s">
        <v>69</v>
      </c>
      <c r="E117" s="2">
        <v>4022.78</v>
      </c>
      <c r="F117" s="2" t="s">
        <v>69</v>
      </c>
    </row>
    <row r="118">
      <c r="A118" s="2" t="s">
        <v>9346</v>
      </c>
      <c r="B118" s="2" t="s">
        <v>15484</v>
      </c>
      <c r="C118" s="2">
        <v>-341.82</v>
      </c>
      <c r="D118" s="2" t="s">
        <v>69</v>
      </c>
      <c r="E118" s="2">
        <v>-4231.72</v>
      </c>
      <c r="F118" s="2" t="s">
        <v>69</v>
      </c>
    </row>
    <row r="119">
      <c r="A119" s="2" t="s">
        <v>15485</v>
      </c>
      <c r="B119" s="2" t="s">
        <v>15486</v>
      </c>
      <c r="C119" s="2">
        <v>77.44</v>
      </c>
      <c r="D119" s="2" t="s">
        <v>69</v>
      </c>
      <c r="E119" s="2">
        <v>4509.6</v>
      </c>
      <c r="F119" s="2" t="s">
        <v>69</v>
      </c>
    </row>
    <row r="120">
      <c r="A120" s="2" t="s">
        <v>15487</v>
      </c>
      <c r="B120" s="2" t="s">
        <v>15488</v>
      </c>
      <c r="C120" s="2">
        <v>330.95</v>
      </c>
      <c r="D120" s="2" t="s">
        <v>69</v>
      </c>
      <c r="E120" s="2">
        <v>4543.89</v>
      </c>
      <c r="F120" s="2" t="s">
        <v>69</v>
      </c>
    </row>
    <row r="121">
      <c r="A121" s="2" t="s">
        <v>15489</v>
      </c>
      <c r="B121" s="2" t="s">
        <v>15490</v>
      </c>
      <c r="C121" s="2">
        <v>91.67</v>
      </c>
      <c r="D121" s="2" t="s">
        <v>69</v>
      </c>
      <c r="E121" s="2">
        <v>4029.95</v>
      </c>
      <c r="F121" s="2" t="s">
        <v>69</v>
      </c>
    </row>
    <row r="122">
      <c r="A122" s="2" t="s">
        <v>9419</v>
      </c>
      <c r="B122" s="2" t="s">
        <v>15491</v>
      </c>
      <c r="C122" s="2">
        <v>-10.97</v>
      </c>
      <c r="D122" s="2" t="s">
        <v>69</v>
      </c>
      <c r="E122" s="2">
        <v>-4370.28</v>
      </c>
      <c r="F122" s="2" t="s">
        <v>69</v>
      </c>
    </row>
    <row r="123">
      <c r="A123" s="2" t="s">
        <v>13057</v>
      </c>
      <c r="B123" s="2" t="s">
        <v>15492</v>
      </c>
      <c r="C123" s="2">
        <v>-63.93</v>
      </c>
      <c r="D123" s="2" t="s">
        <v>69</v>
      </c>
      <c r="E123" s="2">
        <v>-4286.27</v>
      </c>
      <c r="F123" s="2" t="s">
        <v>69</v>
      </c>
    </row>
    <row r="124">
      <c r="A124" s="2" t="s">
        <v>15493</v>
      </c>
      <c r="B124" s="2" t="s">
        <v>15494</v>
      </c>
      <c r="C124" s="2">
        <v>156.53</v>
      </c>
      <c r="D124" s="2" t="s">
        <v>69</v>
      </c>
      <c r="E124" s="2">
        <v>4885.45</v>
      </c>
      <c r="F124" s="2" t="s">
        <v>69</v>
      </c>
    </row>
    <row r="125">
      <c r="A125" s="2" t="s">
        <v>15078</v>
      </c>
      <c r="B125" s="2" t="s">
        <v>15079</v>
      </c>
      <c r="C125" s="2">
        <v>177.41</v>
      </c>
      <c r="D125" s="2" t="s">
        <v>69</v>
      </c>
      <c r="E125" s="2">
        <v>4511.53</v>
      </c>
      <c r="F125" s="2" t="s">
        <v>69</v>
      </c>
    </row>
    <row r="126">
      <c r="A126" s="2" t="s">
        <v>15269</v>
      </c>
      <c r="B126" s="2" t="s">
        <v>15270</v>
      </c>
      <c r="C126" s="2">
        <v>-123.89</v>
      </c>
      <c r="D126" s="2" t="s">
        <v>69</v>
      </c>
      <c r="E126" s="2">
        <v>-4652.07</v>
      </c>
      <c r="F126" s="2" t="s">
        <v>69</v>
      </c>
    </row>
    <row r="127">
      <c r="A127" s="2" t="s">
        <v>15495</v>
      </c>
      <c r="B127" s="2" t="s">
        <v>15496</v>
      </c>
      <c r="C127" s="2">
        <v>-0.42</v>
      </c>
      <c r="D127" s="2" t="s">
        <v>69</v>
      </c>
      <c r="E127" s="2">
        <v>-1717.76</v>
      </c>
      <c r="F127" s="2" t="s">
        <v>69</v>
      </c>
    </row>
    <row r="128">
      <c r="A128" s="2" t="s">
        <v>15497</v>
      </c>
      <c r="B128" s="2" t="s">
        <v>15498</v>
      </c>
      <c r="C128" s="2">
        <v>257.45</v>
      </c>
      <c r="D128" s="2" t="s">
        <v>69</v>
      </c>
      <c r="E128" s="2">
        <v>4456.42</v>
      </c>
      <c r="F128" s="2" t="s">
        <v>69</v>
      </c>
    </row>
    <row r="129">
      <c r="A129" s="2" t="s">
        <v>15499</v>
      </c>
      <c r="B129" s="2" t="s">
        <v>15500</v>
      </c>
      <c r="C129" s="2">
        <v>70.5</v>
      </c>
      <c r="D129" s="2" t="s">
        <v>69</v>
      </c>
      <c r="E129" s="2">
        <v>4560.52</v>
      </c>
      <c r="F129" s="2" t="s">
        <v>69</v>
      </c>
    </row>
    <row r="130">
      <c r="A130" s="2" t="s">
        <v>15501</v>
      </c>
      <c r="B130" s="2" t="s">
        <v>15502</v>
      </c>
      <c r="C130" s="2">
        <v>300.1</v>
      </c>
      <c r="D130" s="2" t="s">
        <v>69</v>
      </c>
      <c r="E130" s="2">
        <v>3799.28</v>
      </c>
      <c r="F130" s="2" t="s">
        <v>69</v>
      </c>
    </row>
    <row r="131">
      <c r="A131" s="2" t="s">
        <v>15503</v>
      </c>
      <c r="B131" s="2" t="s">
        <v>15504</v>
      </c>
      <c r="C131" s="2">
        <v>-46.6</v>
      </c>
      <c r="D131" s="2" t="s">
        <v>69</v>
      </c>
      <c r="E131" s="2">
        <v>-4020.91</v>
      </c>
      <c r="F131" s="2" t="s">
        <v>69</v>
      </c>
    </row>
    <row r="132">
      <c r="A132" s="2" t="s">
        <v>11838</v>
      </c>
      <c r="B132" s="2" t="s">
        <v>15505</v>
      </c>
      <c r="C132" s="2">
        <v>-64.36</v>
      </c>
      <c r="D132" s="2" t="s">
        <v>69</v>
      </c>
      <c r="E132" s="2">
        <v>-4399.03</v>
      </c>
      <c r="F132" s="2" t="s">
        <v>69</v>
      </c>
    </row>
    <row r="133">
      <c r="A133" s="2" t="s">
        <v>13120</v>
      </c>
      <c r="B133" s="2" t="s">
        <v>15506</v>
      </c>
      <c r="C133" s="2">
        <v>78.3</v>
      </c>
      <c r="D133" s="2" t="s">
        <v>69</v>
      </c>
      <c r="E133" s="2">
        <v>4156.75</v>
      </c>
      <c r="F133" s="2" t="s">
        <v>69</v>
      </c>
    </row>
    <row r="134">
      <c r="A134" s="2" t="s">
        <v>15507</v>
      </c>
      <c r="B134" s="2" t="s">
        <v>15508</v>
      </c>
      <c r="C134" s="2">
        <v>319.48</v>
      </c>
      <c r="D134" s="2" t="s">
        <v>69</v>
      </c>
      <c r="E134" s="2">
        <v>3980.7</v>
      </c>
      <c r="F134" s="2" t="s">
        <v>69</v>
      </c>
    </row>
    <row r="135">
      <c r="A135" s="2" t="s">
        <v>15509</v>
      </c>
      <c r="B135" s="2" t="s">
        <v>15510</v>
      </c>
      <c r="C135" s="2">
        <v>49.57</v>
      </c>
      <c r="D135" s="2" t="s">
        <v>69</v>
      </c>
      <c r="E135" s="2">
        <v>3963.08</v>
      </c>
      <c r="F135" s="2" t="s">
        <v>69</v>
      </c>
    </row>
    <row r="136">
      <c r="A136" s="2" t="s">
        <v>9724</v>
      </c>
      <c r="B136" s="2" t="s">
        <v>15511</v>
      </c>
      <c r="C136" s="2">
        <v>148.51</v>
      </c>
      <c r="D136" s="2" t="s">
        <v>69</v>
      </c>
      <c r="E136" s="2">
        <v>4014.29</v>
      </c>
      <c r="F136" s="2" t="s">
        <v>69</v>
      </c>
    </row>
    <row r="137">
      <c r="A137" s="2" t="s">
        <v>11878</v>
      </c>
      <c r="B137" s="2" t="s">
        <v>15512</v>
      </c>
      <c r="C137" s="2">
        <v>-22.09</v>
      </c>
      <c r="D137" s="2" t="s">
        <v>69</v>
      </c>
      <c r="E137" s="2">
        <v>-2958.92</v>
      </c>
      <c r="F137" s="2" t="s">
        <v>69</v>
      </c>
    </row>
    <row r="138">
      <c r="A138" s="2" t="s">
        <v>9766</v>
      </c>
      <c r="B138" s="2" t="s">
        <v>15513</v>
      </c>
      <c r="C138" s="2">
        <v>-269.95</v>
      </c>
      <c r="D138" s="2" t="s">
        <v>69</v>
      </c>
      <c r="E138" s="2">
        <v>-4232.82</v>
      </c>
      <c r="F138" s="2" t="s">
        <v>69</v>
      </c>
    </row>
    <row r="139">
      <c r="A139" s="2" t="s">
        <v>15514</v>
      </c>
      <c r="B139" s="2" t="s">
        <v>15515</v>
      </c>
      <c r="C139" s="2">
        <v>46.58</v>
      </c>
      <c r="D139" s="2" t="s">
        <v>69</v>
      </c>
      <c r="E139" s="2">
        <v>4605.57</v>
      </c>
      <c r="F139" s="2" t="s">
        <v>69</v>
      </c>
    </row>
    <row r="140">
      <c r="A140" s="2" t="s">
        <v>15516</v>
      </c>
      <c r="B140" s="2" t="s">
        <v>15517</v>
      </c>
      <c r="C140" s="2">
        <v>92.99</v>
      </c>
      <c r="D140" s="2" t="s">
        <v>69</v>
      </c>
      <c r="E140" s="2">
        <v>4009.9</v>
      </c>
      <c r="F140" s="2" t="s">
        <v>69</v>
      </c>
    </row>
    <row r="141">
      <c r="A141" s="2" t="s">
        <v>9892</v>
      </c>
      <c r="B141" s="2" t="s">
        <v>15518</v>
      </c>
      <c r="C141" s="2">
        <v>65.91</v>
      </c>
      <c r="D141" s="2" t="s">
        <v>69</v>
      </c>
      <c r="E141" s="2">
        <v>1401.2</v>
      </c>
      <c r="F141" s="2" t="s">
        <v>69</v>
      </c>
    </row>
    <row r="142">
      <c r="A142" s="2" t="s">
        <v>15519</v>
      </c>
      <c r="B142" s="2" t="s">
        <v>15520</v>
      </c>
      <c r="C142" s="2">
        <v>-9.51</v>
      </c>
      <c r="D142" s="2" t="s">
        <v>69</v>
      </c>
      <c r="E142" s="2">
        <v>-4097.86</v>
      </c>
      <c r="F142" s="2" t="s">
        <v>69</v>
      </c>
    </row>
    <row r="143">
      <c r="A143" s="2" t="s">
        <v>14097</v>
      </c>
      <c r="B143" s="2" t="s">
        <v>15521</v>
      </c>
      <c r="C143" s="2">
        <v>-49.49</v>
      </c>
      <c r="D143" s="2" t="s">
        <v>69</v>
      </c>
      <c r="E143" s="2">
        <v>-4061.35</v>
      </c>
      <c r="F143" s="2" t="s">
        <v>69</v>
      </c>
    </row>
    <row r="144">
      <c r="A144" s="2" t="s">
        <v>14101</v>
      </c>
      <c r="B144" s="2" t="s">
        <v>15522</v>
      </c>
      <c r="C144" s="2">
        <v>95.24</v>
      </c>
      <c r="D144" s="2" t="s">
        <v>69</v>
      </c>
      <c r="E144" s="2">
        <v>4766.95</v>
      </c>
      <c r="F144" s="2" t="s">
        <v>69</v>
      </c>
    </row>
    <row r="145">
      <c r="A145" s="2" t="s">
        <v>15523</v>
      </c>
      <c r="B145" s="2" t="s">
        <v>15524</v>
      </c>
      <c r="C145" s="2">
        <v>-68.51</v>
      </c>
      <c r="D145" s="2" t="s">
        <v>69</v>
      </c>
      <c r="E145" s="2">
        <v>-4231.36</v>
      </c>
      <c r="F145" s="2" t="s">
        <v>69</v>
      </c>
    </row>
    <row r="146">
      <c r="A146" s="2" t="s">
        <v>15126</v>
      </c>
      <c r="B146" s="2" t="s">
        <v>15127</v>
      </c>
      <c r="C146" s="2">
        <v>176.11</v>
      </c>
      <c r="D146" s="2" t="s">
        <v>69</v>
      </c>
      <c r="E146" s="2">
        <v>2116.86</v>
      </c>
      <c r="F146" s="2" t="s">
        <v>69</v>
      </c>
    </row>
    <row r="147">
      <c r="A147" s="2" t="s">
        <v>15525</v>
      </c>
      <c r="B147" s="2" t="s">
        <v>15526</v>
      </c>
      <c r="C147" s="2">
        <v>-16.51</v>
      </c>
      <c r="D147" s="2" t="s">
        <v>69</v>
      </c>
      <c r="E147" s="2">
        <v>-3673.33</v>
      </c>
      <c r="F147" s="2" t="s">
        <v>69</v>
      </c>
    </row>
    <row r="148">
      <c r="A148" s="2" t="s">
        <v>15527</v>
      </c>
      <c r="B148" s="2" t="s">
        <v>15528</v>
      </c>
      <c r="C148" s="2">
        <v>-195.16</v>
      </c>
      <c r="D148" s="2" t="s">
        <v>69</v>
      </c>
      <c r="E148" s="2">
        <v>-4260.36</v>
      </c>
      <c r="F148" s="2" t="s">
        <v>69</v>
      </c>
    </row>
    <row r="149">
      <c r="A149" s="2" t="s">
        <v>11974</v>
      </c>
      <c r="B149" s="2" t="s">
        <v>15529</v>
      </c>
      <c r="C149" s="2">
        <v>-23.08</v>
      </c>
      <c r="D149" s="2" t="s">
        <v>69</v>
      </c>
      <c r="E149" s="2">
        <v>-4596.74</v>
      </c>
      <c r="F149" s="2" t="s">
        <v>69</v>
      </c>
    </row>
    <row r="150">
      <c r="A150" s="2" t="s">
        <v>13214</v>
      </c>
      <c r="B150" s="2" t="s">
        <v>15530</v>
      </c>
      <c r="C150" s="2">
        <v>68.99</v>
      </c>
      <c r="D150" s="2" t="s">
        <v>69</v>
      </c>
      <c r="E150" s="2">
        <v>4288.53</v>
      </c>
      <c r="F150" s="2" t="s">
        <v>69</v>
      </c>
    </row>
    <row r="151">
      <c r="A151" s="2" t="s">
        <v>15531</v>
      </c>
      <c r="B151" s="2" t="s">
        <v>15532</v>
      </c>
      <c r="C151" s="2">
        <v>-7.59</v>
      </c>
      <c r="D151" s="2" t="s">
        <v>69</v>
      </c>
      <c r="E151" s="2">
        <v>-4178.58</v>
      </c>
      <c r="F151" s="2" t="s">
        <v>69</v>
      </c>
    </row>
    <row r="152">
      <c r="A152" s="2" t="s">
        <v>10121</v>
      </c>
      <c r="B152" s="2" t="s">
        <v>15533</v>
      </c>
      <c r="C152" s="2">
        <v>148.84</v>
      </c>
      <c r="D152" s="2" t="s">
        <v>69</v>
      </c>
      <c r="E152" s="2">
        <v>4740.57</v>
      </c>
      <c r="F152" s="2" t="s">
        <v>69</v>
      </c>
    </row>
    <row r="153">
      <c r="A153" s="2" t="s">
        <v>15534</v>
      </c>
      <c r="B153" s="2" t="s">
        <v>15535</v>
      </c>
      <c r="C153" s="2">
        <v>23.07</v>
      </c>
      <c r="D153" s="2" t="s">
        <v>69</v>
      </c>
      <c r="E153" s="2">
        <v>3948.77</v>
      </c>
      <c r="F153" s="2" t="s">
        <v>69</v>
      </c>
    </row>
    <row r="154">
      <c r="A154" s="2" t="s">
        <v>15536</v>
      </c>
      <c r="B154" s="2" t="s">
        <v>15537</v>
      </c>
      <c r="C154" s="2">
        <v>67.79</v>
      </c>
      <c r="D154" s="2" t="s">
        <v>69</v>
      </c>
      <c r="E154" s="2">
        <v>4164.52</v>
      </c>
      <c r="F154" s="2" t="s">
        <v>69</v>
      </c>
    </row>
    <row r="155">
      <c r="A155" s="2" t="s">
        <v>15538</v>
      </c>
      <c r="B155" s="2" t="s">
        <v>15539</v>
      </c>
      <c r="C155" s="2">
        <v>119.34</v>
      </c>
      <c r="D155" s="2" t="s">
        <v>69</v>
      </c>
      <c r="E155" s="2">
        <v>4664.84</v>
      </c>
      <c r="F155" s="2" t="s">
        <v>69</v>
      </c>
    </row>
    <row r="156">
      <c r="A156" s="2" t="s">
        <v>15145</v>
      </c>
      <c r="B156" s="2" t="s">
        <v>15146</v>
      </c>
      <c r="C156" s="2">
        <v>179.29</v>
      </c>
      <c r="D156" s="2" t="s">
        <v>69</v>
      </c>
      <c r="E156" s="2">
        <v>4383.72</v>
      </c>
      <c r="F156" s="2" t="s">
        <v>69</v>
      </c>
    </row>
    <row r="157">
      <c r="A157" s="2" t="s">
        <v>15540</v>
      </c>
      <c r="B157" s="2" t="s">
        <v>15541</v>
      </c>
      <c r="C157" s="2">
        <v>-57.57</v>
      </c>
      <c r="D157" s="2" t="s">
        <v>69</v>
      </c>
      <c r="E157" s="2">
        <v>-4189.89</v>
      </c>
      <c r="F157" s="2" t="s">
        <v>69</v>
      </c>
    </row>
    <row r="158">
      <c r="A158" s="2" t="s">
        <v>15542</v>
      </c>
      <c r="B158" s="2" t="s">
        <v>15543</v>
      </c>
      <c r="C158" s="2">
        <v>-192.96</v>
      </c>
      <c r="D158" s="2" t="s">
        <v>69</v>
      </c>
      <c r="E158" s="2">
        <v>-4009.76</v>
      </c>
      <c r="F158" s="2" t="s">
        <v>69</v>
      </c>
    </row>
    <row r="159">
      <c r="A159" s="2" t="s">
        <v>15544</v>
      </c>
      <c r="B159" s="2" t="s">
        <v>15545</v>
      </c>
      <c r="C159" s="2">
        <v>56.91</v>
      </c>
      <c r="D159" s="2" t="s">
        <v>69</v>
      </c>
      <c r="E159" s="2">
        <v>4226.4</v>
      </c>
      <c r="F159" s="2" t="s">
        <v>69</v>
      </c>
    </row>
    <row r="160">
      <c r="A160" s="2" t="s">
        <v>15546</v>
      </c>
      <c r="B160" s="2" t="s">
        <v>15547</v>
      </c>
      <c r="C160" s="2">
        <v>-35.6</v>
      </c>
      <c r="D160" s="2" t="s">
        <v>69</v>
      </c>
      <c r="E160" s="2">
        <v>-4310.27</v>
      </c>
      <c r="F160" s="2" t="s">
        <v>69</v>
      </c>
    </row>
    <row r="161">
      <c r="A161" s="2" t="s">
        <v>15548</v>
      </c>
      <c r="B161" s="2" t="s">
        <v>15549</v>
      </c>
      <c r="C161" s="2">
        <v>256.98</v>
      </c>
      <c r="D161" s="2" t="s">
        <v>69</v>
      </c>
      <c r="E161" s="2">
        <v>4659.67</v>
      </c>
      <c r="F161" s="2" t="s">
        <v>69</v>
      </c>
    </row>
    <row r="162">
      <c r="A162" s="2" t="s">
        <v>10341</v>
      </c>
      <c r="B162" s="2" t="s">
        <v>15550</v>
      </c>
      <c r="C162" s="2">
        <v>-161.07</v>
      </c>
      <c r="D162" s="2" t="s">
        <v>69</v>
      </c>
      <c r="E162" s="2">
        <v>-4348.88</v>
      </c>
      <c r="F162" s="2" t="s">
        <v>69</v>
      </c>
    </row>
    <row r="163">
      <c r="A163" s="2" t="s">
        <v>15551</v>
      </c>
      <c r="B163" s="2" t="s">
        <v>15552</v>
      </c>
      <c r="C163" s="2">
        <v>-7.15</v>
      </c>
      <c r="D163" s="2" t="s">
        <v>69</v>
      </c>
      <c r="E163" s="2">
        <v>-5044.09</v>
      </c>
      <c r="F163" s="2" t="s">
        <v>69</v>
      </c>
    </row>
    <row r="164">
      <c r="A164" s="2" t="s">
        <v>10399</v>
      </c>
      <c r="B164" s="2" t="s">
        <v>15553</v>
      </c>
      <c r="C164" s="2">
        <v>-23.29</v>
      </c>
      <c r="D164" s="2" t="s">
        <v>69</v>
      </c>
      <c r="E164" s="2">
        <v>-4286.98</v>
      </c>
      <c r="F164" s="2" t="s">
        <v>69</v>
      </c>
    </row>
    <row r="165">
      <c r="A165" s="2" t="s">
        <v>15554</v>
      </c>
      <c r="B165" s="2" t="s">
        <v>15555</v>
      </c>
      <c r="C165" s="2">
        <v>-75.51</v>
      </c>
      <c r="D165" s="2" t="s">
        <v>69</v>
      </c>
      <c r="E165" s="2">
        <v>-4260.44</v>
      </c>
      <c r="F165" s="2" t="s">
        <v>69</v>
      </c>
    </row>
    <row r="166">
      <c r="A166" s="2" t="s">
        <v>15556</v>
      </c>
      <c r="B166" s="2" t="s">
        <v>15557</v>
      </c>
      <c r="C166" s="2">
        <v>31.29</v>
      </c>
      <c r="D166" s="2" t="s">
        <v>69</v>
      </c>
      <c r="E166" s="2">
        <v>4392.84</v>
      </c>
      <c r="F166" s="2" t="s">
        <v>69</v>
      </c>
    </row>
    <row r="167">
      <c r="A167" s="2" t="s">
        <v>12215</v>
      </c>
      <c r="B167" s="2" t="s">
        <v>15558</v>
      </c>
      <c r="C167" s="2">
        <v>-98.65</v>
      </c>
      <c r="D167" s="2" t="s">
        <v>69</v>
      </c>
      <c r="E167" s="2">
        <v>-4191.53</v>
      </c>
      <c r="F167" s="2" t="s">
        <v>69</v>
      </c>
    </row>
    <row r="168">
      <c r="A168" s="2" t="s">
        <v>13373</v>
      </c>
      <c r="B168" s="2" t="s">
        <v>15559</v>
      </c>
      <c r="C168" s="2">
        <v>308.08</v>
      </c>
      <c r="D168" s="2" t="s">
        <v>69</v>
      </c>
      <c r="E168" s="2">
        <v>3869.46</v>
      </c>
      <c r="F168" s="2" t="s">
        <v>69</v>
      </c>
    </row>
    <row r="169">
      <c r="A169" s="2" t="s">
        <v>15560</v>
      </c>
      <c r="B169" s="2" t="s">
        <v>15561</v>
      </c>
      <c r="C169" s="2">
        <v>-87.24</v>
      </c>
      <c r="D169" s="2" t="s">
        <v>69</v>
      </c>
      <c r="E169" s="2">
        <v>-4723.92</v>
      </c>
      <c r="F169" s="2" t="s">
        <v>69</v>
      </c>
    </row>
    <row r="170">
      <c r="A170" s="2" t="s">
        <v>15562</v>
      </c>
      <c r="B170" s="2" t="s">
        <v>15563</v>
      </c>
      <c r="C170" s="2">
        <v>244.86</v>
      </c>
      <c r="D170" s="2" t="s">
        <v>69</v>
      </c>
      <c r="E170" s="2">
        <v>4204.28</v>
      </c>
      <c r="F170" s="2" t="s">
        <v>69</v>
      </c>
    </row>
    <row r="171">
      <c r="A171" s="2" t="s">
        <v>10499</v>
      </c>
      <c r="B171" s="2" t="s">
        <v>15179</v>
      </c>
      <c r="C171" s="2">
        <v>285.93</v>
      </c>
      <c r="D171" s="2" t="s">
        <v>69</v>
      </c>
      <c r="E171" s="2">
        <v>4795.11</v>
      </c>
      <c r="F171" s="2" t="s">
        <v>69</v>
      </c>
    </row>
    <row r="172">
      <c r="A172" s="2" t="s">
        <v>7013</v>
      </c>
      <c r="B172" s="2" t="s">
        <v>15564</v>
      </c>
      <c r="C172" s="2">
        <v>-93.9</v>
      </c>
      <c r="D172" s="2" t="s">
        <v>69</v>
      </c>
      <c r="E172" s="2">
        <v>-4374.81</v>
      </c>
      <c r="F172" s="2" t="s">
        <v>69</v>
      </c>
    </row>
    <row r="173">
      <c r="A173" s="2" t="s">
        <v>10544</v>
      </c>
      <c r="B173" s="2" t="s">
        <v>15565</v>
      </c>
      <c r="C173" s="2">
        <v>24.9</v>
      </c>
      <c r="D173" s="2" t="s">
        <v>69</v>
      </c>
      <c r="E173" s="2">
        <v>4355</v>
      </c>
      <c r="F173" s="2" t="s">
        <v>69</v>
      </c>
    </row>
    <row r="174">
      <c r="A174" s="2" t="s">
        <v>15566</v>
      </c>
      <c r="B174" s="2" t="s">
        <v>15567</v>
      </c>
      <c r="C174" s="2">
        <v>-48.65</v>
      </c>
      <c r="D174" s="2" t="s">
        <v>69</v>
      </c>
      <c r="E174" s="2">
        <v>-4155.23</v>
      </c>
      <c r="F174" s="2" t="s">
        <v>69</v>
      </c>
    </row>
    <row r="175">
      <c r="A175" s="2" t="s">
        <v>15568</v>
      </c>
      <c r="B175" s="2" t="s">
        <v>15569</v>
      </c>
      <c r="C175" s="2">
        <v>241.22</v>
      </c>
      <c r="D175" s="2" t="s">
        <v>69</v>
      </c>
      <c r="E175" s="2">
        <v>4520.53</v>
      </c>
      <c r="F175" s="2" t="s">
        <v>69</v>
      </c>
    </row>
    <row r="176">
      <c r="A176" s="2" t="s">
        <v>15570</v>
      </c>
      <c r="B176" s="2" t="s">
        <v>15571</v>
      </c>
      <c r="C176" s="2">
        <v>-196.67</v>
      </c>
      <c r="D176" s="2" t="s">
        <v>69</v>
      </c>
      <c r="E176" s="2">
        <v>-4672.99</v>
      </c>
      <c r="F176" s="2" t="s">
        <v>69</v>
      </c>
    </row>
    <row r="177">
      <c r="A177" s="2" t="s">
        <v>15572</v>
      </c>
      <c r="B177" s="2" t="s">
        <v>15573</v>
      </c>
      <c r="C177" s="2">
        <v>-217.21</v>
      </c>
      <c r="D177" s="2" t="s">
        <v>69</v>
      </c>
      <c r="E177" s="2">
        <v>-4270.26</v>
      </c>
      <c r="F177" s="2" t="s">
        <v>69</v>
      </c>
    </row>
    <row r="178">
      <c r="A178" s="2" t="s">
        <v>10620</v>
      </c>
      <c r="B178" s="2" t="s">
        <v>15574</v>
      </c>
      <c r="C178" s="2">
        <v>-232.92</v>
      </c>
      <c r="D178" s="2" t="s">
        <v>69</v>
      </c>
      <c r="E178" s="2">
        <v>-4965.76</v>
      </c>
      <c r="F178" s="2" t="s">
        <v>69</v>
      </c>
    </row>
    <row r="179">
      <c r="A179" s="2" t="s">
        <v>15575</v>
      </c>
      <c r="B179" s="2" t="s">
        <v>15576</v>
      </c>
      <c r="C179" s="2">
        <v>-137.49</v>
      </c>
      <c r="D179" s="2" t="s">
        <v>69</v>
      </c>
      <c r="E179" s="2">
        <v>-3354.8</v>
      </c>
      <c r="F179" s="2" t="s">
        <v>69</v>
      </c>
    </row>
    <row r="180">
      <c r="A180" s="2" t="s">
        <v>15577</v>
      </c>
      <c r="B180" s="2" t="s">
        <v>15578</v>
      </c>
      <c r="C180" s="2">
        <v>53.99</v>
      </c>
      <c r="D180" s="2" t="s">
        <v>69</v>
      </c>
      <c r="E180" s="2">
        <v>4405.49</v>
      </c>
      <c r="F180" s="2" t="s">
        <v>69</v>
      </c>
    </row>
    <row r="181">
      <c r="A181" s="2" t="s">
        <v>15579</v>
      </c>
      <c r="B181" s="2" t="s">
        <v>15580</v>
      </c>
      <c r="C181" s="2">
        <v>-23.42</v>
      </c>
      <c r="D181" s="2" t="s">
        <v>69</v>
      </c>
      <c r="E181" s="2">
        <v>-4766.76</v>
      </c>
      <c r="F181" s="2" t="s">
        <v>69</v>
      </c>
    </row>
    <row r="182">
      <c r="A182" s="2" t="s">
        <v>10668</v>
      </c>
      <c r="B182" s="2" t="s">
        <v>15581</v>
      </c>
      <c r="C182" s="2">
        <v>-74.46</v>
      </c>
      <c r="D182" s="2" t="s">
        <v>69</v>
      </c>
      <c r="E182" s="2">
        <v>-4548.88</v>
      </c>
      <c r="F182" s="2" t="s">
        <v>69</v>
      </c>
    </row>
  </sheetData>
  <headerFooter/>
</worksheet>
</file>

<file path=xl/worksheets/sheet22.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247"/>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74614334106445" customWidth="1"/>
    <col min="6" max="6" width="31.446855545043945" customWidth="1"/>
    <col min="7" max="7" width="12.36575984954834" customWidth="1"/>
    <col min="8" max="8" width="16.403675079345703" customWidth="1"/>
    <col min="9" max="9" width="12.088384628295898" customWidth="1"/>
    <col min="10" max="10" width="29.23700523376465" customWidth="1"/>
    <col min="11" max="11" width="27.40853881835937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1566</v>
      </c>
      <c r="B1" s="0">
        <v>-0.0004085966009</v>
      </c>
    </row>
    <row r="2">
      <c r="A2" s="8" t="s">
        <v>1567</v>
      </c>
      <c r="B2" s="8">
        <v>44344</v>
      </c>
      <c r="C2" s="9">
        <f>HYPERLINK(CHAR(35)&amp;CELL("address",INDEX(Holdings!AM1:AM2253,SMALL(IF(COUNTIF(Holdings!A1:A2253,A1),MATCH(B1,Holdings!Y1:Y2253,0),""),ROWS($A$1:A1)))),"Long: BXIISISB7 TRS USD R V 00MFEDL0 FEDL01-105BPS / Short: BXIISISB7 TRS USD P E BBG00PSSH7H0")</f>
      </c>
    </row>
    <row r="3">
      <c r="A3" s="1" t="s">
        <v>5034</v>
      </c>
      <c r="B3" s="1" t="s">
        <v>5035</v>
      </c>
      <c r="C3" s="1" t="s">
        <v>5042</v>
      </c>
      <c r="D3" s="1" t="s">
        <v>5050</v>
      </c>
      <c r="E3" s="1" t="s">
        <v>5051</v>
      </c>
      <c r="F3" s="1" t="s">
        <v>5052</v>
      </c>
      <c r="G3" s="1" t="s">
        <v>5053</v>
      </c>
      <c r="H3" s="1" t="s">
        <v>5054</v>
      </c>
      <c r="I3" s="1" t="s">
        <v>21</v>
      </c>
      <c r="J3" s="1" t="s">
        <v>5055</v>
      </c>
      <c r="K3" s="1" t="s">
        <v>7227</v>
      </c>
      <c r="L3" s="1" t="s">
        <v>5056</v>
      </c>
      <c r="M3" s="1" t="s">
        <v>5057</v>
      </c>
      <c r="N3" s="1" t="s">
        <v>5058</v>
      </c>
      <c r="O3" s="1" t="s">
        <v>5059</v>
      </c>
      <c r="P3" s="1" t="s">
        <v>5060</v>
      </c>
      <c r="Q3" s="1" t="s">
        <v>407</v>
      </c>
      <c r="R3" s="1" t="s">
        <v>21</v>
      </c>
      <c r="S3" s="1" t="s">
        <v>5042</v>
      </c>
    </row>
    <row r="4">
      <c r="A4" s="10" t="s">
        <v>2808</v>
      </c>
      <c r="B4" s="2" t="s">
        <v>14833</v>
      </c>
      <c r="C4" s="2">
        <v>-49530.84</v>
      </c>
      <c r="D4" s="10" t="s">
        <v>184</v>
      </c>
      <c r="E4" s="10" t="s">
        <v>5062</v>
      </c>
      <c r="F4" s="2" t="s">
        <v>15582</v>
      </c>
      <c r="G4" s="2">
        <v>-1.05</v>
      </c>
      <c r="H4" s="2">
        <v>-1423.27</v>
      </c>
      <c r="I4" s="10" t="s">
        <v>69</v>
      </c>
      <c r="J4" s="10" t="s">
        <v>14835</v>
      </c>
      <c r="K4" s="2" t="s">
        <v>14836</v>
      </c>
      <c r="L4" s="11">
        <v>44594</v>
      </c>
      <c r="M4" s="2">
        <v>0</v>
      </c>
      <c r="N4" s="10" t="s">
        <v>69</v>
      </c>
      <c r="O4" s="2">
        <v>0</v>
      </c>
      <c r="P4" s="10" t="s">
        <v>69</v>
      </c>
      <c r="Q4" s="2">
        <v>9048260.55</v>
      </c>
      <c r="R4" s="10" t="s">
        <v>69</v>
      </c>
      <c r="S4" s="2">
        <v>-49530.84</v>
      </c>
    </row>
    <row r="7">
      <c r="A7" s="12" t="s">
        <v>5065</v>
      </c>
    </row>
    <row r="8">
      <c r="A8" s="1" t="s">
        <v>5066</v>
      </c>
      <c r="B8" s="1" t="s">
        <v>5067</v>
      </c>
      <c r="C8" s="1" t="s">
        <v>5068</v>
      </c>
    </row>
    <row r="9">
      <c r="A9" s="2" t="s">
        <v>14837</v>
      </c>
      <c r="B9" s="2" t="s">
        <v>14838</v>
      </c>
      <c r="C9" s="2"/>
    </row>
    <row r="11">
      <c r="A11" s="1" t="s">
        <v>10</v>
      </c>
      <c r="B11" s="1" t="s">
        <v>5070</v>
      </c>
      <c r="C11" s="1" t="s">
        <v>407</v>
      </c>
      <c r="D11" s="1" t="s">
        <v>21</v>
      </c>
      <c r="E11" s="1" t="s">
        <v>23</v>
      </c>
      <c r="F11" s="1" t="s">
        <v>5071</v>
      </c>
    </row>
    <row r="12">
      <c r="A12" s="2" t="s">
        <v>7232</v>
      </c>
      <c r="B12" s="2" t="s">
        <v>14839</v>
      </c>
      <c r="C12" s="2">
        <v>-1416.96</v>
      </c>
      <c r="D12" s="2" t="s">
        <v>69</v>
      </c>
      <c r="E12" s="2">
        <v>-39122.23</v>
      </c>
      <c r="F12" s="2" t="s">
        <v>69</v>
      </c>
    </row>
    <row r="13">
      <c r="A13" s="2" t="s">
        <v>7234</v>
      </c>
      <c r="B13" s="2" t="s">
        <v>14840</v>
      </c>
      <c r="C13" s="2">
        <v>-1023.34</v>
      </c>
      <c r="D13" s="2" t="s">
        <v>69</v>
      </c>
      <c r="E13" s="2">
        <v>-39122.23</v>
      </c>
      <c r="F13" s="2" t="s">
        <v>69</v>
      </c>
    </row>
    <row r="14">
      <c r="A14" s="2" t="s">
        <v>7236</v>
      </c>
      <c r="B14" s="2" t="s">
        <v>14841</v>
      </c>
      <c r="C14" s="2">
        <v>-1425.74</v>
      </c>
      <c r="D14" s="2" t="s">
        <v>69</v>
      </c>
      <c r="E14" s="2">
        <v>-39122.23</v>
      </c>
      <c r="F14" s="2" t="s">
        <v>69</v>
      </c>
    </row>
    <row r="15">
      <c r="A15" s="2" t="s">
        <v>7240</v>
      </c>
      <c r="B15" s="2" t="s">
        <v>14842</v>
      </c>
      <c r="C15" s="2">
        <v>-1205.99</v>
      </c>
      <c r="D15" s="2" t="s">
        <v>69</v>
      </c>
      <c r="E15" s="2">
        <v>-39122.23</v>
      </c>
      <c r="F15" s="2" t="s">
        <v>69</v>
      </c>
    </row>
    <row r="16">
      <c r="A16" s="2" t="s">
        <v>14843</v>
      </c>
      <c r="B16" s="2" t="s">
        <v>14844</v>
      </c>
      <c r="C16" s="2">
        <v>-1449.51</v>
      </c>
      <c r="D16" s="2" t="s">
        <v>69</v>
      </c>
      <c r="E16" s="2">
        <v>-39122.23</v>
      </c>
      <c r="F16" s="2" t="s">
        <v>69</v>
      </c>
    </row>
    <row r="17">
      <c r="A17" s="2" t="s">
        <v>14845</v>
      </c>
      <c r="B17" s="2" t="s">
        <v>14846</v>
      </c>
      <c r="C17" s="2">
        <v>-237.1</v>
      </c>
      <c r="D17" s="2" t="s">
        <v>69</v>
      </c>
      <c r="E17" s="2">
        <v>-39122.23</v>
      </c>
      <c r="F17" s="2" t="s">
        <v>69</v>
      </c>
    </row>
    <row r="18">
      <c r="A18" s="2" t="s">
        <v>14847</v>
      </c>
      <c r="B18" s="2" t="s">
        <v>14848</v>
      </c>
      <c r="C18" s="2">
        <v>-2189.27</v>
      </c>
      <c r="D18" s="2" t="s">
        <v>69</v>
      </c>
      <c r="E18" s="2">
        <v>-39122.23</v>
      </c>
      <c r="F18" s="2" t="s">
        <v>69</v>
      </c>
    </row>
    <row r="19">
      <c r="A19" s="2" t="s">
        <v>14849</v>
      </c>
      <c r="B19" s="2" t="s">
        <v>14850</v>
      </c>
      <c r="C19" s="2">
        <v>-833.1</v>
      </c>
      <c r="D19" s="2" t="s">
        <v>69</v>
      </c>
      <c r="E19" s="2">
        <v>-39122.23</v>
      </c>
      <c r="F19" s="2" t="s">
        <v>69</v>
      </c>
    </row>
    <row r="20">
      <c r="A20" s="2" t="s">
        <v>14851</v>
      </c>
      <c r="B20" s="2" t="s">
        <v>14852</v>
      </c>
      <c r="C20" s="2">
        <v>-11557.53</v>
      </c>
      <c r="D20" s="2" t="s">
        <v>69</v>
      </c>
      <c r="E20" s="2">
        <v>-39122.23</v>
      </c>
      <c r="F20" s="2" t="s">
        <v>69</v>
      </c>
    </row>
    <row r="21">
      <c r="A21" s="2" t="s">
        <v>14853</v>
      </c>
      <c r="B21" s="2" t="s">
        <v>14854</v>
      </c>
      <c r="C21" s="2">
        <v>-238.11</v>
      </c>
      <c r="D21" s="2" t="s">
        <v>69</v>
      </c>
      <c r="E21" s="2">
        <v>-39122.23</v>
      </c>
      <c r="F21" s="2" t="s">
        <v>69</v>
      </c>
    </row>
    <row r="22">
      <c r="A22" s="2" t="s">
        <v>10796</v>
      </c>
      <c r="B22" s="2" t="s">
        <v>14855</v>
      </c>
      <c r="C22" s="2">
        <v>-1857.66</v>
      </c>
      <c r="D22" s="2" t="s">
        <v>69</v>
      </c>
      <c r="E22" s="2">
        <v>-39122.23</v>
      </c>
      <c r="F22" s="2" t="s">
        <v>69</v>
      </c>
    </row>
    <row r="23">
      <c r="A23" s="2" t="s">
        <v>14856</v>
      </c>
      <c r="B23" s="2" t="s">
        <v>14857</v>
      </c>
      <c r="C23" s="2">
        <v>-349.03</v>
      </c>
      <c r="D23" s="2" t="s">
        <v>69</v>
      </c>
      <c r="E23" s="2">
        <v>-39122.23</v>
      </c>
      <c r="F23" s="2" t="s">
        <v>69</v>
      </c>
    </row>
    <row r="24">
      <c r="A24" s="2" t="s">
        <v>14858</v>
      </c>
      <c r="B24" s="2" t="s">
        <v>14859</v>
      </c>
      <c r="C24" s="2">
        <v>-625.26</v>
      </c>
      <c r="D24" s="2" t="s">
        <v>69</v>
      </c>
      <c r="E24" s="2">
        <v>-39122.23</v>
      </c>
      <c r="F24" s="2" t="s">
        <v>69</v>
      </c>
    </row>
    <row r="25">
      <c r="A25" s="2" t="s">
        <v>14860</v>
      </c>
      <c r="B25" s="2" t="s">
        <v>14861</v>
      </c>
      <c r="C25" s="2">
        <v>-1202.65</v>
      </c>
      <c r="D25" s="2" t="s">
        <v>69</v>
      </c>
      <c r="E25" s="2">
        <v>-39122.23</v>
      </c>
      <c r="F25" s="2" t="s">
        <v>69</v>
      </c>
    </row>
    <row r="26">
      <c r="A26" s="2" t="s">
        <v>7386</v>
      </c>
      <c r="B26" s="2" t="s">
        <v>14862</v>
      </c>
      <c r="C26" s="2">
        <v>-735.93</v>
      </c>
      <c r="D26" s="2" t="s">
        <v>69</v>
      </c>
      <c r="E26" s="2">
        <v>-39122.23</v>
      </c>
      <c r="F26" s="2" t="s">
        <v>69</v>
      </c>
    </row>
    <row r="27">
      <c r="A27" s="2" t="s">
        <v>14863</v>
      </c>
      <c r="B27" s="2" t="s">
        <v>14864</v>
      </c>
      <c r="C27" s="2">
        <v>-1636.91</v>
      </c>
      <c r="D27" s="2" t="s">
        <v>69</v>
      </c>
      <c r="E27" s="2">
        <v>-39122.23</v>
      </c>
      <c r="F27" s="2" t="s">
        <v>69</v>
      </c>
    </row>
    <row r="28">
      <c r="A28" s="2" t="s">
        <v>14865</v>
      </c>
      <c r="B28" s="2" t="s">
        <v>14866</v>
      </c>
      <c r="C28" s="2">
        <v>-2048.28</v>
      </c>
      <c r="D28" s="2" t="s">
        <v>69</v>
      </c>
      <c r="E28" s="2">
        <v>-39122.23</v>
      </c>
      <c r="F28" s="2" t="s">
        <v>69</v>
      </c>
    </row>
    <row r="29">
      <c r="A29" s="2" t="s">
        <v>14867</v>
      </c>
      <c r="B29" s="2" t="s">
        <v>14868</v>
      </c>
      <c r="C29" s="2">
        <v>-1815.42</v>
      </c>
      <c r="D29" s="2" t="s">
        <v>69</v>
      </c>
      <c r="E29" s="2">
        <v>-39122.23</v>
      </c>
      <c r="F29" s="2" t="s">
        <v>69</v>
      </c>
    </row>
    <row r="30">
      <c r="A30" s="2" t="s">
        <v>14869</v>
      </c>
      <c r="B30" s="2" t="s">
        <v>14870</v>
      </c>
      <c r="C30" s="2">
        <v>-3835.51</v>
      </c>
      <c r="D30" s="2" t="s">
        <v>69</v>
      </c>
      <c r="E30" s="2">
        <v>-39122.23</v>
      </c>
      <c r="F30" s="2" t="s">
        <v>69</v>
      </c>
    </row>
    <row r="31">
      <c r="A31" s="2" t="s">
        <v>12440</v>
      </c>
      <c r="B31" s="2" t="s">
        <v>14871</v>
      </c>
      <c r="C31" s="2">
        <v>-170.02</v>
      </c>
      <c r="D31" s="2" t="s">
        <v>69</v>
      </c>
      <c r="E31" s="2">
        <v>-39122.23</v>
      </c>
      <c r="F31" s="2" t="s">
        <v>69</v>
      </c>
    </row>
    <row r="32">
      <c r="A32" s="2" t="s">
        <v>7438</v>
      </c>
      <c r="B32" s="2" t="s">
        <v>14872</v>
      </c>
      <c r="C32" s="2">
        <v>-276.66</v>
      </c>
      <c r="D32" s="2" t="s">
        <v>69</v>
      </c>
      <c r="E32" s="2">
        <v>-39122.23</v>
      </c>
      <c r="F32" s="2" t="s">
        <v>69</v>
      </c>
    </row>
    <row r="33">
      <c r="A33" s="2" t="s">
        <v>14873</v>
      </c>
      <c r="B33" s="2" t="s">
        <v>14874</v>
      </c>
      <c r="C33" s="2">
        <v>-294.26</v>
      </c>
      <c r="D33" s="2" t="s">
        <v>69</v>
      </c>
      <c r="E33" s="2">
        <v>-39122.23</v>
      </c>
      <c r="F33" s="2" t="s">
        <v>69</v>
      </c>
    </row>
    <row r="34">
      <c r="A34" s="2" t="s">
        <v>14875</v>
      </c>
      <c r="B34" s="2" t="s">
        <v>14876</v>
      </c>
      <c r="C34" s="2">
        <v>-940.44</v>
      </c>
      <c r="D34" s="2" t="s">
        <v>69</v>
      </c>
      <c r="E34" s="2">
        <v>-39122.23</v>
      </c>
      <c r="F34" s="2" t="s">
        <v>69</v>
      </c>
    </row>
    <row r="35">
      <c r="A35" s="2" t="s">
        <v>14877</v>
      </c>
      <c r="B35" s="2" t="s">
        <v>14878</v>
      </c>
      <c r="C35" s="2">
        <v>-3206.74</v>
      </c>
      <c r="D35" s="2" t="s">
        <v>69</v>
      </c>
      <c r="E35" s="2">
        <v>-39122.23</v>
      </c>
      <c r="F35" s="2" t="s">
        <v>69</v>
      </c>
    </row>
    <row r="36">
      <c r="A36" s="2" t="s">
        <v>14879</v>
      </c>
      <c r="B36" s="2" t="s">
        <v>14880</v>
      </c>
      <c r="C36" s="2">
        <v>-2724.39</v>
      </c>
      <c r="D36" s="2" t="s">
        <v>69</v>
      </c>
      <c r="E36" s="2">
        <v>-39122.23</v>
      </c>
      <c r="F36" s="2" t="s">
        <v>69</v>
      </c>
    </row>
    <row r="37">
      <c r="A37" s="2" t="s">
        <v>14881</v>
      </c>
      <c r="B37" s="2" t="s">
        <v>14882</v>
      </c>
      <c r="C37" s="2">
        <v>-647.29</v>
      </c>
      <c r="D37" s="2" t="s">
        <v>69</v>
      </c>
      <c r="E37" s="2">
        <v>-39122.23</v>
      </c>
      <c r="F37" s="2" t="s">
        <v>69</v>
      </c>
    </row>
    <row r="38">
      <c r="A38" s="2" t="s">
        <v>14883</v>
      </c>
      <c r="B38" s="2" t="s">
        <v>14884</v>
      </c>
      <c r="C38" s="2">
        <v>-1445.66</v>
      </c>
      <c r="D38" s="2" t="s">
        <v>69</v>
      </c>
      <c r="E38" s="2">
        <v>-22162.04</v>
      </c>
      <c r="F38" s="2" t="s">
        <v>69</v>
      </c>
    </row>
    <row r="39">
      <c r="A39" s="2" t="s">
        <v>14885</v>
      </c>
      <c r="B39" s="2" t="s">
        <v>14886</v>
      </c>
      <c r="C39" s="2">
        <v>-1395.73</v>
      </c>
      <c r="D39" s="2" t="s">
        <v>69</v>
      </c>
      <c r="E39" s="2">
        <v>-39122.23</v>
      </c>
      <c r="F39" s="2" t="s">
        <v>69</v>
      </c>
    </row>
    <row r="40">
      <c r="A40" s="2" t="s">
        <v>14887</v>
      </c>
      <c r="B40" s="2" t="s">
        <v>14888</v>
      </c>
      <c r="C40" s="2">
        <v>-539.32</v>
      </c>
      <c r="D40" s="2" t="s">
        <v>69</v>
      </c>
      <c r="E40" s="2">
        <v>-39122.23</v>
      </c>
      <c r="F40" s="2" t="s">
        <v>69</v>
      </c>
    </row>
    <row r="41">
      <c r="A41" s="2" t="s">
        <v>14889</v>
      </c>
      <c r="B41" s="2" t="s">
        <v>14890</v>
      </c>
      <c r="C41" s="2">
        <v>-308.68</v>
      </c>
      <c r="D41" s="2" t="s">
        <v>69</v>
      </c>
      <c r="E41" s="2">
        <v>-39122.23</v>
      </c>
      <c r="F41" s="2" t="s">
        <v>69</v>
      </c>
    </row>
    <row r="42">
      <c r="A42" s="2" t="s">
        <v>7623</v>
      </c>
      <c r="B42" s="2" t="s">
        <v>14891</v>
      </c>
      <c r="C42" s="2">
        <v>-1342.1</v>
      </c>
      <c r="D42" s="2" t="s">
        <v>69</v>
      </c>
      <c r="E42" s="2">
        <v>-39122.23</v>
      </c>
      <c r="F42" s="2" t="s">
        <v>69</v>
      </c>
    </row>
    <row r="43">
      <c r="A43" s="2" t="s">
        <v>14892</v>
      </c>
      <c r="B43" s="2" t="s">
        <v>14893</v>
      </c>
      <c r="C43" s="2">
        <v>-300.66</v>
      </c>
      <c r="D43" s="2" t="s">
        <v>69</v>
      </c>
      <c r="E43" s="2">
        <v>-39122.23</v>
      </c>
      <c r="F43" s="2" t="s">
        <v>69</v>
      </c>
    </row>
    <row r="44">
      <c r="A44" s="2" t="s">
        <v>14894</v>
      </c>
      <c r="B44" s="2" t="s">
        <v>14895</v>
      </c>
      <c r="C44" s="2">
        <v>-3846.83</v>
      </c>
      <c r="D44" s="2" t="s">
        <v>69</v>
      </c>
      <c r="E44" s="2">
        <v>-39122.23</v>
      </c>
      <c r="F44" s="2" t="s">
        <v>69</v>
      </c>
    </row>
    <row r="45">
      <c r="A45" s="2" t="s">
        <v>14896</v>
      </c>
      <c r="B45" s="2" t="s">
        <v>14897</v>
      </c>
      <c r="C45" s="2">
        <v>-906.45</v>
      </c>
      <c r="D45" s="2" t="s">
        <v>69</v>
      </c>
      <c r="E45" s="2">
        <v>-39122.23</v>
      </c>
      <c r="F45" s="2" t="s">
        <v>69</v>
      </c>
    </row>
    <row r="46">
      <c r="A46" s="2" t="s">
        <v>10904</v>
      </c>
      <c r="B46" s="2" t="s">
        <v>14898</v>
      </c>
      <c r="C46" s="2">
        <v>-1446.29</v>
      </c>
      <c r="D46" s="2" t="s">
        <v>69</v>
      </c>
      <c r="E46" s="2">
        <v>-39122.23</v>
      </c>
      <c r="F46" s="2" t="s">
        <v>69</v>
      </c>
    </row>
    <row r="47">
      <c r="A47" s="2" t="s">
        <v>7683</v>
      </c>
      <c r="B47" s="2" t="s">
        <v>14899</v>
      </c>
      <c r="C47" s="2">
        <v>-1446.29</v>
      </c>
      <c r="D47" s="2" t="s">
        <v>69</v>
      </c>
      <c r="E47" s="2">
        <v>-39122.23</v>
      </c>
      <c r="F47" s="2" t="s">
        <v>69</v>
      </c>
    </row>
    <row r="48">
      <c r="A48" s="2" t="s">
        <v>7697</v>
      </c>
      <c r="B48" s="2" t="s">
        <v>14900</v>
      </c>
      <c r="C48" s="2">
        <v>-1094.94</v>
      </c>
      <c r="D48" s="2" t="s">
        <v>69</v>
      </c>
      <c r="E48" s="2">
        <v>-39122.23</v>
      </c>
      <c r="F48" s="2" t="s">
        <v>69</v>
      </c>
    </row>
    <row r="49">
      <c r="A49" s="2" t="s">
        <v>7737</v>
      </c>
      <c r="B49" s="2" t="s">
        <v>14901</v>
      </c>
      <c r="C49" s="2">
        <v>-493.78</v>
      </c>
      <c r="D49" s="2" t="s">
        <v>69</v>
      </c>
      <c r="E49" s="2">
        <v>-39122.23</v>
      </c>
      <c r="F49" s="2" t="s">
        <v>69</v>
      </c>
    </row>
    <row r="50">
      <c r="A50" s="2" t="s">
        <v>14902</v>
      </c>
      <c r="B50" s="2" t="s">
        <v>14903</v>
      </c>
      <c r="C50" s="2">
        <v>-1014.84</v>
      </c>
      <c r="D50" s="2" t="s">
        <v>69</v>
      </c>
      <c r="E50" s="2">
        <v>-39122.23</v>
      </c>
      <c r="F50" s="2" t="s">
        <v>69</v>
      </c>
    </row>
    <row r="51">
      <c r="A51" s="2" t="s">
        <v>7783</v>
      </c>
      <c r="B51" s="2" t="s">
        <v>14904</v>
      </c>
      <c r="C51" s="2">
        <v>-1075.38</v>
      </c>
      <c r="D51" s="2" t="s">
        <v>69</v>
      </c>
      <c r="E51" s="2">
        <v>-39122.23</v>
      </c>
      <c r="F51" s="2" t="s">
        <v>69</v>
      </c>
    </row>
    <row r="52">
      <c r="A52" s="2" t="s">
        <v>14905</v>
      </c>
      <c r="B52" s="2" t="s">
        <v>14906</v>
      </c>
      <c r="C52" s="2">
        <v>-788.28</v>
      </c>
      <c r="D52" s="2" t="s">
        <v>69</v>
      </c>
      <c r="E52" s="2">
        <v>-39122.23</v>
      </c>
      <c r="F52" s="2" t="s">
        <v>69</v>
      </c>
    </row>
    <row r="53">
      <c r="A53" s="2" t="s">
        <v>7799</v>
      </c>
      <c r="B53" s="2" t="s">
        <v>14907</v>
      </c>
      <c r="C53" s="2">
        <v>-356.63</v>
      </c>
      <c r="D53" s="2" t="s">
        <v>69</v>
      </c>
      <c r="E53" s="2">
        <v>-39122.23</v>
      </c>
      <c r="F53" s="2" t="s">
        <v>69</v>
      </c>
    </row>
    <row r="54">
      <c r="A54" s="2" t="s">
        <v>14908</v>
      </c>
      <c r="B54" s="2" t="s">
        <v>14909</v>
      </c>
      <c r="C54" s="2">
        <v>-1641.72</v>
      </c>
      <c r="D54" s="2" t="s">
        <v>69</v>
      </c>
      <c r="E54" s="2">
        <v>-39122.23</v>
      </c>
      <c r="F54" s="2" t="s">
        <v>69</v>
      </c>
    </row>
    <row r="55">
      <c r="A55" s="2" t="s">
        <v>14910</v>
      </c>
      <c r="B55" s="2" t="s">
        <v>14911</v>
      </c>
      <c r="C55" s="2">
        <v>-2739.65</v>
      </c>
      <c r="D55" s="2" t="s">
        <v>69</v>
      </c>
      <c r="E55" s="2">
        <v>-39122.23</v>
      </c>
      <c r="F55" s="2" t="s">
        <v>69</v>
      </c>
    </row>
    <row r="56">
      <c r="A56" s="2" t="s">
        <v>7811</v>
      </c>
      <c r="B56" s="2" t="s">
        <v>14912</v>
      </c>
      <c r="C56" s="2">
        <v>-149.09</v>
      </c>
      <c r="D56" s="2" t="s">
        <v>69</v>
      </c>
      <c r="E56" s="2">
        <v>-39122.23</v>
      </c>
      <c r="F56" s="2" t="s">
        <v>69</v>
      </c>
    </row>
    <row r="57">
      <c r="A57" s="2" t="s">
        <v>7863</v>
      </c>
      <c r="B57" s="2" t="s">
        <v>14913</v>
      </c>
      <c r="C57" s="2">
        <v>-274.83</v>
      </c>
      <c r="D57" s="2" t="s">
        <v>69</v>
      </c>
      <c r="E57" s="2">
        <v>-39122.23</v>
      </c>
      <c r="F57" s="2" t="s">
        <v>69</v>
      </c>
    </row>
    <row r="58">
      <c r="A58" s="2" t="s">
        <v>14914</v>
      </c>
      <c r="B58" s="2" t="s">
        <v>14915</v>
      </c>
      <c r="C58" s="2">
        <v>-461.84</v>
      </c>
      <c r="D58" s="2" t="s">
        <v>69</v>
      </c>
      <c r="E58" s="2">
        <v>-39122.23</v>
      </c>
      <c r="F58" s="2" t="s">
        <v>69</v>
      </c>
    </row>
    <row r="59">
      <c r="A59" s="2" t="s">
        <v>10990</v>
      </c>
      <c r="B59" s="2" t="s">
        <v>14916</v>
      </c>
      <c r="C59" s="2">
        <v>-561.29</v>
      </c>
      <c r="D59" s="2" t="s">
        <v>69</v>
      </c>
      <c r="E59" s="2">
        <v>-39122.23</v>
      </c>
      <c r="F59" s="2" t="s">
        <v>69</v>
      </c>
    </row>
    <row r="60">
      <c r="A60" s="2" t="s">
        <v>14917</v>
      </c>
      <c r="B60" s="2" t="s">
        <v>14918</v>
      </c>
      <c r="C60" s="2">
        <v>-1916.73</v>
      </c>
      <c r="D60" s="2" t="s">
        <v>69</v>
      </c>
      <c r="E60" s="2">
        <v>-39120.5</v>
      </c>
      <c r="F60" s="2" t="s">
        <v>69</v>
      </c>
    </row>
    <row r="61">
      <c r="A61" s="2" t="s">
        <v>7917</v>
      </c>
      <c r="B61" s="2" t="s">
        <v>14919</v>
      </c>
      <c r="C61" s="2">
        <v>-1945.33</v>
      </c>
      <c r="D61" s="2" t="s">
        <v>69</v>
      </c>
      <c r="E61" s="2">
        <v>-39120.5</v>
      </c>
      <c r="F61" s="2" t="s">
        <v>69</v>
      </c>
    </row>
    <row r="62">
      <c r="A62" s="2" t="s">
        <v>14920</v>
      </c>
      <c r="B62" s="2" t="s">
        <v>14921</v>
      </c>
      <c r="C62" s="2">
        <v>-1709.14</v>
      </c>
      <c r="D62" s="2" t="s">
        <v>69</v>
      </c>
      <c r="E62" s="2">
        <v>-39122.23</v>
      </c>
      <c r="F62" s="2" t="s">
        <v>69</v>
      </c>
    </row>
    <row r="63">
      <c r="A63" s="2" t="s">
        <v>14922</v>
      </c>
      <c r="B63" s="2" t="s">
        <v>14923</v>
      </c>
      <c r="C63" s="2">
        <v>-2677.77</v>
      </c>
      <c r="D63" s="2" t="s">
        <v>69</v>
      </c>
      <c r="E63" s="2">
        <v>-39122.23</v>
      </c>
      <c r="F63" s="2" t="s">
        <v>69</v>
      </c>
    </row>
    <row r="64">
      <c r="A64" s="2" t="s">
        <v>11017</v>
      </c>
      <c r="B64" s="2" t="s">
        <v>14924</v>
      </c>
      <c r="C64" s="2">
        <v>-893</v>
      </c>
      <c r="D64" s="2" t="s">
        <v>69</v>
      </c>
      <c r="E64" s="2">
        <v>-39122.23</v>
      </c>
      <c r="F64" s="2" t="s">
        <v>69</v>
      </c>
    </row>
    <row r="65">
      <c r="A65" s="2" t="s">
        <v>11019</v>
      </c>
      <c r="B65" s="2" t="s">
        <v>14925</v>
      </c>
      <c r="C65" s="2">
        <v>-6037.11</v>
      </c>
      <c r="D65" s="2" t="s">
        <v>69</v>
      </c>
      <c r="E65" s="2">
        <v>-39120.5</v>
      </c>
      <c r="F65" s="2" t="s">
        <v>69</v>
      </c>
    </row>
    <row r="66">
      <c r="A66" s="2" t="s">
        <v>14926</v>
      </c>
      <c r="B66" s="2" t="s">
        <v>14927</v>
      </c>
      <c r="C66" s="2">
        <v>-1672.53</v>
      </c>
      <c r="D66" s="2" t="s">
        <v>69</v>
      </c>
      <c r="E66" s="2">
        <v>-39120.5</v>
      </c>
      <c r="F66" s="2" t="s">
        <v>69</v>
      </c>
    </row>
    <row r="67">
      <c r="A67" s="2" t="s">
        <v>14928</v>
      </c>
      <c r="B67" s="2" t="s">
        <v>14929</v>
      </c>
      <c r="C67" s="2">
        <v>-484.25</v>
      </c>
      <c r="D67" s="2" t="s">
        <v>69</v>
      </c>
      <c r="E67" s="2">
        <v>-39122.23</v>
      </c>
      <c r="F67" s="2" t="s">
        <v>69</v>
      </c>
    </row>
    <row r="68">
      <c r="A68" s="2" t="s">
        <v>8003</v>
      </c>
      <c r="B68" s="2" t="s">
        <v>14930</v>
      </c>
      <c r="C68" s="2">
        <v>-4322.9</v>
      </c>
      <c r="D68" s="2" t="s">
        <v>69</v>
      </c>
      <c r="E68" s="2">
        <v>-39122.23</v>
      </c>
      <c r="F68" s="2" t="s">
        <v>69</v>
      </c>
    </row>
    <row r="69">
      <c r="A69" s="2" t="s">
        <v>14931</v>
      </c>
      <c r="B69" s="2" t="s">
        <v>14932</v>
      </c>
      <c r="C69" s="2">
        <v>-153.73</v>
      </c>
      <c r="D69" s="2" t="s">
        <v>69</v>
      </c>
      <c r="E69" s="2">
        <v>-39122.23</v>
      </c>
      <c r="F69" s="2" t="s">
        <v>69</v>
      </c>
    </row>
    <row r="70">
      <c r="A70" s="2" t="s">
        <v>8021</v>
      </c>
      <c r="B70" s="2" t="s">
        <v>14933</v>
      </c>
      <c r="C70" s="2">
        <v>-1113.01</v>
      </c>
      <c r="D70" s="2" t="s">
        <v>69</v>
      </c>
      <c r="E70" s="2">
        <v>-39122.23</v>
      </c>
      <c r="F70" s="2" t="s">
        <v>69</v>
      </c>
    </row>
    <row r="71">
      <c r="A71" s="2" t="s">
        <v>11055</v>
      </c>
      <c r="B71" s="2" t="s">
        <v>14934</v>
      </c>
      <c r="C71" s="2">
        <v>-108.6</v>
      </c>
      <c r="D71" s="2" t="s">
        <v>69</v>
      </c>
      <c r="E71" s="2">
        <v>-39122.23</v>
      </c>
      <c r="F71" s="2" t="s">
        <v>69</v>
      </c>
    </row>
    <row r="72">
      <c r="A72" s="2" t="s">
        <v>14935</v>
      </c>
      <c r="B72" s="2" t="s">
        <v>14936</v>
      </c>
      <c r="C72" s="2">
        <v>-1207.82</v>
      </c>
      <c r="D72" s="2" t="s">
        <v>69</v>
      </c>
      <c r="E72" s="2">
        <v>-36294.91</v>
      </c>
      <c r="F72" s="2" t="s">
        <v>69</v>
      </c>
    </row>
    <row r="73">
      <c r="A73" s="2" t="s">
        <v>11071</v>
      </c>
      <c r="B73" s="2" t="s">
        <v>14937</v>
      </c>
      <c r="C73" s="2">
        <v>-8586.57</v>
      </c>
      <c r="D73" s="2" t="s">
        <v>69</v>
      </c>
      <c r="E73" s="2">
        <v>-38983.04</v>
      </c>
      <c r="F73" s="2" t="s">
        <v>69</v>
      </c>
    </row>
    <row r="74">
      <c r="A74" s="2" t="s">
        <v>14938</v>
      </c>
      <c r="B74" s="2" t="s">
        <v>14939</v>
      </c>
      <c r="C74" s="2">
        <v>-1681.95</v>
      </c>
      <c r="D74" s="2" t="s">
        <v>69</v>
      </c>
      <c r="E74" s="2">
        <v>-39122.23</v>
      </c>
      <c r="F74" s="2" t="s">
        <v>69</v>
      </c>
    </row>
    <row r="75">
      <c r="A75" s="2" t="s">
        <v>14940</v>
      </c>
      <c r="B75" s="2" t="s">
        <v>14941</v>
      </c>
      <c r="C75" s="2">
        <v>-816.75</v>
      </c>
      <c r="D75" s="2" t="s">
        <v>69</v>
      </c>
      <c r="E75" s="2">
        <v>-39122.23</v>
      </c>
      <c r="F75" s="2" t="s">
        <v>69</v>
      </c>
    </row>
    <row r="76">
      <c r="A76" s="2" t="s">
        <v>14942</v>
      </c>
      <c r="B76" s="2" t="s">
        <v>14943</v>
      </c>
      <c r="C76" s="2">
        <v>-513.75</v>
      </c>
      <c r="D76" s="2" t="s">
        <v>69</v>
      </c>
      <c r="E76" s="2">
        <v>-39122.23</v>
      </c>
      <c r="F76" s="2" t="s">
        <v>69</v>
      </c>
    </row>
    <row r="77">
      <c r="A77" s="2" t="s">
        <v>14944</v>
      </c>
      <c r="B77" s="2" t="s">
        <v>14945</v>
      </c>
      <c r="C77" s="2">
        <v>-1200.27</v>
      </c>
      <c r="D77" s="2" t="s">
        <v>69</v>
      </c>
      <c r="E77" s="2">
        <v>-35600.02</v>
      </c>
      <c r="F77" s="2" t="s">
        <v>69</v>
      </c>
    </row>
    <row r="78">
      <c r="A78" s="2" t="s">
        <v>14946</v>
      </c>
      <c r="B78" s="2" t="s">
        <v>14947</v>
      </c>
      <c r="C78" s="2">
        <v>-900.19</v>
      </c>
      <c r="D78" s="2" t="s">
        <v>69</v>
      </c>
      <c r="E78" s="2">
        <v>-39122.23</v>
      </c>
      <c r="F78" s="2" t="s">
        <v>69</v>
      </c>
    </row>
    <row r="79">
      <c r="A79" s="2" t="s">
        <v>14948</v>
      </c>
      <c r="B79" s="2" t="s">
        <v>14949</v>
      </c>
      <c r="C79" s="2">
        <v>-1080.72</v>
      </c>
      <c r="D79" s="2" t="s">
        <v>69</v>
      </c>
      <c r="E79" s="2">
        <v>-39122.23</v>
      </c>
      <c r="F79" s="2" t="s">
        <v>69</v>
      </c>
    </row>
    <row r="80">
      <c r="A80" s="2" t="s">
        <v>11113</v>
      </c>
      <c r="B80" s="2" t="s">
        <v>14950</v>
      </c>
      <c r="C80" s="2">
        <v>-721.01</v>
      </c>
      <c r="D80" s="2" t="s">
        <v>69</v>
      </c>
      <c r="E80" s="2">
        <v>-39122.23</v>
      </c>
      <c r="F80" s="2" t="s">
        <v>69</v>
      </c>
    </row>
    <row r="81">
      <c r="A81" s="2" t="s">
        <v>14951</v>
      </c>
      <c r="B81" s="2" t="s">
        <v>14952</v>
      </c>
      <c r="C81" s="2">
        <v>-1058.79</v>
      </c>
      <c r="D81" s="2" t="s">
        <v>69</v>
      </c>
      <c r="E81" s="2">
        <v>-39122.23</v>
      </c>
      <c r="F81" s="2" t="s">
        <v>69</v>
      </c>
    </row>
    <row r="82">
      <c r="A82" s="2" t="s">
        <v>14953</v>
      </c>
      <c r="B82" s="2" t="s">
        <v>14954</v>
      </c>
      <c r="C82" s="2">
        <v>-3979.88</v>
      </c>
      <c r="D82" s="2" t="s">
        <v>69</v>
      </c>
      <c r="E82" s="2">
        <v>-39122.23</v>
      </c>
      <c r="F82" s="2" t="s">
        <v>69</v>
      </c>
    </row>
    <row r="83">
      <c r="A83" s="2" t="s">
        <v>14955</v>
      </c>
      <c r="B83" s="2" t="s">
        <v>14956</v>
      </c>
      <c r="C83" s="2">
        <v>-1221.42</v>
      </c>
      <c r="D83" s="2" t="s">
        <v>69</v>
      </c>
      <c r="E83" s="2">
        <v>-39122.23</v>
      </c>
      <c r="F83" s="2" t="s">
        <v>69</v>
      </c>
    </row>
    <row r="84">
      <c r="A84" s="2" t="s">
        <v>14957</v>
      </c>
      <c r="B84" s="2" t="s">
        <v>14958</v>
      </c>
      <c r="C84" s="2">
        <v>-931.48</v>
      </c>
      <c r="D84" s="2" t="s">
        <v>69</v>
      </c>
      <c r="E84" s="2">
        <v>-39122.23</v>
      </c>
      <c r="F84" s="2" t="s">
        <v>69</v>
      </c>
    </row>
    <row r="85">
      <c r="A85" s="2" t="s">
        <v>8200</v>
      </c>
      <c r="B85" s="2" t="s">
        <v>14959</v>
      </c>
      <c r="C85" s="2">
        <v>-537.91</v>
      </c>
      <c r="D85" s="2" t="s">
        <v>69</v>
      </c>
      <c r="E85" s="2">
        <v>-39122.23</v>
      </c>
      <c r="F85" s="2" t="s">
        <v>69</v>
      </c>
    </row>
    <row r="86">
      <c r="A86" s="2" t="s">
        <v>5724</v>
      </c>
      <c r="B86" s="2" t="s">
        <v>14960</v>
      </c>
      <c r="C86" s="2">
        <v>-351.82</v>
      </c>
      <c r="D86" s="2" t="s">
        <v>69</v>
      </c>
      <c r="E86" s="2">
        <v>-39122.23</v>
      </c>
      <c r="F86" s="2" t="s">
        <v>69</v>
      </c>
    </row>
    <row r="87">
      <c r="A87" s="2" t="s">
        <v>14961</v>
      </c>
      <c r="B87" s="2" t="s">
        <v>14962</v>
      </c>
      <c r="C87" s="2">
        <v>-972.46</v>
      </c>
      <c r="D87" s="2" t="s">
        <v>69</v>
      </c>
      <c r="E87" s="2">
        <v>-39122.23</v>
      </c>
      <c r="F87" s="2" t="s">
        <v>69</v>
      </c>
    </row>
    <row r="88">
      <c r="A88" s="2" t="s">
        <v>8312</v>
      </c>
      <c r="B88" s="2" t="s">
        <v>14963</v>
      </c>
      <c r="C88" s="2">
        <v>-1765.44</v>
      </c>
      <c r="D88" s="2" t="s">
        <v>69</v>
      </c>
      <c r="E88" s="2">
        <v>-39122.23</v>
      </c>
      <c r="F88" s="2" t="s">
        <v>69</v>
      </c>
    </row>
    <row r="89">
      <c r="A89" s="2" t="s">
        <v>8314</v>
      </c>
      <c r="B89" s="2" t="s">
        <v>14964</v>
      </c>
      <c r="C89" s="2">
        <v>-322.84</v>
      </c>
      <c r="D89" s="2" t="s">
        <v>69</v>
      </c>
      <c r="E89" s="2">
        <v>-39122.23</v>
      </c>
      <c r="F89" s="2" t="s">
        <v>69</v>
      </c>
    </row>
    <row r="90">
      <c r="A90" s="2" t="s">
        <v>11193</v>
      </c>
      <c r="B90" s="2" t="s">
        <v>14965</v>
      </c>
      <c r="C90" s="2">
        <v>-2900.77</v>
      </c>
      <c r="D90" s="2" t="s">
        <v>69</v>
      </c>
      <c r="E90" s="2">
        <v>-14416.82</v>
      </c>
      <c r="F90" s="2" t="s">
        <v>69</v>
      </c>
    </row>
    <row r="91">
      <c r="A91" s="2" t="s">
        <v>14966</v>
      </c>
      <c r="B91" s="2" t="s">
        <v>14967</v>
      </c>
      <c r="C91" s="2">
        <v>-581.48</v>
      </c>
      <c r="D91" s="2" t="s">
        <v>69</v>
      </c>
      <c r="E91" s="2">
        <v>-39122.23</v>
      </c>
      <c r="F91" s="2" t="s">
        <v>69</v>
      </c>
    </row>
    <row r="92">
      <c r="A92" s="2" t="s">
        <v>14968</v>
      </c>
      <c r="B92" s="2" t="s">
        <v>14969</v>
      </c>
      <c r="C92" s="2">
        <v>-1986.42</v>
      </c>
      <c r="D92" s="2" t="s">
        <v>69</v>
      </c>
      <c r="E92" s="2">
        <v>-33490.97</v>
      </c>
      <c r="F92" s="2" t="s">
        <v>69</v>
      </c>
    </row>
    <row r="93">
      <c r="A93" s="2" t="s">
        <v>11231</v>
      </c>
      <c r="B93" s="2" t="s">
        <v>14970</v>
      </c>
      <c r="C93" s="2">
        <v>-2511.05</v>
      </c>
      <c r="D93" s="2" t="s">
        <v>69</v>
      </c>
      <c r="E93" s="2">
        <v>-39122.23</v>
      </c>
      <c r="F93" s="2" t="s">
        <v>69</v>
      </c>
    </row>
    <row r="94">
      <c r="A94" s="2" t="s">
        <v>14971</v>
      </c>
      <c r="B94" s="2" t="s">
        <v>14972</v>
      </c>
      <c r="C94" s="2">
        <v>-2271.91</v>
      </c>
      <c r="D94" s="2" t="s">
        <v>69</v>
      </c>
      <c r="E94" s="2">
        <v>-39122.23</v>
      </c>
      <c r="F94" s="2" t="s">
        <v>69</v>
      </c>
    </row>
    <row r="95">
      <c r="A95" s="2" t="s">
        <v>11257</v>
      </c>
      <c r="B95" s="2" t="s">
        <v>14973</v>
      </c>
      <c r="C95" s="2">
        <v>-279.23</v>
      </c>
      <c r="D95" s="2" t="s">
        <v>69</v>
      </c>
      <c r="E95" s="2">
        <v>-39122.23</v>
      </c>
      <c r="F95" s="2" t="s">
        <v>69</v>
      </c>
    </row>
    <row r="96">
      <c r="A96" s="2" t="s">
        <v>14974</v>
      </c>
      <c r="B96" s="2" t="s">
        <v>13807</v>
      </c>
      <c r="C96" s="2">
        <v>-1768.64</v>
      </c>
      <c r="D96" s="2" t="s">
        <v>69</v>
      </c>
      <c r="E96" s="2">
        <v>-39122.23</v>
      </c>
      <c r="F96" s="2" t="s">
        <v>69</v>
      </c>
    </row>
    <row r="97">
      <c r="A97" s="2" t="s">
        <v>14975</v>
      </c>
      <c r="B97" s="2" t="s">
        <v>14976</v>
      </c>
      <c r="C97" s="2">
        <v>-2714.94</v>
      </c>
      <c r="D97" s="2" t="s">
        <v>69</v>
      </c>
      <c r="E97" s="2">
        <v>-39122.23</v>
      </c>
      <c r="F97" s="2" t="s">
        <v>69</v>
      </c>
    </row>
    <row r="98">
      <c r="A98" s="2" t="s">
        <v>14977</v>
      </c>
      <c r="B98" s="2" t="s">
        <v>14978</v>
      </c>
      <c r="C98" s="2">
        <v>-1626.03</v>
      </c>
      <c r="D98" s="2" t="s">
        <v>69</v>
      </c>
      <c r="E98" s="2">
        <v>-39122.23</v>
      </c>
      <c r="F98" s="2" t="s">
        <v>69</v>
      </c>
    </row>
    <row r="99">
      <c r="A99" s="2" t="s">
        <v>62</v>
      </c>
      <c r="B99" s="2" t="s">
        <v>14979</v>
      </c>
      <c r="C99" s="2">
        <v>-206.1</v>
      </c>
      <c r="D99" s="2" t="s">
        <v>69</v>
      </c>
      <c r="E99" s="2">
        <v>-39122.23</v>
      </c>
      <c r="F99" s="2" t="s">
        <v>69</v>
      </c>
    </row>
    <row r="100">
      <c r="A100" s="2" t="s">
        <v>14980</v>
      </c>
      <c r="B100" s="2" t="s">
        <v>14981</v>
      </c>
      <c r="C100" s="2">
        <v>-421.85</v>
      </c>
      <c r="D100" s="2" t="s">
        <v>69</v>
      </c>
      <c r="E100" s="2">
        <v>-39122.23</v>
      </c>
      <c r="F100" s="2" t="s">
        <v>69</v>
      </c>
    </row>
    <row r="101">
      <c r="A101" s="2" t="s">
        <v>8489</v>
      </c>
      <c r="B101" s="2" t="s">
        <v>14982</v>
      </c>
      <c r="C101" s="2">
        <v>-5041.52</v>
      </c>
      <c r="D101" s="2" t="s">
        <v>69</v>
      </c>
      <c r="E101" s="2">
        <v>-39122.23</v>
      </c>
      <c r="F101" s="2" t="s">
        <v>69</v>
      </c>
    </row>
    <row r="102">
      <c r="A102" s="2" t="s">
        <v>14983</v>
      </c>
      <c r="B102" s="2" t="s">
        <v>14984</v>
      </c>
      <c r="C102" s="2">
        <v>-960.05</v>
      </c>
      <c r="D102" s="2" t="s">
        <v>69</v>
      </c>
      <c r="E102" s="2">
        <v>-39122.23</v>
      </c>
      <c r="F102" s="2" t="s">
        <v>69</v>
      </c>
    </row>
    <row r="103">
      <c r="A103" s="2" t="s">
        <v>14985</v>
      </c>
      <c r="B103" s="2" t="s">
        <v>13832</v>
      </c>
      <c r="C103" s="2">
        <v>-1002.62</v>
      </c>
      <c r="D103" s="2" t="s">
        <v>69</v>
      </c>
      <c r="E103" s="2">
        <v>-39122.23</v>
      </c>
      <c r="F103" s="2" t="s">
        <v>69</v>
      </c>
    </row>
    <row r="104">
      <c r="A104" s="2" t="s">
        <v>14986</v>
      </c>
      <c r="B104" s="2" t="s">
        <v>14987</v>
      </c>
      <c r="C104" s="2">
        <v>-1445.22</v>
      </c>
      <c r="D104" s="2" t="s">
        <v>69</v>
      </c>
      <c r="E104" s="2">
        <v>-39122.23</v>
      </c>
      <c r="F104" s="2" t="s">
        <v>69</v>
      </c>
    </row>
    <row r="105">
      <c r="A105" s="2" t="s">
        <v>11324</v>
      </c>
      <c r="B105" s="2" t="s">
        <v>14988</v>
      </c>
      <c r="C105" s="2">
        <v>-828.51</v>
      </c>
      <c r="D105" s="2" t="s">
        <v>69</v>
      </c>
      <c r="E105" s="2">
        <v>-39122.23</v>
      </c>
      <c r="F105" s="2" t="s">
        <v>69</v>
      </c>
    </row>
    <row r="106">
      <c r="A106" s="2" t="s">
        <v>14989</v>
      </c>
      <c r="B106" s="2" t="s">
        <v>14990</v>
      </c>
      <c r="C106" s="2">
        <v>-774.01</v>
      </c>
      <c r="D106" s="2" t="s">
        <v>69</v>
      </c>
      <c r="E106" s="2">
        <v>-39122.23</v>
      </c>
      <c r="F106" s="2" t="s">
        <v>69</v>
      </c>
    </row>
    <row r="107">
      <c r="A107" s="2" t="s">
        <v>8587</v>
      </c>
      <c r="B107" s="2" t="s">
        <v>14991</v>
      </c>
      <c r="C107" s="2">
        <v>-1794.6</v>
      </c>
      <c r="D107" s="2" t="s">
        <v>69</v>
      </c>
      <c r="E107" s="2">
        <v>-39122.23</v>
      </c>
      <c r="F107" s="2" t="s">
        <v>69</v>
      </c>
    </row>
    <row r="108">
      <c r="A108" s="2" t="s">
        <v>14992</v>
      </c>
      <c r="B108" s="2" t="s">
        <v>14993</v>
      </c>
      <c r="C108" s="2">
        <v>-697.37</v>
      </c>
      <c r="D108" s="2" t="s">
        <v>69</v>
      </c>
      <c r="E108" s="2">
        <v>-39122.23</v>
      </c>
      <c r="F108" s="2" t="s">
        <v>69</v>
      </c>
    </row>
    <row r="109">
      <c r="A109" s="2" t="s">
        <v>8621</v>
      </c>
      <c r="B109" s="2" t="s">
        <v>14994</v>
      </c>
      <c r="C109" s="2">
        <v>-394.96</v>
      </c>
      <c r="D109" s="2" t="s">
        <v>69</v>
      </c>
      <c r="E109" s="2">
        <v>-30340.5</v>
      </c>
      <c r="F109" s="2" t="s">
        <v>69</v>
      </c>
    </row>
    <row r="110">
      <c r="A110" s="2" t="s">
        <v>14995</v>
      </c>
      <c r="B110" s="2" t="s">
        <v>14996</v>
      </c>
      <c r="C110" s="2">
        <v>-836.48</v>
      </c>
      <c r="D110" s="2" t="s">
        <v>69</v>
      </c>
      <c r="E110" s="2">
        <v>-39122.23</v>
      </c>
      <c r="F110" s="2" t="s">
        <v>69</v>
      </c>
    </row>
    <row r="111">
      <c r="A111" s="2" t="s">
        <v>8629</v>
      </c>
      <c r="B111" s="2" t="s">
        <v>14997</v>
      </c>
      <c r="C111" s="2">
        <v>-1395.73</v>
      </c>
      <c r="D111" s="2" t="s">
        <v>69</v>
      </c>
      <c r="E111" s="2">
        <v>-39122.23</v>
      </c>
      <c r="F111" s="2" t="s">
        <v>69</v>
      </c>
    </row>
    <row r="112">
      <c r="A112" s="2" t="s">
        <v>8645</v>
      </c>
      <c r="B112" s="2" t="s">
        <v>14998</v>
      </c>
      <c r="C112" s="2">
        <v>-185.71</v>
      </c>
      <c r="D112" s="2" t="s">
        <v>69</v>
      </c>
      <c r="E112" s="2">
        <v>-39122.23</v>
      </c>
      <c r="F112" s="2" t="s">
        <v>69</v>
      </c>
    </row>
    <row r="113">
      <c r="A113" s="2" t="s">
        <v>14999</v>
      </c>
      <c r="B113" s="2" t="s">
        <v>15000</v>
      </c>
      <c r="C113" s="2">
        <v>-2413.46</v>
      </c>
      <c r="D113" s="2" t="s">
        <v>69</v>
      </c>
      <c r="E113" s="2">
        <v>-39122.23</v>
      </c>
      <c r="F113" s="2" t="s">
        <v>69</v>
      </c>
    </row>
    <row r="114">
      <c r="A114" s="2" t="s">
        <v>8662</v>
      </c>
      <c r="B114" s="2" t="s">
        <v>15001</v>
      </c>
      <c r="C114" s="2">
        <v>-567.89</v>
      </c>
      <c r="D114" s="2" t="s">
        <v>69</v>
      </c>
      <c r="E114" s="2">
        <v>-39122.23</v>
      </c>
      <c r="F114" s="2" t="s">
        <v>69</v>
      </c>
    </row>
    <row r="115">
      <c r="A115" s="2" t="s">
        <v>15002</v>
      </c>
      <c r="B115" s="2" t="s">
        <v>15003</v>
      </c>
      <c r="C115" s="2">
        <v>-2728.19</v>
      </c>
      <c r="D115" s="2" t="s">
        <v>69</v>
      </c>
      <c r="E115" s="2">
        <v>-39122.23</v>
      </c>
      <c r="F115" s="2" t="s">
        <v>69</v>
      </c>
    </row>
    <row r="116">
      <c r="A116" s="2" t="s">
        <v>11412</v>
      </c>
      <c r="B116" s="2" t="s">
        <v>15004</v>
      </c>
      <c r="C116" s="2">
        <v>-572.21</v>
      </c>
      <c r="D116" s="2" t="s">
        <v>69</v>
      </c>
      <c r="E116" s="2">
        <v>-39122.23</v>
      </c>
      <c r="F116" s="2" t="s">
        <v>69</v>
      </c>
    </row>
    <row r="117">
      <c r="A117" s="2" t="s">
        <v>15005</v>
      </c>
      <c r="B117" s="2" t="s">
        <v>15006</v>
      </c>
      <c r="C117" s="2">
        <v>-687.92</v>
      </c>
      <c r="D117" s="2" t="s">
        <v>69</v>
      </c>
      <c r="E117" s="2">
        <v>-39122.23</v>
      </c>
      <c r="F117" s="2" t="s">
        <v>69</v>
      </c>
    </row>
    <row r="118">
      <c r="A118" s="2" t="s">
        <v>15007</v>
      </c>
      <c r="B118" s="2" t="s">
        <v>15008</v>
      </c>
      <c r="C118" s="2">
        <v>-4062.54</v>
      </c>
      <c r="D118" s="2" t="s">
        <v>69</v>
      </c>
      <c r="E118" s="2">
        <v>-39122.23</v>
      </c>
      <c r="F118" s="2" t="s">
        <v>69</v>
      </c>
    </row>
    <row r="119">
      <c r="A119" s="2" t="s">
        <v>15009</v>
      </c>
      <c r="B119" s="2" t="s">
        <v>15010</v>
      </c>
      <c r="C119" s="2">
        <v>-217.15</v>
      </c>
      <c r="D119" s="2" t="s">
        <v>69</v>
      </c>
      <c r="E119" s="2">
        <v>-39122.23</v>
      </c>
      <c r="F119" s="2" t="s">
        <v>69</v>
      </c>
    </row>
    <row r="120">
      <c r="A120" s="2" t="s">
        <v>15011</v>
      </c>
      <c r="B120" s="2" t="s">
        <v>15012</v>
      </c>
      <c r="C120" s="2">
        <v>-3912.22</v>
      </c>
      <c r="D120" s="2" t="s">
        <v>69</v>
      </c>
      <c r="E120" s="2">
        <v>-39122.23</v>
      </c>
      <c r="F120" s="2" t="s">
        <v>69</v>
      </c>
    </row>
    <row r="121">
      <c r="A121" s="2" t="s">
        <v>15013</v>
      </c>
      <c r="B121" s="2" t="s">
        <v>15014</v>
      </c>
      <c r="C121" s="2">
        <v>-487.47</v>
      </c>
      <c r="D121" s="2" t="s">
        <v>69</v>
      </c>
      <c r="E121" s="2">
        <v>-39122.23</v>
      </c>
      <c r="F121" s="2" t="s">
        <v>69</v>
      </c>
    </row>
    <row r="122">
      <c r="A122" s="2" t="s">
        <v>11430</v>
      </c>
      <c r="B122" s="2" t="s">
        <v>15015</v>
      </c>
      <c r="C122" s="2">
        <v>-1695.07</v>
      </c>
      <c r="D122" s="2" t="s">
        <v>69</v>
      </c>
      <c r="E122" s="2">
        <v>-39122.23</v>
      </c>
      <c r="F122" s="2" t="s">
        <v>69</v>
      </c>
    </row>
    <row r="123">
      <c r="A123" s="2" t="s">
        <v>15016</v>
      </c>
      <c r="B123" s="2" t="s">
        <v>15017</v>
      </c>
      <c r="C123" s="2">
        <v>-2170.16</v>
      </c>
      <c r="D123" s="2" t="s">
        <v>69</v>
      </c>
      <c r="E123" s="2">
        <v>-17404.71</v>
      </c>
      <c r="F123" s="2" t="s">
        <v>69</v>
      </c>
    </row>
    <row r="124">
      <c r="A124" s="2" t="s">
        <v>15018</v>
      </c>
      <c r="B124" s="2" t="s">
        <v>15019</v>
      </c>
      <c r="C124" s="2">
        <v>-9756.17</v>
      </c>
      <c r="D124" s="2" t="s">
        <v>69</v>
      </c>
      <c r="E124" s="2">
        <v>-39122.23</v>
      </c>
      <c r="F124" s="2" t="s">
        <v>69</v>
      </c>
    </row>
    <row r="125">
      <c r="A125" s="2" t="s">
        <v>8831</v>
      </c>
      <c r="B125" s="2" t="s">
        <v>15020</v>
      </c>
      <c r="C125" s="2">
        <v>-2663.19</v>
      </c>
      <c r="D125" s="2" t="s">
        <v>69</v>
      </c>
      <c r="E125" s="2">
        <v>-39122.23</v>
      </c>
      <c r="F125" s="2" t="s">
        <v>69</v>
      </c>
    </row>
    <row r="126">
      <c r="A126" s="2" t="s">
        <v>15021</v>
      </c>
      <c r="B126" s="2" t="s">
        <v>15022</v>
      </c>
      <c r="C126" s="2">
        <v>-1023.87</v>
      </c>
      <c r="D126" s="2" t="s">
        <v>69</v>
      </c>
      <c r="E126" s="2">
        <v>-39122.23</v>
      </c>
      <c r="F126" s="2" t="s">
        <v>69</v>
      </c>
    </row>
    <row r="127">
      <c r="A127" s="2" t="s">
        <v>8847</v>
      </c>
      <c r="B127" s="2" t="s">
        <v>15023</v>
      </c>
      <c r="C127" s="2">
        <v>-320.2</v>
      </c>
      <c r="D127" s="2" t="s">
        <v>69</v>
      </c>
      <c r="E127" s="2">
        <v>-39122.23</v>
      </c>
      <c r="F127" s="2" t="s">
        <v>69</v>
      </c>
    </row>
    <row r="128">
      <c r="A128" s="2" t="s">
        <v>15024</v>
      </c>
      <c r="B128" s="2" t="s">
        <v>15025</v>
      </c>
      <c r="C128" s="2">
        <v>-1057.07</v>
      </c>
      <c r="D128" s="2" t="s">
        <v>69</v>
      </c>
      <c r="E128" s="2">
        <v>-39122.23</v>
      </c>
      <c r="F128" s="2" t="s">
        <v>69</v>
      </c>
    </row>
    <row r="129">
      <c r="A129" s="2" t="s">
        <v>15026</v>
      </c>
      <c r="B129" s="2" t="s">
        <v>15027</v>
      </c>
      <c r="C129" s="2">
        <v>-3499.31</v>
      </c>
      <c r="D129" s="2" t="s">
        <v>69</v>
      </c>
      <c r="E129" s="2">
        <v>-39122.23</v>
      </c>
      <c r="F129" s="2" t="s">
        <v>69</v>
      </c>
    </row>
    <row r="130">
      <c r="A130" s="2" t="s">
        <v>15028</v>
      </c>
      <c r="B130" s="2" t="s">
        <v>15029</v>
      </c>
      <c r="C130" s="2">
        <v>-2200.35</v>
      </c>
      <c r="D130" s="2" t="s">
        <v>69</v>
      </c>
      <c r="E130" s="2">
        <v>-39122.23</v>
      </c>
      <c r="F130" s="2" t="s">
        <v>69</v>
      </c>
    </row>
    <row r="131">
      <c r="A131" s="2" t="s">
        <v>8871</v>
      </c>
      <c r="B131" s="2" t="s">
        <v>15030</v>
      </c>
      <c r="C131" s="2">
        <v>-326.4</v>
      </c>
      <c r="D131" s="2" t="s">
        <v>69</v>
      </c>
      <c r="E131" s="2">
        <v>-39122.23</v>
      </c>
      <c r="F131" s="2" t="s">
        <v>69</v>
      </c>
    </row>
    <row r="132">
      <c r="A132" s="2" t="s">
        <v>15031</v>
      </c>
      <c r="B132" s="2" t="s">
        <v>15032</v>
      </c>
      <c r="C132" s="2">
        <v>-10057.13</v>
      </c>
      <c r="D132" s="2" t="s">
        <v>69</v>
      </c>
      <c r="E132" s="2">
        <v>-39122.23</v>
      </c>
      <c r="F132" s="2" t="s">
        <v>69</v>
      </c>
    </row>
    <row r="133">
      <c r="A133" s="2" t="s">
        <v>15033</v>
      </c>
      <c r="B133" s="2" t="s">
        <v>15034</v>
      </c>
      <c r="C133" s="2">
        <v>-3718.84</v>
      </c>
      <c r="D133" s="2" t="s">
        <v>69</v>
      </c>
      <c r="E133" s="2">
        <v>-39122.23</v>
      </c>
      <c r="F133" s="2" t="s">
        <v>69</v>
      </c>
    </row>
    <row r="134">
      <c r="A134" s="2" t="s">
        <v>8974</v>
      </c>
      <c r="B134" s="2" t="s">
        <v>15035</v>
      </c>
      <c r="C134" s="2">
        <v>-2028.11</v>
      </c>
      <c r="D134" s="2" t="s">
        <v>69</v>
      </c>
      <c r="E134" s="2">
        <v>-39122.23</v>
      </c>
      <c r="F134" s="2" t="s">
        <v>69</v>
      </c>
    </row>
    <row r="135">
      <c r="A135" s="2" t="s">
        <v>15036</v>
      </c>
      <c r="B135" s="2" t="s">
        <v>15037</v>
      </c>
      <c r="C135" s="2">
        <v>-1383.88</v>
      </c>
      <c r="D135" s="2" t="s">
        <v>69</v>
      </c>
      <c r="E135" s="2">
        <v>-39122.23</v>
      </c>
      <c r="F135" s="2" t="s">
        <v>69</v>
      </c>
    </row>
    <row r="136">
      <c r="A136" s="2" t="s">
        <v>15038</v>
      </c>
      <c r="B136" s="2" t="s">
        <v>15039</v>
      </c>
      <c r="C136" s="2">
        <v>-1301.47</v>
      </c>
      <c r="D136" s="2" t="s">
        <v>69</v>
      </c>
      <c r="E136" s="2">
        <v>-39122.23</v>
      </c>
      <c r="F136" s="2" t="s">
        <v>69</v>
      </c>
    </row>
    <row r="137">
      <c r="A137" s="2" t="s">
        <v>15040</v>
      </c>
      <c r="B137" s="2" t="s">
        <v>15041</v>
      </c>
      <c r="C137" s="2">
        <v>-420.08</v>
      </c>
      <c r="D137" s="2" t="s">
        <v>69</v>
      </c>
      <c r="E137" s="2">
        <v>-39122.23</v>
      </c>
      <c r="F137" s="2" t="s">
        <v>69</v>
      </c>
    </row>
    <row r="138">
      <c r="A138" s="2" t="s">
        <v>11581</v>
      </c>
      <c r="B138" s="2" t="s">
        <v>15042</v>
      </c>
      <c r="C138" s="2">
        <v>-183.67</v>
      </c>
      <c r="D138" s="2" t="s">
        <v>69</v>
      </c>
      <c r="E138" s="2">
        <v>-39122.23</v>
      </c>
      <c r="F138" s="2" t="s">
        <v>69</v>
      </c>
    </row>
    <row r="139">
      <c r="A139" s="2" t="s">
        <v>9076</v>
      </c>
      <c r="B139" s="2" t="s">
        <v>15043</v>
      </c>
      <c r="C139" s="2">
        <v>-10958.61</v>
      </c>
      <c r="D139" s="2" t="s">
        <v>69</v>
      </c>
      <c r="E139" s="2">
        <v>-39122.23</v>
      </c>
      <c r="F139" s="2" t="s">
        <v>69</v>
      </c>
    </row>
    <row r="140">
      <c r="A140" s="2" t="s">
        <v>9092</v>
      </c>
      <c r="B140" s="2" t="s">
        <v>15044</v>
      </c>
      <c r="C140" s="2">
        <v>-2258.79</v>
      </c>
      <c r="D140" s="2" t="s">
        <v>69</v>
      </c>
      <c r="E140" s="2">
        <v>-39122.23</v>
      </c>
      <c r="F140" s="2" t="s">
        <v>69</v>
      </c>
    </row>
    <row r="141">
      <c r="A141" s="2" t="s">
        <v>9094</v>
      </c>
      <c r="B141" s="2" t="s">
        <v>15045</v>
      </c>
      <c r="C141" s="2">
        <v>-741.79</v>
      </c>
      <c r="D141" s="2" t="s">
        <v>69</v>
      </c>
      <c r="E141" s="2">
        <v>-39122.23</v>
      </c>
      <c r="F141" s="2" t="s">
        <v>69</v>
      </c>
    </row>
    <row r="142">
      <c r="A142" s="2" t="s">
        <v>15046</v>
      </c>
      <c r="B142" s="2" t="s">
        <v>15047</v>
      </c>
      <c r="C142" s="2">
        <v>-691.21</v>
      </c>
      <c r="D142" s="2" t="s">
        <v>69</v>
      </c>
      <c r="E142" s="2">
        <v>-39122.23</v>
      </c>
      <c r="F142" s="2" t="s">
        <v>69</v>
      </c>
    </row>
    <row r="143">
      <c r="A143" s="2" t="s">
        <v>9110</v>
      </c>
      <c r="B143" s="2" t="s">
        <v>15048</v>
      </c>
      <c r="C143" s="2">
        <v>-428.27</v>
      </c>
      <c r="D143" s="2" t="s">
        <v>69</v>
      </c>
      <c r="E143" s="2">
        <v>-39122.23</v>
      </c>
      <c r="F143" s="2" t="s">
        <v>69</v>
      </c>
    </row>
    <row r="144">
      <c r="A144" s="2" t="s">
        <v>15049</v>
      </c>
      <c r="B144" s="2" t="s">
        <v>15050</v>
      </c>
      <c r="C144" s="2">
        <v>-3343.78</v>
      </c>
      <c r="D144" s="2" t="s">
        <v>69</v>
      </c>
      <c r="E144" s="2">
        <v>-39122.23</v>
      </c>
      <c r="F144" s="2" t="s">
        <v>69</v>
      </c>
    </row>
    <row r="145">
      <c r="A145" s="2" t="s">
        <v>15051</v>
      </c>
      <c r="B145" s="2" t="s">
        <v>15052</v>
      </c>
      <c r="C145" s="2">
        <v>-2527.16</v>
      </c>
      <c r="D145" s="2" t="s">
        <v>69</v>
      </c>
      <c r="E145" s="2">
        <v>-39120.5</v>
      </c>
      <c r="F145" s="2" t="s">
        <v>69</v>
      </c>
    </row>
    <row r="146">
      <c r="A146" s="2" t="s">
        <v>15053</v>
      </c>
      <c r="B146" s="2" t="s">
        <v>15054</v>
      </c>
      <c r="C146" s="2">
        <v>-2416.44</v>
      </c>
      <c r="D146" s="2" t="s">
        <v>69</v>
      </c>
      <c r="E146" s="2">
        <v>-39122.23</v>
      </c>
      <c r="F146" s="2" t="s">
        <v>69</v>
      </c>
    </row>
    <row r="147">
      <c r="A147" s="2" t="s">
        <v>15055</v>
      </c>
      <c r="B147" s="2" t="s">
        <v>15056</v>
      </c>
      <c r="C147" s="2">
        <v>-334.46</v>
      </c>
      <c r="D147" s="2" t="s">
        <v>69</v>
      </c>
      <c r="E147" s="2">
        <v>-39122.23</v>
      </c>
      <c r="F147" s="2" t="s">
        <v>69</v>
      </c>
    </row>
    <row r="148">
      <c r="A148" s="2" t="s">
        <v>15057</v>
      </c>
      <c r="B148" s="2" t="s">
        <v>15058</v>
      </c>
      <c r="C148" s="2">
        <v>-814.71</v>
      </c>
      <c r="D148" s="2" t="s">
        <v>69</v>
      </c>
      <c r="E148" s="2">
        <v>-39122.23</v>
      </c>
      <c r="F148" s="2" t="s">
        <v>69</v>
      </c>
    </row>
    <row r="149">
      <c r="A149" s="2" t="s">
        <v>9146</v>
      </c>
      <c r="B149" s="2" t="s">
        <v>15059</v>
      </c>
      <c r="C149" s="2">
        <v>-1957.09</v>
      </c>
      <c r="D149" s="2" t="s">
        <v>69</v>
      </c>
      <c r="E149" s="2">
        <v>-39122.23</v>
      </c>
      <c r="F149" s="2" t="s">
        <v>69</v>
      </c>
    </row>
    <row r="150">
      <c r="A150" s="2" t="s">
        <v>11617</v>
      </c>
      <c r="B150" s="2" t="s">
        <v>15060</v>
      </c>
      <c r="C150" s="2">
        <v>-417.53</v>
      </c>
      <c r="D150" s="2" t="s">
        <v>69</v>
      </c>
      <c r="E150" s="2">
        <v>-39122.23</v>
      </c>
      <c r="F150" s="2" t="s">
        <v>69</v>
      </c>
    </row>
    <row r="151">
      <c r="A151" s="2" t="s">
        <v>9166</v>
      </c>
      <c r="B151" s="2" t="s">
        <v>15061</v>
      </c>
      <c r="C151" s="2">
        <v>-1668.33</v>
      </c>
      <c r="D151" s="2" t="s">
        <v>69</v>
      </c>
      <c r="E151" s="2">
        <v>-39122.23</v>
      </c>
      <c r="F151" s="2" t="s">
        <v>69</v>
      </c>
    </row>
    <row r="152">
      <c r="A152" s="2" t="s">
        <v>15062</v>
      </c>
      <c r="B152" s="2" t="s">
        <v>15063</v>
      </c>
      <c r="C152" s="2">
        <v>-284.77</v>
      </c>
      <c r="D152" s="2" t="s">
        <v>69</v>
      </c>
      <c r="E152" s="2">
        <v>-39122.23</v>
      </c>
      <c r="F152" s="2" t="s">
        <v>69</v>
      </c>
    </row>
    <row r="153">
      <c r="A153" s="2" t="s">
        <v>11629</v>
      </c>
      <c r="B153" s="2" t="s">
        <v>15064</v>
      </c>
      <c r="C153" s="2">
        <v>-3859.26</v>
      </c>
      <c r="D153" s="2" t="s">
        <v>69</v>
      </c>
      <c r="E153" s="2">
        <v>-37126.09</v>
      </c>
      <c r="F153" s="2" t="s">
        <v>69</v>
      </c>
    </row>
    <row r="154">
      <c r="A154" s="2" t="s">
        <v>15065</v>
      </c>
      <c r="B154" s="2" t="s">
        <v>15066</v>
      </c>
      <c r="C154" s="2">
        <v>-2417.94</v>
      </c>
      <c r="D154" s="2" t="s">
        <v>69</v>
      </c>
      <c r="E154" s="2">
        <v>-39122.23</v>
      </c>
      <c r="F154" s="2" t="s">
        <v>69</v>
      </c>
    </row>
    <row r="155">
      <c r="A155" s="2" t="s">
        <v>9254</v>
      </c>
      <c r="B155" s="2" t="s">
        <v>15067</v>
      </c>
      <c r="C155" s="2">
        <v>-2824.71</v>
      </c>
      <c r="D155" s="2" t="s">
        <v>69</v>
      </c>
      <c r="E155" s="2">
        <v>-39122.23</v>
      </c>
      <c r="F155" s="2" t="s">
        <v>69</v>
      </c>
    </row>
    <row r="156">
      <c r="A156" s="2" t="s">
        <v>9258</v>
      </c>
      <c r="B156" s="2" t="s">
        <v>15068</v>
      </c>
      <c r="C156" s="2">
        <v>-661.41</v>
      </c>
      <c r="D156" s="2" t="s">
        <v>69</v>
      </c>
      <c r="E156" s="2">
        <v>-39122.23</v>
      </c>
      <c r="F156" s="2" t="s">
        <v>69</v>
      </c>
    </row>
    <row r="157">
      <c r="A157" s="2" t="s">
        <v>11649</v>
      </c>
      <c r="B157" s="2" t="s">
        <v>15069</v>
      </c>
      <c r="C157" s="2">
        <v>-57.63</v>
      </c>
      <c r="D157" s="2" t="s">
        <v>69</v>
      </c>
      <c r="E157" s="2">
        <v>-39122.23</v>
      </c>
      <c r="F157" s="2" t="s">
        <v>69</v>
      </c>
    </row>
    <row r="158">
      <c r="A158" s="2" t="s">
        <v>15070</v>
      </c>
      <c r="B158" s="2" t="s">
        <v>15071</v>
      </c>
      <c r="C158" s="2">
        <v>-236.03</v>
      </c>
      <c r="D158" s="2" t="s">
        <v>69</v>
      </c>
      <c r="E158" s="2">
        <v>-39122.23</v>
      </c>
      <c r="F158" s="2" t="s">
        <v>69</v>
      </c>
    </row>
    <row r="159">
      <c r="A159" s="2" t="s">
        <v>11687</v>
      </c>
      <c r="B159" s="2" t="s">
        <v>15072</v>
      </c>
      <c r="C159" s="2">
        <v>-2601.21</v>
      </c>
      <c r="D159" s="2" t="s">
        <v>69</v>
      </c>
      <c r="E159" s="2">
        <v>-39122.23</v>
      </c>
      <c r="F159" s="2" t="s">
        <v>69</v>
      </c>
    </row>
    <row r="160">
      <c r="A160" s="2" t="s">
        <v>15073</v>
      </c>
      <c r="B160" s="2" t="s">
        <v>15074</v>
      </c>
      <c r="C160" s="2">
        <v>-2501.42</v>
      </c>
      <c r="D160" s="2" t="s">
        <v>69</v>
      </c>
      <c r="E160" s="2">
        <v>-39122.23</v>
      </c>
      <c r="F160" s="2" t="s">
        <v>69</v>
      </c>
    </row>
    <row r="161">
      <c r="A161" s="2" t="s">
        <v>11709</v>
      </c>
      <c r="B161" s="2" t="s">
        <v>15075</v>
      </c>
      <c r="C161" s="2">
        <v>-951.88</v>
      </c>
      <c r="D161" s="2" t="s">
        <v>69</v>
      </c>
      <c r="E161" s="2">
        <v>-39122.23</v>
      </c>
      <c r="F161" s="2" t="s">
        <v>69</v>
      </c>
    </row>
    <row r="162">
      <c r="A162" s="2" t="s">
        <v>9411</v>
      </c>
      <c r="B162" s="2" t="s">
        <v>15076</v>
      </c>
      <c r="C162" s="2">
        <v>-636.34</v>
      </c>
      <c r="D162" s="2" t="s">
        <v>69</v>
      </c>
      <c r="E162" s="2">
        <v>-39122.23</v>
      </c>
      <c r="F162" s="2" t="s">
        <v>69</v>
      </c>
    </row>
    <row r="163">
      <c r="A163" s="2" t="s">
        <v>14614</v>
      </c>
      <c r="B163" s="2" t="s">
        <v>15077</v>
      </c>
      <c r="C163" s="2">
        <v>-1555.56</v>
      </c>
      <c r="D163" s="2" t="s">
        <v>69</v>
      </c>
      <c r="E163" s="2">
        <v>-39122.23</v>
      </c>
      <c r="F163" s="2" t="s">
        <v>69</v>
      </c>
    </row>
    <row r="164">
      <c r="A164" s="2" t="s">
        <v>15078</v>
      </c>
      <c r="B164" s="2" t="s">
        <v>15079</v>
      </c>
      <c r="C164" s="2">
        <v>-1417.99</v>
      </c>
      <c r="D164" s="2" t="s">
        <v>69</v>
      </c>
      <c r="E164" s="2">
        <v>-39122.23</v>
      </c>
      <c r="F164" s="2" t="s">
        <v>69</v>
      </c>
    </row>
    <row r="165">
      <c r="A165" s="2" t="s">
        <v>15080</v>
      </c>
      <c r="B165" s="2" t="s">
        <v>15081</v>
      </c>
      <c r="C165" s="2">
        <v>-9119.4</v>
      </c>
      <c r="D165" s="2" t="s">
        <v>69</v>
      </c>
      <c r="E165" s="2">
        <v>-39122.23</v>
      </c>
      <c r="F165" s="2" t="s">
        <v>69</v>
      </c>
    </row>
    <row r="166">
      <c r="A166" s="2" t="s">
        <v>9607</v>
      </c>
      <c r="B166" s="2" t="s">
        <v>15082</v>
      </c>
      <c r="C166" s="2">
        <v>-498.18</v>
      </c>
      <c r="D166" s="2" t="s">
        <v>69</v>
      </c>
      <c r="E166" s="2">
        <v>-39122.23</v>
      </c>
      <c r="F166" s="2" t="s">
        <v>69</v>
      </c>
    </row>
    <row r="167">
      <c r="A167" s="2" t="s">
        <v>15083</v>
      </c>
      <c r="B167" s="2" t="s">
        <v>15084</v>
      </c>
      <c r="C167" s="2">
        <v>-558.17</v>
      </c>
      <c r="D167" s="2" t="s">
        <v>69</v>
      </c>
      <c r="E167" s="2">
        <v>-39122.23</v>
      </c>
      <c r="F167" s="2" t="s">
        <v>69</v>
      </c>
    </row>
    <row r="168">
      <c r="A168" s="2" t="s">
        <v>15085</v>
      </c>
      <c r="B168" s="2" t="s">
        <v>15086</v>
      </c>
      <c r="C168" s="2">
        <v>-972.46</v>
      </c>
      <c r="D168" s="2" t="s">
        <v>69</v>
      </c>
      <c r="E168" s="2">
        <v>-39122.23</v>
      </c>
      <c r="F168" s="2" t="s">
        <v>69</v>
      </c>
    </row>
    <row r="169">
      <c r="A169" s="2" t="s">
        <v>15087</v>
      </c>
      <c r="B169" s="2" t="s">
        <v>15088</v>
      </c>
      <c r="C169" s="2">
        <v>-844.97</v>
      </c>
      <c r="D169" s="2" t="s">
        <v>69</v>
      </c>
      <c r="E169" s="2">
        <v>-39122.23</v>
      </c>
      <c r="F169" s="2" t="s">
        <v>69</v>
      </c>
    </row>
    <row r="170">
      <c r="A170" s="2" t="s">
        <v>15089</v>
      </c>
      <c r="B170" s="2" t="s">
        <v>15090</v>
      </c>
      <c r="C170" s="2">
        <v>-598.11</v>
      </c>
      <c r="D170" s="2" t="s">
        <v>69</v>
      </c>
      <c r="E170" s="2">
        <v>-39122.23</v>
      </c>
      <c r="F170" s="2" t="s">
        <v>69</v>
      </c>
    </row>
    <row r="171">
      <c r="A171" s="2" t="s">
        <v>15091</v>
      </c>
      <c r="B171" s="2" t="s">
        <v>15092</v>
      </c>
      <c r="C171" s="2">
        <v>-2764.82</v>
      </c>
      <c r="D171" s="2" t="s">
        <v>69</v>
      </c>
      <c r="E171" s="2">
        <v>-39122.23</v>
      </c>
      <c r="F171" s="2" t="s">
        <v>69</v>
      </c>
    </row>
    <row r="172">
      <c r="A172" s="2" t="s">
        <v>6543</v>
      </c>
      <c r="B172" s="2" t="s">
        <v>15093</v>
      </c>
      <c r="C172" s="2">
        <v>-1610.63</v>
      </c>
      <c r="D172" s="2" t="s">
        <v>69</v>
      </c>
      <c r="E172" s="2">
        <v>-39122.23</v>
      </c>
      <c r="F172" s="2" t="s">
        <v>69</v>
      </c>
    </row>
    <row r="173">
      <c r="A173" s="2" t="s">
        <v>15094</v>
      </c>
      <c r="B173" s="2" t="s">
        <v>15095</v>
      </c>
      <c r="C173" s="2">
        <v>-1109.54</v>
      </c>
      <c r="D173" s="2" t="s">
        <v>69</v>
      </c>
      <c r="E173" s="2">
        <v>-39122.23</v>
      </c>
      <c r="F173" s="2" t="s">
        <v>69</v>
      </c>
    </row>
    <row r="174">
      <c r="A174" s="2" t="s">
        <v>15096</v>
      </c>
      <c r="B174" s="2" t="s">
        <v>15097</v>
      </c>
      <c r="C174" s="2">
        <v>-1112.22</v>
      </c>
      <c r="D174" s="2" t="s">
        <v>69</v>
      </c>
      <c r="E174" s="2">
        <v>-39122.23</v>
      </c>
      <c r="F174" s="2" t="s">
        <v>69</v>
      </c>
    </row>
    <row r="175">
      <c r="A175" s="2" t="s">
        <v>9730</v>
      </c>
      <c r="B175" s="2" t="s">
        <v>15098</v>
      </c>
      <c r="C175" s="2">
        <v>-1091.58</v>
      </c>
      <c r="D175" s="2" t="s">
        <v>69</v>
      </c>
      <c r="E175" s="2">
        <v>-39122.23</v>
      </c>
      <c r="F175" s="2" t="s">
        <v>69</v>
      </c>
    </row>
    <row r="176">
      <c r="A176" s="2" t="s">
        <v>9732</v>
      </c>
      <c r="B176" s="2" t="s">
        <v>15099</v>
      </c>
      <c r="C176" s="2">
        <v>-797.6</v>
      </c>
      <c r="D176" s="2" t="s">
        <v>69</v>
      </c>
      <c r="E176" s="2">
        <v>-39122.23</v>
      </c>
      <c r="F176" s="2" t="s">
        <v>69</v>
      </c>
    </row>
    <row r="177">
      <c r="A177" s="2" t="s">
        <v>9748</v>
      </c>
      <c r="B177" s="2" t="s">
        <v>15100</v>
      </c>
      <c r="C177" s="2">
        <v>-1055.36</v>
      </c>
      <c r="D177" s="2" t="s">
        <v>69</v>
      </c>
      <c r="E177" s="2">
        <v>-39122.23</v>
      </c>
      <c r="F177" s="2" t="s">
        <v>69</v>
      </c>
    </row>
    <row r="178">
      <c r="A178" s="2" t="s">
        <v>9780</v>
      </c>
      <c r="B178" s="2" t="s">
        <v>15101</v>
      </c>
      <c r="C178" s="2">
        <v>-920.52</v>
      </c>
      <c r="D178" s="2" t="s">
        <v>69</v>
      </c>
      <c r="E178" s="2">
        <v>-39122.23</v>
      </c>
      <c r="F178" s="2" t="s">
        <v>69</v>
      </c>
    </row>
    <row r="179">
      <c r="A179" s="2" t="s">
        <v>15102</v>
      </c>
      <c r="B179" s="2" t="s">
        <v>15103</v>
      </c>
      <c r="C179" s="2">
        <v>-321.33</v>
      </c>
      <c r="D179" s="2" t="s">
        <v>69</v>
      </c>
      <c r="E179" s="2">
        <v>-39122.23</v>
      </c>
      <c r="F179" s="2" t="s">
        <v>69</v>
      </c>
    </row>
    <row r="180">
      <c r="A180" s="2" t="s">
        <v>11888</v>
      </c>
      <c r="B180" s="2" t="s">
        <v>15104</v>
      </c>
      <c r="C180" s="2">
        <v>-390.44</v>
      </c>
      <c r="D180" s="2" t="s">
        <v>69</v>
      </c>
      <c r="E180" s="2">
        <v>-39122.23</v>
      </c>
      <c r="F180" s="2" t="s">
        <v>69</v>
      </c>
    </row>
    <row r="181">
      <c r="A181" s="2" t="s">
        <v>9796</v>
      </c>
      <c r="B181" s="2" t="s">
        <v>15105</v>
      </c>
      <c r="C181" s="2">
        <v>-630.6</v>
      </c>
      <c r="D181" s="2" t="s">
        <v>69</v>
      </c>
      <c r="E181" s="2">
        <v>-39122.23</v>
      </c>
      <c r="F181" s="2" t="s">
        <v>69</v>
      </c>
    </row>
    <row r="182">
      <c r="A182" s="2" t="s">
        <v>9800</v>
      </c>
      <c r="B182" s="2" t="s">
        <v>15106</v>
      </c>
      <c r="C182" s="2">
        <v>-160.49</v>
      </c>
      <c r="D182" s="2" t="s">
        <v>69</v>
      </c>
      <c r="E182" s="2">
        <v>-39122.23</v>
      </c>
      <c r="F182" s="2" t="s">
        <v>69</v>
      </c>
    </row>
    <row r="183">
      <c r="A183" s="2" t="s">
        <v>15107</v>
      </c>
      <c r="B183" s="2" t="s">
        <v>15108</v>
      </c>
      <c r="C183" s="2">
        <v>-373.37</v>
      </c>
      <c r="D183" s="2" t="s">
        <v>69</v>
      </c>
      <c r="E183" s="2">
        <v>-39122.23</v>
      </c>
      <c r="F183" s="2" t="s">
        <v>69</v>
      </c>
    </row>
    <row r="184">
      <c r="A184" s="2" t="s">
        <v>9812</v>
      </c>
      <c r="B184" s="2" t="s">
        <v>15109</v>
      </c>
      <c r="C184" s="2">
        <v>-1682.68</v>
      </c>
      <c r="D184" s="2" t="s">
        <v>69</v>
      </c>
      <c r="E184" s="2">
        <v>-39122.23</v>
      </c>
      <c r="F184" s="2" t="s">
        <v>69</v>
      </c>
    </row>
    <row r="185">
      <c r="A185" s="2" t="s">
        <v>9824</v>
      </c>
      <c r="B185" s="2" t="s">
        <v>15110</v>
      </c>
      <c r="C185" s="2">
        <v>-3787.24</v>
      </c>
      <c r="D185" s="2" t="s">
        <v>69</v>
      </c>
      <c r="E185" s="2">
        <v>-39122.23</v>
      </c>
      <c r="F185" s="2" t="s">
        <v>69</v>
      </c>
    </row>
    <row r="186">
      <c r="A186" s="2" t="s">
        <v>9826</v>
      </c>
      <c r="B186" s="2" t="s">
        <v>15111</v>
      </c>
      <c r="C186" s="2">
        <v>-524.36</v>
      </c>
      <c r="D186" s="2" t="s">
        <v>69</v>
      </c>
      <c r="E186" s="2">
        <v>-39122.23</v>
      </c>
      <c r="F186" s="2" t="s">
        <v>69</v>
      </c>
    </row>
    <row r="187">
      <c r="A187" s="2" t="s">
        <v>9844</v>
      </c>
      <c r="B187" s="2" t="s">
        <v>15112</v>
      </c>
      <c r="C187" s="2">
        <v>-2585.74</v>
      </c>
      <c r="D187" s="2" t="s">
        <v>69</v>
      </c>
      <c r="E187" s="2">
        <v>-39122.23</v>
      </c>
      <c r="F187" s="2" t="s">
        <v>69</v>
      </c>
    </row>
    <row r="188">
      <c r="A188" s="2" t="s">
        <v>9846</v>
      </c>
      <c r="B188" s="2" t="s">
        <v>15113</v>
      </c>
      <c r="C188" s="2">
        <v>-448.65</v>
      </c>
      <c r="D188" s="2" t="s">
        <v>69</v>
      </c>
      <c r="E188" s="2">
        <v>-39122.23</v>
      </c>
      <c r="F188" s="2" t="s">
        <v>69</v>
      </c>
    </row>
    <row r="189">
      <c r="A189" s="2" t="s">
        <v>9848</v>
      </c>
      <c r="B189" s="2" t="s">
        <v>15114</v>
      </c>
      <c r="C189" s="2">
        <v>-1728.78</v>
      </c>
      <c r="D189" s="2" t="s">
        <v>69</v>
      </c>
      <c r="E189" s="2">
        <v>-39122.23</v>
      </c>
      <c r="F189" s="2" t="s">
        <v>69</v>
      </c>
    </row>
    <row r="190">
      <c r="A190" s="2" t="s">
        <v>15115</v>
      </c>
      <c r="B190" s="2" t="s">
        <v>15116</v>
      </c>
      <c r="C190" s="2">
        <v>-2428.31</v>
      </c>
      <c r="D190" s="2" t="s">
        <v>69</v>
      </c>
      <c r="E190" s="2">
        <v>-30499.53</v>
      </c>
      <c r="F190" s="2" t="s">
        <v>69</v>
      </c>
    </row>
    <row r="191">
      <c r="A191" s="2" t="s">
        <v>9878</v>
      </c>
      <c r="B191" s="2" t="s">
        <v>15117</v>
      </c>
      <c r="C191" s="2">
        <v>-592.4</v>
      </c>
      <c r="D191" s="2" t="s">
        <v>69</v>
      </c>
      <c r="E191" s="2">
        <v>-39122.23</v>
      </c>
      <c r="F191" s="2" t="s">
        <v>69</v>
      </c>
    </row>
    <row r="192">
      <c r="A192" s="2" t="s">
        <v>9884</v>
      </c>
      <c r="B192" s="2" t="s">
        <v>15118</v>
      </c>
      <c r="C192" s="2">
        <v>-1666.19</v>
      </c>
      <c r="D192" s="2" t="s">
        <v>69</v>
      </c>
      <c r="E192" s="2">
        <v>-39122.23</v>
      </c>
      <c r="F192" s="2" t="s">
        <v>69</v>
      </c>
    </row>
    <row r="193">
      <c r="A193" s="2" t="s">
        <v>15119</v>
      </c>
      <c r="B193" s="2" t="s">
        <v>15120</v>
      </c>
      <c r="C193" s="2">
        <v>-734.41</v>
      </c>
      <c r="D193" s="2" t="s">
        <v>69</v>
      </c>
      <c r="E193" s="2">
        <v>-39122.23</v>
      </c>
      <c r="F193" s="2" t="s">
        <v>69</v>
      </c>
    </row>
    <row r="194">
      <c r="A194" s="2" t="s">
        <v>9927</v>
      </c>
      <c r="B194" s="2" t="s">
        <v>15121</v>
      </c>
      <c r="C194" s="2">
        <v>-1912.13</v>
      </c>
      <c r="D194" s="2" t="s">
        <v>69</v>
      </c>
      <c r="E194" s="2">
        <v>-39122.23</v>
      </c>
      <c r="F194" s="2" t="s">
        <v>69</v>
      </c>
    </row>
    <row r="195">
      <c r="A195" s="2" t="s">
        <v>15122</v>
      </c>
      <c r="B195" s="2" t="s">
        <v>15123</v>
      </c>
      <c r="C195" s="2">
        <v>-1694.26</v>
      </c>
      <c r="D195" s="2" t="s">
        <v>69</v>
      </c>
      <c r="E195" s="2">
        <v>-39120.5</v>
      </c>
      <c r="F195" s="2" t="s">
        <v>69</v>
      </c>
    </row>
    <row r="196">
      <c r="A196" s="2" t="s">
        <v>15124</v>
      </c>
      <c r="B196" s="2" t="s">
        <v>15125</v>
      </c>
      <c r="C196" s="2">
        <v>-881.69</v>
      </c>
      <c r="D196" s="2" t="s">
        <v>69</v>
      </c>
      <c r="E196" s="2">
        <v>-39120.5</v>
      </c>
      <c r="F196" s="2" t="s">
        <v>69</v>
      </c>
    </row>
    <row r="197">
      <c r="A197" s="2" t="s">
        <v>15126</v>
      </c>
      <c r="B197" s="2" t="s">
        <v>15127</v>
      </c>
      <c r="C197" s="2">
        <v>-2641.61</v>
      </c>
      <c r="D197" s="2" t="s">
        <v>69</v>
      </c>
      <c r="E197" s="2">
        <v>-39122.23</v>
      </c>
      <c r="F197" s="2" t="s">
        <v>69</v>
      </c>
    </row>
    <row r="198">
      <c r="A198" s="2" t="s">
        <v>9973</v>
      </c>
      <c r="B198" s="2" t="s">
        <v>15128</v>
      </c>
      <c r="C198" s="2">
        <v>-1943.48</v>
      </c>
      <c r="D198" s="2" t="s">
        <v>69</v>
      </c>
      <c r="E198" s="2">
        <v>-39122.23</v>
      </c>
      <c r="F198" s="2" t="s">
        <v>69</v>
      </c>
    </row>
    <row r="199">
      <c r="A199" s="2" t="s">
        <v>10055</v>
      </c>
      <c r="B199" s="2" t="s">
        <v>15129</v>
      </c>
      <c r="C199" s="2">
        <v>-2132</v>
      </c>
      <c r="D199" s="2" t="s">
        <v>69</v>
      </c>
      <c r="E199" s="2">
        <v>-39122.23</v>
      </c>
      <c r="F199" s="2" t="s">
        <v>69</v>
      </c>
    </row>
    <row r="200">
      <c r="A200" s="2" t="s">
        <v>15130</v>
      </c>
      <c r="B200" s="2" t="s">
        <v>15131</v>
      </c>
      <c r="C200" s="2">
        <v>-477.04</v>
      </c>
      <c r="D200" s="2" t="s">
        <v>69</v>
      </c>
      <c r="E200" s="2">
        <v>-39122.23</v>
      </c>
      <c r="F200" s="2" t="s">
        <v>69</v>
      </c>
    </row>
    <row r="201">
      <c r="A201" s="2" t="s">
        <v>15132</v>
      </c>
      <c r="B201" s="2" t="s">
        <v>15133</v>
      </c>
      <c r="C201" s="2">
        <v>-394.74</v>
      </c>
      <c r="D201" s="2" t="s">
        <v>69</v>
      </c>
      <c r="E201" s="2">
        <v>-13843.56</v>
      </c>
      <c r="F201" s="2" t="s">
        <v>69</v>
      </c>
    </row>
    <row r="202">
      <c r="A202" s="2" t="s">
        <v>15134</v>
      </c>
      <c r="B202" s="2" t="s">
        <v>15135</v>
      </c>
      <c r="C202" s="2">
        <v>-558.97</v>
      </c>
      <c r="D202" s="2" t="s">
        <v>69</v>
      </c>
      <c r="E202" s="2">
        <v>-39122.23</v>
      </c>
      <c r="F202" s="2" t="s">
        <v>69</v>
      </c>
    </row>
    <row r="203">
      <c r="A203" s="2" t="s">
        <v>15136</v>
      </c>
      <c r="B203" s="2" t="s">
        <v>15137</v>
      </c>
      <c r="C203" s="2">
        <v>-2389.87</v>
      </c>
      <c r="D203" s="2" t="s">
        <v>69</v>
      </c>
      <c r="E203" s="2">
        <v>-39122.23</v>
      </c>
      <c r="F203" s="2" t="s">
        <v>69</v>
      </c>
    </row>
    <row r="204">
      <c r="A204" s="2" t="s">
        <v>15138</v>
      </c>
      <c r="B204" s="2" t="s">
        <v>15139</v>
      </c>
      <c r="C204" s="2">
        <v>-3794.59</v>
      </c>
      <c r="D204" s="2" t="s">
        <v>69</v>
      </c>
      <c r="E204" s="2">
        <v>-39122.23</v>
      </c>
      <c r="F204" s="2" t="s">
        <v>69</v>
      </c>
    </row>
    <row r="205">
      <c r="A205" s="2" t="s">
        <v>15140</v>
      </c>
      <c r="B205" s="2" t="s">
        <v>15141</v>
      </c>
      <c r="C205" s="2">
        <v>-2241.96</v>
      </c>
      <c r="D205" s="2" t="s">
        <v>69</v>
      </c>
      <c r="E205" s="2">
        <v>-39122.23</v>
      </c>
      <c r="F205" s="2" t="s">
        <v>69</v>
      </c>
    </row>
    <row r="206">
      <c r="A206" s="2" t="s">
        <v>15142</v>
      </c>
      <c r="B206" s="2" t="s">
        <v>15143</v>
      </c>
      <c r="C206" s="2">
        <v>-4730.62</v>
      </c>
      <c r="D206" s="2" t="s">
        <v>69</v>
      </c>
      <c r="E206" s="2">
        <v>-39122.23</v>
      </c>
      <c r="F206" s="2" t="s">
        <v>69</v>
      </c>
    </row>
    <row r="207">
      <c r="A207" s="2" t="s">
        <v>10149</v>
      </c>
      <c r="B207" s="2" t="s">
        <v>15144</v>
      </c>
      <c r="C207" s="2">
        <v>-1732.61</v>
      </c>
      <c r="D207" s="2" t="s">
        <v>69</v>
      </c>
      <c r="E207" s="2">
        <v>-39122.23</v>
      </c>
      <c r="F207" s="2" t="s">
        <v>69</v>
      </c>
    </row>
    <row r="208">
      <c r="A208" s="2" t="s">
        <v>15145</v>
      </c>
      <c r="B208" s="2" t="s">
        <v>15146</v>
      </c>
      <c r="C208" s="2">
        <v>-1060.22</v>
      </c>
      <c r="D208" s="2" t="s">
        <v>69</v>
      </c>
      <c r="E208" s="2">
        <v>-39122.23</v>
      </c>
      <c r="F208" s="2" t="s">
        <v>69</v>
      </c>
    </row>
    <row r="209">
      <c r="A209" s="2" t="s">
        <v>10171</v>
      </c>
      <c r="B209" s="2" t="s">
        <v>15147</v>
      </c>
      <c r="C209" s="2">
        <v>-1469.59</v>
      </c>
      <c r="D209" s="2" t="s">
        <v>69</v>
      </c>
      <c r="E209" s="2">
        <v>-39120.5</v>
      </c>
      <c r="F209" s="2" t="s">
        <v>69</v>
      </c>
    </row>
    <row r="210">
      <c r="A210" s="2" t="s">
        <v>15148</v>
      </c>
      <c r="B210" s="2" t="s">
        <v>15149</v>
      </c>
      <c r="C210" s="2">
        <v>-172.31</v>
      </c>
      <c r="D210" s="2" t="s">
        <v>69</v>
      </c>
      <c r="E210" s="2">
        <v>-39122.23</v>
      </c>
      <c r="F210" s="2" t="s">
        <v>69</v>
      </c>
    </row>
    <row r="211">
      <c r="A211" s="2" t="s">
        <v>12091</v>
      </c>
      <c r="B211" s="2" t="s">
        <v>15150</v>
      </c>
      <c r="C211" s="2">
        <v>-789.71</v>
      </c>
      <c r="D211" s="2" t="s">
        <v>69</v>
      </c>
      <c r="E211" s="2">
        <v>-39122.23</v>
      </c>
      <c r="F211" s="2" t="s">
        <v>69</v>
      </c>
    </row>
    <row r="212">
      <c r="A212" s="2" t="s">
        <v>15151</v>
      </c>
      <c r="B212" s="2" t="s">
        <v>15152</v>
      </c>
      <c r="C212" s="2">
        <v>-1510.51</v>
      </c>
      <c r="D212" s="2" t="s">
        <v>69</v>
      </c>
      <c r="E212" s="2">
        <v>-39122.23</v>
      </c>
      <c r="F212" s="2" t="s">
        <v>69</v>
      </c>
    </row>
    <row r="213">
      <c r="A213" s="2" t="s">
        <v>10245</v>
      </c>
      <c r="B213" s="2" t="s">
        <v>15153</v>
      </c>
      <c r="C213" s="2">
        <v>-1396.23</v>
      </c>
      <c r="D213" s="2" t="s">
        <v>69</v>
      </c>
      <c r="E213" s="2">
        <v>-39122.23</v>
      </c>
      <c r="F213" s="2" t="s">
        <v>69</v>
      </c>
    </row>
    <row r="214">
      <c r="A214" s="2" t="s">
        <v>15154</v>
      </c>
      <c r="B214" s="2" t="s">
        <v>15155</v>
      </c>
      <c r="C214" s="2">
        <v>-958.41</v>
      </c>
      <c r="D214" s="2" t="s">
        <v>69</v>
      </c>
      <c r="E214" s="2">
        <v>-39122.23</v>
      </c>
      <c r="F214" s="2" t="s">
        <v>69</v>
      </c>
    </row>
    <row r="215">
      <c r="A215" s="2" t="s">
        <v>10251</v>
      </c>
      <c r="B215" s="2" t="s">
        <v>15156</v>
      </c>
      <c r="C215" s="2">
        <v>-1169.57</v>
      </c>
      <c r="D215" s="2" t="s">
        <v>69</v>
      </c>
      <c r="E215" s="2">
        <v>-39122.23</v>
      </c>
      <c r="F215" s="2" t="s">
        <v>69</v>
      </c>
    </row>
    <row r="216">
      <c r="A216" s="2" t="s">
        <v>10253</v>
      </c>
      <c r="B216" s="2" t="s">
        <v>15157</v>
      </c>
      <c r="C216" s="2">
        <v>-646.86</v>
      </c>
      <c r="D216" s="2" t="s">
        <v>69</v>
      </c>
      <c r="E216" s="2">
        <v>-39122.23</v>
      </c>
      <c r="F216" s="2" t="s">
        <v>69</v>
      </c>
    </row>
    <row r="217">
      <c r="A217" s="2" t="s">
        <v>10259</v>
      </c>
      <c r="B217" s="2" t="s">
        <v>15158</v>
      </c>
      <c r="C217" s="2">
        <v>-1494.36</v>
      </c>
      <c r="D217" s="2" t="s">
        <v>69</v>
      </c>
      <c r="E217" s="2">
        <v>-39122.23</v>
      </c>
      <c r="F217" s="2" t="s">
        <v>69</v>
      </c>
    </row>
    <row r="218">
      <c r="A218" s="2" t="s">
        <v>12115</v>
      </c>
      <c r="B218" s="2" t="s">
        <v>15159</v>
      </c>
      <c r="C218" s="2">
        <v>-288.9</v>
      </c>
      <c r="D218" s="2" t="s">
        <v>69</v>
      </c>
      <c r="E218" s="2">
        <v>-39122.23</v>
      </c>
      <c r="F218" s="2" t="s">
        <v>69</v>
      </c>
    </row>
    <row r="219">
      <c r="A219" s="2" t="s">
        <v>10281</v>
      </c>
      <c r="B219" s="2" t="s">
        <v>15160</v>
      </c>
      <c r="C219" s="2">
        <v>-849.56</v>
      </c>
      <c r="D219" s="2" t="s">
        <v>69</v>
      </c>
      <c r="E219" s="2">
        <v>-39122.23</v>
      </c>
      <c r="F219" s="2" t="s">
        <v>69</v>
      </c>
    </row>
    <row r="220">
      <c r="A220" s="2" t="s">
        <v>15161</v>
      </c>
      <c r="B220" s="2" t="s">
        <v>15162</v>
      </c>
      <c r="C220" s="2">
        <v>-2585.74</v>
      </c>
      <c r="D220" s="2" t="s">
        <v>69</v>
      </c>
      <c r="E220" s="2">
        <v>-39122.23</v>
      </c>
      <c r="F220" s="2" t="s">
        <v>69</v>
      </c>
    </row>
    <row r="221">
      <c r="A221" s="2" t="s">
        <v>15163</v>
      </c>
      <c r="B221" s="2" t="s">
        <v>15164</v>
      </c>
      <c r="C221" s="2">
        <v>-551.64</v>
      </c>
      <c r="D221" s="2" t="s">
        <v>69</v>
      </c>
      <c r="E221" s="2">
        <v>-39122.23</v>
      </c>
      <c r="F221" s="2" t="s">
        <v>69</v>
      </c>
    </row>
    <row r="222">
      <c r="A222" s="2" t="s">
        <v>15165</v>
      </c>
      <c r="B222" s="2" t="s">
        <v>15166</v>
      </c>
      <c r="C222" s="2">
        <v>-29195.7</v>
      </c>
      <c r="D222" s="2" t="s">
        <v>69</v>
      </c>
      <c r="E222" s="2">
        <v>-39122.23</v>
      </c>
      <c r="F222" s="2" t="s">
        <v>69</v>
      </c>
    </row>
    <row r="223">
      <c r="A223" s="2" t="s">
        <v>15167</v>
      </c>
      <c r="B223" s="2" t="s">
        <v>15168</v>
      </c>
      <c r="C223" s="2">
        <v>-1721.17</v>
      </c>
      <c r="D223" s="2" t="s">
        <v>69</v>
      </c>
      <c r="E223" s="2">
        <v>-39122.23</v>
      </c>
      <c r="F223" s="2" t="s">
        <v>69</v>
      </c>
    </row>
    <row r="224">
      <c r="A224" s="2" t="s">
        <v>15169</v>
      </c>
      <c r="B224" s="2" t="s">
        <v>15170</v>
      </c>
      <c r="C224" s="2">
        <v>-3329.55</v>
      </c>
      <c r="D224" s="2" t="s">
        <v>69</v>
      </c>
      <c r="E224" s="2">
        <v>-39122.23</v>
      </c>
      <c r="F224" s="2" t="s">
        <v>69</v>
      </c>
    </row>
    <row r="225">
      <c r="A225" s="2" t="s">
        <v>10375</v>
      </c>
      <c r="B225" s="2" t="s">
        <v>15171</v>
      </c>
      <c r="C225" s="2">
        <v>-1752.79</v>
      </c>
      <c r="D225" s="2" t="s">
        <v>69</v>
      </c>
      <c r="E225" s="2">
        <v>-39122.23</v>
      </c>
      <c r="F225" s="2" t="s">
        <v>69</v>
      </c>
    </row>
    <row r="226">
      <c r="A226" s="2" t="s">
        <v>15172</v>
      </c>
      <c r="B226" s="2" t="s">
        <v>15173</v>
      </c>
      <c r="C226" s="2">
        <v>-11020.35</v>
      </c>
      <c r="D226" s="2" t="s">
        <v>69</v>
      </c>
      <c r="E226" s="2">
        <v>-39122.23</v>
      </c>
      <c r="F226" s="2" t="s">
        <v>69</v>
      </c>
    </row>
    <row r="227">
      <c r="A227" s="2" t="s">
        <v>15174</v>
      </c>
      <c r="B227" s="2" t="s">
        <v>15175</v>
      </c>
      <c r="C227" s="2">
        <v>-513.35</v>
      </c>
      <c r="D227" s="2" t="s">
        <v>69</v>
      </c>
      <c r="E227" s="2">
        <v>-39122.23</v>
      </c>
      <c r="F227" s="2" t="s">
        <v>69</v>
      </c>
    </row>
    <row r="228">
      <c r="A228" s="2" t="s">
        <v>10471</v>
      </c>
      <c r="B228" s="2" t="s">
        <v>15176</v>
      </c>
      <c r="C228" s="2">
        <v>-2698.08</v>
      </c>
      <c r="D228" s="2" t="s">
        <v>69</v>
      </c>
      <c r="E228" s="2">
        <v>-39122.23</v>
      </c>
      <c r="F228" s="2" t="s">
        <v>69</v>
      </c>
    </row>
    <row r="229">
      <c r="A229" s="2" t="s">
        <v>15177</v>
      </c>
      <c r="B229" s="2" t="s">
        <v>15178</v>
      </c>
      <c r="C229" s="2">
        <v>-1187.68</v>
      </c>
      <c r="D229" s="2" t="s">
        <v>69</v>
      </c>
      <c r="E229" s="2">
        <v>-39122.23</v>
      </c>
      <c r="F229" s="2" t="s">
        <v>69</v>
      </c>
    </row>
    <row r="230">
      <c r="A230" s="2" t="s">
        <v>10499</v>
      </c>
      <c r="B230" s="2" t="s">
        <v>15179</v>
      </c>
      <c r="C230" s="2">
        <v>-1494.93</v>
      </c>
      <c r="D230" s="2" t="s">
        <v>69</v>
      </c>
      <c r="E230" s="2">
        <v>-39122.23</v>
      </c>
      <c r="F230" s="2" t="s">
        <v>69</v>
      </c>
    </row>
    <row r="231">
      <c r="A231" s="2" t="s">
        <v>15180</v>
      </c>
      <c r="B231" s="2" t="s">
        <v>15181</v>
      </c>
      <c r="C231" s="2">
        <v>-1631.45</v>
      </c>
      <c r="D231" s="2" t="s">
        <v>69</v>
      </c>
      <c r="E231" s="2">
        <v>-39122.23</v>
      </c>
      <c r="F231" s="2" t="s">
        <v>69</v>
      </c>
    </row>
    <row r="232">
      <c r="A232" s="2" t="s">
        <v>15182</v>
      </c>
      <c r="B232" s="2" t="s">
        <v>15183</v>
      </c>
      <c r="C232" s="2">
        <v>-867.46</v>
      </c>
      <c r="D232" s="2" t="s">
        <v>69</v>
      </c>
      <c r="E232" s="2">
        <v>-39122.23</v>
      </c>
      <c r="F232" s="2" t="s">
        <v>69</v>
      </c>
    </row>
    <row r="233">
      <c r="A233" s="2" t="s">
        <v>10570</v>
      </c>
      <c r="B233" s="2" t="s">
        <v>15184</v>
      </c>
      <c r="C233" s="2">
        <v>-813.86</v>
      </c>
      <c r="D233" s="2" t="s">
        <v>69</v>
      </c>
      <c r="E233" s="2">
        <v>-39122.23</v>
      </c>
      <c r="F233" s="2" t="s">
        <v>69</v>
      </c>
    </row>
    <row r="234">
      <c r="A234" s="2" t="s">
        <v>15185</v>
      </c>
      <c r="B234" s="2" t="s">
        <v>15186</v>
      </c>
      <c r="C234" s="2">
        <v>-1385.35</v>
      </c>
      <c r="D234" s="2" t="s">
        <v>69</v>
      </c>
      <c r="E234" s="2">
        <v>-39122.23</v>
      </c>
      <c r="F234" s="2" t="s">
        <v>69</v>
      </c>
    </row>
    <row r="235">
      <c r="A235" s="2" t="s">
        <v>13452</v>
      </c>
      <c r="B235" s="2" t="s">
        <v>13453</v>
      </c>
      <c r="C235" s="2">
        <v>-1277.25</v>
      </c>
      <c r="D235" s="2" t="s">
        <v>69</v>
      </c>
      <c r="E235" s="2">
        <v>-39122.23</v>
      </c>
      <c r="F235" s="2" t="s">
        <v>69</v>
      </c>
    </row>
    <row r="236">
      <c r="A236" s="2" t="s">
        <v>7067</v>
      </c>
      <c r="B236" s="2" t="s">
        <v>15187</v>
      </c>
      <c r="C236" s="2">
        <v>-861.91</v>
      </c>
      <c r="D236" s="2" t="s">
        <v>69</v>
      </c>
      <c r="E236" s="2">
        <v>-39122.23</v>
      </c>
      <c r="F236" s="2" t="s">
        <v>69</v>
      </c>
    </row>
    <row r="237">
      <c r="A237" s="2" t="s">
        <v>15188</v>
      </c>
      <c r="B237" s="2" t="s">
        <v>15189</v>
      </c>
      <c r="C237" s="2">
        <v>-614.74</v>
      </c>
      <c r="D237" s="2" t="s">
        <v>69</v>
      </c>
      <c r="E237" s="2">
        <v>-39122.23</v>
      </c>
      <c r="F237" s="2" t="s">
        <v>69</v>
      </c>
    </row>
    <row r="238">
      <c r="A238" s="2" t="s">
        <v>15190</v>
      </c>
      <c r="B238" s="2" t="s">
        <v>15191</v>
      </c>
      <c r="C238" s="2">
        <v>-2080.97</v>
      </c>
      <c r="D238" s="2" t="s">
        <v>69</v>
      </c>
      <c r="E238" s="2">
        <v>-39122.23</v>
      </c>
      <c r="F238" s="2" t="s">
        <v>69</v>
      </c>
    </row>
    <row r="239">
      <c r="A239" s="2" t="s">
        <v>15192</v>
      </c>
      <c r="B239" s="2" t="s">
        <v>15193</v>
      </c>
      <c r="C239" s="2">
        <v>-124.3</v>
      </c>
      <c r="D239" s="2" t="s">
        <v>69</v>
      </c>
      <c r="E239" s="2">
        <v>-39122.23</v>
      </c>
      <c r="F239" s="2" t="s">
        <v>69</v>
      </c>
    </row>
    <row r="240">
      <c r="A240" s="2" t="s">
        <v>10630</v>
      </c>
      <c r="B240" s="2" t="s">
        <v>15194</v>
      </c>
      <c r="C240" s="2">
        <v>-127.78</v>
      </c>
      <c r="D240" s="2" t="s">
        <v>69</v>
      </c>
      <c r="E240" s="2">
        <v>-39122.23</v>
      </c>
      <c r="F240" s="2" t="s">
        <v>69</v>
      </c>
    </row>
    <row r="241">
      <c r="A241" s="2" t="s">
        <v>15195</v>
      </c>
      <c r="B241" s="2" t="s">
        <v>15196</v>
      </c>
      <c r="C241" s="2">
        <v>-1586.47</v>
      </c>
      <c r="D241" s="2" t="s">
        <v>69</v>
      </c>
      <c r="E241" s="2">
        <v>-39122.23</v>
      </c>
      <c r="F241" s="2" t="s">
        <v>69</v>
      </c>
    </row>
    <row r="242">
      <c r="A242" s="2" t="s">
        <v>10660</v>
      </c>
      <c r="B242" s="2" t="s">
        <v>15197</v>
      </c>
      <c r="C242" s="2">
        <v>-590.87</v>
      </c>
      <c r="D242" s="2" t="s">
        <v>69</v>
      </c>
      <c r="E242" s="2">
        <v>-24255.35</v>
      </c>
      <c r="F242" s="2" t="s">
        <v>69</v>
      </c>
    </row>
    <row r="243">
      <c r="A243" s="2" t="s">
        <v>15198</v>
      </c>
      <c r="B243" s="2" t="s">
        <v>15199</v>
      </c>
      <c r="C243" s="2">
        <v>-1409.81</v>
      </c>
      <c r="D243" s="2" t="s">
        <v>69</v>
      </c>
      <c r="E243" s="2">
        <v>-39122.23</v>
      </c>
      <c r="F243" s="2" t="s">
        <v>69</v>
      </c>
    </row>
    <row r="244">
      <c r="A244" s="2" t="s">
        <v>10680</v>
      </c>
      <c r="B244" s="2" t="s">
        <v>15200</v>
      </c>
      <c r="C244" s="2">
        <v>-301.5</v>
      </c>
      <c r="D244" s="2" t="s">
        <v>69</v>
      </c>
      <c r="E244" s="2">
        <v>-39122.23</v>
      </c>
      <c r="F244" s="2" t="s">
        <v>69</v>
      </c>
    </row>
    <row r="245">
      <c r="A245" s="2" t="s">
        <v>15201</v>
      </c>
      <c r="B245" s="2" t="s">
        <v>15202</v>
      </c>
      <c r="C245" s="2">
        <v>-721.01</v>
      </c>
      <c r="D245" s="2" t="s">
        <v>69</v>
      </c>
      <c r="E245" s="2">
        <v>-39122.23</v>
      </c>
      <c r="F245" s="2" t="s">
        <v>69</v>
      </c>
    </row>
    <row r="246">
      <c r="A246" s="2" t="s">
        <v>15203</v>
      </c>
      <c r="B246" s="2" t="s">
        <v>15204</v>
      </c>
      <c r="C246" s="2">
        <v>-301.78</v>
      </c>
      <c r="D246" s="2" t="s">
        <v>69</v>
      </c>
      <c r="E246" s="2">
        <v>-39122.23</v>
      </c>
      <c r="F246" s="2" t="s">
        <v>69</v>
      </c>
    </row>
    <row r="247">
      <c r="A247" s="2" t="s">
        <v>15205</v>
      </c>
      <c r="B247" s="2" t="s">
        <v>15206</v>
      </c>
      <c r="C247" s="2">
        <v>-2004.21</v>
      </c>
      <c r="D247" s="2" t="s">
        <v>69</v>
      </c>
      <c r="E247" s="2">
        <v>-39122.23</v>
      </c>
      <c r="F247" s="2" t="s">
        <v>69</v>
      </c>
    </row>
  </sheetData>
  <headerFooter/>
</worksheet>
</file>

<file path=xl/worksheets/sheet23.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1797"/>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7.408538818359375" customWidth="1"/>
    <col min="6" max="6" width="30.026655197143555" customWidth="1"/>
    <col min="7" max="7" width="30.026655197143555" customWidth="1"/>
    <col min="8" max="8" width="16.403675079345703" customWidth="1"/>
    <col min="9" max="9" width="16.403675079345703" customWidth="1"/>
    <col min="10" max="10" width="29.700204849243164" customWidth="1"/>
    <col min="11" max="11" width="29.2370052337646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1572</v>
      </c>
      <c r="B1" s="0">
        <v>-0.0005133487584</v>
      </c>
    </row>
    <row r="2">
      <c r="A2" s="8" t="s">
        <v>1567</v>
      </c>
      <c r="B2" s="8">
        <v>44433</v>
      </c>
      <c r="C2" s="9">
        <f>HYPERLINK(CHAR(35)&amp;CELL("address",INDEX(Holdings!AM1:AM2253,SMALL(IF(COUNTIF(Holdings!A1:A2253,A1),MATCH(B1,Holdings!Y1:Y2253,0),""),ROWS($A$1:A1)))),"Long: MSFSQLTY1 TRS USD R E MSFSQLTY INDEX / Short: MSFSQLTY1 TRS USD P V 00MFEDL0 FEDL01 +1.07 PERCENT")</f>
      </c>
    </row>
    <row r="3">
      <c r="A3" s="1" t="s">
        <v>5034</v>
      </c>
      <c r="B3" s="1" t="s">
        <v>5035</v>
      </c>
      <c r="C3" s="1" t="s">
        <v>5042</v>
      </c>
      <c r="D3" s="1" t="s">
        <v>5050</v>
      </c>
      <c r="E3" s="1" t="s">
        <v>7227</v>
      </c>
      <c r="F3" s="1" t="s">
        <v>5051</v>
      </c>
      <c r="G3" s="1" t="s">
        <v>5052</v>
      </c>
      <c r="H3" s="1" t="s">
        <v>5053</v>
      </c>
      <c r="I3" s="1" t="s">
        <v>5054</v>
      </c>
      <c r="J3" s="1" t="s">
        <v>21</v>
      </c>
      <c r="K3" s="1" t="s">
        <v>5055</v>
      </c>
      <c r="L3" s="1" t="s">
        <v>5056</v>
      </c>
      <c r="M3" s="1" t="s">
        <v>5057</v>
      </c>
      <c r="N3" s="1" t="s">
        <v>5058</v>
      </c>
      <c r="O3" s="1" t="s">
        <v>5059</v>
      </c>
      <c r="P3" s="1" t="s">
        <v>5060</v>
      </c>
      <c r="Q3" s="1" t="s">
        <v>407</v>
      </c>
      <c r="R3" s="1" t="s">
        <v>21</v>
      </c>
      <c r="S3" s="1" t="s">
        <v>5042</v>
      </c>
    </row>
    <row r="4">
      <c r="A4" s="10" t="s">
        <v>2808</v>
      </c>
      <c r="B4" s="2" t="s">
        <v>15583</v>
      </c>
      <c r="C4" s="2">
        <v>-67364.28</v>
      </c>
      <c r="D4" s="10" t="s">
        <v>184</v>
      </c>
      <c r="E4" s="2" t="s">
        <v>14836</v>
      </c>
      <c r="F4" s="10" t="s">
        <v>5062</v>
      </c>
      <c r="G4" s="2" t="s">
        <v>15207</v>
      </c>
      <c r="H4" s="2">
        <v>1.07</v>
      </c>
      <c r="I4" s="2">
        <v>-8174.22</v>
      </c>
      <c r="J4" s="10" t="s">
        <v>69</v>
      </c>
      <c r="K4" s="10" t="s">
        <v>15584</v>
      </c>
      <c r="L4" s="11">
        <v>44651</v>
      </c>
      <c r="M4" s="2">
        <v>0</v>
      </c>
      <c r="N4" s="10" t="s">
        <v>69</v>
      </c>
      <c r="O4" s="2">
        <v>0</v>
      </c>
      <c r="P4" s="10" t="s">
        <v>69</v>
      </c>
      <c r="Q4" s="2">
        <v>8769050.24</v>
      </c>
      <c r="R4" s="10" t="s">
        <v>69</v>
      </c>
      <c r="S4" s="2">
        <v>-67364.28</v>
      </c>
    </row>
    <row r="7">
      <c r="A7" s="12" t="s">
        <v>5065</v>
      </c>
    </row>
    <row r="8">
      <c r="A8" s="1" t="s">
        <v>5066</v>
      </c>
      <c r="B8" s="1" t="s">
        <v>5067</v>
      </c>
      <c r="C8" s="1" t="s">
        <v>5068</v>
      </c>
    </row>
    <row r="9">
      <c r="A9" s="2" t="s">
        <v>15585</v>
      </c>
      <c r="B9" s="2" t="s">
        <v>15586</v>
      </c>
      <c r="C9" s="2"/>
    </row>
    <row r="11">
      <c r="A11" s="1" t="s">
        <v>10</v>
      </c>
      <c r="B11" s="1" t="s">
        <v>5070</v>
      </c>
      <c r="C11" s="1" t="s">
        <v>407</v>
      </c>
      <c r="D11" s="1" t="s">
        <v>21</v>
      </c>
      <c r="E11" s="1" t="s">
        <v>23</v>
      </c>
      <c r="F11" s="1" t="s">
        <v>5071</v>
      </c>
    </row>
    <row r="12">
      <c r="A12" s="2" t="s">
        <v>15587</v>
      </c>
      <c r="B12" s="2" t="s">
        <v>14839</v>
      </c>
      <c r="C12" s="2">
        <v>181.8</v>
      </c>
      <c r="D12" s="2" t="s">
        <v>69</v>
      </c>
      <c r="E12" s="2">
        <v>5794</v>
      </c>
      <c r="F12" s="2" t="s">
        <v>69</v>
      </c>
    </row>
    <row r="13">
      <c r="A13" s="2" t="s">
        <v>15588</v>
      </c>
      <c r="B13" s="2" t="s">
        <v>15589</v>
      </c>
      <c r="C13" s="2">
        <v>-211.82</v>
      </c>
      <c r="D13" s="2" t="s">
        <v>69</v>
      </c>
      <c r="E13" s="2">
        <v>-41479.37</v>
      </c>
      <c r="F13" s="2" t="s">
        <v>69</v>
      </c>
    </row>
    <row r="14">
      <c r="A14" s="2" t="s">
        <v>15590</v>
      </c>
      <c r="B14" s="2" t="s">
        <v>15591</v>
      </c>
      <c r="C14" s="2">
        <v>-1030.49</v>
      </c>
      <c r="D14" s="2" t="s">
        <v>69</v>
      </c>
      <c r="E14" s="2">
        <v>-34068.16</v>
      </c>
      <c r="F14" s="2" t="s">
        <v>69</v>
      </c>
    </row>
    <row r="15">
      <c r="A15" s="2" t="s">
        <v>7236</v>
      </c>
      <c r="B15" s="2" t="s">
        <v>14841</v>
      </c>
      <c r="C15" s="2">
        <v>-2434.49</v>
      </c>
      <c r="D15" s="2" t="s">
        <v>69</v>
      </c>
      <c r="E15" s="2">
        <v>-97306.44</v>
      </c>
      <c r="F15" s="2" t="s">
        <v>69</v>
      </c>
    </row>
    <row r="16">
      <c r="A16" s="2" t="s">
        <v>7240</v>
      </c>
      <c r="B16" s="2" t="s">
        <v>14842</v>
      </c>
      <c r="C16" s="2">
        <v>-1689.87</v>
      </c>
      <c r="D16" s="2" t="s">
        <v>69</v>
      </c>
      <c r="E16" s="2">
        <v>-46910.79</v>
      </c>
      <c r="F16" s="2" t="s">
        <v>69</v>
      </c>
    </row>
    <row r="17">
      <c r="A17" s="2" t="s">
        <v>5078</v>
      </c>
      <c r="B17" s="2" t="s">
        <v>15592</v>
      </c>
      <c r="C17" s="2">
        <v>341.3</v>
      </c>
      <c r="D17" s="2" t="s">
        <v>69</v>
      </c>
      <c r="E17" s="2">
        <v>39566.78</v>
      </c>
      <c r="F17" s="2" t="s">
        <v>69</v>
      </c>
    </row>
    <row r="18">
      <c r="A18" s="2" t="s">
        <v>15593</v>
      </c>
      <c r="B18" s="2" t="s">
        <v>15594</v>
      </c>
      <c r="C18" s="2">
        <v>351.7</v>
      </c>
      <c r="D18" s="2" t="s">
        <v>69</v>
      </c>
      <c r="E18" s="2">
        <v>39615.57</v>
      </c>
      <c r="F18" s="2" t="s">
        <v>69</v>
      </c>
    </row>
    <row r="19">
      <c r="A19" s="2" t="s">
        <v>15595</v>
      </c>
      <c r="B19" s="2" t="s">
        <v>15596</v>
      </c>
      <c r="C19" s="2">
        <v>52.83</v>
      </c>
      <c r="D19" s="2" t="s">
        <v>69</v>
      </c>
      <c r="E19" s="2">
        <v>16489.74</v>
      </c>
      <c r="F19" s="2" t="s">
        <v>69</v>
      </c>
    </row>
    <row r="20">
      <c r="A20" s="2" t="s">
        <v>7252</v>
      </c>
      <c r="B20" s="2" t="s">
        <v>15597</v>
      </c>
      <c r="C20" s="2">
        <v>-241.92</v>
      </c>
      <c r="D20" s="2" t="s">
        <v>69</v>
      </c>
      <c r="E20" s="2">
        <v>-15180.76</v>
      </c>
      <c r="F20" s="2" t="s">
        <v>69</v>
      </c>
    </row>
    <row r="21">
      <c r="A21" s="2" t="s">
        <v>15598</v>
      </c>
      <c r="B21" s="2" t="s">
        <v>15599</v>
      </c>
      <c r="C21" s="2">
        <v>-88.76</v>
      </c>
      <c r="D21" s="2" t="s">
        <v>69</v>
      </c>
      <c r="E21" s="2">
        <v>-1949.18</v>
      </c>
      <c r="F21" s="2" t="s">
        <v>69</v>
      </c>
    </row>
    <row r="22">
      <c r="A22" s="2" t="s">
        <v>15600</v>
      </c>
      <c r="B22" s="2" t="s">
        <v>15601</v>
      </c>
      <c r="C22" s="2">
        <v>265.07</v>
      </c>
      <c r="D22" s="2" t="s">
        <v>69</v>
      </c>
      <c r="E22" s="2">
        <v>78141.14</v>
      </c>
      <c r="F22" s="2" t="s">
        <v>69</v>
      </c>
    </row>
    <row r="23">
      <c r="A23" s="2" t="s">
        <v>15602</v>
      </c>
      <c r="B23" s="2" t="s">
        <v>15603</v>
      </c>
      <c r="C23" s="2">
        <v>611.23</v>
      </c>
      <c r="D23" s="2" t="s">
        <v>69</v>
      </c>
      <c r="E23" s="2">
        <v>58336.02</v>
      </c>
      <c r="F23" s="2" t="s">
        <v>69</v>
      </c>
    </row>
    <row r="24">
      <c r="A24" s="2" t="s">
        <v>15604</v>
      </c>
      <c r="B24" s="2" t="s">
        <v>15605</v>
      </c>
      <c r="C24" s="2">
        <v>93.18</v>
      </c>
      <c r="D24" s="2" t="s">
        <v>69</v>
      </c>
      <c r="E24" s="2">
        <v>4603.3</v>
      </c>
      <c r="F24" s="2" t="s">
        <v>69</v>
      </c>
    </row>
    <row r="25">
      <c r="A25" s="2" t="s">
        <v>15313</v>
      </c>
      <c r="B25" s="2" t="s">
        <v>15314</v>
      </c>
      <c r="C25" s="2">
        <v>-1013.08</v>
      </c>
      <c r="D25" s="2" t="s">
        <v>69</v>
      </c>
      <c r="E25" s="2">
        <v>-27768.51</v>
      </c>
      <c r="F25" s="2" t="s">
        <v>69</v>
      </c>
    </row>
    <row r="26">
      <c r="A26" s="2" t="s">
        <v>10769</v>
      </c>
      <c r="B26" s="2" t="s">
        <v>15606</v>
      </c>
      <c r="C26" s="2">
        <v>-157.43</v>
      </c>
      <c r="D26" s="2" t="s">
        <v>69</v>
      </c>
      <c r="E26" s="2">
        <v>-7116.03</v>
      </c>
      <c r="F26" s="2" t="s">
        <v>69</v>
      </c>
    </row>
    <row r="27">
      <c r="A27" s="2" t="s">
        <v>15607</v>
      </c>
      <c r="B27" s="2" t="s">
        <v>15608</v>
      </c>
      <c r="C27" s="2">
        <v>148.14</v>
      </c>
      <c r="D27" s="2" t="s">
        <v>69</v>
      </c>
      <c r="E27" s="2">
        <v>86755.81</v>
      </c>
      <c r="F27" s="2" t="s">
        <v>69</v>
      </c>
    </row>
    <row r="28">
      <c r="A28" s="2" t="s">
        <v>10770</v>
      </c>
      <c r="B28" s="2" t="s">
        <v>15609</v>
      </c>
      <c r="C28" s="2">
        <v>-1371.19</v>
      </c>
      <c r="D28" s="2" t="s">
        <v>69</v>
      </c>
      <c r="E28" s="2">
        <v>-14795.17</v>
      </c>
      <c r="F28" s="2" t="s">
        <v>69</v>
      </c>
    </row>
    <row r="29">
      <c r="A29" s="2" t="s">
        <v>15315</v>
      </c>
      <c r="B29" s="2" t="s">
        <v>15316</v>
      </c>
      <c r="C29" s="2">
        <v>933.58</v>
      </c>
      <c r="D29" s="2" t="s">
        <v>69</v>
      </c>
      <c r="E29" s="2">
        <v>87690.94</v>
      </c>
      <c r="F29" s="2" t="s">
        <v>69</v>
      </c>
    </row>
    <row r="30">
      <c r="A30" s="2" t="s">
        <v>15610</v>
      </c>
      <c r="B30" s="2" t="s">
        <v>15611</v>
      </c>
      <c r="C30" s="2">
        <v>-566.75</v>
      </c>
      <c r="D30" s="2" t="s">
        <v>69</v>
      </c>
      <c r="E30" s="2">
        <v>-14775.3</v>
      </c>
      <c r="F30" s="2" t="s">
        <v>69</v>
      </c>
    </row>
    <row r="31">
      <c r="A31" s="2" t="s">
        <v>7308</v>
      </c>
      <c r="B31" s="2" t="s">
        <v>15612</v>
      </c>
      <c r="C31" s="2">
        <v>170.86</v>
      </c>
      <c r="D31" s="2" t="s">
        <v>69</v>
      </c>
      <c r="E31" s="2">
        <v>22276.32</v>
      </c>
      <c r="F31" s="2" t="s">
        <v>69</v>
      </c>
    </row>
    <row r="32">
      <c r="A32" s="2" t="s">
        <v>15613</v>
      </c>
      <c r="B32" s="2" t="s">
        <v>15614</v>
      </c>
      <c r="C32" s="2">
        <v>259.01</v>
      </c>
      <c r="D32" s="2" t="s">
        <v>69</v>
      </c>
      <c r="E32" s="2">
        <v>38283.66</v>
      </c>
      <c r="F32" s="2" t="s">
        <v>69</v>
      </c>
    </row>
    <row r="33">
      <c r="A33" s="2" t="s">
        <v>15615</v>
      </c>
      <c r="B33" s="2" t="s">
        <v>15616</v>
      </c>
      <c r="C33" s="2">
        <v>103.21</v>
      </c>
      <c r="D33" s="2" t="s">
        <v>69</v>
      </c>
      <c r="E33" s="2">
        <v>5687.89</v>
      </c>
      <c r="F33" s="2" t="s">
        <v>69</v>
      </c>
    </row>
    <row r="34">
      <c r="A34" s="2" t="s">
        <v>15617</v>
      </c>
      <c r="B34" s="2" t="s">
        <v>15618</v>
      </c>
      <c r="C34" s="2">
        <v>1956.92</v>
      </c>
      <c r="D34" s="2" t="s">
        <v>69</v>
      </c>
      <c r="E34" s="2">
        <v>33052.37</v>
      </c>
      <c r="F34" s="2" t="s">
        <v>69</v>
      </c>
    </row>
    <row r="35">
      <c r="A35" s="2" t="s">
        <v>7316</v>
      </c>
      <c r="B35" s="2" t="s">
        <v>15211</v>
      </c>
      <c r="C35" s="2">
        <v>48.39</v>
      </c>
      <c r="D35" s="2" t="s">
        <v>69</v>
      </c>
      <c r="E35" s="2">
        <v>3411.06</v>
      </c>
      <c r="F35" s="2" t="s">
        <v>69</v>
      </c>
    </row>
    <row r="36">
      <c r="A36" s="2" t="s">
        <v>15619</v>
      </c>
      <c r="B36" s="2" t="s">
        <v>15620</v>
      </c>
      <c r="C36" s="2">
        <v>-281</v>
      </c>
      <c r="D36" s="2" t="s">
        <v>69</v>
      </c>
      <c r="E36" s="2">
        <v>-11729.09</v>
      </c>
      <c r="F36" s="2" t="s">
        <v>69</v>
      </c>
    </row>
    <row r="37">
      <c r="A37" s="2" t="s">
        <v>15621</v>
      </c>
      <c r="B37" s="2" t="s">
        <v>15622</v>
      </c>
      <c r="C37" s="2">
        <v>43.47</v>
      </c>
      <c r="D37" s="2" t="s">
        <v>69</v>
      </c>
      <c r="E37" s="2">
        <v>12506.09</v>
      </c>
      <c r="F37" s="2" t="s">
        <v>69</v>
      </c>
    </row>
    <row r="38">
      <c r="A38" s="2" t="s">
        <v>15623</v>
      </c>
      <c r="B38" s="2" t="s">
        <v>15624</v>
      </c>
      <c r="C38" s="2">
        <v>331.98</v>
      </c>
      <c r="D38" s="2" t="s">
        <v>69</v>
      </c>
      <c r="E38" s="2">
        <v>38708.71</v>
      </c>
      <c r="F38" s="2" t="s">
        <v>69</v>
      </c>
    </row>
    <row r="39">
      <c r="A39" s="2" t="s">
        <v>15625</v>
      </c>
      <c r="B39" s="2" t="s">
        <v>15626</v>
      </c>
      <c r="C39" s="2">
        <v>-386.26</v>
      </c>
      <c r="D39" s="2" t="s">
        <v>69</v>
      </c>
      <c r="E39" s="2">
        <v>-23295.3</v>
      </c>
      <c r="F39" s="2" t="s">
        <v>69</v>
      </c>
    </row>
    <row r="40">
      <c r="A40" s="2" t="s">
        <v>15627</v>
      </c>
      <c r="B40" s="2" t="s">
        <v>15628</v>
      </c>
      <c r="C40" s="2">
        <v>-74.67</v>
      </c>
      <c r="D40" s="2" t="s">
        <v>69</v>
      </c>
      <c r="E40" s="2">
        <v>-12578.84</v>
      </c>
      <c r="F40" s="2" t="s">
        <v>69</v>
      </c>
    </row>
    <row r="41">
      <c r="A41" s="2" t="s">
        <v>10794</v>
      </c>
      <c r="B41" s="2" t="s">
        <v>15629</v>
      </c>
      <c r="C41" s="2">
        <v>-314.49</v>
      </c>
      <c r="D41" s="2" t="s">
        <v>69</v>
      </c>
      <c r="E41" s="2">
        <v>-11585.8</v>
      </c>
      <c r="F41" s="2" t="s">
        <v>69</v>
      </c>
    </row>
    <row r="42">
      <c r="A42" s="2" t="s">
        <v>14853</v>
      </c>
      <c r="B42" s="2" t="s">
        <v>14854</v>
      </c>
      <c r="C42" s="2">
        <v>53.08</v>
      </c>
      <c r="D42" s="2" t="s">
        <v>69</v>
      </c>
      <c r="E42" s="2">
        <v>9657.04</v>
      </c>
      <c r="F42" s="2" t="s">
        <v>69</v>
      </c>
    </row>
    <row r="43">
      <c r="A43" s="2" t="s">
        <v>15630</v>
      </c>
      <c r="B43" s="2" t="s">
        <v>15631</v>
      </c>
      <c r="C43" s="2">
        <v>67.46</v>
      </c>
      <c r="D43" s="2" t="s">
        <v>69</v>
      </c>
      <c r="E43" s="2">
        <v>41219.09</v>
      </c>
      <c r="F43" s="2" t="s">
        <v>69</v>
      </c>
    </row>
    <row r="44">
      <c r="A44" s="2" t="s">
        <v>15632</v>
      </c>
      <c r="B44" s="2" t="s">
        <v>15633</v>
      </c>
      <c r="C44" s="2">
        <v>27.83</v>
      </c>
      <c r="D44" s="2" t="s">
        <v>69</v>
      </c>
      <c r="E44" s="2">
        <v>18564.7</v>
      </c>
      <c r="F44" s="2" t="s">
        <v>69</v>
      </c>
    </row>
    <row r="45">
      <c r="A45" s="2" t="s">
        <v>10796</v>
      </c>
      <c r="B45" s="2" t="s">
        <v>14855</v>
      </c>
      <c r="C45" s="2">
        <v>-91.05</v>
      </c>
      <c r="D45" s="2" t="s">
        <v>69</v>
      </c>
      <c r="E45" s="2">
        <v>-1898.33</v>
      </c>
      <c r="F45" s="2" t="s">
        <v>69</v>
      </c>
    </row>
    <row r="46">
      <c r="A46" s="2" t="s">
        <v>15634</v>
      </c>
      <c r="B46" s="2" t="s">
        <v>15635</v>
      </c>
      <c r="C46" s="2">
        <v>-83.43</v>
      </c>
      <c r="D46" s="2" t="s">
        <v>69</v>
      </c>
      <c r="E46" s="2">
        <v>-16185.14</v>
      </c>
      <c r="F46" s="2" t="s">
        <v>69</v>
      </c>
    </row>
    <row r="47">
      <c r="A47" s="2" t="s">
        <v>15636</v>
      </c>
      <c r="B47" s="2" t="s">
        <v>15637</v>
      </c>
      <c r="C47" s="2">
        <v>-15.28</v>
      </c>
      <c r="D47" s="2" t="s">
        <v>69</v>
      </c>
      <c r="E47" s="2">
        <v>-1069.18</v>
      </c>
      <c r="F47" s="2" t="s">
        <v>69</v>
      </c>
    </row>
    <row r="48">
      <c r="A48" s="2" t="s">
        <v>14856</v>
      </c>
      <c r="B48" s="2" t="s">
        <v>14857</v>
      </c>
      <c r="C48" s="2">
        <v>-591.48</v>
      </c>
      <c r="D48" s="2" t="s">
        <v>69</v>
      </c>
      <c r="E48" s="2">
        <v>-61625.91</v>
      </c>
      <c r="F48" s="2" t="s">
        <v>69</v>
      </c>
    </row>
    <row r="49">
      <c r="A49" s="2" t="s">
        <v>15638</v>
      </c>
      <c r="B49" s="2" t="s">
        <v>15639</v>
      </c>
      <c r="C49" s="2">
        <v>152.47</v>
      </c>
      <c r="D49" s="2" t="s">
        <v>69</v>
      </c>
      <c r="E49" s="2">
        <v>8501.55</v>
      </c>
      <c r="F49" s="2" t="s">
        <v>69</v>
      </c>
    </row>
    <row r="50">
      <c r="A50" s="2" t="s">
        <v>15640</v>
      </c>
      <c r="B50" s="2" t="s">
        <v>15641</v>
      </c>
      <c r="C50" s="2">
        <v>265.58</v>
      </c>
      <c r="D50" s="2" t="s">
        <v>69</v>
      </c>
      <c r="E50" s="2">
        <v>34642.64</v>
      </c>
      <c r="F50" s="2" t="s">
        <v>69</v>
      </c>
    </row>
    <row r="51">
      <c r="A51" s="2" t="s">
        <v>15642</v>
      </c>
      <c r="B51" s="2" t="s">
        <v>15643</v>
      </c>
      <c r="C51" s="2">
        <v>25.46</v>
      </c>
      <c r="D51" s="2" t="s">
        <v>69</v>
      </c>
      <c r="E51" s="2">
        <v>62176.64</v>
      </c>
      <c r="F51" s="2" t="s">
        <v>69</v>
      </c>
    </row>
    <row r="52">
      <c r="A52" s="2" t="s">
        <v>14860</v>
      </c>
      <c r="B52" s="2" t="s">
        <v>14861</v>
      </c>
      <c r="C52" s="2">
        <v>290.67</v>
      </c>
      <c r="D52" s="2" t="s">
        <v>69</v>
      </c>
      <c r="E52" s="2">
        <v>9923.46</v>
      </c>
      <c r="F52" s="2" t="s">
        <v>69</v>
      </c>
    </row>
    <row r="53">
      <c r="A53" s="2" t="s">
        <v>7370</v>
      </c>
      <c r="B53" s="2" t="s">
        <v>15644</v>
      </c>
      <c r="C53" s="2">
        <v>-97.29</v>
      </c>
      <c r="D53" s="2" t="s">
        <v>69</v>
      </c>
      <c r="E53" s="2">
        <v>-6325.91</v>
      </c>
      <c r="F53" s="2" t="s">
        <v>69</v>
      </c>
    </row>
    <row r="54">
      <c r="A54" s="2" t="s">
        <v>15317</v>
      </c>
      <c r="B54" s="2" t="s">
        <v>15318</v>
      </c>
      <c r="C54" s="2">
        <v>457.43</v>
      </c>
      <c r="D54" s="2" t="s">
        <v>69</v>
      </c>
      <c r="E54" s="2">
        <v>21810.1</v>
      </c>
      <c r="F54" s="2" t="s">
        <v>69</v>
      </c>
    </row>
    <row r="55">
      <c r="A55" s="2" t="s">
        <v>15645</v>
      </c>
      <c r="B55" s="2" t="s">
        <v>15646</v>
      </c>
      <c r="C55" s="2">
        <v>11.07</v>
      </c>
      <c r="D55" s="2" t="s">
        <v>69</v>
      </c>
      <c r="E55" s="2">
        <v>38078.06</v>
      </c>
      <c r="F55" s="2" t="s">
        <v>69</v>
      </c>
    </row>
    <row r="56">
      <c r="A56" s="2" t="s">
        <v>10808</v>
      </c>
      <c r="B56" s="2" t="s">
        <v>15212</v>
      </c>
      <c r="C56" s="2">
        <v>-6680.89</v>
      </c>
      <c r="D56" s="2" t="s">
        <v>69</v>
      </c>
      <c r="E56" s="2">
        <v>-378672.63</v>
      </c>
      <c r="F56" s="2" t="s">
        <v>69</v>
      </c>
    </row>
    <row r="57">
      <c r="A57" s="2" t="s">
        <v>7386</v>
      </c>
      <c r="B57" s="2" t="s">
        <v>14862</v>
      </c>
      <c r="C57" s="2">
        <v>-151.32</v>
      </c>
      <c r="D57" s="2" t="s">
        <v>69</v>
      </c>
      <c r="E57" s="2">
        <v>-10108.13</v>
      </c>
      <c r="F57" s="2" t="s">
        <v>69</v>
      </c>
    </row>
    <row r="58">
      <c r="A58" s="2" t="s">
        <v>12413</v>
      </c>
      <c r="B58" s="2" t="s">
        <v>15647</v>
      </c>
      <c r="C58" s="2">
        <v>-565.81</v>
      </c>
      <c r="D58" s="2" t="s">
        <v>69</v>
      </c>
      <c r="E58" s="2">
        <v>-6484.17</v>
      </c>
      <c r="F58" s="2" t="s">
        <v>69</v>
      </c>
    </row>
    <row r="59">
      <c r="A59" s="2" t="s">
        <v>15319</v>
      </c>
      <c r="B59" s="2" t="s">
        <v>15320</v>
      </c>
      <c r="C59" s="2">
        <v>129.72</v>
      </c>
      <c r="D59" s="2" t="s">
        <v>69</v>
      </c>
      <c r="E59" s="2">
        <v>10035.52</v>
      </c>
      <c r="F59" s="2" t="s">
        <v>69</v>
      </c>
    </row>
    <row r="60">
      <c r="A60" s="2" t="s">
        <v>15648</v>
      </c>
      <c r="B60" s="2" t="s">
        <v>15649</v>
      </c>
      <c r="C60" s="2">
        <v>33.33</v>
      </c>
      <c r="D60" s="2" t="s">
        <v>69</v>
      </c>
      <c r="E60" s="2">
        <v>8163.06</v>
      </c>
      <c r="F60" s="2" t="s">
        <v>69</v>
      </c>
    </row>
    <row r="61">
      <c r="A61" s="2" t="s">
        <v>15650</v>
      </c>
      <c r="B61" s="2" t="s">
        <v>15651</v>
      </c>
      <c r="C61" s="2">
        <v>115.09</v>
      </c>
      <c r="D61" s="2" t="s">
        <v>69</v>
      </c>
      <c r="E61" s="2">
        <v>9211.96</v>
      </c>
      <c r="F61" s="2" t="s">
        <v>69</v>
      </c>
    </row>
    <row r="62">
      <c r="A62" s="2" t="s">
        <v>15652</v>
      </c>
      <c r="B62" s="2" t="s">
        <v>15653</v>
      </c>
      <c r="C62" s="2">
        <v>-305.58</v>
      </c>
      <c r="D62" s="2" t="s">
        <v>69</v>
      </c>
      <c r="E62" s="2">
        <v>-3162.76</v>
      </c>
      <c r="F62" s="2" t="s">
        <v>69</v>
      </c>
    </row>
    <row r="63">
      <c r="A63" s="2" t="s">
        <v>15654</v>
      </c>
      <c r="B63" s="2" t="s">
        <v>15655</v>
      </c>
      <c r="C63" s="2">
        <v>-165.55</v>
      </c>
      <c r="D63" s="2" t="s">
        <v>69</v>
      </c>
      <c r="E63" s="2">
        <v>-7734.35</v>
      </c>
      <c r="F63" s="2" t="s">
        <v>69</v>
      </c>
    </row>
    <row r="64">
      <c r="A64" s="2" t="s">
        <v>15656</v>
      </c>
      <c r="B64" s="2" t="s">
        <v>15657</v>
      </c>
      <c r="C64" s="2">
        <v>194.4</v>
      </c>
      <c r="D64" s="2" t="s">
        <v>69</v>
      </c>
      <c r="E64" s="2">
        <v>16444.42</v>
      </c>
      <c r="F64" s="2" t="s">
        <v>69</v>
      </c>
    </row>
    <row r="65">
      <c r="A65" s="2" t="s">
        <v>7396</v>
      </c>
      <c r="B65" s="2" t="s">
        <v>15658</v>
      </c>
      <c r="C65" s="2">
        <v>191.11</v>
      </c>
      <c r="D65" s="2" t="s">
        <v>69</v>
      </c>
      <c r="E65" s="2">
        <v>7424.46</v>
      </c>
      <c r="F65" s="2" t="s">
        <v>69</v>
      </c>
    </row>
    <row r="66">
      <c r="A66" s="2" t="s">
        <v>15659</v>
      </c>
      <c r="B66" s="2" t="s">
        <v>15660</v>
      </c>
      <c r="C66" s="2">
        <v>-657.58</v>
      </c>
      <c r="D66" s="2" t="s">
        <v>69</v>
      </c>
      <c r="E66" s="2">
        <v>-31300.75</v>
      </c>
      <c r="F66" s="2" t="s">
        <v>69</v>
      </c>
    </row>
    <row r="67">
      <c r="A67" s="2" t="s">
        <v>15661</v>
      </c>
      <c r="B67" s="2" t="s">
        <v>15662</v>
      </c>
      <c r="C67" s="2">
        <v>33.5</v>
      </c>
      <c r="D67" s="2" t="s">
        <v>69</v>
      </c>
      <c r="E67" s="2">
        <v>4976.56</v>
      </c>
      <c r="F67" s="2" t="s">
        <v>69</v>
      </c>
    </row>
    <row r="68">
      <c r="A68" s="2" t="s">
        <v>15663</v>
      </c>
      <c r="B68" s="2" t="s">
        <v>15141</v>
      </c>
      <c r="C68" s="2">
        <v>271.55</v>
      </c>
      <c r="D68" s="2" t="s">
        <v>69</v>
      </c>
      <c r="E68" s="2">
        <v>9422.95</v>
      </c>
      <c r="F68" s="2" t="s">
        <v>69</v>
      </c>
    </row>
    <row r="69">
      <c r="A69" s="2" t="s">
        <v>7400</v>
      </c>
      <c r="B69" s="2" t="s">
        <v>15664</v>
      </c>
      <c r="C69" s="2">
        <v>16.39</v>
      </c>
      <c r="D69" s="2" t="s">
        <v>69</v>
      </c>
      <c r="E69" s="2">
        <v>1303.9</v>
      </c>
      <c r="F69" s="2" t="s">
        <v>69</v>
      </c>
    </row>
    <row r="70">
      <c r="A70" s="2" t="s">
        <v>15665</v>
      </c>
      <c r="B70" s="2" t="s">
        <v>15666</v>
      </c>
      <c r="C70" s="2">
        <v>38.97</v>
      </c>
      <c r="D70" s="2" t="s">
        <v>69</v>
      </c>
      <c r="E70" s="2">
        <v>10526.73</v>
      </c>
      <c r="F70" s="2" t="s">
        <v>69</v>
      </c>
    </row>
    <row r="71">
      <c r="A71" s="2" t="s">
        <v>15667</v>
      </c>
      <c r="B71" s="2" t="s">
        <v>15668</v>
      </c>
      <c r="C71" s="2">
        <v>65.14</v>
      </c>
      <c r="D71" s="2" t="s">
        <v>69</v>
      </c>
      <c r="E71" s="2">
        <v>10039.49</v>
      </c>
      <c r="F71" s="2" t="s">
        <v>69</v>
      </c>
    </row>
    <row r="72">
      <c r="A72" s="2" t="s">
        <v>5198</v>
      </c>
      <c r="B72" s="2" t="s">
        <v>15669</v>
      </c>
      <c r="C72" s="2">
        <v>-250.75</v>
      </c>
      <c r="D72" s="2" t="s">
        <v>69</v>
      </c>
      <c r="E72" s="2">
        <v>-9490.95</v>
      </c>
      <c r="F72" s="2" t="s">
        <v>69</v>
      </c>
    </row>
    <row r="73">
      <c r="A73" s="2" t="s">
        <v>15323</v>
      </c>
      <c r="B73" s="2" t="s">
        <v>15324</v>
      </c>
      <c r="C73" s="2">
        <v>-133.72</v>
      </c>
      <c r="D73" s="2" t="s">
        <v>69</v>
      </c>
      <c r="E73" s="2">
        <v>-33280.87</v>
      </c>
      <c r="F73" s="2" t="s">
        <v>69</v>
      </c>
    </row>
    <row r="74">
      <c r="A74" s="2" t="s">
        <v>15670</v>
      </c>
      <c r="B74" s="2" t="s">
        <v>15671</v>
      </c>
      <c r="C74" s="2">
        <v>-1718.36</v>
      </c>
      <c r="D74" s="2" t="s">
        <v>69</v>
      </c>
      <c r="E74" s="2">
        <v>-16565.02</v>
      </c>
      <c r="F74" s="2" t="s">
        <v>69</v>
      </c>
    </row>
    <row r="75">
      <c r="A75" s="2" t="s">
        <v>15325</v>
      </c>
      <c r="B75" s="2" t="s">
        <v>15326</v>
      </c>
      <c r="C75" s="2">
        <v>533.64</v>
      </c>
      <c r="D75" s="2" t="s">
        <v>69</v>
      </c>
      <c r="E75" s="2">
        <v>36506.4</v>
      </c>
      <c r="F75" s="2" t="s">
        <v>69</v>
      </c>
    </row>
    <row r="76">
      <c r="A76" s="2" t="s">
        <v>15672</v>
      </c>
      <c r="B76" s="2" t="s">
        <v>14866</v>
      </c>
      <c r="C76" s="2">
        <v>-298.25</v>
      </c>
      <c r="D76" s="2" t="s">
        <v>69</v>
      </c>
      <c r="E76" s="2">
        <v>-4882.34</v>
      </c>
      <c r="F76" s="2" t="s">
        <v>69</v>
      </c>
    </row>
    <row r="77">
      <c r="A77" s="2" t="s">
        <v>15673</v>
      </c>
      <c r="B77" s="2" t="s">
        <v>15674</v>
      </c>
      <c r="C77" s="2">
        <v>-1389.99</v>
      </c>
      <c r="D77" s="2" t="s">
        <v>69</v>
      </c>
      <c r="E77" s="2">
        <v>-74086.34</v>
      </c>
      <c r="F77" s="2" t="s">
        <v>69</v>
      </c>
    </row>
    <row r="78">
      <c r="A78" s="2" t="s">
        <v>15675</v>
      </c>
      <c r="B78" s="2" t="s">
        <v>15676</v>
      </c>
      <c r="C78" s="2">
        <v>108.17</v>
      </c>
      <c r="D78" s="2" t="s">
        <v>69</v>
      </c>
      <c r="E78" s="2">
        <v>37541.22</v>
      </c>
      <c r="F78" s="2" t="s">
        <v>69</v>
      </c>
    </row>
    <row r="79">
      <c r="A79" s="2" t="s">
        <v>15677</v>
      </c>
      <c r="B79" s="2" t="s">
        <v>15678</v>
      </c>
      <c r="C79" s="2">
        <v>200.01</v>
      </c>
      <c r="D79" s="2" t="s">
        <v>69</v>
      </c>
      <c r="E79" s="2">
        <v>2078.07</v>
      </c>
      <c r="F79" s="2" t="s">
        <v>69</v>
      </c>
    </row>
    <row r="80">
      <c r="A80" s="2" t="s">
        <v>14869</v>
      </c>
      <c r="B80" s="2" t="s">
        <v>14870</v>
      </c>
      <c r="C80" s="2">
        <v>-727.65</v>
      </c>
      <c r="D80" s="2" t="s">
        <v>69</v>
      </c>
      <c r="E80" s="2">
        <v>-10936.6</v>
      </c>
      <c r="F80" s="2" t="s">
        <v>69</v>
      </c>
    </row>
    <row r="81">
      <c r="A81" s="2" t="s">
        <v>13585</v>
      </c>
      <c r="B81" s="2" t="s">
        <v>15679</v>
      </c>
      <c r="C81" s="2">
        <v>224.18</v>
      </c>
      <c r="D81" s="2" t="s">
        <v>69</v>
      </c>
      <c r="E81" s="2">
        <v>16154.75</v>
      </c>
      <c r="F81" s="2" t="s">
        <v>69</v>
      </c>
    </row>
    <row r="82">
      <c r="A82" s="2" t="s">
        <v>15680</v>
      </c>
      <c r="B82" s="2" t="s">
        <v>15328</v>
      </c>
      <c r="C82" s="2">
        <v>-704.93</v>
      </c>
      <c r="D82" s="2" t="s">
        <v>69</v>
      </c>
      <c r="E82" s="2">
        <v>-15247.73</v>
      </c>
      <c r="F82" s="2" t="s">
        <v>69</v>
      </c>
    </row>
    <row r="83">
      <c r="A83" s="2" t="s">
        <v>15681</v>
      </c>
      <c r="B83" s="2" t="s">
        <v>15682</v>
      </c>
      <c r="C83" s="2">
        <v>-456.28</v>
      </c>
      <c r="D83" s="2" t="s">
        <v>69</v>
      </c>
      <c r="E83" s="2">
        <v>-3061.65</v>
      </c>
      <c r="F83" s="2" t="s">
        <v>69</v>
      </c>
    </row>
    <row r="84">
      <c r="A84" s="2" t="s">
        <v>15683</v>
      </c>
      <c r="B84" s="2" t="s">
        <v>15684</v>
      </c>
      <c r="C84" s="2">
        <v>-678.06</v>
      </c>
      <c r="D84" s="2" t="s">
        <v>69</v>
      </c>
      <c r="E84" s="2">
        <v>-42853.21</v>
      </c>
      <c r="F84" s="2" t="s">
        <v>69</v>
      </c>
    </row>
    <row r="85">
      <c r="A85" s="2" t="s">
        <v>10829</v>
      </c>
      <c r="B85" s="2" t="s">
        <v>15685</v>
      </c>
      <c r="C85" s="2">
        <v>68.49</v>
      </c>
      <c r="D85" s="2" t="s">
        <v>69</v>
      </c>
      <c r="E85" s="2">
        <v>1756.66</v>
      </c>
      <c r="F85" s="2" t="s">
        <v>69</v>
      </c>
    </row>
    <row r="86">
      <c r="A86" s="2" t="s">
        <v>15686</v>
      </c>
      <c r="B86" s="2" t="s">
        <v>15687</v>
      </c>
      <c r="C86" s="2">
        <v>-313.37</v>
      </c>
      <c r="D86" s="2" t="s">
        <v>69</v>
      </c>
      <c r="E86" s="2">
        <v>-4998.18</v>
      </c>
      <c r="F86" s="2" t="s">
        <v>69</v>
      </c>
    </row>
    <row r="87">
      <c r="A87" s="2" t="s">
        <v>7438</v>
      </c>
      <c r="B87" s="2" t="s">
        <v>14872</v>
      </c>
      <c r="C87" s="2">
        <v>36.08</v>
      </c>
      <c r="D87" s="2" t="s">
        <v>69</v>
      </c>
      <c r="E87" s="2">
        <v>5093.87</v>
      </c>
      <c r="F87" s="2" t="s">
        <v>69</v>
      </c>
    </row>
    <row r="88">
      <c r="A88" s="2" t="s">
        <v>15688</v>
      </c>
      <c r="B88" s="2" t="s">
        <v>15689</v>
      </c>
      <c r="C88" s="2">
        <v>-324.82</v>
      </c>
      <c r="D88" s="2" t="s">
        <v>69</v>
      </c>
      <c r="E88" s="2">
        <v>-4956.82</v>
      </c>
      <c r="F88" s="2" t="s">
        <v>69</v>
      </c>
    </row>
    <row r="89">
      <c r="A89" s="2" t="s">
        <v>15690</v>
      </c>
      <c r="B89" s="2" t="s">
        <v>15691</v>
      </c>
      <c r="C89" s="2">
        <v>599.77</v>
      </c>
      <c r="D89" s="2" t="s">
        <v>69</v>
      </c>
      <c r="E89" s="2">
        <v>82143.92</v>
      </c>
      <c r="F89" s="2" t="s">
        <v>69</v>
      </c>
    </row>
    <row r="90">
      <c r="A90" s="2" t="s">
        <v>7444</v>
      </c>
      <c r="B90" s="2" t="s">
        <v>15692</v>
      </c>
      <c r="C90" s="2">
        <v>12.98</v>
      </c>
      <c r="D90" s="2" t="s">
        <v>69</v>
      </c>
      <c r="E90" s="2">
        <v>1828.14</v>
      </c>
      <c r="F90" s="2" t="s">
        <v>69</v>
      </c>
    </row>
    <row r="91">
      <c r="A91" s="2" t="s">
        <v>15693</v>
      </c>
      <c r="B91" s="2" t="s">
        <v>15694</v>
      </c>
      <c r="C91" s="2">
        <v>58.58</v>
      </c>
      <c r="D91" s="2" t="s">
        <v>69</v>
      </c>
      <c r="E91" s="2">
        <v>2677.27</v>
      </c>
      <c r="F91" s="2" t="s">
        <v>69</v>
      </c>
    </row>
    <row r="92">
      <c r="A92" s="2" t="s">
        <v>5234</v>
      </c>
      <c r="B92" s="2" t="s">
        <v>15695</v>
      </c>
      <c r="C92" s="2">
        <v>-460.72</v>
      </c>
      <c r="D92" s="2" t="s">
        <v>69</v>
      </c>
      <c r="E92" s="2">
        <v>-17161.83</v>
      </c>
      <c r="F92" s="2" t="s">
        <v>69</v>
      </c>
    </row>
    <row r="93">
      <c r="A93" s="2" t="s">
        <v>15696</v>
      </c>
      <c r="B93" s="2" t="s">
        <v>15697</v>
      </c>
      <c r="C93" s="2">
        <v>-679.15</v>
      </c>
      <c r="D93" s="2" t="s">
        <v>69</v>
      </c>
      <c r="E93" s="2">
        <v>-12102.51</v>
      </c>
      <c r="F93" s="2" t="s">
        <v>69</v>
      </c>
    </row>
    <row r="94">
      <c r="A94" s="2" t="s">
        <v>15329</v>
      </c>
      <c r="B94" s="2" t="s">
        <v>15330</v>
      </c>
      <c r="C94" s="2">
        <v>630.17</v>
      </c>
      <c r="D94" s="2" t="s">
        <v>69</v>
      </c>
      <c r="E94" s="2">
        <v>24538.75</v>
      </c>
      <c r="F94" s="2" t="s">
        <v>69</v>
      </c>
    </row>
    <row r="95">
      <c r="A95" s="2" t="s">
        <v>14875</v>
      </c>
      <c r="B95" s="2" t="s">
        <v>14876</v>
      </c>
      <c r="C95" s="2">
        <v>-29.6</v>
      </c>
      <c r="D95" s="2" t="s">
        <v>69</v>
      </c>
      <c r="E95" s="2">
        <v>-1686.55</v>
      </c>
      <c r="F95" s="2" t="s">
        <v>69</v>
      </c>
    </row>
    <row r="96">
      <c r="A96" s="2" t="s">
        <v>15698</v>
      </c>
      <c r="B96" s="2" t="s">
        <v>15699</v>
      </c>
      <c r="C96" s="2">
        <v>185.23</v>
      </c>
      <c r="D96" s="2" t="s">
        <v>69</v>
      </c>
      <c r="E96" s="2">
        <v>11225.17</v>
      </c>
      <c r="F96" s="2" t="s">
        <v>69</v>
      </c>
    </row>
    <row r="97">
      <c r="A97" s="2" t="s">
        <v>15700</v>
      </c>
      <c r="B97" s="2" t="s">
        <v>15701</v>
      </c>
      <c r="C97" s="2">
        <v>-80.84</v>
      </c>
      <c r="D97" s="2" t="s">
        <v>69</v>
      </c>
      <c r="E97" s="2">
        <v>-2879.36</v>
      </c>
      <c r="F97" s="2" t="s">
        <v>69</v>
      </c>
    </row>
    <row r="98">
      <c r="A98" s="2" t="s">
        <v>15702</v>
      </c>
      <c r="B98" s="2" t="s">
        <v>15703</v>
      </c>
      <c r="C98" s="2">
        <v>-789.42</v>
      </c>
      <c r="D98" s="2" t="s">
        <v>69</v>
      </c>
      <c r="E98" s="2">
        <v>-27211.26</v>
      </c>
      <c r="F98" s="2" t="s">
        <v>69</v>
      </c>
    </row>
    <row r="99">
      <c r="A99" s="2" t="s">
        <v>15216</v>
      </c>
      <c r="B99" s="2" t="s">
        <v>15217</v>
      </c>
      <c r="C99" s="2">
        <v>-375.83</v>
      </c>
      <c r="D99" s="2" t="s">
        <v>69</v>
      </c>
      <c r="E99" s="2">
        <v>-12717.92</v>
      </c>
      <c r="F99" s="2" t="s">
        <v>69</v>
      </c>
    </row>
    <row r="100">
      <c r="A100" s="2" t="s">
        <v>15704</v>
      </c>
      <c r="B100" s="2" t="s">
        <v>15705</v>
      </c>
      <c r="C100" s="2">
        <v>-974.55</v>
      </c>
      <c r="D100" s="2" t="s">
        <v>69</v>
      </c>
      <c r="E100" s="2">
        <v>-7387.08</v>
      </c>
      <c r="F100" s="2" t="s">
        <v>69</v>
      </c>
    </row>
    <row r="101">
      <c r="A101" s="2" t="s">
        <v>15706</v>
      </c>
      <c r="B101" s="2" t="s">
        <v>15707</v>
      </c>
      <c r="C101" s="2">
        <v>94.09</v>
      </c>
      <c r="D101" s="2" t="s">
        <v>69</v>
      </c>
      <c r="E101" s="2">
        <v>34088.05</v>
      </c>
      <c r="F101" s="2" t="s">
        <v>69</v>
      </c>
    </row>
    <row r="102">
      <c r="A102" s="2" t="s">
        <v>15708</v>
      </c>
      <c r="B102" s="2" t="s">
        <v>15709</v>
      </c>
      <c r="C102" s="2">
        <v>123.7</v>
      </c>
      <c r="D102" s="2" t="s">
        <v>69</v>
      </c>
      <c r="E102" s="2">
        <v>14080.67</v>
      </c>
      <c r="F102" s="2" t="s">
        <v>69</v>
      </c>
    </row>
    <row r="103">
      <c r="A103" s="2" t="s">
        <v>7494</v>
      </c>
      <c r="B103" s="2" t="s">
        <v>15710</v>
      </c>
      <c r="C103" s="2">
        <v>-41.73</v>
      </c>
      <c r="D103" s="2" t="s">
        <v>69</v>
      </c>
      <c r="E103" s="2">
        <v>-3650.98</v>
      </c>
      <c r="F103" s="2" t="s">
        <v>69</v>
      </c>
    </row>
    <row r="104">
      <c r="A104" s="2" t="s">
        <v>10851</v>
      </c>
      <c r="B104" s="2" t="s">
        <v>15711</v>
      </c>
      <c r="C104" s="2">
        <v>311.03</v>
      </c>
      <c r="D104" s="2" t="s">
        <v>69</v>
      </c>
      <c r="E104" s="2">
        <v>42778.69</v>
      </c>
      <c r="F104" s="2" t="s">
        <v>69</v>
      </c>
    </row>
    <row r="105">
      <c r="A105" s="2" t="s">
        <v>7506</v>
      </c>
      <c r="B105" s="2" t="s">
        <v>15712</v>
      </c>
      <c r="C105" s="2">
        <v>-195.2</v>
      </c>
      <c r="D105" s="2" t="s">
        <v>69</v>
      </c>
      <c r="E105" s="2">
        <v>-9268.05</v>
      </c>
      <c r="F105" s="2" t="s">
        <v>69</v>
      </c>
    </row>
    <row r="106">
      <c r="A106" s="2" t="s">
        <v>15333</v>
      </c>
      <c r="B106" s="2" t="s">
        <v>15334</v>
      </c>
      <c r="C106" s="2">
        <v>-1952.94</v>
      </c>
      <c r="D106" s="2" t="s">
        <v>69</v>
      </c>
      <c r="E106" s="2">
        <v>-56205.57</v>
      </c>
      <c r="F106" s="2" t="s">
        <v>69</v>
      </c>
    </row>
    <row r="107">
      <c r="A107" s="2" t="s">
        <v>15713</v>
      </c>
      <c r="B107" s="2" t="s">
        <v>15714</v>
      </c>
      <c r="C107" s="2">
        <v>73.62</v>
      </c>
      <c r="D107" s="2" t="s">
        <v>69</v>
      </c>
      <c r="E107" s="2">
        <v>7075.29</v>
      </c>
      <c r="F107" s="2" t="s">
        <v>69</v>
      </c>
    </row>
    <row r="108">
      <c r="A108" s="2" t="s">
        <v>15715</v>
      </c>
      <c r="B108" s="2" t="s">
        <v>15716</v>
      </c>
      <c r="C108" s="2">
        <v>254.62</v>
      </c>
      <c r="D108" s="2" t="s">
        <v>69</v>
      </c>
      <c r="E108" s="2">
        <v>74323.67</v>
      </c>
      <c r="F108" s="2" t="s">
        <v>69</v>
      </c>
    </row>
    <row r="109">
      <c r="A109" s="2" t="s">
        <v>15717</v>
      </c>
      <c r="B109" s="2" t="s">
        <v>15718</v>
      </c>
      <c r="C109" s="2">
        <v>381.39</v>
      </c>
      <c r="D109" s="2" t="s">
        <v>69</v>
      </c>
      <c r="E109" s="2">
        <v>75752.53</v>
      </c>
      <c r="F109" s="2" t="s">
        <v>69</v>
      </c>
    </row>
    <row r="110">
      <c r="A110" s="2" t="s">
        <v>7541</v>
      </c>
      <c r="B110" s="2" t="s">
        <v>15719</v>
      </c>
      <c r="C110" s="2">
        <v>152.51</v>
      </c>
      <c r="D110" s="2" t="s">
        <v>69</v>
      </c>
      <c r="E110" s="2">
        <v>14459.94</v>
      </c>
      <c r="F110" s="2" t="s">
        <v>69</v>
      </c>
    </row>
    <row r="111">
      <c r="A111" s="2" t="s">
        <v>15335</v>
      </c>
      <c r="B111" s="2" t="s">
        <v>15336</v>
      </c>
      <c r="C111" s="2">
        <v>25.36</v>
      </c>
      <c r="D111" s="2" t="s">
        <v>69</v>
      </c>
      <c r="E111" s="2">
        <v>37846.72</v>
      </c>
      <c r="F111" s="2" t="s">
        <v>69</v>
      </c>
    </row>
    <row r="112">
      <c r="A112" s="2" t="s">
        <v>15720</v>
      </c>
      <c r="B112" s="2" t="s">
        <v>15721</v>
      </c>
      <c r="C112" s="2">
        <v>48.1</v>
      </c>
      <c r="D112" s="2" t="s">
        <v>69</v>
      </c>
      <c r="E112" s="2">
        <v>10038.87</v>
      </c>
      <c r="F112" s="2" t="s">
        <v>69</v>
      </c>
    </row>
    <row r="113">
      <c r="A113" s="2" t="s">
        <v>15337</v>
      </c>
      <c r="B113" s="2" t="s">
        <v>15338</v>
      </c>
      <c r="C113" s="2">
        <v>40.31</v>
      </c>
      <c r="D113" s="2" t="s">
        <v>69</v>
      </c>
      <c r="E113" s="2">
        <v>2073.19</v>
      </c>
      <c r="F113" s="2" t="s">
        <v>69</v>
      </c>
    </row>
    <row r="114">
      <c r="A114" s="2" t="s">
        <v>14885</v>
      </c>
      <c r="B114" s="2" t="s">
        <v>14886</v>
      </c>
      <c r="C114" s="2">
        <v>-1084.21</v>
      </c>
      <c r="D114" s="2" t="s">
        <v>69</v>
      </c>
      <c r="E114" s="2">
        <v>-29165.26</v>
      </c>
      <c r="F114" s="2" t="s">
        <v>69</v>
      </c>
    </row>
    <row r="115">
      <c r="A115" s="2" t="s">
        <v>15722</v>
      </c>
      <c r="B115" s="2" t="s">
        <v>15723</v>
      </c>
      <c r="C115" s="2">
        <v>39.01</v>
      </c>
      <c r="D115" s="2" t="s">
        <v>69</v>
      </c>
      <c r="E115" s="2">
        <v>8201.84</v>
      </c>
      <c r="F115" s="2" t="s">
        <v>69</v>
      </c>
    </row>
    <row r="116">
      <c r="A116" s="2" t="s">
        <v>15724</v>
      </c>
      <c r="B116" s="2" t="s">
        <v>15725</v>
      </c>
      <c r="C116" s="2">
        <v>-671.7</v>
      </c>
      <c r="D116" s="2" t="s">
        <v>69</v>
      </c>
      <c r="E116" s="2">
        <v>-26296.96</v>
      </c>
      <c r="F116" s="2" t="s">
        <v>69</v>
      </c>
    </row>
    <row r="117">
      <c r="A117" s="2" t="s">
        <v>14887</v>
      </c>
      <c r="B117" s="2" t="s">
        <v>14888</v>
      </c>
      <c r="C117" s="2">
        <v>-318.93</v>
      </c>
      <c r="D117" s="2" t="s">
        <v>69</v>
      </c>
      <c r="E117" s="2">
        <v>-24841.58</v>
      </c>
      <c r="F117" s="2" t="s">
        <v>69</v>
      </c>
    </row>
    <row r="118">
      <c r="A118" s="2" t="s">
        <v>10865</v>
      </c>
      <c r="B118" s="2" t="s">
        <v>15726</v>
      </c>
      <c r="C118" s="2">
        <v>-29.07</v>
      </c>
      <c r="D118" s="2" t="s">
        <v>69</v>
      </c>
      <c r="E118" s="2">
        <v>-1240.29</v>
      </c>
      <c r="F118" s="2" t="s">
        <v>69</v>
      </c>
    </row>
    <row r="119">
      <c r="A119" s="2" t="s">
        <v>15339</v>
      </c>
      <c r="B119" s="2" t="s">
        <v>15340</v>
      </c>
      <c r="C119" s="2">
        <v>-1094.38</v>
      </c>
      <c r="D119" s="2" t="s">
        <v>69</v>
      </c>
      <c r="E119" s="2">
        <v>-33323.78</v>
      </c>
      <c r="F119" s="2" t="s">
        <v>69</v>
      </c>
    </row>
    <row r="120">
      <c r="A120" s="2" t="s">
        <v>15727</v>
      </c>
      <c r="B120" s="2" t="s">
        <v>15728</v>
      </c>
      <c r="C120" s="2">
        <v>-374.79</v>
      </c>
      <c r="D120" s="2" t="s">
        <v>69</v>
      </c>
      <c r="E120" s="2">
        <v>-11427.24</v>
      </c>
      <c r="F120" s="2" t="s">
        <v>69</v>
      </c>
    </row>
    <row r="121">
      <c r="A121" s="2" t="s">
        <v>15729</v>
      </c>
      <c r="B121" s="2" t="s">
        <v>13614</v>
      </c>
      <c r="C121" s="2">
        <v>-244.66</v>
      </c>
      <c r="D121" s="2" t="s">
        <v>69</v>
      </c>
      <c r="E121" s="2">
        <v>-16504.7</v>
      </c>
      <c r="F121" s="2" t="s">
        <v>69</v>
      </c>
    </row>
    <row r="122">
      <c r="A122" s="2" t="s">
        <v>15730</v>
      </c>
      <c r="B122" s="2" t="s">
        <v>15731</v>
      </c>
      <c r="C122" s="2">
        <v>-155.28</v>
      </c>
      <c r="D122" s="2" t="s">
        <v>69</v>
      </c>
      <c r="E122" s="2">
        <v>-5093.22</v>
      </c>
      <c r="F122" s="2" t="s">
        <v>69</v>
      </c>
    </row>
    <row r="123">
      <c r="A123" s="2" t="s">
        <v>15732</v>
      </c>
      <c r="B123" s="2" t="s">
        <v>15733</v>
      </c>
      <c r="C123" s="2">
        <v>582.11</v>
      </c>
      <c r="D123" s="2" t="s">
        <v>69</v>
      </c>
      <c r="E123" s="2">
        <v>13312.96</v>
      </c>
      <c r="F123" s="2" t="s">
        <v>69</v>
      </c>
    </row>
    <row r="124">
      <c r="A124" s="2" t="s">
        <v>7576</v>
      </c>
      <c r="B124" s="2" t="s">
        <v>15734</v>
      </c>
      <c r="C124" s="2">
        <v>7.53</v>
      </c>
      <c r="D124" s="2" t="s">
        <v>69</v>
      </c>
      <c r="E124" s="2">
        <v>988.77</v>
      </c>
      <c r="F124" s="2" t="s">
        <v>69</v>
      </c>
    </row>
    <row r="125">
      <c r="A125" s="2" t="s">
        <v>15735</v>
      </c>
      <c r="B125" s="2" t="s">
        <v>15736</v>
      </c>
      <c r="C125" s="2">
        <v>137.54</v>
      </c>
      <c r="D125" s="2" t="s">
        <v>69</v>
      </c>
      <c r="E125" s="2">
        <v>11143.64</v>
      </c>
      <c r="F125" s="2" t="s">
        <v>69</v>
      </c>
    </row>
    <row r="126">
      <c r="A126" s="2" t="s">
        <v>14889</v>
      </c>
      <c r="B126" s="2" t="s">
        <v>14890</v>
      </c>
      <c r="C126" s="2">
        <v>-108.69</v>
      </c>
      <c r="D126" s="2" t="s">
        <v>69</v>
      </c>
      <c r="E126" s="2">
        <v>-14990.29</v>
      </c>
      <c r="F126" s="2" t="s">
        <v>69</v>
      </c>
    </row>
    <row r="127">
      <c r="A127" s="2" t="s">
        <v>15737</v>
      </c>
      <c r="B127" s="2" t="s">
        <v>15738</v>
      </c>
      <c r="C127" s="2">
        <v>-819.69</v>
      </c>
      <c r="D127" s="2" t="s">
        <v>69</v>
      </c>
      <c r="E127" s="2">
        <v>-33795.63</v>
      </c>
      <c r="F127" s="2" t="s">
        <v>69</v>
      </c>
    </row>
    <row r="128">
      <c r="A128" s="2" t="s">
        <v>15739</v>
      </c>
      <c r="B128" s="2" t="s">
        <v>15740</v>
      </c>
      <c r="C128" s="2">
        <v>-182.91</v>
      </c>
      <c r="D128" s="2" t="s">
        <v>69</v>
      </c>
      <c r="E128" s="2">
        <v>-7808.61</v>
      </c>
      <c r="F128" s="2" t="s">
        <v>69</v>
      </c>
    </row>
    <row r="129">
      <c r="A129" s="2" t="s">
        <v>7623</v>
      </c>
      <c r="B129" s="2" t="s">
        <v>14891</v>
      </c>
      <c r="C129" s="2">
        <v>-1090.7</v>
      </c>
      <c r="D129" s="2" t="s">
        <v>69</v>
      </c>
      <c r="E129" s="2">
        <v>-36309.25</v>
      </c>
      <c r="F129" s="2" t="s">
        <v>69</v>
      </c>
    </row>
    <row r="130">
      <c r="A130" s="2" t="s">
        <v>15741</v>
      </c>
      <c r="B130" s="2" t="s">
        <v>15742</v>
      </c>
      <c r="C130" s="2">
        <v>-259.03</v>
      </c>
      <c r="D130" s="2" t="s">
        <v>69</v>
      </c>
      <c r="E130" s="2">
        <v>-13099.24</v>
      </c>
      <c r="F130" s="2" t="s">
        <v>69</v>
      </c>
    </row>
    <row r="131">
      <c r="A131" s="2" t="s">
        <v>15743</v>
      </c>
      <c r="B131" s="2" t="s">
        <v>15744</v>
      </c>
      <c r="C131" s="2">
        <v>125.35</v>
      </c>
      <c r="D131" s="2" t="s">
        <v>69</v>
      </c>
      <c r="E131" s="2">
        <v>34837.26</v>
      </c>
      <c r="F131" s="2" t="s">
        <v>69</v>
      </c>
    </row>
    <row r="132">
      <c r="A132" s="2" t="s">
        <v>10894</v>
      </c>
      <c r="B132" s="2" t="s">
        <v>15745</v>
      </c>
      <c r="C132" s="2">
        <v>-156.66</v>
      </c>
      <c r="D132" s="2" t="s">
        <v>69</v>
      </c>
      <c r="E132" s="2">
        <v>-4293.99</v>
      </c>
      <c r="F132" s="2" t="s">
        <v>69</v>
      </c>
    </row>
    <row r="133">
      <c r="A133" s="2" t="s">
        <v>7649</v>
      </c>
      <c r="B133" s="2" t="s">
        <v>15746</v>
      </c>
      <c r="C133" s="2">
        <v>74.7</v>
      </c>
      <c r="D133" s="2" t="s">
        <v>69</v>
      </c>
      <c r="E133" s="2">
        <v>4871.81</v>
      </c>
      <c r="F133" s="2" t="s">
        <v>69</v>
      </c>
    </row>
    <row r="134">
      <c r="A134" s="2" t="s">
        <v>15747</v>
      </c>
      <c r="B134" s="2" t="s">
        <v>15748</v>
      </c>
      <c r="C134" s="2">
        <v>306.91</v>
      </c>
      <c r="D134" s="2" t="s">
        <v>69</v>
      </c>
      <c r="E134" s="2">
        <v>35288.46</v>
      </c>
      <c r="F134" s="2" t="s">
        <v>69</v>
      </c>
    </row>
    <row r="135">
      <c r="A135" s="2" t="s">
        <v>15749</v>
      </c>
      <c r="B135" s="2" t="s">
        <v>14893</v>
      </c>
      <c r="C135" s="2">
        <v>-216.61</v>
      </c>
      <c r="D135" s="2" t="s">
        <v>69</v>
      </c>
      <c r="E135" s="2">
        <v>-34113.7</v>
      </c>
      <c r="F135" s="2" t="s">
        <v>69</v>
      </c>
    </row>
    <row r="136">
      <c r="A136" s="2" t="s">
        <v>7655</v>
      </c>
      <c r="B136" s="2" t="s">
        <v>15750</v>
      </c>
      <c r="C136" s="2">
        <v>-1415.11</v>
      </c>
      <c r="D136" s="2" t="s">
        <v>69</v>
      </c>
      <c r="E136" s="2">
        <v>-8023.68</v>
      </c>
      <c r="F136" s="2" t="s">
        <v>69</v>
      </c>
    </row>
    <row r="137">
      <c r="A137" s="2" t="s">
        <v>15751</v>
      </c>
      <c r="B137" s="2" t="s">
        <v>15752</v>
      </c>
      <c r="C137" s="2">
        <v>22.98</v>
      </c>
      <c r="D137" s="2" t="s">
        <v>69</v>
      </c>
      <c r="E137" s="2">
        <v>14804.1</v>
      </c>
      <c r="F137" s="2" t="s">
        <v>69</v>
      </c>
    </row>
    <row r="138">
      <c r="A138" s="2" t="s">
        <v>7669</v>
      </c>
      <c r="B138" s="2" t="s">
        <v>15753</v>
      </c>
      <c r="C138" s="2">
        <v>69.14</v>
      </c>
      <c r="D138" s="2" t="s">
        <v>69</v>
      </c>
      <c r="E138" s="2">
        <v>31131.51</v>
      </c>
      <c r="F138" s="2" t="s">
        <v>69</v>
      </c>
    </row>
    <row r="139">
      <c r="A139" s="2" t="s">
        <v>15754</v>
      </c>
      <c r="B139" s="2" t="s">
        <v>14895</v>
      </c>
      <c r="C139" s="2">
        <v>-2417.62</v>
      </c>
      <c r="D139" s="2" t="s">
        <v>69</v>
      </c>
      <c r="E139" s="2">
        <v>-38222.63</v>
      </c>
      <c r="F139" s="2" t="s">
        <v>69</v>
      </c>
    </row>
    <row r="140">
      <c r="A140" s="2" t="s">
        <v>15755</v>
      </c>
      <c r="B140" s="2" t="s">
        <v>15756</v>
      </c>
      <c r="C140" s="2">
        <v>143.13</v>
      </c>
      <c r="D140" s="2" t="s">
        <v>69</v>
      </c>
      <c r="E140" s="2">
        <v>11942.35</v>
      </c>
      <c r="F140" s="2" t="s">
        <v>69</v>
      </c>
    </row>
    <row r="141">
      <c r="A141" s="2" t="s">
        <v>10900</v>
      </c>
      <c r="B141" s="2" t="s">
        <v>15757</v>
      </c>
      <c r="C141" s="2">
        <v>-62.19</v>
      </c>
      <c r="D141" s="2" t="s">
        <v>69</v>
      </c>
      <c r="E141" s="2">
        <v>-3055.77</v>
      </c>
      <c r="F141" s="2" t="s">
        <v>69</v>
      </c>
    </row>
    <row r="142">
      <c r="A142" s="2" t="s">
        <v>15758</v>
      </c>
      <c r="B142" s="2" t="s">
        <v>15759</v>
      </c>
      <c r="C142" s="2">
        <v>-346.66</v>
      </c>
      <c r="D142" s="2" t="s">
        <v>69</v>
      </c>
      <c r="E142" s="2">
        <v>-16493.95</v>
      </c>
      <c r="F142" s="2" t="s">
        <v>69</v>
      </c>
    </row>
    <row r="143">
      <c r="A143" s="2" t="s">
        <v>15760</v>
      </c>
      <c r="B143" s="2" t="s">
        <v>15761</v>
      </c>
      <c r="C143" s="2">
        <v>-28.91</v>
      </c>
      <c r="D143" s="2" t="s">
        <v>69</v>
      </c>
      <c r="E143" s="2">
        <v>-1897.1</v>
      </c>
      <c r="F143" s="2" t="s">
        <v>69</v>
      </c>
    </row>
    <row r="144">
      <c r="A144" s="2" t="s">
        <v>15762</v>
      </c>
      <c r="B144" s="2" t="s">
        <v>15763</v>
      </c>
      <c r="C144" s="2">
        <v>41.37</v>
      </c>
      <c r="D144" s="2" t="s">
        <v>69</v>
      </c>
      <c r="E144" s="2">
        <v>36199.01</v>
      </c>
      <c r="F144" s="2" t="s">
        <v>69</v>
      </c>
    </row>
    <row r="145">
      <c r="A145" s="2" t="s">
        <v>15764</v>
      </c>
      <c r="B145" s="2" t="s">
        <v>15765</v>
      </c>
      <c r="C145" s="2">
        <v>-389.06</v>
      </c>
      <c r="D145" s="2" t="s">
        <v>69</v>
      </c>
      <c r="E145" s="2">
        <v>-12407.21</v>
      </c>
      <c r="F145" s="2" t="s">
        <v>69</v>
      </c>
    </row>
    <row r="146">
      <c r="A146" s="2" t="s">
        <v>10904</v>
      </c>
      <c r="B146" s="2" t="s">
        <v>14898</v>
      </c>
      <c r="C146" s="2">
        <v>-1158.81</v>
      </c>
      <c r="D146" s="2" t="s">
        <v>69</v>
      </c>
      <c r="E146" s="2">
        <v>-31137.19</v>
      </c>
      <c r="F146" s="2" t="s">
        <v>69</v>
      </c>
    </row>
    <row r="147">
      <c r="A147" s="2" t="s">
        <v>15766</v>
      </c>
      <c r="B147" s="2" t="s">
        <v>14899</v>
      </c>
      <c r="C147" s="2">
        <v>-470.46</v>
      </c>
      <c r="D147" s="2" t="s">
        <v>69</v>
      </c>
      <c r="E147" s="2">
        <v>-12768.34</v>
      </c>
      <c r="F147" s="2" t="s">
        <v>69</v>
      </c>
    </row>
    <row r="148">
      <c r="A148" s="2" t="s">
        <v>15767</v>
      </c>
      <c r="B148" s="2" t="s">
        <v>15768</v>
      </c>
      <c r="C148" s="2">
        <v>57.33</v>
      </c>
      <c r="D148" s="2" t="s">
        <v>69</v>
      </c>
      <c r="E148" s="2">
        <v>5043.08</v>
      </c>
      <c r="F148" s="2" t="s">
        <v>69</v>
      </c>
    </row>
    <row r="149">
      <c r="A149" s="2" t="s">
        <v>15350</v>
      </c>
      <c r="B149" s="2" t="s">
        <v>15351</v>
      </c>
      <c r="C149" s="2">
        <v>-113.38</v>
      </c>
      <c r="D149" s="2" t="s">
        <v>69</v>
      </c>
      <c r="E149" s="2">
        <v>-27160.59</v>
      </c>
      <c r="F149" s="2" t="s">
        <v>69</v>
      </c>
    </row>
    <row r="150">
      <c r="A150" s="2" t="s">
        <v>15769</v>
      </c>
      <c r="B150" s="2" t="s">
        <v>15770</v>
      </c>
      <c r="C150" s="2">
        <v>102.91</v>
      </c>
      <c r="D150" s="2" t="s">
        <v>69</v>
      </c>
      <c r="E150" s="2">
        <v>6004.84</v>
      </c>
      <c r="F150" s="2" t="s">
        <v>69</v>
      </c>
    </row>
    <row r="151">
      <c r="A151" s="2" t="s">
        <v>7695</v>
      </c>
      <c r="B151" s="2" t="s">
        <v>15771</v>
      </c>
      <c r="C151" s="2">
        <v>-54.28</v>
      </c>
      <c r="D151" s="2" t="s">
        <v>69</v>
      </c>
      <c r="E151" s="2">
        <v>-4700.61</v>
      </c>
      <c r="F151" s="2" t="s">
        <v>69</v>
      </c>
    </row>
    <row r="152">
      <c r="A152" s="2" t="s">
        <v>7697</v>
      </c>
      <c r="B152" s="2" t="s">
        <v>14900</v>
      </c>
      <c r="C152" s="2">
        <v>26.81</v>
      </c>
      <c r="D152" s="2" t="s">
        <v>69</v>
      </c>
      <c r="E152" s="2">
        <v>1261.74</v>
      </c>
      <c r="F152" s="2" t="s">
        <v>69</v>
      </c>
    </row>
    <row r="153">
      <c r="A153" s="2" t="s">
        <v>15772</v>
      </c>
      <c r="B153" s="2" t="s">
        <v>15773</v>
      </c>
      <c r="C153" s="2">
        <v>205.62</v>
      </c>
      <c r="D153" s="2" t="s">
        <v>69</v>
      </c>
      <c r="E153" s="2">
        <v>17514.5</v>
      </c>
      <c r="F153" s="2" t="s">
        <v>69</v>
      </c>
    </row>
    <row r="154">
      <c r="A154" s="2" t="s">
        <v>10916</v>
      </c>
      <c r="B154" s="2" t="s">
        <v>15774</v>
      </c>
      <c r="C154" s="2">
        <v>15.63</v>
      </c>
      <c r="D154" s="2" t="s">
        <v>69</v>
      </c>
      <c r="E154" s="2">
        <v>15951.91</v>
      </c>
      <c r="F154" s="2" t="s">
        <v>69</v>
      </c>
    </row>
    <row r="155">
      <c r="A155" s="2" t="s">
        <v>15775</v>
      </c>
      <c r="B155" s="2" t="s">
        <v>15776</v>
      </c>
      <c r="C155" s="2">
        <v>-311.1</v>
      </c>
      <c r="D155" s="2" t="s">
        <v>69</v>
      </c>
      <c r="E155" s="2">
        <v>-19129.69</v>
      </c>
      <c r="F155" s="2" t="s">
        <v>69</v>
      </c>
    </row>
    <row r="156">
      <c r="A156" s="2" t="s">
        <v>10922</v>
      </c>
      <c r="B156" s="2" t="s">
        <v>15352</v>
      </c>
      <c r="C156" s="2">
        <v>-257.55</v>
      </c>
      <c r="D156" s="2" t="s">
        <v>69</v>
      </c>
      <c r="E156" s="2">
        <v>-11728.83</v>
      </c>
      <c r="F156" s="2" t="s">
        <v>69</v>
      </c>
    </row>
    <row r="157">
      <c r="A157" s="2" t="s">
        <v>7739</v>
      </c>
      <c r="B157" s="2" t="s">
        <v>15777</v>
      </c>
      <c r="C157" s="2">
        <v>-47.58</v>
      </c>
      <c r="D157" s="2" t="s">
        <v>69</v>
      </c>
      <c r="E157" s="2">
        <v>-1089.21</v>
      </c>
      <c r="F157" s="2" t="s">
        <v>69</v>
      </c>
    </row>
    <row r="158">
      <c r="A158" s="2" t="s">
        <v>15778</v>
      </c>
      <c r="B158" s="2" t="s">
        <v>15779</v>
      </c>
      <c r="C158" s="2">
        <v>-1062.91</v>
      </c>
      <c r="D158" s="2" t="s">
        <v>69</v>
      </c>
      <c r="E158" s="2">
        <v>-8397.01</v>
      </c>
      <c r="F158" s="2" t="s">
        <v>69</v>
      </c>
    </row>
    <row r="159">
      <c r="A159" s="2" t="s">
        <v>15780</v>
      </c>
      <c r="B159" s="2" t="s">
        <v>15781</v>
      </c>
      <c r="C159" s="2">
        <v>-119.2</v>
      </c>
      <c r="D159" s="2" t="s">
        <v>69</v>
      </c>
      <c r="E159" s="2">
        <v>-2251.6</v>
      </c>
      <c r="F159" s="2" t="s">
        <v>69</v>
      </c>
    </row>
    <row r="160">
      <c r="A160" s="2" t="s">
        <v>15782</v>
      </c>
      <c r="B160" s="2" t="s">
        <v>15783</v>
      </c>
      <c r="C160" s="2">
        <v>382.58</v>
      </c>
      <c r="D160" s="2" t="s">
        <v>69</v>
      </c>
      <c r="E160" s="2">
        <v>20330.31</v>
      </c>
      <c r="F160" s="2" t="s">
        <v>69</v>
      </c>
    </row>
    <row r="161">
      <c r="A161" s="2" t="s">
        <v>15784</v>
      </c>
      <c r="B161" s="2" t="s">
        <v>15785</v>
      </c>
      <c r="C161" s="2">
        <v>56.55</v>
      </c>
      <c r="D161" s="2" t="s">
        <v>69</v>
      </c>
      <c r="E161" s="2">
        <v>4237.66</v>
      </c>
      <c r="F161" s="2" t="s">
        <v>69</v>
      </c>
    </row>
    <row r="162">
      <c r="A162" s="2" t="s">
        <v>7751</v>
      </c>
      <c r="B162" s="2" t="s">
        <v>15786</v>
      </c>
      <c r="C162" s="2">
        <v>136.98</v>
      </c>
      <c r="D162" s="2" t="s">
        <v>69</v>
      </c>
      <c r="E162" s="2">
        <v>13645.8</v>
      </c>
      <c r="F162" s="2" t="s">
        <v>69</v>
      </c>
    </row>
    <row r="163">
      <c r="A163" s="2" t="s">
        <v>15787</v>
      </c>
      <c r="B163" s="2" t="s">
        <v>15788</v>
      </c>
      <c r="C163" s="2">
        <v>124.88</v>
      </c>
      <c r="D163" s="2" t="s">
        <v>69</v>
      </c>
      <c r="E163" s="2">
        <v>6212.88</v>
      </c>
      <c r="F163" s="2" t="s">
        <v>69</v>
      </c>
    </row>
    <row r="164">
      <c r="A164" s="2" t="s">
        <v>15789</v>
      </c>
      <c r="B164" s="2" t="s">
        <v>15790</v>
      </c>
      <c r="C164" s="2">
        <v>-187.5</v>
      </c>
      <c r="D164" s="2" t="s">
        <v>69</v>
      </c>
      <c r="E164" s="2">
        <v>-14653.36</v>
      </c>
      <c r="F164" s="2" t="s">
        <v>69</v>
      </c>
    </row>
    <row r="165">
      <c r="A165" s="2" t="s">
        <v>15791</v>
      </c>
      <c r="B165" s="2" t="s">
        <v>15792</v>
      </c>
      <c r="C165" s="2">
        <v>54.74</v>
      </c>
      <c r="D165" s="2" t="s">
        <v>69</v>
      </c>
      <c r="E165" s="2">
        <v>3181.34</v>
      </c>
      <c r="F165" s="2" t="s">
        <v>69</v>
      </c>
    </row>
    <row r="166">
      <c r="A166" s="2" t="s">
        <v>10938</v>
      </c>
      <c r="B166" s="2" t="s">
        <v>15793</v>
      </c>
      <c r="C166" s="2">
        <v>5.52</v>
      </c>
      <c r="D166" s="2" t="s">
        <v>69</v>
      </c>
      <c r="E166" s="2">
        <v>10563.47</v>
      </c>
      <c r="F166" s="2" t="s">
        <v>69</v>
      </c>
    </row>
    <row r="167">
      <c r="A167" s="2" t="s">
        <v>7771</v>
      </c>
      <c r="B167" s="2" t="s">
        <v>15353</v>
      </c>
      <c r="C167" s="2">
        <v>-31</v>
      </c>
      <c r="D167" s="2" t="s">
        <v>69</v>
      </c>
      <c r="E167" s="2">
        <v>-1764.75</v>
      </c>
      <c r="F167" s="2" t="s">
        <v>69</v>
      </c>
    </row>
    <row r="168">
      <c r="A168" s="2" t="s">
        <v>15794</v>
      </c>
      <c r="B168" s="2" t="s">
        <v>15795</v>
      </c>
      <c r="C168" s="2">
        <v>712.68</v>
      </c>
      <c r="D168" s="2" t="s">
        <v>69</v>
      </c>
      <c r="E168" s="2">
        <v>12443.41</v>
      </c>
      <c r="F168" s="2" t="s">
        <v>69</v>
      </c>
    </row>
    <row r="169">
      <c r="A169" s="2" t="s">
        <v>15796</v>
      </c>
      <c r="B169" s="2" t="s">
        <v>15797</v>
      </c>
      <c r="C169" s="2">
        <v>35.8</v>
      </c>
      <c r="D169" s="2" t="s">
        <v>69</v>
      </c>
      <c r="E169" s="2">
        <v>9133.97</v>
      </c>
      <c r="F169" s="2" t="s">
        <v>69</v>
      </c>
    </row>
    <row r="170">
      <c r="A170" s="2" t="s">
        <v>15798</v>
      </c>
      <c r="B170" s="2" t="s">
        <v>15799</v>
      </c>
      <c r="C170" s="2">
        <v>20.96</v>
      </c>
      <c r="D170" s="2" t="s">
        <v>69</v>
      </c>
      <c r="E170" s="2">
        <v>769.47</v>
      </c>
      <c r="F170" s="2" t="s">
        <v>69</v>
      </c>
    </row>
    <row r="171">
      <c r="A171" s="2" t="s">
        <v>15354</v>
      </c>
      <c r="B171" s="2" t="s">
        <v>15355</v>
      </c>
      <c r="C171" s="2">
        <v>368.41</v>
      </c>
      <c r="D171" s="2" t="s">
        <v>69</v>
      </c>
      <c r="E171" s="2">
        <v>50405.93</v>
      </c>
      <c r="F171" s="2" t="s">
        <v>69</v>
      </c>
    </row>
    <row r="172">
      <c r="A172" s="2" t="s">
        <v>15800</v>
      </c>
      <c r="B172" s="2" t="s">
        <v>15801</v>
      </c>
      <c r="C172" s="2">
        <v>-317.97</v>
      </c>
      <c r="D172" s="2" t="s">
        <v>69</v>
      </c>
      <c r="E172" s="2">
        <v>-32989.49</v>
      </c>
      <c r="F172" s="2" t="s">
        <v>69</v>
      </c>
    </row>
    <row r="173">
      <c r="A173" s="2" t="s">
        <v>15802</v>
      </c>
      <c r="B173" s="2" t="s">
        <v>15803</v>
      </c>
      <c r="C173" s="2">
        <v>19.47</v>
      </c>
      <c r="D173" s="2" t="s">
        <v>69</v>
      </c>
      <c r="E173" s="2">
        <v>705.17</v>
      </c>
      <c r="F173" s="2" t="s">
        <v>69</v>
      </c>
    </row>
    <row r="174">
      <c r="A174" s="2" t="s">
        <v>15804</v>
      </c>
      <c r="B174" s="2" t="s">
        <v>15805</v>
      </c>
      <c r="C174" s="2">
        <v>-156.04</v>
      </c>
      <c r="D174" s="2" t="s">
        <v>69</v>
      </c>
      <c r="E174" s="2">
        <v>-4258.36</v>
      </c>
      <c r="F174" s="2" t="s">
        <v>69</v>
      </c>
    </row>
    <row r="175">
      <c r="A175" s="2" t="s">
        <v>12546</v>
      </c>
      <c r="B175" s="2" t="s">
        <v>15806</v>
      </c>
      <c r="C175" s="2">
        <v>18.03</v>
      </c>
      <c r="D175" s="2" t="s">
        <v>69</v>
      </c>
      <c r="E175" s="2">
        <v>1001.22</v>
      </c>
      <c r="F175" s="2" t="s">
        <v>69</v>
      </c>
    </row>
    <row r="176">
      <c r="A176" s="2" t="s">
        <v>5410</v>
      </c>
      <c r="B176" s="2" t="s">
        <v>15807</v>
      </c>
      <c r="C176" s="2">
        <v>52.44</v>
      </c>
      <c r="D176" s="2" t="s">
        <v>69</v>
      </c>
      <c r="E176" s="2">
        <v>6957.41</v>
      </c>
      <c r="F176" s="2" t="s">
        <v>69</v>
      </c>
    </row>
    <row r="177">
      <c r="A177" s="2" t="s">
        <v>15808</v>
      </c>
      <c r="B177" s="2" t="s">
        <v>15809</v>
      </c>
      <c r="C177" s="2">
        <v>137.18</v>
      </c>
      <c r="D177" s="2" t="s">
        <v>69</v>
      </c>
      <c r="E177" s="2">
        <v>6254.26</v>
      </c>
      <c r="F177" s="2" t="s">
        <v>69</v>
      </c>
    </row>
    <row r="178">
      <c r="A178" s="2" t="s">
        <v>15810</v>
      </c>
      <c r="B178" s="2" t="s">
        <v>15811</v>
      </c>
      <c r="C178" s="2">
        <v>-216.11</v>
      </c>
      <c r="D178" s="2" t="s">
        <v>69</v>
      </c>
      <c r="E178" s="2">
        <v>-33430.35</v>
      </c>
      <c r="F178" s="2" t="s">
        <v>69</v>
      </c>
    </row>
    <row r="179">
      <c r="A179" s="2" t="s">
        <v>15812</v>
      </c>
      <c r="B179" s="2" t="s">
        <v>15813</v>
      </c>
      <c r="C179" s="2">
        <v>135.17</v>
      </c>
      <c r="D179" s="2" t="s">
        <v>69</v>
      </c>
      <c r="E179" s="2">
        <v>1928.86</v>
      </c>
      <c r="F179" s="2" t="s">
        <v>69</v>
      </c>
    </row>
    <row r="180">
      <c r="A180" s="2" t="s">
        <v>7799</v>
      </c>
      <c r="B180" s="2" t="s">
        <v>14907</v>
      </c>
      <c r="C180" s="2">
        <v>-181.38</v>
      </c>
      <c r="D180" s="2" t="s">
        <v>69</v>
      </c>
      <c r="E180" s="2">
        <v>-23022.62</v>
      </c>
      <c r="F180" s="2" t="s">
        <v>69</v>
      </c>
    </row>
    <row r="181">
      <c r="A181" s="2" t="s">
        <v>14908</v>
      </c>
      <c r="B181" s="2" t="s">
        <v>14909</v>
      </c>
      <c r="C181" s="2">
        <v>154.97</v>
      </c>
      <c r="D181" s="2" t="s">
        <v>69</v>
      </c>
      <c r="E181" s="2">
        <v>4064.9</v>
      </c>
      <c r="F181" s="2" t="s">
        <v>69</v>
      </c>
    </row>
    <row r="182">
      <c r="A182" s="2" t="s">
        <v>15814</v>
      </c>
      <c r="B182" s="2" t="s">
        <v>15815</v>
      </c>
      <c r="C182" s="2">
        <v>-655.49</v>
      </c>
      <c r="D182" s="2" t="s">
        <v>69</v>
      </c>
      <c r="E182" s="2">
        <v>-30467.37</v>
      </c>
      <c r="F182" s="2" t="s">
        <v>69</v>
      </c>
    </row>
    <row r="183">
      <c r="A183" s="2" t="s">
        <v>10956</v>
      </c>
      <c r="B183" s="2" t="s">
        <v>15816</v>
      </c>
      <c r="C183" s="2">
        <v>-25.84</v>
      </c>
      <c r="D183" s="2" t="s">
        <v>69</v>
      </c>
      <c r="E183" s="2">
        <v>-1039.37</v>
      </c>
      <c r="F183" s="2" t="s">
        <v>69</v>
      </c>
    </row>
    <row r="184">
      <c r="A184" s="2" t="s">
        <v>7811</v>
      </c>
      <c r="B184" s="2" t="s">
        <v>14912</v>
      </c>
      <c r="C184" s="2">
        <v>-128.88</v>
      </c>
      <c r="D184" s="2" t="s">
        <v>69</v>
      </c>
      <c r="E184" s="2">
        <v>-38899.91</v>
      </c>
      <c r="F184" s="2" t="s">
        <v>69</v>
      </c>
    </row>
    <row r="185">
      <c r="A185" s="2" t="s">
        <v>15817</v>
      </c>
      <c r="B185" s="2" t="s">
        <v>15818</v>
      </c>
      <c r="C185" s="2">
        <v>-32.57</v>
      </c>
      <c r="D185" s="2" t="s">
        <v>69</v>
      </c>
      <c r="E185" s="2">
        <v>-6340.4</v>
      </c>
      <c r="F185" s="2" t="s">
        <v>69</v>
      </c>
    </row>
    <row r="186">
      <c r="A186" s="2" t="s">
        <v>15819</v>
      </c>
      <c r="B186" s="2" t="s">
        <v>15820</v>
      </c>
      <c r="C186" s="2">
        <v>-291.24</v>
      </c>
      <c r="D186" s="2" t="s">
        <v>69</v>
      </c>
      <c r="E186" s="2">
        <v>-2399.83</v>
      </c>
      <c r="F186" s="2" t="s">
        <v>69</v>
      </c>
    </row>
    <row r="187">
      <c r="A187" s="2" t="s">
        <v>15821</v>
      </c>
      <c r="B187" s="2" t="s">
        <v>15822</v>
      </c>
      <c r="C187" s="2">
        <v>206.73</v>
      </c>
      <c r="D187" s="2" t="s">
        <v>69</v>
      </c>
      <c r="E187" s="2">
        <v>24611.77</v>
      </c>
      <c r="F187" s="2" t="s">
        <v>69</v>
      </c>
    </row>
    <row r="188">
      <c r="A188" s="2" t="s">
        <v>15823</v>
      </c>
      <c r="B188" s="2" t="s">
        <v>15824</v>
      </c>
      <c r="C188" s="2">
        <v>113.4</v>
      </c>
      <c r="D188" s="2" t="s">
        <v>69</v>
      </c>
      <c r="E188" s="2">
        <v>9722.2</v>
      </c>
      <c r="F188" s="2" t="s">
        <v>69</v>
      </c>
    </row>
    <row r="189">
      <c r="A189" s="2" t="s">
        <v>15357</v>
      </c>
      <c r="B189" s="2" t="s">
        <v>15358</v>
      </c>
      <c r="C189" s="2">
        <v>49.47</v>
      </c>
      <c r="D189" s="2" t="s">
        <v>69</v>
      </c>
      <c r="E189" s="2">
        <v>7500.09</v>
      </c>
      <c r="F189" s="2" t="s">
        <v>69</v>
      </c>
    </row>
    <row r="190">
      <c r="A190" s="2" t="s">
        <v>15825</v>
      </c>
      <c r="B190" s="2" t="s">
        <v>15826</v>
      </c>
      <c r="C190" s="2">
        <v>72.68</v>
      </c>
      <c r="D190" s="2" t="s">
        <v>69</v>
      </c>
      <c r="E190" s="2">
        <v>5529.86</v>
      </c>
      <c r="F190" s="2" t="s">
        <v>69</v>
      </c>
    </row>
    <row r="191">
      <c r="A191" s="2" t="s">
        <v>15827</v>
      </c>
      <c r="B191" s="2" t="s">
        <v>15828</v>
      </c>
      <c r="C191" s="2">
        <v>-508.51</v>
      </c>
      <c r="D191" s="2" t="s">
        <v>69</v>
      </c>
      <c r="E191" s="2">
        <v>-12468.65</v>
      </c>
      <c r="F191" s="2" t="s">
        <v>69</v>
      </c>
    </row>
    <row r="192">
      <c r="A192" s="2" t="s">
        <v>7847</v>
      </c>
      <c r="B192" s="2" t="s">
        <v>15829</v>
      </c>
      <c r="C192" s="2">
        <v>-206.19</v>
      </c>
      <c r="D192" s="2" t="s">
        <v>69</v>
      </c>
      <c r="E192" s="2">
        <v>-2657.75</v>
      </c>
      <c r="F192" s="2" t="s">
        <v>69</v>
      </c>
    </row>
    <row r="193">
      <c r="A193" s="2" t="s">
        <v>15830</v>
      </c>
      <c r="B193" s="2" t="s">
        <v>15831</v>
      </c>
      <c r="C193" s="2">
        <v>-3318.71</v>
      </c>
      <c r="D193" s="2" t="s">
        <v>69</v>
      </c>
      <c r="E193" s="2">
        <v>-45101.3</v>
      </c>
      <c r="F193" s="2" t="s">
        <v>69</v>
      </c>
    </row>
    <row r="194">
      <c r="A194" s="2" t="s">
        <v>15832</v>
      </c>
      <c r="B194" s="2" t="s">
        <v>15833</v>
      </c>
      <c r="C194" s="2">
        <v>-198.96</v>
      </c>
      <c r="D194" s="2" t="s">
        <v>69</v>
      </c>
      <c r="E194" s="2">
        <v>-10236.3</v>
      </c>
      <c r="F194" s="2" t="s">
        <v>69</v>
      </c>
    </row>
    <row r="195">
      <c r="A195" s="2" t="s">
        <v>15834</v>
      </c>
      <c r="B195" s="2" t="s">
        <v>15835</v>
      </c>
      <c r="C195" s="2">
        <v>227</v>
      </c>
      <c r="D195" s="2" t="s">
        <v>69</v>
      </c>
      <c r="E195" s="2">
        <v>21262.67</v>
      </c>
      <c r="F195" s="2" t="s">
        <v>69</v>
      </c>
    </row>
    <row r="196">
      <c r="A196" s="2" t="s">
        <v>15836</v>
      </c>
      <c r="B196" s="2" t="s">
        <v>15837</v>
      </c>
      <c r="C196" s="2">
        <v>86.4</v>
      </c>
      <c r="D196" s="2" t="s">
        <v>69</v>
      </c>
      <c r="E196" s="2">
        <v>62336.69</v>
      </c>
      <c r="F196" s="2" t="s">
        <v>69</v>
      </c>
    </row>
    <row r="197">
      <c r="A197" s="2" t="s">
        <v>7871</v>
      </c>
      <c r="B197" s="2" t="s">
        <v>15222</v>
      </c>
      <c r="C197" s="2">
        <v>-173.43</v>
      </c>
      <c r="D197" s="2" t="s">
        <v>69</v>
      </c>
      <c r="E197" s="2">
        <v>-9396.6</v>
      </c>
      <c r="F197" s="2" t="s">
        <v>69</v>
      </c>
    </row>
    <row r="198">
      <c r="A198" s="2" t="s">
        <v>15838</v>
      </c>
      <c r="B198" s="2" t="s">
        <v>15839</v>
      </c>
      <c r="C198" s="2">
        <v>-53.16</v>
      </c>
      <c r="D198" s="2" t="s">
        <v>69</v>
      </c>
      <c r="E198" s="2">
        <v>-1691.93</v>
      </c>
      <c r="F198" s="2" t="s">
        <v>69</v>
      </c>
    </row>
    <row r="199">
      <c r="A199" s="2" t="s">
        <v>10986</v>
      </c>
      <c r="B199" s="2" t="s">
        <v>15840</v>
      </c>
      <c r="C199" s="2">
        <v>14.46</v>
      </c>
      <c r="D199" s="2" t="s">
        <v>69</v>
      </c>
      <c r="E199" s="2">
        <v>6861.98</v>
      </c>
      <c r="F199" s="2" t="s">
        <v>69</v>
      </c>
    </row>
    <row r="200">
      <c r="A200" s="2" t="s">
        <v>15841</v>
      </c>
      <c r="B200" s="2" t="s">
        <v>15842</v>
      </c>
      <c r="C200" s="2">
        <v>-3750.71</v>
      </c>
      <c r="D200" s="2" t="s">
        <v>69</v>
      </c>
      <c r="E200" s="2">
        <v>-50221.96</v>
      </c>
      <c r="F200" s="2" t="s">
        <v>69</v>
      </c>
    </row>
    <row r="201">
      <c r="A201" s="2" t="s">
        <v>7875</v>
      </c>
      <c r="B201" s="2" t="s">
        <v>15843</v>
      </c>
      <c r="C201" s="2">
        <v>-107.69</v>
      </c>
      <c r="D201" s="2" t="s">
        <v>69</v>
      </c>
      <c r="E201" s="2">
        <v>-3747.67</v>
      </c>
      <c r="F201" s="2" t="s">
        <v>69</v>
      </c>
    </row>
    <row r="202">
      <c r="A202" s="2" t="s">
        <v>15361</v>
      </c>
      <c r="B202" s="2" t="s">
        <v>15362</v>
      </c>
      <c r="C202" s="2">
        <v>75.36</v>
      </c>
      <c r="D202" s="2" t="s">
        <v>69</v>
      </c>
      <c r="E202" s="2">
        <v>6537.01</v>
      </c>
      <c r="F202" s="2" t="s">
        <v>69</v>
      </c>
    </row>
    <row r="203">
      <c r="A203" s="2" t="s">
        <v>15363</v>
      </c>
      <c r="B203" s="2" t="s">
        <v>15364</v>
      </c>
      <c r="C203" s="2">
        <v>151.44</v>
      </c>
      <c r="D203" s="2" t="s">
        <v>69</v>
      </c>
      <c r="E203" s="2">
        <v>15861.89</v>
      </c>
      <c r="F203" s="2" t="s">
        <v>69</v>
      </c>
    </row>
    <row r="204">
      <c r="A204" s="2" t="s">
        <v>10990</v>
      </c>
      <c r="B204" s="2" t="s">
        <v>14916</v>
      </c>
      <c r="C204" s="2">
        <v>-206.71</v>
      </c>
      <c r="D204" s="2" t="s">
        <v>69</v>
      </c>
      <c r="E204" s="2">
        <v>-19236.73</v>
      </c>
      <c r="F204" s="2" t="s">
        <v>69</v>
      </c>
    </row>
    <row r="205">
      <c r="A205" s="2" t="s">
        <v>15844</v>
      </c>
      <c r="B205" s="2" t="s">
        <v>15845</v>
      </c>
      <c r="C205" s="2">
        <v>-712.82</v>
      </c>
      <c r="D205" s="2" t="s">
        <v>69</v>
      </c>
      <c r="E205" s="2">
        <v>-10735.02</v>
      </c>
      <c r="F205" s="2" t="s">
        <v>69</v>
      </c>
    </row>
    <row r="206">
      <c r="A206" s="2" t="s">
        <v>15846</v>
      </c>
      <c r="B206" s="2" t="s">
        <v>15847</v>
      </c>
      <c r="C206" s="2">
        <v>80.96</v>
      </c>
      <c r="D206" s="2" t="s">
        <v>69</v>
      </c>
      <c r="E206" s="2">
        <v>6899.31</v>
      </c>
      <c r="F206" s="2" t="s">
        <v>69</v>
      </c>
    </row>
    <row r="207">
      <c r="A207" s="2" t="s">
        <v>15848</v>
      </c>
      <c r="B207" s="2" t="s">
        <v>15849</v>
      </c>
      <c r="C207" s="2">
        <v>153.81</v>
      </c>
      <c r="D207" s="2" t="s">
        <v>69</v>
      </c>
      <c r="E207" s="2">
        <v>36462.63</v>
      </c>
      <c r="F207" s="2" t="s">
        <v>69</v>
      </c>
    </row>
    <row r="208">
      <c r="A208" s="2" t="s">
        <v>15850</v>
      </c>
      <c r="B208" s="2" t="s">
        <v>15851</v>
      </c>
      <c r="C208" s="2">
        <v>250.31</v>
      </c>
      <c r="D208" s="2" t="s">
        <v>69</v>
      </c>
      <c r="E208" s="2">
        <v>29191.57</v>
      </c>
      <c r="F208" s="2" t="s">
        <v>69</v>
      </c>
    </row>
    <row r="209">
      <c r="A209" s="2" t="s">
        <v>14917</v>
      </c>
      <c r="B209" s="2" t="s">
        <v>14918</v>
      </c>
      <c r="C209" s="2">
        <v>-985.44</v>
      </c>
      <c r="D209" s="2" t="s">
        <v>69</v>
      </c>
      <c r="E209" s="2">
        <v>-21630.33</v>
      </c>
      <c r="F209" s="2" t="s">
        <v>69</v>
      </c>
    </row>
    <row r="210">
      <c r="A210" s="2" t="s">
        <v>15365</v>
      </c>
      <c r="B210" s="2" t="s">
        <v>15366</v>
      </c>
      <c r="C210" s="2">
        <v>82.72</v>
      </c>
      <c r="D210" s="2" t="s">
        <v>69</v>
      </c>
      <c r="E210" s="2">
        <v>31600.05</v>
      </c>
      <c r="F210" s="2" t="s">
        <v>69</v>
      </c>
    </row>
    <row r="211">
      <c r="A211" s="2" t="s">
        <v>15852</v>
      </c>
      <c r="B211" s="2" t="s">
        <v>15853</v>
      </c>
      <c r="C211" s="2">
        <v>1413.25</v>
      </c>
      <c r="D211" s="2" t="s">
        <v>69</v>
      </c>
      <c r="E211" s="2">
        <v>74902.22</v>
      </c>
      <c r="F211" s="2" t="s">
        <v>69</v>
      </c>
    </row>
    <row r="212">
      <c r="A212" s="2" t="s">
        <v>15854</v>
      </c>
      <c r="B212" s="2" t="s">
        <v>15855</v>
      </c>
      <c r="C212" s="2">
        <v>-441.48</v>
      </c>
      <c r="D212" s="2" t="s">
        <v>69</v>
      </c>
      <c r="E212" s="2">
        <v>-31234.49</v>
      </c>
      <c r="F212" s="2" t="s">
        <v>69</v>
      </c>
    </row>
    <row r="213">
      <c r="A213" s="2" t="s">
        <v>15856</v>
      </c>
      <c r="B213" s="2" t="s">
        <v>15857</v>
      </c>
      <c r="C213" s="2">
        <v>-696.32</v>
      </c>
      <c r="D213" s="2" t="s">
        <v>69</v>
      </c>
      <c r="E213" s="2">
        <v>-31940.29</v>
      </c>
      <c r="F213" s="2" t="s">
        <v>69</v>
      </c>
    </row>
    <row r="214">
      <c r="A214" s="2" t="s">
        <v>15858</v>
      </c>
      <c r="B214" s="2" t="s">
        <v>15859</v>
      </c>
      <c r="C214" s="2">
        <v>-538.76</v>
      </c>
      <c r="D214" s="2" t="s">
        <v>69</v>
      </c>
      <c r="E214" s="2">
        <v>-5468.46</v>
      </c>
      <c r="F214" s="2" t="s">
        <v>69</v>
      </c>
    </row>
    <row r="215">
      <c r="A215" s="2" t="s">
        <v>15860</v>
      </c>
      <c r="B215" s="2" t="s">
        <v>15861</v>
      </c>
      <c r="C215" s="2">
        <v>-63.27</v>
      </c>
      <c r="D215" s="2" t="s">
        <v>69</v>
      </c>
      <c r="E215" s="2">
        <v>-1675.48</v>
      </c>
      <c r="F215" s="2" t="s">
        <v>69</v>
      </c>
    </row>
    <row r="216">
      <c r="A216" s="2" t="s">
        <v>7917</v>
      </c>
      <c r="B216" s="2" t="s">
        <v>14919</v>
      </c>
      <c r="C216" s="2">
        <v>-620.07</v>
      </c>
      <c r="D216" s="2" t="s">
        <v>69</v>
      </c>
      <c r="E216" s="2">
        <v>-13368.7</v>
      </c>
      <c r="F216" s="2" t="s">
        <v>69</v>
      </c>
    </row>
    <row r="217">
      <c r="A217" s="2" t="s">
        <v>15367</v>
      </c>
      <c r="B217" s="2" t="s">
        <v>15368</v>
      </c>
      <c r="C217" s="2">
        <v>81.58</v>
      </c>
      <c r="D217" s="2" t="s">
        <v>69</v>
      </c>
      <c r="E217" s="2">
        <v>14677.13</v>
      </c>
      <c r="F217" s="2" t="s">
        <v>69</v>
      </c>
    </row>
    <row r="218">
      <c r="A218" s="2" t="s">
        <v>11013</v>
      </c>
      <c r="B218" s="2" t="s">
        <v>15862</v>
      </c>
      <c r="C218" s="2">
        <v>-2076.39</v>
      </c>
      <c r="D218" s="2" t="s">
        <v>69</v>
      </c>
      <c r="E218" s="2">
        <v>-32931.54</v>
      </c>
      <c r="F218" s="2" t="s">
        <v>69</v>
      </c>
    </row>
    <row r="219">
      <c r="A219" s="2" t="s">
        <v>15863</v>
      </c>
      <c r="B219" s="2" t="s">
        <v>15864</v>
      </c>
      <c r="C219" s="2">
        <v>-872.51</v>
      </c>
      <c r="D219" s="2" t="s">
        <v>69</v>
      </c>
      <c r="E219" s="2">
        <v>-92346.57</v>
      </c>
      <c r="F219" s="2" t="s">
        <v>69</v>
      </c>
    </row>
    <row r="220">
      <c r="A220" s="2" t="s">
        <v>15865</v>
      </c>
      <c r="B220" s="2" t="s">
        <v>15866</v>
      </c>
      <c r="C220" s="2">
        <v>-2985.02</v>
      </c>
      <c r="D220" s="2" t="s">
        <v>69</v>
      </c>
      <c r="E220" s="2">
        <v>-17313.1</v>
      </c>
      <c r="F220" s="2" t="s">
        <v>69</v>
      </c>
    </row>
    <row r="221">
      <c r="A221" s="2" t="s">
        <v>15369</v>
      </c>
      <c r="B221" s="2" t="s">
        <v>15370</v>
      </c>
      <c r="C221" s="2">
        <v>151.91</v>
      </c>
      <c r="D221" s="2" t="s">
        <v>69</v>
      </c>
      <c r="E221" s="2">
        <v>8974.76</v>
      </c>
      <c r="F221" s="2" t="s">
        <v>69</v>
      </c>
    </row>
    <row r="222">
      <c r="A222" s="2" t="s">
        <v>7923</v>
      </c>
      <c r="B222" s="2" t="s">
        <v>15867</v>
      </c>
      <c r="C222" s="2">
        <v>-370.1</v>
      </c>
      <c r="D222" s="2" t="s">
        <v>69</v>
      </c>
      <c r="E222" s="2">
        <v>-8741.7</v>
      </c>
      <c r="F222" s="2" t="s">
        <v>69</v>
      </c>
    </row>
    <row r="223">
      <c r="A223" s="2" t="s">
        <v>7925</v>
      </c>
      <c r="B223" s="2" t="s">
        <v>15868</v>
      </c>
      <c r="C223" s="2">
        <v>128.04</v>
      </c>
      <c r="D223" s="2" t="s">
        <v>69</v>
      </c>
      <c r="E223" s="2">
        <v>1749.02</v>
      </c>
      <c r="F223" s="2" t="s">
        <v>69</v>
      </c>
    </row>
    <row r="224">
      <c r="A224" s="2" t="s">
        <v>15869</v>
      </c>
      <c r="B224" s="2" t="s">
        <v>15870</v>
      </c>
      <c r="C224" s="2">
        <v>-569.38</v>
      </c>
      <c r="D224" s="2" t="s">
        <v>69</v>
      </c>
      <c r="E224" s="2">
        <v>-30809.42</v>
      </c>
      <c r="F224" s="2" t="s">
        <v>69</v>
      </c>
    </row>
    <row r="225">
      <c r="A225" s="2" t="s">
        <v>15871</v>
      </c>
      <c r="B225" s="2" t="s">
        <v>15872</v>
      </c>
      <c r="C225" s="2">
        <v>-5.6</v>
      </c>
      <c r="D225" s="2" t="s">
        <v>69</v>
      </c>
      <c r="E225" s="2">
        <v>-2250.81</v>
      </c>
      <c r="F225" s="2" t="s">
        <v>69</v>
      </c>
    </row>
    <row r="226">
      <c r="A226" s="2" t="s">
        <v>15873</v>
      </c>
      <c r="B226" s="2" t="s">
        <v>15874</v>
      </c>
      <c r="C226" s="2">
        <v>-367.97</v>
      </c>
      <c r="D226" s="2" t="s">
        <v>69</v>
      </c>
      <c r="E226" s="2">
        <v>-3267.6</v>
      </c>
      <c r="F226" s="2" t="s">
        <v>69</v>
      </c>
    </row>
    <row r="227">
      <c r="A227" s="2" t="s">
        <v>15371</v>
      </c>
      <c r="B227" s="2" t="s">
        <v>15372</v>
      </c>
      <c r="C227" s="2">
        <v>31.46</v>
      </c>
      <c r="D227" s="2" t="s">
        <v>69</v>
      </c>
      <c r="E227" s="2">
        <v>2419.28</v>
      </c>
      <c r="F227" s="2" t="s">
        <v>69</v>
      </c>
    </row>
    <row r="228">
      <c r="A228" s="2" t="s">
        <v>15875</v>
      </c>
      <c r="B228" s="2" t="s">
        <v>15876</v>
      </c>
      <c r="C228" s="2">
        <v>1044.73</v>
      </c>
      <c r="D228" s="2" t="s">
        <v>69</v>
      </c>
      <c r="E228" s="2">
        <v>72358.02</v>
      </c>
      <c r="F228" s="2" t="s">
        <v>69</v>
      </c>
    </row>
    <row r="229">
      <c r="A229" s="2" t="s">
        <v>15877</v>
      </c>
      <c r="B229" s="2" t="s">
        <v>15878</v>
      </c>
      <c r="C229" s="2">
        <v>250.29</v>
      </c>
      <c r="D229" s="2" t="s">
        <v>69</v>
      </c>
      <c r="E229" s="2">
        <v>20361.47</v>
      </c>
      <c r="F229" s="2" t="s">
        <v>69</v>
      </c>
    </row>
    <row r="230">
      <c r="A230" s="2" t="s">
        <v>11019</v>
      </c>
      <c r="B230" s="2" t="s">
        <v>15225</v>
      </c>
      <c r="C230" s="2">
        <v>-492.37</v>
      </c>
      <c r="D230" s="2" t="s">
        <v>69</v>
      </c>
      <c r="E230" s="2">
        <v>-3889.74</v>
      </c>
      <c r="F230" s="2" t="s">
        <v>69</v>
      </c>
    </row>
    <row r="231">
      <c r="A231" s="2" t="s">
        <v>15879</v>
      </c>
      <c r="B231" s="2" t="s">
        <v>15880</v>
      </c>
      <c r="C231" s="2">
        <v>48.61</v>
      </c>
      <c r="D231" s="2" t="s">
        <v>69</v>
      </c>
      <c r="E231" s="2">
        <v>845.27</v>
      </c>
      <c r="F231" s="2" t="s">
        <v>69</v>
      </c>
    </row>
    <row r="232">
      <c r="A232" s="2" t="s">
        <v>15881</v>
      </c>
      <c r="B232" s="2" t="s">
        <v>15882</v>
      </c>
      <c r="C232" s="2">
        <v>1046.63</v>
      </c>
      <c r="D232" s="2" t="s">
        <v>69</v>
      </c>
      <c r="E232" s="2">
        <v>59678.84</v>
      </c>
      <c r="F232" s="2" t="s">
        <v>69</v>
      </c>
    </row>
    <row r="233">
      <c r="A233" s="2" t="s">
        <v>15883</v>
      </c>
      <c r="B233" s="2" t="s">
        <v>15884</v>
      </c>
      <c r="C233" s="2">
        <v>-442.69</v>
      </c>
      <c r="D233" s="2" t="s">
        <v>69</v>
      </c>
      <c r="E233" s="2">
        <v>-31581.26</v>
      </c>
      <c r="F233" s="2" t="s">
        <v>69</v>
      </c>
    </row>
    <row r="234">
      <c r="A234" s="2" t="s">
        <v>15885</v>
      </c>
      <c r="B234" s="2" t="s">
        <v>15886</v>
      </c>
      <c r="C234" s="2">
        <v>32.7</v>
      </c>
      <c r="D234" s="2" t="s">
        <v>69</v>
      </c>
      <c r="E234" s="2">
        <v>2576.05</v>
      </c>
      <c r="F234" s="2" t="s">
        <v>69</v>
      </c>
    </row>
    <row r="235">
      <c r="A235" s="2" t="s">
        <v>7959</v>
      </c>
      <c r="B235" s="2" t="s">
        <v>15887</v>
      </c>
      <c r="C235" s="2">
        <v>145.09</v>
      </c>
      <c r="D235" s="2" t="s">
        <v>69</v>
      </c>
      <c r="E235" s="2">
        <v>10817.63</v>
      </c>
      <c r="F235" s="2" t="s">
        <v>69</v>
      </c>
    </row>
    <row r="236">
      <c r="A236" s="2" t="s">
        <v>15888</v>
      </c>
      <c r="B236" s="2" t="s">
        <v>15889</v>
      </c>
      <c r="C236" s="2">
        <v>58.92</v>
      </c>
      <c r="D236" s="2" t="s">
        <v>69</v>
      </c>
      <c r="E236" s="2">
        <v>1810.05</v>
      </c>
      <c r="F236" s="2" t="s">
        <v>69</v>
      </c>
    </row>
    <row r="237">
      <c r="A237" s="2" t="s">
        <v>7963</v>
      </c>
      <c r="B237" s="2" t="s">
        <v>15890</v>
      </c>
      <c r="C237" s="2">
        <v>-2574.35</v>
      </c>
      <c r="D237" s="2" t="s">
        <v>69</v>
      </c>
      <c r="E237" s="2">
        <v>-54859.44</v>
      </c>
      <c r="F237" s="2" t="s">
        <v>69</v>
      </c>
    </row>
    <row r="238">
      <c r="A238" s="2" t="s">
        <v>7965</v>
      </c>
      <c r="B238" s="2" t="s">
        <v>15373</v>
      </c>
      <c r="C238" s="2">
        <v>-1473.87</v>
      </c>
      <c r="D238" s="2" t="s">
        <v>69</v>
      </c>
      <c r="E238" s="2">
        <v>-22756.61</v>
      </c>
      <c r="F238" s="2" t="s">
        <v>69</v>
      </c>
    </row>
    <row r="239">
      <c r="A239" s="2" t="s">
        <v>15891</v>
      </c>
      <c r="B239" s="2" t="s">
        <v>15892</v>
      </c>
      <c r="C239" s="2">
        <v>-16.14</v>
      </c>
      <c r="D239" s="2" t="s">
        <v>69</v>
      </c>
      <c r="E239" s="2">
        <v>-956.59</v>
      </c>
      <c r="F239" s="2" t="s">
        <v>69</v>
      </c>
    </row>
    <row r="240">
      <c r="A240" s="2" t="s">
        <v>15893</v>
      </c>
      <c r="B240" s="2" t="s">
        <v>15894</v>
      </c>
      <c r="C240" s="2">
        <v>-221.28</v>
      </c>
      <c r="D240" s="2" t="s">
        <v>69</v>
      </c>
      <c r="E240" s="2">
        <v>-1475.92</v>
      </c>
      <c r="F240" s="2" t="s">
        <v>69</v>
      </c>
    </row>
    <row r="241">
      <c r="A241" s="2" t="s">
        <v>15895</v>
      </c>
      <c r="B241" s="2" t="s">
        <v>15896</v>
      </c>
      <c r="C241" s="2">
        <v>192.96</v>
      </c>
      <c r="D241" s="2" t="s">
        <v>69</v>
      </c>
      <c r="E241" s="2">
        <v>7019.82</v>
      </c>
      <c r="F241" s="2" t="s">
        <v>69</v>
      </c>
    </row>
    <row r="242">
      <c r="A242" s="2" t="s">
        <v>7981</v>
      </c>
      <c r="B242" s="2" t="s">
        <v>15897</v>
      </c>
      <c r="C242" s="2">
        <v>-1170.42</v>
      </c>
      <c r="D242" s="2" t="s">
        <v>69</v>
      </c>
      <c r="E242" s="2">
        <v>-8778.15</v>
      </c>
      <c r="F242" s="2" t="s">
        <v>69</v>
      </c>
    </row>
    <row r="243">
      <c r="A243" s="2" t="s">
        <v>5566</v>
      </c>
      <c r="B243" s="2" t="s">
        <v>15898</v>
      </c>
      <c r="C243" s="2">
        <v>281.99</v>
      </c>
      <c r="D243" s="2" t="s">
        <v>69</v>
      </c>
      <c r="E243" s="2">
        <v>17173.08</v>
      </c>
      <c r="F243" s="2" t="s">
        <v>69</v>
      </c>
    </row>
    <row r="244">
      <c r="A244" s="2" t="s">
        <v>15899</v>
      </c>
      <c r="B244" s="2" t="s">
        <v>15900</v>
      </c>
      <c r="C244" s="2">
        <v>167.83</v>
      </c>
      <c r="D244" s="2" t="s">
        <v>69</v>
      </c>
      <c r="E244" s="2">
        <v>12036.42</v>
      </c>
      <c r="F244" s="2" t="s">
        <v>69</v>
      </c>
    </row>
    <row r="245">
      <c r="A245" s="2" t="s">
        <v>15901</v>
      </c>
      <c r="B245" s="2" t="s">
        <v>15902</v>
      </c>
      <c r="C245" s="2">
        <v>76.43</v>
      </c>
      <c r="D245" s="2" t="s">
        <v>69</v>
      </c>
      <c r="E245" s="2">
        <v>17876.94</v>
      </c>
      <c r="F245" s="2" t="s">
        <v>69</v>
      </c>
    </row>
    <row r="246">
      <c r="A246" s="2" t="s">
        <v>15903</v>
      </c>
      <c r="B246" s="2" t="s">
        <v>15904</v>
      </c>
      <c r="C246" s="2">
        <v>98.48</v>
      </c>
      <c r="D246" s="2" t="s">
        <v>69</v>
      </c>
      <c r="E246" s="2">
        <v>3745.15</v>
      </c>
      <c r="F246" s="2" t="s">
        <v>69</v>
      </c>
    </row>
    <row r="247">
      <c r="A247" s="2" t="s">
        <v>15905</v>
      </c>
      <c r="B247" s="2" t="s">
        <v>15906</v>
      </c>
      <c r="C247" s="2">
        <v>49.67</v>
      </c>
      <c r="D247" s="2" t="s">
        <v>69</v>
      </c>
      <c r="E247" s="2">
        <v>19683.54</v>
      </c>
      <c r="F247" s="2" t="s">
        <v>69</v>
      </c>
    </row>
    <row r="248">
      <c r="A248" s="2" t="s">
        <v>14928</v>
      </c>
      <c r="B248" s="2" t="s">
        <v>14929</v>
      </c>
      <c r="C248" s="2">
        <v>-106.14</v>
      </c>
      <c r="D248" s="2" t="s">
        <v>69</v>
      </c>
      <c r="E248" s="2">
        <v>-7995.86</v>
      </c>
      <c r="F248" s="2" t="s">
        <v>69</v>
      </c>
    </row>
    <row r="249">
      <c r="A249" s="2" t="s">
        <v>15907</v>
      </c>
      <c r="B249" s="2" t="s">
        <v>15908</v>
      </c>
      <c r="C249" s="2">
        <v>226.27</v>
      </c>
      <c r="D249" s="2" t="s">
        <v>69</v>
      </c>
      <c r="E249" s="2">
        <v>29829.59</v>
      </c>
      <c r="F249" s="2" t="s">
        <v>69</v>
      </c>
    </row>
    <row r="250">
      <c r="A250" s="2" t="s">
        <v>11033</v>
      </c>
      <c r="B250" s="2" t="s">
        <v>15909</v>
      </c>
      <c r="C250" s="2">
        <v>111.02</v>
      </c>
      <c r="D250" s="2" t="s">
        <v>69</v>
      </c>
      <c r="E250" s="2">
        <v>2442.41</v>
      </c>
      <c r="F250" s="2" t="s">
        <v>69</v>
      </c>
    </row>
    <row r="251">
      <c r="A251" s="2" t="s">
        <v>8003</v>
      </c>
      <c r="B251" s="2" t="s">
        <v>14930</v>
      </c>
      <c r="C251" s="2">
        <v>-466.17</v>
      </c>
      <c r="D251" s="2" t="s">
        <v>69</v>
      </c>
      <c r="E251" s="2">
        <v>-4880.84</v>
      </c>
      <c r="F251" s="2" t="s">
        <v>69</v>
      </c>
    </row>
    <row r="252">
      <c r="A252" s="2" t="s">
        <v>15910</v>
      </c>
      <c r="B252" s="2" t="s">
        <v>15911</v>
      </c>
      <c r="C252" s="2">
        <v>24.68</v>
      </c>
      <c r="D252" s="2" t="s">
        <v>69</v>
      </c>
      <c r="E252" s="2">
        <v>3322.55</v>
      </c>
      <c r="F252" s="2" t="s">
        <v>69</v>
      </c>
    </row>
    <row r="253">
      <c r="A253" s="2" t="s">
        <v>15912</v>
      </c>
      <c r="B253" s="2" t="s">
        <v>15913</v>
      </c>
      <c r="C253" s="2">
        <v>-157.4</v>
      </c>
      <c r="D253" s="2" t="s">
        <v>69</v>
      </c>
      <c r="E253" s="2">
        <v>-4405.49</v>
      </c>
      <c r="F253" s="2" t="s">
        <v>69</v>
      </c>
    </row>
    <row r="254">
      <c r="A254" s="2" t="s">
        <v>15914</v>
      </c>
      <c r="B254" s="2" t="s">
        <v>15915</v>
      </c>
      <c r="C254" s="2">
        <v>282.08</v>
      </c>
      <c r="D254" s="2" t="s">
        <v>69</v>
      </c>
      <c r="E254" s="2">
        <v>12510.14</v>
      </c>
      <c r="F254" s="2" t="s">
        <v>69</v>
      </c>
    </row>
    <row r="255">
      <c r="A255" s="2" t="s">
        <v>15916</v>
      </c>
      <c r="B255" s="2" t="s">
        <v>15917</v>
      </c>
      <c r="C255" s="2">
        <v>342.46</v>
      </c>
      <c r="D255" s="2" t="s">
        <v>69</v>
      </c>
      <c r="E255" s="2">
        <v>28362.23</v>
      </c>
      <c r="F255" s="2" t="s">
        <v>69</v>
      </c>
    </row>
    <row r="256">
      <c r="A256" s="2" t="s">
        <v>15376</v>
      </c>
      <c r="B256" s="2" t="s">
        <v>15377</v>
      </c>
      <c r="C256" s="2">
        <v>86.9</v>
      </c>
      <c r="D256" s="2" t="s">
        <v>69</v>
      </c>
      <c r="E256" s="2">
        <v>34383.95</v>
      </c>
      <c r="F256" s="2" t="s">
        <v>69</v>
      </c>
    </row>
    <row r="257">
      <c r="A257" s="2" t="s">
        <v>15378</v>
      </c>
      <c r="B257" s="2" t="s">
        <v>15379</v>
      </c>
      <c r="C257" s="2">
        <v>-1082.96</v>
      </c>
      <c r="D257" s="2" t="s">
        <v>69</v>
      </c>
      <c r="E257" s="2">
        <v>-10114.81</v>
      </c>
      <c r="F257" s="2" t="s">
        <v>69</v>
      </c>
    </row>
    <row r="258">
      <c r="A258" s="2" t="s">
        <v>15918</v>
      </c>
      <c r="B258" s="2" t="s">
        <v>15919</v>
      </c>
      <c r="C258" s="2">
        <v>68.91</v>
      </c>
      <c r="D258" s="2" t="s">
        <v>69</v>
      </c>
      <c r="E258" s="2">
        <v>2534.49</v>
      </c>
      <c r="F258" s="2" t="s">
        <v>69</v>
      </c>
    </row>
    <row r="259">
      <c r="A259" s="2" t="s">
        <v>8017</v>
      </c>
      <c r="B259" s="2" t="s">
        <v>15920</v>
      </c>
      <c r="C259" s="2">
        <v>-221.8</v>
      </c>
      <c r="D259" s="2" t="s">
        <v>69</v>
      </c>
      <c r="E259" s="2">
        <v>-3905.95</v>
      </c>
      <c r="F259" s="2" t="s">
        <v>69</v>
      </c>
    </row>
    <row r="260">
      <c r="A260" s="2" t="s">
        <v>8033</v>
      </c>
      <c r="B260" s="2" t="s">
        <v>15227</v>
      </c>
      <c r="C260" s="2">
        <v>-715.91</v>
      </c>
      <c r="D260" s="2" t="s">
        <v>69</v>
      </c>
      <c r="E260" s="2">
        <v>-70109.17</v>
      </c>
      <c r="F260" s="2" t="s">
        <v>69</v>
      </c>
    </row>
    <row r="261">
      <c r="A261" s="2" t="s">
        <v>15921</v>
      </c>
      <c r="B261" s="2" t="s">
        <v>15922</v>
      </c>
      <c r="C261" s="2">
        <v>52.53</v>
      </c>
      <c r="D261" s="2" t="s">
        <v>69</v>
      </c>
      <c r="E261" s="2">
        <v>10248.86</v>
      </c>
      <c r="F261" s="2" t="s">
        <v>69</v>
      </c>
    </row>
    <row r="262">
      <c r="A262" s="2" t="s">
        <v>15923</v>
      </c>
      <c r="B262" s="2" t="s">
        <v>15924</v>
      </c>
      <c r="C262" s="2">
        <v>68.99</v>
      </c>
      <c r="D262" s="2" t="s">
        <v>69</v>
      </c>
      <c r="E262" s="2">
        <v>7051.64</v>
      </c>
      <c r="F262" s="2" t="s">
        <v>69</v>
      </c>
    </row>
    <row r="263">
      <c r="A263" s="2" t="s">
        <v>5614</v>
      </c>
      <c r="B263" s="2" t="s">
        <v>15925</v>
      </c>
      <c r="C263" s="2">
        <v>82.9</v>
      </c>
      <c r="D263" s="2" t="s">
        <v>69</v>
      </c>
      <c r="E263" s="2">
        <v>3839.85</v>
      </c>
      <c r="F263" s="2" t="s">
        <v>69</v>
      </c>
    </row>
    <row r="264">
      <c r="A264" s="2" t="s">
        <v>15926</v>
      </c>
      <c r="B264" s="2" t="s">
        <v>15927</v>
      </c>
      <c r="C264" s="2">
        <v>113.67</v>
      </c>
      <c r="D264" s="2" t="s">
        <v>69</v>
      </c>
      <c r="E264" s="2">
        <v>27714.59</v>
      </c>
      <c r="F264" s="2" t="s">
        <v>69</v>
      </c>
    </row>
    <row r="265">
      <c r="A265" s="2" t="s">
        <v>11067</v>
      </c>
      <c r="B265" s="2" t="s">
        <v>15928</v>
      </c>
      <c r="C265" s="2">
        <v>-143.86</v>
      </c>
      <c r="D265" s="2" t="s">
        <v>69</v>
      </c>
      <c r="E265" s="2">
        <v>-2513.17</v>
      </c>
      <c r="F265" s="2" t="s">
        <v>69</v>
      </c>
    </row>
    <row r="266">
      <c r="A266" s="2" t="s">
        <v>15929</v>
      </c>
      <c r="B266" s="2" t="s">
        <v>15930</v>
      </c>
      <c r="C266" s="2">
        <v>-102.82</v>
      </c>
      <c r="D266" s="2" t="s">
        <v>69</v>
      </c>
      <c r="E266" s="2">
        <v>-1846.64</v>
      </c>
      <c r="F266" s="2" t="s">
        <v>69</v>
      </c>
    </row>
    <row r="267">
      <c r="A267" s="2" t="s">
        <v>15931</v>
      </c>
      <c r="B267" s="2" t="s">
        <v>14939</v>
      </c>
      <c r="C267" s="2">
        <v>-561.43</v>
      </c>
      <c r="D267" s="2" t="s">
        <v>69</v>
      </c>
      <c r="E267" s="2">
        <v>-11110.77</v>
      </c>
      <c r="F267" s="2" t="s">
        <v>69</v>
      </c>
    </row>
    <row r="268">
      <c r="A268" s="2" t="s">
        <v>15932</v>
      </c>
      <c r="B268" s="2" t="s">
        <v>15933</v>
      </c>
      <c r="C268" s="2">
        <v>-196.57</v>
      </c>
      <c r="D268" s="2" t="s">
        <v>69</v>
      </c>
      <c r="E268" s="2">
        <v>-4670.44</v>
      </c>
      <c r="F268" s="2" t="s">
        <v>69</v>
      </c>
    </row>
    <row r="269">
      <c r="A269" s="2" t="s">
        <v>15380</v>
      </c>
      <c r="B269" s="2" t="s">
        <v>15381</v>
      </c>
      <c r="C269" s="2">
        <v>155.43</v>
      </c>
      <c r="D269" s="2" t="s">
        <v>69</v>
      </c>
      <c r="E269" s="2">
        <v>41711.91</v>
      </c>
      <c r="F269" s="2" t="s">
        <v>69</v>
      </c>
    </row>
    <row r="270">
      <c r="A270" s="2" t="s">
        <v>15382</v>
      </c>
      <c r="B270" s="2" t="s">
        <v>15383</v>
      </c>
      <c r="C270" s="2">
        <v>-238.54</v>
      </c>
      <c r="D270" s="2" t="s">
        <v>69</v>
      </c>
      <c r="E270" s="2">
        <v>-34824.35</v>
      </c>
      <c r="F270" s="2" t="s">
        <v>69</v>
      </c>
    </row>
    <row r="271">
      <c r="A271" s="2" t="s">
        <v>8086</v>
      </c>
      <c r="B271" s="2" t="s">
        <v>15384</v>
      </c>
      <c r="C271" s="2">
        <v>-308.53</v>
      </c>
      <c r="D271" s="2" t="s">
        <v>69</v>
      </c>
      <c r="E271" s="2">
        <v>-20825.86</v>
      </c>
      <c r="F271" s="2" t="s">
        <v>69</v>
      </c>
    </row>
    <row r="272">
      <c r="A272" s="2" t="s">
        <v>14940</v>
      </c>
      <c r="B272" s="2" t="s">
        <v>14941</v>
      </c>
      <c r="C272" s="2">
        <v>-304.05</v>
      </c>
      <c r="D272" s="2" t="s">
        <v>69</v>
      </c>
      <c r="E272" s="2">
        <v>-12344.32</v>
      </c>
      <c r="F272" s="2" t="s">
        <v>69</v>
      </c>
    </row>
    <row r="273">
      <c r="A273" s="2" t="s">
        <v>15934</v>
      </c>
      <c r="B273" s="2" t="s">
        <v>15935</v>
      </c>
      <c r="C273" s="2">
        <v>100.24</v>
      </c>
      <c r="D273" s="2" t="s">
        <v>69</v>
      </c>
      <c r="E273" s="2">
        <v>12071.73</v>
      </c>
      <c r="F273" s="2" t="s">
        <v>69</v>
      </c>
    </row>
    <row r="274">
      <c r="A274" s="2" t="s">
        <v>15936</v>
      </c>
      <c r="B274" s="2" t="s">
        <v>15937</v>
      </c>
      <c r="C274" s="2">
        <v>65.65</v>
      </c>
      <c r="D274" s="2" t="s">
        <v>69</v>
      </c>
      <c r="E274" s="2">
        <v>25214.73</v>
      </c>
      <c r="F274" s="2" t="s">
        <v>69</v>
      </c>
    </row>
    <row r="275">
      <c r="A275" s="2" t="s">
        <v>15938</v>
      </c>
      <c r="B275" s="2" t="s">
        <v>15939</v>
      </c>
      <c r="C275" s="2">
        <v>-103.44</v>
      </c>
      <c r="D275" s="2" t="s">
        <v>69</v>
      </c>
      <c r="E275" s="2">
        <v>-2236.27</v>
      </c>
      <c r="F275" s="2" t="s">
        <v>69</v>
      </c>
    </row>
    <row r="276">
      <c r="A276" s="2" t="s">
        <v>15387</v>
      </c>
      <c r="B276" s="2" t="s">
        <v>15388</v>
      </c>
      <c r="C276" s="2">
        <v>-587.43</v>
      </c>
      <c r="D276" s="2" t="s">
        <v>69</v>
      </c>
      <c r="E276" s="2">
        <v>-25412.14</v>
      </c>
      <c r="F276" s="2" t="s">
        <v>69</v>
      </c>
    </row>
    <row r="277">
      <c r="A277" s="2" t="s">
        <v>15940</v>
      </c>
      <c r="B277" s="2" t="s">
        <v>15941</v>
      </c>
      <c r="C277" s="2">
        <v>-313.98</v>
      </c>
      <c r="D277" s="2" t="s">
        <v>69</v>
      </c>
      <c r="E277" s="2">
        <v>-5196.45</v>
      </c>
      <c r="F277" s="2" t="s">
        <v>69</v>
      </c>
    </row>
    <row r="278">
      <c r="A278" s="2" t="s">
        <v>15389</v>
      </c>
      <c r="B278" s="2" t="s">
        <v>15390</v>
      </c>
      <c r="C278" s="2">
        <v>-566.38</v>
      </c>
      <c r="D278" s="2" t="s">
        <v>69</v>
      </c>
      <c r="E278" s="2">
        <v>-16532.52</v>
      </c>
      <c r="F278" s="2" t="s">
        <v>69</v>
      </c>
    </row>
    <row r="279">
      <c r="A279" s="2" t="s">
        <v>15942</v>
      </c>
      <c r="B279" s="2" t="s">
        <v>15943</v>
      </c>
      <c r="C279" s="2">
        <v>162.01</v>
      </c>
      <c r="D279" s="2" t="s">
        <v>69</v>
      </c>
      <c r="E279" s="2">
        <v>1051.42</v>
      </c>
      <c r="F279" s="2" t="s">
        <v>69</v>
      </c>
    </row>
    <row r="280">
      <c r="A280" s="2" t="s">
        <v>15944</v>
      </c>
      <c r="B280" s="2" t="s">
        <v>15945</v>
      </c>
      <c r="C280" s="2">
        <v>-187.93</v>
      </c>
      <c r="D280" s="2" t="s">
        <v>69</v>
      </c>
      <c r="E280" s="2">
        <v>-17644.4</v>
      </c>
      <c r="F280" s="2" t="s">
        <v>69</v>
      </c>
    </row>
    <row r="281">
      <c r="A281" s="2" t="s">
        <v>15946</v>
      </c>
      <c r="B281" s="2" t="s">
        <v>15947</v>
      </c>
      <c r="C281" s="2">
        <v>-293.84</v>
      </c>
      <c r="D281" s="2" t="s">
        <v>69</v>
      </c>
      <c r="E281" s="2">
        <v>-2850.28</v>
      </c>
      <c r="F281" s="2" t="s">
        <v>69</v>
      </c>
    </row>
    <row r="282">
      <c r="A282" s="2" t="s">
        <v>14942</v>
      </c>
      <c r="B282" s="2" t="s">
        <v>14943</v>
      </c>
      <c r="C282" s="2">
        <v>365.79</v>
      </c>
      <c r="D282" s="2" t="s">
        <v>69</v>
      </c>
      <c r="E282" s="2">
        <v>36648.16</v>
      </c>
      <c r="F282" s="2" t="s">
        <v>69</v>
      </c>
    </row>
    <row r="283">
      <c r="A283" s="2" t="s">
        <v>15948</v>
      </c>
      <c r="B283" s="2" t="s">
        <v>15949</v>
      </c>
      <c r="C283" s="2">
        <v>65.68</v>
      </c>
      <c r="D283" s="2" t="s">
        <v>69</v>
      </c>
      <c r="E283" s="2">
        <v>9882.44</v>
      </c>
      <c r="F283" s="2" t="s">
        <v>69</v>
      </c>
    </row>
    <row r="284">
      <c r="A284" s="2" t="s">
        <v>15950</v>
      </c>
      <c r="B284" s="2" t="s">
        <v>15951</v>
      </c>
      <c r="C284" s="2">
        <v>628.48</v>
      </c>
      <c r="D284" s="2" t="s">
        <v>69</v>
      </c>
      <c r="E284" s="2">
        <v>47783.7</v>
      </c>
      <c r="F284" s="2" t="s">
        <v>69</v>
      </c>
    </row>
    <row r="285">
      <c r="A285" s="2" t="s">
        <v>14946</v>
      </c>
      <c r="B285" s="2" t="s">
        <v>14947</v>
      </c>
      <c r="C285" s="2">
        <v>-1710.23</v>
      </c>
      <c r="D285" s="2" t="s">
        <v>69</v>
      </c>
      <c r="E285" s="2">
        <v>-54915.37</v>
      </c>
      <c r="F285" s="2" t="s">
        <v>69</v>
      </c>
    </row>
    <row r="286">
      <c r="A286" s="2" t="s">
        <v>14948</v>
      </c>
      <c r="B286" s="2" t="s">
        <v>14949</v>
      </c>
      <c r="C286" s="2">
        <v>-989.93</v>
      </c>
      <c r="D286" s="2" t="s">
        <v>69</v>
      </c>
      <c r="E286" s="2">
        <v>-41379.01</v>
      </c>
      <c r="F286" s="2" t="s">
        <v>69</v>
      </c>
    </row>
    <row r="287">
      <c r="A287" s="2" t="s">
        <v>11113</v>
      </c>
      <c r="B287" s="2" t="s">
        <v>14950</v>
      </c>
      <c r="C287" s="2">
        <v>13.05</v>
      </c>
      <c r="D287" s="2" t="s">
        <v>69</v>
      </c>
      <c r="E287" s="2">
        <v>733.27</v>
      </c>
      <c r="F287" s="2" t="s">
        <v>69</v>
      </c>
    </row>
    <row r="288">
      <c r="A288" s="2" t="s">
        <v>15952</v>
      </c>
      <c r="B288" s="2" t="s">
        <v>15953</v>
      </c>
      <c r="C288" s="2">
        <v>-355.11</v>
      </c>
      <c r="D288" s="2" t="s">
        <v>69</v>
      </c>
      <c r="E288" s="2">
        <v>-99279.46</v>
      </c>
      <c r="F288" s="2" t="s">
        <v>69</v>
      </c>
    </row>
    <row r="289">
      <c r="A289" s="2" t="s">
        <v>8140</v>
      </c>
      <c r="B289" s="2" t="s">
        <v>15954</v>
      </c>
      <c r="C289" s="2">
        <v>111.55</v>
      </c>
      <c r="D289" s="2" t="s">
        <v>69</v>
      </c>
      <c r="E289" s="2">
        <v>10964.12</v>
      </c>
      <c r="F289" s="2" t="s">
        <v>69</v>
      </c>
    </row>
    <row r="290">
      <c r="A290" s="2" t="s">
        <v>15955</v>
      </c>
      <c r="B290" s="2" t="s">
        <v>15956</v>
      </c>
      <c r="C290" s="2">
        <v>175.77</v>
      </c>
      <c r="D290" s="2" t="s">
        <v>69</v>
      </c>
      <c r="E290" s="2">
        <v>38035.82</v>
      </c>
      <c r="F290" s="2" t="s">
        <v>69</v>
      </c>
    </row>
    <row r="291">
      <c r="A291" s="2" t="s">
        <v>15957</v>
      </c>
      <c r="B291" s="2" t="s">
        <v>15958</v>
      </c>
      <c r="C291" s="2">
        <v>-210.29</v>
      </c>
      <c r="D291" s="2" t="s">
        <v>69</v>
      </c>
      <c r="E291" s="2">
        <v>-15470.84</v>
      </c>
      <c r="F291" s="2" t="s">
        <v>69</v>
      </c>
    </row>
    <row r="292">
      <c r="A292" s="2" t="s">
        <v>15959</v>
      </c>
      <c r="B292" s="2" t="s">
        <v>15960</v>
      </c>
      <c r="C292" s="2">
        <v>83.57</v>
      </c>
      <c r="D292" s="2" t="s">
        <v>69</v>
      </c>
      <c r="E292" s="2">
        <v>38986.36</v>
      </c>
      <c r="F292" s="2" t="s">
        <v>69</v>
      </c>
    </row>
    <row r="293">
      <c r="A293" s="2" t="s">
        <v>15961</v>
      </c>
      <c r="B293" s="2" t="s">
        <v>15962</v>
      </c>
      <c r="C293" s="2">
        <v>20.56</v>
      </c>
      <c r="D293" s="2" t="s">
        <v>69</v>
      </c>
      <c r="E293" s="2">
        <v>2131.91</v>
      </c>
      <c r="F293" s="2" t="s">
        <v>69</v>
      </c>
    </row>
    <row r="294">
      <c r="A294" s="2" t="s">
        <v>11121</v>
      </c>
      <c r="B294" s="2" t="s">
        <v>15963</v>
      </c>
      <c r="C294" s="2">
        <v>-239.47</v>
      </c>
      <c r="D294" s="2" t="s">
        <v>69</v>
      </c>
      <c r="E294" s="2">
        <v>-8051.04</v>
      </c>
      <c r="F294" s="2" t="s">
        <v>69</v>
      </c>
    </row>
    <row r="295">
      <c r="A295" s="2" t="s">
        <v>15393</v>
      </c>
      <c r="B295" s="2" t="s">
        <v>15394</v>
      </c>
      <c r="C295" s="2">
        <v>-182.34</v>
      </c>
      <c r="D295" s="2" t="s">
        <v>69</v>
      </c>
      <c r="E295" s="2">
        <v>-11538.57</v>
      </c>
      <c r="F295" s="2" t="s">
        <v>69</v>
      </c>
    </row>
    <row r="296">
      <c r="A296" s="2" t="s">
        <v>15964</v>
      </c>
      <c r="B296" s="2" t="s">
        <v>15965</v>
      </c>
      <c r="C296" s="2">
        <v>-147.49</v>
      </c>
      <c r="D296" s="2" t="s">
        <v>69</v>
      </c>
      <c r="E296" s="2">
        <v>-11416.86</v>
      </c>
      <c r="F296" s="2" t="s">
        <v>69</v>
      </c>
    </row>
    <row r="297">
      <c r="A297" s="2" t="s">
        <v>15395</v>
      </c>
      <c r="B297" s="2" t="s">
        <v>15396</v>
      </c>
      <c r="C297" s="2">
        <v>374.39</v>
      </c>
      <c r="D297" s="2" t="s">
        <v>69</v>
      </c>
      <c r="E297" s="2">
        <v>33833.19</v>
      </c>
      <c r="F297" s="2" t="s">
        <v>69</v>
      </c>
    </row>
    <row r="298">
      <c r="A298" s="2" t="s">
        <v>15966</v>
      </c>
      <c r="B298" s="2" t="s">
        <v>15967</v>
      </c>
      <c r="C298" s="2">
        <v>-68.28</v>
      </c>
      <c r="D298" s="2" t="s">
        <v>69</v>
      </c>
      <c r="E298" s="2">
        <v>-8849.48</v>
      </c>
      <c r="F298" s="2" t="s">
        <v>69</v>
      </c>
    </row>
    <row r="299">
      <c r="A299" s="2" t="s">
        <v>15968</v>
      </c>
      <c r="B299" s="2" t="s">
        <v>15969</v>
      </c>
      <c r="C299" s="2">
        <v>-159.78</v>
      </c>
      <c r="D299" s="2" t="s">
        <v>69</v>
      </c>
      <c r="E299" s="2">
        <v>-15773.22</v>
      </c>
      <c r="F299" s="2" t="s">
        <v>69</v>
      </c>
    </row>
    <row r="300">
      <c r="A300" s="2" t="s">
        <v>15970</v>
      </c>
      <c r="B300" s="2" t="s">
        <v>15971</v>
      </c>
      <c r="C300" s="2">
        <v>150.43</v>
      </c>
      <c r="D300" s="2" t="s">
        <v>69</v>
      </c>
      <c r="E300" s="2">
        <v>7122.98</v>
      </c>
      <c r="F300" s="2" t="s">
        <v>69</v>
      </c>
    </row>
    <row r="301">
      <c r="A301" s="2" t="s">
        <v>15972</v>
      </c>
      <c r="B301" s="2" t="s">
        <v>15973</v>
      </c>
      <c r="C301" s="2">
        <v>-625.2</v>
      </c>
      <c r="D301" s="2" t="s">
        <v>69</v>
      </c>
      <c r="E301" s="2">
        <v>-13360.52</v>
      </c>
      <c r="F301" s="2" t="s">
        <v>69</v>
      </c>
    </row>
    <row r="302">
      <c r="A302" s="2" t="s">
        <v>15974</v>
      </c>
      <c r="B302" s="2" t="s">
        <v>15975</v>
      </c>
      <c r="C302" s="2">
        <v>-1888.14</v>
      </c>
      <c r="D302" s="2" t="s">
        <v>69</v>
      </c>
      <c r="E302" s="2">
        <v>-73524.16</v>
      </c>
      <c r="F302" s="2" t="s">
        <v>69</v>
      </c>
    </row>
    <row r="303">
      <c r="A303" s="2" t="s">
        <v>14953</v>
      </c>
      <c r="B303" s="2" t="s">
        <v>14954</v>
      </c>
      <c r="C303" s="2">
        <v>-2074.71</v>
      </c>
      <c r="D303" s="2" t="s">
        <v>69</v>
      </c>
      <c r="E303" s="2">
        <v>-20435.87</v>
      </c>
      <c r="F303" s="2" t="s">
        <v>69</v>
      </c>
    </row>
    <row r="304">
      <c r="A304" s="2" t="s">
        <v>8184</v>
      </c>
      <c r="B304" s="2" t="s">
        <v>15397</v>
      </c>
      <c r="C304" s="2">
        <v>35.14</v>
      </c>
      <c r="D304" s="2" t="s">
        <v>69</v>
      </c>
      <c r="E304" s="2">
        <v>4993.38</v>
      </c>
      <c r="F304" s="2" t="s">
        <v>69</v>
      </c>
    </row>
    <row r="305">
      <c r="A305" s="2" t="s">
        <v>15976</v>
      </c>
      <c r="B305" s="2" t="s">
        <v>15977</v>
      </c>
      <c r="C305" s="2">
        <v>43.3</v>
      </c>
      <c r="D305" s="2" t="s">
        <v>69</v>
      </c>
      <c r="E305" s="2">
        <v>912.82</v>
      </c>
      <c r="F305" s="2" t="s">
        <v>69</v>
      </c>
    </row>
    <row r="306">
      <c r="A306" s="2" t="s">
        <v>15978</v>
      </c>
      <c r="B306" s="2" t="s">
        <v>15979</v>
      </c>
      <c r="C306" s="2">
        <v>14.17</v>
      </c>
      <c r="D306" s="2" t="s">
        <v>69</v>
      </c>
      <c r="E306" s="2">
        <v>2330.75</v>
      </c>
      <c r="F306" s="2" t="s">
        <v>69</v>
      </c>
    </row>
    <row r="307">
      <c r="A307" s="2" t="s">
        <v>15980</v>
      </c>
      <c r="B307" s="2" t="s">
        <v>15981</v>
      </c>
      <c r="C307" s="2">
        <v>-68.95</v>
      </c>
      <c r="D307" s="2" t="s">
        <v>69</v>
      </c>
      <c r="E307" s="2">
        <v>-8049.63</v>
      </c>
      <c r="F307" s="2" t="s">
        <v>69</v>
      </c>
    </row>
    <row r="308">
      <c r="A308" s="2" t="s">
        <v>15982</v>
      </c>
      <c r="B308" s="2" t="s">
        <v>15983</v>
      </c>
      <c r="C308" s="2">
        <v>585.99</v>
      </c>
      <c r="D308" s="2" t="s">
        <v>69</v>
      </c>
      <c r="E308" s="2">
        <v>41142.47</v>
      </c>
      <c r="F308" s="2" t="s">
        <v>69</v>
      </c>
    </row>
    <row r="309">
      <c r="A309" s="2" t="s">
        <v>15984</v>
      </c>
      <c r="B309" s="2" t="s">
        <v>15985</v>
      </c>
      <c r="C309" s="2">
        <v>-58.01</v>
      </c>
      <c r="D309" s="2" t="s">
        <v>69</v>
      </c>
      <c r="E309" s="2">
        <v>-11947.38</v>
      </c>
      <c r="F309" s="2" t="s">
        <v>69</v>
      </c>
    </row>
    <row r="310">
      <c r="A310" s="2" t="s">
        <v>15986</v>
      </c>
      <c r="B310" s="2" t="s">
        <v>15987</v>
      </c>
      <c r="C310" s="2">
        <v>-99.39</v>
      </c>
      <c r="D310" s="2" t="s">
        <v>69</v>
      </c>
      <c r="E310" s="2">
        <v>-4363.32</v>
      </c>
      <c r="F310" s="2" t="s">
        <v>69</v>
      </c>
    </row>
    <row r="311">
      <c r="A311" s="2" t="s">
        <v>5718</v>
      </c>
      <c r="B311" s="2" t="s">
        <v>15398</v>
      </c>
      <c r="C311" s="2">
        <v>-150.88</v>
      </c>
      <c r="D311" s="2" t="s">
        <v>69</v>
      </c>
      <c r="E311" s="2">
        <v>-8723.61</v>
      </c>
      <c r="F311" s="2" t="s">
        <v>69</v>
      </c>
    </row>
    <row r="312">
      <c r="A312" s="2" t="s">
        <v>15399</v>
      </c>
      <c r="B312" s="2" t="s">
        <v>15400</v>
      </c>
      <c r="C312" s="2">
        <v>415.15</v>
      </c>
      <c r="D312" s="2" t="s">
        <v>69</v>
      </c>
      <c r="E312" s="2">
        <v>42996.61</v>
      </c>
      <c r="F312" s="2" t="s">
        <v>69</v>
      </c>
    </row>
    <row r="313">
      <c r="A313" s="2" t="s">
        <v>15403</v>
      </c>
      <c r="B313" s="2" t="s">
        <v>15404</v>
      </c>
      <c r="C313" s="2">
        <v>235</v>
      </c>
      <c r="D313" s="2" t="s">
        <v>69</v>
      </c>
      <c r="E313" s="2">
        <v>33799.95</v>
      </c>
      <c r="F313" s="2" t="s">
        <v>69</v>
      </c>
    </row>
    <row r="314">
      <c r="A314" s="2" t="s">
        <v>15988</v>
      </c>
      <c r="B314" s="2" t="s">
        <v>15989</v>
      </c>
      <c r="C314" s="2">
        <v>-80.03</v>
      </c>
      <c r="D314" s="2" t="s">
        <v>69</v>
      </c>
      <c r="E314" s="2">
        <v>-2171.95</v>
      </c>
      <c r="F314" s="2" t="s">
        <v>69</v>
      </c>
    </row>
    <row r="315">
      <c r="A315" s="2" t="s">
        <v>8232</v>
      </c>
      <c r="B315" s="2" t="s">
        <v>15990</v>
      </c>
      <c r="C315" s="2">
        <v>-220.15</v>
      </c>
      <c r="D315" s="2" t="s">
        <v>69</v>
      </c>
      <c r="E315" s="2">
        <v>-2641.85</v>
      </c>
      <c r="F315" s="2" t="s">
        <v>69</v>
      </c>
    </row>
    <row r="316">
      <c r="A316" s="2" t="s">
        <v>14961</v>
      </c>
      <c r="B316" s="2" t="s">
        <v>14962</v>
      </c>
      <c r="C316" s="2">
        <v>-112.06</v>
      </c>
      <c r="D316" s="2" t="s">
        <v>69</v>
      </c>
      <c r="E316" s="2">
        <v>-5310.4</v>
      </c>
      <c r="F316" s="2" t="s">
        <v>69</v>
      </c>
    </row>
    <row r="317">
      <c r="A317" s="2" t="s">
        <v>8244</v>
      </c>
      <c r="B317" s="2" t="s">
        <v>15409</v>
      </c>
      <c r="C317" s="2">
        <v>-1919.95</v>
      </c>
      <c r="D317" s="2" t="s">
        <v>69</v>
      </c>
      <c r="E317" s="2">
        <v>-8985.39</v>
      </c>
      <c r="F317" s="2" t="s">
        <v>69</v>
      </c>
    </row>
    <row r="318">
      <c r="A318" s="2" t="s">
        <v>8250</v>
      </c>
      <c r="B318" s="2" t="s">
        <v>15991</v>
      </c>
      <c r="C318" s="2">
        <v>-84.34</v>
      </c>
      <c r="D318" s="2" t="s">
        <v>69</v>
      </c>
      <c r="E318" s="2">
        <v>-3624.98</v>
      </c>
      <c r="F318" s="2" t="s">
        <v>69</v>
      </c>
    </row>
    <row r="319">
      <c r="A319" s="2" t="s">
        <v>15992</v>
      </c>
      <c r="B319" s="2" t="s">
        <v>15993</v>
      </c>
      <c r="C319" s="2">
        <v>-378.17</v>
      </c>
      <c r="D319" s="2" t="s">
        <v>69</v>
      </c>
      <c r="E319" s="2">
        <v>-2287.9</v>
      </c>
      <c r="F319" s="2" t="s">
        <v>69</v>
      </c>
    </row>
    <row r="320">
      <c r="A320" s="2" t="s">
        <v>15994</v>
      </c>
      <c r="B320" s="2" t="s">
        <v>15995</v>
      </c>
      <c r="C320" s="2">
        <v>132.85</v>
      </c>
      <c r="D320" s="2" t="s">
        <v>69</v>
      </c>
      <c r="E320" s="2">
        <v>3026.41</v>
      </c>
      <c r="F320" s="2" t="s">
        <v>69</v>
      </c>
    </row>
    <row r="321">
      <c r="A321" s="2" t="s">
        <v>15996</v>
      </c>
      <c r="B321" s="2" t="s">
        <v>15997</v>
      </c>
      <c r="C321" s="2">
        <v>-128.27</v>
      </c>
      <c r="D321" s="2" t="s">
        <v>69</v>
      </c>
      <c r="E321" s="2">
        <v>-4387.96</v>
      </c>
      <c r="F321" s="2" t="s">
        <v>69</v>
      </c>
    </row>
    <row r="322">
      <c r="A322" s="2" t="s">
        <v>15998</v>
      </c>
      <c r="B322" s="2" t="s">
        <v>15999</v>
      </c>
      <c r="C322" s="2">
        <v>-86.25</v>
      </c>
      <c r="D322" s="2" t="s">
        <v>69</v>
      </c>
      <c r="E322" s="2">
        <v>-8599.25</v>
      </c>
      <c r="F322" s="2" t="s">
        <v>69</v>
      </c>
    </row>
    <row r="323">
      <c r="A323" s="2" t="s">
        <v>16000</v>
      </c>
      <c r="B323" s="2" t="s">
        <v>16001</v>
      </c>
      <c r="C323" s="2">
        <v>195.64</v>
      </c>
      <c r="D323" s="2" t="s">
        <v>69</v>
      </c>
      <c r="E323" s="2">
        <v>16324.51</v>
      </c>
      <c r="F323" s="2" t="s">
        <v>69</v>
      </c>
    </row>
    <row r="324">
      <c r="A324" s="2" t="s">
        <v>16002</v>
      </c>
      <c r="B324" s="2" t="s">
        <v>16003</v>
      </c>
      <c r="C324" s="2">
        <v>90.85</v>
      </c>
      <c r="D324" s="2" t="s">
        <v>69</v>
      </c>
      <c r="E324" s="2">
        <v>46419.87</v>
      </c>
      <c r="F324" s="2" t="s">
        <v>69</v>
      </c>
    </row>
    <row r="325">
      <c r="A325" s="2" t="s">
        <v>5758</v>
      </c>
      <c r="B325" s="2" t="s">
        <v>16004</v>
      </c>
      <c r="C325" s="2">
        <v>-104.62</v>
      </c>
      <c r="D325" s="2" t="s">
        <v>69</v>
      </c>
      <c r="E325" s="2">
        <v>-5511.2</v>
      </c>
      <c r="F325" s="2" t="s">
        <v>69</v>
      </c>
    </row>
    <row r="326">
      <c r="A326" s="2" t="s">
        <v>16005</v>
      </c>
      <c r="B326" s="2" t="s">
        <v>16006</v>
      </c>
      <c r="C326" s="2">
        <v>285.24</v>
      </c>
      <c r="D326" s="2" t="s">
        <v>69</v>
      </c>
      <c r="E326" s="2">
        <v>6349.52</v>
      </c>
      <c r="F326" s="2" t="s">
        <v>69</v>
      </c>
    </row>
    <row r="327">
      <c r="A327" s="2" t="s">
        <v>16007</v>
      </c>
      <c r="B327" s="2" t="s">
        <v>16008</v>
      </c>
      <c r="C327" s="2">
        <v>124.43</v>
      </c>
      <c r="D327" s="2" t="s">
        <v>69</v>
      </c>
      <c r="E327" s="2">
        <v>29801.96</v>
      </c>
      <c r="F327" s="2" t="s">
        <v>69</v>
      </c>
    </row>
    <row r="328">
      <c r="A328" s="2" t="s">
        <v>16009</v>
      </c>
      <c r="B328" s="2" t="s">
        <v>16010</v>
      </c>
      <c r="C328" s="2">
        <v>13.51</v>
      </c>
      <c r="D328" s="2" t="s">
        <v>69</v>
      </c>
      <c r="E328" s="2">
        <v>10844.88</v>
      </c>
      <c r="F328" s="2" t="s">
        <v>69</v>
      </c>
    </row>
    <row r="329">
      <c r="A329" s="2" t="s">
        <v>16011</v>
      </c>
      <c r="B329" s="2" t="s">
        <v>16012</v>
      </c>
      <c r="C329" s="2">
        <v>320.64</v>
      </c>
      <c r="D329" s="2" t="s">
        <v>69</v>
      </c>
      <c r="E329" s="2">
        <v>2728.61</v>
      </c>
      <c r="F329" s="2" t="s">
        <v>69</v>
      </c>
    </row>
    <row r="330">
      <c r="A330" s="2" t="s">
        <v>8279</v>
      </c>
      <c r="B330" s="2" t="s">
        <v>16013</v>
      </c>
      <c r="C330" s="2">
        <v>120.29</v>
      </c>
      <c r="D330" s="2" t="s">
        <v>69</v>
      </c>
      <c r="E330" s="2">
        <v>3151.59</v>
      </c>
      <c r="F330" s="2" t="s">
        <v>69</v>
      </c>
    </row>
    <row r="331">
      <c r="A331" s="2" t="s">
        <v>16014</v>
      </c>
      <c r="B331" s="2" t="s">
        <v>16015</v>
      </c>
      <c r="C331" s="2">
        <v>70.59</v>
      </c>
      <c r="D331" s="2" t="s">
        <v>69</v>
      </c>
      <c r="E331" s="2">
        <v>5245.19</v>
      </c>
      <c r="F331" s="2" t="s">
        <v>69</v>
      </c>
    </row>
    <row r="332">
      <c r="A332" s="2" t="s">
        <v>5772</v>
      </c>
      <c r="B332" s="2" t="s">
        <v>16016</v>
      </c>
      <c r="C332" s="2">
        <v>128.53</v>
      </c>
      <c r="D332" s="2" t="s">
        <v>69</v>
      </c>
      <c r="E332" s="2">
        <v>9896.85</v>
      </c>
      <c r="F332" s="2" t="s">
        <v>69</v>
      </c>
    </row>
    <row r="333">
      <c r="A333" s="2" t="s">
        <v>16017</v>
      </c>
      <c r="B333" s="2" t="s">
        <v>16018</v>
      </c>
      <c r="C333" s="2">
        <v>31.71</v>
      </c>
      <c r="D333" s="2" t="s">
        <v>69</v>
      </c>
      <c r="E333" s="2">
        <v>6131.45</v>
      </c>
      <c r="F333" s="2" t="s">
        <v>69</v>
      </c>
    </row>
    <row r="334">
      <c r="A334" s="2" t="s">
        <v>16019</v>
      </c>
      <c r="B334" s="2" t="s">
        <v>16020</v>
      </c>
      <c r="C334" s="2">
        <v>25.47</v>
      </c>
      <c r="D334" s="2" t="s">
        <v>69</v>
      </c>
      <c r="E334" s="2">
        <v>7640.63</v>
      </c>
      <c r="F334" s="2" t="s">
        <v>69</v>
      </c>
    </row>
    <row r="335">
      <c r="A335" s="2" t="s">
        <v>16021</v>
      </c>
      <c r="B335" s="2" t="s">
        <v>16022</v>
      </c>
      <c r="C335" s="2">
        <v>85.23</v>
      </c>
      <c r="D335" s="2" t="s">
        <v>69</v>
      </c>
      <c r="E335" s="2">
        <v>27110.67</v>
      </c>
      <c r="F335" s="2" t="s">
        <v>69</v>
      </c>
    </row>
    <row r="336">
      <c r="A336" s="2" t="s">
        <v>8302</v>
      </c>
      <c r="B336" s="2" t="s">
        <v>16023</v>
      </c>
      <c r="C336" s="2">
        <v>-258.99</v>
      </c>
      <c r="D336" s="2" t="s">
        <v>69</v>
      </c>
      <c r="E336" s="2">
        <v>-35054.76</v>
      </c>
      <c r="F336" s="2" t="s">
        <v>69</v>
      </c>
    </row>
    <row r="337">
      <c r="A337" s="2" t="s">
        <v>16024</v>
      </c>
      <c r="B337" s="2" t="s">
        <v>14963</v>
      </c>
      <c r="C337" s="2">
        <v>-549.86</v>
      </c>
      <c r="D337" s="2" t="s">
        <v>69</v>
      </c>
      <c r="E337" s="2">
        <v>-10447.41</v>
      </c>
      <c r="F337" s="2" t="s">
        <v>69</v>
      </c>
    </row>
    <row r="338">
      <c r="A338" s="2" t="s">
        <v>11177</v>
      </c>
      <c r="B338" s="2" t="s">
        <v>16025</v>
      </c>
      <c r="C338" s="2">
        <v>154.87</v>
      </c>
      <c r="D338" s="2" t="s">
        <v>69</v>
      </c>
      <c r="E338" s="2">
        <v>21801.47</v>
      </c>
      <c r="F338" s="2" t="s">
        <v>69</v>
      </c>
    </row>
    <row r="339">
      <c r="A339" s="2" t="s">
        <v>15410</v>
      </c>
      <c r="B339" s="2" t="s">
        <v>15411</v>
      </c>
      <c r="C339" s="2">
        <v>139.56</v>
      </c>
      <c r="D339" s="2" t="s">
        <v>69</v>
      </c>
      <c r="E339" s="2">
        <v>35171.74</v>
      </c>
      <c r="F339" s="2" t="s">
        <v>69</v>
      </c>
    </row>
    <row r="340">
      <c r="A340" s="2" t="s">
        <v>16026</v>
      </c>
      <c r="B340" s="2" t="s">
        <v>16027</v>
      </c>
      <c r="C340" s="2">
        <v>107.11</v>
      </c>
      <c r="D340" s="2" t="s">
        <v>69</v>
      </c>
      <c r="E340" s="2">
        <v>6472.91</v>
      </c>
      <c r="F340" s="2" t="s">
        <v>69</v>
      </c>
    </row>
    <row r="341">
      <c r="A341" s="2" t="s">
        <v>16028</v>
      </c>
      <c r="B341" s="2" t="s">
        <v>16029</v>
      </c>
      <c r="C341" s="2">
        <v>-338.23</v>
      </c>
      <c r="D341" s="2" t="s">
        <v>69</v>
      </c>
      <c r="E341" s="2">
        <v>-8435.34</v>
      </c>
      <c r="F341" s="2" t="s">
        <v>69</v>
      </c>
    </row>
    <row r="342">
      <c r="A342" s="2" t="s">
        <v>16030</v>
      </c>
      <c r="B342" s="2" t="s">
        <v>16031</v>
      </c>
      <c r="C342" s="2">
        <v>34.88</v>
      </c>
      <c r="D342" s="2" t="s">
        <v>69</v>
      </c>
      <c r="E342" s="2">
        <v>1139.92</v>
      </c>
      <c r="F342" s="2" t="s">
        <v>69</v>
      </c>
    </row>
    <row r="343">
      <c r="A343" s="2" t="s">
        <v>5794</v>
      </c>
      <c r="B343" s="2" t="s">
        <v>16032</v>
      </c>
      <c r="C343" s="2">
        <v>128.89</v>
      </c>
      <c r="D343" s="2" t="s">
        <v>69</v>
      </c>
      <c r="E343" s="2">
        <v>10341.84</v>
      </c>
      <c r="F343" s="2" t="s">
        <v>69</v>
      </c>
    </row>
    <row r="344">
      <c r="A344" s="2" t="s">
        <v>16033</v>
      </c>
      <c r="B344" s="2" t="s">
        <v>16034</v>
      </c>
      <c r="C344" s="2">
        <v>-247.4</v>
      </c>
      <c r="D344" s="2" t="s">
        <v>69</v>
      </c>
      <c r="E344" s="2">
        <v>-8357.13</v>
      </c>
      <c r="F344" s="2" t="s">
        <v>69</v>
      </c>
    </row>
    <row r="345">
      <c r="A345" s="2" t="s">
        <v>11187</v>
      </c>
      <c r="B345" s="2" t="s">
        <v>16035</v>
      </c>
      <c r="C345" s="2">
        <v>320.55</v>
      </c>
      <c r="D345" s="2" t="s">
        <v>69</v>
      </c>
      <c r="E345" s="2">
        <v>5840.43</v>
      </c>
      <c r="F345" s="2" t="s">
        <v>69</v>
      </c>
    </row>
    <row r="346">
      <c r="A346" s="2" t="s">
        <v>16036</v>
      </c>
      <c r="B346" s="2" t="s">
        <v>16037</v>
      </c>
      <c r="C346" s="2">
        <v>-354.86</v>
      </c>
      <c r="D346" s="2" t="s">
        <v>69</v>
      </c>
      <c r="E346" s="2">
        <v>-15723.84</v>
      </c>
      <c r="F346" s="2" t="s">
        <v>69</v>
      </c>
    </row>
    <row r="347">
      <c r="A347" s="2" t="s">
        <v>16038</v>
      </c>
      <c r="B347" s="2" t="s">
        <v>16039</v>
      </c>
      <c r="C347" s="2">
        <v>-174.95</v>
      </c>
      <c r="D347" s="2" t="s">
        <v>69</v>
      </c>
      <c r="E347" s="2">
        <v>-3785.95</v>
      </c>
      <c r="F347" s="2" t="s">
        <v>69</v>
      </c>
    </row>
    <row r="348">
      <c r="A348" s="2" t="s">
        <v>16040</v>
      </c>
      <c r="B348" s="2" t="s">
        <v>16041</v>
      </c>
      <c r="C348" s="2">
        <v>135.34</v>
      </c>
      <c r="D348" s="2" t="s">
        <v>69</v>
      </c>
      <c r="E348" s="2">
        <v>5247.26</v>
      </c>
      <c r="F348" s="2" t="s">
        <v>69</v>
      </c>
    </row>
    <row r="349">
      <c r="A349" s="2" t="s">
        <v>16042</v>
      </c>
      <c r="B349" s="2" t="s">
        <v>16043</v>
      </c>
      <c r="C349" s="2">
        <v>-193.08</v>
      </c>
      <c r="D349" s="2" t="s">
        <v>69</v>
      </c>
      <c r="E349" s="2">
        <v>-31609.57</v>
      </c>
      <c r="F349" s="2" t="s">
        <v>69</v>
      </c>
    </row>
    <row r="350">
      <c r="A350" s="2" t="s">
        <v>16044</v>
      </c>
      <c r="B350" s="2" t="s">
        <v>16045</v>
      </c>
      <c r="C350" s="2">
        <v>232.68</v>
      </c>
      <c r="D350" s="2" t="s">
        <v>69</v>
      </c>
      <c r="E350" s="2">
        <v>29457.5</v>
      </c>
      <c r="F350" s="2" t="s">
        <v>69</v>
      </c>
    </row>
    <row r="351">
      <c r="A351" s="2" t="s">
        <v>16046</v>
      </c>
      <c r="B351" s="2" t="s">
        <v>16047</v>
      </c>
      <c r="C351" s="2">
        <v>36.01</v>
      </c>
      <c r="D351" s="2" t="s">
        <v>69</v>
      </c>
      <c r="E351" s="2">
        <v>3212.48</v>
      </c>
      <c r="F351" s="2" t="s">
        <v>69</v>
      </c>
    </row>
    <row r="352">
      <c r="A352" s="2" t="s">
        <v>16048</v>
      </c>
      <c r="B352" s="2" t="s">
        <v>16049</v>
      </c>
      <c r="C352" s="2">
        <v>47.73</v>
      </c>
      <c r="D352" s="2" t="s">
        <v>69</v>
      </c>
      <c r="E352" s="2">
        <v>7819.27</v>
      </c>
      <c r="F352" s="2" t="s">
        <v>69</v>
      </c>
    </row>
    <row r="353">
      <c r="A353" s="2" t="s">
        <v>16050</v>
      </c>
      <c r="B353" s="2" t="s">
        <v>16051</v>
      </c>
      <c r="C353" s="2">
        <v>-1112.93</v>
      </c>
      <c r="D353" s="2" t="s">
        <v>69</v>
      </c>
      <c r="E353" s="2">
        <v>-12420.25</v>
      </c>
      <c r="F353" s="2" t="s">
        <v>69</v>
      </c>
    </row>
    <row r="354">
      <c r="A354" s="2" t="s">
        <v>15412</v>
      </c>
      <c r="B354" s="2" t="s">
        <v>15413</v>
      </c>
      <c r="C354" s="2">
        <v>269.28</v>
      </c>
      <c r="D354" s="2" t="s">
        <v>69</v>
      </c>
      <c r="E354" s="2">
        <v>16986.34</v>
      </c>
      <c r="F354" s="2" t="s">
        <v>69</v>
      </c>
    </row>
    <row r="355">
      <c r="A355" s="2" t="s">
        <v>16052</v>
      </c>
      <c r="B355" s="2" t="s">
        <v>16053</v>
      </c>
      <c r="C355" s="2">
        <v>114.68</v>
      </c>
      <c r="D355" s="2" t="s">
        <v>69</v>
      </c>
      <c r="E355" s="2">
        <v>21406.15</v>
      </c>
      <c r="F355" s="2" t="s">
        <v>69</v>
      </c>
    </row>
    <row r="356">
      <c r="A356" s="2" t="s">
        <v>16054</v>
      </c>
      <c r="B356" s="2" t="s">
        <v>16055</v>
      </c>
      <c r="C356" s="2">
        <v>41.89</v>
      </c>
      <c r="D356" s="2" t="s">
        <v>69</v>
      </c>
      <c r="E356" s="2">
        <v>4016.37</v>
      </c>
      <c r="F356" s="2" t="s">
        <v>69</v>
      </c>
    </row>
    <row r="357">
      <c r="A357" s="2" t="s">
        <v>16056</v>
      </c>
      <c r="B357" s="2" t="s">
        <v>16057</v>
      </c>
      <c r="C357" s="2">
        <v>182.56</v>
      </c>
      <c r="D357" s="2" t="s">
        <v>69</v>
      </c>
      <c r="E357" s="2">
        <v>63478.81</v>
      </c>
      <c r="F357" s="2" t="s">
        <v>69</v>
      </c>
    </row>
    <row r="358">
      <c r="A358" s="2" t="s">
        <v>16058</v>
      </c>
      <c r="B358" s="2" t="s">
        <v>16059</v>
      </c>
      <c r="C358" s="2">
        <v>68.46</v>
      </c>
      <c r="D358" s="2" t="s">
        <v>69</v>
      </c>
      <c r="E358" s="2">
        <v>22974.38</v>
      </c>
      <c r="F358" s="2" t="s">
        <v>69</v>
      </c>
    </row>
    <row r="359">
      <c r="A359" s="2" t="s">
        <v>12726</v>
      </c>
      <c r="B359" s="2" t="s">
        <v>16060</v>
      </c>
      <c r="C359" s="2">
        <v>551.39</v>
      </c>
      <c r="D359" s="2" t="s">
        <v>69</v>
      </c>
      <c r="E359" s="2">
        <v>28672.32</v>
      </c>
      <c r="F359" s="2" t="s">
        <v>69</v>
      </c>
    </row>
    <row r="360">
      <c r="A360" s="2" t="s">
        <v>16061</v>
      </c>
      <c r="B360" s="2" t="s">
        <v>16062</v>
      </c>
      <c r="C360" s="2">
        <v>-83.38</v>
      </c>
      <c r="D360" s="2" t="s">
        <v>69</v>
      </c>
      <c r="E360" s="2">
        <v>-9769.5</v>
      </c>
      <c r="F360" s="2" t="s">
        <v>69</v>
      </c>
    </row>
    <row r="361">
      <c r="A361" s="2" t="s">
        <v>16063</v>
      </c>
      <c r="B361" s="2" t="s">
        <v>16064</v>
      </c>
      <c r="C361" s="2">
        <v>397.88</v>
      </c>
      <c r="D361" s="2" t="s">
        <v>69</v>
      </c>
      <c r="E361" s="2">
        <v>13491.97</v>
      </c>
      <c r="F361" s="2" t="s">
        <v>69</v>
      </c>
    </row>
    <row r="362">
      <c r="A362" s="2" t="s">
        <v>16065</v>
      </c>
      <c r="B362" s="2" t="s">
        <v>16066</v>
      </c>
      <c r="C362" s="2">
        <v>527.89</v>
      </c>
      <c r="D362" s="2" t="s">
        <v>69</v>
      </c>
      <c r="E362" s="2">
        <v>22941.96</v>
      </c>
      <c r="F362" s="2" t="s">
        <v>69</v>
      </c>
    </row>
    <row r="363">
      <c r="A363" s="2" t="s">
        <v>5832</v>
      </c>
      <c r="B363" s="2" t="s">
        <v>16067</v>
      </c>
      <c r="C363" s="2">
        <v>-824.55</v>
      </c>
      <c r="D363" s="2" t="s">
        <v>69</v>
      </c>
      <c r="E363" s="2">
        <v>-31522.48</v>
      </c>
      <c r="F363" s="2" t="s">
        <v>69</v>
      </c>
    </row>
    <row r="364">
      <c r="A364" s="2" t="s">
        <v>8360</v>
      </c>
      <c r="B364" s="2" t="s">
        <v>16068</v>
      </c>
      <c r="C364" s="2">
        <v>-3200.64</v>
      </c>
      <c r="D364" s="2" t="s">
        <v>69</v>
      </c>
      <c r="E364" s="2">
        <v>-64716.89</v>
      </c>
      <c r="F364" s="2" t="s">
        <v>69</v>
      </c>
    </row>
    <row r="365">
      <c r="A365" s="2" t="s">
        <v>15414</v>
      </c>
      <c r="B365" s="2" t="s">
        <v>15415</v>
      </c>
      <c r="C365" s="2">
        <v>242.84</v>
      </c>
      <c r="D365" s="2" t="s">
        <v>69</v>
      </c>
      <c r="E365" s="2">
        <v>15140.93</v>
      </c>
      <c r="F365" s="2" t="s">
        <v>69</v>
      </c>
    </row>
    <row r="366">
      <c r="A366" s="2" t="s">
        <v>16069</v>
      </c>
      <c r="B366" s="2" t="s">
        <v>16070</v>
      </c>
      <c r="C366" s="2">
        <v>-659.13</v>
      </c>
      <c r="D366" s="2" t="s">
        <v>69</v>
      </c>
      <c r="E366" s="2">
        <v>-7856.82</v>
      </c>
      <c r="F366" s="2" t="s">
        <v>69</v>
      </c>
    </row>
    <row r="367">
      <c r="A367" s="2" t="s">
        <v>16071</v>
      </c>
      <c r="B367" s="2" t="s">
        <v>15417</v>
      </c>
      <c r="C367" s="2">
        <v>20.85</v>
      </c>
      <c r="D367" s="2" t="s">
        <v>69</v>
      </c>
      <c r="E367" s="2">
        <v>17366.51</v>
      </c>
      <c r="F367" s="2" t="s">
        <v>69</v>
      </c>
    </row>
    <row r="368">
      <c r="A368" s="2" t="s">
        <v>16072</v>
      </c>
      <c r="B368" s="2" t="s">
        <v>16073</v>
      </c>
      <c r="C368" s="2">
        <v>174.14</v>
      </c>
      <c r="D368" s="2" t="s">
        <v>69</v>
      </c>
      <c r="E368" s="2">
        <v>8555.57</v>
      </c>
      <c r="F368" s="2" t="s">
        <v>69</v>
      </c>
    </row>
    <row r="369">
      <c r="A369" s="2" t="s">
        <v>16074</v>
      </c>
      <c r="B369" s="2" t="s">
        <v>16075</v>
      </c>
      <c r="C369" s="2">
        <v>104.14</v>
      </c>
      <c r="D369" s="2" t="s">
        <v>69</v>
      </c>
      <c r="E369" s="2">
        <v>5439.35</v>
      </c>
      <c r="F369" s="2" t="s">
        <v>69</v>
      </c>
    </row>
    <row r="370">
      <c r="A370" s="2" t="s">
        <v>16076</v>
      </c>
      <c r="B370" s="2" t="s">
        <v>16077</v>
      </c>
      <c r="C370" s="2">
        <v>-227.43</v>
      </c>
      <c r="D370" s="2" t="s">
        <v>69</v>
      </c>
      <c r="E370" s="2">
        <v>-4509.89</v>
      </c>
      <c r="F370" s="2" t="s">
        <v>69</v>
      </c>
    </row>
    <row r="371">
      <c r="A371" s="2" t="s">
        <v>16078</v>
      </c>
      <c r="B371" s="2" t="s">
        <v>16079</v>
      </c>
      <c r="C371" s="2">
        <v>-237.14</v>
      </c>
      <c r="D371" s="2" t="s">
        <v>69</v>
      </c>
      <c r="E371" s="2">
        <v>-8824.03</v>
      </c>
      <c r="F371" s="2" t="s">
        <v>69</v>
      </c>
    </row>
    <row r="372">
      <c r="A372" s="2" t="s">
        <v>8398</v>
      </c>
      <c r="B372" s="2" t="s">
        <v>16080</v>
      </c>
      <c r="C372" s="2">
        <v>88.95</v>
      </c>
      <c r="D372" s="2" t="s">
        <v>69</v>
      </c>
      <c r="E372" s="2">
        <v>2152.66</v>
      </c>
      <c r="F372" s="2" t="s">
        <v>69</v>
      </c>
    </row>
    <row r="373">
      <c r="A373" s="2" t="s">
        <v>16081</v>
      </c>
      <c r="B373" s="2" t="s">
        <v>16082</v>
      </c>
      <c r="C373" s="2">
        <v>-1142.56</v>
      </c>
      <c r="D373" s="2" t="s">
        <v>69</v>
      </c>
      <c r="E373" s="2">
        <v>-7038.16</v>
      </c>
      <c r="F373" s="2" t="s">
        <v>69</v>
      </c>
    </row>
    <row r="374">
      <c r="A374" s="2" t="s">
        <v>15420</v>
      </c>
      <c r="B374" s="2" t="s">
        <v>15421</v>
      </c>
      <c r="C374" s="2">
        <v>-1380.18</v>
      </c>
      <c r="D374" s="2" t="s">
        <v>69</v>
      </c>
      <c r="E374" s="2">
        <v>-24429.12</v>
      </c>
      <c r="F374" s="2" t="s">
        <v>69</v>
      </c>
    </row>
    <row r="375">
      <c r="A375" s="2" t="s">
        <v>16083</v>
      </c>
      <c r="B375" s="2" t="s">
        <v>16084</v>
      </c>
      <c r="C375" s="2">
        <v>54.03</v>
      </c>
      <c r="D375" s="2" t="s">
        <v>69</v>
      </c>
      <c r="E375" s="2">
        <v>5845.69</v>
      </c>
      <c r="F375" s="2" t="s">
        <v>69</v>
      </c>
    </row>
    <row r="376">
      <c r="A376" s="2" t="s">
        <v>16085</v>
      </c>
      <c r="B376" s="2" t="s">
        <v>16086</v>
      </c>
      <c r="C376" s="2">
        <v>-725.94</v>
      </c>
      <c r="D376" s="2" t="s">
        <v>69</v>
      </c>
      <c r="E376" s="2">
        <v>-8950.81</v>
      </c>
      <c r="F376" s="2" t="s">
        <v>69</v>
      </c>
    </row>
    <row r="377">
      <c r="A377" s="2" t="s">
        <v>16087</v>
      </c>
      <c r="B377" s="2" t="s">
        <v>16088</v>
      </c>
      <c r="C377" s="2">
        <v>-158.29</v>
      </c>
      <c r="D377" s="2" t="s">
        <v>69</v>
      </c>
      <c r="E377" s="2">
        <v>-7677.05</v>
      </c>
      <c r="F377" s="2" t="s">
        <v>69</v>
      </c>
    </row>
    <row r="378">
      <c r="A378" s="2" t="s">
        <v>16089</v>
      </c>
      <c r="B378" s="2" t="s">
        <v>16090</v>
      </c>
      <c r="C378" s="2">
        <v>237.18</v>
      </c>
      <c r="D378" s="2" t="s">
        <v>69</v>
      </c>
      <c r="E378" s="2">
        <v>56493.02</v>
      </c>
      <c r="F378" s="2" t="s">
        <v>69</v>
      </c>
    </row>
    <row r="379">
      <c r="A379" s="2" t="s">
        <v>11243</v>
      </c>
      <c r="B379" s="2" t="s">
        <v>16091</v>
      </c>
      <c r="C379" s="2">
        <v>-215.51</v>
      </c>
      <c r="D379" s="2" t="s">
        <v>69</v>
      </c>
      <c r="E379" s="2">
        <v>-3077.46</v>
      </c>
      <c r="F379" s="2" t="s">
        <v>69</v>
      </c>
    </row>
    <row r="380">
      <c r="A380" s="2" t="s">
        <v>16092</v>
      </c>
      <c r="B380" s="2" t="s">
        <v>16093</v>
      </c>
      <c r="C380" s="2">
        <v>300.03</v>
      </c>
      <c r="D380" s="2" t="s">
        <v>69</v>
      </c>
      <c r="E380" s="2">
        <v>11140.22</v>
      </c>
      <c r="F380" s="2" t="s">
        <v>69</v>
      </c>
    </row>
    <row r="381">
      <c r="A381" s="2" t="s">
        <v>16094</v>
      </c>
      <c r="B381" s="2" t="s">
        <v>16095</v>
      </c>
      <c r="C381" s="2">
        <v>63.83</v>
      </c>
      <c r="D381" s="2" t="s">
        <v>69</v>
      </c>
      <c r="E381" s="2">
        <v>9935.84</v>
      </c>
      <c r="F381" s="2" t="s">
        <v>69</v>
      </c>
    </row>
    <row r="382">
      <c r="A382" s="2" t="s">
        <v>16096</v>
      </c>
      <c r="B382" s="2" t="s">
        <v>16097</v>
      </c>
      <c r="C382" s="2">
        <v>46.68</v>
      </c>
      <c r="D382" s="2" t="s">
        <v>69</v>
      </c>
      <c r="E382" s="2">
        <v>3762.98</v>
      </c>
      <c r="F382" s="2" t="s">
        <v>69</v>
      </c>
    </row>
    <row r="383">
      <c r="A383" s="2" t="s">
        <v>16098</v>
      </c>
      <c r="B383" s="2" t="s">
        <v>16099</v>
      </c>
      <c r="C383" s="2">
        <v>-292.04</v>
      </c>
      <c r="D383" s="2" t="s">
        <v>69</v>
      </c>
      <c r="E383" s="2">
        <v>-10837.48</v>
      </c>
      <c r="F383" s="2" t="s">
        <v>69</v>
      </c>
    </row>
    <row r="384">
      <c r="A384" s="2" t="s">
        <v>16100</v>
      </c>
      <c r="B384" s="2" t="s">
        <v>16101</v>
      </c>
      <c r="C384" s="2">
        <v>25.28</v>
      </c>
      <c r="D384" s="2" t="s">
        <v>69</v>
      </c>
      <c r="E384" s="2">
        <v>4120.36</v>
      </c>
      <c r="F384" s="2" t="s">
        <v>69</v>
      </c>
    </row>
    <row r="385">
      <c r="A385" s="2" t="s">
        <v>11255</v>
      </c>
      <c r="B385" s="2" t="s">
        <v>16102</v>
      </c>
      <c r="C385" s="2">
        <v>101.24</v>
      </c>
      <c r="D385" s="2" t="s">
        <v>69</v>
      </c>
      <c r="E385" s="2">
        <v>911.14</v>
      </c>
      <c r="F385" s="2" t="s">
        <v>69</v>
      </c>
    </row>
    <row r="386">
      <c r="A386" s="2" t="s">
        <v>11257</v>
      </c>
      <c r="B386" s="2" t="s">
        <v>14973</v>
      </c>
      <c r="C386" s="2">
        <v>47.23</v>
      </c>
      <c r="D386" s="2" t="s">
        <v>69</v>
      </c>
      <c r="E386" s="2">
        <v>6452.44</v>
      </c>
      <c r="F386" s="2" t="s">
        <v>69</v>
      </c>
    </row>
    <row r="387">
      <c r="A387" s="2" t="s">
        <v>14975</v>
      </c>
      <c r="B387" s="2" t="s">
        <v>14976</v>
      </c>
      <c r="C387" s="2">
        <v>-2852.2</v>
      </c>
      <c r="D387" s="2" t="s">
        <v>69</v>
      </c>
      <c r="E387" s="2">
        <v>-25384.55</v>
      </c>
      <c r="F387" s="2" t="s">
        <v>69</v>
      </c>
    </row>
    <row r="388">
      <c r="A388" s="2" t="s">
        <v>15240</v>
      </c>
      <c r="B388" s="2" t="s">
        <v>15241</v>
      </c>
      <c r="C388" s="2">
        <v>164.52</v>
      </c>
      <c r="D388" s="2" t="s">
        <v>69</v>
      </c>
      <c r="E388" s="2">
        <v>15173.6</v>
      </c>
      <c r="F388" s="2" t="s">
        <v>69</v>
      </c>
    </row>
    <row r="389">
      <c r="A389" s="2" t="s">
        <v>16103</v>
      </c>
      <c r="B389" s="2" t="s">
        <v>16104</v>
      </c>
      <c r="C389" s="2">
        <v>-343.92</v>
      </c>
      <c r="D389" s="2" t="s">
        <v>69</v>
      </c>
      <c r="E389" s="2">
        <v>-7318.66</v>
      </c>
      <c r="F389" s="2" t="s">
        <v>69</v>
      </c>
    </row>
    <row r="390">
      <c r="A390" s="2" t="s">
        <v>16105</v>
      </c>
      <c r="B390" s="2" t="s">
        <v>15427</v>
      </c>
      <c r="C390" s="2">
        <v>-93.2</v>
      </c>
      <c r="D390" s="2" t="s">
        <v>69</v>
      </c>
      <c r="E390" s="2">
        <v>-3062.62</v>
      </c>
      <c r="F390" s="2" t="s">
        <v>69</v>
      </c>
    </row>
    <row r="391">
      <c r="A391" s="2" t="s">
        <v>62</v>
      </c>
      <c r="B391" s="2" t="s">
        <v>14979</v>
      </c>
      <c r="C391" s="2">
        <v>-153.9</v>
      </c>
      <c r="D391" s="2" t="s">
        <v>69</v>
      </c>
      <c r="E391" s="2">
        <v>-32956.32</v>
      </c>
      <c r="F391" s="2" t="s">
        <v>69</v>
      </c>
    </row>
    <row r="392">
      <c r="A392" s="2" t="s">
        <v>16106</v>
      </c>
      <c r="B392" s="2" t="s">
        <v>16107</v>
      </c>
      <c r="C392" s="2">
        <v>-777.93</v>
      </c>
      <c r="D392" s="2" t="s">
        <v>69</v>
      </c>
      <c r="E392" s="2">
        <v>-4270.86</v>
      </c>
      <c r="F392" s="2" t="s">
        <v>69</v>
      </c>
    </row>
    <row r="393">
      <c r="A393" s="2" t="s">
        <v>16108</v>
      </c>
      <c r="B393" s="2" t="s">
        <v>16109</v>
      </c>
      <c r="C393" s="2">
        <v>141.62</v>
      </c>
      <c r="D393" s="2" t="s">
        <v>69</v>
      </c>
      <c r="E393" s="2">
        <v>20483.89</v>
      </c>
      <c r="F393" s="2" t="s">
        <v>69</v>
      </c>
    </row>
    <row r="394">
      <c r="A394" s="2" t="s">
        <v>11291</v>
      </c>
      <c r="B394" s="2" t="s">
        <v>16110</v>
      </c>
      <c r="C394" s="2">
        <v>-203.69</v>
      </c>
      <c r="D394" s="2" t="s">
        <v>69</v>
      </c>
      <c r="E394" s="2">
        <v>-3680.73</v>
      </c>
      <c r="F394" s="2" t="s">
        <v>69</v>
      </c>
    </row>
    <row r="395">
      <c r="A395" s="2" t="s">
        <v>16111</v>
      </c>
      <c r="B395" s="2" t="s">
        <v>16112</v>
      </c>
      <c r="C395" s="2">
        <v>45.8</v>
      </c>
      <c r="D395" s="2" t="s">
        <v>69</v>
      </c>
      <c r="E395" s="2">
        <v>801.05</v>
      </c>
      <c r="F395" s="2" t="s">
        <v>69</v>
      </c>
    </row>
    <row r="396">
      <c r="A396" s="2" t="s">
        <v>16113</v>
      </c>
      <c r="B396" s="2" t="s">
        <v>16114</v>
      </c>
      <c r="C396" s="2">
        <v>88.97</v>
      </c>
      <c r="D396" s="2" t="s">
        <v>69</v>
      </c>
      <c r="E396" s="2">
        <v>36935.32</v>
      </c>
      <c r="F396" s="2" t="s">
        <v>69</v>
      </c>
    </row>
    <row r="397">
      <c r="A397" s="2" t="s">
        <v>16115</v>
      </c>
      <c r="B397" s="2" t="s">
        <v>16116</v>
      </c>
      <c r="C397" s="2">
        <v>154</v>
      </c>
      <c r="D397" s="2" t="s">
        <v>69</v>
      </c>
      <c r="E397" s="2">
        <v>28991.67</v>
      </c>
      <c r="F397" s="2" t="s">
        <v>69</v>
      </c>
    </row>
    <row r="398">
      <c r="A398" s="2" t="s">
        <v>15428</v>
      </c>
      <c r="B398" s="2" t="s">
        <v>15429</v>
      </c>
      <c r="C398" s="2">
        <v>-1991.37</v>
      </c>
      <c r="D398" s="2" t="s">
        <v>69</v>
      </c>
      <c r="E398" s="2">
        <v>-26803.84</v>
      </c>
      <c r="F398" s="2" t="s">
        <v>69</v>
      </c>
    </row>
    <row r="399">
      <c r="A399" s="2" t="s">
        <v>16117</v>
      </c>
      <c r="B399" s="2" t="s">
        <v>16118</v>
      </c>
      <c r="C399" s="2">
        <v>227.95</v>
      </c>
      <c r="D399" s="2" t="s">
        <v>69</v>
      </c>
      <c r="E399" s="2">
        <v>13889.14</v>
      </c>
      <c r="F399" s="2" t="s">
        <v>69</v>
      </c>
    </row>
    <row r="400">
      <c r="A400" s="2" t="s">
        <v>11300</v>
      </c>
      <c r="B400" s="2" t="s">
        <v>16119</v>
      </c>
      <c r="C400" s="2">
        <v>237.91</v>
      </c>
      <c r="D400" s="2" t="s">
        <v>69</v>
      </c>
      <c r="E400" s="2">
        <v>7872.48</v>
      </c>
      <c r="F400" s="2" t="s">
        <v>69</v>
      </c>
    </row>
    <row r="401">
      <c r="A401" s="2" t="s">
        <v>16120</v>
      </c>
      <c r="B401" s="2" t="s">
        <v>14982</v>
      </c>
      <c r="C401" s="2">
        <v>-710.43</v>
      </c>
      <c r="D401" s="2" t="s">
        <v>69</v>
      </c>
      <c r="E401" s="2">
        <v>-5058.25</v>
      </c>
      <c r="F401" s="2" t="s">
        <v>69</v>
      </c>
    </row>
    <row r="402">
      <c r="A402" s="2" t="s">
        <v>16121</v>
      </c>
      <c r="B402" s="2" t="s">
        <v>16122</v>
      </c>
      <c r="C402" s="2">
        <v>161.39</v>
      </c>
      <c r="D402" s="2" t="s">
        <v>69</v>
      </c>
      <c r="E402" s="2">
        <v>8889.57</v>
      </c>
      <c r="F402" s="2" t="s">
        <v>69</v>
      </c>
    </row>
    <row r="403">
      <c r="A403" s="2" t="s">
        <v>14983</v>
      </c>
      <c r="B403" s="2" t="s">
        <v>14984</v>
      </c>
      <c r="C403" s="2">
        <v>-587.72</v>
      </c>
      <c r="D403" s="2" t="s">
        <v>69</v>
      </c>
      <c r="E403" s="2">
        <v>-20581.91</v>
      </c>
      <c r="F403" s="2" t="s">
        <v>69</v>
      </c>
    </row>
    <row r="404">
      <c r="A404" s="2" t="s">
        <v>8513</v>
      </c>
      <c r="B404" s="2" t="s">
        <v>16123</v>
      </c>
      <c r="C404" s="2">
        <v>91.92</v>
      </c>
      <c r="D404" s="2" t="s">
        <v>69</v>
      </c>
      <c r="E404" s="2">
        <v>7126.76</v>
      </c>
      <c r="F404" s="2" t="s">
        <v>69</v>
      </c>
    </row>
    <row r="405">
      <c r="A405" s="2" t="s">
        <v>16124</v>
      </c>
      <c r="B405" s="2" t="s">
        <v>16125</v>
      </c>
      <c r="C405" s="2">
        <v>-692.17</v>
      </c>
      <c r="D405" s="2" t="s">
        <v>69</v>
      </c>
      <c r="E405" s="2">
        <v>-7876.84</v>
      </c>
      <c r="F405" s="2" t="s">
        <v>69</v>
      </c>
    </row>
    <row r="406">
      <c r="A406" s="2" t="s">
        <v>16126</v>
      </c>
      <c r="B406" s="2" t="s">
        <v>16127</v>
      </c>
      <c r="C406" s="2">
        <v>-664.45</v>
      </c>
      <c r="D406" s="2" t="s">
        <v>69</v>
      </c>
      <c r="E406" s="2">
        <v>-7448.45</v>
      </c>
      <c r="F406" s="2" t="s">
        <v>69</v>
      </c>
    </row>
    <row r="407">
      <c r="A407" s="2" t="s">
        <v>16128</v>
      </c>
      <c r="B407" s="2" t="s">
        <v>16129</v>
      </c>
      <c r="C407" s="2">
        <v>-203.66</v>
      </c>
      <c r="D407" s="2" t="s">
        <v>69</v>
      </c>
      <c r="E407" s="2">
        <v>-2698.45</v>
      </c>
      <c r="F407" s="2" t="s">
        <v>69</v>
      </c>
    </row>
    <row r="408">
      <c r="A408" s="2" t="s">
        <v>11322</v>
      </c>
      <c r="B408" s="2" t="s">
        <v>16130</v>
      </c>
      <c r="C408" s="2">
        <v>-953.82</v>
      </c>
      <c r="D408" s="2" t="s">
        <v>69</v>
      </c>
      <c r="E408" s="2">
        <v>-16358.03</v>
      </c>
      <c r="F408" s="2" t="s">
        <v>69</v>
      </c>
    </row>
    <row r="409">
      <c r="A409" s="2" t="s">
        <v>8529</v>
      </c>
      <c r="B409" s="2" t="s">
        <v>15244</v>
      </c>
      <c r="C409" s="2">
        <v>-1038.54</v>
      </c>
      <c r="D409" s="2" t="s">
        <v>69</v>
      </c>
      <c r="E409" s="2">
        <v>-12098.99</v>
      </c>
      <c r="F409" s="2" t="s">
        <v>69</v>
      </c>
    </row>
    <row r="410">
      <c r="A410" s="2" t="s">
        <v>16131</v>
      </c>
      <c r="B410" s="2" t="s">
        <v>16132</v>
      </c>
      <c r="C410" s="2">
        <v>96.4</v>
      </c>
      <c r="D410" s="2" t="s">
        <v>69</v>
      </c>
      <c r="E410" s="2">
        <v>7297.23</v>
      </c>
      <c r="F410" s="2" t="s">
        <v>69</v>
      </c>
    </row>
    <row r="411">
      <c r="A411" s="2" t="s">
        <v>8535</v>
      </c>
      <c r="B411" s="2" t="s">
        <v>16133</v>
      </c>
      <c r="C411" s="2">
        <v>3.26</v>
      </c>
      <c r="D411" s="2" t="s">
        <v>69</v>
      </c>
      <c r="E411" s="2">
        <v>2065.2</v>
      </c>
      <c r="F411" s="2" t="s">
        <v>69</v>
      </c>
    </row>
    <row r="412">
      <c r="A412" s="2" t="s">
        <v>8545</v>
      </c>
      <c r="B412" s="2" t="s">
        <v>16134</v>
      </c>
      <c r="C412" s="2">
        <v>-132.46</v>
      </c>
      <c r="D412" s="2" t="s">
        <v>69</v>
      </c>
      <c r="E412" s="2">
        <v>-5501.01</v>
      </c>
      <c r="F412" s="2" t="s">
        <v>69</v>
      </c>
    </row>
    <row r="413">
      <c r="A413" s="2" t="s">
        <v>8547</v>
      </c>
      <c r="B413" s="2" t="s">
        <v>16135</v>
      </c>
      <c r="C413" s="2">
        <v>275.92</v>
      </c>
      <c r="D413" s="2" t="s">
        <v>69</v>
      </c>
      <c r="E413" s="2">
        <v>5005.24</v>
      </c>
      <c r="F413" s="2" t="s">
        <v>69</v>
      </c>
    </row>
    <row r="414">
      <c r="A414" s="2" t="s">
        <v>16136</v>
      </c>
      <c r="B414" s="2" t="s">
        <v>16137</v>
      </c>
      <c r="C414" s="2">
        <v>69.82</v>
      </c>
      <c r="D414" s="2" t="s">
        <v>69</v>
      </c>
      <c r="E414" s="2">
        <v>1633.75</v>
      </c>
      <c r="F414" s="2" t="s">
        <v>69</v>
      </c>
    </row>
    <row r="415">
      <c r="A415" s="2" t="s">
        <v>16138</v>
      </c>
      <c r="B415" s="2" t="s">
        <v>16139</v>
      </c>
      <c r="C415" s="2">
        <v>128.94</v>
      </c>
      <c r="D415" s="2" t="s">
        <v>69</v>
      </c>
      <c r="E415" s="2">
        <v>2932</v>
      </c>
      <c r="F415" s="2" t="s">
        <v>69</v>
      </c>
    </row>
    <row r="416">
      <c r="A416" s="2" t="s">
        <v>14986</v>
      </c>
      <c r="B416" s="2" t="s">
        <v>14987</v>
      </c>
      <c r="C416" s="2">
        <v>-107.93</v>
      </c>
      <c r="D416" s="2" t="s">
        <v>69</v>
      </c>
      <c r="E416" s="2">
        <v>-3628.45</v>
      </c>
      <c r="F416" s="2" t="s">
        <v>69</v>
      </c>
    </row>
    <row r="417">
      <c r="A417" s="2" t="s">
        <v>11324</v>
      </c>
      <c r="B417" s="2" t="s">
        <v>14988</v>
      </c>
      <c r="C417" s="2">
        <v>-94.27</v>
      </c>
      <c r="D417" s="2" t="s">
        <v>69</v>
      </c>
      <c r="E417" s="2">
        <v>-4108.48</v>
      </c>
      <c r="F417" s="2" t="s">
        <v>69</v>
      </c>
    </row>
    <row r="418">
      <c r="A418" s="2" t="s">
        <v>16140</v>
      </c>
      <c r="B418" s="2" t="s">
        <v>16141</v>
      </c>
      <c r="C418" s="2">
        <v>-210.95</v>
      </c>
      <c r="D418" s="2" t="s">
        <v>69</v>
      </c>
      <c r="E418" s="2">
        <v>-7311.4</v>
      </c>
      <c r="F418" s="2" t="s">
        <v>69</v>
      </c>
    </row>
    <row r="419">
      <c r="A419" s="2" t="s">
        <v>14989</v>
      </c>
      <c r="B419" s="2" t="s">
        <v>14990</v>
      </c>
      <c r="C419" s="2">
        <v>-246.86</v>
      </c>
      <c r="D419" s="2" t="s">
        <v>69</v>
      </c>
      <c r="E419" s="2">
        <v>-10654.42</v>
      </c>
      <c r="F419" s="2" t="s">
        <v>69</v>
      </c>
    </row>
    <row r="420">
      <c r="A420" s="2" t="s">
        <v>16142</v>
      </c>
      <c r="B420" s="2" t="s">
        <v>16143</v>
      </c>
      <c r="C420" s="2">
        <v>-307.19</v>
      </c>
      <c r="D420" s="2" t="s">
        <v>69</v>
      </c>
      <c r="E420" s="2">
        <v>-38149.82</v>
      </c>
      <c r="F420" s="2" t="s">
        <v>69</v>
      </c>
    </row>
    <row r="421">
      <c r="A421" s="2" t="s">
        <v>16144</v>
      </c>
      <c r="B421" s="2" t="s">
        <v>16145</v>
      </c>
      <c r="C421" s="2">
        <v>-24.86</v>
      </c>
      <c r="D421" s="2" t="s">
        <v>69</v>
      </c>
      <c r="E421" s="2">
        <v>-1581.03</v>
      </c>
      <c r="F421" s="2" t="s">
        <v>69</v>
      </c>
    </row>
    <row r="422">
      <c r="A422" s="2" t="s">
        <v>16146</v>
      </c>
      <c r="B422" s="2" t="s">
        <v>16147</v>
      </c>
      <c r="C422" s="2">
        <v>-117.2</v>
      </c>
      <c r="D422" s="2" t="s">
        <v>69</v>
      </c>
      <c r="E422" s="2">
        <v>-4702.01</v>
      </c>
      <c r="F422" s="2" t="s">
        <v>69</v>
      </c>
    </row>
    <row r="423">
      <c r="A423" s="2" t="s">
        <v>16148</v>
      </c>
      <c r="B423" s="2" t="s">
        <v>16149</v>
      </c>
      <c r="C423" s="2">
        <v>-670.52</v>
      </c>
      <c r="D423" s="2" t="s">
        <v>69</v>
      </c>
      <c r="E423" s="2">
        <v>-15502.34</v>
      </c>
      <c r="F423" s="2" t="s">
        <v>69</v>
      </c>
    </row>
    <row r="424">
      <c r="A424" s="2" t="s">
        <v>16150</v>
      </c>
      <c r="B424" s="2" t="s">
        <v>16151</v>
      </c>
      <c r="C424" s="2">
        <v>-154.23</v>
      </c>
      <c r="D424" s="2" t="s">
        <v>69</v>
      </c>
      <c r="E424" s="2">
        <v>-6853.95</v>
      </c>
      <c r="F424" s="2" t="s">
        <v>69</v>
      </c>
    </row>
    <row r="425">
      <c r="A425" s="2" t="s">
        <v>14992</v>
      </c>
      <c r="B425" s="2" t="s">
        <v>14993</v>
      </c>
      <c r="C425" s="2">
        <v>61.64</v>
      </c>
      <c r="D425" s="2" t="s">
        <v>69</v>
      </c>
      <c r="E425" s="2">
        <v>3461.01</v>
      </c>
      <c r="F425" s="2" t="s">
        <v>69</v>
      </c>
    </row>
    <row r="426">
      <c r="A426" s="2" t="s">
        <v>16152</v>
      </c>
      <c r="B426" s="2" t="s">
        <v>16153</v>
      </c>
      <c r="C426" s="2">
        <v>67.37</v>
      </c>
      <c r="D426" s="2" t="s">
        <v>69</v>
      </c>
      <c r="E426" s="2">
        <v>9138.5</v>
      </c>
      <c r="F426" s="2" t="s">
        <v>69</v>
      </c>
    </row>
    <row r="427">
      <c r="A427" s="2" t="s">
        <v>16154</v>
      </c>
      <c r="B427" s="2" t="s">
        <v>16155</v>
      </c>
      <c r="C427" s="2">
        <v>-505.26</v>
      </c>
      <c r="D427" s="2" t="s">
        <v>69</v>
      </c>
      <c r="E427" s="2">
        <v>-23151.16</v>
      </c>
      <c r="F427" s="2" t="s">
        <v>69</v>
      </c>
    </row>
    <row r="428">
      <c r="A428" s="2" t="s">
        <v>16156</v>
      </c>
      <c r="B428" s="2" t="s">
        <v>16157</v>
      </c>
      <c r="C428" s="2">
        <v>44.16</v>
      </c>
      <c r="D428" s="2" t="s">
        <v>69</v>
      </c>
      <c r="E428" s="2">
        <v>1867.15</v>
      </c>
      <c r="F428" s="2" t="s">
        <v>69</v>
      </c>
    </row>
    <row r="429">
      <c r="A429" s="2" t="s">
        <v>15434</v>
      </c>
      <c r="B429" s="2" t="s">
        <v>15435</v>
      </c>
      <c r="C429" s="2">
        <v>-242.8</v>
      </c>
      <c r="D429" s="2" t="s">
        <v>69</v>
      </c>
      <c r="E429" s="2">
        <v>-5917.1</v>
      </c>
      <c r="F429" s="2" t="s">
        <v>69</v>
      </c>
    </row>
    <row r="430">
      <c r="A430" s="2" t="s">
        <v>16158</v>
      </c>
      <c r="B430" s="2" t="s">
        <v>16159</v>
      </c>
      <c r="C430" s="2">
        <v>-285.61</v>
      </c>
      <c r="D430" s="2" t="s">
        <v>69</v>
      </c>
      <c r="E430" s="2">
        <v>-9507.87</v>
      </c>
      <c r="F430" s="2" t="s">
        <v>69</v>
      </c>
    </row>
    <row r="431">
      <c r="A431" s="2" t="s">
        <v>8627</v>
      </c>
      <c r="B431" s="2" t="s">
        <v>16160</v>
      </c>
      <c r="C431" s="2">
        <v>67.02</v>
      </c>
      <c r="D431" s="2" t="s">
        <v>69</v>
      </c>
      <c r="E431" s="2">
        <v>2024</v>
      </c>
      <c r="F431" s="2" t="s">
        <v>69</v>
      </c>
    </row>
    <row r="432">
      <c r="A432" s="2" t="s">
        <v>16161</v>
      </c>
      <c r="B432" s="2" t="s">
        <v>16162</v>
      </c>
      <c r="C432" s="2">
        <v>-973.77</v>
      </c>
      <c r="D432" s="2" t="s">
        <v>69</v>
      </c>
      <c r="E432" s="2">
        <v>-7244.86</v>
      </c>
      <c r="F432" s="2" t="s">
        <v>69</v>
      </c>
    </row>
    <row r="433">
      <c r="A433" s="2" t="s">
        <v>8645</v>
      </c>
      <c r="B433" s="2" t="s">
        <v>14998</v>
      </c>
      <c r="C433" s="2">
        <v>39.3</v>
      </c>
      <c r="D433" s="2" t="s">
        <v>69</v>
      </c>
      <c r="E433" s="2">
        <v>8964.98</v>
      </c>
      <c r="F433" s="2" t="s">
        <v>69</v>
      </c>
    </row>
    <row r="434">
      <c r="A434" s="2" t="s">
        <v>8650</v>
      </c>
      <c r="B434" s="2" t="s">
        <v>15436</v>
      </c>
      <c r="C434" s="2">
        <v>-133.83</v>
      </c>
      <c r="D434" s="2" t="s">
        <v>69</v>
      </c>
      <c r="E434" s="2">
        <v>-4367.03</v>
      </c>
      <c r="F434" s="2" t="s">
        <v>69</v>
      </c>
    </row>
    <row r="435">
      <c r="A435" s="2" t="s">
        <v>16163</v>
      </c>
      <c r="B435" s="2" t="s">
        <v>16164</v>
      </c>
      <c r="C435" s="2">
        <v>73.44</v>
      </c>
      <c r="D435" s="2" t="s">
        <v>69</v>
      </c>
      <c r="E435" s="2">
        <v>3872.34</v>
      </c>
      <c r="F435" s="2" t="s">
        <v>69</v>
      </c>
    </row>
    <row r="436">
      <c r="A436" s="2" t="s">
        <v>16165</v>
      </c>
      <c r="B436" s="2" t="s">
        <v>16166</v>
      </c>
      <c r="C436" s="2">
        <v>-59.25</v>
      </c>
      <c r="D436" s="2" t="s">
        <v>69</v>
      </c>
      <c r="E436" s="2">
        <v>-6640.66</v>
      </c>
      <c r="F436" s="2" t="s">
        <v>69</v>
      </c>
    </row>
    <row r="437">
      <c r="A437" s="2" t="s">
        <v>8656</v>
      </c>
      <c r="B437" s="2" t="s">
        <v>16167</v>
      </c>
      <c r="C437" s="2">
        <v>-232.12</v>
      </c>
      <c r="D437" s="2" t="s">
        <v>69</v>
      </c>
      <c r="E437" s="2">
        <v>-10941.99</v>
      </c>
      <c r="F437" s="2" t="s">
        <v>69</v>
      </c>
    </row>
    <row r="438">
      <c r="A438" s="2" t="s">
        <v>16168</v>
      </c>
      <c r="B438" s="2" t="s">
        <v>16169</v>
      </c>
      <c r="C438" s="2">
        <v>68.24</v>
      </c>
      <c r="D438" s="2" t="s">
        <v>69</v>
      </c>
      <c r="E438" s="2">
        <v>11886.22</v>
      </c>
      <c r="F438" s="2" t="s">
        <v>69</v>
      </c>
    </row>
    <row r="439">
      <c r="A439" s="2" t="s">
        <v>16170</v>
      </c>
      <c r="B439" s="2" t="s">
        <v>16171</v>
      </c>
      <c r="C439" s="2">
        <v>111.45</v>
      </c>
      <c r="D439" s="2" t="s">
        <v>69</v>
      </c>
      <c r="E439" s="2">
        <v>9731.45</v>
      </c>
      <c r="F439" s="2" t="s">
        <v>69</v>
      </c>
    </row>
    <row r="440">
      <c r="A440" s="2" t="s">
        <v>15247</v>
      </c>
      <c r="B440" s="2" t="s">
        <v>15248</v>
      </c>
      <c r="C440" s="2">
        <v>-198.28</v>
      </c>
      <c r="D440" s="2" t="s">
        <v>69</v>
      </c>
      <c r="E440" s="2">
        <v>-12372.83</v>
      </c>
      <c r="F440" s="2" t="s">
        <v>69</v>
      </c>
    </row>
    <row r="441">
      <c r="A441" s="2" t="s">
        <v>8662</v>
      </c>
      <c r="B441" s="2" t="s">
        <v>15001</v>
      </c>
      <c r="C441" s="2">
        <v>77.96</v>
      </c>
      <c r="D441" s="2" t="s">
        <v>69</v>
      </c>
      <c r="E441" s="2">
        <v>6987.65</v>
      </c>
      <c r="F441" s="2" t="s">
        <v>69</v>
      </c>
    </row>
    <row r="442">
      <c r="A442" s="2" t="s">
        <v>8676</v>
      </c>
      <c r="B442" s="2" t="s">
        <v>16172</v>
      </c>
      <c r="C442" s="2">
        <v>207.78</v>
      </c>
      <c r="D442" s="2" t="s">
        <v>69</v>
      </c>
      <c r="E442" s="2">
        <v>7563.05</v>
      </c>
      <c r="F442" s="2" t="s">
        <v>69</v>
      </c>
    </row>
    <row r="443">
      <c r="A443" s="2" t="s">
        <v>16173</v>
      </c>
      <c r="B443" s="2" t="s">
        <v>16174</v>
      </c>
      <c r="C443" s="2">
        <v>-230.77</v>
      </c>
      <c r="D443" s="2" t="s">
        <v>69</v>
      </c>
      <c r="E443" s="2">
        <v>-9551.49</v>
      </c>
      <c r="F443" s="2" t="s">
        <v>69</v>
      </c>
    </row>
    <row r="444">
      <c r="A444" s="2" t="s">
        <v>15439</v>
      </c>
      <c r="B444" s="2" t="s">
        <v>15440</v>
      </c>
      <c r="C444" s="2">
        <v>176.89</v>
      </c>
      <c r="D444" s="2" t="s">
        <v>69</v>
      </c>
      <c r="E444" s="2">
        <v>5819.59</v>
      </c>
      <c r="F444" s="2" t="s">
        <v>69</v>
      </c>
    </row>
    <row r="445">
      <c r="A445" s="2" t="s">
        <v>16175</v>
      </c>
      <c r="B445" s="2" t="s">
        <v>16176</v>
      </c>
      <c r="C445" s="2">
        <v>496.6</v>
      </c>
      <c r="D445" s="2" t="s">
        <v>69</v>
      </c>
      <c r="E445" s="2">
        <v>33133.45</v>
      </c>
      <c r="F445" s="2" t="s">
        <v>69</v>
      </c>
    </row>
    <row r="446">
      <c r="A446" s="2" t="s">
        <v>16177</v>
      </c>
      <c r="B446" s="2" t="s">
        <v>16178</v>
      </c>
      <c r="C446" s="2">
        <v>111.87</v>
      </c>
      <c r="D446" s="2" t="s">
        <v>69</v>
      </c>
      <c r="E446" s="2">
        <v>35672.93</v>
      </c>
      <c r="F446" s="2" t="s">
        <v>69</v>
      </c>
    </row>
    <row r="447">
      <c r="A447" s="2" t="s">
        <v>16179</v>
      </c>
      <c r="B447" s="2" t="s">
        <v>16180</v>
      </c>
      <c r="C447" s="2">
        <v>170.06</v>
      </c>
      <c r="D447" s="2" t="s">
        <v>69</v>
      </c>
      <c r="E447" s="2">
        <v>8120.26</v>
      </c>
      <c r="F447" s="2" t="s">
        <v>69</v>
      </c>
    </row>
    <row r="448">
      <c r="A448" s="2" t="s">
        <v>15249</v>
      </c>
      <c r="B448" s="2" t="s">
        <v>15250</v>
      </c>
      <c r="C448" s="2">
        <v>-258.15</v>
      </c>
      <c r="D448" s="2" t="s">
        <v>69</v>
      </c>
      <c r="E448" s="2">
        <v>-3252.65</v>
      </c>
      <c r="F448" s="2" t="s">
        <v>69</v>
      </c>
    </row>
    <row r="449">
      <c r="A449" s="2" t="s">
        <v>15251</v>
      </c>
      <c r="B449" s="2" t="s">
        <v>15252</v>
      </c>
      <c r="C449" s="2">
        <v>-555.25</v>
      </c>
      <c r="D449" s="2" t="s">
        <v>69</v>
      </c>
      <c r="E449" s="2">
        <v>-9489.15</v>
      </c>
      <c r="F449" s="2" t="s">
        <v>69</v>
      </c>
    </row>
    <row r="450">
      <c r="A450" s="2" t="s">
        <v>15002</v>
      </c>
      <c r="B450" s="2" t="s">
        <v>15003</v>
      </c>
      <c r="C450" s="2">
        <v>-181.96</v>
      </c>
      <c r="D450" s="2" t="s">
        <v>69</v>
      </c>
      <c r="E450" s="2">
        <v>-2945.98</v>
      </c>
      <c r="F450" s="2" t="s">
        <v>69</v>
      </c>
    </row>
    <row r="451">
      <c r="A451" s="2" t="s">
        <v>16181</v>
      </c>
      <c r="B451" s="2" t="s">
        <v>16182</v>
      </c>
      <c r="C451" s="2">
        <v>-335.67</v>
      </c>
      <c r="D451" s="2" t="s">
        <v>69</v>
      </c>
      <c r="E451" s="2">
        <v>-3705.75</v>
      </c>
      <c r="F451" s="2" t="s">
        <v>69</v>
      </c>
    </row>
    <row r="452">
      <c r="A452" s="2" t="s">
        <v>16183</v>
      </c>
      <c r="B452" s="2" t="s">
        <v>16184</v>
      </c>
      <c r="C452" s="2">
        <v>155.22</v>
      </c>
      <c r="D452" s="2" t="s">
        <v>69</v>
      </c>
      <c r="E452" s="2">
        <v>12695.18</v>
      </c>
      <c r="F452" s="2" t="s">
        <v>69</v>
      </c>
    </row>
    <row r="453">
      <c r="A453" s="2" t="s">
        <v>11386</v>
      </c>
      <c r="B453" s="2" t="s">
        <v>15443</v>
      </c>
      <c r="C453" s="2">
        <v>-34.54</v>
      </c>
      <c r="D453" s="2" t="s">
        <v>69</v>
      </c>
      <c r="E453" s="2">
        <v>-3366.53</v>
      </c>
      <c r="F453" s="2" t="s">
        <v>69</v>
      </c>
    </row>
    <row r="454">
      <c r="A454" s="2" t="s">
        <v>16185</v>
      </c>
      <c r="B454" s="2" t="s">
        <v>16186</v>
      </c>
      <c r="C454" s="2">
        <v>90.96</v>
      </c>
      <c r="D454" s="2" t="s">
        <v>69</v>
      </c>
      <c r="E454" s="2">
        <v>40269.13</v>
      </c>
      <c r="F454" s="2" t="s">
        <v>69</v>
      </c>
    </row>
    <row r="455">
      <c r="A455" s="2" t="s">
        <v>16187</v>
      </c>
      <c r="B455" s="2" t="s">
        <v>16188</v>
      </c>
      <c r="C455" s="2">
        <v>59.51</v>
      </c>
      <c r="D455" s="2" t="s">
        <v>69</v>
      </c>
      <c r="E455" s="2">
        <v>12542.42</v>
      </c>
      <c r="F455" s="2" t="s">
        <v>69</v>
      </c>
    </row>
    <row r="456">
      <c r="A456" s="2" t="s">
        <v>8727</v>
      </c>
      <c r="B456" s="2" t="s">
        <v>16189</v>
      </c>
      <c r="C456" s="2">
        <v>-191.44</v>
      </c>
      <c r="D456" s="2" t="s">
        <v>69</v>
      </c>
      <c r="E456" s="2">
        <v>-5077.02</v>
      </c>
      <c r="F456" s="2" t="s">
        <v>69</v>
      </c>
    </row>
    <row r="457">
      <c r="A457" s="2" t="s">
        <v>6047</v>
      </c>
      <c r="B457" s="2" t="s">
        <v>15446</v>
      </c>
      <c r="C457" s="2">
        <v>118.66</v>
      </c>
      <c r="D457" s="2" t="s">
        <v>69</v>
      </c>
      <c r="E457" s="2">
        <v>18293.28</v>
      </c>
      <c r="F457" s="2" t="s">
        <v>69</v>
      </c>
    </row>
    <row r="458">
      <c r="A458" s="2" t="s">
        <v>16190</v>
      </c>
      <c r="B458" s="2" t="s">
        <v>16191</v>
      </c>
      <c r="C458" s="2">
        <v>20.24</v>
      </c>
      <c r="D458" s="2" t="s">
        <v>69</v>
      </c>
      <c r="E458" s="2">
        <v>1973.73</v>
      </c>
      <c r="F458" s="2" t="s">
        <v>69</v>
      </c>
    </row>
    <row r="459">
      <c r="A459" s="2" t="s">
        <v>16192</v>
      </c>
      <c r="B459" s="2" t="s">
        <v>16193</v>
      </c>
      <c r="C459" s="2">
        <v>71.89</v>
      </c>
      <c r="D459" s="2" t="s">
        <v>69</v>
      </c>
      <c r="E459" s="2">
        <v>15818.39</v>
      </c>
      <c r="F459" s="2" t="s">
        <v>69</v>
      </c>
    </row>
    <row r="460">
      <c r="A460" s="2" t="s">
        <v>16194</v>
      </c>
      <c r="B460" s="2" t="s">
        <v>16195</v>
      </c>
      <c r="C460" s="2">
        <v>70.78</v>
      </c>
      <c r="D460" s="2" t="s">
        <v>69</v>
      </c>
      <c r="E460" s="2">
        <v>44701.91</v>
      </c>
      <c r="F460" s="2" t="s">
        <v>69</v>
      </c>
    </row>
    <row r="461">
      <c r="A461" s="2" t="s">
        <v>16196</v>
      </c>
      <c r="B461" s="2" t="s">
        <v>16197</v>
      </c>
      <c r="C461" s="2">
        <v>-374</v>
      </c>
      <c r="D461" s="2" t="s">
        <v>69</v>
      </c>
      <c r="E461" s="2">
        <v>-10071.78</v>
      </c>
      <c r="F461" s="2" t="s">
        <v>69</v>
      </c>
    </row>
    <row r="462">
      <c r="A462" s="2" t="s">
        <v>16198</v>
      </c>
      <c r="B462" s="2" t="s">
        <v>16199</v>
      </c>
      <c r="C462" s="2">
        <v>-239.48</v>
      </c>
      <c r="D462" s="2" t="s">
        <v>69</v>
      </c>
      <c r="E462" s="2">
        <v>-5148.87</v>
      </c>
      <c r="F462" s="2" t="s">
        <v>69</v>
      </c>
    </row>
    <row r="463">
      <c r="A463" s="2" t="s">
        <v>16200</v>
      </c>
      <c r="B463" s="2" t="s">
        <v>16201</v>
      </c>
      <c r="C463" s="2">
        <v>-1532.73</v>
      </c>
      <c r="D463" s="2" t="s">
        <v>69</v>
      </c>
      <c r="E463" s="2">
        <v>-10100.71</v>
      </c>
      <c r="F463" s="2" t="s">
        <v>69</v>
      </c>
    </row>
    <row r="464">
      <c r="A464" s="2" t="s">
        <v>15005</v>
      </c>
      <c r="B464" s="2" t="s">
        <v>15006</v>
      </c>
      <c r="C464" s="2">
        <v>-183.52</v>
      </c>
      <c r="D464" s="2" t="s">
        <v>69</v>
      </c>
      <c r="E464" s="2">
        <v>-9468.03</v>
      </c>
      <c r="F464" s="2" t="s">
        <v>69</v>
      </c>
    </row>
    <row r="465">
      <c r="A465" s="2" t="s">
        <v>16202</v>
      </c>
      <c r="B465" s="2" t="s">
        <v>16203</v>
      </c>
      <c r="C465" s="2">
        <v>226.39</v>
      </c>
      <c r="D465" s="2" t="s">
        <v>69</v>
      </c>
      <c r="E465" s="2">
        <v>19046.57</v>
      </c>
      <c r="F465" s="2" t="s">
        <v>69</v>
      </c>
    </row>
    <row r="466">
      <c r="A466" s="2" t="s">
        <v>15007</v>
      </c>
      <c r="B466" s="2" t="s">
        <v>15008</v>
      </c>
      <c r="C466" s="2">
        <v>-1803.87</v>
      </c>
      <c r="D466" s="2" t="s">
        <v>69</v>
      </c>
      <c r="E466" s="2">
        <v>-18399.48</v>
      </c>
      <c r="F466" s="2" t="s">
        <v>69</v>
      </c>
    </row>
    <row r="467">
      <c r="A467" s="2" t="s">
        <v>8779</v>
      </c>
      <c r="B467" s="2" t="s">
        <v>15447</v>
      </c>
      <c r="C467" s="2">
        <v>17.85</v>
      </c>
      <c r="D467" s="2" t="s">
        <v>69</v>
      </c>
      <c r="E467" s="2">
        <v>1452.3</v>
      </c>
      <c r="F467" s="2" t="s">
        <v>69</v>
      </c>
    </row>
    <row r="468">
      <c r="A468" s="2" t="s">
        <v>16204</v>
      </c>
      <c r="B468" s="2" t="s">
        <v>16205</v>
      </c>
      <c r="C468" s="2">
        <v>-61.38</v>
      </c>
      <c r="D468" s="2" t="s">
        <v>69</v>
      </c>
      <c r="E468" s="2">
        <v>-5555.22</v>
      </c>
      <c r="F468" s="2" t="s">
        <v>69</v>
      </c>
    </row>
    <row r="469">
      <c r="A469" s="2" t="s">
        <v>15009</v>
      </c>
      <c r="B469" s="2" t="s">
        <v>15010</v>
      </c>
      <c r="C469" s="2">
        <v>15.97</v>
      </c>
      <c r="D469" s="2" t="s">
        <v>69</v>
      </c>
      <c r="E469" s="2">
        <v>3049.72</v>
      </c>
      <c r="F469" s="2" t="s">
        <v>69</v>
      </c>
    </row>
    <row r="470">
      <c r="A470" s="2" t="s">
        <v>16206</v>
      </c>
      <c r="B470" s="2" t="s">
        <v>15012</v>
      </c>
      <c r="C470" s="2">
        <v>-1749.7</v>
      </c>
      <c r="D470" s="2" t="s">
        <v>69</v>
      </c>
      <c r="E470" s="2">
        <v>-17654.44</v>
      </c>
      <c r="F470" s="2" t="s">
        <v>69</v>
      </c>
    </row>
    <row r="471">
      <c r="A471" s="2" t="s">
        <v>16207</v>
      </c>
      <c r="B471" s="2" t="s">
        <v>16208</v>
      </c>
      <c r="C471" s="2">
        <v>-1367.21</v>
      </c>
      <c r="D471" s="2" t="s">
        <v>69</v>
      </c>
      <c r="E471" s="2">
        <v>-38910.68</v>
      </c>
      <c r="F471" s="2" t="s">
        <v>69</v>
      </c>
    </row>
    <row r="472">
      <c r="A472" s="2" t="s">
        <v>16209</v>
      </c>
      <c r="B472" s="2" t="s">
        <v>16210</v>
      </c>
      <c r="C472" s="2">
        <v>1308.84</v>
      </c>
      <c r="D472" s="2" t="s">
        <v>69</v>
      </c>
      <c r="E472" s="2">
        <v>73478.24</v>
      </c>
      <c r="F472" s="2" t="s">
        <v>69</v>
      </c>
    </row>
    <row r="473">
      <c r="A473" s="2" t="s">
        <v>8805</v>
      </c>
      <c r="B473" s="2" t="s">
        <v>16211</v>
      </c>
      <c r="C473" s="2">
        <v>317.65</v>
      </c>
      <c r="D473" s="2" t="s">
        <v>69</v>
      </c>
      <c r="E473" s="2">
        <v>20878.98</v>
      </c>
      <c r="F473" s="2" t="s">
        <v>69</v>
      </c>
    </row>
    <row r="474">
      <c r="A474" s="2" t="s">
        <v>16212</v>
      </c>
      <c r="B474" s="2" t="s">
        <v>16213</v>
      </c>
      <c r="C474" s="2">
        <v>321.09</v>
      </c>
      <c r="D474" s="2" t="s">
        <v>69</v>
      </c>
      <c r="E474" s="2">
        <v>38113.38</v>
      </c>
      <c r="F474" s="2" t="s">
        <v>69</v>
      </c>
    </row>
    <row r="475">
      <c r="A475" s="2" t="s">
        <v>15448</v>
      </c>
      <c r="B475" s="2" t="s">
        <v>15449</v>
      </c>
      <c r="C475" s="2">
        <v>-88.06</v>
      </c>
      <c r="D475" s="2" t="s">
        <v>69</v>
      </c>
      <c r="E475" s="2">
        <v>-13156.53</v>
      </c>
      <c r="F475" s="2" t="s">
        <v>69</v>
      </c>
    </row>
    <row r="476">
      <c r="A476" s="2" t="s">
        <v>16214</v>
      </c>
      <c r="B476" s="2" t="s">
        <v>16215</v>
      </c>
      <c r="C476" s="2">
        <v>-683.17</v>
      </c>
      <c r="D476" s="2" t="s">
        <v>69</v>
      </c>
      <c r="E476" s="2">
        <v>-16368.65</v>
      </c>
      <c r="F476" s="2" t="s">
        <v>69</v>
      </c>
    </row>
    <row r="477">
      <c r="A477" s="2" t="s">
        <v>16216</v>
      </c>
      <c r="B477" s="2" t="s">
        <v>16217</v>
      </c>
      <c r="C477" s="2">
        <v>-1260.24</v>
      </c>
      <c r="D477" s="2" t="s">
        <v>69</v>
      </c>
      <c r="E477" s="2">
        <v>-40945.1</v>
      </c>
      <c r="F477" s="2" t="s">
        <v>69</v>
      </c>
    </row>
    <row r="478">
      <c r="A478" s="2" t="s">
        <v>16218</v>
      </c>
      <c r="B478" s="2" t="s">
        <v>16219</v>
      </c>
      <c r="C478" s="2">
        <v>170.25</v>
      </c>
      <c r="D478" s="2" t="s">
        <v>69</v>
      </c>
      <c r="E478" s="2">
        <v>83449.17</v>
      </c>
      <c r="F478" s="2" t="s">
        <v>69</v>
      </c>
    </row>
    <row r="479">
      <c r="A479" s="2" t="s">
        <v>16220</v>
      </c>
      <c r="B479" s="2" t="s">
        <v>16221</v>
      </c>
      <c r="C479" s="2">
        <v>47.27</v>
      </c>
      <c r="D479" s="2" t="s">
        <v>69</v>
      </c>
      <c r="E479" s="2">
        <v>43474.3</v>
      </c>
      <c r="F479" s="2" t="s">
        <v>69</v>
      </c>
    </row>
    <row r="480">
      <c r="A480" s="2" t="s">
        <v>16222</v>
      </c>
      <c r="B480" s="2" t="s">
        <v>16223</v>
      </c>
      <c r="C480" s="2">
        <v>-1217.89</v>
      </c>
      <c r="D480" s="2" t="s">
        <v>69</v>
      </c>
      <c r="E480" s="2">
        <v>-32554.26</v>
      </c>
      <c r="F480" s="2" t="s">
        <v>69</v>
      </c>
    </row>
    <row r="481">
      <c r="A481" s="2" t="s">
        <v>16224</v>
      </c>
      <c r="B481" s="2" t="s">
        <v>15020</v>
      </c>
      <c r="C481" s="2">
        <v>644.42</v>
      </c>
      <c r="D481" s="2" t="s">
        <v>69</v>
      </c>
      <c r="E481" s="2">
        <v>9189.43</v>
      </c>
      <c r="F481" s="2" t="s">
        <v>69</v>
      </c>
    </row>
    <row r="482">
      <c r="A482" s="2" t="s">
        <v>15021</v>
      </c>
      <c r="B482" s="2" t="s">
        <v>15022</v>
      </c>
      <c r="C482" s="2">
        <v>-1324.82</v>
      </c>
      <c r="D482" s="2" t="s">
        <v>69</v>
      </c>
      <c r="E482" s="2">
        <v>-44686.17</v>
      </c>
      <c r="F482" s="2" t="s">
        <v>69</v>
      </c>
    </row>
    <row r="483">
      <c r="A483" s="2" t="s">
        <v>16225</v>
      </c>
      <c r="B483" s="2" t="s">
        <v>16226</v>
      </c>
      <c r="C483" s="2">
        <v>274.46</v>
      </c>
      <c r="D483" s="2" t="s">
        <v>69</v>
      </c>
      <c r="E483" s="2">
        <v>10234.64</v>
      </c>
      <c r="F483" s="2" t="s">
        <v>69</v>
      </c>
    </row>
    <row r="484">
      <c r="A484" s="2" t="s">
        <v>16227</v>
      </c>
      <c r="B484" s="2" t="s">
        <v>16228</v>
      </c>
      <c r="C484" s="2">
        <v>-1023.58</v>
      </c>
      <c r="D484" s="2" t="s">
        <v>69</v>
      </c>
      <c r="E484" s="2">
        <v>-40830.56</v>
      </c>
      <c r="F484" s="2" t="s">
        <v>69</v>
      </c>
    </row>
    <row r="485">
      <c r="A485" s="2" t="s">
        <v>11442</v>
      </c>
      <c r="B485" s="2" t="s">
        <v>16229</v>
      </c>
      <c r="C485" s="2">
        <v>-342.99</v>
      </c>
      <c r="D485" s="2" t="s">
        <v>69</v>
      </c>
      <c r="E485" s="2">
        <v>-13716.24</v>
      </c>
      <c r="F485" s="2" t="s">
        <v>69</v>
      </c>
    </row>
    <row r="486">
      <c r="A486" s="2" t="s">
        <v>8847</v>
      </c>
      <c r="B486" s="2" t="s">
        <v>15023</v>
      </c>
      <c r="C486" s="2">
        <v>129.71</v>
      </c>
      <c r="D486" s="2" t="s">
        <v>69</v>
      </c>
      <c r="E486" s="2">
        <v>12113.56</v>
      </c>
      <c r="F486" s="2" t="s">
        <v>69</v>
      </c>
    </row>
    <row r="487">
      <c r="A487" s="2" t="s">
        <v>15028</v>
      </c>
      <c r="B487" s="2" t="s">
        <v>15029</v>
      </c>
      <c r="C487" s="2">
        <v>-171.43</v>
      </c>
      <c r="D487" s="2" t="s">
        <v>69</v>
      </c>
      <c r="E487" s="2">
        <v>-3553.65</v>
      </c>
      <c r="F487" s="2" t="s">
        <v>69</v>
      </c>
    </row>
    <row r="488">
      <c r="A488" s="2" t="s">
        <v>8861</v>
      </c>
      <c r="B488" s="2" t="s">
        <v>16230</v>
      </c>
      <c r="C488" s="2">
        <v>-274.19</v>
      </c>
      <c r="D488" s="2" t="s">
        <v>69</v>
      </c>
      <c r="E488" s="2">
        <v>-27413.97</v>
      </c>
      <c r="F488" s="2" t="s">
        <v>69</v>
      </c>
    </row>
    <row r="489">
      <c r="A489" s="2" t="s">
        <v>8869</v>
      </c>
      <c r="B489" s="2" t="s">
        <v>16231</v>
      </c>
      <c r="C489" s="2">
        <v>-10.94</v>
      </c>
      <c r="D489" s="2" t="s">
        <v>69</v>
      </c>
      <c r="E489" s="2">
        <v>-1908.62</v>
      </c>
      <c r="F489" s="2" t="s">
        <v>69</v>
      </c>
    </row>
    <row r="490">
      <c r="A490" s="2" t="s">
        <v>16232</v>
      </c>
      <c r="B490" s="2" t="s">
        <v>16233</v>
      </c>
      <c r="C490" s="2">
        <v>125.06</v>
      </c>
      <c r="D490" s="2" t="s">
        <v>69</v>
      </c>
      <c r="E490" s="2">
        <v>20448.96</v>
      </c>
      <c r="F490" s="2" t="s">
        <v>69</v>
      </c>
    </row>
    <row r="491">
      <c r="A491" s="2" t="s">
        <v>16234</v>
      </c>
      <c r="B491" s="2" t="s">
        <v>16235</v>
      </c>
      <c r="C491" s="2">
        <v>132.44</v>
      </c>
      <c r="D491" s="2" t="s">
        <v>69</v>
      </c>
      <c r="E491" s="2">
        <v>17670.44</v>
      </c>
      <c r="F491" s="2" t="s">
        <v>69</v>
      </c>
    </row>
    <row r="492">
      <c r="A492" s="2" t="s">
        <v>16236</v>
      </c>
      <c r="B492" s="2" t="s">
        <v>16237</v>
      </c>
      <c r="C492" s="2">
        <v>-354.93</v>
      </c>
      <c r="D492" s="2" t="s">
        <v>69</v>
      </c>
      <c r="E492" s="2">
        <v>-13316.92</v>
      </c>
      <c r="F492" s="2" t="s">
        <v>69</v>
      </c>
    </row>
    <row r="493">
      <c r="A493" s="2" t="s">
        <v>16238</v>
      </c>
      <c r="B493" s="2" t="s">
        <v>16239</v>
      </c>
      <c r="C493" s="2">
        <v>144.95</v>
      </c>
      <c r="D493" s="2" t="s">
        <v>69</v>
      </c>
      <c r="E493" s="2">
        <v>25748.71</v>
      </c>
      <c r="F493" s="2" t="s">
        <v>69</v>
      </c>
    </row>
    <row r="494">
      <c r="A494" s="2" t="s">
        <v>15454</v>
      </c>
      <c r="B494" s="2" t="s">
        <v>15455</v>
      </c>
      <c r="C494" s="2">
        <v>111.05</v>
      </c>
      <c r="D494" s="2" t="s">
        <v>69</v>
      </c>
      <c r="E494" s="2">
        <v>18095.56</v>
      </c>
      <c r="F494" s="2" t="s">
        <v>69</v>
      </c>
    </row>
    <row r="495">
      <c r="A495" s="2" t="s">
        <v>16240</v>
      </c>
      <c r="B495" s="2" t="s">
        <v>16241</v>
      </c>
      <c r="C495" s="2">
        <v>-1393.46</v>
      </c>
      <c r="D495" s="2" t="s">
        <v>69</v>
      </c>
      <c r="E495" s="2">
        <v>-23382.28</v>
      </c>
      <c r="F495" s="2" t="s">
        <v>69</v>
      </c>
    </row>
    <row r="496">
      <c r="A496" s="2" t="s">
        <v>16242</v>
      </c>
      <c r="B496" s="2" t="s">
        <v>16243</v>
      </c>
      <c r="C496" s="2">
        <v>62.05</v>
      </c>
      <c r="D496" s="2" t="s">
        <v>69</v>
      </c>
      <c r="E496" s="2">
        <v>8040.36</v>
      </c>
      <c r="F496" s="2" t="s">
        <v>69</v>
      </c>
    </row>
    <row r="497">
      <c r="A497" s="2" t="s">
        <v>16244</v>
      </c>
      <c r="B497" s="2" t="s">
        <v>16245</v>
      </c>
      <c r="C497" s="2">
        <v>-98.11</v>
      </c>
      <c r="D497" s="2" t="s">
        <v>69</v>
      </c>
      <c r="E497" s="2">
        <v>-5904.41</v>
      </c>
      <c r="F497" s="2" t="s">
        <v>69</v>
      </c>
    </row>
    <row r="498">
      <c r="A498" s="2" t="s">
        <v>16246</v>
      </c>
      <c r="B498" s="2" t="s">
        <v>15260</v>
      </c>
      <c r="C498" s="2">
        <v>80.63</v>
      </c>
      <c r="D498" s="2" t="s">
        <v>69</v>
      </c>
      <c r="E498" s="2">
        <v>6766.33</v>
      </c>
      <c r="F498" s="2" t="s">
        <v>69</v>
      </c>
    </row>
    <row r="499">
      <c r="A499" s="2" t="s">
        <v>16247</v>
      </c>
      <c r="B499" s="2" t="s">
        <v>16248</v>
      </c>
      <c r="C499" s="2">
        <v>28.51</v>
      </c>
      <c r="D499" s="2" t="s">
        <v>69</v>
      </c>
      <c r="E499" s="2">
        <v>5572.42</v>
      </c>
      <c r="F499" s="2" t="s">
        <v>69</v>
      </c>
    </row>
    <row r="500">
      <c r="A500" s="2" t="s">
        <v>16249</v>
      </c>
      <c r="B500" s="2" t="s">
        <v>16250</v>
      </c>
      <c r="C500" s="2">
        <v>-9.31</v>
      </c>
      <c r="D500" s="2" t="s">
        <v>69</v>
      </c>
      <c r="E500" s="2">
        <v>-1150.17</v>
      </c>
      <c r="F500" s="2" t="s">
        <v>69</v>
      </c>
    </row>
    <row r="501">
      <c r="A501" s="2" t="s">
        <v>11505</v>
      </c>
      <c r="B501" s="2" t="s">
        <v>16251</v>
      </c>
      <c r="C501" s="2">
        <v>-814.86</v>
      </c>
      <c r="D501" s="2" t="s">
        <v>69</v>
      </c>
      <c r="E501" s="2">
        <v>-14300.77</v>
      </c>
      <c r="F501" s="2" t="s">
        <v>69</v>
      </c>
    </row>
    <row r="502">
      <c r="A502" s="2" t="s">
        <v>16252</v>
      </c>
      <c r="B502" s="2" t="s">
        <v>16253</v>
      </c>
      <c r="C502" s="2">
        <v>205.65</v>
      </c>
      <c r="D502" s="2" t="s">
        <v>69</v>
      </c>
      <c r="E502" s="2">
        <v>13229.54</v>
      </c>
      <c r="F502" s="2" t="s">
        <v>69</v>
      </c>
    </row>
    <row r="503">
      <c r="A503" s="2" t="s">
        <v>8950</v>
      </c>
      <c r="B503" s="2" t="s">
        <v>16254</v>
      </c>
      <c r="C503" s="2">
        <v>106.12</v>
      </c>
      <c r="D503" s="2" t="s">
        <v>69</v>
      </c>
      <c r="E503" s="2">
        <v>7842.25</v>
      </c>
      <c r="F503" s="2" t="s">
        <v>69</v>
      </c>
    </row>
    <row r="504">
      <c r="A504" s="2" t="s">
        <v>16255</v>
      </c>
      <c r="B504" s="2" t="s">
        <v>16256</v>
      </c>
      <c r="C504" s="2">
        <v>-185.38</v>
      </c>
      <c r="D504" s="2" t="s">
        <v>69</v>
      </c>
      <c r="E504" s="2">
        <v>-6658.83</v>
      </c>
      <c r="F504" s="2" t="s">
        <v>69</v>
      </c>
    </row>
    <row r="505">
      <c r="A505" s="2" t="s">
        <v>16257</v>
      </c>
      <c r="B505" s="2" t="s">
        <v>16258</v>
      </c>
      <c r="C505" s="2">
        <v>-622.79</v>
      </c>
      <c r="D505" s="2" t="s">
        <v>69</v>
      </c>
      <c r="E505" s="2">
        <v>-21946.95</v>
      </c>
      <c r="F505" s="2" t="s">
        <v>69</v>
      </c>
    </row>
    <row r="506">
      <c r="A506" s="2" t="s">
        <v>6163</v>
      </c>
      <c r="B506" s="2" t="s">
        <v>16259</v>
      </c>
      <c r="C506" s="2">
        <v>-1508.09</v>
      </c>
      <c r="D506" s="2" t="s">
        <v>69</v>
      </c>
      <c r="E506" s="2">
        <v>-31142.12</v>
      </c>
      <c r="F506" s="2" t="s">
        <v>69</v>
      </c>
    </row>
    <row r="507">
      <c r="A507" s="2" t="s">
        <v>16260</v>
      </c>
      <c r="B507" s="2" t="s">
        <v>16261</v>
      </c>
      <c r="C507" s="2">
        <v>206.12</v>
      </c>
      <c r="D507" s="2" t="s">
        <v>69</v>
      </c>
      <c r="E507" s="2">
        <v>31827.16</v>
      </c>
      <c r="F507" s="2" t="s">
        <v>69</v>
      </c>
    </row>
    <row r="508">
      <c r="A508" s="2" t="s">
        <v>11527</v>
      </c>
      <c r="B508" s="2" t="s">
        <v>16262</v>
      </c>
      <c r="C508" s="2">
        <v>70.49</v>
      </c>
      <c r="D508" s="2" t="s">
        <v>69</v>
      </c>
      <c r="E508" s="2">
        <v>4909.02</v>
      </c>
      <c r="F508" s="2" t="s">
        <v>69</v>
      </c>
    </row>
    <row r="509">
      <c r="A509" s="2" t="s">
        <v>16263</v>
      </c>
      <c r="B509" s="2" t="s">
        <v>16264</v>
      </c>
      <c r="C509" s="2">
        <v>167.33</v>
      </c>
      <c r="D509" s="2" t="s">
        <v>69</v>
      </c>
      <c r="E509" s="2">
        <v>22385.72</v>
      </c>
      <c r="F509" s="2" t="s">
        <v>69</v>
      </c>
    </row>
    <row r="510">
      <c r="A510" s="2" t="s">
        <v>16265</v>
      </c>
      <c r="B510" s="2" t="s">
        <v>16266</v>
      </c>
      <c r="C510" s="2">
        <v>857</v>
      </c>
      <c r="D510" s="2" t="s">
        <v>69</v>
      </c>
      <c r="E510" s="2">
        <v>15623.1</v>
      </c>
      <c r="F510" s="2" t="s">
        <v>69</v>
      </c>
    </row>
    <row r="511">
      <c r="A511" s="2" t="s">
        <v>16267</v>
      </c>
      <c r="B511" s="2" t="s">
        <v>16268</v>
      </c>
      <c r="C511" s="2">
        <v>40.72</v>
      </c>
      <c r="D511" s="2" t="s">
        <v>69</v>
      </c>
      <c r="E511" s="2">
        <v>6710.14</v>
      </c>
      <c r="F511" s="2" t="s">
        <v>69</v>
      </c>
    </row>
    <row r="512">
      <c r="A512" s="2" t="s">
        <v>15457</v>
      </c>
      <c r="B512" s="2" t="s">
        <v>15458</v>
      </c>
      <c r="C512" s="2">
        <v>651.49</v>
      </c>
      <c r="D512" s="2" t="s">
        <v>69</v>
      </c>
      <c r="E512" s="2">
        <v>38594.07</v>
      </c>
      <c r="F512" s="2" t="s">
        <v>69</v>
      </c>
    </row>
    <row r="513">
      <c r="A513" s="2" t="s">
        <v>16269</v>
      </c>
      <c r="B513" s="2" t="s">
        <v>16270</v>
      </c>
      <c r="C513" s="2">
        <v>278.17</v>
      </c>
      <c r="D513" s="2" t="s">
        <v>69</v>
      </c>
      <c r="E513" s="2">
        <v>12645.54</v>
      </c>
      <c r="F513" s="2" t="s">
        <v>69</v>
      </c>
    </row>
    <row r="514">
      <c r="A514" s="2" t="s">
        <v>15459</v>
      </c>
      <c r="B514" s="2" t="s">
        <v>15460</v>
      </c>
      <c r="C514" s="2">
        <v>-615.71</v>
      </c>
      <c r="D514" s="2" t="s">
        <v>69</v>
      </c>
      <c r="E514" s="2">
        <v>-33932.02</v>
      </c>
      <c r="F514" s="2" t="s">
        <v>69</v>
      </c>
    </row>
    <row r="515">
      <c r="A515" s="2" t="s">
        <v>16271</v>
      </c>
      <c r="B515" s="2" t="s">
        <v>16272</v>
      </c>
      <c r="C515" s="2">
        <v>-722.21</v>
      </c>
      <c r="D515" s="2" t="s">
        <v>69</v>
      </c>
      <c r="E515" s="2">
        <v>-29451.71</v>
      </c>
      <c r="F515" s="2" t="s">
        <v>69</v>
      </c>
    </row>
    <row r="516">
      <c r="A516" s="2" t="s">
        <v>15463</v>
      </c>
      <c r="B516" s="2" t="s">
        <v>15464</v>
      </c>
      <c r="C516" s="2">
        <v>563.04</v>
      </c>
      <c r="D516" s="2" t="s">
        <v>69</v>
      </c>
      <c r="E516" s="2">
        <v>21569.92</v>
      </c>
      <c r="F516" s="2" t="s">
        <v>69</v>
      </c>
    </row>
    <row r="517">
      <c r="A517" s="2" t="s">
        <v>16273</v>
      </c>
      <c r="B517" s="2" t="s">
        <v>16274</v>
      </c>
      <c r="C517" s="2">
        <v>134.12</v>
      </c>
      <c r="D517" s="2" t="s">
        <v>69</v>
      </c>
      <c r="E517" s="2">
        <v>28989.61</v>
      </c>
      <c r="F517" s="2" t="s">
        <v>69</v>
      </c>
    </row>
    <row r="518">
      <c r="A518" s="2" t="s">
        <v>16275</v>
      </c>
      <c r="B518" s="2" t="s">
        <v>16276</v>
      </c>
      <c r="C518" s="2">
        <v>124.26</v>
      </c>
      <c r="D518" s="2" t="s">
        <v>69</v>
      </c>
      <c r="E518" s="2">
        <v>34276.99</v>
      </c>
      <c r="F518" s="2" t="s">
        <v>69</v>
      </c>
    </row>
    <row r="519">
      <c r="A519" s="2" t="s">
        <v>9032</v>
      </c>
      <c r="B519" s="2" t="s">
        <v>16277</v>
      </c>
      <c r="C519" s="2">
        <v>-73.72</v>
      </c>
      <c r="D519" s="2" t="s">
        <v>69</v>
      </c>
      <c r="E519" s="2">
        <v>-7698.18</v>
      </c>
      <c r="F519" s="2" t="s">
        <v>69</v>
      </c>
    </row>
    <row r="520">
      <c r="A520" s="2" t="s">
        <v>16278</v>
      </c>
      <c r="B520" s="2" t="s">
        <v>16279</v>
      </c>
      <c r="C520" s="2">
        <v>-127.59</v>
      </c>
      <c r="D520" s="2" t="s">
        <v>69</v>
      </c>
      <c r="E520" s="2">
        <v>-10291.18</v>
      </c>
      <c r="F520" s="2" t="s">
        <v>69</v>
      </c>
    </row>
    <row r="521">
      <c r="A521" s="2" t="s">
        <v>16280</v>
      </c>
      <c r="B521" s="2" t="s">
        <v>16281</v>
      </c>
      <c r="C521" s="2">
        <v>6.14</v>
      </c>
      <c r="D521" s="2" t="s">
        <v>69</v>
      </c>
      <c r="E521" s="2">
        <v>1187.54</v>
      </c>
      <c r="F521" s="2" t="s">
        <v>69</v>
      </c>
    </row>
    <row r="522">
      <c r="A522" s="2" t="s">
        <v>16282</v>
      </c>
      <c r="B522" s="2" t="s">
        <v>16283</v>
      </c>
      <c r="C522" s="2">
        <v>50.5</v>
      </c>
      <c r="D522" s="2" t="s">
        <v>69</v>
      </c>
      <c r="E522" s="2">
        <v>7979.51</v>
      </c>
      <c r="F522" s="2" t="s">
        <v>69</v>
      </c>
    </row>
    <row r="523">
      <c r="A523" s="2" t="s">
        <v>16284</v>
      </c>
      <c r="B523" s="2" t="s">
        <v>16285</v>
      </c>
      <c r="C523" s="2">
        <v>-591.62</v>
      </c>
      <c r="D523" s="2" t="s">
        <v>69</v>
      </c>
      <c r="E523" s="2">
        <v>-31172.4</v>
      </c>
      <c r="F523" s="2" t="s">
        <v>69</v>
      </c>
    </row>
    <row r="524">
      <c r="A524" s="2" t="s">
        <v>16286</v>
      </c>
      <c r="B524" s="2" t="s">
        <v>16287</v>
      </c>
      <c r="C524" s="2">
        <v>56.72</v>
      </c>
      <c r="D524" s="2" t="s">
        <v>69</v>
      </c>
      <c r="E524" s="2">
        <v>7454.23</v>
      </c>
      <c r="F524" s="2" t="s">
        <v>69</v>
      </c>
    </row>
    <row r="525">
      <c r="A525" s="2" t="s">
        <v>16288</v>
      </c>
      <c r="B525" s="2" t="s">
        <v>16289</v>
      </c>
      <c r="C525" s="2">
        <v>137.95</v>
      </c>
      <c r="D525" s="2" t="s">
        <v>69</v>
      </c>
      <c r="E525" s="2">
        <v>13946.4</v>
      </c>
      <c r="F525" s="2" t="s">
        <v>69</v>
      </c>
    </row>
    <row r="526">
      <c r="A526" s="2" t="s">
        <v>16290</v>
      </c>
      <c r="B526" s="2" t="s">
        <v>16291</v>
      </c>
      <c r="C526" s="2">
        <v>-816.59</v>
      </c>
      <c r="D526" s="2" t="s">
        <v>69</v>
      </c>
      <c r="E526" s="2">
        <v>-14804.85</v>
      </c>
      <c r="F526" s="2" t="s">
        <v>69</v>
      </c>
    </row>
    <row r="527">
      <c r="A527" s="2" t="s">
        <v>11581</v>
      </c>
      <c r="B527" s="2" t="s">
        <v>15042</v>
      </c>
      <c r="C527" s="2">
        <v>-169.29</v>
      </c>
      <c r="D527" s="2" t="s">
        <v>69</v>
      </c>
      <c r="E527" s="2">
        <v>-35868.85</v>
      </c>
      <c r="F527" s="2" t="s">
        <v>69</v>
      </c>
    </row>
    <row r="528">
      <c r="A528" s="2" t="s">
        <v>16292</v>
      </c>
      <c r="B528" s="2" t="s">
        <v>16293</v>
      </c>
      <c r="C528" s="2">
        <v>360.32</v>
      </c>
      <c r="D528" s="2" t="s">
        <v>69</v>
      </c>
      <c r="E528" s="2">
        <v>35797.67</v>
      </c>
      <c r="F528" s="2" t="s">
        <v>69</v>
      </c>
    </row>
    <row r="529">
      <c r="A529" s="2" t="s">
        <v>16294</v>
      </c>
      <c r="B529" s="2" t="s">
        <v>15261</v>
      </c>
      <c r="C529" s="2">
        <v>251.65</v>
      </c>
      <c r="D529" s="2" t="s">
        <v>69</v>
      </c>
      <c r="E529" s="2">
        <v>3007.26</v>
      </c>
      <c r="F529" s="2" t="s">
        <v>69</v>
      </c>
    </row>
    <row r="530">
      <c r="A530" s="2" t="s">
        <v>9062</v>
      </c>
      <c r="B530" s="2" t="s">
        <v>16295</v>
      </c>
      <c r="C530" s="2">
        <v>62.01</v>
      </c>
      <c r="D530" s="2" t="s">
        <v>69</v>
      </c>
      <c r="E530" s="2">
        <v>10041.38</v>
      </c>
      <c r="F530" s="2" t="s">
        <v>69</v>
      </c>
    </row>
    <row r="531">
      <c r="A531" s="2" t="s">
        <v>16296</v>
      </c>
      <c r="B531" s="2" t="s">
        <v>16297</v>
      </c>
      <c r="C531" s="2">
        <v>93.66</v>
      </c>
      <c r="D531" s="2" t="s">
        <v>69</v>
      </c>
      <c r="E531" s="2">
        <v>16264.97</v>
      </c>
      <c r="F531" s="2" t="s">
        <v>69</v>
      </c>
    </row>
    <row r="532">
      <c r="A532" s="2" t="s">
        <v>16298</v>
      </c>
      <c r="B532" s="2" t="s">
        <v>16299</v>
      </c>
      <c r="C532" s="2">
        <v>-336.1</v>
      </c>
      <c r="D532" s="2" t="s">
        <v>69</v>
      </c>
      <c r="E532" s="2">
        <v>-14623.66</v>
      </c>
      <c r="F532" s="2" t="s">
        <v>69</v>
      </c>
    </row>
    <row r="533">
      <c r="A533" s="2" t="s">
        <v>13949</v>
      </c>
      <c r="B533" s="2" t="s">
        <v>16300</v>
      </c>
      <c r="C533" s="2">
        <v>-99.9</v>
      </c>
      <c r="D533" s="2" t="s">
        <v>69</v>
      </c>
      <c r="E533" s="2">
        <v>-1414.62</v>
      </c>
      <c r="F533" s="2" t="s">
        <v>69</v>
      </c>
    </row>
    <row r="534">
      <c r="A534" s="2" t="s">
        <v>16301</v>
      </c>
      <c r="B534" s="2" t="s">
        <v>16302</v>
      </c>
      <c r="C534" s="2">
        <v>40.62</v>
      </c>
      <c r="D534" s="2" t="s">
        <v>69</v>
      </c>
      <c r="E534" s="2">
        <v>4360.63</v>
      </c>
      <c r="F534" s="2" t="s">
        <v>69</v>
      </c>
    </row>
    <row r="535">
      <c r="A535" s="2" t="s">
        <v>16303</v>
      </c>
      <c r="B535" s="2" t="s">
        <v>16304</v>
      </c>
      <c r="C535" s="2">
        <v>-497.84</v>
      </c>
      <c r="D535" s="2" t="s">
        <v>69</v>
      </c>
      <c r="E535" s="2">
        <v>-31284.04</v>
      </c>
      <c r="F535" s="2" t="s">
        <v>69</v>
      </c>
    </row>
    <row r="536">
      <c r="A536" s="2" t="s">
        <v>12966</v>
      </c>
      <c r="B536" s="2" t="s">
        <v>16305</v>
      </c>
      <c r="C536" s="2">
        <v>43.34</v>
      </c>
      <c r="D536" s="2" t="s">
        <v>69</v>
      </c>
      <c r="E536" s="2">
        <v>12528.52</v>
      </c>
      <c r="F536" s="2" t="s">
        <v>69</v>
      </c>
    </row>
    <row r="537">
      <c r="A537" s="2" t="s">
        <v>16306</v>
      </c>
      <c r="B537" s="2" t="s">
        <v>16307</v>
      </c>
      <c r="C537" s="2">
        <v>-316.72</v>
      </c>
      <c r="D537" s="2" t="s">
        <v>69</v>
      </c>
      <c r="E537" s="2">
        <v>-6169.7</v>
      </c>
      <c r="F537" s="2" t="s">
        <v>69</v>
      </c>
    </row>
    <row r="538">
      <c r="A538" s="2" t="s">
        <v>16308</v>
      </c>
      <c r="B538" s="2" t="s">
        <v>16309</v>
      </c>
      <c r="C538" s="2">
        <v>101.35</v>
      </c>
      <c r="D538" s="2" t="s">
        <v>69</v>
      </c>
      <c r="E538" s="2">
        <v>34828.86</v>
      </c>
      <c r="F538" s="2" t="s">
        <v>69</v>
      </c>
    </row>
    <row r="539">
      <c r="A539" s="2" t="s">
        <v>16310</v>
      </c>
      <c r="B539" s="2" t="s">
        <v>16311</v>
      </c>
      <c r="C539" s="2">
        <v>-165.74</v>
      </c>
      <c r="D539" s="2" t="s">
        <v>69</v>
      </c>
      <c r="E539" s="2">
        <v>-13940.44</v>
      </c>
      <c r="F539" s="2" t="s">
        <v>69</v>
      </c>
    </row>
    <row r="540">
      <c r="A540" s="2" t="s">
        <v>16312</v>
      </c>
      <c r="B540" s="2" t="s">
        <v>16313</v>
      </c>
      <c r="C540" s="2">
        <v>-637.83</v>
      </c>
      <c r="D540" s="2" t="s">
        <v>69</v>
      </c>
      <c r="E540" s="2">
        <v>-55867.65</v>
      </c>
      <c r="F540" s="2" t="s">
        <v>69</v>
      </c>
    </row>
    <row r="541">
      <c r="A541" s="2" t="s">
        <v>9092</v>
      </c>
      <c r="B541" s="2" t="s">
        <v>15044</v>
      </c>
      <c r="C541" s="2">
        <v>-197.53</v>
      </c>
      <c r="D541" s="2" t="s">
        <v>69</v>
      </c>
      <c r="E541" s="2">
        <v>-3824.26</v>
      </c>
      <c r="F541" s="2" t="s">
        <v>69</v>
      </c>
    </row>
    <row r="542">
      <c r="A542" s="2" t="s">
        <v>9094</v>
      </c>
      <c r="B542" s="2" t="s">
        <v>15045</v>
      </c>
      <c r="C542" s="2">
        <v>-616.27</v>
      </c>
      <c r="D542" s="2" t="s">
        <v>69</v>
      </c>
      <c r="E542" s="2">
        <v>-38972.93</v>
      </c>
      <c r="F542" s="2" t="s">
        <v>69</v>
      </c>
    </row>
    <row r="543">
      <c r="A543" s="2" t="s">
        <v>16314</v>
      </c>
      <c r="B543" s="2" t="s">
        <v>16315</v>
      </c>
      <c r="C543" s="2">
        <v>76.52</v>
      </c>
      <c r="D543" s="2" t="s">
        <v>69</v>
      </c>
      <c r="E543" s="2">
        <v>28951.17</v>
      </c>
      <c r="F543" s="2" t="s">
        <v>69</v>
      </c>
    </row>
    <row r="544">
      <c r="A544" s="2" t="s">
        <v>9104</v>
      </c>
      <c r="B544" s="2" t="s">
        <v>15264</v>
      </c>
      <c r="C544" s="2">
        <v>165.26</v>
      </c>
      <c r="D544" s="2" t="s">
        <v>69</v>
      </c>
      <c r="E544" s="2">
        <v>9963.48</v>
      </c>
      <c r="F544" s="2" t="s">
        <v>69</v>
      </c>
    </row>
    <row r="545">
      <c r="A545" s="2" t="s">
        <v>16316</v>
      </c>
      <c r="B545" s="2" t="s">
        <v>16317</v>
      </c>
      <c r="C545" s="2">
        <v>183.11</v>
      </c>
      <c r="D545" s="2" t="s">
        <v>69</v>
      </c>
      <c r="E545" s="2">
        <v>35517.69</v>
      </c>
      <c r="F545" s="2" t="s">
        <v>69</v>
      </c>
    </row>
    <row r="546">
      <c r="A546" s="2" t="s">
        <v>9106</v>
      </c>
      <c r="B546" s="2" t="s">
        <v>16318</v>
      </c>
      <c r="C546" s="2">
        <v>23.4</v>
      </c>
      <c r="D546" s="2" t="s">
        <v>69</v>
      </c>
      <c r="E546" s="2">
        <v>898.49</v>
      </c>
      <c r="F546" s="2" t="s">
        <v>69</v>
      </c>
    </row>
    <row r="547">
      <c r="A547" s="2" t="s">
        <v>16319</v>
      </c>
      <c r="B547" s="2" t="s">
        <v>16320</v>
      </c>
      <c r="C547" s="2">
        <v>110.41</v>
      </c>
      <c r="D547" s="2" t="s">
        <v>69</v>
      </c>
      <c r="E547" s="2">
        <v>40294.51</v>
      </c>
      <c r="F547" s="2" t="s">
        <v>69</v>
      </c>
    </row>
    <row r="548">
      <c r="A548" s="2" t="s">
        <v>16321</v>
      </c>
      <c r="B548" s="2" t="s">
        <v>16322</v>
      </c>
      <c r="C548" s="2">
        <v>-490.77</v>
      </c>
      <c r="D548" s="2" t="s">
        <v>69</v>
      </c>
      <c r="E548" s="2">
        <v>-29681.78</v>
      </c>
      <c r="F548" s="2" t="s">
        <v>69</v>
      </c>
    </row>
    <row r="549">
      <c r="A549" s="2" t="s">
        <v>16323</v>
      </c>
      <c r="B549" s="2" t="s">
        <v>16324</v>
      </c>
      <c r="C549" s="2">
        <v>-110.78</v>
      </c>
      <c r="D549" s="2" t="s">
        <v>69</v>
      </c>
      <c r="E549" s="2">
        <v>-11395.72</v>
      </c>
      <c r="F549" s="2" t="s">
        <v>69</v>
      </c>
    </row>
    <row r="550">
      <c r="A550" s="2" t="s">
        <v>15049</v>
      </c>
      <c r="B550" s="2" t="s">
        <v>15050</v>
      </c>
      <c r="C550" s="2">
        <v>-599.22</v>
      </c>
      <c r="D550" s="2" t="s">
        <v>69</v>
      </c>
      <c r="E550" s="2">
        <v>-10935.75</v>
      </c>
      <c r="F550" s="2" t="s">
        <v>69</v>
      </c>
    </row>
    <row r="551">
      <c r="A551" s="2" t="s">
        <v>15051</v>
      </c>
      <c r="B551" s="2" t="s">
        <v>15052</v>
      </c>
      <c r="C551" s="2">
        <v>-127.23</v>
      </c>
      <c r="D551" s="2" t="s">
        <v>69</v>
      </c>
      <c r="E551" s="2">
        <v>-2181.98</v>
      </c>
      <c r="F551" s="2" t="s">
        <v>69</v>
      </c>
    </row>
    <row r="552">
      <c r="A552" s="2" t="s">
        <v>16325</v>
      </c>
      <c r="B552" s="2" t="s">
        <v>16326</v>
      </c>
      <c r="C552" s="2">
        <v>-446.37</v>
      </c>
      <c r="D552" s="2" t="s">
        <v>69</v>
      </c>
      <c r="E552" s="2">
        <v>-28603.09</v>
      </c>
      <c r="F552" s="2" t="s">
        <v>69</v>
      </c>
    </row>
    <row r="553">
      <c r="A553" s="2" t="s">
        <v>16327</v>
      </c>
      <c r="B553" s="2" t="s">
        <v>16328</v>
      </c>
      <c r="C553" s="2">
        <v>-303.09</v>
      </c>
      <c r="D553" s="2" t="s">
        <v>69</v>
      </c>
      <c r="E553" s="2">
        <v>-11599.31</v>
      </c>
      <c r="F553" s="2" t="s">
        <v>69</v>
      </c>
    </row>
    <row r="554">
      <c r="A554" s="2" t="s">
        <v>16329</v>
      </c>
      <c r="B554" s="2" t="s">
        <v>16330</v>
      </c>
      <c r="C554" s="2">
        <v>-429.81</v>
      </c>
      <c r="D554" s="2" t="s">
        <v>69</v>
      </c>
      <c r="E554" s="2">
        <v>-11544.74</v>
      </c>
      <c r="F554" s="2" t="s">
        <v>69</v>
      </c>
    </row>
    <row r="555">
      <c r="A555" s="2" t="s">
        <v>15053</v>
      </c>
      <c r="B555" s="2" t="s">
        <v>15054</v>
      </c>
      <c r="C555" s="2">
        <v>-1869.04</v>
      </c>
      <c r="D555" s="2" t="s">
        <v>69</v>
      </c>
      <c r="E555" s="2">
        <v>-35436.93</v>
      </c>
      <c r="F555" s="2" t="s">
        <v>69</v>
      </c>
    </row>
    <row r="556">
      <c r="A556" s="2" t="s">
        <v>16331</v>
      </c>
      <c r="B556" s="2" t="s">
        <v>13959</v>
      </c>
      <c r="C556" s="2">
        <v>-55.3</v>
      </c>
      <c r="D556" s="2" t="s">
        <v>69</v>
      </c>
      <c r="E556" s="2">
        <v>-9543.05</v>
      </c>
      <c r="F556" s="2" t="s">
        <v>69</v>
      </c>
    </row>
    <row r="557">
      <c r="A557" s="2" t="s">
        <v>16332</v>
      </c>
      <c r="B557" s="2" t="s">
        <v>14602</v>
      </c>
      <c r="C557" s="2">
        <v>-73.71</v>
      </c>
      <c r="D557" s="2" t="s">
        <v>69</v>
      </c>
      <c r="E557" s="2">
        <v>-6189.17</v>
      </c>
      <c r="F557" s="2" t="s">
        <v>69</v>
      </c>
    </row>
    <row r="558">
      <c r="A558" s="2" t="s">
        <v>16333</v>
      </c>
      <c r="B558" s="2" t="s">
        <v>16334</v>
      </c>
      <c r="C558" s="2">
        <v>78.7</v>
      </c>
      <c r="D558" s="2" t="s">
        <v>69</v>
      </c>
      <c r="E558" s="2">
        <v>1230.05</v>
      </c>
      <c r="F558" s="2" t="s">
        <v>69</v>
      </c>
    </row>
    <row r="559">
      <c r="A559" s="2" t="s">
        <v>16335</v>
      </c>
      <c r="B559" s="2" t="s">
        <v>16336</v>
      </c>
      <c r="C559" s="2">
        <v>35.73</v>
      </c>
      <c r="D559" s="2" t="s">
        <v>69</v>
      </c>
      <c r="E559" s="2">
        <v>2620.36</v>
      </c>
      <c r="F559" s="2" t="s">
        <v>69</v>
      </c>
    </row>
    <row r="560">
      <c r="A560" s="2" t="s">
        <v>16337</v>
      </c>
      <c r="B560" s="2" t="s">
        <v>16338</v>
      </c>
      <c r="C560" s="2">
        <v>44.23</v>
      </c>
      <c r="D560" s="2" t="s">
        <v>69</v>
      </c>
      <c r="E560" s="2">
        <v>3827.74</v>
      </c>
      <c r="F560" s="2" t="s">
        <v>69</v>
      </c>
    </row>
    <row r="561">
      <c r="A561" s="2" t="s">
        <v>16339</v>
      </c>
      <c r="B561" s="2" t="s">
        <v>16340</v>
      </c>
      <c r="C561" s="2">
        <v>-1243.03</v>
      </c>
      <c r="D561" s="2" t="s">
        <v>69</v>
      </c>
      <c r="E561" s="2">
        <v>-16930.07</v>
      </c>
      <c r="F561" s="2" t="s">
        <v>69</v>
      </c>
    </row>
    <row r="562">
      <c r="A562" s="2" t="s">
        <v>16341</v>
      </c>
      <c r="B562" s="2" t="s">
        <v>16342</v>
      </c>
      <c r="C562" s="2">
        <v>-243.58</v>
      </c>
      <c r="D562" s="2" t="s">
        <v>69</v>
      </c>
      <c r="E562" s="2">
        <v>-14716.96</v>
      </c>
      <c r="F562" s="2" t="s">
        <v>69</v>
      </c>
    </row>
    <row r="563">
      <c r="A563" s="2" t="s">
        <v>16343</v>
      </c>
      <c r="B563" s="2" t="s">
        <v>15267</v>
      </c>
      <c r="C563" s="2">
        <v>127.68</v>
      </c>
      <c r="D563" s="2" t="s">
        <v>69</v>
      </c>
      <c r="E563" s="2">
        <v>6223.19</v>
      </c>
      <c r="F563" s="2" t="s">
        <v>69</v>
      </c>
    </row>
    <row r="564">
      <c r="A564" s="2" t="s">
        <v>15473</v>
      </c>
      <c r="B564" s="2" t="s">
        <v>15474</v>
      </c>
      <c r="C564" s="2">
        <v>26.41</v>
      </c>
      <c r="D564" s="2" t="s">
        <v>69</v>
      </c>
      <c r="E564" s="2">
        <v>31336.71</v>
      </c>
      <c r="F564" s="2" t="s">
        <v>69</v>
      </c>
    </row>
    <row r="565">
      <c r="A565" s="2" t="s">
        <v>16344</v>
      </c>
      <c r="B565" s="2" t="s">
        <v>16345</v>
      </c>
      <c r="C565" s="2">
        <v>77.77</v>
      </c>
      <c r="D565" s="2" t="s">
        <v>69</v>
      </c>
      <c r="E565" s="2">
        <v>36051.88</v>
      </c>
      <c r="F565" s="2" t="s">
        <v>69</v>
      </c>
    </row>
    <row r="566">
      <c r="A566" s="2" t="s">
        <v>16346</v>
      </c>
      <c r="B566" s="2" t="s">
        <v>16347</v>
      </c>
      <c r="C566" s="2">
        <v>-237.96</v>
      </c>
      <c r="D566" s="2" t="s">
        <v>69</v>
      </c>
      <c r="E566" s="2">
        <v>-32486</v>
      </c>
      <c r="F566" s="2" t="s">
        <v>69</v>
      </c>
    </row>
    <row r="567">
      <c r="A567" s="2" t="s">
        <v>16348</v>
      </c>
      <c r="B567" s="2" t="s">
        <v>16349</v>
      </c>
      <c r="C567" s="2">
        <v>-98.55</v>
      </c>
      <c r="D567" s="2" t="s">
        <v>69</v>
      </c>
      <c r="E567" s="2">
        <v>-15699.64</v>
      </c>
      <c r="F567" s="2" t="s">
        <v>69</v>
      </c>
    </row>
    <row r="568">
      <c r="A568" s="2" t="s">
        <v>16350</v>
      </c>
      <c r="B568" s="2" t="s">
        <v>16351</v>
      </c>
      <c r="C568" s="2">
        <v>27.21</v>
      </c>
      <c r="D568" s="2" t="s">
        <v>69</v>
      </c>
      <c r="E568" s="2">
        <v>9574.06</v>
      </c>
      <c r="F568" s="2" t="s">
        <v>69</v>
      </c>
    </row>
    <row r="569">
      <c r="A569" s="2" t="s">
        <v>9162</v>
      </c>
      <c r="B569" s="2" t="s">
        <v>16352</v>
      </c>
      <c r="C569" s="2">
        <v>60.83</v>
      </c>
      <c r="D569" s="2" t="s">
        <v>69</v>
      </c>
      <c r="E569" s="2">
        <v>14747.55</v>
      </c>
      <c r="F569" s="2" t="s">
        <v>69</v>
      </c>
    </row>
    <row r="570">
      <c r="A570" s="2" t="s">
        <v>9166</v>
      </c>
      <c r="B570" s="2" t="s">
        <v>15061</v>
      </c>
      <c r="C570" s="2">
        <v>-151.28</v>
      </c>
      <c r="D570" s="2" t="s">
        <v>69</v>
      </c>
      <c r="E570" s="2">
        <v>-5447.52</v>
      </c>
      <c r="F570" s="2" t="s">
        <v>69</v>
      </c>
    </row>
    <row r="571">
      <c r="A571" s="2" t="s">
        <v>15062</v>
      </c>
      <c r="B571" s="2" t="s">
        <v>15063</v>
      </c>
      <c r="C571" s="2">
        <v>-400.86</v>
      </c>
      <c r="D571" s="2" t="s">
        <v>69</v>
      </c>
      <c r="E571" s="2">
        <v>-64638.31</v>
      </c>
      <c r="F571" s="2" t="s">
        <v>69</v>
      </c>
    </row>
    <row r="572">
      <c r="A572" s="2" t="s">
        <v>16353</v>
      </c>
      <c r="B572" s="2" t="s">
        <v>16354</v>
      </c>
      <c r="C572" s="2">
        <v>9.18</v>
      </c>
      <c r="D572" s="2" t="s">
        <v>69</v>
      </c>
      <c r="E572" s="2">
        <v>691.39</v>
      </c>
      <c r="F572" s="2" t="s">
        <v>69</v>
      </c>
    </row>
    <row r="573">
      <c r="A573" s="2" t="s">
        <v>16355</v>
      </c>
      <c r="B573" s="2" t="s">
        <v>16356</v>
      </c>
      <c r="C573" s="2">
        <v>-480.16</v>
      </c>
      <c r="D573" s="2" t="s">
        <v>69</v>
      </c>
      <c r="E573" s="2">
        <v>-19168.13</v>
      </c>
      <c r="F573" s="2" t="s">
        <v>69</v>
      </c>
    </row>
    <row r="574">
      <c r="A574" s="2" t="s">
        <v>9178</v>
      </c>
      <c r="B574" s="2" t="s">
        <v>16357</v>
      </c>
      <c r="C574" s="2">
        <v>67.75</v>
      </c>
      <c r="D574" s="2" t="s">
        <v>69</v>
      </c>
      <c r="E574" s="2">
        <v>5960.15</v>
      </c>
      <c r="F574" s="2" t="s">
        <v>69</v>
      </c>
    </row>
    <row r="575">
      <c r="A575" s="2" t="s">
        <v>9180</v>
      </c>
      <c r="B575" s="2" t="s">
        <v>16358</v>
      </c>
      <c r="C575" s="2">
        <v>-374.18</v>
      </c>
      <c r="D575" s="2" t="s">
        <v>69</v>
      </c>
      <c r="E575" s="2">
        <v>-15899.02</v>
      </c>
      <c r="F575" s="2" t="s">
        <v>69</v>
      </c>
    </row>
    <row r="576">
      <c r="A576" s="2" t="s">
        <v>15476</v>
      </c>
      <c r="B576" s="2" t="s">
        <v>15477</v>
      </c>
      <c r="C576" s="2">
        <v>85.01</v>
      </c>
      <c r="D576" s="2" t="s">
        <v>69</v>
      </c>
      <c r="E576" s="2">
        <v>7508.5</v>
      </c>
      <c r="F576" s="2" t="s">
        <v>69</v>
      </c>
    </row>
    <row r="577">
      <c r="A577" s="2" t="s">
        <v>16359</v>
      </c>
      <c r="B577" s="2" t="s">
        <v>16360</v>
      </c>
      <c r="C577" s="2">
        <v>93.05</v>
      </c>
      <c r="D577" s="2" t="s">
        <v>69</v>
      </c>
      <c r="E577" s="2">
        <v>4708.11</v>
      </c>
      <c r="F577" s="2" t="s">
        <v>69</v>
      </c>
    </row>
    <row r="578">
      <c r="A578" s="2" t="s">
        <v>9188</v>
      </c>
      <c r="B578" s="2" t="s">
        <v>16361</v>
      </c>
      <c r="C578" s="2">
        <v>59.82</v>
      </c>
      <c r="D578" s="2" t="s">
        <v>69</v>
      </c>
      <c r="E578" s="2">
        <v>1874.78</v>
      </c>
      <c r="F578" s="2" t="s">
        <v>69</v>
      </c>
    </row>
    <row r="579">
      <c r="A579" s="2" t="s">
        <v>16362</v>
      </c>
      <c r="B579" s="2" t="s">
        <v>16363</v>
      </c>
      <c r="C579" s="2">
        <v>-824.77</v>
      </c>
      <c r="D579" s="2" t="s">
        <v>69</v>
      </c>
      <c r="E579" s="2">
        <v>-27835.87</v>
      </c>
      <c r="F579" s="2" t="s">
        <v>69</v>
      </c>
    </row>
    <row r="580">
      <c r="A580" s="2" t="s">
        <v>16364</v>
      </c>
      <c r="B580" s="2" t="s">
        <v>16365</v>
      </c>
      <c r="C580" s="2">
        <v>283.05</v>
      </c>
      <c r="D580" s="2" t="s">
        <v>69</v>
      </c>
      <c r="E580" s="2">
        <v>5689.33</v>
      </c>
      <c r="F580" s="2" t="s">
        <v>69</v>
      </c>
    </row>
    <row r="581">
      <c r="A581" s="2" t="s">
        <v>11635</v>
      </c>
      <c r="B581" s="2" t="s">
        <v>16366</v>
      </c>
      <c r="C581" s="2">
        <v>9.81</v>
      </c>
      <c r="D581" s="2" t="s">
        <v>69</v>
      </c>
      <c r="E581" s="2">
        <v>2774.75</v>
      </c>
      <c r="F581" s="2" t="s">
        <v>69</v>
      </c>
    </row>
    <row r="582">
      <c r="A582" s="2" t="s">
        <v>9200</v>
      </c>
      <c r="B582" s="2" t="s">
        <v>16367</v>
      </c>
      <c r="C582" s="2">
        <v>-583.35</v>
      </c>
      <c r="D582" s="2" t="s">
        <v>69</v>
      </c>
      <c r="E582" s="2">
        <v>-17587.93</v>
      </c>
      <c r="F582" s="2" t="s">
        <v>69</v>
      </c>
    </row>
    <row r="583">
      <c r="A583" s="2" t="s">
        <v>9202</v>
      </c>
      <c r="B583" s="2" t="s">
        <v>16368</v>
      </c>
      <c r="C583" s="2">
        <v>29.21</v>
      </c>
      <c r="D583" s="2" t="s">
        <v>69</v>
      </c>
      <c r="E583" s="2">
        <v>5160.06</v>
      </c>
      <c r="F583" s="2" t="s">
        <v>69</v>
      </c>
    </row>
    <row r="584">
      <c r="A584" s="2" t="s">
        <v>9226</v>
      </c>
      <c r="B584" s="2" t="s">
        <v>16369</v>
      </c>
      <c r="C584" s="2">
        <v>76.67</v>
      </c>
      <c r="D584" s="2" t="s">
        <v>69</v>
      </c>
      <c r="E584" s="2">
        <v>4979.8</v>
      </c>
      <c r="F584" s="2" t="s">
        <v>69</v>
      </c>
    </row>
    <row r="585">
      <c r="A585" s="2" t="s">
        <v>9232</v>
      </c>
      <c r="B585" s="2" t="s">
        <v>16370</v>
      </c>
      <c r="C585" s="2">
        <v>-215.99</v>
      </c>
      <c r="D585" s="2" t="s">
        <v>69</v>
      </c>
      <c r="E585" s="2">
        <v>-5058.4</v>
      </c>
      <c r="F585" s="2" t="s">
        <v>69</v>
      </c>
    </row>
    <row r="586">
      <c r="A586" s="2" t="s">
        <v>6335</v>
      </c>
      <c r="B586" s="2" t="s">
        <v>16371</v>
      </c>
      <c r="C586" s="2">
        <v>-796.97</v>
      </c>
      <c r="D586" s="2" t="s">
        <v>69</v>
      </c>
      <c r="E586" s="2">
        <v>-33990.66</v>
      </c>
      <c r="F586" s="2" t="s">
        <v>69</v>
      </c>
    </row>
    <row r="587">
      <c r="A587" s="2" t="s">
        <v>16372</v>
      </c>
      <c r="B587" s="2" t="s">
        <v>16373</v>
      </c>
      <c r="C587" s="2">
        <v>-539.96</v>
      </c>
      <c r="D587" s="2" t="s">
        <v>69</v>
      </c>
      <c r="E587" s="2">
        <v>-30880.4</v>
      </c>
      <c r="F587" s="2" t="s">
        <v>69</v>
      </c>
    </row>
    <row r="588">
      <c r="A588" s="2" t="s">
        <v>16374</v>
      </c>
      <c r="B588" s="2" t="s">
        <v>16375</v>
      </c>
      <c r="C588" s="2">
        <v>299.43</v>
      </c>
      <c r="D588" s="2" t="s">
        <v>69</v>
      </c>
      <c r="E588" s="2">
        <v>81114.74</v>
      </c>
      <c r="F588" s="2" t="s">
        <v>69</v>
      </c>
    </row>
    <row r="589">
      <c r="A589" s="2" t="s">
        <v>11649</v>
      </c>
      <c r="B589" s="2" t="s">
        <v>15069</v>
      </c>
      <c r="C589" s="2">
        <v>-152.34</v>
      </c>
      <c r="D589" s="2" t="s">
        <v>69</v>
      </c>
      <c r="E589" s="2">
        <v>-101227.76</v>
      </c>
      <c r="F589" s="2" t="s">
        <v>69</v>
      </c>
    </row>
    <row r="590">
      <c r="A590" s="2" t="s">
        <v>16376</v>
      </c>
      <c r="B590" s="2" t="s">
        <v>16377</v>
      </c>
      <c r="C590" s="2">
        <v>51.36</v>
      </c>
      <c r="D590" s="2" t="s">
        <v>69</v>
      </c>
      <c r="E590" s="2">
        <v>8649.58</v>
      </c>
      <c r="F590" s="2" t="s">
        <v>69</v>
      </c>
    </row>
    <row r="591">
      <c r="A591" s="2" t="s">
        <v>16378</v>
      </c>
      <c r="B591" s="2" t="s">
        <v>16379</v>
      </c>
      <c r="C591" s="2">
        <v>11.22</v>
      </c>
      <c r="D591" s="2" t="s">
        <v>69</v>
      </c>
      <c r="E591" s="2">
        <v>917.18</v>
      </c>
      <c r="F591" s="2" t="s">
        <v>69</v>
      </c>
    </row>
    <row r="592">
      <c r="A592" s="2" t="s">
        <v>16380</v>
      </c>
      <c r="B592" s="2" t="s">
        <v>16381</v>
      </c>
      <c r="C592" s="2">
        <v>-11.52</v>
      </c>
      <c r="D592" s="2" t="s">
        <v>69</v>
      </c>
      <c r="E592" s="2">
        <v>-906.52</v>
      </c>
      <c r="F592" s="2" t="s">
        <v>69</v>
      </c>
    </row>
    <row r="593">
      <c r="A593" s="2" t="s">
        <v>16382</v>
      </c>
      <c r="B593" s="2" t="s">
        <v>16383</v>
      </c>
      <c r="C593" s="2">
        <v>-260.09</v>
      </c>
      <c r="D593" s="2" t="s">
        <v>69</v>
      </c>
      <c r="E593" s="2">
        <v>-8913.17</v>
      </c>
      <c r="F593" s="2" t="s">
        <v>69</v>
      </c>
    </row>
    <row r="594">
      <c r="A594" s="2" t="s">
        <v>15480</v>
      </c>
      <c r="B594" s="2" t="s">
        <v>15481</v>
      </c>
      <c r="C594" s="2">
        <v>-337.03</v>
      </c>
      <c r="D594" s="2" t="s">
        <v>69</v>
      </c>
      <c r="E594" s="2">
        <v>-18095.32</v>
      </c>
      <c r="F594" s="2" t="s">
        <v>69</v>
      </c>
    </row>
    <row r="595">
      <c r="A595" s="2" t="s">
        <v>16384</v>
      </c>
      <c r="B595" s="2" t="s">
        <v>16385</v>
      </c>
      <c r="C595" s="2">
        <v>465.4</v>
      </c>
      <c r="D595" s="2" t="s">
        <v>69</v>
      </c>
      <c r="E595" s="2">
        <v>29059.7</v>
      </c>
      <c r="F595" s="2" t="s">
        <v>69</v>
      </c>
    </row>
    <row r="596">
      <c r="A596" s="2" t="s">
        <v>16386</v>
      </c>
      <c r="B596" s="2" t="s">
        <v>16387</v>
      </c>
      <c r="C596" s="2">
        <v>-2781.68</v>
      </c>
      <c r="D596" s="2" t="s">
        <v>69</v>
      </c>
      <c r="E596" s="2">
        <v>-28039.34</v>
      </c>
      <c r="F596" s="2" t="s">
        <v>69</v>
      </c>
    </row>
    <row r="597">
      <c r="A597" s="2" t="s">
        <v>16388</v>
      </c>
      <c r="B597" s="2" t="s">
        <v>16389</v>
      </c>
      <c r="C597" s="2">
        <v>94.84</v>
      </c>
      <c r="D597" s="2" t="s">
        <v>69</v>
      </c>
      <c r="E597" s="2">
        <v>35416.86</v>
      </c>
      <c r="F597" s="2" t="s">
        <v>69</v>
      </c>
    </row>
    <row r="598">
      <c r="A598" s="2" t="s">
        <v>16390</v>
      </c>
      <c r="B598" s="2" t="s">
        <v>16391</v>
      </c>
      <c r="C598" s="2">
        <v>152.42</v>
      </c>
      <c r="D598" s="2" t="s">
        <v>69</v>
      </c>
      <c r="E598" s="2">
        <v>13923.63</v>
      </c>
      <c r="F598" s="2" t="s">
        <v>69</v>
      </c>
    </row>
    <row r="599">
      <c r="A599" s="2" t="s">
        <v>9330</v>
      </c>
      <c r="B599" s="2" t="s">
        <v>16392</v>
      </c>
      <c r="C599" s="2">
        <v>41.25</v>
      </c>
      <c r="D599" s="2" t="s">
        <v>69</v>
      </c>
      <c r="E599" s="2">
        <v>10606.82</v>
      </c>
      <c r="F599" s="2" t="s">
        <v>69</v>
      </c>
    </row>
    <row r="600">
      <c r="A600" s="2" t="s">
        <v>16393</v>
      </c>
      <c r="B600" s="2" t="s">
        <v>16394</v>
      </c>
      <c r="C600" s="2">
        <v>360.46</v>
      </c>
      <c r="D600" s="2" t="s">
        <v>69</v>
      </c>
      <c r="E600" s="2">
        <v>11502.15</v>
      </c>
      <c r="F600" s="2" t="s">
        <v>69</v>
      </c>
    </row>
    <row r="601">
      <c r="A601" s="2" t="s">
        <v>9348</v>
      </c>
      <c r="B601" s="2" t="s">
        <v>16395</v>
      </c>
      <c r="C601" s="2">
        <v>-280</v>
      </c>
      <c r="D601" s="2" t="s">
        <v>69</v>
      </c>
      <c r="E601" s="2">
        <v>-6518.35</v>
      </c>
      <c r="F601" s="2" t="s">
        <v>69</v>
      </c>
    </row>
    <row r="602">
      <c r="A602" s="2" t="s">
        <v>15485</v>
      </c>
      <c r="B602" s="2" t="s">
        <v>15486</v>
      </c>
      <c r="C602" s="2">
        <v>-17.77</v>
      </c>
      <c r="D602" s="2" t="s">
        <v>69</v>
      </c>
      <c r="E602" s="2">
        <v>-2030.2</v>
      </c>
      <c r="F602" s="2" t="s">
        <v>69</v>
      </c>
    </row>
    <row r="603">
      <c r="A603" s="2" t="s">
        <v>16396</v>
      </c>
      <c r="B603" s="2" t="s">
        <v>16397</v>
      </c>
      <c r="C603" s="2">
        <v>-443.69</v>
      </c>
      <c r="D603" s="2" t="s">
        <v>69</v>
      </c>
      <c r="E603" s="2">
        <v>-28746.44</v>
      </c>
      <c r="F603" s="2" t="s">
        <v>69</v>
      </c>
    </row>
    <row r="604">
      <c r="A604" s="2" t="s">
        <v>16398</v>
      </c>
      <c r="B604" s="2" t="s">
        <v>16399</v>
      </c>
      <c r="C604" s="2">
        <v>216.66</v>
      </c>
      <c r="D604" s="2" t="s">
        <v>69</v>
      </c>
      <c r="E604" s="2">
        <v>38088.2</v>
      </c>
      <c r="F604" s="2" t="s">
        <v>69</v>
      </c>
    </row>
    <row r="605">
      <c r="A605" s="2" t="s">
        <v>16400</v>
      </c>
      <c r="B605" s="2" t="s">
        <v>16401</v>
      </c>
      <c r="C605" s="2">
        <v>-405.02</v>
      </c>
      <c r="D605" s="2" t="s">
        <v>69</v>
      </c>
      <c r="E605" s="2">
        <v>-45981.6</v>
      </c>
      <c r="F605" s="2" t="s">
        <v>69</v>
      </c>
    </row>
    <row r="606">
      <c r="A606" s="2" t="s">
        <v>16402</v>
      </c>
      <c r="B606" s="2" t="s">
        <v>16403</v>
      </c>
      <c r="C606" s="2">
        <v>23.67</v>
      </c>
      <c r="D606" s="2" t="s">
        <v>69</v>
      </c>
      <c r="E606" s="2">
        <v>1118.04</v>
      </c>
      <c r="F606" s="2" t="s">
        <v>69</v>
      </c>
    </row>
    <row r="607">
      <c r="A607" s="2" t="s">
        <v>9374</v>
      </c>
      <c r="B607" s="2" t="s">
        <v>16404</v>
      </c>
      <c r="C607" s="2">
        <v>-24.18</v>
      </c>
      <c r="D607" s="2" t="s">
        <v>69</v>
      </c>
      <c r="E607" s="2">
        <v>-1263.35</v>
      </c>
      <c r="F607" s="2" t="s">
        <v>69</v>
      </c>
    </row>
    <row r="608">
      <c r="A608" s="2" t="s">
        <v>16405</v>
      </c>
      <c r="B608" s="2" t="s">
        <v>16406</v>
      </c>
      <c r="C608" s="2">
        <v>28.78</v>
      </c>
      <c r="D608" s="2" t="s">
        <v>69</v>
      </c>
      <c r="E608" s="2">
        <v>1929.61</v>
      </c>
      <c r="F608" s="2" t="s">
        <v>69</v>
      </c>
    </row>
    <row r="609">
      <c r="A609" s="2" t="s">
        <v>15487</v>
      </c>
      <c r="B609" s="2" t="s">
        <v>15488</v>
      </c>
      <c r="C609" s="2">
        <v>241.75</v>
      </c>
      <c r="D609" s="2" t="s">
        <v>69</v>
      </c>
      <c r="E609" s="2">
        <v>3703.54</v>
      </c>
      <c r="F609" s="2" t="s">
        <v>69</v>
      </c>
    </row>
    <row r="610">
      <c r="A610" s="2" t="s">
        <v>15073</v>
      </c>
      <c r="B610" s="2" t="s">
        <v>15074</v>
      </c>
      <c r="C610" s="2">
        <v>235.86</v>
      </c>
      <c r="D610" s="2" t="s">
        <v>69</v>
      </c>
      <c r="E610" s="2">
        <v>3974.23</v>
      </c>
      <c r="F610" s="2" t="s">
        <v>69</v>
      </c>
    </row>
    <row r="611">
      <c r="A611" s="2" t="s">
        <v>9383</v>
      </c>
      <c r="B611" s="2" t="s">
        <v>16407</v>
      </c>
      <c r="C611" s="2">
        <v>-649.58</v>
      </c>
      <c r="D611" s="2" t="s">
        <v>69</v>
      </c>
      <c r="E611" s="2">
        <v>-12556.43</v>
      </c>
      <c r="F611" s="2" t="s">
        <v>69</v>
      </c>
    </row>
    <row r="612">
      <c r="A612" s="2" t="s">
        <v>16408</v>
      </c>
      <c r="B612" s="2" t="s">
        <v>16409</v>
      </c>
      <c r="C612" s="2">
        <v>-1011.59</v>
      </c>
      <c r="D612" s="2" t="s">
        <v>69</v>
      </c>
      <c r="E612" s="2">
        <v>-46138.66</v>
      </c>
      <c r="F612" s="2" t="s">
        <v>69</v>
      </c>
    </row>
    <row r="613">
      <c r="A613" s="2" t="s">
        <v>6403</v>
      </c>
      <c r="B613" s="2" t="s">
        <v>16410</v>
      </c>
      <c r="C613" s="2">
        <v>-615.4</v>
      </c>
      <c r="D613" s="2" t="s">
        <v>69</v>
      </c>
      <c r="E613" s="2">
        <v>-10560.32</v>
      </c>
      <c r="F613" s="2" t="s">
        <v>69</v>
      </c>
    </row>
    <row r="614">
      <c r="A614" s="2" t="s">
        <v>16411</v>
      </c>
      <c r="B614" s="2" t="s">
        <v>16412</v>
      </c>
      <c r="C614" s="2">
        <v>63.3</v>
      </c>
      <c r="D614" s="2" t="s">
        <v>69</v>
      </c>
      <c r="E614" s="2">
        <v>2914.23</v>
      </c>
      <c r="F614" s="2" t="s">
        <v>69</v>
      </c>
    </row>
    <row r="615">
      <c r="A615" s="2" t="s">
        <v>16413</v>
      </c>
      <c r="B615" s="2" t="s">
        <v>16414</v>
      </c>
      <c r="C615" s="2">
        <v>119.36</v>
      </c>
      <c r="D615" s="2" t="s">
        <v>69</v>
      </c>
      <c r="E615" s="2">
        <v>63045.43</v>
      </c>
      <c r="F615" s="2" t="s">
        <v>69</v>
      </c>
    </row>
    <row r="616">
      <c r="A616" s="2" t="s">
        <v>16415</v>
      </c>
      <c r="B616" s="2" t="s">
        <v>16416</v>
      </c>
      <c r="C616" s="2">
        <v>137.61</v>
      </c>
      <c r="D616" s="2" t="s">
        <v>69</v>
      </c>
      <c r="E616" s="2">
        <v>13392.25</v>
      </c>
      <c r="F616" s="2" t="s">
        <v>69</v>
      </c>
    </row>
    <row r="617">
      <c r="A617" s="2" t="s">
        <v>16417</v>
      </c>
      <c r="B617" s="2" t="s">
        <v>16418</v>
      </c>
      <c r="C617" s="2">
        <v>-34.15</v>
      </c>
      <c r="D617" s="2" t="s">
        <v>69</v>
      </c>
      <c r="E617" s="2">
        <v>-1351.14</v>
      </c>
      <c r="F617" s="2" t="s">
        <v>69</v>
      </c>
    </row>
    <row r="618">
      <c r="A618" s="2" t="s">
        <v>9411</v>
      </c>
      <c r="B618" s="2" t="s">
        <v>15076</v>
      </c>
      <c r="C618" s="2">
        <v>-773.66</v>
      </c>
      <c r="D618" s="2" t="s">
        <v>69</v>
      </c>
      <c r="E618" s="2">
        <v>-51812.25</v>
      </c>
      <c r="F618" s="2" t="s">
        <v>69</v>
      </c>
    </row>
    <row r="619">
      <c r="A619" s="2" t="s">
        <v>16419</v>
      </c>
      <c r="B619" s="2" t="s">
        <v>16420</v>
      </c>
      <c r="C619" s="2">
        <v>-2189.77</v>
      </c>
      <c r="D619" s="2" t="s">
        <v>69</v>
      </c>
      <c r="E619" s="2">
        <v>-23189.71</v>
      </c>
      <c r="F619" s="2" t="s">
        <v>69</v>
      </c>
    </row>
    <row r="620">
      <c r="A620" s="2" t="s">
        <v>9415</v>
      </c>
      <c r="B620" s="2" t="s">
        <v>15268</v>
      </c>
      <c r="C620" s="2">
        <v>-2469.54</v>
      </c>
      <c r="D620" s="2" t="s">
        <v>69</v>
      </c>
      <c r="E620" s="2">
        <v>-27214.36</v>
      </c>
      <c r="F620" s="2" t="s">
        <v>69</v>
      </c>
    </row>
    <row r="621">
      <c r="A621" s="2" t="s">
        <v>11711</v>
      </c>
      <c r="B621" s="2" t="s">
        <v>16421</v>
      </c>
      <c r="C621" s="2">
        <v>208.55</v>
      </c>
      <c r="D621" s="2" t="s">
        <v>69</v>
      </c>
      <c r="E621" s="2">
        <v>9082.49</v>
      </c>
      <c r="F621" s="2" t="s">
        <v>69</v>
      </c>
    </row>
    <row r="622">
      <c r="A622" s="2" t="s">
        <v>9417</v>
      </c>
      <c r="B622" s="2" t="s">
        <v>16422</v>
      </c>
      <c r="C622" s="2">
        <v>-150.14</v>
      </c>
      <c r="D622" s="2" t="s">
        <v>69</v>
      </c>
      <c r="E622" s="2">
        <v>-1803.14</v>
      </c>
      <c r="F622" s="2" t="s">
        <v>69</v>
      </c>
    </row>
    <row r="623">
      <c r="A623" s="2" t="s">
        <v>9419</v>
      </c>
      <c r="B623" s="2" t="s">
        <v>15491</v>
      </c>
      <c r="C623" s="2">
        <v>2.82</v>
      </c>
      <c r="D623" s="2" t="s">
        <v>69</v>
      </c>
      <c r="E623" s="2">
        <v>908.42</v>
      </c>
      <c r="F623" s="2" t="s">
        <v>69</v>
      </c>
    </row>
    <row r="624">
      <c r="A624" s="2" t="s">
        <v>16423</v>
      </c>
      <c r="B624" s="2" t="s">
        <v>16424</v>
      </c>
      <c r="C624" s="2">
        <v>177.28</v>
      </c>
      <c r="D624" s="2" t="s">
        <v>69</v>
      </c>
      <c r="E624" s="2">
        <v>11236.31</v>
      </c>
      <c r="F624" s="2" t="s">
        <v>69</v>
      </c>
    </row>
    <row r="625">
      <c r="A625" s="2" t="s">
        <v>16425</v>
      </c>
      <c r="B625" s="2" t="s">
        <v>16426</v>
      </c>
      <c r="C625" s="2">
        <v>413.98</v>
      </c>
      <c r="D625" s="2" t="s">
        <v>69</v>
      </c>
      <c r="E625" s="2">
        <v>10668.33</v>
      </c>
      <c r="F625" s="2" t="s">
        <v>69</v>
      </c>
    </row>
    <row r="626">
      <c r="A626" s="2" t="s">
        <v>9423</v>
      </c>
      <c r="B626" s="2" t="s">
        <v>16427</v>
      </c>
      <c r="C626" s="2">
        <v>37.12</v>
      </c>
      <c r="D626" s="2" t="s">
        <v>69</v>
      </c>
      <c r="E626" s="2">
        <v>5489.74</v>
      </c>
      <c r="F626" s="2" t="s">
        <v>69</v>
      </c>
    </row>
    <row r="627">
      <c r="A627" s="2" t="s">
        <v>16428</v>
      </c>
      <c r="B627" s="2" t="s">
        <v>16429</v>
      </c>
      <c r="C627" s="2">
        <v>228.33</v>
      </c>
      <c r="D627" s="2" t="s">
        <v>69</v>
      </c>
      <c r="E627" s="2">
        <v>16732.24</v>
      </c>
      <c r="F627" s="2" t="s">
        <v>69</v>
      </c>
    </row>
    <row r="628">
      <c r="A628" s="2" t="s">
        <v>14614</v>
      </c>
      <c r="B628" s="2" t="s">
        <v>15077</v>
      </c>
      <c r="C628" s="2">
        <v>-996.33</v>
      </c>
      <c r="D628" s="2" t="s">
        <v>69</v>
      </c>
      <c r="E628" s="2">
        <v>-24579.39</v>
      </c>
      <c r="F628" s="2" t="s">
        <v>69</v>
      </c>
    </row>
    <row r="629">
      <c r="A629" s="2" t="s">
        <v>16430</v>
      </c>
      <c r="B629" s="2" t="s">
        <v>16431</v>
      </c>
      <c r="C629" s="2">
        <v>261.43</v>
      </c>
      <c r="D629" s="2" t="s">
        <v>69</v>
      </c>
      <c r="E629" s="2">
        <v>40388.81</v>
      </c>
      <c r="F629" s="2" t="s">
        <v>69</v>
      </c>
    </row>
    <row r="630">
      <c r="A630" s="2" t="s">
        <v>16432</v>
      </c>
      <c r="B630" s="2" t="s">
        <v>16433</v>
      </c>
      <c r="C630" s="2">
        <v>-286.12</v>
      </c>
      <c r="D630" s="2" t="s">
        <v>69</v>
      </c>
      <c r="E630" s="2">
        <v>-7009.84</v>
      </c>
      <c r="F630" s="2" t="s">
        <v>69</v>
      </c>
    </row>
    <row r="631">
      <c r="A631" s="2" t="s">
        <v>15493</v>
      </c>
      <c r="B631" s="2" t="s">
        <v>15494</v>
      </c>
      <c r="C631" s="2">
        <v>-1018.66</v>
      </c>
      <c r="D631" s="2" t="s">
        <v>69</v>
      </c>
      <c r="E631" s="2">
        <v>-37252.54</v>
      </c>
      <c r="F631" s="2" t="s">
        <v>69</v>
      </c>
    </row>
    <row r="632">
      <c r="A632" s="2" t="s">
        <v>16434</v>
      </c>
      <c r="B632" s="2" t="s">
        <v>16435</v>
      </c>
      <c r="C632" s="2">
        <v>79.93</v>
      </c>
      <c r="D632" s="2" t="s">
        <v>69</v>
      </c>
      <c r="E632" s="2">
        <v>29050.73</v>
      </c>
      <c r="F632" s="2" t="s">
        <v>69</v>
      </c>
    </row>
    <row r="633">
      <c r="A633" s="2" t="s">
        <v>9517</v>
      </c>
      <c r="B633" s="2" t="s">
        <v>16436</v>
      </c>
      <c r="C633" s="2">
        <v>-33.45</v>
      </c>
      <c r="D633" s="2" t="s">
        <v>69</v>
      </c>
      <c r="E633" s="2">
        <v>-2014.4</v>
      </c>
      <c r="F633" s="2" t="s">
        <v>69</v>
      </c>
    </row>
    <row r="634">
      <c r="A634" s="2" t="s">
        <v>15078</v>
      </c>
      <c r="B634" s="2" t="s">
        <v>15079</v>
      </c>
      <c r="C634" s="2">
        <v>-1071.2</v>
      </c>
      <c r="D634" s="2" t="s">
        <v>69</v>
      </c>
      <c r="E634" s="2">
        <v>-31503.91</v>
      </c>
      <c r="F634" s="2" t="s">
        <v>69</v>
      </c>
    </row>
    <row r="635">
      <c r="A635" s="2" t="s">
        <v>16437</v>
      </c>
      <c r="B635" s="2" t="s">
        <v>16438</v>
      </c>
      <c r="C635" s="2">
        <v>-258.29</v>
      </c>
      <c r="D635" s="2" t="s">
        <v>69</v>
      </c>
      <c r="E635" s="2">
        <v>-54836.89</v>
      </c>
      <c r="F635" s="2" t="s">
        <v>69</v>
      </c>
    </row>
    <row r="636">
      <c r="A636" s="2" t="s">
        <v>15269</v>
      </c>
      <c r="B636" s="2" t="s">
        <v>15270</v>
      </c>
      <c r="C636" s="2">
        <v>270.05</v>
      </c>
      <c r="D636" s="2" t="s">
        <v>69</v>
      </c>
      <c r="E636" s="2">
        <v>10883.14</v>
      </c>
      <c r="F636" s="2" t="s">
        <v>69</v>
      </c>
    </row>
    <row r="637">
      <c r="A637" s="2" t="s">
        <v>9533</v>
      </c>
      <c r="B637" s="2" t="s">
        <v>16439</v>
      </c>
      <c r="C637" s="2">
        <v>26.94</v>
      </c>
      <c r="D637" s="2" t="s">
        <v>69</v>
      </c>
      <c r="E637" s="2">
        <v>1526.18</v>
      </c>
      <c r="F637" s="2" t="s">
        <v>69</v>
      </c>
    </row>
    <row r="638">
      <c r="A638" s="2" t="s">
        <v>16440</v>
      </c>
      <c r="B638" s="2" t="s">
        <v>16441</v>
      </c>
      <c r="C638" s="2">
        <v>127.04</v>
      </c>
      <c r="D638" s="2" t="s">
        <v>69</v>
      </c>
      <c r="E638" s="2">
        <v>12187.14</v>
      </c>
      <c r="F638" s="2" t="s">
        <v>69</v>
      </c>
    </row>
    <row r="639">
      <c r="A639" s="2" t="s">
        <v>9537</v>
      </c>
      <c r="B639" s="2" t="s">
        <v>16442</v>
      </c>
      <c r="C639" s="2">
        <v>-2225.94</v>
      </c>
      <c r="D639" s="2" t="s">
        <v>69</v>
      </c>
      <c r="E639" s="2">
        <v>-85075.24</v>
      </c>
      <c r="F639" s="2" t="s">
        <v>69</v>
      </c>
    </row>
    <row r="640">
      <c r="A640" s="2" t="s">
        <v>16443</v>
      </c>
      <c r="B640" s="2" t="s">
        <v>16444</v>
      </c>
      <c r="C640" s="2">
        <v>115.06</v>
      </c>
      <c r="D640" s="2" t="s">
        <v>69</v>
      </c>
      <c r="E640" s="2">
        <v>92056.08</v>
      </c>
      <c r="F640" s="2" t="s">
        <v>69</v>
      </c>
    </row>
    <row r="641">
      <c r="A641" s="2" t="s">
        <v>15495</v>
      </c>
      <c r="B641" s="2" t="s">
        <v>15496</v>
      </c>
      <c r="C641" s="2">
        <v>3.7</v>
      </c>
      <c r="D641" s="2" t="s">
        <v>69</v>
      </c>
      <c r="E641" s="2">
        <v>18383.08</v>
      </c>
      <c r="F641" s="2" t="s">
        <v>69</v>
      </c>
    </row>
    <row r="642">
      <c r="A642" s="2" t="s">
        <v>16445</v>
      </c>
      <c r="B642" s="2" t="s">
        <v>16446</v>
      </c>
      <c r="C642" s="2">
        <v>-101.51</v>
      </c>
      <c r="D642" s="2" t="s">
        <v>69</v>
      </c>
      <c r="E642" s="2">
        <v>-1657.71</v>
      </c>
      <c r="F642" s="2" t="s">
        <v>69</v>
      </c>
    </row>
    <row r="643">
      <c r="A643" s="2" t="s">
        <v>16447</v>
      </c>
      <c r="B643" s="2" t="s">
        <v>16448</v>
      </c>
      <c r="C643" s="2">
        <v>66.67</v>
      </c>
      <c r="D643" s="2" t="s">
        <v>69</v>
      </c>
      <c r="E643" s="2">
        <v>37747.86</v>
      </c>
      <c r="F643" s="2" t="s">
        <v>69</v>
      </c>
    </row>
    <row r="644">
      <c r="A644" s="2" t="s">
        <v>15497</v>
      </c>
      <c r="B644" s="2" t="s">
        <v>15498</v>
      </c>
      <c r="C644" s="2">
        <v>-579.86</v>
      </c>
      <c r="D644" s="2" t="s">
        <v>69</v>
      </c>
      <c r="E644" s="2">
        <v>-18132.14</v>
      </c>
      <c r="F644" s="2" t="s">
        <v>69</v>
      </c>
    </row>
    <row r="645">
      <c r="A645" s="2" t="s">
        <v>16449</v>
      </c>
      <c r="B645" s="2" t="s">
        <v>16450</v>
      </c>
      <c r="C645" s="2">
        <v>-100.57</v>
      </c>
      <c r="D645" s="2" t="s">
        <v>69</v>
      </c>
      <c r="E645" s="2">
        <v>-1565.81</v>
      </c>
      <c r="F645" s="2" t="s">
        <v>69</v>
      </c>
    </row>
    <row r="646">
      <c r="A646" s="2" t="s">
        <v>16451</v>
      </c>
      <c r="B646" s="2" t="s">
        <v>16452</v>
      </c>
      <c r="C646" s="2">
        <v>268.02</v>
      </c>
      <c r="D646" s="2" t="s">
        <v>69</v>
      </c>
      <c r="E646" s="2">
        <v>9018.84</v>
      </c>
      <c r="F646" s="2" t="s">
        <v>69</v>
      </c>
    </row>
    <row r="647">
      <c r="A647" s="2" t="s">
        <v>16453</v>
      </c>
      <c r="B647" s="2" t="s">
        <v>16454</v>
      </c>
      <c r="C647" s="2">
        <v>110.17</v>
      </c>
      <c r="D647" s="2" t="s">
        <v>69</v>
      </c>
      <c r="E647" s="2">
        <v>27962.23</v>
      </c>
      <c r="F647" s="2" t="s">
        <v>69</v>
      </c>
    </row>
    <row r="648">
      <c r="A648" s="2" t="s">
        <v>16455</v>
      </c>
      <c r="B648" s="2" t="s">
        <v>16456</v>
      </c>
      <c r="C648" s="2">
        <v>609.56</v>
      </c>
      <c r="D648" s="2" t="s">
        <v>69</v>
      </c>
      <c r="E648" s="2">
        <v>15184.15</v>
      </c>
      <c r="F648" s="2" t="s">
        <v>69</v>
      </c>
    </row>
    <row r="649">
      <c r="A649" s="2" t="s">
        <v>14025</v>
      </c>
      <c r="B649" s="2" t="s">
        <v>16457</v>
      </c>
      <c r="C649" s="2">
        <v>-115.57</v>
      </c>
      <c r="D649" s="2" t="s">
        <v>69</v>
      </c>
      <c r="E649" s="2">
        <v>-5346.1</v>
      </c>
      <c r="F649" s="2" t="s">
        <v>69</v>
      </c>
    </row>
    <row r="650">
      <c r="A650" s="2" t="s">
        <v>15273</v>
      </c>
      <c r="B650" s="2" t="s">
        <v>15274</v>
      </c>
      <c r="C650" s="2">
        <v>261.24</v>
      </c>
      <c r="D650" s="2" t="s">
        <v>69</v>
      </c>
      <c r="E650" s="2">
        <v>21978.13</v>
      </c>
      <c r="F650" s="2" t="s">
        <v>69</v>
      </c>
    </row>
    <row r="651">
      <c r="A651" s="2" t="s">
        <v>16458</v>
      </c>
      <c r="B651" s="2" t="s">
        <v>16459</v>
      </c>
      <c r="C651" s="2">
        <v>-260.34</v>
      </c>
      <c r="D651" s="2" t="s">
        <v>69</v>
      </c>
      <c r="E651" s="2">
        <v>-9447.66</v>
      </c>
      <c r="F651" s="2" t="s">
        <v>69</v>
      </c>
    </row>
    <row r="652">
      <c r="A652" s="2" t="s">
        <v>16460</v>
      </c>
      <c r="B652" s="2" t="s">
        <v>15275</v>
      </c>
      <c r="C652" s="2">
        <v>-472.93</v>
      </c>
      <c r="D652" s="2" t="s">
        <v>69</v>
      </c>
      <c r="E652" s="2">
        <v>-7018.22</v>
      </c>
      <c r="F652" s="2" t="s">
        <v>69</v>
      </c>
    </row>
    <row r="653">
      <c r="A653" s="2" t="s">
        <v>16461</v>
      </c>
      <c r="B653" s="2" t="s">
        <v>16462</v>
      </c>
      <c r="C653" s="2">
        <v>181.36</v>
      </c>
      <c r="D653" s="2" t="s">
        <v>69</v>
      </c>
      <c r="E653" s="2">
        <v>14506.99</v>
      </c>
      <c r="F653" s="2" t="s">
        <v>69</v>
      </c>
    </row>
    <row r="654">
      <c r="A654" s="2" t="s">
        <v>16463</v>
      </c>
      <c r="B654" s="2" t="s">
        <v>16464</v>
      </c>
      <c r="C654" s="2">
        <v>-1788.17</v>
      </c>
      <c r="D654" s="2" t="s">
        <v>69</v>
      </c>
      <c r="E654" s="2">
        <v>-68451.08</v>
      </c>
      <c r="F654" s="2" t="s">
        <v>69</v>
      </c>
    </row>
    <row r="655">
      <c r="A655" s="2" t="s">
        <v>16465</v>
      </c>
      <c r="B655" s="2" t="s">
        <v>16466</v>
      </c>
      <c r="C655" s="2">
        <v>-25.82</v>
      </c>
      <c r="D655" s="2" t="s">
        <v>69</v>
      </c>
      <c r="E655" s="2">
        <v>-1913.47</v>
      </c>
      <c r="F655" s="2" t="s">
        <v>69</v>
      </c>
    </row>
    <row r="656">
      <c r="A656" s="2" t="s">
        <v>16467</v>
      </c>
      <c r="B656" s="2" t="s">
        <v>16468</v>
      </c>
      <c r="C656" s="2">
        <v>157.21</v>
      </c>
      <c r="D656" s="2" t="s">
        <v>69</v>
      </c>
      <c r="E656" s="2">
        <v>8747.41</v>
      </c>
      <c r="F656" s="2" t="s">
        <v>69</v>
      </c>
    </row>
    <row r="657">
      <c r="A657" s="2" t="s">
        <v>15499</v>
      </c>
      <c r="B657" s="2" t="s">
        <v>15500</v>
      </c>
      <c r="C657" s="2">
        <v>949.47</v>
      </c>
      <c r="D657" s="2" t="s">
        <v>69</v>
      </c>
      <c r="E657" s="2">
        <v>73906.39</v>
      </c>
      <c r="F657" s="2" t="s">
        <v>69</v>
      </c>
    </row>
    <row r="658">
      <c r="A658" s="2" t="s">
        <v>16469</v>
      </c>
      <c r="B658" s="2" t="s">
        <v>15082</v>
      </c>
      <c r="C658" s="2">
        <v>-42.36</v>
      </c>
      <c r="D658" s="2" t="s">
        <v>69</v>
      </c>
      <c r="E658" s="2">
        <v>-2945.55</v>
      </c>
      <c r="F658" s="2" t="s">
        <v>69</v>
      </c>
    </row>
    <row r="659">
      <c r="A659" s="2" t="s">
        <v>9621</v>
      </c>
      <c r="B659" s="2" t="s">
        <v>16470</v>
      </c>
      <c r="C659" s="2">
        <v>-318.47</v>
      </c>
      <c r="D659" s="2" t="s">
        <v>69</v>
      </c>
      <c r="E659" s="2">
        <v>-7652.75</v>
      </c>
      <c r="F659" s="2" t="s">
        <v>69</v>
      </c>
    </row>
    <row r="660">
      <c r="A660" s="2" t="s">
        <v>16471</v>
      </c>
      <c r="B660" s="2" t="s">
        <v>16472</v>
      </c>
      <c r="C660" s="2">
        <v>-241.7</v>
      </c>
      <c r="D660" s="2" t="s">
        <v>69</v>
      </c>
      <c r="E660" s="2">
        <v>-7606.29</v>
      </c>
      <c r="F660" s="2" t="s">
        <v>69</v>
      </c>
    </row>
    <row r="661">
      <c r="A661" s="2" t="s">
        <v>9625</v>
      </c>
      <c r="B661" s="2" t="s">
        <v>16473</v>
      </c>
      <c r="C661" s="2">
        <v>-852.79</v>
      </c>
      <c r="D661" s="2" t="s">
        <v>69</v>
      </c>
      <c r="E661" s="2">
        <v>-36098.67</v>
      </c>
      <c r="F661" s="2" t="s">
        <v>69</v>
      </c>
    </row>
    <row r="662">
      <c r="A662" s="2" t="s">
        <v>16474</v>
      </c>
      <c r="B662" s="2" t="s">
        <v>16475</v>
      </c>
      <c r="C662" s="2">
        <v>-1412.23</v>
      </c>
      <c r="D662" s="2" t="s">
        <v>69</v>
      </c>
      <c r="E662" s="2">
        <v>-49385.77</v>
      </c>
      <c r="F662" s="2" t="s">
        <v>69</v>
      </c>
    </row>
    <row r="663">
      <c r="A663" s="2" t="s">
        <v>9633</v>
      </c>
      <c r="B663" s="2" t="s">
        <v>16476</v>
      </c>
      <c r="C663" s="2">
        <v>-114.21</v>
      </c>
      <c r="D663" s="2" t="s">
        <v>69</v>
      </c>
      <c r="E663" s="2">
        <v>-4830.03</v>
      </c>
      <c r="F663" s="2" t="s">
        <v>69</v>
      </c>
    </row>
    <row r="664">
      <c r="A664" s="2" t="s">
        <v>16477</v>
      </c>
      <c r="B664" s="2" t="s">
        <v>16478</v>
      </c>
      <c r="C664" s="2">
        <v>29.36</v>
      </c>
      <c r="D664" s="2" t="s">
        <v>69</v>
      </c>
      <c r="E664" s="2">
        <v>3975.9</v>
      </c>
      <c r="F664" s="2" t="s">
        <v>69</v>
      </c>
    </row>
    <row r="665">
      <c r="A665" s="2" t="s">
        <v>6523</v>
      </c>
      <c r="B665" s="2" t="s">
        <v>16479</v>
      </c>
      <c r="C665" s="2">
        <v>-303.51</v>
      </c>
      <c r="D665" s="2" t="s">
        <v>69</v>
      </c>
      <c r="E665" s="2">
        <v>-12492.47</v>
      </c>
      <c r="F665" s="2" t="s">
        <v>69</v>
      </c>
    </row>
    <row r="666">
      <c r="A666" s="2" t="s">
        <v>16480</v>
      </c>
      <c r="B666" s="2" t="s">
        <v>15086</v>
      </c>
      <c r="C666" s="2">
        <v>-1134.69</v>
      </c>
      <c r="D666" s="2" t="s">
        <v>69</v>
      </c>
      <c r="E666" s="2">
        <v>-48315.3</v>
      </c>
      <c r="F666" s="2" t="s">
        <v>69</v>
      </c>
    </row>
    <row r="667">
      <c r="A667" s="2" t="s">
        <v>16481</v>
      </c>
      <c r="B667" s="2" t="s">
        <v>15090</v>
      </c>
      <c r="C667" s="2">
        <v>-285.31</v>
      </c>
      <c r="D667" s="2" t="s">
        <v>69</v>
      </c>
      <c r="E667" s="2">
        <v>-19954.54</v>
      </c>
      <c r="F667" s="2" t="s">
        <v>69</v>
      </c>
    </row>
    <row r="668">
      <c r="A668" s="2" t="s">
        <v>11836</v>
      </c>
      <c r="B668" s="2" t="s">
        <v>16482</v>
      </c>
      <c r="C668" s="2">
        <v>-237.1</v>
      </c>
      <c r="D668" s="2" t="s">
        <v>69</v>
      </c>
      <c r="E668" s="2">
        <v>-2387.55</v>
      </c>
      <c r="F668" s="2" t="s">
        <v>69</v>
      </c>
    </row>
    <row r="669">
      <c r="A669" s="2" t="s">
        <v>16483</v>
      </c>
      <c r="B669" s="2" t="s">
        <v>16484</v>
      </c>
      <c r="C669" s="2">
        <v>-458.56</v>
      </c>
      <c r="D669" s="2" t="s">
        <v>69</v>
      </c>
      <c r="E669" s="2">
        <v>-9451.01</v>
      </c>
      <c r="F669" s="2" t="s">
        <v>69</v>
      </c>
    </row>
    <row r="670">
      <c r="A670" s="2" t="s">
        <v>9660</v>
      </c>
      <c r="B670" s="2" t="s">
        <v>16485</v>
      </c>
      <c r="C670" s="2">
        <v>-544.97</v>
      </c>
      <c r="D670" s="2" t="s">
        <v>69</v>
      </c>
      <c r="E670" s="2">
        <v>-16561.68</v>
      </c>
      <c r="F670" s="2" t="s">
        <v>69</v>
      </c>
    </row>
    <row r="671">
      <c r="A671" s="2" t="s">
        <v>9662</v>
      </c>
      <c r="B671" s="2" t="s">
        <v>16486</v>
      </c>
      <c r="C671" s="2">
        <v>-193.63</v>
      </c>
      <c r="D671" s="2" t="s">
        <v>69</v>
      </c>
      <c r="E671" s="2">
        <v>-1924.68</v>
      </c>
      <c r="F671" s="2" t="s">
        <v>69</v>
      </c>
    </row>
    <row r="672">
      <c r="A672" s="2" t="s">
        <v>16487</v>
      </c>
      <c r="B672" s="2" t="s">
        <v>16488</v>
      </c>
      <c r="C672" s="2">
        <v>364.27</v>
      </c>
      <c r="D672" s="2" t="s">
        <v>69</v>
      </c>
      <c r="E672" s="2">
        <v>39086.61</v>
      </c>
      <c r="F672" s="2" t="s">
        <v>69</v>
      </c>
    </row>
    <row r="673">
      <c r="A673" s="2" t="s">
        <v>16489</v>
      </c>
      <c r="B673" s="2" t="s">
        <v>16490</v>
      </c>
      <c r="C673" s="2">
        <v>113.64</v>
      </c>
      <c r="D673" s="2" t="s">
        <v>69</v>
      </c>
      <c r="E673" s="2">
        <v>41303.87</v>
      </c>
      <c r="F673" s="2" t="s">
        <v>69</v>
      </c>
    </row>
    <row r="674">
      <c r="A674" s="2" t="s">
        <v>16491</v>
      </c>
      <c r="B674" s="2" t="s">
        <v>16492</v>
      </c>
      <c r="C674" s="2">
        <v>287.52</v>
      </c>
      <c r="D674" s="2" t="s">
        <v>69</v>
      </c>
      <c r="E674" s="2">
        <v>83806.28</v>
      </c>
      <c r="F674" s="2" t="s">
        <v>69</v>
      </c>
    </row>
    <row r="675">
      <c r="A675" s="2" t="s">
        <v>16493</v>
      </c>
      <c r="B675" s="2" t="s">
        <v>15092</v>
      </c>
      <c r="C675" s="2">
        <v>-302.73</v>
      </c>
      <c r="D675" s="2" t="s">
        <v>69</v>
      </c>
      <c r="E675" s="2">
        <v>-4631.81</v>
      </c>
      <c r="F675" s="2" t="s">
        <v>69</v>
      </c>
    </row>
    <row r="676">
      <c r="A676" s="2" t="s">
        <v>16494</v>
      </c>
      <c r="B676" s="2" t="s">
        <v>16495</v>
      </c>
      <c r="C676" s="2">
        <v>-85.46</v>
      </c>
      <c r="D676" s="2" t="s">
        <v>69</v>
      </c>
      <c r="E676" s="2">
        <v>-3913.12</v>
      </c>
      <c r="F676" s="2" t="s">
        <v>69</v>
      </c>
    </row>
    <row r="677">
      <c r="A677" s="2" t="s">
        <v>16496</v>
      </c>
      <c r="B677" s="2" t="s">
        <v>15281</v>
      </c>
      <c r="C677" s="2">
        <v>-1004.44</v>
      </c>
      <c r="D677" s="2" t="s">
        <v>69</v>
      </c>
      <c r="E677" s="2">
        <v>-7965.23</v>
      </c>
      <c r="F677" s="2" t="s">
        <v>69</v>
      </c>
    </row>
    <row r="678">
      <c r="A678" s="2" t="s">
        <v>6543</v>
      </c>
      <c r="B678" s="2" t="s">
        <v>15093</v>
      </c>
      <c r="C678" s="2">
        <v>-175.36</v>
      </c>
      <c r="D678" s="2" t="s">
        <v>69</v>
      </c>
      <c r="E678" s="2">
        <v>-4129.84</v>
      </c>
      <c r="F678" s="2" t="s">
        <v>69</v>
      </c>
    </row>
    <row r="679">
      <c r="A679" s="2" t="s">
        <v>16497</v>
      </c>
      <c r="B679" s="2" t="s">
        <v>16498</v>
      </c>
      <c r="C679" s="2">
        <v>-416.81</v>
      </c>
      <c r="D679" s="2" t="s">
        <v>69</v>
      </c>
      <c r="E679" s="2">
        <v>-31881.86</v>
      </c>
      <c r="F679" s="2" t="s">
        <v>69</v>
      </c>
    </row>
    <row r="680">
      <c r="A680" s="2" t="s">
        <v>13120</v>
      </c>
      <c r="B680" s="2" t="s">
        <v>15506</v>
      </c>
      <c r="C680" s="2">
        <v>196.7</v>
      </c>
      <c r="D680" s="2" t="s">
        <v>69</v>
      </c>
      <c r="E680" s="2">
        <v>13275.3</v>
      </c>
      <c r="F680" s="2" t="s">
        <v>69</v>
      </c>
    </row>
    <row r="681">
      <c r="A681" s="2" t="s">
        <v>9685</v>
      </c>
      <c r="B681" s="2" t="s">
        <v>16499</v>
      </c>
      <c r="C681" s="2">
        <v>64.77</v>
      </c>
      <c r="D681" s="2" t="s">
        <v>69</v>
      </c>
      <c r="E681" s="2">
        <v>17751.44</v>
      </c>
      <c r="F681" s="2" t="s">
        <v>69</v>
      </c>
    </row>
    <row r="682">
      <c r="A682" s="2" t="s">
        <v>16500</v>
      </c>
      <c r="B682" s="2" t="s">
        <v>16501</v>
      </c>
      <c r="C682" s="2">
        <v>222.2</v>
      </c>
      <c r="D682" s="2" t="s">
        <v>69</v>
      </c>
      <c r="E682" s="2">
        <v>32922.99</v>
      </c>
      <c r="F682" s="2" t="s">
        <v>69</v>
      </c>
    </row>
    <row r="683">
      <c r="A683" s="2" t="s">
        <v>16502</v>
      </c>
      <c r="B683" s="2" t="s">
        <v>16503</v>
      </c>
      <c r="C683" s="2">
        <v>-275.97</v>
      </c>
      <c r="D683" s="2" t="s">
        <v>69</v>
      </c>
      <c r="E683" s="2">
        <v>-13381.77</v>
      </c>
      <c r="F683" s="2" t="s">
        <v>69</v>
      </c>
    </row>
    <row r="684">
      <c r="A684" s="2" t="s">
        <v>16504</v>
      </c>
      <c r="B684" s="2" t="s">
        <v>16505</v>
      </c>
      <c r="C684" s="2">
        <v>165</v>
      </c>
      <c r="D684" s="2" t="s">
        <v>69</v>
      </c>
      <c r="E684" s="2">
        <v>25478.09</v>
      </c>
      <c r="F684" s="2" t="s">
        <v>69</v>
      </c>
    </row>
    <row r="685">
      <c r="A685" s="2" t="s">
        <v>15507</v>
      </c>
      <c r="B685" s="2" t="s">
        <v>15508</v>
      </c>
      <c r="C685" s="2">
        <v>-1148.53</v>
      </c>
      <c r="D685" s="2" t="s">
        <v>69</v>
      </c>
      <c r="E685" s="2">
        <v>-11680.53</v>
      </c>
      <c r="F685" s="2" t="s">
        <v>69</v>
      </c>
    </row>
    <row r="686">
      <c r="A686" s="2" t="s">
        <v>16506</v>
      </c>
      <c r="B686" s="2" t="s">
        <v>16507</v>
      </c>
      <c r="C686" s="2">
        <v>-326.47</v>
      </c>
      <c r="D686" s="2" t="s">
        <v>69</v>
      </c>
      <c r="E686" s="2">
        <v>-32356.22</v>
      </c>
      <c r="F686" s="2" t="s">
        <v>69</v>
      </c>
    </row>
    <row r="687">
      <c r="A687" s="2" t="s">
        <v>6569</v>
      </c>
      <c r="B687" s="2" t="s">
        <v>16508</v>
      </c>
      <c r="C687" s="2">
        <v>142.26</v>
      </c>
      <c r="D687" s="2" t="s">
        <v>69</v>
      </c>
      <c r="E687" s="2">
        <v>12208.58</v>
      </c>
      <c r="F687" s="2" t="s">
        <v>69</v>
      </c>
    </row>
    <row r="688">
      <c r="A688" s="2" t="s">
        <v>16509</v>
      </c>
      <c r="B688" s="2" t="s">
        <v>16510</v>
      </c>
      <c r="C688" s="2">
        <v>148.47</v>
      </c>
      <c r="D688" s="2" t="s">
        <v>69</v>
      </c>
      <c r="E688" s="2">
        <v>2742.28</v>
      </c>
      <c r="F688" s="2" t="s">
        <v>69</v>
      </c>
    </row>
    <row r="689">
      <c r="A689" s="2" t="s">
        <v>16511</v>
      </c>
      <c r="B689" s="2" t="s">
        <v>16512</v>
      </c>
      <c r="C689" s="2">
        <v>-76.76</v>
      </c>
      <c r="D689" s="2" t="s">
        <v>69</v>
      </c>
      <c r="E689" s="2">
        <v>-1702.62</v>
      </c>
      <c r="F689" s="2" t="s">
        <v>69</v>
      </c>
    </row>
    <row r="690">
      <c r="A690" s="2" t="s">
        <v>15509</v>
      </c>
      <c r="B690" s="2" t="s">
        <v>15510</v>
      </c>
      <c r="C690" s="2">
        <v>94.29</v>
      </c>
      <c r="D690" s="2" t="s">
        <v>69</v>
      </c>
      <c r="E690" s="2">
        <v>7728.6</v>
      </c>
      <c r="F690" s="2" t="s">
        <v>69</v>
      </c>
    </row>
    <row r="691">
      <c r="A691" s="2" t="s">
        <v>16513</v>
      </c>
      <c r="B691" s="2" t="s">
        <v>16514</v>
      </c>
      <c r="C691" s="2">
        <v>-880.17</v>
      </c>
      <c r="D691" s="2" t="s">
        <v>69</v>
      </c>
      <c r="E691" s="2">
        <v>-69489.28</v>
      </c>
      <c r="F691" s="2" t="s">
        <v>69</v>
      </c>
    </row>
    <row r="692">
      <c r="A692" s="2" t="s">
        <v>16515</v>
      </c>
      <c r="B692" s="2" t="s">
        <v>16516</v>
      </c>
      <c r="C692" s="2">
        <v>103.28</v>
      </c>
      <c r="D692" s="2" t="s">
        <v>69</v>
      </c>
      <c r="E692" s="2">
        <v>16784.89</v>
      </c>
      <c r="F692" s="2" t="s">
        <v>69</v>
      </c>
    </row>
    <row r="693">
      <c r="A693" s="2" t="s">
        <v>16517</v>
      </c>
      <c r="B693" s="2" t="s">
        <v>16518</v>
      </c>
      <c r="C693" s="2">
        <v>-565.3</v>
      </c>
      <c r="D693" s="2" t="s">
        <v>69</v>
      </c>
      <c r="E693" s="2">
        <v>-4957.65</v>
      </c>
      <c r="F693" s="2" t="s">
        <v>69</v>
      </c>
    </row>
    <row r="694">
      <c r="A694" s="2" t="s">
        <v>16519</v>
      </c>
      <c r="B694" s="2" t="s">
        <v>16520</v>
      </c>
      <c r="C694" s="2">
        <v>110.03</v>
      </c>
      <c r="D694" s="2" t="s">
        <v>69</v>
      </c>
      <c r="E694" s="2">
        <v>2572.54</v>
      </c>
      <c r="F694" s="2" t="s">
        <v>69</v>
      </c>
    </row>
    <row r="695">
      <c r="A695" s="2" t="s">
        <v>16521</v>
      </c>
      <c r="B695" s="2" t="s">
        <v>16522</v>
      </c>
      <c r="C695" s="2">
        <v>-290.93</v>
      </c>
      <c r="D695" s="2" t="s">
        <v>69</v>
      </c>
      <c r="E695" s="2">
        <v>-6935.89</v>
      </c>
      <c r="F695" s="2" t="s">
        <v>69</v>
      </c>
    </row>
    <row r="696">
      <c r="A696" s="2" t="s">
        <v>16523</v>
      </c>
      <c r="B696" s="2" t="s">
        <v>16524</v>
      </c>
      <c r="C696" s="2">
        <v>32.87</v>
      </c>
      <c r="D696" s="2" t="s">
        <v>69</v>
      </c>
      <c r="E696" s="2">
        <v>3004.67</v>
      </c>
      <c r="F696" s="2" t="s">
        <v>69</v>
      </c>
    </row>
    <row r="697">
      <c r="A697" s="2" t="s">
        <v>16525</v>
      </c>
      <c r="B697" s="2" t="s">
        <v>16526</v>
      </c>
      <c r="C697" s="2">
        <v>-178.48</v>
      </c>
      <c r="D697" s="2" t="s">
        <v>69</v>
      </c>
      <c r="E697" s="2">
        <v>-34046.83</v>
      </c>
      <c r="F697" s="2" t="s">
        <v>69</v>
      </c>
    </row>
    <row r="698">
      <c r="A698" s="2" t="s">
        <v>11864</v>
      </c>
      <c r="B698" s="2" t="s">
        <v>16527</v>
      </c>
      <c r="C698" s="2">
        <v>-27.86</v>
      </c>
      <c r="D698" s="2" t="s">
        <v>69</v>
      </c>
      <c r="E698" s="2">
        <v>-1369.63</v>
      </c>
      <c r="F698" s="2" t="s">
        <v>69</v>
      </c>
    </row>
    <row r="699">
      <c r="A699" s="2" t="s">
        <v>16528</v>
      </c>
      <c r="B699" s="2" t="s">
        <v>16529</v>
      </c>
      <c r="C699" s="2">
        <v>51.86</v>
      </c>
      <c r="D699" s="2" t="s">
        <v>69</v>
      </c>
      <c r="E699" s="2">
        <v>23783.86</v>
      </c>
      <c r="F699" s="2" t="s">
        <v>69</v>
      </c>
    </row>
    <row r="700">
      <c r="A700" s="2" t="s">
        <v>9736</v>
      </c>
      <c r="B700" s="2" t="s">
        <v>16530</v>
      </c>
      <c r="C700" s="2">
        <v>271.79</v>
      </c>
      <c r="D700" s="2" t="s">
        <v>69</v>
      </c>
      <c r="E700" s="2">
        <v>20397.79</v>
      </c>
      <c r="F700" s="2" t="s">
        <v>69</v>
      </c>
    </row>
    <row r="701">
      <c r="A701" s="2" t="s">
        <v>9738</v>
      </c>
      <c r="B701" s="2" t="s">
        <v>16531</v>
      </c>
      <c r="C701" s="2">
        <v>43.1</v>
      </c>
      <c r="D701" s="2" t="s">
        <v>69</v>
      </c>
      <c r="E701" s="2">
        <v>1986.26</v>
      </c>
      <c r="F701" s="2" t="s">
        <v>69</v>
      </c>
    </row>
    <row r="702">
      <c r="A702" s="2" t="s">
        <v>9740</v>
      </c>
      <c r="B702" s="2" t="s">
        <v>16532</v>
      </c>
      <c r="C702" s="2">
        <v>-55.49</v>
      </c>
      <c r="D702" s="2" t="s">
        <v>69</v>
      </c>
      <c r="E702" s="2">
        <v>-6019.1</v>
      </c>
      <c r="F702" s="2" t="s">
        <v>69</v>
      </c>
    </row>
    <row r="703">
      <c r="A703" s="2" t="s">
        <v>16533</v>
      </c>
      <c r="B703" s="2" t="s">
        <v>16534</v>
      </c>
      <c r="C703" s="2">
        <v>41.29</v>
      </c>
      <c r="D703" s="2" t="s">
        <v>69</v>
      </c>
      <c r="E703" s="2">
        <v>2194.48</v>
      </c>
      <c r="F703" s="2" t="s">
        <v>69</v>
      </c>
    </row>
    <row r="704">
      <c r="A704" s="2" t="s">
        <v>16535</v>
      </c>
      <c r="B704" s="2" t="s">
        <v>16536</v>
      </c>
      <c r="C704" s="2">
        <v>80.04</v>
      </c>
      <c r="D704" s="2" t="s">
        <v>69</v>
      </c>
      <c r="E704" s="2">
        <v>6568.13</v>
      </c>
      <c r="F704" s="2" t="s">
        <v>69</v>
      </c>
    </row>
    <row r="705">
      <c r="A705" s="2" t="s">
        <v>16537</v>
      </c>
      <c r="B705" s="2" t="s">
        <v>16538</v>
      </c>
      <c r="C705" s="2">
        <v>72.48</v>
      </c>
      <c r="D705" s="2" t="s">
        <v>69</v>
      </c>
      <c r="E705" s="2">
        <v>12305.6</v>
      </c>
      <c r="F705" s="2" t="s">
        <v>69</v>
      </c>
    </row>
    <row r="706">
      <c r="A706" s="2" t="s">
        <v>16539</v>
      </c>
      <c r="B706" s="2" t="s">
        <v>16540</v>
      </c>
      <c r="C706" s="2">
        <v>-389.43</v>
      </c>
      <c r="D706" s="2" t="s">
        <v>69</v>
      </c>
      <c r="E706" s="2">
        <v>-10892.41</v>
      </c>
      <c r="F706" s="2" t="s">
        <v>69</v>
      </c>
    </row>
    <row r="707">
      <c r="A707" s="2" t="s">
        <v>9766</v>
      </c>
      <c r="B707" s="2" t="s">
        <v>15513</v>
      </c>
      <c r="C707" s="2">
        <v>-162.55</v>
      </c>
      <c r="D707" s="2" t="s">
        <v>69</v>
      </c>
      <c r="E707" s="2">
        <v>-2719.38</v>
      </c>
      <c r="F707" s="2" t="s">
        <v>69</v>
      </c>
    </row>
    <row r="708">
      <c r="A708" s="2" t="s">
        <v>16541</v>
      </c>
      <c r="B708" s="2" t="s">
        <v>16542</v>
      </c>
      <c r="C708" s="2">
        <v>243.77</v>
      </c>
      <c r="D708" s="2" t="s">
        <v>69</v>
      </c>
      <c r="E708" s="2">
        <v>32891.38</v>
      </c>
      <c r="F708" s="2" t="s">
        <v>69</v>
      </c>
    </row>
    <row r="709">
      <c r="A709" s="2" t="s">
        <v>15514</v>
      </c>
      <c r="B709" s="2" t="s">
        <v>15515</v>
      </c>
      <c r="C709" s="2">
        <v>366.18</v>
      </c>
      <c r="D709" s="2" t="s">
        <v>69</v>
      </c>
      <c r="E709" s="2">
        <v>35962.71</v>
      </c>
      <c r="F709" s="2" t="s">
        <v>69</v>
      </c>
    </row>
    <row r="710">
      <c r="A710" s="2" t="s">
        <v>16543</v>
      </c>
      <c r="B710" s="2" t="s">
        <v>16544</v>
      </c>
      <c r="C710" s="2">
        <v>179.42</v>
      </c>
      <c r="D710" s="2" t="s">
        <v>69</v>
      </c>
      <c r="E710" s="2">
        <v>10585.82</v>
      </c>
      <c r="F710" s="2" t="s">
        <v>69</v>
      </c>
    </row>
    <row r="711">
      <c r="A711" s="2" t="s">
        <v>16545</v>
      </c>
      <c r="B711" s="2" t="s">
        <v>16546</v>
      </c>
      <c r="C711" s="2">
        <v>84.48</v>
      </c>
      <c r="D711" s="2" t="s">
        <v>69</v>
      </c>
      <c r="E711" s="2">
        <v>10097.45</v>
      </c>
      <c r="F711" s="2" t="s">
        <v>69</v>
      </c>
    </row>
    <row r="712">
      <c r="A712" s="2" t="s">
        <v>16547</v>
      </c>
      <c r="B712" s="2" t="s">
        <v>15101</v>
      </c>
      <c r="C712" s="2">
        <v>-298.52</v>
      </c>
      <c r="D712" s="2" t="s">
        <v>69</v>
      </c>
      <c r="E712" s="2">
        <v>-13603.57</v>
      </c>
      <c r="F712" s="2" t="s">
        <v>69</v>
      </c>
    </row>
    <row r="713">
      <c r="A713" s="2" t="s">
        <v>16548</v>
      </c>
      <c r="B713" s="2" t="s">
        <v>16549</v>
      </c>
      <c r="C713" s="2">
        <v>-228.12</v>
      </c>
      <c r="D713" s="2" t="s">
        <v>69</v>
      </c>
      <c r="E713" s="2">
        <v>-10237.96</v>
      </c>
      <c r="F713" s="2" t="s">
        <v>69</v>
      </c>
    </row>
    <row r="714">
      <c r="A714" s="2" t="s">
        <v>16550</v>
      </c>
      <c r="B714" s="2" t="s">
        <v>16551</v>
      </c>
      <c r="C714" s="2">
        <v>-324.82</v>
      </c>
      <c r="D714" s="2" t="s">
        <v>69</v>
      </c>
      <c r="E714" s="2">
        <v>-33284.76</v>
      </c>
      <c r="F714" s="2" t="s">
        <v>69</v>
      </c>
    </row>
    <row r="715">
      <c r="A715" s="2" t="s">
        <v>9788</v>
      </c>
      <c r="B715" s="2" t="s">
        <v>16552</v>
      </c>
      <c r="C715" s="2">
        <v>8.54</v>
      </c>
      <c r="D715" s="2" t="s">
        <v>69</v>
      </c>
      <c r="E715" s="2">
        <v>1264.98</v>
      </c>
      <c r="F715" s="2" t="s">
        <v>69</v>
      </c>
    </row>
    <row r="716">
      <c r="A716" s="2" t="s">
        <v>16553</v>
      </c>
      <c r="B716" s="2" t="s">
        <v>16554</v>
      </c>
      <c r="C716" s="2">
        <v>-379.58</v>
      </c>
      <c r="D716" s="2" t="s">
        <v>69</v>
      </c>
      <c r="E716" s="2">
        <v>-16044.93</v>
      </c>
      <c r="F716" s="2" t="s">
        <v>69</v>
      </c>
    </row>
    <row r="717">
      <c r="A717" s="2" t="s">
        <v>16555</v>
      </c>
      <c r="B717" s="2" t="s">
        <v>16556</v>
      </c>
      <c r="C717" s="2">
        <v>169.67</v>
      </c>
      <c r="D717" s="2" t="s">
        <v>69</v>
      </c>
      <c r="E717" s="2">
        <v>10136.13</v>
      </c>
      <c r="F717" s="2" t="s">
        <v>69</v>
      </c>
    </row>
    <row r="718">
      <c r="A718" s="2" t="s">
        <v>6625</v>
      </c>
      <c r="B718" s="2" t="s">
        <v>16557</v>
      </c>
      <c r="C718" s="2">
        <v>35.24</v>
      </c>
      <c r="D718" s="2" t="s">
        <v>69</v>
      </c>
      <c r="E718" s="2">
        <v>10596.42</v>
      </c>
      <c r="F718" s="2" t="s">
        <v>69</v>
      </c>
    </row>
    <row r="719">
      <c r="A719" s="2" t="s">
        <v>15516</v>
      </c>
      <c r="B719" s="2" t="s">
        <v>15517</v>
      </c>
      <c r="C719" s="2">
        <v>567.75</v>
      </c>
      <c r="D719" s="2" t="s">
        <v>69</v>
      </c>
      <c r="E719" s="2">
        <v>30982.39</v>
      </c>
      <c r="F719" s="2" t="s">
        <v>69</v>
      </c>
    </row>
    <row r="720">
      <c r="A720" s="2" t="s">
        <v>9792</v>
      </c>
      <c r="B720" s="2" t="s">
        <v>16558</v>
      </c>
      <c r="C720" s="2">
        <v>-3761.22</v>
      </c>
      <c r="D720" s="2" t="s">
        <v>69</v>
      </c>
      <c r="E720" s="2">
        <v>-73456.68</v>
      </c>
      <c r="F720" s="2" t="s">
        <v>69</v>
      </c>
    </row>
    <row r="721">
      <c r="A721" s="2" t="s">
        <v>16559</v>
      </c>
      <c r="B721" s="2" t="s">
        <v>16560</v>
      </c>
      <c r="C721" s="2">
        <v>-188.59</v>
      </c>
      <c r="D721" s="2" t="s">
        <v>69</v>
      </c>
      <c r="E721" s="2">
        <v>-20289.96</v>
      </c>
      <c r="F721" s="2" t="s">
        <v>69</v>
      </c>
    </row>
    <row r="722">
      <c r="A722" s="2" t="s">
        <v>14076</v>
      </c>
      <c r="B722" s="2" t="s">
        <v>16561</v>
      </c>
      <c r="C722" s="2">
        <v>126.01</v>
      </c>
      <c r="D722" s="2" t="s">
        <v>69</v>
      </c>
      <c r="E722" s="2">
        <v>6096.38</v>
      </c>
      <c r="F722" s="2" t="s">
        <v>69</v>
      </c>
    </row>
    <row r="723">
      <c r="A723" s="2" t="s">
        <v>9796</v>
      </c>
      <c r="B723" s="2" t="s">
        <v>15105</v>
      </c>
      <c r="C723" s="2">
        <v>-81.62</v>
      </c>
      <c r="D723" s="2" t="s">
        <v>69</v>
      </c>
      <c r="E723" s="2">
        <v>-6309.32</v>
      </c>
      <c r="F723" s="2" t="s">
        <v>69</v>
      </c>
    </row>
    <row r="724">
      <c r="A724" s="2" t="s">
        <v>16562</v>
      </c>
      <c r="B724" s="2" t="s">
        <v>15106</v>
      </c>
      <c r="C724" s="2">
        <v>4.75</v>
      </c>
      <c r="D724" s="2" t="s">
        <v>69</v>
      </c>
      <c r="E724" s="2">
        <v>1126.96</v>
      </c>
      <c r="F724" s="2" t="s">
        <v>69</v>
      </c>
    </row>
    <row r="725">
      <c r="A725" s="2" t="s">
        <v>15107</v>
      </c>
      <c r="B725" s="2" t="s">
        <v>15108</v>
      </c>
      <c r="C725" s="2">
        <v>99.54</v>
      </c>
      <c r="D725" s="2" t="s">
        <v>69</v>
      </c>
      <c r="E725" s="2">
        <v>10022.31</v>
      </c>
      <c r="F725" s="2" t="s">
        <v>69</v>
      </c>
    </row>
    <row r="726">
      <c r="A726" s="2" t="s">
        <v>11894</v>
      </c>
      <c r="B726" s="2" t="s">
        <v>16563</v>
      </c>
      <c r="C726" s="2">
        <v>239.39</v>
      </c>
      <c r="D726" s="2" t="s">
        <v>69</v>
      </c>
      <c r="E726" s="2">
        <v>21681.22</v>
      </c>
      <c r="F726" s="2" t="s">
        <v>69</v>
      </c>
    </row>
    <row r="727">
      <c r="A727" s="2" t="s">
        <v>16564</v>
      </c>
      <c r="B727" s="2" t="s">
        <v>16565</v>
      </c>
      <c r="C727" s="2">
        <v>230.78</v>
      </c>
      <c r="D727" s="2" t="s">
        <v>69</v>
      </c>
      <c r="E727" s="2">
        <v>30455.9</v>
      </c>
      <c r="F727" s="2" t="s">
        <v>69</v>
      </c>
    </row>
    <row r="728">
      <c r="A728" s="2" t="s">
        <v>16566</v>
      </c>
      <c r="B728" s="2" t="s">
        <v>16567</v>
      </c>
      <c r="C728" s="2">
        <v>133.41</v>
      </c>
      <c r="D728" s="2" t="s">
        <v>69</v>
      </c>
      <c r="E728" s="2">
        <v>17093.05</v>
      </c>
      <c r="F728" s="2" t="s">
        <v>69</v>
      </c>
    </row>
    <row r="729">
      <c r="A729" s="2" t="s">
        <v>16568</v>
      </c>
      <c r="B729" s="2" t="s">
        <v>16569</v>
      </c>
      <c r="C729" s="2">
        <v>-1646.3</v>
      </c>
      <c r="D729" s="2" t="s">
        <v>69</v>
      </c>
      <c r="E729" s="2">
        <v>-36613.62</v>
      </c>
      <c r="F729" s="2" t="s">
        <v>69</v>
      </c>
    </row>
    <row r="730">
      <c r="A730" s="2" t="s">
        <v>16570</v>
      </c>
      <c r="B730" s="2" t="s">
        <v>16571</v>
      </c>
      <c r="C730" s="2">
        <v>-1426.1</v>
      </c>
      <c r="D730" s="2" t="s">
        <v>69</v>
      </c>
      <c r="E730" s="2">
        <v>-27965.78</v>
      </c>
      <c r="F730" s="2" t="s">
        <v>69</v>
      </c>
    </row>
    <row r="731">
      <c r="A731" s="2" t="s">
        <v>9824</v>
      </c>
      <c r="B731" s="2" t="s">
        <v>15110</v>
      </c>
      <c r="C731" s="2">
        <v>-573.67</v>
      </c>
      <c r="D731" s="2" t="s">
        <v>69</v>
      </c>
      <c r="E731" s="2">
        <v>-9614.75</v>
      </c>
      <c r="F731" s="2" t="s">
        <v>69</v>
      </c>
    </row>
    <row r="732">
      <c r="A732" s="2" t="s">
        <v>16572</v>
      </c>
      <c r="B732" s="2" t="s">
        <v>16573</v>
      </c>
      <c r="C732" s="2">
        <v>-53.31</v>
      </c>
      <c r="D732" s="2" t="s">
        <v>69</v>
      </c>
      <c r="E732" s="2">
        <v>-1334.34</v>
      </c>
      <c r="F732" s="2" t="s">
        <v>69</v>
      </c>
    </row>
    <row r="733">
      <c r="A733" s="2" t="s">
        <v>9834</v>
      </c>
      <c r="B733" s="2" t="s">
        <v>16574</v>
      </c>
      <c r="C733" s="2">
        <v>-147.26</v>
      </c>
      <c r="D733" s="2" t="s">
        <v>69</v>
      </c>
      <c r="E733" s="2">
        <v>-5291.18</v>
      </c>
      <c r="F733" s="2" t="s">
        <v>69</v>
      </c>
    </row>
    <row r="734">
      <c r="A734" s="2" t="s">
        <v>9844</v>
      </c>
      <c r="B734" s="2" t="s">
        <v>15112</v>
      </c>
      <c r="C734" s="2">
        <v>-281.62</v>
      </c>
      <c r="D734" s="2" t="s">
        <v>69</v>
      </c>
      <c r="E734" s="2">
        <v>-5131.2</v>
      </c>
      <c r="F734" s="2" t="s">
        <v>69</v>
      </c>
    </row>
    <row r="735">
      <c r="A735" s="2" t="s">
        <v>16575</v>
      </c>
      <c r="B735" s="2" t="s">
        <v>16576</v>
      </c>
      <c r="C735" s="2">
        <v>145.54</v>
      </c>
      <c r="D735" s="2" t="s">
        <v>69</v>
      </c>
      <c r="E735" s="2">
        <v>9713.1</v>
      </c>
      <c r="F735" s="2" t="s">
        <v>69</v>
      </c>
    </row>
    <row r="736">
      <c r="A736" s="2" t="s">
        <v>16577</v>
      </c>
      <c r="B736" s="2" t="s">
        <v>16578</v>
      </c>
      <c r="C736" s="2">
        <v>-278.84</v>
      </c>
      <c r="D736" s="2" t="s">
        <v>69</v>
      </c>
      <c r="E736" s="2">
        <v>-39463.95</v>
      </c>
      <c r="F736" s="2" t="s">
        <v>69</v>
      </c>
    </row>
    <row r="737">
      <c r="A737" s="2" t="s">
        <v>16579</v>
      </c>
      <c r="B737" s="2" t="s">
        <v>16580</v>
      </c>
      <c r="C737" s="2">
        <v>-211.94</v>
      </c>
      <c r="D737" s="2" t="s">
        <v>69</v>
      </c>
      <c r="E737" s="2">
        <v>-9007.52</v>
      </c>
      <c r="F737" s="2" t="s">
        <v>69</v>
      </c>
    </row>
    <row r="738">
      <c r="A738" s="2" t="s">
        <v>9856</v>
      </c>
      <c r="B738" s="2" t="s">
        <v>15284</v>
      </c>
      <c r="C738" s="2">
        <v>-161.5</v>
      </c>
      <c r="D738" s="2" t="s">
        <v>69</v>
      </c>
      <c r="E738" s="2">
        <v>-10240.96</v>
      </c>
      <c r="F738" s="2" t="s">
        <v>69</v>
      </c>
    </row>
    <row r="739">
      <c r="A739" s="2" t="s">
        <v>16581</v>
      </c>
      <c r="B739" s="2" t="s">
        <v>16582</v>
      </c>
      <c r="C739" s="2">
        <v>79.24</v>
      </c>
      <c r="D739" s="2" t="s">
        <v>69</v>
      </c>
      <c r="E739" s="2">
        <v>44258.67</v>
      </c>
      <c r="F739" s="2" t="s">
        <v>69</v>
      </c>
    </row>
    <row r="740">
      <c r="A740" s="2" t="s">
        <v>11906</v>
      </c>
      <c r="B740" s="2" t="s">
        <v>16583</v>
      </c>
      <c r="C740" s="2">
        <v>-230.03</v>
      </c>
      <c r="D740" s="2" t="s">
        <v>69</v>
      </c>
      <c r="E740" s="2">
        <v>-8936.83</v>
      </c>
      <c r="F740" s="2" t="s">
        <v>69</v>
      </c>
    </row>
    <row r="741">
      <c r="A741" s="2" t="s">
        <v>16584</v>
      </c>
      <c r="B741" s="2" t="s">
        <v>16585</v>
      </c>
      <c r="C741" s="2">
        <v>-187.59</v>
      </c>
      <c r="D741" s="2" t="s">
        <v>69</v>
      </c>
      <c r="E741" s="2">
        <v>-21385.54</v>
      </c>
      <c r="F741" s="2" t="s">
        <v>69</v>
      </c>
    </row>
    <row r="742">
      <c r="A742" s="2" t="s">
        <v>9868</v>
      </c>
      <c r="B742" s="2" t="s">
        <v>16586</v>
      </c>
      <c r="C742" s="2">
        <v>28.37</v>
      </c>
      <c r="D742" s="2" t="s">
        <v>69</v>
      </c>
      <c r="E742" s="2">
        <v>4281.01</v>
      </c>
      <c r="F742" s="2" t="s">
        <v>69</v>
      </c>
    </row>
    <row r="743">
      <c r="A743" s="2" t="s">
        <v>16587</v>
      </c>
      <c r="B743" s="2" t="s">
        <v>16588</v>
      </c>
      <c r="C743" s="2">
        <v>235.41</v>
      </c>
      <c r="D743" s="2" t="s">
        <v>69</v>
      </c>
      <c r="E743" s="2">
        <v>35033.62</v>
      </c>
      <c r="F743" s="2" t="s">
        <v>69</v>
      </c>
    </row>
    <row r="744">
      <c r="A744" s="2" t="s">
        <v>9878</v>
      </c>
      <c r="B744" s="2" t="s">
        <v>15117</v>
      </c>
      <c r="C744" s="2">
        <v>62.87</v>
      </c>
      <c r="D744" s="2" t="s">
        <v>69</v>
      </c>
      <c r="E744" s="2">
        <v>3919.22</v>
      </c>
      <c r="F744" s="2" t="s">
        <v>69</v>
      </c>
    </row>
    <row r="745">
      <c r="A745" s="2" t="s">
        <v>9886</v>
      </c>
      <c r="B745" s="2" t="s">
        <v>16589</v>
      </c>
      <c r="C745" s="2">
        <v>91.82</v>
      </c>
      <c r="D745" s="2" t="s">
        <v>69</v>
      </c>
      <c r="E745" s="2">
        <v>18328.68</v>
      </c>
      <c r="F745" s="2" t="s">
        <v>69</v>
      </c>
    </row>
    <row r="746">
      <c r="A746" s="2" t="s">
        <v>16590</v>
      </c>
      <c r="B746" s="2" t="s">
        <v>16591</v>
      </c>
      <c r="C746" s="2">
        <v>109.56</v>
      </c>
      <c r="D746" s="2" t="s">
        <v>69</v>
      </c>
      <c r="E746" s="2">
        <v>27008.72</v>
      </c>
      <c r="F746" s="2" t="s">
        <v>69</v>
      </c>
    </row>
    <row r="747">
      <c r="A747" s="2" t="s">
        <v>16592</v>
      </c>
      <c r="B747" s="2" t="s">
        <v>16593</v>
      </c>
      <c r="C747" s="2">
        <v>-147.97</v>
      </c>
      <c r="D747" s="2" t="s">
        <v>69</v>
      </c>
      <c r="E747" s="2">
        <v>-2613.12</v>
      </c>
      <c r="F747" s="2" t="s">
        <v>69</v>
      </c>
    </row>
    <row r="748">
      <c r="A748" s="2" t="s">
        <v>16594</v>
      </c>
      <c r="B748" s="2" t="s">
        <v>16595</v>
      </c>
      <c r="C748" s="2">
        <v>-159.72</v>
      </c>
      <c r="D748" s="2" t="s">
        <v>69</v>
      </c>
      <c r="E748" s="2">
        <v>-1828.79</v>
      </c>
      <c r="F748" s="2" t="s">
        <v>69</v>
      </c>
    </row>
    <row r="749">
      <c r="A749" s="2" t="s">
        <v>16596</v>
      </c>
      <c r="B749" s="2" t="s">
        <v>16597</v>
      </c>
      <c r="C749" s="2">
        <v>-638.75</v>
      </c>
      <c r="D749" s="2" t="s">
        <v>69</v>
      </c>
      <c r="E749" s="2">
        <v>-9319.31</v>
      </c>
      <c r="F749" s="2" t="s">
        <v>69</v>
      </c>
    </row>
    <row r="750">
      <c r="A750" s="2" t="s">
        <v>16598</v>
      </c>
      <c r="B750" s="2" t="s">
        <v>16599</v>
      </c>
      <c r="C750" s="2">
        <v>66.4</v>
      </c>
      <c r="D750" s="2" t="s">
        <v>69</v>
      </c>
      <c r="E750" s="2">
        <v>3781.49</v>
      </c>
      <c r="F750" s="2" t="s">
        <v>69</v>
      </c>
    </row>
    <row r="751">
      <c r="A751" s="2" t="s">
        <v>16600</v>
      </c>
      <c r="B751" s="2" t="s">
        <v>14664</v>
      </c>
      <c r="C751" s="2">
        <v>-101.73</v>
      </c>
      <c r="D751" s="2" t="s">
        <v>69</v>
      </c>
      <c r="E751" s="2">
        <v>-3087.61</v>
      </c>
      <c r="F751" s="2" t="s">
        <v>69</v>
      </c>
    </row>
    <row r="752">
      <c r="A752" s="2" t="s">
        <v>16601</v>
      </c>
      <c r="B752" s="2" t="s">
        <v>15121</v>
      </c>
      <c r="C752" s="2">
        <v>-291.57</v>
      </c>
      <c r="D752" s="2" t="s">
        <v>69</v>
      </c>
      <c r="E752" s="2">
        <v>-4752.66</v>
      </c>
      <c r="F752" s="2" t="s">
        <v>69</v>
      </c>
    </row>
    <row r="753">
      <c r="A753" s="2" t="s">
        <v>16602</v>
      </c>
      <c r="B753" s="2" t="s">
        <v>16603</v>
      </c>
      <c r="C753" s="2">
        <v>43.68</v>
      </c>
      <c r="D753" s="2" t="s">
        <v>69</v>
      </c>
      <c r="E753" s="2">
        <v>4568.6</v>
      </c>
      <c r="F753" s="2" t="s">
        <v>69</v>
      </c>
    </row>
    <row r="754">
      <c r="A754" s="2" t="s">
        <v>16604</v>
      </c>
      <c r="B754" s="2" t="s">
        <v>16605</v>
      </c>
      <c r="C754" s="2">
        <v>-183.62</v>
      </c>
      <c r="D754" s="2" t="s">
        <v>69</v>
      </c>
      <c r="E754" s="2">
        <v>-2796.52</v>
      </c>
      <c r="F754" s="2" t="s">
        <v>69</v>
      </c>
    </row>
    <row r="755">
      <c r="A755" s="2" t="s">
        <v>16606</v>
      </c>
      <c r="B755" s="2" t="s">
        <v>16607</v>
      </c>
      <c r="C755" s="2">
        <v>165.31</v>
      </c>
      <c r="D755" s="2" t="s">
        <v>69</v>
      </c>
      <c r="E755" s="2">
        <v>14707.6</v>
      </c>
      <c r="F755" s="2" t="s">
        <v>69</v>
      </c>
    </row>
    <row r="756">
      <c r="A756" s="2" t="s">
        <v>16608</v>
      </c>
      <c r="B756" s="2" t="s">
        <v>16609</v>
      </c>
      <c r="C756" s="2">
        <v>173.1</v>
      </c>
      <c r="D756" s="2" t="s">
        <v>69</v>
      </c>
      <c r="E756" s="2">
        <v>79493.89</v>
      </c>
      <c r="F756" s="2" t="s">
        <v>69</v>
      </c>
    </row>
    <row r="757">
      <c r="A757" s="2" t="s">
        <v>16610</v>
      </c>
      <c r="B757" s="2" t="s">
        <v>16611</v>
      </c>
      <c r="C757" s="2">
        <v>322.45</v>
      </c>
      <c r="D757" s="2" t="s">
        <v>69</v>
      </c>
      <c r="E757" s="2">
        <v>11027.72</v>
      </c>
      <c r="F757" s="2" t="s">
        <v>69</v>
      </c>
    </row>
    <row r="758">
      <c r="A758" s="2" t="s">
        <v>16612</v>
      </c>
      <c r="B758" s="2" t="s">
        <v>16613</v>
      </c>
      <c r="C758" s="2">
        <v>-366.31</v>
      </c>
      <c r="D758" s="2" t="s">
        <v>69</v>
      </c>
      <c r="E758" s="2">
        <v>-31239.15</v>
      </c>
      <c r="F758" s="2" t="s">
        <v>69</v>
      </c>
    </row>
    <row r="759">
      <c r="A759" s="2" t="s">
        <v>16614</v>
      </c>
      <c r="B759" s="2" t="s">
        <v>16615</v>
      </c>
      <c r="C759" s="2">
        <v>27.71</v>
      </c>
      <c r="D759" s="2" t="s">
        <v>69</v>
      </c>
      <c r="E759" s="2">
        <v>3161.77</v>
      </c>
      <c r="F759" s="2" t="s">
        <v>69</v>
      </c>
    </row>
    <row r="760">
      <c r="A760" s="2" t="s">
        <v>16616</v>
      </c>
      <c r="B760" s="2" t="s">
        <v>16617</v>
      </c>
      <c r="C760" s="2">
        <v>29.57</v>
      </c>
      <c r="D760" s="2" t="s">
        <v>69</v>
      </c>
      <c r="E760" s="2">
        <v>2622.14</v>
      </c>
      <c r="F760" s="2" t="s">
        <v>69</v>
      </c>
    </row>
    <row r="761">
      <c r="A761" s="2" t="s">
        <v>16618</v>
      </c>
      <c r="B761" s="2" t="s">
        <v>16619</v>
      </c>
      <c r="C761" s="2">
        <v>-1156.46</v>
      </c>
      <c r="D761" s="2" t="s">
        <v>69</v>
      </c>
      <c r="E761" s="2">
        <v>-39134.75</v>
      </c>
      <c r="F761" s="2" t="s">
        <v>69</v>
      </c>
    </row>
    <row r="762">
      <c r="A762" s="2" t="s">
        <v>16620</v>
      </c>
      <c r="B762" s="2" t="s">
        <v>16621</v>
      </c>
      <c r="C762" s="2">
        <v>-348.71</v>
      </c>
      <c r="D762" s="2" t="s">
        <v>69</v>
      </c>
      <c r="E762" s="2">
        <v>-8512</v>
      </c>
      <c r="F762" s="2" t="s">
        <v>69</v>
      </c>
    </row>
    <row r="763">
      <c r="A763" s="2" t="s">
        <v>16622</v>
      </c>
      <c r="B763" s="2" t="s">
        <v>15524</v>
      </c>
      <c r="C763" s="2">
        <v>-157.82</v>
      </c>
      <c r="D763" s="2" t="s">
        <v>69</v>
      </c>
      <c r="E763" s="2">
        <v>-11730.39</v>
      </c>
      <c r="F763" s="2" t="s">
        <v>69</v>
      </c>
    </row>
    <row r="764">
      <c r="A764" s="2" t="s">
        <v>16623</v>
      </c>
      <c r="B764" s="2" t="s">
        <v>16624</v>
      </c>
      <c r="C764" s="2">
        <v>-62.79</v>
      </c>
      <c r="D764" s="2" t="s">
        <v>69</v>
      </c>
      <c r="E764" s="2">
        <v>-4957.78</v>
      </c>
      <c r="F764" s="2" t="s">
        <v>69</v>
      </c>
    </row>
    <row r="765">
      <c r="A765" s="2" t="s">
        <v>16625</v>
      </c>
      <c r="B765" s="2" t="s">
        <v>16626</v>
      </c>
      <c r="C765" s="2">
        <v>95.61</v>
      </c>
      <c r="D765" s="2" t="s">
        <v>69</v>
      </c>
      <c r="E765" s="2">
        <v>39243.3</v>
      </c>
      <c r="F765" s="2" t="s">
        <v>69</v>
      </c>
    </row>
    <row r="766">
      <c r="A766" s="2" t="s">
        <v>15126</v>
      </c>
      <c r="B766" s="2" t="s">
        <v>15127</v>
      </c>
      <c r="C766" s="2">
        <v>-5169.55</v>
      </c>
      <c r="D766" s="2" t="s">
        <v>69</v>
      </c>
      <c r="E766" s="2">
        <v>-64515.98</v>
      </c>
      <c r="F766" s="2" t="s">
        <v>69</v>
      </c>
    </row>
    <row r="767">
      <c r="A767" s="2" t="s">
        <v>16627</v>
      </c>
      <c r="B767" s="2" t="s">
        <v>16628</v>
      </c>
      <c r="C767" s="2">
        <v>36.25</v>
      </c>
      <c r="D767" s="2" t="s">
        <v>69</v>
      </c>
      <c r="E767" s="2">
        <v>7594.05</v>
      </c>
      <c r="F767" s="2" t="s">
        <v>69</v>
      </c>
    </row>
    <row r="768">
      <c r="A768" s="2" t="s">
        <v>15525</v>
      </c>
      <c r="B768" s="2" t="s">
        <v>15526</v>
      </c>
      <c r="C768" s="2">
        <v>313.84</v>
      </c>
      <c r="D768" s="2" t="s">
        <v>69</v>
      </c>
      <c r="E768" s="2">
        <v>76661.85</v>
      </c>
      <c r="F768" s="2" t="s">
        <v>69</v>
      </c>
    </row>
    <row r="769">
      <c r="A769" s="2" t="s">
        <v>9977</v>
      </c>
      <c r="B769" s="2" t="s">
        <v>16629</v>
      </c>
      <c r="C769" s="2">
        <v>-30.97</v>
      </c>
      <c r="D769" s="2" t="s">
        <v>69</v>
      </c>
      <c r="E769" s="2">
        <v>-5820.84</v>
      </c>
      <c r="F769" s="2" t="s">
        <v>69</v>
      </c>
    </row>
    <row r="770">
      <c r="A770" s="2" t="s">
        <v>16630</v>
      </c>
      <c r="B770" s="2" t="s">
        <v>16631</v>
      </c>
      <c r="C770" s="2">
        <v>-504.01</v>
      </c>
      <c r="D770" s="2" t="s">
        <v>69</v>
      </c>
      <c r="E770" s="2">
        <v>-39181.69</v>
      </c>
      <c r="F770" s="2" t="s">
        <v>69</v>
      </c>
    </row>
    <row r="771">
      <c r="A771" s="2" t="s">
        <v>16632</v>
      </c>
      <c r="B771" s="2" t="s">
        <v>16633</v>
      </c>
      <c r="C771" s="2">
        <v>33.39</v>
      </c>
      <c r="D771" s="2" t="s">
        <v>69</v>
      </c>
      <c r="E771" s="2">
        <v>10641.89</v>
      </c>
      <c r="F771" s="2" t="s">
        <v>69</v>
      </c>
    </row>
    <row r="772">
      <c r="A772" s="2" t="s">
        <v>15527</v>
      </c>
      <c r="B772" s="2" t="s">
        <v>15528</v>
      </c>
      <c r="C772" s="2">
        <v>-480.47</v>
      </c>
      <c r="D772" s="2" t="s">
        <v>69</v>
      </c>
      <c r="E772" s="2">
        <v>-15379.81</v>
      </c>
      <c r="F772" s="2" t="s">
        <v>69</v>
      </c>
    </row>
    <row r="773">
      <c r="A773" s="2" t="s">
        <v>16634</v>
      </c>
      <c r="B773" s="2" t="s">
        <v>16635</v>
      </c>
      <c r="C773" s="2">
        <v>-34.37</v>
      </c>
      <c r="D773" s="2" t="s">
        <v>69</v>
      </c>
      <c r="E773" s="2">
        <v>-1685.6</v>
      </c>
      <c r="F773" s="2" t="s">
        <v>69</v>
      </c>
    </row>
    <row r="774">
      <c r="A774" s="2" t="s">
        <v>16636</v>
      </c>
      <c r="B774" s="2" t="s">
        <v>16637</v>
      </c>
      <c r="C774" s="2">
        <v>63.18</v>
      </c>
      <c r="D774" s="2" t="s">
        <v>69</v>
      </c>
      <c r="E774" s="2">
        <v>1393.01</v>
      </c>
      <c r="F774" s="2" t="s">
        <v>69</v>
      </c>
    </row>
    <row r="775">
      <c r="A775" s="2" t="s">
        <v>16638</v>
      </c>
      <c r="B775" s="2" t="s">
        <v>15529</v>
      </c>
      <c r="C775" s="2">
        <v>21.99</v>
      </c>
      <c r="D775" s="2" t="s">
        <v>69</v>
      </c>
      <c r="E775" s="2">
        <v>4220.32</v>
      </c>
      <c r="F775" s="2" t="s">
        <v>69</v>
      </c>
    </row>
    <row r="776">
      <c r="A776" s="2" t="s">
        <v>16639</v>
      </c>
      <c r="B776" s="2" t="s">
        <v>16640</v>
      </c>
      <c r="C776" s="2">
        <v>104.06</v>
      </c>
      <c r="D776" s="2" t="s">
        <v>69</v>
      </c>
      <c r="E776" s="2">
        <v>6165.49</v>
      </c>
      <c r="F776" s="2" t="s">
        <v>69</v>
      </c>
    </row>
    <row r="777">
      <c r="A777" s="2" t="s">
        <v>16641</v>
      </c>
      <c r="B777" s="2" t="s">
        <v>16642</v>
      </c>
      <c r="C777" s="2">
        <v>168.24</v>
      </c>
      <c r="D777" s="2" t="s">
        <v>69</v>
      </c>
      <c r="E777" s="2">
        <v>26561.25</v>
      </c>
      <c r="F777" s="2" t="s">
        <v>69</v>
      </c>
    </row>
    <row r="778">
      <c r="A778" s="2" t="s">
        <v>16643</v>
      </c>
      <c r="B778" s="2" t="s">
        <v>16644</v>
      </c>
      <c r="C778" s="2">
        <v>-207.64</v>
      </c>
      <c r="D778" s="2" t="s">
        <v>69</v>
      </c>
      <c r="E778" s="2">
        <v>-10369.6</v>
      </c>
      <c r="F778" s="2" t="s">
        <v>69</v>
      </c>
    </row>
    <row r="779">
      <c r="A779" s="2" t="s">
        <v>16645</v>
      </c>
      <c r="B779" s="2" t="s">
        <v>16646</v>
      </c>
      <c r="C779" s="2">
        <v>206.98</v>
      </c>
      <c r="D779" s="2" t="s">
        <v>69</v>
      </c>
      <c r="E779" s="2">
        <v>12826.62</v>
      </c>
      <c r="F779" s="2" t="s">
        <v>69</v>
      </c>
    </row>
    <row r="780">
      <c r="A780" s="2" t="s">
        <v>16647</v>
      </c>
      <c r="B780" s="2" t="s">
        <v>16648</v>
      </c>
      <c r="C780" s="2">
        <v>89.1</v>
      </c>
      <c r="D780" s="2" t="s">
        <v>69</v>
      </c>
      <c r="E780" s="2">
        <v>7230.09</v>
      </c>
      <c r="F780" s="2" t="s">
        <v>69</v>
      </c>
    </row>
    <row r="781">
      <c r="A781" s="2" t="s">
        <v>6751</v>
      </c>
      <c r="B781" s="2" t="s">
        <v>16649</v>
      </c>
      <c r="C781" s="2">
        <v>123.39</v>
      </c>
      <c r="D781" s="2" t="s">
        <v>69</v>
      </c>
      <c r="E781" s="2">
        <v>16347.11</v>
      </c>
      <c r="F781" s="2" t="s">
        <v>69</v>
      </c>
    </row>
    <row r="782">
      <c r="A782" s="2" t="s">
        <v>11992</v>
      </c>
      <c r="B782" s="2" t="s">
        <v>16650</v>
      </c>
      <c r="C782" s="2">
        <v>15.03</v>
      </c>
      <c r="D782" s="2" t="s">
        <v>69</v>
      </c>
      <c r="E782" s="2">
        <v>1301.05</v>
      </c>
      <c r="F782" s="2" t="s">
        <v>69</v>
      </c>
    </row>
    <row r="783">
      <c r="A783" s="2" t="s">
        <v>16651</v>
      </c>
      <c r="B783" s="2" t="s">
        <v>16652</v>
      </c>
      <c r="C783" s="2">
        <v>-509.23</v>
      </c>
      <c r="D783" s="2" t="s">
        <v>69</v>
      </c>
      <c r="E783" s="2">
        <v>-12145.25</v>
      </c>
      <c r="F783" s="2" t="s">
        <v>69</v>
      </c>
    </row>
    <row r="784">
      <c r="A784" s="2" t="s">
        <v>10057</v>
      </c>
      <c r="B784" s="2" t="s">
        <v>16653</v>
      </c>
      <c r="C784" s="2">
        <v>193.42</v>
      </c>
      <c r="D784" s="2" t="s">
        <v>69</v>
      </c>
      <c r="E784" s="2">
        <v>10365.29</v>
      </c>
      <c r="F784" s="2" t="s">
        <v>69</v>
      </c>
    </row>
    <row r="785">
      <c r="A785" s="2" t="s">
        <v>16654</v>
      </c>
      <c r="B785" s="2" t="s">
        <v>16655</v>
      </c>
      <c r="C785" s="2">
        <v>71.73</v>
      </c>
      <c r="D785" s="2" t="s">
        <v>69</v>
      </c>
      <c r="E785" s="2">
        <v>4876.43</v>
      </c>
      <c r="F785" s="2" t="s">
        <v>69</v>
      </c>
    </row>
    <row r="786">
      <c r="A786" s="2" t="s">
        <v>12000</v>
      </c>
      <c r="B786" s="2" t="s">
        <v>16656</v>
      </c>
      <c r="C786" s="2">
        <v>-352.71</v>
      </c>
      <c r="D786" s="2" t="s">
        <v>69</v>
      </c>
      <c r="E786" s="2">
        <v>-37747.2</v>
      </c>
      <c r="F786" s="2" t="s">
        <v>69</v>
      </c>
    </row>
    <row r="787">
      <c r="A787" s="2" t="s">
        <v>16657</v>
      </c>
      <c r="B787" s="2" t="s">
        <v>16658</v>
      </c>
      <c r="C787" s="2">
        <v>45.99</v>
      </c>
      <c r="D787" s="2" t="s">
        <v>69</v>
      </c>
      <c r="E787" s="2">
        <v>12530.43</v>
      </c>
      <c r="F787" s="2" t="s">
        <v>69</v>
      </c>
    </row>
    <row r="788">
      <c r="A788" s="2" t="s">
        <v>16659</v>
      </c>
      <c r="B788" s="2" t="s">
        <v>16660</v>
      </c>
      <c r="C788" s="2">
        <v>55.58</v>
      </c>
      <c r="D788" s="2" t="s">
        <v>69</v>
      </c>
      <c r="E788" s="2">
        <v>5456.27</v>
      </c>
      <c r="F788" s="2" t="s">
        <v>69</v>
      </c>
    </row>
    <row r="789">
      <c r="A789" s="2" t="s">
        <v>10105</v>
      </c>
      <c r="B789" s="2" t="s">
        <v>16661</v>
      </c>
      <c r="C789" s="2">
        <v>-155.42</v>
      </c>
      <c r="D789" s="2" t="s">
        <v>69</v>
      </c>
      <c r="E789" s="2">
        <v>-12556.45</v>
      </c>
      <c r="F789" s="2" t="s">
        <v>69</v>
      </c>
    </row>
    <row r="790">
      <c r="A790" s="2" t="s">
        <v>16662</v>
      </c>
      <c r="B790" s="2" t="s">
        <v>16663</v>
      </c>
      <c r="C790" s="2">
        <v>23.34</v>
      </c>
      <c r="D790" s="2" t="s">
        <v>69</v>
      </c>
      <c r="E790" s="2">
        <v>968.56</v>
      </c>
      <c r="F790" s="2" t="s">
        <v>69</v>
      </c>
    </row>
    <row r="791">
      <c r="A791" s="2" t="s">
        <v>16664</v>
      </c>
      <c r="B791" s="2" t="s">
        <v>16665</v>
      </c>
      <c r="C791" s="2">
        <v>-259.35</v>
      </c>
      <c r="D791" s="2" t="s">
        <v>69</v>
      </c>
      <c r="E791" s="2">
        <v>-12412.4</v>
      </c>
      <c r="F791" s="2" t="s">
        <v>69</v>
      </c>
    </row>
    <row r="792">
      <c r="A792" s="2" t="s">
        <v>16666</v>
      </c>
      <c r="B792" s="2" t="s">
        <v>16667</v>
      </c>
      <c r="C792" s="2">
        <v>-74.2</v>
      </c>
      <c r="D792" s="2" t="s">
        <v>69</v>
      </c>
      <c r="E792" s="2">
        <v>-9681.23</v>
      </c>
      <c r="F792" s="2" t="s">
        <v>69</v>
      </c>
    </row>
    <row r="793">
      <c r="A793" s="2" t="s">
        <v>12032</v>
      </c>
      <c r="B793" s="2" t="s">
        <v>16668</v>
      </c>
      <c r="C793" s="2">
        <v>37.02</v>
      </c>
      <c r="D793" s="2" t="s">
        <v>69</v>
      </c>
      <c r="E793" s="2">
        <v>1351.77</v>
      </c>
      <c r="F793" s="2" t="s">
        <v>69</v>
      </c>
    </row>
    <row r="794">
      <c r="A794" s="2" t="s">
        <v>16669</v>
      </c>
      <c r="B794" s="2" t="s">
        <v>16670</v>
      </c>
      <c r="C794" s="2">
        <v>31.55</v>
      </c>
      <c r="D794" s="2" t="s">
        <v>69</v>
      </c>
      <c r="E794" s="2">
        <v>3484.62</v>
      </c>
      <c r="F794" s="2" t="s">
        <v>69</v>
      </c>
    </row>
    <row r="795">
      <c r="A795" s="2" t="s">
        <v>16671</v>
      </c>
      <c r="B795" s="2" t="s">
        <v>16672</v>
      </c>
      <c r="C795" s="2">
        <v>37.34</v>
      </c>
      <c r="D795" s="2" t="s">
        <v>69</v>
      </c>
      <c r="E795" s="2">
        <v>2050.61</v>
      </c>
      <c r="F795" s="2" t="s">
        <v>69</v>
      </c>
    </row>
    <row r="796">
      <c r="A796" s="2" t="s">
        <v>10121</v>
      </c>
      <c r="B796" s="2" t="s">
        <v>15533</v>
      </c>
      <c r="C796" s="2">
        <v>45.14</v>
      </c>
      <c r="D796" s="2" t="s">
        <v>69</v>
      </c>
      <c r="E796" s="2">
        <v>1499.47</v>
      </c>
      <c r="F796" s="2" t="s">
        <v>69</v>
      </c>
    </row>
    <row r="797">
      <c r="A797" s="2" t="s">
        <v>16673</v>
      </c>
      <c r="B797" s="2" t="s">
        <v>16674</v>
      </c>
      <c r="C797" s="2">
        <v>2048.77</v>
      </c>
      <c r="D797" s="2" t="s">
        <v>69</v>
      </c>
      <c r="E797" s="2">
        <v>13398.99</v>
      </c>
      <c r="F797" s="2" t="s">
        <v>69</v>
      </c>
    </row>
    <row r="798">
      <c r="A798" s="2" t="s">
        <v>10127</v>
      </c>
      <c r="B798" s="2" t="s">
        <v>16675</v>
      </c>
      <c r="C798" s="2">
        <v>-305.81</v>
      </c>
      <c r="D798" s="2" t="s">
        <v>69</v>
      </c>
      <c r="E798" s="2">
        <v>-4605.5</v>
      </c>
      <c r="F798" s="2" t="s">
        <v>69</v>
      </c>
    </row>
    <row r="799">
      <c r="A799" s="2" t="s">
        <v>16676</v>
      </c>
      <c r="B799" s="2" t="s">
        <v>16677</v>
      </c>
      <c r="C799" s="2">
        <v>-351.47</v>
      </c>
      <c r="D799" s="2" t="s">
        <v>69</v>
      </c>
      <c r="E799" s="2">
        <v>-15211.71</v>
      </c>
      <c r="F799" s="2" t="s">
        <v>69</v>
      </c>
    </row>
    <row r="800">
      <c r="A800" s="2" t="s">
        <v>16678</v>
      </c>
      <c r="B800" s="2" t="s">
        <v>16679</v>
      </c>
      <c r="C800" s="2">
        <v>-95.23</v>
      </c>
      <c r="D800" s="2" t="s">
        <v>69</v>
      </c>
      <c r="E800" s="2">
        <v>-4101.45</v>
      </c>
      <c r="F800" s="2" t="s">
        <v>69</v>
      </c>
    </row>
    <row r="801">
      <c r="A801" s="2" t="s">
        <v>16680</v>
      </c>
      <c r="B801" s="2" t="s">
        <v>16681</v>
      </c>
      <c r="C801" s="2">
        <v>439.14</v>
      </c>
      <c r="D801" s="2" t="s">
        <v>69</v>
      </c>
      <c r="E801" s="2">
        <v>84204.67</v>
      </c>
      <c r="F801" s="2" t="s">
        <v>69</v>
      </c>
    </row>
    <row r="802">
      <c r="A802" s="2" t="s">
        <v>15134</v>
      </c>
      <c r="B802" s="2" t="s">
        <v>15135</v>
      </c>
      <c r="C802" s="2">
        <v>-120.34</v>
      </c>
      <c r="D802" s="2" t="s">
        <v>69</v>
      </c>
      <c r="E802" s="2">
        <v>-9627.23</v>
      </c>
      <c r="F802" s="2" t="s">
        <v>69</v>
      </c>
    </row>
    <row r="803">
      <c r="A803" s="2" t="s">
        <v>16682</v>
      </c>
      <c r="B803" s="2" t="s">
        <v>16683</v>
      </c>
      <c r="C803" s="2">
        <v>1343.48</v>
      </c>
      <c r="D803" s="2" t="s">
        <v>69</v>
      </c>
      <c r="E803" s="2">
        <v>28132.56</v>
      </c>
      <c r="F803" s="2" t="s">
        <v>69</v>
      </c>
    </row>
    <row r="804">
      <c r="A804" s="2" t="s">
        <v>16684</v>
      </c>
      <c r="B804" s="2" t="s">
        <v>15137</v>
      </c>
      <c r="C804" s="2">
        <v>-374.01</v>
      </c>
      <c r="D804" s="2" t="s">
        <v>69</v>
      </c>
      <c r="E804" s="2">
        <v>-9211.93</v>
      </c>
      <c r="F804" s="2" t="s">
        <v>69</v>
      </c>
    </row>
    <row r="805">
      <c r="A805" s="2" t="s">
        <v>16685</v>
      </c>
      <c r="B805" s="2" t="s">
        <v>16686</v>
      </c>
      <c r="C805" s="2">
        <v>-216.26</v>
      </c>
      <c r="D805" s="2" t="s">
        <v>69</v>
      </c>
      <c r="E805" s="2">
        <v>-10311.49</v>
      </c>
      <c r="F805" s="2" t="s">
        <v>69</v>
      </c>
    </row>
    <row r="806">
      <c r="A806" s="2" t="s">
        <v>16687</v>
      </c>
      <c r="B806" s="2" t="s">
        <v>16688</v>
      </c>
      <c r="C806" s="2">
        <v>-958.67</v>
      </c>
      <c r="D806" s="2" t="s">
        <v>69</v>
      </c>
      <c r="E806" s="2">
        <v>-69331.23</v>
      </c>
      <c r="F806" s="2" t="s">
        <v>69</v>
      </c>
    </row>
    <row r="807">
      <c r="A807" s="2" t="s">
        <v>15534</v>
      </c>
      <c r="B807" s="2" t="s">
        <v>15535</v>
      </c>
      <c r="C807" s="2">
        <v>71.38</v>
      </c>
      <c r="D807" s="2" t="s">
        <v>69</v>
      </c>
      <c r="E807" s="2">
        <v>15949.31</v>
      </c>
      <c r="F807" s="2" t="s">
        <v>69</v>
      </c>
    </row>
    <row r="808">
      <c r="A808" s="2" t="s">
        <v>12064</v>
      </c>
      <c r="B808" s="2" t="s">
        <v>16689</v>
      </c>
      <c r="C808" s="2">
        <v>24.84</v>
      </c>
      <c r="D808" s="2" t="s">
        <v>69</v>
      </c>
      <c r="E808" s="2">
        <v>1662.02</v>
      </c>
      <c r="F808" s="2" t="s">
        <v>69</v>
      </c>
    </row>
    <row r="809">
      <c r="A809" s="2" t="s">
        <v>16690</v>
      </c>
      <c r="B809" s="2" t="s">
        <v>15143</v>
      </c>
      <c r="C809" s="2">
        <v>-3603.75</v>
      </c>
      <c r="D809" s="2" t="s">
        <v>69</v>
      </c>
      <c r="E809" s="2">
        <v>-34920.32</v>
      </c>
      <c r="F809" s="2" t="s">
        <v>69</v>
      </c>
    </row>
    <row r="810">
      <c r="A810" s="2" t="s">
        <v>10149</v>
      </c>
      <c r="B810" s="2" t="s">
        <v>15144</v>
      </c>
      <c r="C810" s="2">
        <v>-89.17</v>
      </c>
      <c r="D810" s="2" t="s">
        <v>69</v>
      </c>
      <c r="E810" s="2">
        <v>-2312.21</v>
      </c>
      <c r="F810" s="2" t="s">
        <v>69</v>
      </c>
    </row>
    <row r="811">
      <c r="A811" s="2" t="s">
        <v>15536</v>
      </c>
      <c r="B811" s="2" t="s">
        <v>15537</v>
      </c>
      <c r="C811" s="2">
        <v>-250.49</v>
      </c>
      <c r="D811" s="2" t="s">
        <v>69</v>
      </c>
      <c r="E811" s="2">
        <v>-15157.11</v>
      </c>
      <c r="F811" s="2" t="s">
        <v>69</v>
      </c>
    </row>
    <row r="812">
      <c r="A812" s="2" t="s">
        <v>16691</v>
      </c>
      <c r="B812" s="2" t="s">
        <v>16692</v>
      </c>
      <c r="C812" s="2">
        <v>117.8</v>
      </c>
      <c r="D812" s="2" t="s">
        <v>69</v>
      </c>
      <c r="E812" s="2">
        <v>7576.91</v>
      </c>
      <c r="F812" s="2" t="s">
        <v>69</v>
      </c>
    </row>
    <row r="813">
      <c r="A813" s="2" t="s">
        <v>16693</v>
      </c>
      <c r="B813" s="2" t="s">
        <v>16694</v>
      </c>
      <c r="C813" s="2">
        <v>-455.72</v>
      </c>
      <c r="D813" s="2" t="s">
        <v>69</v>
      </c>
      <c r="E813" s="2">
        <v>-24194.19</v>
      </c>
      <c r="F813" s="2" t="s">
        <v>69</v>
      </c>
    </row>
    <row r="814">
      <c r="A814" s="2" t="s">
        <v>12072</v>
      </c>
      <c r="B814" s="2" t="s">
        <v>16695</v>
      </c>
      <c r="C814" s="2">
        <v>46.07</v>
      </c>
      <c r="D814" s="2" t="s">
        <v>69</v>
      </c>
      <c r="E814" s="2">
        <v>3049.11</v>
      </c>
      <c r="F814" s="2" t="s">
        <v>69</v>
      </c>
    </row>
    <row r="815">
      <c r="A815" s="2" t="s">
        <v>12074</v>
      </c>
      <c r="B815" s="2" t="s">
        <v>16696</v>
      </c>
      <c r="C815" s="2">
        <v>-1307.62</v>
      </c>
      <c r="D815" s="2" t="s">
        <v>69</v>
      </c>
      <c r="E815" s="2">
        <v>-7414.18</v>
      </c>
      <c r="F815" s="2" t="s">
        <v>69</v>
      </c>
    </row>
    <row r="816">
      <c r="A816" s="2" t="s">
        <v>16697</v>
      </c>
      <c r="B816" s="2" t="s">
        <v>16698</v>
      </c>
      <c r="C816" s="2">
        <v>-45</v>
      </c>
      <c r="D816" s="2" t="s">
        <v>69</v>
      </c>
      <c r="E816" s="2">
        <v>-3826.86</v>
      </c>
      <c r="F816" s="2" t="s">
        <v>69</v>
      </c>
    </row>
    <row r="817">
      <c r="A817" s="2" t="s">
        <v>16699</v>
      </c>
      <c r="B817" s="2" t="s">
        <v>16700</v>
      </c>
      <c r="C817" s="2">
        <v>23.5</v>
      </c>
      <c r="D817" s="2" t="s">
        <v>69</v>
      </c>
      <c r="E817" s="2">
        <v>1698.26</v>
      </c>
      <c r="F817" s="2" t="s">
        <v>69</v>
      </c>
    </row>
    <row r="818">
      <c r="A818" s="2" t="s">
        <v>15538</v>
      </c>
      <c r="B818" s="2" t="s">
        <v>15539</v>
      </c>
      <c r="C818" s="2">
        <v>-569.16</v>
      </c>
      <c r="D818" s="2" t="s">
        <v>69</v>
      </c>
      <c r="E818" s="2">
        <v>-26858.86</v>
      </c>
      <c r="F818" s="2" t="s">
        <v>69</v>
      </c>
    </row>
    <row r="819">
      <c r="A819" s="2" t="s">
        <v>16701</v>
      </c>
      <c r="B819" s="2" t="s">
        <v>15146</v>
      </c>
      <c r="C819" s="2">
        <v>-784.33</v>
      </c>
      <c r="D819" s="2" t="s">
        <v>69</v>
      </c>
      <c r="E819" s="2">
        <v>-23875.13</v>
      </c>
      <c r="F819" s="2" t="s">
        <v>69</v>
      </c>
    </row>
    <row r="820">
      <c r="A820" s="2" t="s">
        <v>10169</v>
      </c>
      <c r="B820" s="2" t="s">
        <v>16702</v>
      </c>
      <c r="C820" s="2">
        <v>-98.01</v>
      </c>
      <c r="D820" s="2" t="s">
        <v>69</v>
      </c>
      <c r="E820" s="2">
        <v>-4688.86</v>
      </c>
      <c r="F820" s="2" t="s">
        <v>69</v>
      </c>
    </row>
    <row r="821">
      <c r="A821" s="2" t="s">
        <v>10171</v>
      </c>
      <c r="B821" s="2" t="s">
        <v>15147</v>
      </c>
      <c r="C821" s="2">
        <v>152.06</v>
      </c>
      <c r="D821" s="2" t="s">
        <v>69</v>
      </c>
      <c r="E821" s="2">
        <v>3778.59</v>
      </c>
      <c r="F821" s="2" t="s">
        <v>69</v>
      </c>
    </row>
    <row r="822">
      <c r="A822" s="2" t="s">
        <v>16703</v>
      </c>
      <c r="B822" s="2" t="s">
        <v>16704</v>
      </c>
      <c r="C822" s="2">
        <v>27.15</v>
      </c>
      <c r="D822" s="2" t="s">
        <v>69</v>
      </c>
      <c r="E822" s="2">
        <v>2711.42</v>
      </c>
      <c r="F822" s="2" t="s">
        <v>69</v>
      </c>
    </row>
    <row r="823">
      <c r="A823" s="2" t="s">
        <v>16705</v>
      </c>
      <c r="B823" s="2" t="s">
        <v>16706</v>
      </c>
      <c r="C823" s="2">
        <v>245.57</v>
      </c>
      <c r="D823" s="2" t="s">
        <v>69</v>
      </c>
      <c r="E823" s="2">
        <v>17695.71</v>
      </c>
      <c r="F823" s="2" t="s">
        <v>69</v>
      </c>
    </row>
    <row r="824">
      <c r="A824" s="2" t="s">
        <v>10189</v>
      </c>
      <c r="B824" s="2" t="s">
        <v>16707</v>
      </c>
      <c r="C824" s="2">
        <v>75.16</v>
      </c>
      <c r="D824" s="2" t="s">
        <v>69</v>
      </c>
      <c r="E824" s="2">
        <v>2813.17</v>
      </c>
      <c r="F824" s="2" t="s">
        <v>69</v>
      </c>
    </row>
    <row r="825">
      <c r="A825" s="2" t="s">
        <v>16708</v>
      </c>
      <c r="B825" s="2" t="s">
        <v>16709</v>
      </c>
      <c r="C825" s="2">
        <v>-733.22</v>
      </c>
      <c r="D825" s="2" t="s">
        <v>69</v>
      </c>
      <c r="E825" s="2">
        <v>-19188.48</v>
      </c>
      <c r="F825" s="2" t="s">
        <v>69</v>
      </c>
    </row>
    <row r="826">
      <c r="A826" s="2" t="s">
        <v>15540</v>
      </c>
      <c r="B826" s="2" t="s">
        <v>15541</v>
      </c>
      <c r="C826" s="2">
        <v>-399.48</v>
      </c>
      <c r="D826" s="2" t="s">
        <v>69</v>
      </c>
      <c r="E826" s="2">
        <v>-32868.93</v>
      </c>
      <c r="F826" s="2" t="s">
        <v>69</v>
      </c>
    </row>
    <row r="827">
      <c r="A827" s="2" t="s">
        <v>16710</v>
      </c>
      <c r="B827" s="2" t="s">
        <v>16711</v>
      </c>
      <c r="C827" s="2">
        <v>201.93</v>
      </c>
      <c r="D827" s="2" t="s">
        <v>69</v>
      </c>
      <c r="E827" s="2">
        <v>12035.31</v>
      </c>
      <c r="F827" s="2" t="s">
        <v>69</v>
      </c>
    </row>
    <row r="828">
      <c r="A828" s="2" t="s">
        <v>12093</v>
      </c>
      <c r="B828" s="2" t="s">
        <v>16712</v>
      </c>
      <c r="C828" s="2">
        <v>112.13</v>
      </c>
      <c r="D828" s="2" t="s">
        <v>69</v>
      </c>
      <c r="E828" s="2">
        <v>3869.47</v>
      </c>
      <c r="F828" s="2" t="s">
        <v>69</v>
      </c>
    </row>
    <row r="829">
      <c r="A829" s="2" t="s">
        <v>16713</v>
      </c>
      <c r="B829" s="2" t="s">
        <v>16714</v>
      </c>
      <c r="C829" s="2">
        <v>49.57</v>
      </c>
      <c r="D829" s="2" t="s">
        <v>69</v>
      </c>
      <c r="E829" s="2">
        <v>4459.92</v>
      </c>
      <c r="F829" s="2" t="s">
        <v>69</v>
      </c>
    </row>
    <row r="830">
      <c r="A830" s="2" t="s">
        <v>10245</v>
      </c>
      <c r="B830" s="2" t="s">
        <v>15153</v>
      </c>
      <c r="C830" s="2">
        <v>-118.35</v>
      </c>
      <c r="D830" s="2" t="s">
        <v>69</v>
      </c>
      <c r="E830" s="2">
        <v>-4124.65</v>
      </c>
      <c r="F830" s="2" t="s">
        <v>69</v>
      </c>
    </row>
    <row r="831">
      <c r="A831" s="2" t="s">
        <v>16715</v>
      </c>
      <c r="B831" s="2" t="s">
        <v>16716</v>
      </c>
      <c r="C831" s="2">
        <v>28.8</v>
      </c>
      <c r="D831" s="2" t="s">
        <v>69</v>
      </c>
      <c r="E831" s="2">
        <v>4936.46</v>
      </c>
      <c r="F831" s="2" t="s">
        <v>69</v>
      </c>
    </row>
    <row r="832">
      <c r="A832" s="2" t="s">
        <v>16717</v>
      </c>
      <c r="B832" s="2" t="s">
        <v>15155</v>
      </c>
      <c r="C832" s="2">
        <v>-227.39</v>
      </c>
      <c r="D832" s="2" t="s">
        <v>69</v>
      </c>
      <c r="E832" s="2">
        <v>-8563.52</v>
      </c>
      <c r="F832" s="2" t="s">
        <v>69</v>
      </c>
    </row>
    <row r="833">
      <c r="A833" s="2" t="s">
        <v>10251</v>
      </c>
      <c r="B833" s="2" t="s">
        <v>15156</v>
      </c>
      <c r="C833" s="2">
        <v>-3061.72</v>
      </c>
      <c r="D833" s="2" t="s">
        <v>69</v>
      </c>
      <c r="E833" s="2">
        <v>-89463.37</v>
      </c>
      <c r="F833" s="2" t="s">
        <v>69</v>
      </c>
    </row>
    <row r="834">
      <c r="A834" s="2" t="s">
        <v>10253</v>
      </c>
      <c r="B834" s="2" t="s">
        <v>15157</v>
      </c>
      <c r="C834" s="2">
        <v>-626.31</v>
      </c>
      <c r="D834" s="2" t="s">
        <v>69</v>
      </c>
      <c r="E834" s="2">
        <v>-34935.55</v>
      </c>
      <c r="F834" s="2" t="s">
        <v>69</v>
      </c>
    </row>
    <row r="835">
      <c r="A835" s="2" t="s">
        <v>16718</v>
      </c>
      <c r="B835" s="2" t="s">
        <v>16719</v>
      </c>
      <c r="C835" s="2">
        <v>-327.06</v>
      </c>
      <c r="D835" s="2" t="s">
        <v>69</v>
      </c>
      <c r="E835" s="2">
        <v>-4062.08</v>
      </c>
      <c r="F835" s="2" t="s">
        <v>69</v>
      </c>
    </row>
    <row r="836">
      <c r="A836" s="2" t="s">
        <v>16720</v>
      </c>
      <c r="B836" s="2" t="s">
        <v>16721</v>
      </c>
      <c r="C836" s="2">
        <v>-195.41</v>
      </c>
      <c r="D836" s="2" t="s">
        <v>69</v>
      </c>
      <c r="E836" s="2">
        <v>-13018.28</v>
      </c>
      <c r="F836" s="2" t="s">
        <v>69</v>
      </c>
    </row>
    <row r="837">
      <c r="A837" s="2" t="s">
        <v>6847</v>
      </c>
      <c r="B837" s="2" t="s">
        <v>16722</v>
      </c>
      <c r="C837" s="2">
        <v>62.24</v>
      </c>
      <c r="D837" s="2" t="s">
        <v>69</v>
      </c>
      <c r="E837" s="2">
        <v>34634.31</v>
      </c>
      <c r="F837" s="2" t="s">
        <v>69</v>
      </c>
    </row>
    <row r="838">
      <c r="A838" s="2" t="s">
        <v>16723</v>
      </c>
      <c r="B838" s="2" t="s">
        <v>16724</v>
      </c>
      <c r="C838" s="2">
        <v>-749.41</v>
      </c>
      <c r="D838" s="2" t="s">
        <v>69</v>
      </c>
      <c r="E838" s="2">
        <v>-15790.01</v>
      </c>
      <c r="F838" s="2" t="s">
        <v>69</v>
      </c>
    </row>
    <row r="839">
      <c r="A839" s="2" t="s">
        <v>16725</v>
      </c>
      <c r="B839" s="2" t="s">
        <v>15294</v>
      </c>
      <c r="C839" s="2">
        <v>-399.97</v>
      </c>
      <c r="D839" s="2" t="s">
        <v>69</v>
      </c>
      <c r="E839" s="2">
        <v>-6867.57</v>
      </c>
      <c r="F839" s="2" t="s">
        <v>69</v>
      </c>
    </row>
    <row r="840">
      <c r="A840" s="2" t="s">
        <v>16726</v>
      </c>
      <c r="B840" s="2" t="s">
        <v>16727</v>
      </c>
      <c r="C840" s="2">
        <v>247.08</v>
      </c>
      <c r="D840" s="2" t="s">
        <v>69</v>
      </c>
      <c r="E840" s="2">
        <v>68141.41</v>
      </c>
      <c r="F840" s="2" t="s">
        <v>69</v>
      </c>
    </row>
    <row r="841">
      <c r="A841" s="2" t="s">
        <v>15544</v>
      </c>
      <c r="B841" s="2" t="s">
        <v>15545</v>
      </c>
      <c r="C841" s="2">
        <v>-388.66</v>
      </c>
      <c r="D841" s="2" t="s">
        <v>69</v>
      </c>
      <c r="E841" s="2">
        <v>-30218.06</v>
      </c>
      <c r="F841" s="2" t="s">
        <v>69</v>
      </c>
    </row>
    <row r="842">
      <c r="A842" s="2" t="s">
        <v>16728</v>
      </c>
      <c r="B842" s="2" t="s">
        <v>16729</v>
      </c>
      <c r="C842" s="2">
        <v>189.61</v>
      </c>
      <c r="D842" s="2" t="s">
        <v>69</v>
      </c>
      <c r="E842" s="2">
        <v>37536.49</v>
      </c>
      <c r="F842" s="2" t="s">
        <v>69</v>
      </c>
    </row>
    <row r="843">
      <c r="A843" s="2" t="s">
        <v>16730</v>
      </c>
      <c r="B843" s="2" t="s">
        <v>16731</v>
      </c>
      <c r="C843" s="2">
        <v>424.28</v>
      </c>
      <c r="D843" s="2" t="s">
        <v>69</v>
      </c>
      <c r="E843" s="2">
        <v>61447.82</v>
      </c>
      <c r="F843" s="2" t="s">
        <v>69</v>
      </c>
    </row>
    <row r="844">
      <c r="A844" s="2" t="s">
        <v>16732</v>
      </c>
      <c r="B844" s="2" t="s">
        <v>16733</v>
      </c>
      <c r="C844" s="2">
        <v>144.1</v>
      </c>
      <c r="D844" s="2" t="s">
        <v>69</v>
      </c>
      <c r="E844" s="2">
        <v>25509.22</v>
      </c>
      <c r="F844" s="2" t="s">
        <v>69</v>
      </c>
    </row>
    <row r="845">
      <c r="A845" s="2" t="s">
        <v>15161</v>
      </c>
      <c r="B845" s="2" t="s">
        <v>15162</v>
      </c>
      <c r="C845" s="2">
        <v>-260.43</v>
      </c>
      <c r="D845" s="2" t="s">
        <v>69</v>
      </c>
      <c r="E845" s="2">
        <v>-4909.06</v>
      </c>
      <c r="F845" s="2" t="s">
        <v>69</v>
      </c>
    </row>
    <row r="846">
      <c r="A846" s="2" t="s">
        <v>16734</v>
      </c>
      <c r="B846" s="2" t="s">
        <v>16735</v>
      </c>
      <c r="C846" s="2">
        <v>157.21</v>
      </c>
      <c r="D846" s="2" t="s">
        <v>69</v>
      </c>
      <c r="E846" s="2">
        <v>38005.09</v>
      </c>
      <c r="F846" s="2" t="s">
        <v>69</v>
      </c>
    </row>
    <row r="847">
      <c r="A847" s="2" t="s">
        <v>16736</v>
      </c>
      <c r="B847" s="2" t="s">
        <v>16737</v>
      </c>
      <c r="C847" s="2">
        <v>17.39</v>
      </c>
      <c r="D847" s="2" t="s">
        <v>69</v>
      </c>
      <c r="E847" s="2">
        <v>1347.31</v>
      </c>
      <c r="F847" s="2" t="s">
        <v>69</v>
      </c>
    </row>
    <row r="848">
      <c r="A848" s="2" t="s">
        <v>16738</v>
      </c>
      <c r="B848" s="2" t="s">
        <v>16739</v>
      </c>
      <c r="C848" s="2">
        <v>133.12</v>
      </c>
      <c r="D848" s="2" t="s">
        <v>69</v>
      </c>
      <c r="E848" s="2">
        <v>2497.34</v>
      </c>
      <c r="F848" s="2" t="s">
        <v>69</v>
      </c>
    </row>
    <row r="849">
      <c r="A849" s="2" t="s">
        <v>16740</v>
      </c>
      <c r="B849" s="2" t="s">
        <v>16741</v>
      </c>
      <c r="C849" s="2">
        <v>-328.27</v>
      </c>
      <c r="D849" s="2" t="s">
        <v>69</v>
      </c>
      <c r="E849" s="2">
        <v>-7438.65</v>
      </c>
      <c r="F849" s="2" t="s">
        <v>69</v>
      </c>
    </row>
    <row r="850">
      <c r="A850" s="2" t="s">
        <v>16742</v>
      </c>
      <c r="B850" s="2" t="s">
        <v>16743</v>
      </c>
      <c r="C850" s="2">
        <v>-820.77</v>
      </c>
      <c r="D850" s="2" t="s">
        <v>69</v>
      </c>
      <c r="E850" s="2">
        <v>-33938.91</v>
      </c>
      <c r="F850" s="2" t="s">
        <v>69</v>
      </c>
    </row>
    <row r="851">
      <c r="A851" s="2" t="s">
        <v>16744</v>
      </c>
      <c r="B851" s="2" t="s">
        <v>16745</v>
      </c>
      <c r="C851" s="2">
        <v>-569.84</v>
      </c>
      <c r="D851" s="2" t="s">
        <v>69</v>
      </c>
      <c r="E851" s="2">
        <v>-38173.9</v>
      </c>
      <c r="F851" s="2" t="s">
        <v>69</v>
      </c>
    </row>
    <row r="852">
      <c r="A852" s="2" t="s">
        <v>16746</v>
      </c>
      <c r="B852" s="2" t="s">
        <v>16747</v>
      </c>
      <c r="C852" s="2">
        <v>-1316.06</v>
      </c>
      <c r="D852" s="2" t="s">
        <v>69</v>
      </c>
      <c r="E852" s="2">
        <v>-65763.67</v>
      </c>
      <c r="F852" s="2" t="s">
        <v>69</v>
      </c>
    </row>
    <row r="853">
      <c r="A853" s="2" t="s">
        <v>16748</v>
      </c>
      <c r="B853" s="2" t="s">
        <v>16749</v>
      </c>
      <c r="C853" s="2">
        <v>328.37</v>
      </c>
      <c r="D853" s="2" t="s">
        <v>69</v>
      </c>
      <c r="E853" s="2">
        <v>43987.97</v>
      </c>
      <c r="F853" s="2" t="s">
        <v>69</v>
      </c>
    </row>
    <row r="854">
      <c r="A854" s="2" t="s">
        <v>10347</v>
      </c>
      <c r="B854" s="2" t="s">
        <v>16750</v>
      </c>
      <c r="C854" s="2">
        <v>-222.35</v>
      </c>
      <c r="D854" s="2" t="s">
        <v>69</v>
      </c>
      <c r="E854" s="2">
        <v>-10588.29</v>
      </c>
      <c r="F854" s="2" t="s">
        <v>69</v>
      </c>
    </row>
    <row r="855">
      <c r="A855" s="2" t="s">
        <v>16751</v>
      </c>
      <c r="B855" s="2" t="s">
        <v>16752</v>
      </c>
      <c r="C855" s="2">
        <v>18.37</v>
      </c>
      <c r="D855" s="2" t="s">
        <v>69</v>
      </c>
      <c r="E855" s="2">
        <v>1185.4</v>
      </c>
      <c r="F855" s="2" t="s">
        <v>69</v>
      </c>
    </row>
    <row r="856">
      <c r="A856" s="2" t="s">
        <v>16753</v>
      </c>
      <c r="B856" s="2" t="s">
        <v>15164</v>
      </c>
      <c r="C856" s="2">
        <v>-213.11</v>
      </c>
      <c r="D856" s="2" t="s">
        <v>69</v>
      </c>
      <c r="E856" s="2">
        <v>-13530.66</v>
      </c>
      <c r="F856" s="2" t="s">
        <v>69</v>
      </c>
    </row>
    <row r="857">
      <c r="A857" s="2" t="s">
        <v>16754</v>
      </c>
      <c r="B857" s="2" t="s">
        <v>16755</v>
      </c>
      <c r="C857" s="2">
        <v>84.8</v>
      </c>
      <c r="D857" s="2" t="s">
        <v>69</v>
      </c>
      <c r="E857" s="2">
        <v>42777.9</v>
      </c>
      <c r="F857" s="2" t="s">
        <v>69</v>
      </c>
    </row>
    <row r="858">
      <c r="A858" s="2" t="s">
        <v>15169</v>
      </c>
      <c r="B858" s="2" t="s">
        <v>15170</v>
      </c>
      <c r="C858" s="2">
        <v>-103.2</v>
      </c>
      <c r="D858" s="2" t="s">
        <v>69</v>
      </c>
      <c r="E858" s="2">
        <v>-1460.26</v>
      </c>
      <c r="F858" s="2" t="s">
        <v>69</v>
      </c>
    </row>
    <row r="859">
      <c r="A859" s="2" t="s">
        <v>10399</v>
      </c>
      <c r="B859" s="2" t="s">
        <v>15553</v>
      </c>
      <c r="C859" s="2">
        <v>70.67</v>
      </c>
      <c r="D859" s="2" t="s">
        <v>69</v>
      </c>
      <c r="E859" s="2">
        <v>13976.75</v>
      </c>
      <c r="F859" s="2" t="s">
        <v>69</v>
      </c>
    </row>
    <row r="860">
      <c r="A860" s="2" t="s">
        <v>10413</v>
      </c>
      <c r="B860" s="2" t="s">
        <v>16756</v>
      </c>
      <c r="C860" s="2">
        <v>88.89</v>
      </c>
      <c r="D860" s="2" t="s">
        <v>69</v>
      </c>
      <c r="E860" s="2">
        <v>9766.83</v>
      </c>
      <c r="F860" s="2" t="s">
        <v>69</v>
      </c>
    </row>
    <row r="861">
      <c r="A861" s="2" t="s">
        <v>16757</v>
      </c>
      <c r="B861" s="2" t="s">
        <v>16758</v>
      </c>
      <c r="C861" s="2">
        <v>196.34</v>
      </c>
      <c r="D861" s="2" t="s">
        <v>69</v>
      </c>
      <c r="E861" s="2">
        <v>36531.13</v>
      </c>
      <c r="F861" s="2" t="s">
        <v>69</v>
      </c>
    </row>
    <row r="862">
      <c r="A862" s="2" t="s">
        <v>16759</v>
      </c>
      <c r="B862" s="2" t="s">
        <v>16760</v>
      </c>
      <c r="C862" s="2">
        <v>-260.66</v>
      </c>
      <c r="D862" s="2" t="s">
        <v>69</v>
      </c>
      <c r="E862" s="2">
        <v>-8648.83</v>
      </c>
      <c r="F862" s="2" t="s">
        <v>69</v>
      </c>
    </row>
    <row r="863">
      <c r="A863" s="2" t="s">
        <v>12215</v>
      </c>
      <c r="B863" s="2" t="s">
        <v>15558</v>
      </c>
      <c r="C863" s="2">
        <v>-109.6</v>
      </c>
      <c r="D863" s="2" t="s">
        <v>69</v>
      </c>
      <c r="E863" s="2">
        <v>-4879.57</v>
      </c>
      <c r="F863" s="2" t="s">
        <v>69</v>
      </c>
    </row>
    <row r="864">
      <c r="A864" s="2" t="s">
        <v>16761</v>
      </c>
      <c r="B864" s="2" t="s">
        <v>16762</v>
      </c>
      <c r="C864" s="2">
        <v>155.03</v>
      </c>
      <c r="D864" s="2" t="s">
        <v>69</v>
      </c>
      <c r="E864" s="2">
        <v>15845.52</v>
      </c>
      <c r="F864" s="2" t="s">
        <v>69</v>
      </c>
    </row>
    <row r="865">
      <c r="A865" s="2" t="s">
        <v>10457</v>
      </c>
      <c r="B865" s="2" t="s">
        <v>16763</v>
      </c>
      <c r="C865" s="2">
        <v>-228.07</v>
      </c>
      <c r="D865" s="2" t="s">
        <v>69</v>
      </c>
      <c r="E865" s="2">
        <v>-6132.88</v>
      </c>
      <c r="F865" s="2" t="s">
        <v>69</v>
      </c>
    </row>
    <row r="866">
      <c r="A866" s="2" t="s">
        <v>16764</v>
      </c>
      <c r="B866" s="2" t="s">
        <v>16765</v>
      </c>
      <c r="C866" s="2">
        <v>-28.52</v>
      </c>
      <c r="D866" s="2" t="s">
        <v>69</v>
      </c>
      <c r="E866" s="2">
        <v>-1706.91</v>
      </c>
      <c r="F866" s="2" t="s">
        <v>69</v>
      </c>
    </row>
    <row r="867">
      <c r="A867" s="2" t="s">
        <v>15296</v>
      </c>
      <c r="B867" s="2" t="s">
        <v>15297</v>
      </c>
      <c r="C867" s="2">
        <v>-1053.6</v>
      </c>
      <c r="D867" s="2" t="s">
        <v>69</v>
      </c>
      <c r="E867" s="2">
        <v>-42460.16</v>
      </c>
      <c r="F867" s="2" t="s">
        <v>69</v>
      </c>
    </row>
    <row r="868">
      <c r="A868" s="2" t="s">
        <v>13373</v>
      </c>
      <c r="B868" s="2" t="s">
        <v>15559</v>
      </c>
      <c r="C868" s="2">
        <v>-299.39</v>
      </c>
      <c r="D868" s="2" t="s">
        <v>69</v>
      </c>
      <c r="E868" s="2">
        <v>-6212.4</v>
      </c>
      <c r="F868" s="2" t="s">
        <v>69</v>
      </c>
    </row>
    <row r="869">
      <c r="A869" s="2" t="s">
        <v>16766</v>
      </c>
      <c r="B869" s="2" t="s">
        <v>16767</v>
      </c>
      <c r="C869" s="2">
        <v>77.49</v>
      </c>
      <c r="D869" s="2" t="s">
        <v>69</v>
      </c>
      <c r="E869" s="2">
        <v>1735.73</v>
      </c>
      <c r="F869" s="2" t="s">
        <v>69</v>
      </c>
    </row>
    <row r="870">
      <c r="A870" s="2" t="s">
        <v>16768</v>
      </c>
      <c r="B870" s="2" t="s">
        <v>16769</v>
      </c>
      <c r="C870" s="2">
        <v>-264.47</v>
      </c>
      <c r="D870" s="2" t="s">
        <v>69</v>
      </c>
      <c r="E870" s="2">
        <v>-12750.26</v>
      </c>
      <c r="F870" s="2" t="s">
        <v>69</v>
      </c>
    </row>
    <row r="871">
      <c r="A871" s="2" t="s">
        <v>16770</v>
      </c>
      <c r="B871" s="2" t="s">
        <v>15346</v>
      </c>
      <c r="C871" s="2">
        <v>-562.42</v>
      </c>
      <c r="D871" s="2" t="s">
        <v>69</v>
      </c>
      <c r="E871" s="2">
        <v>-31214.45</v>
      </c>
      <c r="F871" s="2" t="s">
        <v>69</v>
      </c>
    </row>
    <row r="872">
      <c r="A872" s="2" t="s">
        <v>16771</v>
      </c>
      <c r="B872" s="2" t="s">
        <v>16772</v>
      </c>
      <c r="C872" s="2">
        <v>-214.68</v>
      </c>
      <c r="D872" s="2" t="s">
        <v>69</v>
      </c>
      <c r="E872" s="2">
        <v>-5098.54</v>
      </c>
      <c r="F872" s="2" t="s">
        <v>69</v>
      </c>
    </row>
    <row r="873">
      <c r="A873" s="2" t="s">
        <v>16773</v>
      </c>
      <c r="B873" s="2" t="s">
        <v>16774</v>
      </c>
      <c r="C873" s="2">
        <v>122.17</v>
      </c>
      <c r="D873" s="2" t="s">
        <v>69</v>
      </c>
      <c r="E873" s="2">
        <v>3899.75</v>
      </c>
      <c r="F873" s="2" t="s">
        <v>69</v>
      </c>
    </row>
    <row r="874">
      <c r="A874" s="2" t="s">
        <v>15560</v>
      </c>
      <c r="B874" s="2" t="s">
        <v>15561</v>
      </c>
      <c r="C874" s="2">
        <v>-991.12</v>
      </c>
      <c r="D874" s="2" t="s">
        <v>69</v>
      </c>
      <c r="E874" s="2">
        <v>-68199.01</v>
      </c>
      <c r="F874" s="2" t="s">
        <v>69</v>
      </c>
    </row>
    <row r="875">
      <c r="A875" s="2" t="s">
        <v>16775</v>
      </c>
      <c r="B875" s="2" t="s">
        <v>16776</v>
      </c>
      <c r="C875" s="2">
        <v>-1456.73</v>
      </c>
      <c r="D875" s="2" t="s">
        <v>69</v>
      </c>
      <c r="E875" s="2">
        <v>-11012.87</v>
      </c>
      <c r="F875" s="2" t="s">
        <v>69</v>
      </c>
    </row>
    <row r="876">
      <c r="A876" s="2" t="s">
        <v>16777</v>
      </c>
      <c r="B876" s="2" t="s">
        <v>16778</v>
      </c>
      <c r="C876" s="2">
        <v>62.25</v>
      </c>
      <c r="D876" s="2" t="s">
        <v>69</v>
      </c>
      <c r="E876" s="2">
        <v>28159.9</v>
      </c>
      <c r="F876" s="2" t="s">
        <v>69</v>
      </c>
    </row>
    <row r="877">
      <c r="A877" s="2" t="s">
        <v>16779</v>
      </c>
      <c r="B877" s="2" t="s">
        <v>16780</v>
      </c>
      <c r="C877" s="2">
        <v>-336.5</v>
      </c>
      <c r="D877" s="2" t="s">
        <v>69</v>
      </c>
      <c r="E877" s="2">
        <v>-24819.96</v>
      </c>
      <c r="F877" s="2" t="s">
        <v>69</v>
      </c>
    </row>
    <row r="878">
      <c r="A878" s="2" t="s">
        <v>16781</v>
      </c>
      <c r="B878" s="2" t="s">
        <v>16782</v>
      </c>
      <c r="C878" s="2">
        <v>-551.02</v>
      </c>
      <c r="D878" s="2" t="s">
        <v>69</v>
      </c>
      <c r="E878" s="2">
        <v>-27617.34</v>
      </c>
      <c r="F878" s="2" t="s">
        <v>69</v>
      </c>
    </row>
    <row r="879">
      <c r="A879" s="2" t="s">
        <v>16783</v>
      </c>
      <c r="B879" s="2" t="s">
        <v>16784</v>
      </c>
      <c r="C879" s="2">
        <v>-88.94</v>
      </c>
      <c r="D879" s="2" t="s">
        <v>69</v>
      </c>
      <c r="E879" s="2">
        <v>-4118.7</v>
      </c>
      <c r="F879" s="2" t="s">
        <v>69</v>
      </c>
    </row>
    <row r="880">
      <c r="A880" s="2" t="s">
        <v>16785</v>
      </c>
      <c r="B880" s="2" t="s">
        <v>16786</v>
      </c>
      <c r="C880" s="2">
        <v>65.18</v>
      </c>
      <c r="D880" s="2" t="s">
        <v>69</v>
      </c>
      <c r="E880" s="2">
        <v>6065.43</v>
      </c>
      <c r="F880" s="2" t="s">
        <v>69</v>
      </c>
    </row>
    <row r="881">
      <c r="A881" s="2" t="s">
        <v>12247</v>
      </c>
      <c r="B881" s="2" t="s">
        <v>16787</v>
      </c>
      <c r="C881" s="2">
        <v>10.5</v>
      </c>
      <c r="D881" s="2" t="s">
        <v>69</v>
      </c>
      <c r="E881" s="2">
        <v>2463.21</v>
      </c>
      <c r="F881" s="2" t="s">
        <v>69</v>
      </c>
    </row>
    <row r="882">
      <c r="A882" s="2" t="s">
        <v>10491</v>
      </c>
      <c r="B882" s="2" t="s">
        <v>16788</v>
      </c>
      <c r="C882" s="2">
        <v>-358.9</v>
      </c>
      <c r="D882" s="2" t="s">
        <v>69</v>
      </c>
      <c r="E882" s="2">
        <v>-9083.87</v>
      </c>
      <c r="F882" s="2" t="s">
        <v>69</v>
      </c>
    </row>
    <row r="883">
      <c r="A883" s="2" t="s">
        <v>16789</v>
      </c>
      <c r="B883" s="2" t="s">
        <v>16790</v>
      </c>
      <c r="C883" s="2">
        <v>-480.01</v>
      </c>
      <c r="D883" s="2" t="s">
        <v>69</v>
      </c>
      <c r="E883" s="2">
        <v>-25099.72</v>
      </c>
      <c r="F883" s="2" t="s">
        <v>69</v>
      </c>
    </row>
    <row r="884">
      <c r="A884" s="2" t="s">
        <v>15177</v>
      </c>
      <c r="B884" s="2" t="s">
        <v>15178</v>
      </c>
      <c r="C884" s="2">
        <v>-161.94</v>
      </c>
      <c r="D884" s="2" t="s">
        <v>69</v>
      </c>
      <c r="E884" s="2">
        <v>-5988.54</v>
      </c>
      <c r="F884" s="2" t="s">
        <v>69</v>
      </c>
    </row>
    <row r="885">
      <c r="A885" s="2" t="s">
        <v>16791</v>
      </c>
      <c r="B885" s="2" t="s">
        <v>16792</v>
      </c>
      <c r="C885" s="2">
        <v>136.28</v>
      </c>
      <c r="D885" s="2" t="s">
        <v>69</v>
      </c>
      <c r="E885" s="2">
        <v>28342.23</v>
      </c>
      <c r="F885" s="2" t="s">
        <v>69</v>
      </c>
    </row>
    <row r="886">
      <c r="A886" s="2" t="s">
        <v>10499</v>
      </c>
      <c r="B886" s="2" t="s">
        <v>15179</v>
      </c>
      <c r="C886" s="2">
        <v>-481.13</v>
      </c>
      <c r="D886" s="2" t="s">
        <v>69</v>
      </c>
      <c r="E886" s="2">
        <v>-11547.22</v>
      </c>
      <c r="F886" s="2" t="s">
        <v>69</v>
      </c>
    </row>
    <row r="887">
      <c r="A887" s="2" t="s">
        <v>16793</v>
      </c>
      <c r="B887" s="2" t="s">
        <v>16794</v>
      </c>
      <c r="C887" s="2">
        <v>96.65</v>
      </c>
      <c r="D887" s="2" t="s">
        <v>69</v>
      </c>
      <c r="E887" s="2">
        <v>38702.96</v>
      </c>
      <c r="F887" s="2" t="s">
        <v>69</v>
      </c>
    </row>
    <row r="888">
      <c r="A888" s="2" t="s">
        <v>10501</v>
      </c>
      <c r="B888" s="2" t="s">
        <v>16795</v>
      </c>
      <c r="C888" s="2">
        <v>-244.4</v>
      </c>
      <c r="D888" s="2" t="s">
        <v>69</v>
      </c>
      <c r="E888" s="2">
        <v>-2588.18</v>
      </c>
      <c r="F888" s="2" t="s">
        <v>69</v>
      </c>
    </row>
    <row r="889">
      <c r="A889" s="2" t="s">
        <v>16796</v>
      </c>
      <c r="B889" s="2" t="s">
        <v>16797</v>
      </c>
      <c r="C889" s="2">
        <v>-383.95</v>
      </c>
      <c r="D889" s="2" t="s">
        <v>69</v>
      </c>
      <c r="E889" s="2">
        <v>-9360.75</v>
      </c>
      <c r="F889" s="2" t="s">
        <v>69</v>
      </c>
    </row>
    <row r="890">
      <c r="A890" s="2" t="s">
        <v>12257</v>
      </c>
      <c r="B890" s="2" t="s">
        <v>16798</v>
      </c>
      <c r="C890" s="2">
        <v>91.63</v>
      </c>
      <c r="D890" s="2" t="s">
        <v>69</v>
      </c>
      <c r="E890" s="2">
        <v>20371.33</v>
      </c>
      <c r="F890" s="2" t="s">
        <v>69</v>
      </c>
    </row>
    <row r="891">
      <c r="A891" s="2" t="s">
        <v>16799</v>
      </c>
      <c r="B891" s="2" t="s">
        <v>16800</v>
      </c>
      <c r="C891" s="2">
        <v>80.12</v>
      </c>
      <c r="D891" s="2" t="s">
        <v>69</v>
      </c>
      <c r="E891" s="2">
        <v>5955.82</v>
      </c>
      <c r="F891" s="2" t="s">
        <v>69</v>
      </c>
    </row>
    <row r="892">
      <c r="A892" s="2" t="s">
        <v>7007</v>
      </c>
      <c r="B892" s="2" t="s">
        <v>16801</v>
      </c>
      <c r="C892" s="2">
        <v>-725.45</v>
      </c>
      <c r="D892" s="2" t="s">
        <v>69</v>
      </c>
      <c r="E892" s="2">
        <v>-20602.79</v>
      </c>
      <c r="F892" s="2" t="s">
        <v>69</v>
      </c>
    </row>
    <row r="893">
      <c r="A893" s="2" t="s">
        <v>16802</v>
      </c>
      <c r="B893" s="2" t="s">
        <v>16803</v>
      </c>
      <c r="C893" s="2">
        <v>-546.36</v>
      </c>
      <c r="D893" s="2" t="s">
        <v>69</v>
      </c>
      <c r="E893" s="2">
        <v>-31847.16</v>
      </c>
      <c r="F893" s="2" t="s">
        <v>69</v>
      </c>
    </row>
    <row r="894">
      <c r="A894" s="2" t="s">
        <v>16804</v>
      </c>
      <c r="B894" s="2" t="s">
        <v>16805</v>
      </c>
      <c r="C894" s="2">
        <v>-106.24</v>
      </c>
      <c r="D894" s="2" t="s">
        <v>69</v>
      </c>
      <c r="E894" s="2">
        <v>-2029.23</v>
      </c>
      <c r="F894" s="2" t="s">
        <v>69</v>
      </c>
    </row>
    <row r="895">
      <c r="A895" s="2" t="s">
        <v>10532</v>
      </c>
      <c r="B895" s="2" t="s">
        <v>16806</v>
      </c>
      <c r="C895" s="2">
        <v>-30.38</v>
      </c>
      <c r="D895" s="2" t="s">
        <v>69</v>
      </c>
      <c r="E895" s="2">
        <v>-2242.05</v>
      </c>
      <c r="F895" s="2" t="s">
        <v>69</v>
      </c>
    </row>
    <row r="896">
      <c r="A896" s="2" t="s">
        <v>16807</v>
      </c>
      <c r="B896" s="2" t="s">
        <v>16808</v>
      </c>
      <c r="C896" s="2">
        <v>-348.04</v>
      </c>
      <c r="D896" s="2" t="s">
        <v>69</v>
      </c>
      <c r="E896" s="2">
        <v>-13350.94</v>
      </c>
      <c r="F896" s="2" t="s">
        <v>69</v>
      </c>
    </row>
    <row r="897">
      <c r="A897" s="2" t="s">
        <v>16809</v>
      </c>
      <c r="B897" s="2" t="s">
        <v>16810</v>
      </c>
      <c r="C897" s="2">
        <v>-141.07</v>
      </c>
      <c r="D897" s="2" t="s">
        <v>69</v>
      </c>
      <c r="E897" s="2">
        <v>-1630.75</v>
      </c>
      <c r="F897" s="2" t="s">
        <v>69</v>
      </c>
    </row>
    <row r="898">
      <c r="A898" s="2" t="s">
        <v>16811</v>
      </c>
      <c r="B898" s="2" t="s">
        <v>16812</v>
      </c>
      <c r="C898" s="2">
        <v>195.5</v>
      </c>
      <c r="D898" s="2" t="s">
        <v>69</v>
      </c>
      <c r="E898" s="2">
        <v>15264.25</v>
      </c>
      <c r="F898" s="2" t="s">
        <v>69</v>
      </c>
    </row>
    <row r="899">
      <c r="A899" s="2" t="s">
        <v>16813</v>
      </c>
      <c r="B899" s="2" t="s">
        <v>16814</v>
      </c>
      <c r="C899" s="2">
        <v>83.81</v>
      </c>
      <c r="D899" s="2" t="s">
        <v>69</v>
      </c>
      <c r="E899" s="2">
        <v>2720.63</v>
      </c>
      <c r="F899" s="2" t="s">
        <v>69</v>
      </c>
    </row>
    <row r="900">
      <c r="A900" s="2" t="s">
        <v>16815</v>
      </c>
      <c r="B900" s="2" t="s">
        <v>16816</v>
      </c>
      <c r="C900" s="2">
        <v>-138.01</v>
      </c>
      <c r="D900" s="2" t="s">
        <v>69</v>
      </c>
      <c r="E900" s="2">
        <v>-1951.45</v>
      </c>
      <c r="F900" s="2" t="s">
        <v>69</v>
      </c>
    </row>
    <row r="901">
      <c r="A901" s="2" t="s">
        <v>16817</v>
      </c>
      <c r="B901" s="2" t="s">
        <v>16818</v>
      </c>
      <c r="C901" s="2">
        <v>136.65</v>
      </c>
      <c r="D901" s="2" t="s">
        <v>69</v>
      </c>
      <c r="E901" s="2">
        <v>42492.28</v>
      </c>
      <c r="F901" s="2" t="s">
        <v>69</v>
      </c>
    </row>
    <row r="902">
      <c r="A902" s="2" t="s">
        <v>16819</v>
      </c>
      <c r="B902" s="2" t="s">
        <v>16820</v>
      </c>
      <c r="C902" s="2">
        <v>-171.93</v>
      </c>
      <c r="D902" s="2" t="s">
        <v>69</v>
      </c>
      <c r="E902" s="2">
        <v>-9817.26</v>
      </c>
      <c r="F902" s="2" t="s">
        <v>69</v>
      </c>
    </row>
    <row r="903">
      <c r="A903" s="2" t="s">
        <v>16821</v>
      </c>
      <c r="B903" s="2" t="s">
        <v>16822</v>
      </c>
      <c r="C903" s="2">
        <v>169.22</v>
      </c>
      <c r="D903" s="2" t="s">
        <v>69</v>
      </c>
      <c r="E903" s="2">
        <v>29565.59</v>
      </c>
      <c r="F903" s="2" t="s">
        <v>69</v>
      </c>
    </row>
    <row r="904">
      <c r="A904" s="2" t="s">
        <v>16823</v>
      </c>
      <c r="B904" s="2" t="s">
        <v>16824</v>
      </c>
      <c r="C904" s="2">
        <v>-77.87</v>
      </c>
      <c r="D904" s="2" t="s">
        <v>69</v>
      </c>
      <c r="E904" s="2">
        <v>-4782.59</v>
      </c>
      <c r="F904" s="2" t="s">
        <v>69</v>
      </c>
    </row>
    <row r="905">
      <c r="A905" s="2" t="s">
        <v>16825</v>
      </c>
      <c r="B905" s="2" t="s">
        <v>16826</v>
      </c>
      <c r="C905" s="2">
        <v>1062.38</v>
      </c>
      <c r="D905" s="2" t="s">
        <v>69</v>
      </c>
      <c r="E905" s="2">
        <v>59525.07</v>
      </c>
      <c r="F905" s="2" t="s">
        <v>69</v>
      </c>
    </row>
    <row r="906">
      <c r="A906" s="2" t="s">
        <v>16827</v>
      </c>
      <c r="B906" s="2" t="s">
        <v>16828</v>
      </c>
      <c r="C906" s="2">
        <v>-821.92</v>
      </c>
      <c r="D906" s="2" t="s">
        <v>69</v>
      </c>
      <c r="E906" s="2">
        <v>-12632.92</v>
      </c>
      <c r="F906" s="2" t="s">
        <v>69</v>
      </c>
    </row>
    <row r="907">
      <c r="A907" s="2" t="s">
        <v>16829</v>
      </c>
      <c r="B907" s="2" t="s">
        <v>16830</v>
      </c>
      <c r="C907" s="2">
        <v>190.83</v>
      </c>
      <c r="D907" s="2" t="s">
        <v>69</v>
      </c>
      <c r="E907" s="2">
        <v>38476.72</v>
      </c>
      <c r="F907" s="2" t="s">
        <v>69</v>
      </c>
    </row>
    <row r="908">
      <c r="A908" s="2" t="s">
        <v>16831</v>
      </c>
      <c r="B908" s="2" t="s">
        <v>14322</v>
      </c>
      <c r="C908" s="2">
        <v>-768.31</v>
      </c>
      <c r="D908" s="2" t="s">
        <v>69</v>
      </c>
      <c r="E908" s="2">
        <v>-20974.87</v>
      </c>
      <c r="F908" s="2" t="s">
        <v>69</v>
      </c>
    </row>
    <row r="909">
      <c r="A909" s="2" t="s">
        <v>16832</v>
      </c>
      <c r="B909" s="2" t="s">
        <v>16833</v>
      </c>
      <c r="C909" s="2">
        <v>171.38</v>
      </c>
      <c r="D909" s="2" t="s">
        <v>69</v>
      </c>
      <c r="E909" s="2">
        <v>1383.01</v>
      </c>
      <c r="F909" s="2" t="s">
        <v>69</v>
      </c>
    </row>
    <row r="910">
      <c r="A910" s="2" t="s">
        <v>15182</v>
      </c>
      <c r="B910" s="2" t="s">
        <v>15183</v>
      </c>
      <c r="C910" s="2">
        <v>1414.75</v>
      </c>
      <c r="D910" s="2" t="s">
        <v>69</v>
      </c>
      <c r="E910" s="2">
        <v>63946.78</v>
      </c>
      <c r="F910" s="2" t="s">
        <v>69</v>
      </c>
    </row>
    <row r="911">
      <c r="A911" s="2" t="s">
        <v>15185</v>
      </c>
      <c r="B911" s="2" t="s">
        <v>15186</v>
      </c>
      <c r="C911" s="2">
        <v>319.76</v>
      </c>
      <c r="D911" s="2" t="s">
        <v>69</v>
      </c>
      <c r="E911" s="2">
        <v>9918.91</v>
      </c>
      <c r="F911" s="2" t="s">
        <v>69</v>
      </c>
    </row>
    <row r="912">
      <c r="A912" s="2" t="s">
        <v>16834</v>
      </c>
      <c r="B912" s="2" t="s">
        <v>16835</v>
      </c>
      <c r="C912" s="2">
        <v>627.83</v>
      </c>
      <c r="D912" s="2" t="s">
        <v>69</v>
      </c>
      <c r="E912" s="2">
        <v>17347.07</v>
      </c>
      <c r="F912" s="2" t="s">
        <v>69</v>
      </c>
    </row>
    <row r="913">
      <c r="A913" s="2" t="s">
        <v>15572</v>
      </c>
      <c r="B913" s="2" t="s">
        <v>15573</v>
      </c>
      <c r="C913" s="2">
        <v>-548.87</v>
      </c>
      <c r="D913" s="2" t="s">
        <v>69</v>
      </c>
      <c r="E913" s="2">
        <v>-10181.63</v>
      </c>
      <c r="F913" s="2" t="s">
        <v>69</v>
      </c>
    </row>
    <row r="914">
      <c r="A914" s="2" t="s">
        <v>15304</v>
      </c>
      <c r="B914" s="2" t="s">
        <v>15305</v>
      </c>
      <c r="C914" s="2">
        <v>242.22</v>
      </c>
      <c r="D914" s="2" t="s">
        <v>69</v>
      </c>
      <c r="E914" s="2">
        <v>38748.2</v>
      </c>
      <c r="F914" s="2" t="s">
        <v>69</v>
      </c>
    </row>
    <row r="915">
      <c r="A915" s="2" t="s">
        <v>16836</v>
      </c>
      <c r="B915" s="2" t="s">
        <v>16837</v>
      </c>
      <c r="C915" s="2">
        <v>-1002.02</v>
      </c>
      <c r="D915" s="2" t="s">
        <v>69</v>
      </c>
      <c r="E915" s="2">
        <v>-14439.05</v>
      </c>
      <c r="F915" s="2" t="s">
        <v>69</v>
      </c>
    </row>
    <row r="916">
      <c r="A916" s="2" t="s">
        <v>7067</v>
      </c>
      <c r="B916" s="2" t="s">
        <v>15187</v>
      </c>
      <c r="C916" s="2">
        <v>-201.64</v>
      </c>
      <c r="D916" s="2" t="s">
        <v>69</v>
      </c>
      <c r="E916" s="2">
        <v>-9410.58</v>
      </c>
      <c r="F916" s="2" t="s">
        <v>69</v>
      </c>
    </row>
    <row r="917">
      <c r="A917" s="2" t="s">
        <v>16838</v>
      </c>
      <c r="B917" s="2" t="s">
        <v>16839</v>
      </c>
      <c r="C917" s="2">
        <v>55.54</v>
      </c>
      <c r="D917" s="2" t="s">
        <v>69</v>
      </c>
      <c r="E917" s="2">
        <v>9667.23</v>
      </c>
      <c r="F917" s="2" t="s">
        <v>69</v>
      </c>
    </row>
    <row r="918">
      <c r="A918" s="2" t="s">
        <v>16840</v>
      </c>
      <c r="B918" s="2" t="s">
        <v>16841</v>
      </c>
      <c r="C918" s="2">
        <v>-597.82</v>
      </c>
      <c r="D918" s="2" t="s">
        <v>69</v>
      </c>
      <c r="E918" s="2">
        <v>-31451.39</v>
      </c>
      <c r="F918" s="2" t="s">
        <v>69</v>
      </c>
    </row>
    <row r="919">
      <c r="A919" s="2" t="s">
        <v>16842</v>
      </c>
      <c r="B919" s="2" t="s">
        <v>16843</v>
      </c>
      <c r="C919" s="2">
        <v>231.44</v>
      </c>
      <c r="D919" s="2" t="s">
        <v>69</v>
      </c>
      <c r="E919" s="2">
        <v>32638.12</v>
      </c>
      <c r="F919" s="2" t="s">
        <v>69</v>
      </c>
    </row>
    <row r="920">
      <c r="A920" s="2" t="s">
        <v>16844</v>
      </c>
      <c r="B920" s="2" t="s">
        <v>16845</v>
      </c>
      <c r="C920" s="2">
        <v>-321.72</v>
      </c>
      <c r="D920" s="2" t="s">
        <v>69</v>
      </c>
      <c r="E920" s="2">
        <v>-56548.44</v>
      </c>
      <c r="F920" s="2" t="s">
        <v>69</v>
      </c>
    </row>
    <row r="921">
      <c r="A921" s="2" t="s">
        <v>10620</v>
      </c>
      <c r="B921" s="2" t="s">
        <v>15574</v>
      </c>
      <c r="C921" s="2">
        <v>-69.24</v>
      </c>
      <c r="D921" s="2" t="s">
        <v>69</v>
      </c>
      <c r="E921" s="2">
        <v>-1190.87</v>
      </c>
      <c r="F921" s="2" t="s">
        <v>69</v>
      </c>
    </row>
    <row r="922">
      <c r="A922" s="2" t="s">
        <v>16846</v>
      </c>
      <c r="B922" s="2" t="s">
        <v>16847</v>
      </c>
      <c r="C922" s="2">
        <v>-83.92</v>
      </c>
      <c r="D922" s="2" t="s">
        <v>69</v>
      </c>
      <c r="E922" s="2">
        <v>-1930.12</v>
      </c>
      <c r="F922" s="2" t="s">
        <v>69</v>
      </c>
    </row>
    <row r="923">
      <c r="A923" s="2" t="s">
        <v>10626</v>
      </c>
      <c r="B923" s="2" t="s">
        <v>16848</v>
      </c>
      <c r="C923" s="2">
        <v>34.1</v>
      </c>
      <c r="D923" s="2" t="s">
        <v>69</v>
      </c>
      <c r="E923" s="2">
        <v>9773.87</v>
      </c>
      <c r="F923" s="2" t="s">
        <v>69</v>
      </c>
    </row>
    <row r="924">
      <c r="A924" s="2" t="s">
        <v>10630</v>
      </c>
      <c r="B924" s="2" t="s">
        <v>15194</v>
      </c>
      <c r="C924" s="2">
        <v>4.72</v>
      </c>
      <c r="D924" s="2" t="s">
        <v>69</v>
      </c>
      <c r="E924" s="2">
        <v>1209.45</v>
      </c>
      <c r="F924" s="2" t="s">
        <v>69</v>
      </c>
    </row>
    <row r="925">
      <c r="A925" s="2" t="s">
        <v>10634</v>
      </c>
      <c r="B925" s="2" t="s">
        <v>16849</v>
      </c>
      <c r="C925" s="2">
        <v>-264.01</v>
      </c>
      <c r="D925" s="2" t="s">
        <v>69</v>
      </c>
      <c r="E925" s="2">
        <v>-14082.33</v>
      </c>
      <c r="F925" s="2" t="s">
        <v>69</v>
      </c>
    </row>
    <row r="926">
      <c r="A926" s="2" t="s">
        <v>16850</v>
      </c>
      <c r="B926" s="2" t="s">
        <v>16851</v>
      </c>
      <c r="C926" s="2">
        <v>108.28</v>
      </c>
      <c r="D926" s="2" t="s">
        <v>69</v>
      </c>
      <c r="E926" s="2">
        <v>9631.15</v>
      </c>
      <c r="F926" s="2" t="s">
        <v>69</v>
      </c>
    </row>
    <row r="927">
      <c r="A927" s="2" t="s">
        <v>16852</v>
      </c>
      <c r="B927" s="2" t="s">
        <v>16853</v>
      </c>
      <c r="C927" s="2">
        <v>-743.72</v>
      </c>
      <c r="D927" s="2" t="s">
        <v>69</v>
      </c>
      <c r="E927" s="2">
        <v>-33682.95</v>
      </c>
      <c r="F927" s="2" t="s">
        <v>69</v>
      </c>
    </row>
    <row r="928">
      <c r="A928" s="2" t="s">
        <v>16854</v>
      </c>
      <c r="B928" s="2" t="s">
        <v>16855</v>
      </c>
      <c r="C928" s="2">
        <v>-127.51</v>
      </c>
      <c r="D928" s="2" t="s">
        <v>69</v>
      </c>
      <c r="E928" s="2">
        <v>-10595.69</v>
      </c>
      <c r="F928" s="2" t="s">
        <v>69</v>
      </c>
    </row>
    <row r="929">
      <c r="A929" s="2" t="s">
        <v>10644</v>
      </c>
      <c r="B929" s="2" t="s">
        <v>16856</v>
      </c>
      <c r="C929" s="2">
        <v>98.32</v>
      </c>
      <c r="D929" s="2" t="s">
        <v>69</v>
      </c>
      <c r="E929" s="2">
        <v>4377.03</v>
      </c>
      <c r="F929" s="2" t="s">
        <v>69</v>
      </c>
    </row>
    <row r="930">
      <c r="A930" s="2" t="s">
        <v>16857</v>
      </c>
      <c r="B930" s="2" t="s">
        <v>16858</v>
      </c>
      <c r="C930" s="2">
        <v>75.43</v>
      </c>
      <c r="D930" s="2" t="s">
        <v>69</v>
      </c>
      <c r="E930" s="2">
        <v>27088.26</v>
      </c>
      <c r="F930" s="2" t="s">
        <v>69</v>
      </c>
    </row>
    <row r="931">
      <c r="A931" s="2" t="s">
        <v>16859</v>
      </c>
      <c r="B931" s="2" t="s">
        <v>16860</v>
      </c>
      <c r="C931" s="2">
        <v>-951.72</v>
      </c>
      <c r="D931" s="2" t="s">
        <v>69</v>
      </c>
      <c r="E931" s="2">
        <v>-67734.25</v>
      </c>
      <c r="F931" s="2" t="s">
        <v>69</v>
      </c>
    </row>
    <row r="932">
      <c r="A932" s="2" t="s">
        <v>15577</v>
      </c>
      <c r="B932" s="2" t="s">
        <v>15578</v>
      </c>
      <c r="C932" s="2">
        <v>-39.01</v>
      </c>
      <c r="D932" s="2" t="s">
        <v>69</v>
      </c>
      <c r="E932" s="2">
        <v>-3514.82</v>
      </c>
      <c r="F932" s="2" t="s">
        <v>69</v>
      </c>
    </row>
    <row r="933">
      <c r="A933" s="2" t="s">
        <v>16861</v>
      </c>
      <c r="B933" s="2" t="s">
        <v>16862</v>
      </c>
      <c r="C933" s="2">
        <v>-172.13</v>
      </c>
      <c r="D933" s="2" t="s">
        <v>69</v>
      </c>
      <c r="E933" s="2">
        <v>-9161</v>
      </c>
      <c r="F933" s="2" t="s">
        <v>69</v>
      </c>
    </row>
    <row r="934">
      <c r="A934" s="2" t="s">
        <v>15579</v>
      </c>
      <c r="B934" s="2" t="s">
        <v>15580</v>
      </c>
      <c r="C934" s="2">
        <v>-327.74</v>
      </c>
      <c r="D934" s="2" t="s">
        <v>69</v>
      </c>
      <c r="E934" s="2">
        <v>-63549.24</v>
      </c>
      <c r="F934" s="2" t="s">
        <v>69</v>
      </c>
    </row>
    <row r="935">
      <c r="A935" s="2" t="s">
        <v>16863</v>
      </c>
      <c r="B935" s="2" t="s">
        <v>16864</v>
      </c>
      <c r="C935" s="2">
        <v>262.24</v>
      </c>
      <c r="D935" s="2" t="s">
        <v>69</v>
      </c>
      <c r="E935" s="2">
        <v>9026.35</v>
      </c>
      <c r="F935" s="2" t="s">
        <v>69</v>
      </c>
    </row>
    <row r="936">
      <c r="A936" s="2" t="s">
        <v>16865</v>
      </c>
      <c r="B936" s="2" t="s">
        <v>16866</v>
      </c>
      <c r="C936" s="2">
        <v>9.25</v>
      </c>
      <c r="D936" s="2" t="s">
        <v>69</v>
      </c>
      <c r="E936" s="2">
        <v>10615.78</v>
      </c>
      <c r="F936" s="2" t="s">
        <v>69</v>
      </c>
    </row>
    <row r="937">
      <c r="A937" s="2" t="s">
        <v>16867</v>
      </c>
      <c r="B937" s="2" t="s">
        <v>16868</v>
      </c>
      <c r="C937" s="2">
        <v>42.5</v>
      </c>
      <c r="D937" s="2" t="s">
        <v>69</v>
      </c>
      <c r="E937" s="2">
        <v>2318.28</v>
      </c>
      <c r="F937" s="2" t="s">
        <v>69</v>
      </c>
    </row>
    <row r="938">
      <c r="A938" s="2" t="s">
        <v>16869</v>
      </c>
      <c r="B938" s="2" t="s">
        <v>16870</v>
      </c>
      <c r="C938" s="2">
        <v>466.34</v>
      </c>
      <c r="D938" s="2" t="s">
        <v>69</v>
      </c>
      <c r="E938" s="2">
        <v>12381.39</v>
      </c>
      <c r="F938" s="2" t="s">
        <v>69</v>
      </c>
    </row>
    <row r="939">
      <c r="A939" s="2" t="s">
        <v>16871</v>
      </c>
      <c r="B939" s="2" t="s">
        <v>16872</v>
      </c>
      <c r="C939" s="2">
        <v>210.42</v>
      </c>
      <c r="D939" s="2" t="s">
        <v>69</v>
      </c>
      <c r="E939" s="2">
        <v>33594.08</v>
      </c>
      <c r="F939" s="2" t="s">
        <v>69</v>
      </c>
    </row>
    <row r="940">
      <c r="A940" s="2" t="s">
        <v>16873</v>
      </c>
      <c r="B940" s="2" t="s">
        <v>16874</v>
      </c>
      <c r="C940" s="2">
        <v>-273.5</v>
      </c>
      <c r="D940" s="2" t="s">
        <v>69</v>
      </c>
      <c r="E940" s="2">
        <v>-30448.61</v>
      </c>
      <c r="F940" s="2" t="s">
        <v>69</v>
      </c>
    </row>
    <row r="941">
      <c r="A941" s="2" t="s">
        <v>16875</v>
      </c>
      <c r="B941" s="2" t="s">
        <v>16876</v>
      </c>
      <c r="C941" s="2">
        <v>23.55</v>
      </c>
      <c r="D941" s="2" t="s">
        <v>69</v>
      </c>
      <c r="E941" s="2">
        <v>747.3</v>
      </c>
      <c r="F941" s="2" t="s">
        <v>69</v>
      </c>
    </row>
    <row r="942">
      <c r="A942" s="2" t="s">
        <v>15201</v>
      </c>
      <c r="B942" s="2" t="s">
        <v>15202</v>
      </c>
      <c r="C942" s="2">
        <v>64</v>
      </c>
      <c r="D942" s="2" t="s">
        <v>69</v>
      </c>
      <c r="E942" s="2">
        <v>3705.2</v>
      </c>
      <c r="F942" s="2" t="s">
        <v>69</v>
      </c>
    </row>
    <row r="943">
      <c r="A943" s="2" t="s">
        <v>16877</v>
      </c>
      <c r="B943" s="2" t="s">
        <v>16878</v>
      </c>
      <c r="C943" s="2">
        <v>13.12</v>
      </c>
      <c r="D943" s="2" t="s">
        <v>69</v>
      </c>
      <c r="E943" s="2">
        <v>802.91</v>
      </c>
      <c r="F943" s="2" t="s">
        <v>69</v>
      </c>
    </row>
    <row r="944">
      <c r="A944" s="2" t="s">
        <v>16879</v>
      </c>
      <c r="B944" s="2" t="s">
        <v>16880</v>
      </c>
      <c r="C944" s="2">
        <v>54.49</v>
      </c>
      <c r="D944" s="2" t="s">
        <v>69</v>
      </c>
      <c r="E944" s="2">
        <v>23866.33</v>
      </c>
      <c r="F944" s="2" t="s">
        <v>69</v>
      </c>
    </row>
    <row r="945">
      <c r="A945" s="2" t="s">
        <v>16881</v>
      </c>
      <c r="B945" s="2" t="s">
        <v>16882</v>
      </c>
      <c r="C945" s="2">
        <v>-259.09</v>
      </c>
      <c r="D945" s="2" t="s">
        <v>69</v>
      </c>
      <c r="E945" s="2">
        <v>-31686.51</v>
      </c>
      <c r="F945" s="2" t="s">
        <v>69</v>
      </c>
    </row>
    <row r="946">
      <c r="A946" s="2" t="s">
        <v>16883</v>
      </c>
      <c r="B946" s="2" t="s">
        <v>16884</v>
      </c>
      <c r="C946" s="2">
        <v>224.43</v>
      </c>
      <c r="D946" s="2" t="s">
        <v>69</v>
      </c>
      <c r="E946" s="2">
        <v>14785.38</v>
      </c>
      <c r="F946" s="2" t="s">
        <v>69</v>
      </c>
    </row>
    <row r="947">
      <c r="A947" s="2" t="s">
        <v>16885</v>
      </c>
      <c r="B947" s="2" t="s">
        <v>16886</v>
      </c>
      <c r="C947" s="2">
        <v>-90.75</v>
      </c>
      <c r="D947" s="2" t="s">
        <v>69</v>
      </c>
      <c r="E947" s="2">
        <v>-1699.78</v>
      </c>
      <c r="F947" s="2" t="s">
        <v>69</v>
      </c>
    </row>
    <row r="948">
      <c r="A948" s="2" t="s">
        <v>16887</v>
      </c>
      <c r="B948" s="2" t="s">
        <v>16888</v>
      </c>
      <c r="C948" s="2">
        <v>-1467.65</v>
      </c>
      <c r="D948" s="2" t="s">
        <v>69</v>
      </c>
      <c r="E948" s="2">
        <v>-34475.2</v>
      </c>
      <c r="F948" s="2" t="s">
        <v>69</v>
      </c>
    </row>
    <row r="949">
      <c r="A949" s="2" t="s">
        <v>16889</v>
      </c>
      <c r="B949" s="2" t="s">
        <v>16890</v>
      </c>
      <c r="C949" s="2">
        <v>50.43</v>
      </c>
      <c r="D949" s="2" t="s">
        <v>69</v>
      </c>
      <c r="E949" s="2">
        <v>4229.98</v>
      </c>
      <c r="F949" s="2" t="s">
        <v>69</v>
      </c>
    </row>
    <row r="950">
      <c r="A950" s="2" t="s">
        <v>10710</v>
      </c>
      <c r="B950" s="2" t="s">
        <v>16891</v>
      </c>
      <c r="C950" s="2">
        <v>-207.79</v>
      </c>
      <c r="D950" s="2" t="s">
        <v>69</v>
      </c>
      <c r="E950" s="2">
        <v>-8303.31</v>
      </c>
      <c r="F950" s="2" t="s">
        <v>69</v>
      </c>
    </row>
    <row r="951">
      <c r="A951" s="2" t="s">
        <v>16892</v>
      </c>
      <c r="B951" s="2" t="s">
        <v>16893</v>
      </c>
      <c r="C951" s="2">
        <v>340.97</v>
      </c>
      <c r="D951" s="2" t="s">
        <v>69</v>
      </c>
      <c r="E951" s="2">
        <v>31307.94</v>
      </c>
      <c r="F951" s="2" t="s">
        <v>69</v>
      </c>
    </row>
    <row r="952">
      <c r="A952" s="2" t="s">
        <v>16894</v>
      </c>
      <c r="B952" s="2" t="s">
        <v>16895</v>
      </c>
      <c r="C952" s="2">
        <v>424.13</v>
      </c>
      <c r="D952" s="2" t="s">
        <v>69</v>
      </c>
      <c r="E952" s="2">
        <v>28098.59</v>
      </c>
      <c r="F952" s="2" t="s">
        <v>69</v>
      </c>
    </row>
    <row r="953">
      <c r="A953" s="2" t="s">
        <v>16896</v>
      </c>
      <c r="B953" s="2" t="s">
        <v>16897</v>
      </c>
      <c r="C953" s="2">
        <v>75.78</v>
      </c>
      <c r="D953" s="2" t="s">
        <v>69</v>
      </c>
      <c r="E953" s="2">
        <v>40124.25</v>
      </c>
      <c r="F953" s="2" t="s">
        <v>69</v>
      </c>
    </row>
    <row r="954">
      <c r="A954" s="2" t="s">
        <v>15203</v>
      </c>
      <c r="B954" s="2" t="s">
        <v>15204</v>
      </c>
      <c r="C954" s="2">
        <v>365.4</v>
      </c>
      <c r="D954" s="2" t="s">
        <v>69</v>
      </c>
      <c r="E954" s="2">
        <v>44659.18</v>
      </c>
      <c r="F954" s="2" t="s">
        <v>69</v>
      </c>
    </row>
    <row r="955">
      <c r="A955" s="2" t="s">
        <v>16898</v>
      </c>
      <c r="B955" s="2" t="s">
        <v>16899</v>
      </c>
      <c r="C955" s="2">
        <v>225.34</v>
      </c>
      <c r="D955" s="2" t="s">
        <v>69</v>
      </c>
      <c r="E955" s="2">
        <v>41993.78</v>
      </c>
      <c r="F955" s="2" t="s">
        <v>69</v>
      </c>
    </row>
    <row r="956">
      <c r="A956" s="2" t="s">
        <v>16900</v>
      </c>
      <c r="B956" s="2" t="s">
        <v>16901</v>
      </c>
      <c r="C956" s="2">
        <v>225.5</v>
      </c>
      <c r="D956" s="2" t="s">
        <v>69</v>
      </c>
      <c r="E956" s="2">
        <v>87276.3</v>
      </c>
      <c r="F956" s="2" t="s">
        <v>69</v>
      </c>
    </row>
    <row r="957">
      <c r="A957" s="2" t="s">
        <v>10754</v>
      </c>
      <c r="B957" s="2" t="s">
        <v>16902</v>
      </c>
      <c r="C957" s="2">
        <v>1525.24</v>
      </c>
      <c r="D957" s="2" t="s">
        <v>69</v>
      </c>
      <c r="E957" s="2">
        <v>16213.34</v>
      </c>
      <c r="F957" s="2" t="s">
        <v>69</v>
      </c>
    </row>
    <row r="959" hidden="1">
      <c r="A959" s="0" t="s">
        <v>1572</v>
      </c>
      <c r="B959" s="0">
        <v>-0.0008563756238</v>
      </c>
    </row>
    <row r="960">
      <c r="A960" s="8" t="s">
        <v>1567</v>
      </c>
      <c r="B960" s="8">
        <v>44433</v>
      </c>
      <c r="C960" s="9">
        <f>HYPERLINK(CHAR(35)&amp;CELL("address",INDEX(Holdings!AM1:AM2253,SMALL(IF(COUNTIF(Holdings!A1:A2253,A959),MATCH(B959,Holdings!Y1:Y2253,0),""),ROWS($A$1:A1)))),"Long: BNPUFSGB2 TRS USD R V 03MLIBOR BULLET SWAP 0.10 PERCENT / Short: BNPUFSGB2 TRS USD P E BBG00PG3DYX5")</f>
      </c>
    </row>
    <row r="961">
      <c r="A961" s="1" t="s">
        <v>5034</v>
      </c>
      <c r="B961" s="1" t="s">
        <v>5035</v>
      </c>
      <c r="C961" s="1" t="s">
        <v>5042</v>
      </c>
      <c r="D961" s="1" t="s">
        <v>5050</v>
      </c>
      <c r="E961" s="1" t="s">
        <v>5051</v>
      </c>
      <c r="F961" s="1" t="s">
        <v>5052</v>
      </c>
      <c r="G961" s="1" t="s">
        <v>5053</v>
      </c>
      <c r="H961" s="1" t="s">
        <v>5054</v>
      </c>
      <c r="I961" s="1" t="s">
        <v>21</v>
      </c>
      <c r="J961" s="1" t="s">
        <v>5055</v>
      </c>
      <c r="K961" s="1" t="s">
        <v>7227</v>
      </c>
      <c r="L961" s="1" t="s">
        <v>5056</v>
      </c>
      <c r="M961" s="1" t="s">
        <v>5057</v>
      </c>
      <c r="N961" s="1" t="s">
        <v>5058</v>
      </c>
      <c r="O961" s="1" t="s">
        <v>5059</v>
      </c>
      <c r="P961" s="1" t="s">
        <v>5060</v>
      </c>
      <c r="Q961" s="1" t="s">
        <v>407</v>
      </c>
      <c r="R961" s="1" t="s">
        <v>21</v>
      </c>
      <c r="S961" s="1" t="s">
        <v>5042</v>
      </c>
    </row>
    <row r="962">
      <c r="A962" s="10" t="s">
        <v>2808</v>
      </c>
      <c r="B962" s="2" t="s">
        <v>16903</v>
      </c>
      <c r="C962" s="2">
        <v>-112378.04</v>
      </c>
      <c r="D962" s="10" t="s">
        <v>184</v>
      </c>
      <c r="E962" s="10" t="s">
        <v>5062</v>
      </c>
      <c r="F962" s="2" t="s">
        <v>16904</v>
      </c>
      <c r="G962" s="2">
        <v>0.1</v>
      </c>
      <c r="H962" s="2">
        <v>565.42</v>
      </c>
      <c r="I962" s="10" t="s">
        <v>69</v>
      </c>
      <c r="J962" s="10" t="s">
        <v>15584</v>
      </c>
      <c r="K962" s="2" t="s">
        <v>14836</v>
      </c>
      <c r="L962" s="11">
        <v>44727</v>
      </c>
      <c r="M962" s="2">
        <v>0</v>
      </c>
      <c r="N962" s="10" t="s">
        <v>69</v>
      </c>
      <c r="O962" s="2">
        <v>0</v>
      </c>
      <c r="P962" s="10" t="s">
        <v>69</v>
      </c>
      <c r="Q962" s="2">
        <v>6469133.38</v>
      </c>
      <c r="R962" s="10" t="s">
        <v>69</v>
      </c>
      <c r="S962" s="2">
        <v>-112378.04</v>
      </c>
    </row>
    <row r="965">
      <c r="A965" s="12" t="s">
        <v>5065</v>
      </c>
    </row>
    <row r="966">
      <c r="A966" s="1" t="s">
        <v>5066</v>
      </c>
      <c r="B966" s="1" t="s">
        <v>5067</v>
      </c>
      <c r="C966" s="1" t="s">
        <v>5068</v>
      </c>
    </row>
    <row r="967">
      <c r="A967" s="2" t="s">
        <v>16905</v>
      </c>
      <c r="B967" s="2" t="s">
        <v>16906</v>
      </c>
      <c r="C967" s="2"/>
    </row>
    <row r="969">
      <c r="A969" s="1" t="s">
        <v>10</v>
      </c>
      <c r="B969" s="1" t="s">
        <v>5070</v>
      </c>
      <c r="C969" s="1" t="s">
        <v>407</v>
      </c>
      <c r="D969" s="1" t="s">
        <v>21</v>
      </c>
      <c r="E969" s="1" t="s">
        <v>23</v>
      </c>
      <c r="F969" s="1" t="s">
        <v>5071</v>
      </c>
    </row>
    <row r="970">
      <c r="A970" s="2" t="s">
        <v>15588</v>
      </c>
      <c r="B970" s="2" t="s">
        <v>15589</v>
      </c>
      <c r="C970" s="2">
        <v>-42.52</v>
      </c>
      <c r="D970" s="2" t="s">
        <v>69</v>
      </c>
      <c r="E970" s="2">
        <v>-8325.48</v>
      </c>
      <c r="F970" s="2" t="s">
        <v>69</v>
      </c>
    </row>
    <row r="971">
      <c r="A971" s="2" t="s">
        <v>15590</v>
      </c>
      <c r="B971" s="2" t="s">
        <v>15591</v>
      </c>
      <c r="C971" s="2">
        <v>-202.57</v>
      </c>
      <c r="D971" s="2" t="s">
        <v>69</v>
      </c>
      <c r="E971" s="2">
        <v>-6696.89</v>
      </c>
      <c r="F971" s="2" t="s">
        <v>69</v>
      </c>
    </row>
    <row r="972">
      <c r="A972" s="2" t="s">
        <v>7236</v>
      </c>
      <c r="B972" s="2" t="s">
        <v>14841</v>
      </c>
      <c r="C972" s="2">
        <v>-709.26</v>
      </c>
      <c r="D972" s="2" t="s">
        <v>69</v>
      </c>
      <c r="E972" s="2">
        <v>-28349</v>
      </c>
      <c r="F972" s="2" t="s">
        <v>69</v>
      </c>
    </row>
    <row r="973">
      <c r="A973" s="2" t="s">
        <v>7240</v>
      </c>
      <c r="B973" s="2" t="s">
        <v>14842</v>
      </c>
      <c r="C973" s="2">
        <v>-928.48</v>
      </c>
      <c r="D973" s="2" t="s">
        <v>69</v>
      </c>
      <c r="E973" s="2">
        <v>-25774.71</v>
      </c>
      <c r="F973" s="2" t="s">
        <v>69</v>
      </c>
    </row>
    <row r="974">
      <c r="A974" s="2" t="s">
        <v>16907</v>
      </c>
      <c r="B974" s="2" t="s">
        <v>16908</v>
      </c>
      <c r="C974" s="2">
        <v>-127.06</v>
      </c>
      <c r="D974" s="2" t="s">
        <v>69</v>
      </c>
      <c r="E974" s="2">
        <v>-7952.57</v>
      </c>
      <c r="F974" s="2" t="s">
        <v>69</v>
      </c>
    </row>
    <row r="975">
      <c r="A975" s="2" t="s">
        <v>16909</v>
      </c>
      <c r="B975" s="2" t="s">
        <v>16910</v>
      </c>
      <c r="C975" s="2">
        <v>-1512.91</v>
      </c>
      <c r="D975" s="2" t="s">
        <v>69</v>
      </c>
      <c r="E975" s="2">
        <v>-10227.27</v>
      </c>
      <c r="F975" s="2" t="s">
        <v>69</v>
      </c>
    </row>
    <row r="976">
      <c r="A976" s="2" t="s">
        <v>7256</v>
      </c>
      <c r="B976" s="2" t="s">
        <v>16911</v>
      </c>
      <c r="C976" s="2">
        <v>-933.41</v>
      </c>
      <c r="D976" s="2" t="s">
        <v>69</v>
      </c>
      <c r="E976" s="2">
        <v>-7523.26</v>
      </c>
      <c r="F976" s="2" t="s">
        <v>69</v>
      </c>
    </row>
    <row r="977">
      <c r="A977" s="2" t="s">
        <v>16912</v>
      </c>
      <c r="B977" s="2" t="s">
        <v>16913</v>
      </c>
      <c r="C977" s="2">
        <v>-146.87</v>
      </c>
      <c r="D977" s="2" t="s">
        <v>69</v>
      </c>
      <c r="E977" s="2">
        <v>-7976.53</v>
      </c>
      <c r="F977" s="2" t="s">
        <v>69</v>
      </c>
    </row>
    <row r="978">
      <c r="A978" s="2" t="s">
        <v>16914</v>
      </c>
      <c r="B978" s="2" t="s">
        <v>16915</v>
      </c>
      <c r="C978" s="2">
        <v>-5107.83</v>
      </c>
      <c r="D978" s="2" t="s">
        <v>69</v>
      </c>
      <c r="E978" s="2">
        <v>-7048.8</v>
      </c>
      <c r="F978" s="2" t="s">
        <v>69</v>
      </c>
    </row>
    <row r="979">
      <c r="A979" s="2" t="s">
        <v>16916</v>
      </c>
      <c r="B979" s="2" t="s">
        <v>16917</v>
      </c>
      <c r="C979" s="2">
        <v>-460.57</v>
      </c>
      <c r="D979" s="2" t="s">
        <v>69</v>
      </c>
      <c r="E979" s="2">
        <v>-7820.42</v>
      </c>
      <c r="F979" s="2" t="s">
        <v>69</v>
      </c>
    </row>
    <row r="980">
      <c r="A980" s="2" t="s">
        <v>16918</v>
      </c>
      <c r="B980" s="2" t="s">
        <v>16919</v>
      </c>
      <c r="C980" s="2">
        <v>-206.55</v>
      </c>
      <c r="D980" s="2" t="s">
        <v>69</v>
      </c>
      <c r="E980" s="2">
        <v>-8439.67</v>
      </c>
      <c r="F980" s="2" t="s">
        <v>69</v>
      </c>
    </row>
    <row r="981">
      <c r="A981" s="2" t="s">
        <v>10774</v>
      </c>
      <c r="B981" s="2" t="s">
        <v>16920</v>
      </c>
      <c r="C981" s="2">
        <v>-74.37</v>
      </c>
      <c r="D981" s="2" t="s">
        <v>69</v>
      </c>
      <c r="E981" s="2">
        <v>-8669.23</v>
      </c>
      <c r="F981" s="2" t="s">
        <v>69</v>
      </c>
    </row>
    <row r="982">
      <c r="A982" s="2" t="s">
        <v>15315</v>
      </c>
      <c r="B982" s="2" t="s">
        <v>15316</v>
      </c>
      <c r="C982" s="2">
        <v>-267.16</v>
      </c>
      <c r="D982" s="2" t="s">
        <v>69</v>
      </c>
      <c r="E982" s="2">
        <v>-25094.78</v>
      </c>
      <c r="F982" s="2" t="s">
        <v>69</v>
      </c>
    </row>
    <row r="983">
      <c r="A983" s="2" t="s">
        <v>15209</v>
      </c>
      <c r="B983" s="2" t="s">
        <v>15210</v>
      </c>
      <c r="C983" s="2">
        <v>-1825.13</v>
      </c>
      <c r="D983" s="2" t="s">
        <v>69</v>
      </c>
      <c r="E983" s="2">
        <v>-10019.96</v>
      </c>
      <c r="F983" s="2" t="s">
        <v>69</v>
      </c>
    </row>
    <row r="984">
      <c r="A984" s="2" t="s">
        <v>16921</v>
      </c>
      <c r="B984" s="2" t="s">
        <v>16922</v>
      </c>
      <c r="C984" s="2">
        <v>-4625.96</v>
      </c>
      <c r="D984" s="2" t="s">
        <v>69</v>
      </c>
      <c r="E984" s="2">
        <v>-6152.53</v>
      </c>
      <c r="F984" s="2" t="s">
        <v>69</v>
      </c>
    </row>
    <row r="985">
      <c r="A985" s="2" t="s">
        <v>16923</v>
      </c>
      <c r="B985" s="2" t="s">
        <v>16924</v>
      </c>
      <c r="C985" s="2">
        <v>-402.78</v>
      </c>
      <c r="D985" s="2" t="s">
        <v>69</v>
      </c>
      <c r="E985" s="2">
        <v>-22906.03</v>
      </c>
      <c r="F985" s="2" t="s">
        <v>69</v>
      </c>
    </row>
    <row r="986">
      <c r="A986" s="2" t="s">
        <v>15621</v>
      </c>
      <c r="B986" s="2" t="s">
        <v>15622</v>
      </c>
      <c r="C986" s="2">
        <v>-25.14</v>
      </c>
      <c r="D986" s="2" t="s">
        <v>69</v>
      </c>
      <c r="E986" s="2">
        <v>-7232.23</v>
      </c>
      <c r="F986" s="2" t="s">
        <v>69</v>
      </c>
    </row>
    <row r="987">
      <c r="A987" s="2" t="s">
        <v>16925</v>
      </c>
      <c r="B987" s="2" t="s">
        <v>16926</v>
      </c>
      <c r="C987" s="2">
        <v>-2238.83</v>
      </c>
      <c r="D987" s="2" t="s">
        <v>69</v>
      </c>
      <c r="E987" s="2">
        <v>-23977.83</v>
      </c>
      <c r="F987" s="2" t="s">
        <v>69</v>
      </c>
    </row>
    <row r="988">
      <c r="A988" s="2" t="s">
        <v>15627</v>
      </c>
      <c r="B988" s="2" t="s">
        <v>15628</v>
      </c>
      <c r="C988" s="2">
        <v>-45.46</v>
      </c>
      <c r="D988" s="2" t="s">
        <v>69</v>
      </c>
      <c r="E988" s="2">
        <v>-7658.44</v>
      </c>
      <c r="F988" s="2" t="s">
        <v>69</v>
      </c>
    </row>
    <row r="989">
      <c r="A989" s="2" t="s">
        <v>16927</v>
      </c>
      <c r="B989" s="2" t="s">
        <v>16928</v>
      </c>
      <c r="C989" s="2">
        <v>-236.81</v>
      </c>
      <c r="D989" s="2" t="s">
        <v>69</v>
      </c>
      <c r="E989" s="2">
        <v>-8330.88</v>
      </c>
      <c r="F989" s="2" t="s">
        <v>69</v>
      </c>
    </row>
    <row r="990">
      <c r="A990" s="2" t="s">
        <v>12392</v>
      </c>
      <c r="B990" s="2" t="s">
        <v>16929</v>
      </c>
      <c r="C990" s="2">
        <v>-59.12</v>
      </c>
      <c r="D990" s="2" t="s">
        <v>69</v>
      </c>
      <c r="E990" s="2">
        <v>-8234.98</v>
      </c>
      <c r="F990" s="2" t="s">
        <v>69</v>
      </c>
    </row>
    <row r="991">
      <c r="A991" s="2" t="s">
        <v>16930</v>
      </c>
      <c r="B991" s="2" t="s">
        <v>16931</v>
      </c>
      <c r="C991" s="2">
        <v>-816.13</v>
      </c>
      <c r="D991" s="2" t="s">
        <v>69</v>
      </c>
      <c r="E991" s="2">
        <v>-22606.83</v>
      </c>
      <c r="F991" s="2" t="s">
        <v>69</v>
      </c>
    </row>
    <row r="992">
      <c r="A992" s="2" t="s">
        <v>16932</v>
      </c>
      <c r="B992" s="2" t="s">
        <v>16933</v>
      </c>
      <c r="C992" s="2">
        <v>-524.63</v>
      </c>
      <c r="D992" s="2" t="s">
        <v>69</v>
      </c>
      <c r="E992" s="2">
        <v>-8037.28</v>
      </c>
      <c r="F992" s="2" t="s">
        <v>69</v>
      </c>
    </row>
    <row r="993">
      <c r="A993" s="2" t="s">
        <v>16934</v>
      </c>
      <c r="B993" s="2" t="s">
        <v>16935</v>
      </c>
      <c r="C993" s="2">
        <v>-104.84</v>
      </c>
      <c r="D993" s="2" t="s">
        <v>69</v>
      </c>
      <c r="E993" s="2">
        <v>-4540.65</v>
      </c>
      <c r="F993" s="2" t="s">
        <v>69</v>
      </c>
    </row>
    <row r="994">
      <c r="A994" s="2" t="s">
        <v>16936</v>
      </c>
      <c r="B994" s="2" t="s">
        <v>16937</v>
      </c>
      <c r="C994" s="2">
        <v>-1212.43</v>
      </c>
      <c r="D994" s="2" t="s">
        <v>69</v>
      </c>
      <c r="E994" s="2">
        <v>-10778.54</v>
      </c>
      <c r="F994" s="2" t="s">
        <v>69</v>
      </c>
    </row>
    <row r="995">
      <c r="A995" s="2" t="s">
        <v>15317</v>
      </c>
      <c r="B995" s="2" t="s">
        <v>15318</v>
      </c>
      <c r="C995" s="2">
        <v>-312.28</v>
      </c>
      <c r="D995" s="2" t="s">
        <v>69</v>
      </c>
      <c r="E995" s="2">
        <v>-14889.68</v>
      </c>
      <c r="F995" s="2" t="s">
        <v>69</v>
      </c>
    </row>
    <row r="996">
      <c r="A996" s="2" t="s">
        <v>15645</v>
      </c>
      <c r="B996" s="2" t="s">
        <v>15646</v>
      </c>
      <c r="C996" s="2">
        <v>-3.81</v>
      </c>
      <c r="D996" s="2" t="s">
        <v>69</v>
      </c>
      <c r="E996" s="2">
        <v>-13105.5</v>
      </c>
      <c r="F996" s="2" t="s">
        <v>69</v>
      </c>
    </row>
    <row r="997">
      <c r="A997" s="2" t="s">
        <v>7384</v>
      </c>
      <c r="B997" s="2" t="s">
        <v>16938</v>
      </c>
      <c r="C997" s="2">
        <v>-215.73</v>
      </c>
      <c r="D997" s="2" t="s">
        <v>69</v>
      </c>
      <c r="E997" s="2">
        <v>-23003.37</v>
      </c>
      <c r="F997" s="2" t="s">
        <v>69</v>
      </c>
    </row>
    <row r="998">
      <c r="A998" s="2" t="s">
        <v>10810</v>
      </c>
      <c r="B998" s="2" t="s">
        <v>15649</v>
      </c>
      <c r="C998" s="2">
        <v>-29.53</v>
      </c>
      <c r="D998" s="2" t="s">
        <v>69</v>
      </c>
      <c r="E998" s="2">
        <v>-7232.69</v>
      </c>
      <c r="F998" s="2" t="s">
        <v>69</v>
      </c>
    </row>
    <row r="999">
      <c r="A999" s="2" t="s">
        <v>16939</v>
      </c>
      <c r="B999" s="2" t="s">
        <v>16940</v>
      </c>
      <c r="C999" s="2">
        <v>-205</v>
      </c>
      <c r="D999" s="2" t="s">
        <v>69</v>
      </c>
      <c r="E999" s="2">
        <v>-4382.89</v>
      </c>
      <c r="F999" s="2" t="s">
        <v>69</v>
      </c>
    </row>
    <row r="1000">
      <c r="A1000" s="2" t="s">
        <v>15650</v>
      </c>
      <c r="B1000" s="2" t="s">
        <v>15651</v>
      </c>
      <c r="C1000" s="2">
        <v>-124.25</v>
      </c>
      <c r="D1000" s="2" t="s">
        <v>69</v>
      </c>
      <c r="E1000" s="2">
        <v>-9944.86</v>
      </c>
      <c r="F1000" s="2" t="s">
        <v>69</v>
      </c>
    </row>
    <row r="1001">
      <c r="A1001" s="2" t="s">
        <v>7388</v>
      </c>
      <c r="B1001" s="2" t="s">
        <v>16941</v>
      </c>
      <c r="C1001" s="2">
        <v>-147.73</v>
      </c>
      <c r="D1001" s="2" t="s">
        <v>69</v>
      </c>
      <c r="E1001" s="2">
        <v>-9265.52</v>
      </c>
      <c r="F1001" s="2" t="s">
        <v>69</v>
      </c>
    </row>
    <row r="1002">
      <c r="A1002" s="2" t="s">
        <v>14863</v>
      </c>
      <c r="B1002" s="2" t="s">
        <v>14864</v>
      </c>
      <c r="C1002" s="2">
        <v>-327.1</v>
      </c>
      <c r="D1002" s="2" t="s">
        <v>69</v>
      </c>
      <c r="E1002" s="2">
        <v>-6937.77</v>
      </c>
      <c r="F1002" s="2" t="s">
        <v>69</v>
      </c>
    </row>
    <row r="1003">
      <c r="A1003" s="2" t="s">
        <v>15321</v>
      </c>
      <c r="B1003" s="2" t="s">
        <v>15322</v>
      </c>
      <c r="C1003" s="2">
        <v>-51.59</v>
      </c>
      <c r="D1003" s="2" t="s">
        <v>69</v>
      </c>
      <c r="E1003" s="2">
        <v>-8523.65</v>
      </c>
      <c r="F1003" s="2" t="s">
        <v>69</v>
      </c>
    </row>
    <row r="1004">
      <c r="A1004" s="2" t="s">
        <v>16942</v>
      </c>
      <c r="B1004" s="2" t="s">
        <v>16943</v>
      </c>
      <c r="C1004" s="2">
        <v>-639.08</v>
      </c>
      <c r="D1004" s="2" t="s">
        <v>69</v>
      </c>
      <c r="E1004" s="2">
        <v>-11113.54</v>
      </c>
      <c r="F1004" s="2" t="s">
        <v>69</v>
      </c>
    </row>
    <row r="1005">
      <c r="A1005" s="2" t="s">
        <v>15667</v>
      </c>
      <c r="B1005" s="2" t="s">
        <v>15668</v>
      </c>
      <c r="C1005" s="2">
        <v>-68.13</v>
      </c>
      <c r="D1005" s="2" t="s">
        <v>69</v>
      </c>
      <c r="E1005" s="2">
        <v>-10500.54</v>
      </c>
      <c r="F1005" s="2" t="s">
        <v>69</v>
      </c>
    </row>
    <row r="1006">
      <c r="A1006" s="2" t="s">
        <v>15323</v>
      </c>
      <c r="B1006" s="2" t="s">
        <v>15324</v>
      </c>
      <c r="C1006" s="2">
        <v>-32.17</v>
      </c>
      <c r="D1006" s="2" t="s">
        <v>69</v>
      </c>
      <c r="E1006" s="2">
        <v>-8006.41</v>
      </c>
      <c r="F1006" s="2" t="s">
        <v>69</v>
      </c>
    </row>
    <row r="1007">
      <c r="A1007" s="2" t="s">
        <v>7406</v>
      </c>
      <c r="B1007" s="2" t="s">
        <v>16944</v>
      </c>
      <c r="C1007" s="2">
        <v>-132.03</v>
      </c>
      <c r="D1007" s="2" t="s">
        <v>69</v>
      </c>
      <c r="E1007" s="2">
        <v>-7881.03</v>
      </c>
      <c r="F1007" s="2" t="s">
        <v>69</v>
      </c>
    </row>
    <row r="1008">
      <c r="A1008" s="2" t="s">
        <v>16945</v>
      </c>
      <c r="B1008" s="2" t="s">
        <v>16946</v>
      </c>
      <c r="C1008" s="2">
        <v>-59.6</v>
      </c>
      <c r="D1008" s="2" t="s">
        <v>69</v>
      </c>
      <c r="E1008" s="2">
        <v>-7956.13</v>
      </c>
      <c r="F1008" s="2" t="s">
        <v>69</v>
      </c>
    </row>
    <row r="1009">
      <c r="A1009" s="2" t="s">
        <v>15325</v>
      </c>
      <c r="B1009" s="2" t="s">
        <v>15326</v>
      </c>
      <c r="C1009" s="2">
        <v>-315.56</v>
      </c>
      <c r="D1009" s="2" t="s">
        <v>69</v>
      </c>
      <c r="E1009" s="2">
        <v>-21587.36</v>
      </c>
      <c r="F1009" s="2" t="s">
        <v>69</v>
      </c>
    </row>
    <row r="1010">
      <c r="A1010" s="2" t="s">
        <v>14865</v>
      </c>
      <c r="B1010" s="2" t="s">
        <v>14866</v>
      </c>
      <c r="C1010" s="2">
        <v>-526.53</v>
      </c>
      <c r="D1010" s="2" t="s">
        <v>69</v>
      </c>
      <c r="E1010" s="2">
        <v>-8619.34</v>
      </c>
      <c r="F1010" s="2" t="s">
        <v>69</v>
      </c>
    </row>
    <row r="1011">
      <c r="A1011" s="2" t="s">
        <v>7414</v>
      </c>
      <c r="B1011" s="2" t="s">
        <v>15674</v>
      </c>
      <c r="C1011" s="2">
        <v>-434.43</v>
      </c>
      <c r="D1011" s="2" t="s">
        <v>69</v>
      </c>
      <c r="E1011" s="2">
        <v>-23155.27</v>
      </c>
      <c r="F1011" s="2" t="s">
        <v>69</v>
      </c>
    </row>
    <row r="1012">
      <c r="A1012" s="2" t="s">
        <v>16947</v>
      </c>
      <c r="B1012" s="2" t="s">
        <v>16948</v>
      </c>
      <c r="C1012" s="2">
        <v>-472.09</v>
      </c>
      <c r="D1012" s="2" t="s">
        <v>69</v>
      </c>
      <c r="E1012" s="2">
        <v>-6146.67</v>
      </c>
      <c r="F1012" s="2" t="s">
        <v>69</v>
      </c>
    </row>
    <row r="1013">
      <c r="A1013" s="2" t="s">
        <v>7428</v>
      </c>
      <c r="B1013" s="2" t="s">
        <v>16949</v>
      </c>
      <c r="C1013" s="2">
        <v>-539.92</v>
      </c>
      <c r="D1013" s="2" t="s">
        <v>69</v>
      </c>
      <c r="E1013" s="2">
        <v>-32389.86</v>
      </c>
      <c r="F1013" s="2" t="s">
        <v>69</v>
      </c>
    </row>
    <row r="1014">
      <c r="A1014" s="2" t="s">
        <v>12440</v>
      </c>
      <c r="B1014" s="2" t="s">
        <v>14871</v>
      </c>
      <c r="C1014" s="2">
        <v>-33.74</v>
      </c>
      <c r="D1014" s="2" t="s">
        <v>69</v>
      </c>
      <c r="E1014" s="2">
        <v>-8056.82</v>
      </c>
      <c r="F1014" s="2" t="s">
        <v>69</v>
      </c>
    </row>
    <row r="1015">
      <c r="A1015" s="2" t="s">
        <v>10827</v>
      </c>
      <c r="B1015" s="2" t="s">
        <v>15684</v>
      </c>
      <c r="C1015" s="2">
        <v>-131.21</v>
      </c>
      <c r="D1015" s="2" t="s">
        <v>69</v>
      </c>
      <c r="E1015" s="2">
        <v>-8292.7</v>
      </c>
      <c r="F1015" s="2" t="s">
        <v>69</v>
      </c>
    </row>
    <row r="1016">
      <c r="A1016" s="2" t="s">
        <v>16950</v>
      </c>
      <c r="B1016" s="2" t="s">
        <v>14874</v>
      </c>
      <c r="C1016" s="2">
        <v>-234.59</v>
      </c>
      <c r="D1016" s="2" t="s">
        <v>69</v>
      </c>
      <c r="E1016" s="2">
        <v>-32315.22</v>
      </c>
      <c r="F1016" s="2" t="s">
        <v>69</v>
      </c>
    </row>
    <row r="1017">
      <c r="A1017" s="2" t="s">
        <v>15690</v>
      </c>
      <c r="B1017" s="2" t="s">
        <v>15691</v>
      </c>
      <c r="C1017" s="2">
        <v>-173.61</v>
      </c>
      <c r="D1017" s="2" t="s">
        <v>69</v>
      </c>
      <c r="E1017" s="2">
        <v>-23777.82</v>
      </c>
      <c r="F1017" s="2" t="s">
        <v>69</v>
      </c>
    </row>
    <row r="1018">
      <c r="A1018" s="2" t="s">
        <v>16951</v>
      </c>
      <c r="B1018" s="2" t="s">
        <v>16952</v>
      </c>
      <c r="C1018" s="2">
        <v>-1825.13</v>
      </c>
      <c r="D1018" s="2" t="s">
        <v>69</v>
      </c>
      <c r="E1018" s="2">
        <v>-7136.27</v>
      </c>
      <c r="F1018" s="2" t="s">
        <v>69</v>
      </c>
    </row>
    <row r="1019">
      <c r="A1019" s="2" t="s">
        <v>16953</v>
      </c>
      <c r="B1019" s="2" t="s">
        <v>16954</v>
      </c>
      <c r="C1019" s="2">
        <v>-2556.37</v>
      </c>
      <c r="D1019" s="2" t="s">
        <v>69</v>
      </c>
      <c r="E1019" s="2">
        <v>-21652.45</v>
      </c>
      <c r="F1019" s="2" t="s">
        <v>69</v>
      </c>
    </row>
    <row r="1020">
      <c r="A1020" s="2" t="s">
        <v>7444</v>
      </c>
      <c r="B1020" s="2" t="s">
        <v>15692</v>
      </c>
      <c r="C1020" s="2">
        <v>-52.58</v>
      </c>
      <c r="D1020" s="2" t="s">
        <v>69</v>
      </c>
      <c r="E1020" s="2">
        <v>-7405.45</v>
      </c>
      <c r="F1020" s="2" t="s">
        <v>69</v>
      </c>
    </row>
    <row r="1021">
      <c r="A1021" s="2" t="s">
        <v>16955</v>
      </c>
      <c r="B1021" s="2" t="s">
        <v>15705</v>
      </c>
      <c r="C1021" s="2">
        <v>-1067.98</v>
      </c>
      <c r="D1021" s="2" t="s">
        <v>69</v>
      </c>
      <c r="E1021" s="2">
        <v>-8095.26</v>
      </c>
      <c r="F1021" s="2" t="s">
        <v>69</v>
      </c>
    </row>
    <row r="1022">
      <c r="A1022" s="2" t="s">
        <v>7464</v>
      </c>
      <c r="B1022" s="2" t="s">
        <v>16956</v>
      </c>
      <c r="C1022" s="2">
        <v>-151.11</v>
      </c>
      <c r="D1022" s="2" t="s">
        <v>69</v>
      </c>
      <c r="E1022" s="2">
        <v>-9609.01</v>
      </c>
      <c r="F1022" s="2" t="s">
        <v>69</v>
      </c>
    </row>
    <row r="1023">
      <c r="A1023" s="2" t="s">
        <v>15706</v>
      </c>
      <c r="B1023" s="2" t="s">
        <v>15707</v>
      </c>
      <c r="C1023" s="2">
        <v>-62.37</v>
      </c>
      <c r="D1023" s="2" t="s">
        <v>69</v>
      </c>
      <c r="E1023" s="2">
        <v>-22598.08</v>
      </c>
      <c r="F1023" s="2" t="s">
        <v>69</v>
      </c>
    </row>
    <row r="1024">
      <c r="A1024" s="2" t="s">
        <v>16957</v>
      </c>
      <c r="B1024" s="2" t="s">
        <v>16958</v>
      </c>
      <c r="C1024" s="2">
        <v>-3264.53</v>
      </c>
      <c r="D1024" s="2" t="s">
        <v>69</v>
      </c>
      <c r="E1024" s="2">
        <v>-22100.85</v>
      </c>
      <c r="F1024" s="2" t="s">
        <v>69</v>
      </c>
    </row>
    <row r="1025">
      <c r="A1025" s="2" t="s">
        <v>7474</v>
      </c>
      <c r="B1025" s="2" t="s">
        <v>16959</v>
      </c>
      <c r="C1025" s="2">
        <v>-76.68</v>
      </c>
      <c r="D1025" s="2" t="s">
        <v>69</v>
      </c>
      <c r="E1025" s="2">
        <v>-8224.39</v>
      </c>
      <c r="F1025" s="2" t="s">
        <v>69</v>
      </c>
    </row>
    <row r="1026">
      <c r="A1026" s="2" t="s">
        <v>16960</v>
      </c>
      <c r="B1026" s="2" t="s">
        <v>16961</v>
      </c>
      <c r="C1026" s="2">
        <v>-534.03</v>
      </c>
      <c r="D1026" s="2" t="s">
        <v>69</v>
      </c>
      <c r="E1026" s="2">
        <v>-8330.81</v>
      </c>
      <c r="F1026" s="2" t="s">
        <v>69</v>
      </c>
    </row>
    <row r="1027">
      <c r="A1027" s="2" t="s">
        <v>16962</v>
      </c>
      <c r="B1027" s="2" t="s">
        <v>16963</v>
      </c>
      <c r="C1027" s="2">
        <v>-58.7</v>
      </c>
      <c r="D1027" s="2" t="s">
        <v>69</v>
      </c>
      <c r="E1027" s="2">
        <v>-8222.87</v>
      </c>
      <c r="F1027" s="2" t="s">
        <v>69</v>
      </c>
    </row>
    <row r="1028">
      <c r="A1028" s="2" t="s">
        <v>16964</v>
      </c>
      <c r="B1028" s="2" t="s">
        <v>16965</v>
      </c>
      <c r="C1028" s="2">
        <v>-372.92</v>
      </c>
      <c r="D1028" s="2" t="s">
        <v>69</v>
      </c>
      <c r="E1028" s="2">
        <v>-11157.64</v>
      </c>
      <c r="F1028" s="2" t="s">
        <v>69</v>
      </c>
    </row>
    <row r="1029">
      <c r="A1029" s="2" t="s">
        <v>16966</v>
      </c>
      <c r="B1029" s="2" t="s">
        <v>16967</v>
      </c>
      <c r="C1029" s="2">
        <v>-1244.55</v>
      </c>
      <c r="D1029" s="2" t="s">
        <v>69</v>
      </c>
      <c r="E1029" s="2">
        <v>-6994.37</v>
      </c>
      <c r="F1029" s="2" t="s">
        <v>69</v>
      </c>
    </row>
    <row r="1030">
      <c r="A1030" s="2" t="s">
        <v>16968</v>
      </c>
      <c r="B1030" s="2" t="s">
        <v>16969</v>
      </c>
      <c r="C1030" s="2">
        <v>-326.68</v>
      </c>
      <c r="D1030" s="2" t="s">
        <v>69</v>
      </c>
      <c r="E1030" s="2">
        <v>-8186.48</v>
      </c>
      <c r="F1030" s="2" t="s">
        <v>69</v>
      </c>
    </row>
    <row r="1031">
      <c r="A1031" s="2" t="s">
        <v>7509</v>
      </c>
      <c r="B1031" s="2" t="s">
        <v>16970</v>
      </c>
      <c r="C1031" s="2">
        <v>-460.97</v>
      </c>
      <c r="D1031" s="2" t="s">
        <v>69</v>
      </c>
      <c r="E1031" s="2">
        <v>-8071.63</v>
      </c>
      <c r="F1031" s="2" t="s">
        <v>69</v>
      </c>
    </row>
    <row r="1032">
      <c r="A1032" s="2" t="s">
        <v>16971</v>
      </c>
      <c r="B1032" s="2" t="s">
        <v>16972</v>
      </c>
      <c r="C1032" s="2">
        <v>-2615.61</v>
      </c>
      <c r="D1032" s="2" t="s">
        <v>69</v>
      </c>
      <c r="E1032" s="2">
        <v>-23200.42</v>
      </c>
      <c r="F1032" s="2" t="s">
        <v>69</v>
      </c>
    </row>
    <row r="1033">
      <c r="A1033" s="2" t="s">
        <v>14879</v>
      </c>
      <c r="B1033" s="2" t="s">
        <v>14880</v>
      </c>
      <c r="C1033" s="2">
        <v>-551.78</v>
      </c>
      <c r="D1033" s="2" t="s">
        <v>69</v>
      </c>
      <c r="E1033" s="2">
        <v>-8580.18</v>
      </c>
      <c r="F1033" s="2" t="s">
        <v>69</v>
      </c>
    </row>
    <row r="1034">
      <c r="A1034" s="2" t="s">
        <v>16973</v>
      </c>
      <c r="B1034" s="2" t="s">
        <v>16974</v>
      </c>
      <c r="C1034" s="2">
        <v>-4430.87</v>
      </c>
      <c r="D1034" s="2" t="s">
        <v>69</v>
      </c>
      <c r="E1034" s="2">
        <v>-6380.45</v>
      </c>
      <c r="F1034" s="2" t="s">
        <v>69</v>
      </c>
    </row>
    <row r="1035">
      <c r="A1035" s="2" t="s">
        <v>16975</v>
      </c>
      <c r="B1035" s="2" t="s">
        <v>16976</v>
      </c>
      <c r="C1035" s="2">
        <v>-1172.66</v>
      </c>
      <c r="D1035" s="2" t="s">
        <v>69</v>
      </c>
      <c r="E1035" s="2">
        <v>-25141.83</v>
      </c>
      <c r="F1035" s="2" t="s">
        <v>69</v>
      </c>
    </row>
    <row r="1036">
      <c r="A1036" s="2" t="s">
        <v>15722</v>
      </c>
      <c r="B1036" s="2" t="s">
        <v>15723</v>
      </c>
      <c r="C1036" s="2">
        <v>-34.87</v>
      </c>
      <c r="D1036" s="2" t="s">
        <v>69</v>
      </c>
      <c r="E1036" s="2">
        <v>-7331.08</v>
      </c>
      <c r="F1036" s="2" t="s">
        <v>69</v>
      </c>
    </row>
    <row r="1037">
      <c r="A1037" s="2" t="s">
        <v>16977</v>
      </c>
      <c r="B1037" s="2" t="s">
        <v>15725</v>
      </c>
      <c r="C1037" s="2">
        <v>-651.72</v>
      </c>
      <c r="D1037" s="2" t="s">
        <v>69</v>
      </c>
      <c r="E1037" s="2">
        <v>-25514.68</v>
      </c>
      <c r="F1037" s="2" t="s">
        <v>69</v>
      </c>
    </row>
    <row r="1038">
      <c r="A1038" s="2" t="s">
        <v>14887</v>
      </c>
      <c r="B1038" s="2" t="s">
        <v>14888</v>
      </c>
      <c r="C1038" s="2">
        <v>-94.04</v>
      </c>
      <c r="D1038" s="2" t="s">
        <v>69</v>
      </c>
      <c r="E1038" s="2">
        <v>-7325.09</v>
      </c>
      <c r="F1038" s="2" t="s">
        <v>69</v>
      </c>
    </row>
    <row r="1039">
      <c r="A1039" s="2" t="s">
        <v>7556</v>
      </c>
      <c r="B1039" s="2" t="s">
        <v>16978</v>
      </c>
      <c r="C1039" s="2">
        <v>-59.01</v>
      </c>
      <c r="D1039" s="2" t="s">
        <v>69</v>
      </c>
      <c r="E1039" s="2">
        <v>-10432.95</v>
      </c>
      <c r="F1039" s="2" t="s">
        <v>69</v>
      </c>
    </row>
    <row r="1040">
      <c r="A1040" s="2" t="s">
        <v>16979</v>
      </c>
      <c r="B1040" s="2" t="s">
        <v>12500</v>
      </c>
      <c r="C1040" s="2">
        <v>-130.97</v>
      </c>
      <c r="D1040" s="2" t="s">
        <v>69</v>
      </c>
      <c r="E1040" s="2">
        <v>-8304.81</v>
      </c>
      <c r="F1040" s="2" t="s">
        <v>69</v>
      </c>
    </row>
    <row r="1041">
      <c r="A1041" s="2" t="s">
        <v>7560</v>
      </c>
      <c r="B1041" s="2" t="s">
        <v>16980</v>
      </c>
      <c r="C1041" s="2">
        <v>-101.14</v>
      </c>
      <c r="D1041" s="2" t="s">
        <v>69</v>
      </c>
      <c r="E1041" s="2">
        <v>-4692.09</v>
      </c>
      <c r="F1041" s="2" t="s">
        <v>69</v>
      </c>
    </row>
    <row r="1042">
      <c r="A1042" s="2" t="s">
        <v>16981</v>
      </c>
      <c r="B1042" s="2" t="s">
        <v>16982</v>
      </c>
      <c r="C1042" s="2">
        <v>-194.95</v>
      </c>
      <c r="D1042" s="2" t="s">
        <v>69</v>
      </c>
      <c r="E1042" s="2">
        <v>-8277.44</v>
      </c>
      <c r="F1042" s="2" t="s">
        <v>69</v>
      </c>
    </row>
    <row r="1043">
      <c r="A1043" s="2" t="s">
        <v>7574</v>
      </c>
      <c r="B1043" s="2" t="s">
        <v>16983</v>
      </c>
      <c r="C1043" s="2">
        <v>-232.05</v>
      </c>
      <c r="D1043" s="2" t="s">
        <v>69</v>
      </c>
      <c r="E1043" s="2">
        <v>-22768.28</v>
      </c>
      <c r="F1043" s="2" t="s">
        <v>69</v>
      </c>
    </row>
    <row r="1044">
      <c r="A1044" s="2" t="s">
        <v>7576</v>
      </c>
      <c r="B1044" s="2" t="s">
        <v>15734</v>
      </c>
      <c r="C1044" s="2">
        <v>-57.91</v>
      </c>
      <c r="D1044" s="2" t="s">
        <v>69</v>
      </c>
      <c r="E1044" s="2">
        <v>-7600.66</v>
      </c>
      <c r="F1044" s="2" t="s">
        <v>69</v>
      </c>
    </row>
    <row r="1045">
      <c r="A1045" s="2" t="s">
        <v>15735</v>
      </c>
      <c r="B1045" s="2" t="s">
        <v>15736</v>
      </c>
      <c r="C1045" s="2">
        <v>-91.7</v>
      </c>
      <c r="D1045" s="2" t="s">
        <v>69</v>
      </c>
      <c r="E1045" s="2">
        <v>-7429.74</v>
      </c>
      <c r="F1045" s="2" t="s">
        <v>69</v>
      </c>
    </row>
    <row r="1046">
      <c r="A1046" s="2" t="s">
        <v>7588</v>
      </c>
      <c r="B1046" s="2" t="s">
        <v>16984</v>
      </c>
      <c r="C1046" s="2">
        <v>-69.73</v>
      </c>
      <c r="D1046" s="2" t="s">
        <v>69</v>
      </c>
      <c r="E1046" s="2">
        <v>-4353.08</v>
      </c>
      <c r="F1046" s="2" t="s">
        <v>69</v>
      </c>
    </row>
    <row r="1047">
      <c r="A1047" s="2" t="s">
        <v>14889</v>
      </c>
      <c r="B1047" s="2" t="s">
        <v>14890</v>
      </c>
      <c r="C1047" s="2">
        <v>-236.09</v>
      </c>
      <c r="D1047" s="2" t="s">
        <v>69</v>
      </c>
      <c r="E1047" s="2">
        <v>-32561.76</v>
      </c>
      <c r="F1047" s="2" t="s">
        <v>69</v>
      </c>
    </row>
    <row r="1048">
      <c r="A1048" s="2" t="s">
        <v>16985</v>
      </c>
      <c r="B1048" s="2" t="s">
        <v>16986</v>
      </c>
      <c r="C1048" s="2">
        <v>-66.83</v>
      </c>
      <c r="D1048" s="2" t="s">
        <v>69</v>
      </c>
      <c r="E1048" s="2">
        <v>-4662.47</v>
      </c>
      <c r="F1048" s="2" t="s">
        <v>69</v>
      </c>
    </row>
    <row r="1049">
      <c r="A1049" s="2" t="s">
        <v>15737</v>
      </c>
      <c r="B1049" s="2" t="s">
        <v>15738</v>
      </c>
      <c r="C1049" s="2">
        <v>-111.43</v>
      </c>
      <c r="D1049" s="2" t="s">
        <v>69</v>
      </c>
      <c r="E1049" s="2">
        <v>-4594.42</v>
      </c>
      <c r="F1049" s="2" t="s">
        <v>69</v>
      </c>
    </row>
    <row r="1050">
      <c r="A1050" s="2" t="s">
        <v>7595</v>
      </c>
      <c r="B1050" s="2" t="s">
        <v>16987</v>
      </c>
      <c r="C1050" s="2">
        <v>-54.27</v>
      </c>
      <c r="D1050" s="2" t="s">
        <v>69</v>
      </c>
      <c r="E1050" s="2">
        <v>-4570.46</v>
      </c>
      <c r="F1050" s="2" t="s">
        <v>69</v>
      </c>
    </row>
    <row r="1051">
      <c r="A1051" s="2" t="s">
        <v>16988</v>
      </c>
      <c r="B1051" s="2" t="s">
        <v>16989</v>
      </c>
      <c r="C1051" s="2">
        <v>-92.19</v>
      </c>
      <c r="D1051" s="2" t="s">
        <v>69</v>
      </c>
      <c r="E1051" s="2">
        <v>-11866.33</v>
      </c>
      <c r="F1051" s="2" t="s">
        <v>69</v>
      </c>
    </row>
    <row r="1052">
      <c r="A1052" s="2" t="s">
        <v>16990</v>
      </c>
      <c r="B1052" s="2" t="s">
        <v>13638</v>
      </c>
      <c r="C1052" s="2">
        <v>-181.97</v>
      </c>
      <c r="D1052" s="2" t="s">
        <v>69</v>
      </c>
      <c r="E1052" s="2">
        <v>-8154.1</v>
      </c>
      <c r="F1052" s="2" t="s">
        <v>69</v>
      </c>
    </row>
    <row r="1053">
      <c r="A1053" s="2" t="s">
        <v>14892</v>
      </c>
      <c r="B1053" s="2" t="s">
        <v>14893</v>
      </c>
      <c r="C1053" s="2">
        <v>-108.66</v>
      </c>
      <c r="D1053" s="2" t="s">
        <v>69</v>
      </c>
      <c r="E1053" s="2">
        <v>-17113.44</v>
      </c>
      <c r="F1053" s="2" t="s">
        <v>69</v>
      </c>
    </row>
    <row r="1054">
      <c r="A1054" s="2" t="s">
        <v>7669</v>
      </c>
      <c r="B1054" s="2" t="s">
        <v>15753</v>
      </c>
      <c r="C1054" s="2">
        <v>-18.05</v>
      </c>
      <c r="D1054" s="2" t="s">
        <v>69</v>
      </c>
      <c r="E1054" s="2">
        <v>-8125.47</v>
      </c>
      <c r="F1054" s="2" t="s">
        <v>69</v>
      </c>
    </row>
    <row r="1055">
      <c r="A1055" s="2" t="s">
        <v>14894</v>
      </c>
      <c r="B1055" s="2" t="s">
        <v>14895</v>
      </c>
      <c r="C1055" s="2">
        <v>-449.59</v>
      </c>
      <c r="D1055" s="2" t="s">
        <v>69</v>
      </c>
      <c r="E1055" s="2">
        <v>-7107.97</v>
      </c>
      <c r="F1055" s="2" t="s">
        <v>69</v>
      </c>
    </row>
    <row r="1056">
      <c r="A1056" s="2" t="s">
        <v>16991</v>
      </c>
      <c r="B1056" s="2" t="s">
        <v>16992</v>
      </c>
      <c r="C1056" s="2">
        <v>-509.01</v>
      </c>
      <c r="D1056" s="2" t="s">
        <v>69</v>
      </c>
      <c r="E1056" s="2">
        <v>-6724.07</v>
      </c>
      <c r="F1056" s="2" t="s">
        <v>69</v>
      </c>
    </row>
    <row r="1057">
      <c r="A1057" s="2" t="s">
        <v>16993</v>
      </c>
      <c r="B1057" s="2" t="s">
        <v>16994</v>
      </c>
      <c r="C1057" s="2">
        <v>-82.14</v>
      </c>
      <c r="D1057" s="2" t="s">
        <v>69</v>
      </c>
      <c r="E1057" s="2">
        <v>-7974.62</v>
      </c>
      <c r="F1057" s="2" t="s">
        <v>69</v>
      </c>
    </row>
    <row r="1058">
      <c r="A1058" s="2" t="s">
        <v>16995</v>
      </c>
      <c r="B1058" s="2" t="s">
        <v>16996</v>
      </c>
      <c r="C1058" s="2">
        <v>-1987.91</v>
      </c>
      <c r="D1058" s="2" t="s">
        <v>69</v>
      </c>
      <c r="E1058" s="2">
        <v>-7673.32</v>
      </c>
      <c r="F1058" s="2" t="s">
        <v>69</v>
      </c>
    </row>
    <row r="1059">
      <c r="A1059" s="2" t="s">
        <v>15762</v>
      </c>
      <c r="B1059" s="2" t="s">
        <v>15763</v>
      </c>
      <c r="C1059" s="2">
        <v>-9.63</v>
      </c>
      <c r="D1059" s="2" t="s">
        <v>69</v>
      </c>
      <c r="E1059" s="2">
        <v>-8428.88</v>
      </c>
      <c r="F1059" s="2" t="s">
        <v>69</v>
      </c>
    </row>
    <row r="1060">
      <c r="A1060" s="2" t="s">
        <v>10904</v>
      </c>
      <c r="B1060" s="2" t="s">
        <v>14898</v>
      </c>
      <c r="C1060" s="2">
        <v>-329.74</v>
      </c>
      <c r="D1060" s="2" t="s">
        <v>69</v>
      </c>
      <c r="E1060" s="2">
        <v>-8860.23</v>
      </c>
      <c r="F1060" s="2" t="s">
        <v>69</v>
      </c>
    </row>
    <row r="1061">
      <c r="A1061" s="2" t="s">
        <v>7685</v>
      </c>
      <c r="B1061" s="2" t="s">
        <v>16997</v>
      </c>
      <c r="C1061" s="2">
        <v>-308.42</v>
      </c>
      <c r="D1061" s="2" t="s">
        <v>69</v>
      </c>
      <c r="E1061" s="2">
        <v>-7667.26</v>
      </c>
      <c r="F1061" s="2" t="s">
        <v>69</v>
      </c>
    </row>
    <row r="1062">
      <c r="A1062" s="2" t="s">
        <v>10908</v>
      </c>
      <c r="B1062" s="2" t="s">
        <v>16998</v>
      </c>
      <c r="C1062" s="2">
        <v>-239.59</v>
      </c>
      <c r="D1062" s="2" t="s">
        <v>69</v>
      </c>
      <c r="E1062" s="2">
        <v>-7661.93</v>
      </c>
      <c r="F1062" s="2" t="s">
        <v>69</v>
      </c>
    </row>
    <row r="1063">
      <c r="A1063" s="2" t="s">
        <v>15350</v>
      </c>
      <c r="B1063" s="2" t="s">
        <v>15351</v>
      </c>
      <c r="C1063" s="2">
        <v>-32.58</v>
      </c>
      <c r="D1063" s="2" t="s">
        <v>69</v>
      </c>
      <c r="E1063" s="2">
        <v>-7804.09</v>
      </c>
      <c r="F1063" s="2" t="s">
        <v>69</v>
      </c>
    </row>
    <row r="1064">
      <c r="A1064" s="2" t="s">
        <v>16999</v>
      </c>
      <c r="B1064" s="2" t="s">
        <v>17000</v>
      </c>
      <c r="C1064" s="2">
        <v>-160.58</v>
      </c>
      <c r="D1064" s="2" t="s">
        <v>69</v>
      </c>
      <c r="E1064" s="2">
        <v>-13496.38</v>
      </c>
      <c r="F1064" s="2" t="s">
        <v>69</v>
      </c>
    </row>
    <row r="1065">
      <c r="A1065" s="2" t="s">
        <v>17001</v>
      </c>
      <c r="B1065" s="2" t="s">
        <v>17002</v>
      </c>
      <c r="C1065" s="2">
        <v>-125.07</v>
      </c>
      <c r="D1065" s="2" t="s">
        <v>69</v>
      </c>
      <c r="E1065" s="2">
        <v>-7624.15</v>
      </c>
      <c r="F1065" s="2" t="s">
        <v>69</v>
      </c>
    </row>
    <row r="1066">
      <c r="A1066" s="2" t="s">
        <v>17003</v>
      </c>
      <c r="B1066" s="2" t="s">
        <v>17004</v>
      </c>
      <c r="C1066" s="2">
        <v>-284.5</v>
      </c>
      <c r="D1066" s="2" t="s">
        <v>69</v>
      </c>
      <c r="E1066" s="2">
        <v>-4594.75</v>
      </c>
      <c r="F1066" s="2" t="s">
        <v>69</v>
      </c>
    </row>
    <row r="1067">
      <c r="A1067" s="2" t="s">
        <v>10922</v>
      </c>
      <c r="B1067" s="2" t="s">
        <v>15352</v>
      </c>
      <c r="C1067" s="2">
        <v>-174.7</v>
      </c>
      <c r="D1067" s="2" t="s">
        <v>69</v>
      </c>
      <c r="E1067" s="2">
        <v>-7955.93</v>
      </c>
      <c r="F1067" s="2" t="s">
        <v>69</v>
      </c>
    </row>
    <row r="1068">
      <c r="A1068" s="2" t="s">
        <v>17005</v>
      </c>
      <c r="B1068" s="2" t="s">
        <v>17006</v>
      </c>
      <c r="C1068" s="2">
        <v>-381.27</v>
      </c>
      <c r="D1068" s="2" t="s">
        <v>69</v>
      </c>
      <c r="E1068" s="2">
        <v>-8933.15</v>
      </c>
      <c r="F1068" s="2" t="s">
        <v>69</v>
      </c>
    </row>
    <row r="1069">
      <c r="A1069" s="2" t="s">
        <v>17007</v>
      </c>
      <c r="B1069" s="2" t="s">
        <v>17008</v>
      </c>
      <c r="C1069" s="2">
        <v>-254.87</v>
      </c>
      <c r="D1069" s="2" t="s">
        <v>69</v>
      </c>
      <c r="E1069" s="2">
        <v>-10689.3</v>
      </c>
      <c r="F1069" s="2" t="s">
        <v>69</v>
      </c>
    </row>
    <row r="1070">
      <c r="A1070" s="2" t="s">
        <v>17009</v>
      </c>
      <c r="B1070" s="2" t="s">
        <v>17010</v>
      </c>
      <c r="C1070" s="2">
        <v>-287.39</v>
      </c>
      <c r="D1070" s="2" t="s">
        <v>69</v>
      </c>
      <c r="E1070" s="2">
        <v>-4296.48</v>
      </c>
      <c r="F1070" s="2" t="s">
        <v>69</v>
      </c>
    </row>
    <row r="1071">
      <c r="A1071" s="2" t="s">
        <v>7743</v>
      </c>
      <c r="B1071" s="2" t="s">
        <v>17011</v>
      </c>
      <c r="C1071" s="2">
        <v>-219.37</v>
      </c>
      <c r="D1071" s="2" t="s">
        <v>69</v>
      </c>
      <c r="E1071" s="2">
        <v>-20901.7</v>
      </c>
      <c r="F1071" s="2" t="s">
        <v>69</v>
      </c>
    </row>
    <row r="1072">
      <c r="A1072" s="2" t="s">
        <v>15782</v>
      </c>
      <c r="B1072" s="2" t="s">
        <v>15783</v>
      </c>
      <c r="C1072" s="2">
        <v>-162.37</v>
      </c>
      <c r="D1072" s="2" t="s">
        <v>69</v>
      </c>
      <c r="E1072" s="2">
        <v>-8628.3</v>
      </c>
      <c r="F1072" s="2" t="s">
        <v>69</v>
      </c>
    </row>
    <row r="1073">
      <c r="A1073" s="2" t="s">
        <v>7753</v>
      </c>
      <c r="B1073" s="2" t="s">
        <v>17012</v>
      </c>
      <c r="C1073" s="2">
        <v>-99.64</v>
      </c>
      <c r="D1073" s="2" t="s">
        <v>69</v>
      </c>
      <c r="E1073" s="2">
        <v>-4203.74</v>
      </c>
      <c r="F1073" s="2" t="s">
        <v>69</v>
      </c>
    </row>
    <row r="1074">
      <c r="A1074" s="2" t="s">
        <v>17013</v>
      </c>
      <c r="B1074" s="2" t="s">
        <v>17014</v>
      </c>
      <c r="C1074" s="2">
        <v>-39.85</v>
      </c>
      <c r="D1074" s="2" t="s">
        <v>69</v>
      </c>
      <c r="E1074" s="2">
        <v>-12885.88</v>
      </c>
      <c r="F1074" s="2" t="s">
        <v>69</v>
      </c>
    </row>
    <row r="1075">
      <c r="A1075" s="2" t="s">
        <v>10938</v>
      </c>
      <c r="B1075" s="2" t="s">
        <v>15793</v>
      </c>
      <c r="C1075" s="2">
        <v>-15.33</v>
      </c>
      <c r="D1075" s="2" t="s">
        <v>69</v>
      </c>
      <c r="E1075" s="2">
        <v>-29327.74</v>
      </c>
      <c r="F1075" s="2" t="s">
        <v>69</v>
      </c>
    </row>
    <row r="1076">
      <c r="A1076" s="2" t="s">
        <v>7775</v>
      </c>
      <c r="B1076" s="2" t="s">
        <v>15799</v>
      </c>
      <c r="C1076" s="2">
        <v>-193.35</v>
      </c>
      <c r="D1076" s="2" t="s">
        <v>69</v>
      </c>
      <c r="E1076" s="2">
        <v>-7099.94</v>
      </c>
      <c r="F1076" s="2" t="s">
        <v>69</v>
      </c>
    </row>
    <row r="1077">
      <c r="A1077" s="2" t="s">
        <v>17015</v>
      </c>
      <c r="B1077" s="2" t="s">
        <v>17016</v>
      </c>
      <c r="C1077" s="2">
        <v>-809.65</v>
      </c>
      <c r="D1077" s="2" t="s">
        <v>69</v>
      </c>
      <c r="E1077" s="2">
        <v>-11011.2</v>
      </c>
      <c r="F1077" s="2" t="s">
        <v>69</v>
      </c>
    </row>
    <row r="1078">
      <c r="A1078" s="2" t="s">
        <v>10942</v>
      </c>
      <c r="B1078" s="2" t="s">
        <v>17017</v>
      </c>
      <c r="C1078" s="2">
        <v>-213.6</v>
      </c>
      <c r="D1078" s="2" t="s">
        <v>69</v>
      </c>
      <c r="E1078" s="2">
        <v>-13546.2</v>
      </c>
      <c r="F1078" s="2" t="s">
        <v>69</v>
      </c>
    </row>
    <row r="1079">
      <c r="A1079" s="2" t="s">
        <v>12546</v>
      </c>
      <c r="B1079" s="2" t="s">
        <v>15806</v>
      </c>
      <c r="C1079" s="2">
        <v>-186.7</v>
      </c>
      <c r="D1079" s="2" t="s">
        <v>69</v>
      </c>
      <c r="E1079" s="2">
        <v>-10369.3</v>
      </c>
      <c r="F1079" s="2" t="s">
        <v>69</v>
      </c>
    </row>
    <row r="1080">
      <c r="A1080" s="2" t="s">
        <v>17018</v>
      </c>
      <c r="B1080" s="2" t="s">
        <v>17019</v>
      </c>
      <c r="C1080" s="2">
        <v>-3051.96</v>
      </c>
      <c r="D1080" s="2" t="s">
        <v>69</v>
      </c>
      <c r="E1080" s="2">
        <v>-6378.6</v>
      </c>
      <c r="F1080" s="2" t="s">
        <v>69</v>
      </c>
    </row>
    <row r="1081">
      <c r="A1081" s="2" t="s">
        <v>17020</v>
      </c>
      <c r="B1081" s="2" t="s">
        <v>17021</v>
      </c>
      <c r="C1081" s="2">
        <v>-471.8</v>
      </c>
      <c r="D1081" s="2" t="s">
        <v>69</v>
      </c>
      <c r="E1081" s="2">
        <v>-22410.44</v>
      </c>
      <c r="F1081" s="2" t="s">
        <v>69</v>
      </c>
    </row>
    <row r="1082">
      <c r="A1082" s="2" t="s">
        <v>17022</v>
      </c>
      <c r="B1082" s="2" t="s">
        <v>17023</v>
      </c>
      <c r="C1082" s="2">
        <v>-1742.95</v>
      </c>
      <c r="D1082" s="2" t="s">
        <v>69</v>
      </c>
      <c r="E1082" s="2">
        <v>-7006.68</v>
      </c>
      <c r="F1082" s="2" t="s">
        <v>69</v>
      </c>
    </row>
    <row r="1083">
      <c r="A1083" s="2" t="s">
        <v>17024</v>
      </c>
      <c r="B1083" s="2" t="s">
        <v>17025</v>
      </c>
      <c r="C1083" s="2">
        <v>-469.62</v>
      </c>
      <c r="D1083" s="2" t="s">
        <v>69</v>
      </c>
      <c r="E1083" s="2">
        <v>-22706.21</v>
      </c>
      <c r="F1083" s="2" t="s">
        <v>69</v>
      </c>
    </row>
    <row r="1084">
      <c r="A1084" s="2" t="s">
        <v>10948</v>
      </c>
      <c r="B1084" s="2" t="s">
        <v>17026</v>
      </c>
      <c r="C1084" s="2">
        <v>-372.45</v>
      </c>
      <c r="D1084" s="2" t="s">
        <v>69</v>
      </c>
      <c r="E1084" s="2">
        <v>-4387.5</v>
      </c>
      <c r="F1084" s="2" t="s">
        <v>69</v>
      </c>
    </row>
    <row r="1085">
      <c r="A1085" s="2" t="s">
        <v>7799</v>
      </c>
      <c r="B1085" s="2" t="s">
        <v>14907</v>
      </c>
      <c r="C1085" s="2">
        <v>-265.84</v>
      </c>
      <c r="D1085" s="2" t="s">
        <v>69</v>
      </c>
      <c r="E1085" s="2">
        <v>-33742.88</v>
      </c>
      <c r="F1085" s="2" t="s">
        <v>69</v>
      </c>
    </row>
    <row r="1086">
      <c r="A1086" s="2" t="s">
        <v>7811</v>
      </c>
      <c r="B1086" s="2" t="s">
        <v>14912</v>
      </c>
      <c r="C1086" s="2">
        <v>-44.33</v>
      </c>
      <c r="D1086" s="2" t="s">
        <v>69</v>
      </c>
      <c r="E1086" s="2">
        <v>-13378.7</v>
      </c>
      <c r="F1086" s="2" t="s">
        <v>69</v>
      </c>
    </row>
    <row r="1087">
      <c r="A1087" s="2" t="s">
        <v>7815</v>
      </c>
      <c r="B1087" s="2" t="s">
        <v>17027</v>
      </c>
      <c r="C1087" s="2">
        <v>-123.14</v>
      </c>
      <c r="D1087" s="2" t="s">
        <v>69</v>
      </c>
      <c r="E1087" s="2">
        <v>-7811</v>
      </c>
      <c r="F1087" s="2" t="s">
        <v>69</v>
      </c>
    </row>
    <row r="1088">
      <c r="A1088" s="2" t="s">
        <v>10960</v>
      </c>
      <c r="B1088" s="2" t="s">
        <v>15818</v>
      </c>
      <c r="C1088" s="2">
        <v>-72.1</v>
      </c>
      <c r="D1088" s="2" t="s">
        <v>69</v>
      </c>
      <c r="E1088" s="2">
        <v>-14034.15</v>
      </c>
      <c r="F1088" s="2" t="s">
        <v>69</v>
      </c>
    </row>
    <row r="1089">
      <c r="A1089" s="2" t="s">
        <v>15819</v>
      </c>
      <c r="B1089" s="2" t="s">
        <v>15820</v>
      </c>
      <c r="C1089" s="2">
        <v>-1256.85</v>
      </c>
      <c r="D1089" s="2" t="s">
        <v>69</v>
      </c>
      <c r="E1089" s="2">
        <v>-10356.4</v>
      </c>
      <c r="F1089" s="2" t="s">
        <v>69</v>
      </c>
    </row>
    <row r="1090">
      <c r="A1090" s="2" t="s">
        <v>17028</v>
      </c>
      <c r="B1090" s="2" t="s">
        <v>17029</v>
      </c>
      <c r="C1090" s="2">
        <v>-3641.23</v>
      </c>
      <c r="D1090" s="2" t="s">
        <v>69</v>
      </c>
      <c r="E1090" s="2">
        <v>-7682.99</v>
      </c>
      <c r="F1090" s="2" t="s">
        <v>69</v>
      </c>
    </row>
    <row r="1091">
      <c r="A1091" s="2" t="s">
        <v>17030</v>
      </c>
      <c r="B1091" s="2" t="s">
        <v>17031</v>
      </c>
      <c r="C1091" s="2">
        <v>-1747.09</v>
      </c>
      <c r="D1091" s="2" t="s">
        <v>69</v>
      </c>
      <c r="E1091" s="2">
        <v>-7564.92</v>
      </c>
      <c r="F1091" s="2" t="s">
        <v>69</v>
      </c>
    </row>
    <row r="1092">
      <c r="A1092" s="2" t="s">
        <v>7831</v>
      </c>
      <c r="B1092" s="2" t="s">
        <v>17032</v>
      </c>
      <c r="C1092" s="2">
        <v>-166.25</v>
      </c>
      <c r="D1092" s="2" t="s">
        <v>69</v>
      </c>
      <c r="E1092" s="2">
        <v>-4540.26</v>
      </c>
      <c r="F1092" s="2" t="s">
        <v>69</v>
      </c>
    </row>
    <row r="1093">
      <c r="A1093" s="2" t="s">
        <v>17033</v>
      </c>
      <c r="B1093" s="2" t="s">
        <v>15826</v>
      </c>
      <c r="C1093" s="2">
        <v>-211.42</v>
      </c>
      <c r="D1093" s="2" t="s">
        <v>69</v>
      </c>
      <c r="E1093" s="2">
        <v>-16086.66</v>
      </c>
      <c r="F1093" s="2" t="s">
        <v>69</v>
      </c>
    </row>
    <row r="1094">
      <c r="A1094" s="2" t="s">
        <v>7847</v>
      </c>
      <c r="B1094" s="2" t="s">
        <v>15829</v>
      </c>
      <c r="C1094" s="2">
        <v>-595.89</v>
      </c>
      <c r="D1094" s="2" t="s">
        <v>69</v>
      </c>
      <c r="E1094" s="2">
        <v>-7681.02</v>
      </c>
      <c r="F1094" s="2" t="s">
        <v>69</v>
      </c>
    </row>
    <row r="1095">
      <c r="A1095" s="2" t="s">
        <v>17034</v>
      </c>
      <c r="B1095" s="2" t="s">
        <v>17035</v>
      </c>
      <c r="C1095" s="2">
        <v>-2694.23</v>
      </c>
      <c r="D1095" s="2" t="s">
        <v>69</v>
      </c>
      <c r="E1095" s="2">
        <v>-8810.14</v>
      </c>
      <c r="F1095" s="2" t="s">
        <v>69</v>
      </c>
    </row>
    <row r="1096">
      <c r="A1096" s="2" t="s">
        <v>7853</v>
      </c>
      <c r="B1096" s="2" t="s">
        <v>17036</v>
      </c>
      <c r="C1096" s="2">
        <v>-1359.57</v>
      </c>
      <c r="D1096" s="2" t="s">
        <v>69</v>
      </c>
      <c r="E1096" s="2">
        <v>-8035.04</v>
      </c>
      <c r="F1096" s="2" t="s">
        <v>69</v>
      </c>
    </row>
    <row r="1097">
      <c r="A1097" s="2" t="s">
        <v>17037</v>
      </c>
      <c r="B1097" s="2" t="s">
        <v>17038</v>
      </c>
      <c r="C1097" s="2">
        <v>-111.66</v>
      </c>
      <c r="D1097" s="2" t="s">
        <v>69</v>
      </c>
      <c r="E1097" s="2">
        <v>-8129.75</v>
      </c>
      <c r="F1097" s="2" t="s">
        <v>69</v>
      </c>
    </row>
    <row r="1098">
      <c r="A1098" s="2" t="s">
        <v>7863</v>
      </c>
      <c r="B1098" s="2" t="s">
        <v>14913</v>
      </c>
      <c r="C1098" s="2">
        <v>-57.07</v>
      </c>
      <c r="D1098" s="2" t="s">
        <v>69</v>
      </c>
      <c r="E1098" s="2">
        <v>-8350.36</v>
      </c>
      <c r="F1098" s="2" t="s">
        <v>69</v>
      </c>
    </row>
    <row r="1099">
      <c r="A1099" s="2" t="s">
        <v>10984</v>
      </c>
      <c r="B1099" s="2" t="s">
        <v>15839</v>
      </c>
      <c r="C1099" s="2">
        <v>-503.09</v>
      </c>
      <c r="D1099" s="2" t="s">
        <v>69</v>
      </c>
      <c r="E1099" s="2">
        <v>-16013.34</v>
      </c>
      <c r="F1099" s="2" t="s">
        <v>69</v>
      </c>
    </row>
    <row r="1100">
      <c r="A1100" s="2" t="s">
        <v>17039</v>
      </c>
      <c r="B1100" s="2" t="s">
        <v>17040</v>
      </c>
      <c r="C1100" s="2">
        <v>-2365.05</v>
      </c>
      <c r="D1100" s="2" t="s">
        <v>69</v>
      </c>
      <c r="E1100" s="2">
        <v>-7024.18</v>
      </c>
      <c r="F1100" s="2" t="s">
        <v>69</v>
      </c>
    </row>
    <row r="1101">
      <c r="A1101" s="2" t="s">
        <v>10986</v>
      </c>
      <c r="B1101" s="2" t="s">
        <v>15840</v>
      </c>
      <c r="C1101" s="2">
        <v>-14.69</v>
      </c>
      <c r="D1101" s="2" t="s">
        <v>69</v>
      </c>
      <c r="E1101" s="2">
        <v>-6969.56</v>
      </c>
      <c r="F1101" s="2" t="s">
        <v>69</v>
      </c>
    </row>
    <row r="1102">
      <c r="A1102" s="2" t="s">
        <v>17041</v>
      </c>
      <c r="B1102" s="2" t="s">
        <v>17042</v>
      </c>
      <c r="C1102" s="2">
        <v>-2248.36</v>
      </c>
      <c r="D1102" s="2" t="s">
        <v>69</v>
      </c>
      <c r="E1102" s="2">
        <v>-14794.18</v>
      </c>
      <c r="F1102" s="2" t="s">
        <v>69</v>
      </c>
    </row>
    <row r="1103">
      <c r="A1103" s="2" t="s">
        <v>17043</v>
      </c>
      <c r="B1103" s="2" t="s">
        <v>17044</v>
      </c>
      <c r="C1103" s="2">
        <v>-875.63</v>
      </c>
      <c r="D1103" s="2" t="s">
        <v>69</v>
      </c>
      <c r="E1103" s="2">
        <v>-7005.03</v>
      </c>
      <c r="F1103" s="2" t="s">
        <v>69</v>
      </c>
    </row>
    <row r="1104">
      <c r="A1104" s="2" t="s">
        <v>17045</v>
      </c>
      <c r="B1104" s="2" t="s">
        <v>17046</v>
      </c>
      <c r="C1104" s="2">
        <v>-844.46</v>
      </c>
      <c r="D1104" s="2" t="s">
        <v>69</v>
      </c>
      <c r="E1104" s="2">
        <v>-8326.4</v>
      </c>
      <c r="F1104" s="2" t="s">
        <v>69</v>
      </c>
    </row>
    <row r="1105">
      <c r="A1105" s="2" t="s">
        <v>17047</v>
      </c>
      <c r="B1105" s="2" t="s">
        <v>17048</v>
      </c>
      <c r="C1105" s="2">
        <v>-3536.19</v>
      </c>
      <c r="D1105" s="2" t="s">
        <v>69</v>
      </c>
      <c r="E1105" s="2">
        <v>-7143.11</v>
      </c>
      <c r="F1105" s="2" t="s">
        <v>69</v>
      </c>
    </row>
    <row r="1106">
      <c r="A1106" s="2" t="s">
        <v>17049</v>
      </c>
      <c r="B1106" s="2" t="s">
        <v>17050</v>
      </c>
      <c r="C1106" s="2">
        <v>-82.33</v>
      </c>
      <c r="D1106" s="2" t="s">
        <v>69</v>
      </c>
      <c r="E1106" s="2">
        <v>-8925.19</v>
      </c>
      <c r="F1106" s="2" t="s">
        <v>69</v>
      </c>
    </row>
    <row r="1107">
      <c r="A1107" s="2" t="s">
        <v>14917</v>
      </c>
      <c r="B1107" s="2" t="s">
        <v>14918</v>
      </c>
      <c r="C1107" s="2">
        <v>-1169.71</v>
      </c>
      <c r="D1107" s="2" t="s">
        <v>69</v>
      </c>
      <c r="E1107" s="2">
        <v>-25675.2</v>
      </c>
      <c r="F1107" s="2" t="s">
        <v>69</v>
      </c>
    </row>
    <row r="1108">
      <c r="A1108" s="2" t="s">
        <v>17051</v>
      </c>
      <c r="B1108" s="2" t="s">
        <v>17052</v>
      </c>
      <c r="C1108" s="2">
        <v>-1687.28</v>
      </c>
      <c r="D1108" s="2" t="s">
        <v>69</v>
      </c>
      <c r="E1108" s="2">
        <v>-8925.71</v>
      </c>
      <c r="F1108" s="2" t="s">
        <v>69</v>
      </c>
    </row>
    <row r="1109">
      <c r="A1109" s="2" t="s">
        <v>7903</v>
      </c>
      <c r="B1109" s="2" t="s">
        <v>17053</v>
      </c>
      <c r="C1109" s="2">
        <v>-60.03</v>
      </c>
      <c r="D1109" s="2" t="s">
        <v>69</v>
      </c>
      <c r="E1109" s="2">
        <v>-4516.36</v>
      </c>
      <c r="F1109" s="2" t="s">
        <v>69</v>
      </c>
    </row>
    <row r="1110">
      <c r="A1110" s="2" t="s">
        <v>17054</v>
      </c>
      <c r="B1110" s="2" t="s">
        <v>17055</v>
      </c>
      <c r="C1110" s="2">
        <v>-506.3</v>
      </c>
      <c r="D1110" s="2" t="s">
        <v>69</v>
      </c>
      <c r="E1110" s="2">
        <v>-13011.91</v>
      </c>
      <c r="F1110" s="2" t="s">
        <v>69</v>
      </c>
    </row>
    <row r="1111">
      <c r="A1111" s="2" t="s">
        <v>7909</v>
      </c>
      <c r="B1111" s="2" t="s">
        <v>15859</v>
      </c>
      <c r="C1111" s="2">
        <v>-854.19</v>
      </c>
      <c r="D1111" s="2" t="s">
        <v>69</v>
      </c>
      <c r="E1111" s="2">
        <v>-8670.02</v>
      </c>
      <c r="F1111" s="2" t="s">
        <v>69</v>
      </c>
    </row>
    <row r="1112">
      <c r="A1112" s="2" t="s">
        <v>7917</v>
      </c>
      <c r="B1112" s="2" t="s">
        <v>14919</v>
      </c>
      <c r="C1112" s="2">
        <v>-382.26</v>
      </c>
      <c r="D1112" s="2" t="s">
        <v>69</v>
      </c>
      <c r="E1112" s="2">
        <v>-8241.57</v>
      </c>
      <c r="F1112" s="2" t="s">
        <v>69</v>
      </c>
    </row>
    <row r="1113">
      <c r="A1113" s="2" t="s">
        <v>15367</v>
      </c>
      <c r="B1113" s="2" t="s">
        <v>15368</v>
      </c>
      <c r="C1113" s="2">
        <v>-86.98</v>
      </c>
      <c r="D1113" s="2" t="s">
        <v>69</v>
      </c>
      <c r="E1113" s="2">
        <v>-15648.93</v>
      </c>
      <c r="F1113" s="2" t="s">
        <v>69</v>
      </c>
    </row>
    <row r="1114">
      <c r="A1114" s="2" t="s">
        <v>15863</v>
      </c>
      <c r="B1114" s="2" t="s">
        <v>15864</v>
      </c>
      <c r="C1114" s="2">
        <v>-261.82</v>
      </c>
      <c r="D1114" s="2" t="s">
        <v>69</v>
      </c>
      <c r="E1114" s="2">
        <v>-27710.6</v>
      </c>
      <c r="F1114" s="2" t="s">
        <v>69</v>
      </c>
    </row>
    <row r="1115">
      <c r="A1115" s="2" t="s">
        <v>15865</v>
      </c>
      <c r="B1115" s="2" t="s">
        <v>15866</v>
      </c>
      <c r="C1115" s="2">
        <v>-1369.69</v>
      </c>
      <c r="D1115" s="2" t="s">
        <v>69</v>
      </c>
      <c r="E1115" s="2">
        <v>-7944.21</v>
      </c>
      <c r="F1115" s="2" t="s">
        <v>69</v>
      </c>
    </row>
    <row r="1116">
      <c r="A1116" s="2" t="s">
        <v>17056</v>
      </c>
      <c r="B1116" s="2" t="s">
        <v>17057</v>
      </c>
      <c r="C1116" s="2">
        <v>-38.94</v>
      </c>
      <c r="D1116" s="2" t="s">
        <v>69</v>
      </c>
      <c r="E1116" s="2">
        <v>-8281.84</v>
      </c>
      <c r="F1116" s="2" t="s">
        <v>69</v>
      </c>
    </row>
    <row r="1117">
      <c r="A1117" s="2" t="s">
        <v>17058</v>
      </c>
      <c r="B1117" s="2" t="s">
        <v>17059</v>
      </c>
      <c r="C1117" s="2">
        <v>-155.22</v>
      </c>
      <c r="D1117" s="2" t="s">
        <v>69</v>
      </c>
      <c r="E1117" s="2">
        <v>-4433.04</v>
      </c>
      <c r="F1117" s="2" t="s">
        <v>69</v>
      </c>
    </row>
    <row r="1118">
      <c r="A1118" s="2" t="s">
        <v>14920</v>
      </c>
      <c r="B1118" s="2" t="s">
        <v>14921</v>
      </c>
      <c r="C1118" s="2">
        <v>-370.17</v>
      </c>
      <c r="D1118" s="2" t="s">
        <v>69</v>
      </c>
      <c r="E1118" s="2">
        <v>-8388</v>
      </c>
      <c r="F1118" s="2" t="s">
        <v>69</v>
      </c>
    </row>
    <row r="1119">
      <c r="A1119" s="2" t="s">
        <v>17060</v>
      </c>
      <c r="B1119" s="2" t="s">
        <v>15874</v>
      </c>
      <c r="C1119" s="2">
        <v>-782.53</v>
      </c>
      <c r="D1119" s="2" t="s">
        <v>69</v>
      </c>
      <c r="E1119" s="2">
        <v>-6948.83</v>
      </c>
      <c r="F1119" s="2" t="s">
        <v>69</v>
      </c>
    </row>
    <row r="1120">
      <c r="A1120" s="2" t="s">
        <v>15371</v>
      </c>
      <c r="B1120" s="2" t="s">
        <v>15372</v>
      </c>
      <c r="C1120" s="2">
        <v>-357.66</v>
      </c>
      <c r="D1120" s="2" t="s">
        <v>69</v>
      </c>
      <c r="E1120" s="2">
        <v>-27500.32</v>
      </c>
      <c r="F1120" s="2" t="s">
        <v>69</v>
      </c>
    </row>
    <row r="1121">
      <c r="A1121" s="2" t="s">
        <v>17061</v>
      </c>
      <c r="B1121" s="2" t="s">
        <v>17062</v>
      </c>
      <c r="C1121" s="2">
        <v>-275.26</v>
      </c>
      <c r="D1121" s="2" t="s">
        <v>69</v>
      </c>
      <c r="E1121" s="2">
        <v>-23135.26</v>
      </c>
      <c r="F1121" s="2" t="s">
        <v>69</v>
      </c>
    </row>
    <row r="1122">
      <c r="A1122" s="2" t="s">
        <v>7937</v>
      </c>
      <c r="B1122" s="2" t="s">
        <v>17063</v>
      </c>
      <c r="C1122" s="2">
        <v>-113.97</v>
      </c>
      <c r="D1122" s="2" t="s">
        <v>69</v>
      </c>
      <c r="E1122" s="2">
        <v>-9355.49</v>
      </c>
      <c r="F1122" s="2" t="s">
        <v>69</v>
      </c>
    </row>
    <row r="1123">
      <c r="A1123" s="2" t="s">
        <v>17064</v>
      </c>
      <c r="B1123" s="2" t="s">
        <v>17065</v>
      </c>
      <c r="C1123" s="2">
        <v>-81.79</v>
      </c>
      <c r="D1123" s="2" t="s">
        <v>69</v>
      </c>
      <c r="E1123" s="2">
        <v>-21620.53</v>
      </c>
      <c r="F1123" s="2" t="s">
        <v>69</v>
      </c>
    </row>
    <row r="1124">
      <c r="A1124" s="2" t="s">
        <v>14922</v>
      </c>
      <c r="B1124" s="2" t="s">
        <v>14923</v>
      </c>
      <c r="C1124" s="2">
        <v>-564.05</v>
      </c>
      <c r="D1124" s="2" t="s">
        <v>69</v>
      </c>
      <c r="E1124" s="2">
        <v>-7800.87</v>
      </c>
      <c r="F1124" s="2" t="s">
        <v>69</v>
      </c>
    </row>
    <row r="1125">
      <c r="A1125" s="2" t="s">
        <v>7951</v>
      </c>
      <c r="B1125" s="2" t="s">
        <v>17066</v>
      </c>
      <c r="C1125" s="2">
        <v>-112.34</v>
      </c>
      <c r="D1125" s="2" t="s">
        <v>69</v>
      </c>
      <c r="E1125" s="2">
        <v>-4331.95</v>
      </c>
      <c r="F1125" s="2" t="s">
        <v>69</v>
      </c>
    </row>
    <row r="1126">
      <c r="A1126" s="2" t="s">
        <v>7953</v>
      </c>
      <c r="B1126" s="2" t="s">
        <v>17067</v>
      </c>
      <c r="C1126" s="2">
        <v>-276.99</v>
      </c>
      <c r="D1126" s="2" t="s">
        <v>69</v>
      </c>
      <c r="E1126" s="2">
        <v>-4769.69</v>
      </c>
      <c r="F1126" s="2" t="s">
        <v>69</v>
      </c>
    </row>
    <row r="1127">
      <c r="A1127" s="2" t="s">
        <v>7959</v>
      </c>
      <c r="B1127" s="2" t="s">
        <v>15887</v>
      </c>
      <c r="C1127" s="2">
        <v>-62.55</v>
      </c>
      <c r="D1127" s="2" t="s">
        <v>69</v>
      </c>
      <c r="E1127" s="2">
        <v>-4663.79</v>
      </c>
      <c r="F1127" s="2" t="s">
        <v>69</v>
      </c>
    </row>
    <row r="1128">
      <c r="A1128" s="2" t="s">
        <v>11027</v>
      </c>
      <c r="B1128" s="2" t="s">
        <v>17068</v>
      </c>
      <c r="C1128" s="2">
        <v>-59.81</v>
      </c>
      <c r="D1128" s="2" t="s">
        <v>69</v>
      </c>
      <c r="E1128" s="2">
        <v>-4524.66</v>
      </c>
      <c r="F1128" s="2" t="s">
        <v>69</v>
      </c>
    </row>
    <row r="1129">
      <c r="A1129" s="2" t="s">
        <v>17069</v>
      </c>
      <c r="B1129" s="2" t="s">
        <v>17070</v>
      </c>
      <c r="C1129" s="2">
        <v>-713.19</v>
      </c>
      <c r="D1129" s="2" t="s">
        <v>69</v>
      </c>
      <c r="E1129" s="2">
        <v>-8087.62</v>
      </c>
      <c r="F1129" s="2" t="s">
        <v>69</v>
      </c>
    </row>
    <row r="1130">
      <c r="A1130" s="2" t="s">
        <v>17071</v>
      </c>
      <c r="B1130" s="2" t="s">
        <v>17072</v>
      </c>
      <c r="C1130" s="2">
        <v>-1793.96</v>
      </c>
      <c r="D1130" s="2" t="s">
        <v>69</v>
      </c>
      <c r="E1130" s="2">
        <v>-7570.52</v>
      </c>
      <c r="F1130" s="2" t="s">
        <v>69</v>
      </c>
    </row>
    <row r="1131">
      <c r="A1131" s="2" t="s">
        <v>11029</v>
      </c>
      <c r="B1131" s="2" t="s">
        <v>17073</v>
      </c>
      <c r="C1131" s="2">
        <v>-245.62</v>
      </c>
      <c r="D1131" s="2" t="s">
        <v>69</v>
      </c>
      <c r="E1131" s="2">
        <v>-7712.48</v>
      </c>
      <c r="F1131" s="2" t="s">
        <v>69</v>
      </c>
    </row>
    <row r="1132">
      <c r="A1132" s="2" t="s">
        <v>17074</v>
      </c>
      <c r="B1132" s="2" t="s">
        <v>17075</v>
      </c>
      <c r="C1132" s="2">
        <v>-1406.17</v>
      </c>
      <c r="D1132" s="2" t="s">
        <v>69</v>
      </c>
      <c r="E1132" s="2">
        <v>-6074.67</v>
      </c>
      <c r="F1132" s="2" t="s">
        <v>69</v>
      </c>
    </row>
    <row r="1133">
      <c r="A1133" s="2" t="s">
        <v>17076</v>
      </c>
      <c r="B1133" s="2" t="s">
        <v>17077</v>
      </c>
      <c r="C1133" s="2">
        <v>-1768.09</v>
      </c>
      <c r="D1133" s="2" t="s">
        <v>69</v>
      </c>
      <c r="E1133" s="2">
        <v>-7779.61</v>
      </c>
      <c r="F1133" s="2" t="s">
        <v>69</v>
      </c>
    </row>
    <row r="1134">
      <c r="A1134" s="2" t="s">
        <v>17078</v>
      </c>
      <c r="B1134" s="2" t="s">
        <v>17079</v>
      </c>
      <c r="C1134" s="2">
        <v>-3623.28</v>
      </c>
      <c r="D1134" s="2" t="s">
        <v>69</v>
      </c>
      <c r="E1134" s="2">
        <v>-6630.61</v>
      </c>
      <c r="F1134" s="2" t="s">
        <v>69</v>
      </c>
    </row>
    <row r="1135">
      <c r="A1135" s="2" t="s">
        <v>17080</v>
      </c>
      <c r="B1135" s="2" t="s">
        <v>17081</v>
      </c>
      <c r="C1135" s="2">
        <v>-820.79</v>
      </c>
      <c r="D1135" s="2" t="s">
        <v>69</v>
      </c>
      <c r="E1135" s="2">
        <v>-8782.5</v>
      </c>
      <c r="F1135" s="2" t="s">
        <v>69</v>
      </c>
    </row>
    <row r="1136">
      <c r="A1136" s="2" t="s">
        <v>8005</v>
      </c>
      <c r="B1136" s="2" t="s">
        <v>15911</v>
      </c>
      <c r="C1136" s="2">
        <v>-67.4</v>
      </c>
      <c r="D1136" s="2" t="s">
        <v>69</v>
      </c>
      <c r="E1136" s="2">
        <v>-9072.09</v>
      </c>
      <c r="F1136" s="2" t="s">
        <v>69</v>
      </c>
    </row>
    <row r="1137">
      <c r="A1137" s="2" t="s">
        <v>8011</v>
      </c>
      <c r="B1137" s="2" t="s">
        <v>17082</v>
      </c>
      <c r="C1137" s="2">
        <v>-61.29</v>
      </c>
      <c r="D1137" s="2" t="s">
        <v>69</v>
      </c>
      <c r="E1137" s="2">
        <v>-8231.1</v>
      </c>
      <c r="F1137" s="2" t="s">
        <v>69</v>
      </c>
    </row>
    <row r="1138">
      <c r="A1138" s="2" t="s">
        <v>15916</v>
      </c>
      <c r="B1138" s="2" t="s">
        <v>15917</v>
      </c>
      <c r="C1138" s="2">
        <v>-97.53</v>
      </c>
      <c r="D1138" s="2" t="s">
        <v>69</v>
      </c>
      <c r="E1138" s="2">
        <v>-8077.09</v>
      </c>
      <c r="F1138" s="2" t="s">
        <v>69</v>
      </c>
    </row>
    <row r="1139">
      <c r="A1139" s="2" t="s">
        <v>15376</v>
      </c>
      <c r="B1139" s="2" t="s">
        <v>15377</v>
      </c>
      <c r="C1139" s="2">
        <v>-40.5</v>
      </c>
      <c r="D1139" s="2" t="s">
        <v>69</v>
      </c>
      <c r="E1139" s="2">
        <v>-16023.28</v>
      </c>
      <c r="F1139" s="2" t="s">
        <v>69</v>
      </c>
    </row>
    <row r="1140">
      <c r="A1140" s="2" t="s">
        <v>14931</v>
      </c>
      <c r="B1140" s="2" t="s">
        <v>14932</v>
      </c>
      <c r="C1140" s="2">
        <v>-95.2</v>
      </c>
      <c r="D1140" s="2" t="s">
        <v>69</v>
      </c>
      <c r="E1140" s="2">
        <v>-24952.16</v>
      </c>
      <c r="F1140" s="2" t="s">
        <v>69</v>
      </c>
    </row>
    <row r="1141">
      <c r="A1141" s="2" t="s">
        <v>11055</v>
      </c>
      <c r="B1141" s="2" t="s">
        <v>14934</v>
      </c>
      <c r="C1141" s="2">
        <v>-22.03</v>
      </c>
      <c r="D1141" s="2" t="s">
        <v>69</v>
      </c>
      <c r="E1141" s="2">
        <v>-10003.77</v>
      </c>
      <c r="F1141" s="2" t="s">
        <v>69</v>
      </c>
    </row>
    <row r="1142">
      <c r="A1142" s="2" t="s">
        <v>8033</v>
      </c>
      <c r="B1142" s="2" t="s">
        <v>15227</v>
      </c>
      <c r="C1142" s="2">
        <v>-224.26</v>
      </c>
      <c r="D1142" s="2" t="s">
        <v>69</v>
      </c>
      <c r="E1142" s="2">
        <v>-21961.52</v>
      </c>
      <c r="F1142" s="2" t="s">
        <v>69</v>
      </c>
    </row>
    <row r="1143">
      <c r="A1143" s="2" t="s">
        <v>8037</v>
      </c>
      <c r="B1143" s="2" t="s">
        <v>17083</v>
      </c>
      <c r="C1143" s="2">
        <v>-120.17</v>
      </c>
      <c r="D1143" s="2" t="s">
        <v>69</v>
      </c>
      <c r="E1143" s="2">
        <v>-14002.56</v>
      </c>
      <c r="F1143" s="2" t="s">
        <v>69</v>
      </c>
    </row>
    <row r="1144">
      <c r="A1144" s="2" t="s">
        <v>17084</v>
      </c>
      <c r="B1144" s="2" t="s">
        <v>17085</v>
      </c>
      <c r="C1144" s="2">
        <v>-99.3</v>
      </c>
      <c r="D1144" s="2" t="s">
        <v>69</v>
      </c>
      <c r="E1144" s="2">
        <v>-24954.13</v>
      </c>
      <c r="F1144" s="2" t="s">
        <v>69</v>
      </c>
    </row>
    <row r="1145">
      <c r="A1145" s="2" t="s">
        <v>17086</v>
      </c>
      <c r="B1145" s="2" t="s">
        <v>17087</v>
      </c>
      <c r="C1145" s="2">
        <v>-68.78</v>
      </c>
      <c r="D1145" s="2" t="s">
        <v>69</v>
      </c>
      <c r="E1145" s="2">
        <v>-8147.71</v>
      </c>
      <c r="F1145" s="2" t="s">
        <v>69</v>
      </c>
    </row>
    <row r="1146">
      <c r="A1146" s="2" t="s">
        <v>8054</v>
      </c>
      <c r="B1146" s="2" t="s">
        <v>17088</v>
      </c>
      <c r="C1146" s="2">
        <v>-39.63</v>
      </c>
      <c r="D1146" s="2" t="s">
        <v>69</v>
      </c>
      <c r="E1146" s="2">
        <v>-4438.7</v>
      </c>
      <c r="F1146" s="2" t="s">
        <v>69</v>
      </c>
    </row>
    <row r="1147">
      <c r="A1147" s="2" t="s">
        <v>17089</v>
      </c>
      <c r="B1147" s="2" t="s">
        <v>17090</v>
      </c>
      <c r="C1147" s="2">
        <v>-247.15</v>
      </c>
      <c r="D1147" s="2" t="s">
        <v>69</v>
      </c>
      <c r="E1147" s="2">
        <v>-6364.19</v>
      </c>
      <c r="F1147" s="2" t="s">
        <v>69</v>
      </c>
    </row>
    <row r="1148">
      <c r="A1148" s="2" t="s">
        <v>8058</v>
      </c>
      <c r="B1148" s="2" t="s">
        <v>17091</v>
      </c>
      <c r="C1148" s="2">
        <v>-214.97</v>
      </c>
      <c r="D1148" s="2" t="s">
        <v>69</v>
      </c>
      <c r="E1148" s="2">
        <v>-4426.13</v>
      </c>
      <c r="F1148" s="2" t="s">
        <v>69</v>
      </c>
    </row>
    <row r="1149">
      <c r="A1149" s="2" t="s">
        <v>17092</v>
      </c>
      <c r="B1149" s="2" t="s">
        <v>17093</v>
      </c>
      <c r="C1149" s="2">
        <v>-2277.17</v>
      </c>
      <c r="D1149" s="2" t="s">
        <v>69</v>
      </c>
      <c r="E1149" s="2">
        <v>-8880.96</v>
      </c>
      <c r="F1149" s="2" t="s">
        <v>69</v>
      </c>
    </row>
    <row r="1150">
      <c r="A1150" s="2" t="s">
        <v>14940</v>
      </c>
      <c r="B1150" s="2" t="s">
        <v>14941</v>
      </c>
      <c r="C1150" s="2">
        <v>-296.7</v>
      </c>
      <c r="D1150" s="2" t="s">
        <v>69</v>
      </c>
      <c r="E1150" s="2">
        <v>-12046.14</v>
      </c>
      <c r="F1150" s="2" t="s">
        <v>69</v>
      </c>
    </row>
    <row r="1151">
      <c r="A1151" s="2" t="s">
        <v>8096</v>
      </c>
      <c r="B1151" s="2" t="s">
        <v>15937</v>
      </c>
      <c r="C1151" s="2">
        <v>-36.92</v>
      </c>
      <c r="D1151" s="2" t="s">
        <v>69</v>
      </c>
      <c r="E1151" s="2">
        <v>-14180.26</v>
      </c>
      <c r="F1151" s="2" t="s">
        <v>69</v>
      </c>
    </row>
    <row r="1152">
      <c r="A1152" s="2" t="s">
        <v>17094</v>
      </c>
      <c r="B1152" s="2" t="s">
        <v>15943</v>
      </c>
      <c r="C1152" s="2">
        <v>-1248.43</v>
      </c>
      <c r="D1152" s="2" t="s">
        <v>69</v>
      </c>
      <c r="E1152" s="2">
        <v>-8102.3</v>
      </c>
      <c r="F1152" s="2" t="s">
        <v>69</v>
      </c>
    </row>
    <row r="1153">
      <c r="A1153" s="2" t="s">
        <v>17095</v>
      </c>
      <c r="B1153" s="2" t="s">
        <v>15947</v>
      </c>
      <c r="C1153" s="2">
        <v>-842.81</v>
      </c>
      <c r="D1153" s="2" t="s">
        <v>69</v>
      </c>
      <c r="E1153" s="2">
        <v>-8175.22</v>
      </c>
      <c r="F1153" s="2" t="s">
        <v>69</v>
      </c>
    </row>
    <row r="1154">
      <c r="A1154" s="2" t="s">
        <v>14944</v>
      </c>
      <c r="B1154" s="2" t="s">
        <v>14945</v>
      </c>
      <c r="C1154" s="2">
        <v>-642.35</v>
      </c>
      <c r="D1154" s="2" t="s">
        <v>69</v>
      </c>
      <c r="E1154" s="2">
        <v>-21518.65</v>
      </c>
      <c r="F1154" s="2" t="s">
        <v>69</v>
      </c>
    </row>
    <row r="1155">
      <c r="A1155" s="2" t="s">
        <v>17096</v>
      </c>
      <c r="B1155" s="2" t="s">
        <v>17097</v>
      </c>
      <c r="C1155" s="2">
        <v>-190.07</v>
      </c>
      <c r="D1155" s="2" t="s">
        <v>69</v>
      </c>
      <c r="E1155" s="2">
        <v>-4696.57</v>
      </c>
      <c r="F1155" s="2" t="s">
        <v>69</v>
      </c>
    </row>
    <row r="1156">
      <c r="A1156" s="2" t="s">
        <v>11113</v>
      </c>
      <c r="B1156" s="2" t="s">
        <v>14950</v>
      </c>
      <c r="C1156" s="2">
        <v>-128.68</v>
      </c>
      <c r="D1156" s="2" t="s">
        <v>69</v>
      </c>
      <c r="E1156" s="2">
        <v>-7233.02</v>
      </c>
      <c r="F1156" s="2" t="s">
        <v>69</v>
      </c>
    </row>
    <row r="1157">
      <c r="A1157" s="2" t="s">
        <v>15952</v>
      </c>
      <c r="B1157" s="2" t="s">
        <v>15953</v>
      </c>
      <c r="C1157" s="2">
        <v>-110.13</v>
      </c>
      <c r="D1157" s="2" t="s">
        <v>69</v>
      </c>
      <c r="E1157" s="2">
        <v>-30789.23</v>
      </c>
      <c r="F1157" s="2" t="s">
        <v>69</v>
      </c>
    </row>
    <row r="1158">
      <c r="A1158" s="2" t="s">
        <v>15955</v>
      </c>
      <c r="B1158" s="2" t="s">
        <v>15956</v>
      </c>
      <c r="C1158" s="2">
        <v>-58.94</v>
      </c>
      <c r="D1158" s="2" t="s">
        <v>69</v>
      </c>
      <c r="E1158" s="2">
        <v>-12753.46</v>
      </c>
      <c r="F1158" s="2" t="s">
        <v>69</v>
      </c>
    </row>
    <row r="1159">
      <c r="A1159" s="2" t="s">
        <v>15957</v>
      </c>
      <c r="B1159" s="2" t="s">
        <v>15958</v>
      </c>
      <c r="C1159" s="2">
        <v>-138.58</v>
      </c>
      <c r="D1159" s="2" t="s">
        <v>69</v>
      </c>
      <c r="E1159" s="2">
        <v>-10195.55</v>
      </c>
      <c r="F1159" s="2" t="s">
        <v>69</v>
      </c>
    </row>
    <row r="1160">
      <c r="A1160" s="2" t="s">
        <v>8144</v>
      </c>
      <c r="B1160" s="2" t="s">
        <v>17098</v>
      </c>
      <c r="C1160" s="2">
        <v>-327.2</v>
      </c>
      <c r="D1160" s="2" t="s">
        <v>69</v>
      </c>
      <c r="E1160" s="2">
        <v>-26447.61</v>
      </c>
      <c r="F1160" s="2" t="s">
        <v>69</v>
      </c>
    </row>
    <row r="1161">
      <c r="A1161" s="2" t="s">
        <v>17099</v>
      </c>
      <c r="B1161" s="2" t="s">
        <v>17100</v>
      </c>
      <c r="C1161" s="2">
        <v>-177.08</v>
      </c>
      <c r="D1161" s="2" t="s">
        <v>69</v>
      </c>
      <c r="E1161" s="2">
        <v>-8379.51</v>
      </c>
      <c r="F1161" s="2" t="s">
        <v>69</v>
      </c>
    </row>
    <row r="1162">
      <c r="A1162" s="2" t="s">
        <v>17101</v>
      </c>
      <c r="B1162" s="2" t="s">
        <v>17102</v>
      </c>
      <c r="C1162" s="2">
        <v>-64.71</v>
      </c>
      <c r="D1162" s="2" t="s">
        <v>69</v>
      </c>
      <c r="E1162" s="2">
        <v>-4638.98</v>
      </c>
      <c r="F1162" s="2" t="s">
        <v>69</v>
      </c>
    </row>
    <row r="1163">
      <c r="A1163" s="2" t="s">
        <v>17103</v>
      </c>
      <c r="B1163" s="2" t="s">
        <v>17104</v>
      </c>
      <c r="C1163" s="2">
        <v>-221.59</v>
      </c>
      <c r="D1163" s="2" t="s">
        <v>69</v>
      </c>
      <c r="E1163" s="2">
        <v>-4558.03</v>
      </c>
      <c r="F1163" s="2" t="s">
        <v>69</v>
      </c>
    </row>
    <row r="1164">
      <c r="A1164" s="2" t="s">
        <v>15984</v>
      </c>
      <c r="B1164" s="2" t="s">
        <v>15985</v>
      </c>
      <c r="C1164" s="2">
        <v>-35.75</v>
      </c>
      <c r="D1164" s="2" t="s">
        <v>69</v>
      </c>
      <c r="E1164" s="2">
        <v>-7363.53</v>
      </c>
      <c r="F1164" s="2" t="s">
        <v>69</v>
      </c>
    </row>
    <row r="1165">
      <c r="A1165" s="2" t="s">
        <v>8200</v>
      </c>
      <c r="B1165" s="2" t="s">
        <v>14959</v>
      </c>
      <c r="C1165" s="2">
        <v>-135.92</v>
      </c>
      <c r="D1165" s="2" t="s">
        <v>69</v>
      </c>
      <c r="E1165" s="2">
        <v>-7937.9</v>
      </c>
      <c r="F1165" s="2" t="s">
        <v>69</v>
      </c>
    </row>
    <row r="1166">
      <c r="A1166" s="2" t="s">
        <v>5724</v>
      </c>
      <c r="B1166" s="2" t="s">
        <v>14960</v>
      </c>
      <c r="C1166" s="2">
        <v>-165.19</v>
      </c>
      <c r="D1166" s="2" t="s">
        <v>69</v>
      </c>
      <c r="E1166" s="2">
        <v>-24077.74</v>
      </c>
      <c r="F1166" s="2" t="s">
        <v>69</v>
      </c>
    </row>
    <row r="1167">
      <c r="A1167" s="2" t="s">
        <v>11153</v>
      </c>
      <c r="B1167" s="2" t="s">
        <v>15989</v>
      </c>
      <c r="C1167" s="2">
        <v>-568.81</v>
      </c>
      <c r="D1167" s="2" t="s">
        <v>69</v>
      </c>
      <c r="E1167" s="2">
        <v>-15437.4</v>
      </c>
      <c r="F1167" s="2" t="s">
        <v>69</v>
      </c>
    </row>
    <row r="1168">
      <c r="A1168" s="2" t="s">
        <v>17105</v>
      </c>
      <c r="B1168" s="2" t="s">
        <v>17106</v>
      </c>
      <c r="C1168" s="2">
        <v>-3830.87</v>
      </c>
      <c r="D1168" s="2" t="s">
        <v>69</v>
      </c>
      <c r="E1168" s="2">
        <v>-7623.43</v>
      </c>
      <c r="F1168" s="2" t="s">
        <v>69</v>
      </c>
    </row>
    <row r="1169">
      <c r="A1169" s="2" t="s">
        <v>15992</v>
      </c>
      <c r="B1169" s="2" t="s">
        <v>17107</v>
      </c>
      <c r="C1169" s="2">
        <v>-1132.13</v>
      </c>
      <c r="D1169" s="2" t="s">
        <v>69</v>
      </c>
      <c r="E1169" s="2">
        <v>-5525.1</v>
      </c>
      <c r="F1169" s="2" t="s">
        <v>69</v>
      </c>
    </row>
    <row r="1170">
      <c r="A1170" s="2" t="s">
        <v>17108</v>
      </c>
      <c r="B1170" s="2" t="s">
        <v>15995</v>
      </c>
      <c r="C1170" s="2">
        <v>-407.93</v>
      </c>
      <c r="D1170" s="2" t="s">
        <v>69</v>
      </c>
      <c r="E1170" s="2">
        <v>-9292.7</v>
      </c>
      <c r="F1170" s="2" t="s">
        <v>69</v>
      </c>
    </row>
    <row r="1171">
      <c r="A1171" s="2" t="s">
        <v>17109</v>
      </c>
      <c r="B1171" s="2" t="s">
        <v>17110</v>
      </c>
      <c r="C1171" s="2">
        <v>-159.9</v>
      </c>
      <c r="D1171" s="2" t="s">
        <v>69</v>
      </c>
      <c r="E1171" s="2">
        <v>-29363.22</v>
      </c>
      <c r="F1171" s="2" t="s">
        <v>69</v>
      </c>
    </row>
    <row r="1172">
      <c r="A1172" s="2" t="s">
        <v>8261</v>
      </c>
      <c r="B1172" s="2" t="s">
        <v>17111</v>
      </c>
      <c r="C1172" s="2">
        <v>-190.18</v>
      </c>
      <c r="D1172" s="2" t="s">
        <v>69</v>
      </c>
      <c r="E1172" s="2">
        <v>-23385.82</v>
      </c>
      <c r="F1172" s="2" t="s">
        <v>69</v>
      </c>
    </row>
    <row r="1173">
      <c r="A1173" s="2" t="s">
        <v>17112</v>
      </c>
      <c r="B1173" s="2" t="s">
        <v>17113</v>
      </c>
      <c r="C1173" s="2">
        <v>-854.27</v>
      </c>
      <c r="D1173" s="2" t="s">
        <v>69</v>
      </c>
      <c r="E1173" s="2">
        <v>-7098.95</v>
      </c>
      <c r="F1173" s="2" t="s">
        <v>69</v>
      </c>
    </row>
    <row r="1174">
      <c r="A1174" s="2" t="s">
        <v>16007</v>
      </c>
      <c r="B1174" s="2" t="s">
        <v>16008</v>
      </c>
      <c r="C1174" s="2">
        <v>-35.61</v>
      </c>
      <c r="D1174" s="2" t="s">
        <v>69</v>
      </c>
      <c r="E1174" s="2">
        <v>-8529.57</v>
      </c>
      <c r="F1174" s="2" t="s">
        <v>69</v>
      </c>
    </row>
    <row r="1175">
      <c r="A1175" s="2" t="s">
        <v>16017</v>
      </c>
      <c r="B1175" s="2" t="s">
        <v>16018</v>
      </c>
      <c r="C1175" s="2">
        <v>-43.09</v>
      </c>
      <c r="D1175" s="2" t="s">
        <v>69</v>
      </c>
      <c r="E1175" s="2">
        <v>-8331.93</v>
      </c>
      <c r="F1175" s="2" t="s">
        <v>69</v>
      </c>
    </row>
    <row r="1176">
      <c r="A1176" s="2" t="s">
        <v>8287</v>
      </c>
      <c r="B1176" s="2" t="s">
        <v>17114</v>
      </c>
      <c r="C1176" s="2">
        <v>-347.44</v>
      </c>
      <c r="D1176" s="2" t="s">
        <v>69</v>
      </c>
      <c r="E1176" s="2">
        <v>-7348.32</v>
      </c>
      <c r="F1176" s="2" t="s">
        <v>69</v>
      </c>
    </row>
    <row r="1177">
      <c r="A1177" s="2" t="s">
        <v>8289</v>
      </c>
      <c r="B1177" s="2" t="s">
        <v>17115</v>
      </c>
      <c r="C1177" s="2">
        <v>-179.73</v>
      </c>
      <c r="D1177" s="2" t="s">
        <v>69</v>
      </c>
      <c r="E1177" s="2">
        <v>-8079.07</v>
      </c>
      <c r="F1177" s="2" t="s">
        <v>69</v>
      </c>
    </row>
    <row r="1178">
      <c r="A1178" s="2" t="s">
        <v>16021</v>
      </c>
      <c r="B1178" s="2" t="s">
        <v>16022</v>
      </c>
      <c r="C1178" s="2">
        <v>-51.33</v>
      </c>
      <c r="D1178" s="2" t="s">
        <v>69</v>
      </c>
      <c r="E1178" s="2">
        <v>-16325.57</v>
      </c>
      <c r="F1178" s="2" t="s">
        <v>69</v>
      </c>
    </row>
    <row r="1179">
      <c r="A1179" s="2" t="s">
        <v>8296</v>
      </c>
      <c r="B1179" s="2" t="s">
        <v>17116</v>
      </c>
      <c r="C1179" s="2">
        <v>-73.25</v>
      </c>
      <c r="D1179" s="2" t="s">
        <v>69</v>
      </c>
      <c r="E1179" s="2">
        <v>-15078.57</v>
      </c>
      <c r="F1179" s="2" t="s">
        <v>69</v>
      </c>
    </row>
    <row r="1180">
      <c r="A1180" s="2" t="s">
        <v>17117</v>
      </c>
      <c r="B1180" s="2" t="s">
        <v>17118</v>
      </c>
      <c r="C1180" s="2">
        <v>-265.54</v>
      </c>
      <c r="D1180" s="2" t="s">
        <v>69</v>
      </c>
      <c r="E1180" s="2">
        <v>-7541.23</v>
      </c>
      <c r="F1180" s="2" t="s">
        <v>69</v>
      </c>
    </row>
    <row r="1181">
      <c r="A1181" s="2" t="s">
        <v>17119</v>
      </c>
      <c r="B1181" s="2" t="s">
        <v>17120</v>
      </c>
      <c r="C1181" s="2">
        <v>-1928.26</v>
      </c>
      <c r="D1181" s="2" t="s">
        <v>69</v>
      </c>
      <c r="E1181" s="2">
        <v>-9564.19</v>
      </c>
      <c r="F1181" s="2" t="s">
        <v>69</v>
      </c>
    </row>
    <row r="1182">
      <c r="A1182" s="2" t="s">
        <v>17121</v>
      </c>
      <c r="B1182" s="2" t="s">
        <v>17122</v>
      </c>
      <c r="C1182" s="2">
        <v>-4326.64</v>
      </c>
      <c r="D1182" s="2" t="s">
        <v>69</v>
      </c>
      <c r="E1182" s="2">
        <v>-6489.96</v>
      </c>
      <c r="F1182" s="2" t="s">
        <v>69</v>
      </c>
    </row>
    <row r="1183">
      <c r="A1183" s="2" t="s">
        <v>16038</v>
      </c>
      <c r="B1183" s="2" t="s">
        <v>16039</v>
      </c>
      <c r="C1183" s="2">
        <v>-372.53</v>
      </c>
      <c r="D1183" s="2" t="s">
        <v>69</v>
      </c>
      <c r="E1183" s="2">
        <v>-8061.5</v>
      </c>
      <c r="F1183" s="2" t="s">
        <v>69</v>
      </c>
    </row>
    <row r="1184">
      <c r="A1184" s="2" t="s">
        <v>16044</v>
      </c>
      <c r="B1184" s="2" t="s">
        <v>16045</v>
      </c>
      <c r="C1184" s="2">
        <v>-65.76</v>
      </c>
      <c r="D1184" s="2" t="s">
        <v>69</v>
      </c>
      <c r="E1184" s="2">
        <v>-8324.89</v>
      </c>
      <c r="F1184" s="2" t="s">
        <v>69</v>
      </c>
    </row>
    <row r="1185">
      <c r="A1185" s="2" t="s">
        <v>8322</v>
      </c>
      <c r="B1185" s="2" t="s">
        <v>16047</v>
      </c>
      <c r="C1185" s="2">
        <v>-92.43</v>
      </c>
      <c r="D1185" s="2" t="s">
        <v>69</v>
      </c>
      <c r="E1185" s="2">
        <v>-8246.11</v>
      </c>
      <c r="F1185" s="2" t="s">
        <v>69</v>
      </c>
    </row>
    <row r="1186">
      <c r="A1186" s="2" t="s">
        <v>17123</v>
      </c>
      <c r="B1186" s="2" t="s">
        <v>17124</v>
      </c>
      <c r="C1186" s="2">
        <v>-2317.01</v>
      </c>
      <c r="D1186" s="2" t="s">
        <v>69</v>
      </c>
      <c r="E1186" s="2">
        <v>-15037.37</v>
      </c>
      <c r="F1186" s="2" t="s">
        <v>69</v>
      </c>
    </row>
    <row r="1187">
      <c r="A1187" s="2" t="s">
        <v>16058</v>
      </c>
      <c r="B1187" s="2" t="s">
        <v>16059</v>
      </c>
      <c r="C1187" s="2">
        <v>-26.12</v>
      </c>
      <c r="D1187" s="2" t="s">
        <v>69</v>
      </c>
      <c r="E1187" s="2">
        <v>-8764.66</v>
      </c>
      <c r="F1187" s="2" t="s">
        <v>69</v>
      </c>
    </row>
    <row r="1188">
      <c r="A1188" s="2" t="s">
        <v>11201</v>
      </c>
      <c r="B1188" s="2" t="s">
        <v>17125</v>
      </c>
      <c r="C1188" s="2">
        <v>-1271.09</v>
      </c>
      <c r="D1188" s="2" t="s">
        <v>69</v>
      </c>
      <c r="E1188" s="2">
        <v>-16130.17</v>
      </c>
      <c r="F1188" s="2" t="s">
        <v>69</v>
      </c>
    </row>
    <row r="1189">
      <c r="A1189" s="2" t="s">
        <v>17126</v>
      </c>
      <c r="B1189" s="2" t="s">
        <v>17127</v>
      </c>
      <c r="C1189" s="2">
        <v>-290.19</v>
      </c>
      <c r="D1189" s="2" t="s">
        <v>69</v>
      </c>
      <c r="E1189" s="2">
        <v>-22568.07</v>
      </c>
      <c r="F1189" s="2" t="s">
        <v>69</v>
      </c>
    </row>
    <row r="1190">
      <c r="A1190" s="2" t="s">
        <v>12726</v>
      </c>
      <c r="B1190" s="2" t="s">
        <v>16060</v>
      </c>
      <c r="C1190" s="2">
        <v>-155.03</v>
      </c>
      <c r="D1190" s="2" t="s">
        <v>69</v>
      </c>
      <c r="E1190" s="2">
        <v>-8061.56</v>
      </c>
      <c r="F1190" s="2" t="s">
        <v>69</v>
      </c>
    </row>
    <row r="1191">
      <c r="A1191" s="2" t="s">
        <v>17128</v>
      </c>
      <c r="B1191" s="2" t="s">
        <v>17129</v>
      </c>
      <c r="C1191" s="2">
        <v>-1790.52</v>
      </c>
      <c r="D1191" s="2" t="s">
        <v>69</v>
      </c>
      <c r="E1191" s="2">
        <v>-7430.66</v>
      </c>
      <c r="F1191" s="2" t="s">
        <v>69</v>
      </c>
    </row>
    <row r="1192">
      <c r="A1192" s="2" t="s">
        <v>15416</v>
      </c>
      <c r="B1192" s="2" t="s">
        <v>15417</v>
      </c>
      <c r="C1192" s="2">
        <v>-5.55</v>
      </c>
      <c r="D1192" s="2" t="s">
        <v>69</v>
      </c>
      <c r="E1192" s="2">
        <v>-4625.29</v>
      </c>
      <c r="F1192" s="2" t="s">
        <v>69</v>
      </c>
    </row>
    <row r="1193">
      <c r="A1193" s="2" t="s">
        <v>16072</v>
      </c>
      <c r="B1193" s="2" t="s">
        <v>16073</v>
      </c>
      <c r="C1193" s="2">
        <v>-93.42</v>
      </c>
      <c r="D1193" s="2" t="s">
        <v>69</v>
      </c>
      <c r="E1193" s="2">
        <v>-4589.68</v>
      </c>
      <c r="F1193" s="2" t="s">
        <v>69</v>
      </c>
    </row>
    <row r="1194">
      <c r="A1194" s="2" t="s">
        <v>8372</v>
      </c>
      <c r="B1194" s="2" t="s">
        <v>17130</v>
      </c>
      <c r="C1194" s="2">
        <v>-192.01</v>
      </c>
      <c r="D1194" s="2" t="s">
        <v>69</v>
      </c>
      <c r="E1194" s="2">
        <v>-4322.21</v>
      </c>
      <c r="F1194" s="2" t="s">
        <v>69</v>
      </c>
    </row>
    <row r="1195">
      <c r="A1195" s="2" t="s">
        <v>8374</v>
      </c>
      <c r="B1195" s="2" t="s">
        <v>17131</v>
      </c>
      <c r="C1195" s="2">
        <v>-169.64</v>
      </c>
      <c r="D1195" s="2" t="s">
        <v>69</v>
      </c>
      <c r="E1195" s="2">
        <v>-4807.66</v>
      </c>
      <c r="F1195" s="2" t="s">
        <v>69</v>
      </c>
    </row>
    <row r="1196">
      <c r="A1196" s="2" t="s">
        <v>8380</v>
      </c>
      <c r="B1196" s="2" t="s">
        <v>17132</v>
      </c>
      <c r="C1196" s="2">
        <v>-105.46</v>
      </c>
      <c r="D1196" s="2" t="s">
        <v>69</v>
      </c>
      <c r="E1196" s="2">
        <v>-4394.54</v>
      </c>
      <c r="F1196" s="2" t="s">
        <v>69</v>
      </c>
    </row>
    <row r="1197">
      <c r="A1197" s="2" t="s">
        <v>8382</v>
      </c>
      <c r="B1197" s="2" t="s">
        <v>17133</v>
      </c>
      <c r="C1197" s="2">
        <v>-110.19</v>
      </c>
      <c r="D1197" s="2" t="s">
        <v>69</v>
      </c>
      <c r="E1197" s="2">
        <v>-4463.65</v>
      </c>
      <c r="F1197" s="2" t="s">
        <v>69</v>
      </c>
    </row>
    <row r="1198">
      <c r="A1198" s="2" t="s">
        <v>7218</v>
      </c>
      <c r="B1198" s="2" t="s">
        <v>17134</v>
      </c>
      <c r="C1198" s="2">
        <v>-24.83</v>
      </c>
      <c r="D1198" s="2" t="s">
        <v>69</v>
      </c>
      <c r="E1198" s="2">
        <v>-4646.94</v>
      </c>
      <c r="F1198" s="2" t="s">
        <v>69</v>
      </c>
    </row>
    <row r="1199">
      <c r="A1199" s="2" t="s">
        <v>8384</v>
      </c>
      <c r="B1199" s="2" t="s">
        <v>17135</v>
      </c>
      <c r="C1199" s="2">
        <v>-103.94</v>
      </c>
      <c r="D1199" s="2" t="s">
        <v>69</v>
      </c>
      <c r="E1199" s="2">
        <v>-7945.46</v>
      </c>
      <c r="F1199" s="2" t="s">
        <v>69</v>
      </c>
    </row>
    <row r="1200">
      <c r="A1200" s="2" t="s">
        <v>17136</v>
      </c>
      <c r="B1200" s="2" t="s">
        <v>17137</v>
      </c>
      <c r="C1200" s="2">
        <v>-68.26</v>
      </c>
      <c r="D1200" s="2" t="s">
        <v>69</v>
      </c>
      <c r="E1200" s="2">
        <v>-13192.31</v>
      </c>
      <c r="F1200" s="2" t="s">
        <v>69</v>
      </c>
    </row>
    <row r="1201">
      <c r="A1201" s="2" t="s">
        <v>11235</v>
      </c>
      <c r="B1201" s="2" t="s">
        <v>17138</v>
      </c>
      <c r="C1201" s="2">
        <v>-134.25</v>
      </c>
      <c r="D1201" s="2" t="s">
        <v>69</v>
      </c>
      <c r="E1201" s="2">
        <v>-24620.32</v>
      </c>
      <c r="F1201" s="2" t="s">
        <v>69</v>
      </c>
    </row>
    <row r="1202">
      <c r="A1202" s="2" t="s">
        <v>8394</v>
      </c>
      <c r="B1202" s="2" t="s">
        <v>17139</v>
      </c>
      <c r="C1202" s="2">
        <v>-124.9</v>
      </c>
      <c r="D1202" s="2" t="s">
        <v>69</v>
      </c>
      <c r="E1202" s="2">
        <v>-13201.46</v>
      </c>
      <c r="F1202" s="2" t="s">
        <v>69</v>
      </c>
    </row>
    <row r="1203">
      <c r="A1203" s="2" t="s">
        <v>17140</v>
      </c>
      <c r="B1203" s="2" t="s">
        <v>16082</v>
      </c>
      <c r="C1203" s="2">
        <v>-1349.58</v>
      </c>
      <c r="D1203" s="2" t="s">
        <v>69</v>
      </c>
      <c r="E1203" s="2">
        <v>-8313.44</v>
      </c>
      <c r="F1203" s="2" t="s">
        <v>69</v>
      </c>
    </row>
    <row r="1204">
      <c r="A1204" s="2" t="s">
        <v>16083</v>
      </c>
      <c r="B1204" s="2" t="s">
        <v>16084</v>
      </c>
      <c r="C1204" s="2">
        <v>-64.87</v>
      </c>
      <c r="D1204" s="2" t="s">
        <v>69</v>
      </c>
      <c r="E1204" s="2">
        <v>-7019.25</v>
      </c>
      <c r="F1204" s="2" t="s">
        <v>69</v>
      </c>
    </row>
    <row r="1205">
      <c r="A1205" s="2" t="s">
        <v>17141</v>
      </c>
      <c r="B1205" s="2" t="s">
        <v>16088</v>
      </c>
      <c r="C1205" s="2">
        <v>-164.25</v>
      </c>
      <c r="D1205" s="2" t="s">
        <v>69</v>
      </c>
      <c r="E1205" s="2">
        <v>-7966.33</v>
      </c>
      <c r="F1205" s="2" t="s">
        <v>69</v>
      </c>
    </row>
    <row r="1206">
      <c r="A1206" s="2" t="s">
        <v>17142</v>
      </c>
      <c r="B1206" s="2" t="s">
        <v>17143</v>
      </c>
      <c r="C1206" s="2">
        <v>-710.66</v>
      </c>
      <c r="D1206" s="2" t="s">
        <v>69</v>
      </c>
      <c r="E1206" s="2">
        <v>-7582.69</v>
      </c>
      <c r="F1206" s="2" t="s">
        <v>69</v>
      </c>
    </row>
    <row r="1207">
      <c r="A1207" s="2" t="s">
        <v>8418</v>
      </c>
      <c r="B1207" s="2" t="s">
        <v>17144</v>
      </c>
      <c r="C1207" s="2">
        <v>-85.96</v>
      </c>
      <c r="D1207" s="2" t="s">
        <v>69</v>
      </c>
      <c r="E1207" s="2">
        <v>-7715.31</v>
      </c>
      <c r="F1207" s="2" t="s">
        <v>69</v>
      </c>
    </row>
    <row r="1208">
      <c r="A1208" s="2" t="s">
        <v>17145</v>
      </c>
      <c r="B1208" s="2" t="s">
        <v>17146</v>
      </c>
      <c r="C1208" s="2">
        <v>-2050.04</v>
      </c>
      <c r="D1208" s="2" t="s">
        <v>69</v>
      </c>
      <c r="E1208" s="2">
        <v>-6211.63</v>
      </c>
      <c r="F1208" s="2" t="s">
        <v>69</v>
      </c>
    </row>
    <row r="1209">
      <c r="A1209" s="2" t="s">
        <v>8430</v>
      </c>
      <c r="B1209" s="2" t="s">
        <v>16101</v>
      </c>
      <c r="C1209" s="2">
        <v>-92.2</v>
      </c>
      <c r="D1209" s="2" t="s">
        <v>69</v>
      </c>
      <c r="E1209" s="2">
        <v>-15025.39</v>
      </c>
      <c r="F1209" s="2" t="s">
        <v>69</v>
      </c>
    </row>
    <row r="1210">
      <c r="A1210" s="2" t="s">
        <v>14975</v>
      </c>
      <c r="B1210" s="2" t="s">
        <v>14976</v>
      </c>
      <c r="C1210" s="2">
        <v>-812.21</v>
      </c>
      <c r="D1210" s="2" t="s">
        <v>69</v>
      </c>
      <c r="E1210" s="2">
        <v>-7228.67</v>
      </c>
      <c r="F1210" s="2" t="s">
        <v>69</v>
      </c>
    </row>
    <row r="1211">
      <c r="A1211" s="2" t="s">
        <v>17147</v>
      </c>
      <c r="B1211" s="2" t="s">
        <v>13813</v>
      </c>
      <c r="C1211" s="2">
        <v>-818.16</v>
      </c>
      <c r="D1211" s="2" t="s">
        <v>69</v>
      </c>
      <c r="E1211" s="2">
        <v>-8042.54</v>
      </c>
      <c r="F1211" s="2" t="s">
        <v>69</v>
      </c>
    </row>
    <row r="1212">
      <c r="A1212" s="2" t="s">
        <v>62</v>
      </c>
      <c r="B1212" s="2" t="s">
        <v>14979</v>
      </c>
      <c r="C1212" s="2">
        <v>-47.03</v>
      </c>
      <c r="D1212" s="2" t="s">
        <v>69</v>
      </c>
      <c r="E1212" s="2">
        <v>-10070.11</v>
      </c>
      <c r="F1212" s="2" t="s">
        <v>69</v>
      </c>
    </row>
    <row r="1213">
      <c r="A1213" s="2" t="s">
        <v>16108</v>
      </c>
      <c r="B1213" s="2" t="s">
        <v>16109</v>
      </c>
      <c r="C1213" s="2">
        <v>-85.37</v>
      </c>
      <c r="D1213" s="2" t="s">
        <v>69</v>
      </c>
      <c r="E1213" s="2">
        <v>-12347.71</v>
      </c>
      <c r="F1213" s="2" t="s">
        <v>69</v>
      </c>
    </row>
    <row r="1214">
      <c r="A1214" s="2" t="s">
        <v>16111</v>
      </c>
      <c r="B1214" s="2" t="s">
        <v>16112</v>
      </c>
      <c r="C1214" s="2">
        <v>-475.75</v>
      </c>
      <c r="D1214" s="2" t="s">
        <v>69</v>
      </c>
      <c r="E1214" s="2">
        <v>-8320.81</v>
      </c>
      <c r="F1214" s="2" t="s">
        <v>69</v>
      </c>
    </row>
    <row r="1215">
      <c r="A1215" s="2" t="s">
        <v>17148</v>
      </c>
      <c r="B1215" s="2" t="s">
        <v>17149</v>
      </c>
      <c r="C1215" s="2">
        <v>-3935.41</v>
      </c>
      <c r="D1215" s="2" t="s">
        <v>69</v>
      </c>
      <c r="E1215" s="2">
        <v>-21566.03</v>
      </c>
      <c r="F1215" s="2" t="s">
        <v>69</v>
      </c>
    </row>
    <row r="1216">
      <c r="A1216" s="2" t="s">
        <v>8483</v>
      </c>
      <c r="B1216" s="2" t="s">
        <v>16114</v>
      </c>
      <c r="C1216" s="2">
        <v>-25.77</v>
      </c>
      <c r="D1216" s="2" t="s">
        <v>69</v>
      </c>
      <c r="E1216" s="2">
        <v>-10699.69</v>
      </c>
      <c r="F1216" s="2" t="s">
        <v>69</v>
      </c>
    </row>
    <row r="1217">
      <c r="A1217" s="2" t="s">
        <v>8493</v>
      </c>
      <c r="B1217" s="2" t="s">
        <v>17150</v>
      </c>
      <c r="C1217" s="2">
        <v>-116.44</v>
      </c>
      <c r="D1217" s="2" t="s">
        <v>69</v>
      </c>
      <c r="E1217" s="2">
        <v>-4331.62</v>
      </c>
      <c r="F1217" s="2" t="s">
        <v>69</v>
      </c>
    </row>
    <row r="1218">
      <c r="A1218" s="2" t="s">
        <v>8499</v>
      </c>
      <c r="B1218" s="2" t="s">
        <v>17151</v>
      </c>
      <c r="C1218" s="2">
        <v>-106.53</v>
      </c>
      <c r="D1218" s="2" t="s">
        <v>69</v>
      </c>
      <c r="E1218" s="2">
        <v>-8129.02</v>
      </c>
      <c r="F1218" s="2" t="s">
        <v>69</v>
      </c>
    </row>
    <row r="1219">
      <c r="A1219" s="2" t="s">
        <v>17152</v>
      </c>
      <c r="B1219" s="2" t="s">
        <v>16122</v>
      </c>
      <c r="C1219" s="2">
        <v>-82.58</v>
      </c>
      <c r="D1219" s="2" t="s">
        <v>69</v>
      </c>
      <c r="E1219" s="2">
        <v>-4548.68</v>
      </c>
      <c r="F1219" s="2" t="s">
        <v>69</v>
      </c>
    </row>
    <row r="1220">
      <c r="A1220" s="2" t="s">
        <v>17153</v>
      </c>
      <c r="B1220" s="2" t="s">
        <v>17154</v>
      </c>
      <c r="C1220" s="2">
        <v>-615.2</v>
      </c>
      <c r="D1220" s="2" t="s">
        <v>69</v>
      </c>
      <c r="E1220" s="2">
        <v>-10507.65</v>
      </c>
      <c r="F1220" s="2" t="s">
        <v>69</v>
      </c>
    </row>
    <row r="1221">
      <c r="A1221" s="2" t="s">
        <v>17155</v>
      </c>
      <c r="B1221" s="2" t="s">
        <v>17156</v>
      </c>
      <c r="C1221" s="2">
        <v>-92.78</v>
      </c>
      <c r="D1221" s="2" t="s">
        <v>69</v>
      </c>
      <c r="E1221" s="2">
        <v>-11810.26</v>
      </c>
      <c r="F1221" s="2" t="s">
        <v>69</v>
      </c>
    </row>
    <row r="1222">
      <c r="A1222" s="2" t="s">
        <v>8529</v>
      </c>
      <c r="B1222" s="2" t="s">
        <v>15244</v>
      </c>
      <c r="C1222" s="2">
        <v>-1090.85</v>
      </c>
      <c r="D1222" s="2" t="s">
        <v>69</v>
      </c>
      <c r="E1222" s="2">
        <v>-12708.37</v>
      </c>
      <c r="F1222" s="2" t="s">
        <v>69</v>
      </c>
    </row>
    <row r="1223">
      <c r="A1223" s="2" t="s">
        <v>16131</v>
      </c>
      <c r="B1223" s="2" t="s">
        <v>16132</v>
      </c>
      <c r="C1223" s="2">
        <v>-109.59</v>
      </c>
      <c r="D1223" s="2" t="s">
        <v>69</v>
      </c>
      <c r="E1223" s="2">
        <v>-8296</v>
      </c>
      <c r="F1223" s="2" t="s">
        <v>69</v>
      </c>
    </row>
    <row r="1224">
      <c r="A1224" s="2" t="s">
        <v>17157</v>
      </c>
      <c r="B1224" s="2" t="s">
        <v>17158</v>
      </c>
      <c r="C1224" s="2">
        <v>-536.14</v>
      </c>
      <c r="D1224" s="2" t="s">
        <v>69</v>
      </c>
      <c r="E1224" s="2">
        <v>-8342.26</v>
      </c>
      <c r="F1224" s="2" t="s">
        <v>69</v>
      </c>
    </row>
    <row r="1225">
      <c r="A1225" s="2" t="s">
        <v>17159</v>
      </c>
      <c r="B1225" s="2" t="s">
        <v>17160</v>
      </c>
      <c r="C1225" s="2">
        <v>-130.63</v>
      </c>
      <c r="D1225" s="2" t="s">
        <v>69</v>
      </c>
      <c r="E1225" s="2">
        <v>-8575.84</v>
      </c>
      <c r="F1225" s="2" t="s">
        <v>69</v>
      </c>
    </row>
    <row r="1226">
      <c r="A1226" s="2" t="s">
        <v>11328</v>
      </c>
      <c r="B1226" s="2" t="s">
        <v>16141</v>
      </c>
      <c r="C1226" s="2">
        <v>-451.51</v>
      </c>
      <c r="D1226" s="2" t="s">
        <v>69</v>
      </c>
      <c r="E1226" s="2">
        <v>-15649.32</v>
      </c>
      <c r="F1226" s="2" t="s">
        <v>69</v>
      </c>
    </row>
    <row r="1227">
      <c r="A1227" s="2" t="s">
        <v>17161</v>
      </c>
      <c r="B1227" s="2" t="s">
        <v>17162</v>
      </c>
      <c r="C1227" s="2">
        <v>-287.57</v>
      </c>
      <c r="D1227" s="2" t="s">
        <v>69</v>
      </c>
      <c r="E1227" s="2">
        <v>-13832.03</v>
      </c>
      <c r="F1227" s="2" t="s">
        <v>69</v>
      </c>
    </row>
    <row r="1228">
      <c r="A1228" s="2" t="s">
        <v>17163</v>
      </c>
      <c r="B1228" s="2" t="s">
        <v>17164</v>
      </c>
      <c r="C1228" s="2">
        <v>-3660.06</v>
      </c>
      <c r="D1228" s="2" t="s">
        <v>69</v>
      </c>
      <c r="E1228" s="2">
        <v>-26023.03</v>
      </c>
      <c r="F1228" s="2" t="s">
        <v>69</v>
      </c>
    </row>
    <row r="1229">
      <c r="A1229" s="2" t="s">
        <v>11332</v>
      </c>
      <c r="B1229" s="2" t="s">
        <v>16143</v>
      </c>
      <c r="C1229" s="2">
        <v>-62.39</v>
      </c>
      <c r="D1229" s="2" t="s">
        <v>69</v>
      </c>
      <c r="E1229" s="2">
        <v>-7747.69</v>
      </c>
      <c r="F1229" s="2" t="s">
        <v>69</v>
      </c>
    </row>
    <row r="1230">
      <c r="A1230" s="2" t="s">
        <v>17165</v>
      </c>
      <c r="B1230" s="2" t="s">
        <v>17166</v>
      </c>
      <c r="C1230" s="2">
        <v>-1242.61</v>
      </c>
      <c r="D1230" s="2" t="s">
        <v>69</v>
      </c>
      <c r="E1230" s="2">
        <v>-8859.83</v>
      </c>
      <c r="F1230" s="2" t="s">
        <v>69</v>
      </c>
    </row>
    <row r="1231">
      <c r="A1231" s="2" t="s">
        <v>8587</v>
      </c>
      <c r="B1231" s="2" t="s">
        <v>14991</v>
      </c>
      <c r="C1231" s="2">
        <v>-484.92</v>
      </c>
      <c r="D1231" s="2" t="s">
        <v>69</v>
      </c>
      <c r="E1231" s="2">
        <v>-11386.01</v>
      </c>
      <c r="F1231" s="2" t="s">
        <v>69</v>
      </c>
    </row>
    <row r="1232">
      <c r="A1232" s="2" t="s">
        <v>8601</v>
      </c>
      <c r="B1232" s="2" t="s">
        <v>17167</v>
      </c>
      <c r="C1232" s="2">
        <v>-98.06</v>
      </c>
      <c r="D1232" s="2" t="s">
        <v>69</v>
      </c>
      <c r="E1232" s="2">
        <v>-8935.19</v>
      </c>
      <c r="F1232" s="2" t="s">
        <v>69</v>
      </c>
    </row>
    <row r="1233">
      <c r="A1233" s="2" t="s">
        <v>17168</v>
      </c>
      <c r="B1233" s="2" t="s">
        <v>17169</v>
      </c>
      <c r="C1233" s="2">
        <v>-284.43</v>
      </c>
      <c r="D1233" s="2" t="s">
        <v>69</v>
      </c>
      <c r="E1233" s="2">
        <v>-7190.3</v>
      </c>
      <c r="F1233" s="2" t="s">
        <v>69</v>
      </c>
    </row>
    <row r="1234">
      <c r="A1234" s="2" t="s">
        <v>14995</v>
      </c>
      <c r="B1234" s="2" t="s">
        <v>14996</v>
      </c>
      <c r="C1234" s="2">
        <v>-139.17</v>
      </c>
      <c r="D1234" s="2" t="s">
        <v>69</v>
      </c>
      <c r="E1234" s="2">
        <v>-7725.44</v>
      </c>
      <c r="F1234" s="2" t="s">
        <v>69</v>
      </c>
    </row>
    <row r="1235">
      <c r="A1235" s="2" t="s">
        <v>11356</v>
      </c>
      <c r="B1235" s="2" t="s">
        <v>17170</v>
      </c>
      <c r="C1235" s="2">
        <v>-90.38</v>
      </c>
      <c r="D1235" s="2" t="s">
        <v>69</v>
      </c>
      <c r="E1235" s="2">
        <v>-7273.89</v>
      </c>
      <c r="F1235" s="2" t="s">
        <v>69</v>
      </c>
    </row>
    <row r="1236">
      <c r="A1236" s="2" t="s">
        <v>8637</v>
      </c>
      <c r="B1236" s="2" t="s">
        <v>16162</v>
      </c>
      <c r="C1236" s="2">
        <v>-859.02</v>
      </c>
      <c r="D1236" s="2" t="s">
        <v>69</v>
      </c>
      <c r="E1236" s="2">
        <v>-6391.11</v>
      </c>
      <c r="F1236" s="2" t="s">
        <v>69</v>
      </c>
    </row>
    <row r="1237">
      <c r="A1237" s="2" t="s">
        <v>17171</v>
      </c>
      <c r="B1237" s="2" t="s">
        <v>17172</v>
      </c>
      <c r="C1237" s="2">
        <v>-56.06</v>
      </c>
      <c r="D1237" s="2" t="s">
        <v>69</v>
      </c>
      <c r="E1237" s="2">
        <v>-7873.92</v>
      </c>
      <c r="F1237" s="2" t="s">
        <v>69</v>
      </c>
    </row>
    <row r="1238">
      <c r="A1238" s="2" t="s">
        <v>8645</v>
      </c>
      <c r="B1238" s="2" t="s">
        <v>14998</v>
      </c>
      <c r="C1238" s="2">
        <v>-58.51</v>
      </c>
      <c r="D1238" s="2" t="s">
        <v>69</v>
      </c>
      <c r="E1238" s="2">
        <v>-13348.23</v>
      </c>
      <c r="F1238" s="2" t="s">
        <v>69</v>
      </c>
    </row>
    <row r="1239">
      <c r="A1239" s="2" t="s">
        <v>17173</v>
      </c>
      <c r="B1239" s="2" t="s">
        <v>17174</v>
      </c>
      <c r="C1239" s="2">
        <v>-16.51</v>
      </c>
      <c r="D1239" s="2" t="s">
        <v>69</v>
      </c>
      <c r="E1239" s="2">
        <v>-4794.76</v>
      </c>
      <c r="F1239" s="2" t="s">
        <v>69</v>
      </c>
    </row>
    <row r="1240">
      <c r="A1240" s="2" t="s">
        <v>17175</v>
      </c>
      <c r="B1240" s="2" t="s">
        <v>17176</v>
      </c>
      <c r="C1240" s="2">
        <v>-174.31</v>
      </c>
      <c r="D1240" s="2" t="s">
        <v>69</v>
      </c>
      <c r="E1240" s="2">
        <v>-4301.87</v>
      </c>
      <c r="F1240" s="2" t="s">
        <v>69</v>
      </c>
    </row>
    <row r="1241">
      <c r="A1241" s="2" t="s">
        <v>16177</v>
      </c>
      <c r="B1241" s="2" t="s">
        <v>16178</v>
      </c>
      <c r="C1241" s="2">
        <v>-38.99</v>
      </c>
      <c r="D1241" s="2" t="s">
        <v>69</v>
      </c>
      <c r="E1241" s="2">
        <v>-12431.95</v>
      </c>
      <c r="F1241" s="2" t="s">
        <v>69</v>
      </c>
    </row>
    <row r="1242">
      <c r="A1242" s="2" t="s">
        <v>17177</v>
      </c>
      <c r="B1242" s="2" t="s">
        <v>17178</v>
      </c>
      <c r="C1242" s="2">
        <v>-35.58</v>
      </c>
      <c r="D1242" s="2" t="s">
        <v>69</v>
      </c>
      <c r="E1242" s="2">
        <v>-7804.16</v>
      </c>
      <c r="F1242" s="2" t="s">
        <v>69</v>
      </c>
    </row>
    <row r="1243">
      <c r="A1243" s="2" t="s">
        <v>15249</v>
      </c>
      <c r="B1243" s="2" t="s">
        <v>15250</v>
      </c>
      <c r="C1243" s="2">
        <v>-676.26</v>
      </c>
      <c r="D1243" s="2" t="s">
        <v>69</v>
      </c>
      <c r="E1243" s="2">
        <v>-8520.89</v>
      </c>
      <c r="F1243" s="2" t="s">
        <v>69</v>
      </c>
    </row>
    <row r="1244">
      <c r="A1244" s="2" t="s">
        <v>15251</v>
      </c>
      <c r="B1244" s="2" t="s">
        <v>15252</v>
      </c>
      <c r="C1244" s="2">
        <v>-486.92</v>
      </c>
      <c r="D1244" s="2" t="s">
        <v>69</v>
      </c>
      <c r="E1244" s="2">
        <v>-8321.47</v>
      </c>
      <c r="F1244" s="2" t="s">
        <v>69</v>
      </c>
    </row>
    <row r="1245">
      <c r="A1245" s="2" t="s">
        <v>17179</v>
      </c>
      <c r="B1245" s="2" t="s">
        <v>16182</v>
      </c>
      <c r="C1245" s="2">
        <v>-1157.4</v>
      </c>
      <c r="D1245" s="2" t="s">
        <v>69</v>
      </c>
      <c r="E1245" s="2">
        <v>-12777.68</v>
      </c>
      <c r="F1245" s="2" t="s">
        <v>69</v>
      </c>
    </row>
    <row r="1246">
      <c r="A1246" s="2" t="s">
        <v>17180</v>
      </c>
      <c r="B1246" s="2" t="s">
        <v>17181</v>
      </c>
      <c r="C1246" s="2">
        <v>-139.13</v>
      </c>
      <c r="D1246" s="2" t="s">
        <v>69</v>
      </c>
      <c r="E1246" s="2">
        <v>-8224.19</v>
      </c>
      <c r="F1246" s="2" t="s">
        <v>69</v>
      </c>
    </row>
    <row r="1247">
      <c r="A1247" s="2" t="s">
        <v>17182</v>
      </c>
      <c r="B1247" s="2" t="s">
        <v>17183</v>
      </c>
      <c r="C1247" s="2">
        <v>-429.63</v>
      </c>
      <c r="D1247" s="2" t="s">
        <v>69</v>
      </c>
      <c r="E1247" s="2">
        <v>-7436.91</v>
      </c>
      <c r="F1247" s="2" t="s">
        <v>69</v>
      </c>
    </row>
    <row r="1248">
      <c r="A1248" s="2" t="s">
        <v>16192</v>
      </c>
      <c r="B1248" s="2" t="s">
        <v>16193</v>
      </c>
      <c r="C1248" s="2">
        <v>-36.53</v>
      </c>
      <c r="D1248" s="2" t="s">
        <v>69</v>
      </c>
      <c r="E1248" s="2">
        <v>-8039.51</v>
      </c>
      <c r="F1248" s="2" t="s">
        <v>69</v>
      </c>
    </row>
    <row r="1249">
      <c r="A1249" s="2" t="s">
        <v>16194</v>
      </c>
      <c r="B1249" s="2" t="s">
        <v>16195</v>
      </c>
      <c r="C1249" s="2">
        <v>-13.37</v>
      </c>
      <c r="D1249" s="2" t="s">
        <v>69</v>
      </c>
      <c r="E1249" s="2">
        <v>-8441.25</v>
      </c>
      <c r="F1249" s="2" t="s">
        <v>69</v>
      </c>
    </row>
    <row r="1250">
      <c r="A1250" s="2" t="s">
        <v>17184</v>
      </c>
      <c r="B1250" s="2" t="s">
        <v>17185</v>
      </c>
      <c r="C1250" s="2">
        <v>-77.21</v>
      </c>
      <c r="D1250" s="2" t="s">
        <v>69</v>
      </c>
      <c r="E1250" s="2">
        <v>-8698.13</v>
      </c>
      <c r="F1250" s="2" t="s">
        <v>69</v>
      </c>
    </row>
    <row r="1251">
      <c r="A1251" s="2" t="s">
        <v>17186</v>
      </c>
      <c r="B1251" s="2" t="s">
        <v>17187</v>
      </c>
      <c r="C1251" s="2">
        <v>-34.79</v>
      </c>
      <c r="D1251" s="2" t="s">
        <v>69</v>
      </c>
      <c r="E1251" s="2">
        <v>-7776.85</v>
      </c>
      <c r="F1251" s="2" t="s">
        <v>69</v>
      </c>
    </row>
    <row r="1252">
      <c r="A1252" s="2" t="s">
        <v>15005</v>
      </c>
      <c r="B1252" s="2" t="s">
        <v>15006</v>
      </c>
      <c r="C1252" s="2">
        <v>-432.16</v>
      </c>
      <c r="D1252" s="2" t="s">
        <v>69</v>
      </c>
      <c r="E1252" s="2">
        <v>-22295</v>
      </c>
      <c r="F1252" s="2" t="s">
        <v>69</v>
      </c>
    </row>
    <row r="1253">
      <c r="A1253" s="2" t="s">
        <v>17188</v>
      </c>
      <c r="B1253" s="2" t="s">
        <v>17189</v>
      </c>
      <c r="C1253" s="2">
        <v>-59.25</v>
      </c>
      <c r="D1253" s="2" t="s">
        <v>69</v>
      </c>
      <c r="E1253" s="2">
        <v>-4473.52</v>
      </c>
      <c r="F1253" s="2" t="s">
        <v>69</v>
      </c>
    </row>
    <row r="1254">
      <c r="A1254" s="2" t="s">
        <v>8767</v>
      </c>
      <c r="B1254" s="2" t="s">
        <v>17190</v>
      </c>
      <c r="C1254" s="2">
        <v>-60.55</v>
      </c>
      <c r="D1254" s="2" t="s">
        <v>69</v>
      </c>
      <c r="E1254" s="2">
        <v>-4479.25</v>
      </c>
      <c r="F1254" s="2" t="s">
        <v>69</v>
      </c>
    </row>
    <row r="1255">
      <c r="A1255" s="2" t="s">
        <v>17191</v>
      </c>
      <c r="B1255" s="2" t="s">
        <v>17192</v>
      </c>
      <c r="C1255" s="2">
        <v>-398.23</v>
      </c>
      <c r="D1255" s="2" t="s">
        <v>69</v>
      </c>
      <c r="E1255" s="2">
        <v>-8279.15</v>
      </c>
      <c r="F1255" s="2" t="s">
        <v>69</v>
      </c>
    </row>
    <row r="1256">
      <c r="A1256" s="2" t="s">
        <v>12840</v>
      </c>
      <c r="B1256" s="2" t="s">
        <v>17193</v>
      </c>
      <c r="C1256" s="2">
        <v>-44.47</v>
      </c>
      <c r="D1256" s="2" t="s">
        <v>69</v>
      </c>
      <c r="E1256" s="2">
        <v>-8189.31</v>
      </c>
      <c r="F1256" s="2" t="s">
        <v>69</v>
      </c>
    </row>
    <row r="1257">
      <c r="A1257" s="2" t="s">
        <v>15011</v>
      </c>
      <c r="B1257" s="2" t="s">
        <v>15012</v>
      </c>
      <c r="C1257" s="2">
        <v>-2241.16</v>
      </c>
      <c r="D1257" s="2" t="s">
        <v>69</v>
      </c>
      <c r="E1257" s="2">
        <v>-22613.35</v>
      </c>
      <c r="F1257" s="2" t="s">
        <v>69</v>
      </c>
    </row>
    <row r="1258">
      <c r="A1258" s="2" t="s">
        <v>16207</v>
      </c>
      <c r="B1258" s="2" t="s">
        <v>16208</v>
      </c>
      <c r="C1258" s="2">
        <v>-292.22</v>
      </c>
      <c r="D1258" s="2" t="s">
        <v>69</v>
      </c>
      <c r="E1258" s="2">
        <v>-8316.66</v>
      </c>
      <c r="F1258" s="2" t="s">
        <v>69</v>
      </c>
    </row>
    <row r="1259">
      <c r="A1259" s="2" t="s">
        <v>8793</v>
      </c>
      <c r="B1259" s="2" t="s">
        <v>17194</v>
      </c>
      <c r="C1259" s="2">
        <v>-44.35</v>
      </c>
      <c r="D1259" s="2" t="s">
        <v>69</v>
      </c>
      <c r="E1259" s="2">
        <v>-8571.89</v>
      </c>
      <c r="F1259" s="2" t="s">
        <v>69</v>
      </c>
    </row>
    <row r="1260">
      <c r="A1260" s="2" t="s">
        <v>17195</v>
      </c>
      <c r="B1260" s="2" t="s">
        <v>17196</v>
      </c>
      <c r="C1260" s="2">
        <v>-103.58</v>
      </c>
      <c r="D1260" s="2" t="s">
        <v>69</v>
      </c>
      <c r="E1260" s="2">
        <v>-12673.49</v>
      </c>
      <c r="F1260" s="2" t="s">
        <v>69</v>
      </c>
    </row>
    <row r="1261">
      <c r="A1261" s="2" t="s">
        <v>17197</v>
      </c>
      <c r="B1261" s="2" t="s">
        <v>17198</v>
      </c>
      <c r="C1261" s="2">
        <v>-27.88</v>
      </c>
      <c r="D1261" s="2" t="s">
        <v>69</v>
      </c>
      <c r="E1261" s="2">
        <v>-7652.72</v>
      </c>
      <c r="F1261" s="2" t="s">
        <v>69</v>
      </c>
    </row>
    <row r="1262">
      <c r="A1262" s="2" t="s">
        <v>17199</v>
      </c>
      <c r="B1262" s="2" t="s">
        <v>17200</v>
      </c>
      <c r="C1262" s="2">
        <v>-2811.01</v>
      </c>
      <c r="D1262" s="2" t="s">
        <v>69</v>
      </c>
      <c r="E1262" s="2">
        <v>-23528.11</v>
      </c>
      <c r="F1262" s="2" t="s">
        <v>69</v>
      </c>
    </row>
    <row r="1263">
      <c r="A1263" s="2" t="s">
        <v>16212</v>
      </c>
      <c r="B1263" s="2" t="s">
        <v>16213</v>
      </c>
      <c r="C1263" s="2">
        <v>-76.05</v>
      </c>
      <c r="D1263" s="2" t="s">
        <v>69</v>
      </c>
      <c r="E1263" s="2">
        <v>-9027</v>
      </c>
      <c r="F1263" s="2" t="s">
        <v>69</v>
      </c>
    </row>
    <row r="1264">
      <c r="A1264" s="2" t="s">
        <v>8815</v>
      </c>
      <c r="B1264" s="2" t="s">
        <v>17201</v>
      </c>
      <c r="C1264" s="2">
        <v>-103.58</v>
      </c>
      <c r="D1264" s="2" t="s">
        <v>69</v>
      </c>
      <c r="E1264" s="2">
        <v>-4447.65</v>
      </c>
      <c r="F1264" s="2" t="s">
        <v>69</v>
      </c>
    </row>
    <row r="1265">
      <c r="A1265" s="2" t="s">
        <v>17202</v>
      </c>
      <c r="B1265" s="2" t="s">
        <v>17203</v>
      </c>
      <c r="C1265" s="2">
        <v>-445.77</v>
      </c>
      <c r="D1265" s="2" t="s">
        <v>69</v>
      </c>
      <c r="E1265" s="2">
        <v>-7618.23</v>
      </c>
      <c r="F1265" s="2" t="s">
        <v>69</v>
      </c>
    </row>
    <row r="1266">
      <c r="A1266" s="2" t="s">
        <v>17204</v>
      </c>
      <c r="B1266" s="2" t="s">
        <v>17205</v>
      </c>
      <c r="C1266" s="2">
        <v>-3415.28</v>
      </c>
      <c r="D1266" s="2" t="s">
        <v>69</v>
      </c>
      <c r="E1266" s="2">
        <v>-23018.97</v>
      </c>
      <c r="F1266" s="2" t="s">
        <v>69</v>
      </c>
    </row>
    <row r="1267">
      <c r="A1267" s="2" t="s">
        <v>11442</v>
      </c>
      <c r="B1267" s="2" t="s">
        <v>16229</v>
      </c>
      <c r="C1267" s="2">
        <v>-729.53</v>
      </c>
      <c r="D1267" s="2" t="s">
        <v>69</v>
      </c>
      <c r="E1267" s="2">
        <v>-29173.87</v>
      </c>
      <c r="F1267" s="2" t="s">
        <v>69</v>
      </c>
    </row>
    <row r="1268">
      <c r="A1268" s="2" t="s">
        <v>17206</v>
      </c>
      <c r="B1268" s="2" t="s">
        <v>17207</v>
      </c>
      <c r="C1268" s="2">
        <v>-3064</v>
      </c>
      <c r="D1268" s="2" t="s">
        <v>69</v>
      </c>
      <c r="E1268" s="2">
        <v>-20375.57</v>
      </c>
      <c r="F1268" s="2" t="s">
        <v>69</v>
      </c>
    </row>
    <row r="1269">
      <c r="A1269" s="2" t="s">
        <v>17208</v>
      </c>
      <c r="B1269" s="2" t="s">
        <v>16237</v>
      </c>
      <c r="C1269" s="2">
        <v>-237.07</v>
      </c>
      <c r="D1269" s="2" t="s">
        <v>69</v>
      </c>
      <c r="E1269" s="2">
        <v>-8894.78</v>
      </c>
      <c r="F1269" s="2" t="s">
        <v>69</v>
      </c>
    </row>
    <row r="1270">
      <c r="A1270" s="2" t="s">
        <v>15259</v>
      </c>
      <c r="B1270" s="2" t="s">
        <v>15260</v>
      </c>
      <c r="C1270" s="2">
        <v>-102.16</v>
      </c>
      <c r="D1270" s="2" t="s">
        <v>69</v>
      </c>
      <c r="E1270" s="2">
        <v>-8572.95</v>
      </c>
      <c r="F1270" s="2" t="s">
        <v>69</v>
      </c>
    </row>
    <row r="1271">
      <c r="A1271" s="2" t="s">
        <v>17209</v>
      </c>
      <c r="B1271" s="2" t="s">
        <v>17210</v>
      </c>
      <c r="C1271" s="2">
        <v>-1031.59</v>
      </c>
      <c r="D1271" s="2" t="s">
        <v>69</v>
      </c>
      <c r="E1271" s="2">
        <v>-7675.03</v>
      </c>
      <c r="F1271" s="2" t="s">
        <v>69</v>
      </c>
    </row>
    <row r="1272">
      <c r="A1272" s="2" t="s">
        <v>12940</v>
      </c>
      <c r="B1272" s="2" t="s">
        <v>15456</v>
      </c>
      <c r="C1272" s="2">
        <v>-27.29</v>
      </c>
      <c r="D1272" s="2" t="s">
        <v>69</v>
      </c>
      <c r="E1272" s="2">
        <v>-7732.68</v>
      </c>
      <c r="F1272" s="2" t="s">
        <v>69</v>
      </c>
    </row>
    <row r="1273">
      <c r="A1273" s="2" t="s">
        <v>17211</v>
      </c>
      <c r="B1273" s="2" t="s">
        <v>15034</v>
      </c>
      <c r="C1273" s="2">
        <v>-795.16</v>
      </c>
      <c r="D1273" s="2" t="s">
        <v>69</v>
      </c>
      <c r="E1273" s="2">
        <v>-8206.09</v>
      </c>
      <c r="F1273" s="2" t="s">
        <v>69</v>
      </c>
    </row>
    <row r="1274">
      <c r="A1274" s="2" t="s">
        <v>17212</v>
      </c>
      <c r="B1274" s="2" t="s">
        <v>16268</v>
      </c>
      <c r="C1274" s="2">
        <v>-52.9</v>
      </c>
      <c r="D1274" s="2" t="s">
        <v>69</v>
      </c>
      <c r="E1274" s="2">
        <v>-8715.57</v>
      </c>
      <c r="F1274" s="2" t="s">
        <v>69</v>
      </c>
    </row>
    <row r="1275">
      <c r="A1275" s="2" t="s">
        <v>8968</v>
      </c>
      <c r="B1275" s="2" t="s">
        <v>17213</v>
      </c>
      <c r="C1275" s="2">
        <v>-122.39</v>
      </c>
      <c r="D1275" s="2" t="s">
        <v>69</v>
      </c>
      <c r="E1275" s="2">
        <v>-7421.51</v>
      </c>
      <c r="F1275" s="2" t="s">
        <v>69</v>
      </c>
    </row>
    <row r="1276">
      <c r="A1276" s="2" t="s">
        <v>17214</v>
      </c>
      <c r="B1276" s="2" t="s">
        <v>17215</v>
      </c>
      <c r="C1276" s="2">
        <v>-318.83</v>
      </c>
      <c r="D1276" s="2" t="s">
        <v>69</v>
      </c>
      <c r="E1276" s="2">
        <v>-12118.8</v>
      </c>
      <c r="F1276" s="2" t="s">
        <v>69</v>
      </c>
    </row>
    <row r="1277">
      <c r="A1277" s="2" t="s">
        <v>17216</v>
      </c>
      <c r="B1277" s="2" t="s">
        <v>17217</v>
      </c>
      <c r="C1277" s="2">
        <v>-471.93</v>
      </c>
      <c r="D1277" s="2" t="s">
        <v>69</v>
      </c>
      <c r="E1277" s="2">
        <v>-14096.61</v>
      </c>
      <c r="F1277" s="2" t="s">
        <v>69</v>
      </c>
    </row>
    <row r="1278">
      <c r="A1278" s="2" t="s">
        <v>9030</v>
      </c>
      <c r="B1278" s="2" t="s">
        <v>17218</v>
      </c>
      <c r="C1278" s="2">
        <v>-77.7</v>
      </c>
      <c r="D1278" s="2" t="s">
        <v>69</v>
      </c>
      <c r="E1278" s="2">
        <v>-4789.23</v>
      </c>
      <c r="F1278" s="2" t="s">
        <v>69</v>
      </c>
    </row>
    <row r="1279">
      <c r="A1279" s="2" t="s">
        <v>16278</v>
      </c>
      <c r="B1279" s="2" t="s">
        <v>16279</v>
      </c>
      <c r="C1279" s="2">
        <v>-181.82</v>
      </c>
      <c r="D1279" s="2" t="s">
        <v>69</v>
      </c>
      <c r="E1279" s="2">
        <v>-14998.74</v>
      </c>
      <c r="F1279" s="2" t="s">
        <v>69</v>
      </c>
    </row>
    <row r="1280">
      <c r="A1280" s="2" t="s">
        <v>9034</v>
      </c>
      <c r="B1280" s="2" t="s">
        <v>16281</v>
      </c>
      <c r="C1280" s="2">
        <v>-81.42</v>
      </c>
      <c r="D1280" s="2" t="s">
        <v>69</v>
      </c>
      <c r="E1280" s="2">
        <v>-15756.34</v>
      </c>
      <c r="F1280" s="2" t="s">
        <v>69</v>
      </c>
    </row>
    <row r="1281">
      <c r="A1281" s="2" t="s">
        <v>17219</v>
      </c>
      <c r="B1281" s="2" t="s">
        <v>17220</v>
      </c>
      <c r="C1281" s="2">
        <v>-632.44</v>
      </c>
      <c r="D1281" s="2" t="s">
        <v>69</v>
      </c>
      <c r="E1281" s="2">
        <v>-7304.69</v>
      </c>
      <c r="F1281" s="2" t="s">
        <v>69</v>
      </c>
    </row>
    <row r="1282">
      <c r="A1282" s="2" t="s">
        <v>9038</v>
      </c>
      <c r="B1282" s="2" t="s">
        <v>17221</v>
      </c>
      <c r="C1282" s="2">
        <v>-420.38</v>
      </c>
      <c r="D1282" s="2" t="s">
        <v>69</v>
      </c>
      <c r="E1282" s="2">
        <v>-23617.16</v>
      </c>
      <c r="F1282" s="2" t="s">
        <v>69</v>
      </c>
    </row>
    <row r="1283">
      <c r="A1283" s="2" t="s">
        <v>17222</v>
      </c>
      <c r="B1283" s="2" t="s">
        <v>17223</v>
      </c>
      <c r="C1283" s="2">
        <v>-220.95</v>
      </c>
      <c r="D1283" s="2" t="s">
        <v>69</v>
      </c>
      <c r="E1283" s="2">
        <v>-11447.35</v>
      </c>
      <c r="F1283" s="2" t="s">
        <v>69</v>
      </c>
    </row>
    <row r="1284">
      <c r="A1284" s="2" t="s">
        <v>9052</v>
      </c>
      <c r="B1284" s="2" t="s">
        <v>16291</v>
      </c>
      <c r="C1284" s="2">
        <v>-527.47</v>
      </c>
      <c r="D1284" s="2" t="s">
        <v>69</v>
      </c>
      <c r="E1284" s="2">
        <v>-9563.07</v>
      </c>
      <c r="F1284" s="2" t="s">
        <v>69</v>
      </c>
    </row>
    <row r="1285">
      <c r="A1285" s="2" t="s">
        <v>11581</v>
      </c>
      <c r="B1285" s="2" t="s">
        <v>15042</v>
      </c>
      <c r="C1285" s="2">
        <v>-42.3</v>
      </c>
      <c r="D1285" s="2" t="s">
        <v>69</v>
      </c>
      <c r="E1285" s="2">
        <v>-8962.5</v>
      </c>
      <c r="F1285" s="2" t="s">
        <v>69</v>
      </c>
    </row>
    <row r="1286">
      <c r="A1286" s="2" t="s">
        <v>15468</v>
      </c>
      <c r="B1286" s="2" t="s">
        <v>15469</v>
      </c>
      <c r="C1286" s="2">
        <v>-23.86</v>
      </c>
      <c r="D1286" s="2" t="s">
        <v>69</v>
      </c>
      <c r="E1286" s="2">
        <v>-8371.75</v>
      </c>
      <c r="F1286" s="2" t="s">
        <v>69</v>
      </c>
    </row>
    <row r="1287">
      <c r="A1287" s="2" t="s">
        <v>17224</v>
      </c>
      <c r="B1287" s="2" t="s">
        <v>17225</v>
      </c>
      <c r="C1287" s="2">
        <v>-403.22</v>
      </c>
      <c r="D1287" s="2" t="s">
        <v>69</v>
      </c>
      <c r="E1287" s="2">
        <v>-11084.65</v>
      </c>
      <c r="F1287" s="2" t="s">
        <v>69</v>
      </c>
    </row>
    <row r="1288">
      <c r="A1288" s="2" t="s">
        <v>16296</v>
      </c>
      <c r="B1288" s="2" t="s">
        <v>16297</v>
      </c>
      <c r="C1288" s="2">
        <v>-168.11</v>
      </c>
      <c r="D1288" s="2" t="s">
        <v>69</v>
      </c>
      <c r="E1288" s="2">
        <v>-29194.27</v>
      </c>
      <c r="F1288" s="2" t="s">
        <v>69</v>
      </c>
    </row>
    <row r="1289">
      <c r="A1289" s="2" t="s">
        <v>17226</v>
      </c>
      <c r="B1289" s="2" t="s">
        <v>17227</v>
      </c>
      <c r="C1289" s="2">
        <v>-995.77</v>
      </c>
      <c r="D1289" s="2" t="s">
        <v>69</v>
      </c>
      <c r="E1289" s="2">
        <v>-28100.55</v>
      </c>
      <c r="F1289" s="2" t="s">
        <v>69</v>
      </c>
    </row>
    <row r="1290">
      <c r="A1290" s="2" t="s">
        <v>13949</v>
      </c>
      <c r="B1290" s="2" t="s">
        <v>16300</v>
      </c>
      <c r="C1290" s="2">
        <v>-448.23</v>
      </c>
      <c r="D1290" s="2" t="s">
        <v>69</v>
      </c>
      <c r="E1290" s="2">
        <v>-6346.88</v>
      </c>
      <c r="F1290" s="2" t="s">
        <v>69</v>
      </c>
    </row>
    <row r="1291">
      <c r="A1291" s="2" t="s">
        <v>17228</v>
      </c>
      <c r="B1291" s="2" t="s">
        <v>17229</v>
      </c>
      <c r="C1291" s="2">
        <v>-6203.5</v>
      </c>
      <c r="D1291" s="2" t="s">
        <v>69</v>
      </c>
      <c r="E1291" s="2">
        <v>-25248.26</v>
      </c>
      <c r="F1291" s="2" t="s">
        <v>69</v>
      </c>
    </row>
    <row r="1292">
      <c r="A1292" s="2" t="s">
        <v>17230</v>
      </c>
      <c r="B1292" s="2" t="s">
        <v>17231</v>
      </c>
      <c r="C1292" s="2">
        <v>-802.97</v>
      </c>
      <c r="D1292" s="2" t="s">
        <v>69</v>
      </c>
      <c r="E1292" s="2">
        <v>-14092.07</v>
      </c>
      <c r="F1292" s="2" t="s">
        <v>69</v>
      </c>
    </row>
    <row r="1293">
      <c r="A1293" s="2" t="s">
        <v>17232</v>
      </c>
      <c r="B1293" s="2" t="s">
        <v>17233</v>
      </c>
      <c r="C1293" s="2">
        <v>-700.58</v>
      </c>
      <c r="D1293" s="2" t="s">
        <v>69</v>
      </c>
      <c r="E1293" s="2">
        <v>-11216.34</v>
      </c>
      <c r="F1293" s="2" t="s">
        <v>69</v>
      </c>
    </row>
    <row r="1294">
      <c r="A1294" s="2" t="s">
        <v>12966</v>
      </c>
      <c r="B1294" s="2" t="s">
        <v>16305</v>
      </c>
      <c r="C1294" s="2">
        <v>-24.65</v>
      </c>
      <c r="D1294" s="2" t="s">
        <v>69</v>
      </c>
      <c r="E1294" s="2">
        <v>-7408.94</v>
      </c>
      <c r="F1294" s="2" t="s">
        <v>69</v>
      </c>
    </row>
    <row r="1295">
      <c r="A1295" s="2" t="s">
        <v>17234</v>
      </c>
      <c r="B1295" s="2" t="s">
        <v>17235</v>
      </c>
      <c r="C1295" s="2">
        <v>-2459.94</v>
      </c>
      <c r="D1295" s="2" t="s">
        <v>69</v>
      </c>
      <c r="E1295" s="2">
        <v>-7035.44</v>
      </c>
      <c r="F1295" s="2" t="s">
        <v>69</v>
      </c>
    </row>
    <row r="1296">
      <c r="A1296" s="2" t="s">
        <v>11595</v>
      </c>
      <c r="B1296" s="2" t="s">
        <v>17236</v>
      </c>
      <c r="C1296" s="2">
        <v>-82.19</v>
      </c>
      <c r="D1296" s="2" t="s">
        <v>69</v>
      </c>
      <c r="E1296" s="2">
        <v>-4849.13</v>
      </c>
      <c r="F1296" s="2" t="s">
        <v>69</v>
      </c>
    </row>
    <row r="1297">
      <c r="A1297" s="2" t="s">
        <v>9092</v>
      </c>
      <c r="B1297" s="2" t="s">
        <v>15044</v>
      </c>
      <c r="C1297" s="2">
        <v>-382.84</v>
      </c>
      <c r="D1297" s="2" t="s">
        <v>69</v>
      </c>
      <c r="E1297" s="2">
        <v>-7411.7</v>
      </c>
      <c r="F1297" s="2" t="s">
        <v>69</v>
      </c>
    </row>
    <row r="1298">
      <c r="A1298" s="2" t="s">
        <v>17237</v>
      </c>
      <c r="B1298" s="2" t="s">
        <v>17238</v>
      </c>
      <c r="C1298" s="2">
        <v>-1522.83</v>
      </c>
      <c r="D1298" s="2" t="s">
        <v>69</v>
      </c>
      <c r="E1298" s="2">
        <v>-6761.38</v>
      </c>
      <c r="F1298" s="2" t="s">
        <v>69</v>
      </c>
    </row>
    <row r="1299">
      <c r="A1299" s="2" t="s">
        <v>17239</v>
      </c>
      <c r="B1299" s="2" t="s">
        <v>17240</v>
      </c>
      <c r="C1299" s="2">
        <v>-739.73</v>
      </c>
      <c r="D1299" s="2" t="s">
        <v>69</v>
      </c>
      <c r="E1299" s="2">
        <v>-28738.43</v>
      </c>
      <c r="F1299" s="2" t="s">
        <v>69</v>
      </c>
    </row>
    <row r="1300">
      <c r="A1300" s="2" t="s">
        <v>11599</v>
      </c>
      <c r="B1300" s="2" t="s">
        <v>17241</v>
      </c>
      <c r="C1300" s="2">
        <v>-58.94</v>
      </c>
      <c r="D1300" s="2" t="s">
        <v>69</v>
      </c>
      <c r="E1300" s="2">
        <v>-7955.4</v>
      </c>
      <c r="F1300" s="2" t="s">
        <v>69</v>
      </c>
    </row>
    <row r="1301">
      <c r="A1301" s="2" t="s">
        <v>16319</v>
      </c>
      <c r="B1301" s="2" t="s">
        <v>16320</v>
      </c>
      <c r="C1301" s="2">
        <v>-38.26</v>
      </c>
      <c r="D1301" s="2" t="s">
        <v>69</v>
      </c>
      <c r="E1301" s="2">
        <v>-13962.48</v>
      </c>
      <c r="F1301" s="2" t="s">
        <v>69</v>
      </c>
    </row>
    <row r="1302">
      <c r="A1302" s="2" t="s">
        <v>17242</v>
      </c>
      <c r="B1302" s="2" t="s">
        <v>17243</v>
      </c>
      <c r="C1302" s="2">
        <v>-2100.68</v>
      </c>
      <c r="D1302" s="2" t="s">
        <v>69</v>
      </c>
      <c r="E1302" s="2">
        <v>-22750.38</v>
      </c>
      <c r="F1302" s="2" t="s">
        <v>69</v>
      </c>
    </row>
    <row r="1303">
      <c r="A1303" s="2" t="s">
        <v>16321</v>
      </c>
      <c r="B1303" s="2" t="s">
        <v>16322</v>
      </c>
      <c r="C1303" s="2">
        <v>-144.73</v>
      </c>
      <c r="D1303" s="2" t="s">
        <v>69</v>
      </c>
      <c r="E1303" s="2">
        <v>-8753.41</v>
      </c>
      <c r="F1303" s="2" t="s">
        <v>69</v>
      </c>
    </row>
    <row r="1304">
      <c r="A1304" s="2" t="s">
        <v>17244</v>
      </c>
      <c r="B1304" s="2" t="s">
        <v>16619</v>
      </c>
      <c r="C1304" s="2">
        <v>-934.72</v>
      </c>
      <c r="D1304" s="2" t="s">
        <v>69</v>
      </c>
      <c r="E1304" s="2">
        <v>-31630.81</v>
      </c>
      <c r="F1304" s="2" t="s">
        <v>69</v>
      </c>
    </row>
    <row r="1305">
      <c r="A1305" s="2" t="s">
        <v>16344</v>
      </c>
      <c r="B1305" s="2" t="s">
        <v>16345</v>
      </c>
      <c r="C1305" s="2">
        <v>-19.11</v>
      </c>
      <c r="D1305" s="2" t="s">
        <v>69</v>
      </c>
      <c r="E1305" s="2">
        <v>-8857.33</v>
      </c>
      <c r="F1305" s="2" t="s">
        <v>69</v>
      </c>
    </row>
    <row r="1306">
      <c r="A1306" s="2" t="s">
        <v>17245</v>
      </c>
      <c r="B1306" s="2" t="s">
        <v>17246</v>
      </c>
      <c r="C1306" s="2">
        <v>-5621.48</v>
      </c>
      <c r="D1306" s="2" t="s">
        <v>69</v>
      </c>
      <c r="E1306" s="2">
        <v>-9331.66</v>
      </c>
      <c r="F1306" s="2" t="s">
        <v>69</v>
      </c>
    </row>
    <row r="1307">
      <c r="A1307" s="2" t="s">
        <v>17247</v>
      </c>
      <c r="B1307" s="2" t="s">
        <v>17248</v>
      </c>
      <c r="C1307" s="2">
        <v>-60.9</v>
      </c>
      <c r="D1307" s="2" t="s">
        <v>69</v>
      </c>
      <c r="E1307" s="2">
        <v>-8566.82</v>
      </c>
      <c r="F1307" s="2" t="s">
        <v>69</v>
      </c>
    </row>
    <row r="1308">
      <c r="A1308" s="2" t="s">
        <v>16350</v>
      </c>
      <c r="B1308" s="2" t="s">
        <v>16351</v>
      </c>
      <c r="C1308" s="2">
        <v>-21.26</v>
      </c>
      <c r="D1308" s="2" t="s">
        <v>69</v>
      </c>
      <c r="E1308" s="2">
        <v>-7480.48</v>
      </c>
      <c r="F1308" s="2" t="s">
        <v>69</v>
      </c>
    </row>
    <row r="1309">
      <c r="A1309" s="2" t="s">
        <v>17249</v>
      </c>
      <c r="B1309" s="2" t="s">
        <v>17250</v>
      </c>
      <c r="C1309" s="2">
        <v>-549</v>
      </c>
      <c r="D1309" s="2" t="s">
        <v>69</v>
      </c>
      <c r="E1309" s="2">
        <v>-26516.71</v>
      </c>
      <c r="F1309" s="2" t="s">
        <v>69</v>
      </c>
    </row>
    <row r="1310">
      <c r="A1310" s="2" t="s">
        <v>9170</v>
      </c>
      <c r="B1310" s="2" t="s">
        <v>17251</v>
      </c>
      <c r="C1310" s="2">
        <v>-721.01</v>
      </c>
      <c r="D1310" s="2" t="s">
        <v>69</v>
      </c>
      <c r="E1310" s="2">
        <v>-7570.58</v>
      </c>
      <c r="F1310" s="2" t="s">
        <v>69</v>
      </c>
    </row>
    <row r="1311">
      <c r="A1311" s="2" t="s">
        <v>11625</v>
      </c>
      <c r="B1311" s="2" t="s">
        <v>17252</v>
      </c>
      <c r="C1311" s="2">
        <v>-582.03</v>
      </c>
      <c r="D1311" s="2" t="s">
        <v>69</v>
      </c>
      <c r="E1311" s="2">
        <v>-11698.77</v>
      </c>
      <c r="F1311" s="2" t="s">
        <v>69</v>
      </c>
    </row>
    <row r="1312">
      <c r="A1312" s="2" t="s">
        <v>17253</v>
      </c>
      <c r="B1312" s="2" t="s">
        <v>17254</v>
      </c>
      <c r="C1312" s="2">
        <v>-790.23</v>
      </c>
      <c r="D1312" s="2" t="s">
        <v>69</v>
      </c>
      <c r="E1312" s="2">
        <v>-8479.16</v>
      </c>
      <c r="F1312" s="2" t="s">
        <v>69</v>
      </c>
    </row>
    <row r="1313">
      <c r="A1313" s="2" t="s">
        <v>11629</v>
      </c>
      <c r="B1313" s="2" t="s">
        <v>15064</v>
      </c>
      <c r="C1313" s="2">
        <v>-863.38</v>
      </c>
      <c r="D1313" s="2" t="s">
        <v>69</v>
      </c>
      <c r="E1313" s="2">
        <v>-9497.19</v>
      </c>
      <c r="F1313" s="2" t="s">
        <v>69</v>
      </c>
    </row>
    <row r="1314">
      <c r="A1314" s="2" t="s">
        <v>15476</v>
      </c>
      <c r="B1314" s="2" t="s">
        <v>15477</v>
      </c>
      <c r="C1314" s="2">
        <v>-173.36</v>
      </c>
      <c r="D1314" s="2" t="s">
        <v>69</v>
      </c>
      <c r="E1314" s="2">
        <v>-15311.43</v>
      </c>
      <c r="F1314" s="2" t="s">
        <v>69</v>
      </c>
    </row>
    <row r="1315">
      <c r="A1315" s="2" t="s">
        <v>17255</v>
      </c>
      <c r="B1315" s="2" t="s">
        <v>17256</v>
      </c>
      <c r="C1315" s="2">
        <v>-97.37</v>
      </c>
      <c r="D1315" s="2" t="s">
        <v>69</v>
      </c>
      <c r="E1315" s="2">
        <v>-7942.3</v>
      </c>
      <c r="F1315" s="2" t="s">
        <v>69</v>
      </c>
    </row>
    <row r="1316">
      <c r="A1316" s="2" t="s">
        <v>9188</v>
      </c>
      <c r="B1316" s="2" t="s">
        <v>16361</v>
      </c>
      <c r="C1316" s="2">
        <v>-312.94</v>
      </c>
      <c r="D1316" s="2" t="s">
        <v>69</v>
      </c>
      <c r="E1316" s="2">
        <v>-9807.64</v>
      </c>
      <c r="F1316" s="2" t="s">
        <v>69</v>
      </c>
    </row>
    <row r="1317">
      <c r="A1317" s="2" t="s">
        <v>17257</v>
      </c>
      <c r="B1317" s="2" t="s">
        <v>17258</v>
      </c>
      <c r="C1317" s="2">
        <v>-5.86</v>
      </c>
      <c r="D1317" s="2" t="s">
        <v>69</v>
      </c>
      <c r="E1317" s="2">
        <v>-8117.31</v>
      </c>
      <c r="F1317" s="2" t="s">
        <v>69</v>
      </c>
    </row>
    <row r="1318">
      <c r="A1318" s="2" t="s">
        <v>9254</v>
      </c>
      <c r="B1318" s="2" t="s">
        <v>15067</v>
      </c>
      <c r="C1318" s="2">
        <v>-579.32</v>
      </c>
      <c r="D1318" s="2" t="s">
        <v>69</v>
      </c>
      <c r="E1318" s="2">
        <v>-7878.73</v>
      </c>
      <c r="F1318" s="2" t="s">
        <v>69</v>
      </c>
    </row>
    <row r="1319">
      <c r="A1319" s="2" t="s">
        <v>16372</v>
      </c>
      <c r="B1319" s="2" t="s">
        <v>16373</v>
      </c>
      <c r="C1319" s="2">
        <v>-226.13</v>
      </c>
      <c r="D1319" s="2" t="s">
        <v>69</v>
      </c>
      <c r="E1319" s="2">
        <v>-12932.6</v>
      </c>
      <c r="F1319" s="2" t="s">
        <v>69</v>
      </c>
    </row>
    <row r="1320">
      <c r="A1320" s="2" t="s">
        <v>17259</v>
      </c>
      <c r="B1320" s="2" t="s">
        <v>17260</v>
      </c>
      <c r="C1320" s="2">
        <v>-141.37</v>
      </c>
      <c r="D1320" s="2" t="s">
        <v>69</v>
      </c>
      <c r="E1320" s="2">
        <v>-21169.43</v>
      </c>
      <c r="F1320" s="2" t="s">
        <v>69</v>
      </c>
    </row>
    <row r="1321">
      <c r="A1321" s="2" t="s">
        <v>9260</v>
      </c>
      <c r="B1321" s="2" t="s">
        <v>16379</v>
      </c>
      <c r="C1321" s="2">
        <v>-124.01</v>
      </c>
      <c r="D1321" s="2" t="s">
        <v>69</v>
      </c>
      <c r="E1321" s="2">
        <v>-10135.53</v>
      </c>
      <c r="F1321" s="2" t="s">
        <v>69</v>
      </c>
    </row>
    <row r="1322">
      <c r="A1322" s="2" t="s">
        <v>17261</v>
      </c>
      <c r="B1322" s="2" t="s">
        <v>17262</v>
      </c>
      <c r="C1322" s="2">
        <v>-432.66</v>
      </c>
      <c r="D1322" s="2" t="s">
        <v>69</v>
      </c>
      <c r="E1322" s="2">
        <v>-7480.74</v>
      </c>
      <c r="F1322" s="2" t="s">
        <v>69</v>
      </c>
    </row>
    <row r="1323">
      <c r="A1323" s="2" t="s">
        <v>17263</v>
      </c>
      <c r="B1323" s="2" t="s">
        <v>17264</v>
      </c>
      <c r="C1323" s="2">
        <v>-768.06</v>
      </c>
      <c r="D1323" s="2" t="s">
        <v>69</v>
      </c>
      <c r="E1323" s="2">
        <v>-15906.46</v>
      </c>
      <c r="F1323" s="2" t="s">
        <v>69</v>
      </c>
    </row>
    <row r="1324">
      <c r="A1324" s="2" t="s">
        <v>17265</v>
      </c>
      <c r="B1324" s="2" t="s">
        <v>17266</v>
      </c>
      <c r="C1324" s="2">
        <v>-160.1</v>
      </c>
      <c r="D1324" s="2" t="s">
        <v>69</v>
      </c>
      <c r="E1324" s="2">
        <v>-9108.22</v>
      </c>
      <c r="F1324" s="2" t="s">
        <v>69</v>
      </c>
    </row>
    <row r="1325">
      <c r="A1325" s="2" t="s">
        <v>16388</v>
      </c>
      <c r="B1325" s="2" t="s">
        <v>16389</v>
      </c>
      <c r="C1325" s="2">
        <v>-63.84</v>
      </c>
      <c r="D1325" s="2" t="s">
        <v>69</v>
      </c>
      <c r="E1325" s="2">
        <v>-23842.78</v>
      </c>
      <c r="F1325" s="2" t="s">
        <v>69</v>
      </c>
    </row>
    <row r="1326">
      <c r="A1326" s="2" t="s">
        <v>9314</v>
      </c>
      <c r="B1326" s="2" t="s">
        <v>17267</v>
      </c>
      <c r="C1326" s="2">
        <v>-193.3</v>
      </c>
      <c r="D1326" s="2" t="s">
        <v>69</v>
      </c>
      <c r="E1326" s="2">
        <v>-12276.43</v>
      </c>
      <c r="F1326" s="2" t="s">
        <v>69</v>
      </c>
    </row>
    <row r="1327">
      <c r="A1327" s="2" t="s">
        <v>17268</v>
      </c>
      <c r="B1327" s="2" t="s">
        <v>17269</v>
      </c>
      <c r="C1327" s="2">
        <v>-160.68</v>
      </c>
      <c r="D1327" s="2" t="s">
        <v>69</v>
      </c>
      <c r="E1327" s="2">
        <v>-8622.17</v>
      </c>
      <c r="F1327" s="2" t="s">
        <v>69</v>
      </c>
    </row>
    <row r="1328">
      <c r="A1328" s="2" t="s">
        <v>17270</v>
      </c>
      <c r="B1328" s="2" t="s">
        <v>17271</v>
      </c>
      <c r="C1328" s="2">
        <v>-25.39</v>
      </c>
      <c r="D1328" s="2" t="s">
        <v>69</v>
      </c>
      <c r="E1328" s="2">
        <v>-9200.23</v>
      </c>
      <c r="F1328" s="2" t="s">
        <v>69</v>
      </c>
    </row>
    <row r="1329">
      <c r="A1329" s="2" t="s">
        <v>9330</v>
      </c>
      <c r="B1329" s="2" t="s">
        <v>16392</v>
      </c>
      <c r="C1329" s="2">
        <v>-36.6</v>
      </c>
      <c r="D1329" s="2" t="s">
        <v>69</v>
      </c>
      <c r="E1329" s="2">
        <v>-9409.65</v>
      </c>
      <c r="F1329" s="2" t="s">
        <v>69</v>
      </c>
    </row>
    <row r="1330">
      <c r="A1330" s="2" t="s">
        <v>15482</v>
      </c>
      <c r="B1330" s="2" t="s">
        <v>15483</v>
      </c>
      <c r="C1330" s="2">
        <v>-102.21</v>
      </c>
      <c r="D1330" s="2" t="s">
        <v>69</v>
      </c>
      <c r="E1330" s="2">
        <v>-22163.37</v>
      </c>
      <c r="F1330" s="2" t="s">
        <v>69</v>
      </c>
    </row>
    <row r="1331">
      <c r="A1331" s="2" t="s">
        <v>9340</v>
      </c>
      <c r="B1331" s="2" t="s">
        <v>17272</v>
      </c>
      <c r="C1331" s="2">
        <v>-87.44</v>
      </c>
      <c r="D1331" s="2" t="s">
        <v>69</v>
      </c>
      <c r="E1331" s="2">
        <v>-7845.95</v>
      </c>
      <c r="F1331" s="2" t="s">
        <v>69</v>
      </c>
    </row>
    <row r="1332">
      <c r="A1332" s="2" t="s">
        <v>17273</v>
      </c>
      <c r="B1332" s="2" t="s">
        <v>17274</v>
      </c>
      <c r="C1332" s="2">
        <v>-18.37</v>
      </c>
      <c r="D1332" s="2" t="s">
        <v>69</v>
      </c>
      <c r="E1332" s="2">
        <v>-9793.22</v>
      </c>
      <c r="F1332" s="2" t="s">
        <v>69</v>
      </c>
    </row>
    <row r="1333">
      <c r="A1333" s="2" t="s">
        <v>9348</v>
      </c>
      <c r="B1333" s="2" t="s">
        <v>16395</v>
      </c>
      <c r="C1333" s="2">
        <v>-321.24</v>
      </c>
      <c r="D1333" s="2" t="s">
        <v>69</v>
      </c>
      <c r="E1333" s="2">
        <v>-7478.57</v>
      </c>
      <c r="F1333" s="2" t="s">
        <v>69</v>
      </c>
    </row>
    <row r="1334">
      <c r="A1334" s="2" t="s">
        <v>17275</v>
      </c>
      <c r="B1334" s="2" t="s">
        <v>17276</v>
      </c>
      <c r="C1334" s="2">
        <v>-111.9</v>
      </c>
      <c r="D1334" s="2" t="s">
        <v>69</v>
      </c>
      <c r="E1334" s="2">
        <v>-4773.64</v>
      </c>
      <c r="F1334" s="2" t="s">
        <v>69</v>
      </c>
    </row>
    <row r="1335">
      <c r="A1335" s="2" t="s">
        <v>9368</v>
      </c>
      <c r="B1335" s="2" t="s">
        <v>16397</v>
      </c>
      <c r="C1335" s="2">
        <v>-139.86</v>
      </c>
      <c r="D1335" s="2" t="s">
        <v>69</v>
      </c>
      <c r="E1335" s="2">
        <v>-9061.56</v>
      </c>
      <c r="F1335" s="2" t="s">
        <v>69</v>
      </c>
    </row>
    <row r="1336">
      <c r="A1336" s="2" t="s">
        <v>17277</v>
      </c>
      <c r="B1336" s="2" t="s">
        <v>17278</v>
      </c>
      <c r="C1336" s="2">
        <v>-2744.49</v>
      </c>
      <c r="D1336" s="2" t="s">
        <v>69</v>
      </c>
      <c r="E1336" s="2">
        <v>-6367.22</v>
      </c>
      <c r="F1336" s="2" t="s">
        <v>69</v>
      </c>
    </row>
    <row r="1337">
      <c r="A1337" s="2" t="s">
        <v>17279</v>
      </c>
      <c r="B1337" s="2" t="s">
        <v>17280</v>
      </c>
      <c r="C1337" s="2">
        <v>-652.71</v>
      </c>
      <c r="D1337" s="2" t="s">
        <v>69</v>
      </c>
      <c r="E1337" s="2">
        <v>-23738.99</v>
      </c>
      <c r="F1337" s="2" t="s">
        <v>69</v>
      </c>
    </row>
    <row r="1338">
      <c r="A1338" s="2" t="s">
        <v>16398</v>
      </c>
      <c r="B1338" s="2" t="s">
        <v>16399</v>
      </c>
      <c r="C1338" s="2">
        <v>-50.5</v>
      </c>
      <c r="D1338" s="2" t="s">
        <v>69</v>
      </c>
      <c r="E1338" s="2">
        <v>-8877.93</v>
      </c>
      <c r="F1338" s="2" t="s">
        <v>69</v>
      </c>
    </row>
    <row r="1339">
      <c r="A1339" s="2" t="s">
        <v>17281</v>
      </c>
      <c r="B1339" s="2" t="s">
        <v>17282</v>
      </c>
      <c r="C1339" s="2">
        <v>-5354.22</v>
      </c>
      <c r="D1339" s="2" t="s">
        <v>69</v>
      </c>
      <c r="E1339" s="2">
        <v>-27145.9</v>
      </c>
      <c r="F1339" s="2" t="s">
        <v>69</v>
      </c>
    </row>
    <row r="1340">
      <c r="A1340" s="2" t="s">
        <v>11701</v>
      </c>
      <c r="B1340" s="2" t="s">
        <v>17283</v>
      </c>
      <c r="C1340" s="2">
        <v>-533.4</v>
      </c>
      <c r="D1340" s="2" t="s">
        <v>69</v>
      </c>
      <c r="E1340" s="2">
        <v>-22552.08</v>
      </c>
      <c r="F1340" s="2" t="s">
        <v>69</v>
      </c>
    </row>
    <row r="1341">
      <c r="A1341" s="2" t="s">
        <v>9378</v>
      </c>
      <c r="B1341" s="2" t="s">
        <v>17284</v>
      </c>
      <c r="C1341" s="2">
        <v>-153.39</v>
      </c>
      <c r="D1341" s="2" t="s">
        <v>69</v>
      </c>
      <c r="E1341" s="2">
        <v>-7040.77</v>
      </c>
      <c r="F1341" s="2" t="s">
        <v>69</v>
      </c>
    </row>
    <row r="1342">
      <c r="A1342" s="2" t="s">
        <v>17285</v>
      </c>
      <c r="B1342" s="2" t="s">
        <v>17286</v>
      </c>
      <c r="C1342" s="2">
        <v>-352.36</v>
      </c>
      <c r="D1342" s="2" t="s">
        <v>69</v>
      </c>
      <c r="E1342" s="2">
        <v>-21113.23</v>
      </c>
      <c r="F1342" s="2" t="s">
        <v>69</v>
      </c>
    </row>
    <row r="1343">
      <c r="A1343" s="2" t="s">
        <v>17287</v>
      </c>
      <c r="B1343" s="2" t="s">
        <v>17288</v>
      </c>
      <c r="C1343" s="2">
        <v>-684.46</v>
      </c>
      <c r="D1343" s="2" t="s">
        <v>69</v>
      </c>
      <c r="E1343" s="2">
        <v>-7262.11</v>
      </c>
      <c r="F1343" s="2" t="s">
        <v>69</v>
      </c>
    </row>
    <row r="1344">
      <c r="A1344" s="2" t="s">
        <v>11711</v>
      </c>
      <c r="B1344" s="2" t="s">
        <v>16421</v>
      </c>
      <c r="C1344" s="2">
        <v>-640.52</v>
      </c>
      <c r="D1344" s="2" t="s">
        <v>69</v>
      </c>
      <c r="E1344" s="2">
        <v>-27894.81</v>
      </c>
      <c r="F1344" s="2" t="s">
        <v>69</v>
      </c>
    </row>
    <row r="1345">
      <c r="A1345" s="2" t="s">
        <v>17289</v>
      </c>
      <c r="B1345" s="2" t="s">
        <v>17290</v>
      </c>
      <c r="C1345" s="2">
        <v>-3192.7</v>
      </c>
      <c r="D1345" s="2" t="s">
        <v>69</v>
      </c>
      <c r="E1345" s="2">
        <v>-13185.86</v>
      </c>
      <c r="F1345" s="2" t="s">
        <v>69</v>
      </c>
    </row>
    <row r="1346">
      <c r="A1346" s="2" t="s">
        <v>16428</v>
      </c>
      <c r="B1346" s="2" t="s">
        <v>16429</v>
      </c>
      <c r="C1346" s="2">
        <v>-147.29</v>
      </c>
      <c r="D1346" s="2" t="s">
        <v>69</v>
      </c>
      <c r="E1346" s="2">
        <v>-10793.68</v>
      </c>
      <c r="F1346" s="2" t="s">
        <v>69</v>
      </c>
    </row>
    <row r="1347">
      <c r="A1347" s="2" t="s">
        <v>16430</v>
      </c>
      <c r="B1347" s="2" t="s">
        <v>16431</v>
      </c>
      <c r="C1347" s="2">
        <v>-90.49</v>
      </c>
      <c r="D1347" s="2" t="s">
        <v>69</v>
      </c>
      <c r="E1347" s="2">
        <v>-13979.85</v>
      </c>
      <c r="F1347" s="2" t="s">
        <v>69</v>
      </c>
    </row>
    <row r="1348">
      <c r="A1348" s="2" t="s">
        <v>9485</v>
      </c>
      <c r="B1348" s="2" t="s">
        <v>17291</v>
      </c>
      <c r="C1348" s="2">
        <v>-761.65</v>
      </c>
      <c r="D1348" s="2" t="s">
        <v>69</v>
      </c>
      <c r="E1348" s="2">
        <v>-27632.54</v>
      </c>
      <c r="F1348" s="2" t="s">
        <v>69</v>
      </c>
    </row>
    <row r="1349">
      <c r="A1349" s="2" t="s">
        <v>11765</v>
      </c>
      <c r="B1349" s="2" t="s">
        <v>17292</v>
      </c>
      <c r="C1349" s="2">
        <v>-356</v>
      </c>
      <c r="D1349" s="2" t="s">
        <v>69</v>
      </c>
      <c r="E1349" s="2">
        <v>-8002.85</v>
      </c>
      <c r="F1349" s="2" t="s">
        <v>69</v>
      </c>
    </row>
    <row r="1350">
      <c r="A1350" s="2" t="s">
        <v>17293</v>
      </c>
      <c r="B1350" s="2" t="s">
        <v>17294</v>
      </c>
      <c r="C1350" s="2">
        <v>-2194.41</v>
      </c>
      <c r="D1350" s="2" t="s">
        <v>69</v>
      </c>
      <c r="E1350" s="2">
        <v>-7197.67</v>
      </c>
      <c r="F1350" s="2" t="s">
        <v>69</v>
      </c>
    </row>
    <row r="1351">
      <c r="A1351" s="2" t="s">
        <v>15493</v>
      </c>
      <c r="B1351" s="2" t="s">
        <v>15494</v>
      </c>
      <c r="C1351" s="2">
        <v>-352.22</v>
      </c>
      <c r="D1351" s="2" t="s">
        <v>69</v>
      </c>
      <c r="E1351" s="2">
        <v>-12880.74</v>
      </c>
      <c r="F1351" s="2" t="s">
        <v>69</v>
      </c>
    </row>
    <row r="1352">
      <c r="A1352" s="2" t="s">
        <v>17295</v>
      </c>
      <c r="B1352" s="2" t="s">
        <v>17296</v>
      </c>
      <c r="C1352" s="2">
        <v>-29.17</v>
      </c>
      <c r="D1352" s="2" t="s">
        <v>69</v>
      </c>
      <c r="E1352" s="2">
        <v>-7741.57</v>
      </c>
      <c r="F1352" s="2" t="s">
        <v>69</v>
      </c>
    </row>
    <row r="1353">
      <c r="A1353" s="2" t="s">
        <v>15078</v>
      </c>
      <c r="B1353" s="2" t="s">
        <v>15079</v>
      </c>
      <c r="C1353" s="2">
        <v>-377.29</v>
      </c>
      <c r="D1353" s="2" t="s">
        <v>69</v>
      </c>
      <c r="E1353" s="2">
        <v>-11096.03</v>
      </c>
      <c r="F1353" s="2" t="s">
        <v>69</v>
      </c>
    </row>
    <row r="1354">
      <c r="A1354" s="2" t="s">
        <v>9521</v>
      </c>
      <c r="B1354" s="2" t="s">
        <v>17297</v>
      </c>
      <c r="C1354" s="2">
        <v>-751.21</v>
      </c>
      <c r="D1354" s="2" t="s">
        <v>69</v>
      </c>
      <c r="E1354" s="2">
        <v>-4865.33</v>
      </c>
      <c r="F1354" s="2" t="s">
        <v>69</v>
      </c>
    </row>
    <row r="1355">
      <c r="A1355" s="2" t="s">
        <v>17298</v>
      </c>
      <c r="B1355" s="2" t="s">
        <v>17299</v>
      </c>
      <c r="C1355" s="2">
        <v>-157.15</v>
      </c>
      <c r="D1355" s="2" t="s">
        <v>69</v>
      </c>
      <c r="E1355" s="2">
        <v>-21177.66</v>
      </c>
      <c r="F1355" s="2" t="s">
        <v>69</v>
      </c>
    </row>
    <row r="1356">
      <c r="A1356" s="2" t="s">
        <v>17300</v>
      </c>
      <c r="B1356" s="2" t="s">
        <v>17301</v>
      </c>
      <c r="C1356" s="2">
        <v>-35.86</v>
      </c>
      <c r="D1356" s="2" t="s">
        <v>69</v>
      </c>
      <c r="E1356" s="2">
        <v>-7955.27</v>
      </c>
      <c r="F1356" s="2" t="s">
        <v>69</v>
      </c>
    </row>
    <row r="1357">
      <c r="A1357" s="2" t="s">
        <v>9537</v>
      </c>
      <c r="B1357" s="2" t="s">
        <v>16442</v>
      </c>
      <c r="C1357" s="2">
        <v>-645.24</v>
      </c>
      <c r="D1357" s="2" t="s">
        <v>69</v>
      </c>
      <c r="E1357" s="2">
        <v>-24661.25</v>
      </c>
      <c r="F1357" s="2" t="s">
        <v>69</v>
      </c>
    </row>
    <row r="1358">
      <c r="A1358" s="2" t="s">
        <v>16443</v>
      </c>
      <c r="B1358" s="2" t="s">
        <v>16444</v>
      </c>
      <c r="C1358" s="2">
        <v>-31.6</v>
      </c>
      <c r="D1358" s="2" t="s">
        <v>69</v>
      </c>
      <c r="E1358" s="2">
        <v>-25281.03</v>
      </c>
      <c r="F1358" s="2" t="s">
        <v>69</v>
      </c>
    </row>
    <row r="1359">
      <c r="A1359" s="2" t="s">
        <v>16447</v>
      </c>
      <c r="B1359" s="2" t="s">
        <v>16448</v>
      </c>
      <c r="C1359" s="2">
        <v>-22.98</v>
      </c>
      <c r="D1359" s="2" t="s">
        <v>69</v>
      </c>
      <c r="E1359" s="2">
        <v>-13012.31</v>
      </c>
      <c r="F1359" s="2" t="s">
        <v>69</v>
      </c>
    </row>
    <row r="1360">
      <c r="A1360" s="2" t="s">
        <v>17302</v>
      </c>
      <c r="B1360" s="2" t="s">
        <v>17303</v>
      </c>
      <c r="C1360" s="2">
        <v>-123.51</v>
      </c>
      <c r="D1360" s="2" t="s">
        <v>69</v>
      </c>
      <c r="E1360" s="2">
        <v>-7234.2</v>
      </c>
      <c r="F1360" s="2" t="s">
        <v>69</v>
      </c>
    </row>
    <row r="1361">
      <c r="A1361" s="2" t="s">
        <v>17304</v>
      </c>
      <c r="B1361" s="2" t="s">
        <v>17305</v>
      </c>
      <c r="C1361" s="2">
        <v>-186.22</v>
      </c>
      <c r="D1361" s="2" t="s">
        <v>69</v>
      </c>
      <c r="E1361" s="2">
        <v>-4353.93</v>
      </c>
      <c r="F1361" s="2" t="s">
        <v>69</v>
      </c>
    </row>
    <row r="1362">
      <c r="A1362" s="2" t="s">
        <v>16451</v>
      </c>
      <c r="B1362" s="2" t="s">
        <v>16452</v>
      </c>
      <c r="C1362" s="2">
        <v>-310.48</v>
      </c>
      <c r="D1362" s="2" t="s">
        <v>69</v>
      </c>
      <c r="E1362" s="2">
        <v>-10447.49</v>
      </c>
      <c r="F1362" s="2" t="s">
        <v>69</v>
      </c>
    </row>
    <row r="1363">
      <c r="A1363" s="2" t="s">
        <v>16453</v>
      </c>
      <c r="B1363" s="2" t="s">
        <v>16454</v>
      </c>
      <c r="C1363" s="2">
        <v>-30.87</v>
      </c>
      <c r="D1363" s="2" t="s">
        <v>69</v>
      </c>
      <c r="E1363" s="2">
        <v>-7834.17</v>
      </c>
      <c r="F1363" s="2" t="s">
        <v>69</v>
      </c>
    </row>
    <row r="1364">
      <c r="A1364" s="2" t="s">
        <v>15273</v>
      </c>
      <c r="B1364" s="2" t="s">
        <v>15274</v>
      </c>
      <c r="C1364" s="2">
        <v>-140.17</v>
      </c>
      <c r="D1364" s="2" t="s">
        <v>69</v>
      </c>
      <c r="E1364" s="2">
        <v>-11792.09</v>
      </c>
      <c r="F1364" s="2" t="s">
        <v>69</v>
      </c>
    </row>
    <row r="1365">
      <c r="A1365" s="2" t="s">
        <v>17306</v>
      </c>
      <c r="B1365" s="2" t="s">
        <v>17307</v>
      </c>
      <c r="C1365" s="2">
        <v>-54.04</v>
      </c>
      <c r="D1365" s="2" t="s">
        <v>69</v>
      </c>
      <c r="E1365" s="2">
        <v>-7927.63</v>
      </c>
      <c r="F1365" s="2" t="s">
        <v>69</v>
      </c>
    </row>
    <row r="1366">
      <c r="A1366" s="2" t="s">
        <v>11796</v>
      </c>
      <c r="B1366" s="2" t="s">
        <v>15275</v>
      </c>
      <c r="C1366" s="2">
        <v>-455.72</v>
      </c>
      <c r="D1366" s="2" t="s">
        <v>69</v>
      </c>
      <c r="E1366" s="2">
        <v>-6762.83</v>
      </c>
      <c r="F1366" s="2" t="s">
        <v>69</v>
      </c>
    </row>
    <row r="1367">
      <c r="A1367" s="2" t="s">
        <v>9585</v>
      </c>
      <c r="B1367" s="2" t="s">
        <v>16466</v>
      </c>
      <c r="C1367" s="2">
        <v>-140.86</v>
      </c>
      <c r="D1367" s="2" t="s">
        <v>69</v>
      </c>
      <c r="E1367" s="2">
        <v>-10440.51</v>
      </c>
      <c r="F1367" s="2" t="s">
        <v>69</v>
      </c>
    </row>
    <row r="1368">
      <c r="A1368" s="2" t="s">
        <v>11802</v>
      </c>
      <c r="B1368" s="2" t="s">
        <v>17308</v>
      </c>
      <c r="C1368" s="2">
        <v>-1026.29</v>
      </c>
      <c r="D1368" s="2" t="s">
        <v>69</v>
      </c>
      <c r="E1368" s="2">
        <v>-9944.8</v>
      </c>
      <c r="F1368" s="2" t="s">
        <v>69</v>
      </c>
    </row>
    <row r="1369">
      <c r="A1369" s="2" t="s">
        <v>17309</v>
      </c>
      <c r="B1369" s="2" t="s">
        <v>17310</v>
      </c>
      <c r="C1369" s="2">
        <v>-232.54</v>
      </c>
      <c r="D1369" s="2" t="s">
        <v>69</v>
      </c>
      <c r="E1369" s="2">
        <v>-7552.94</v>
      </c>
      <c r="F1369" s="2" t="s">
        <v>69</v>
      </c>
    </row>
    <row r="1370">
      <c r="A1370" s="2" t="s">
        <v>17311</v>
      </c>
      <c r="B1370" s="2" t="s">
        <v>17312</v>
      </c>
      <c r="C1370" s="2">
        <v>-1398.2</v>
      </c>
      <c r="D1370" s="2" t="s">
        <v>69</v>
      </c>
      <c r="E1370" s="2">
        <v>-26370.08</v>
      </c>
      <c r="F1370" s="2" t="s">
        <v>69</v>
      </c>
    </row>
    <row r="1371">
      <c r="A1371" s="2" t="s">
        <v>17313</v>
      </c>
      <c r="B1371" s="2" t="s">
        <v>17314</v>
      </c>
      <c r="C1371" s="2">
        <v>-141.77</v>
      </c>
      <c r="D1371" s="2" t="s">
        <v>69</v>
      </c>
      <c r="E1371" s="2">
        <v>-8775.85</v>
      </c>
      <c r="F1371" s="2" t="s">
        <v>69</v>
      </c>
    </row>
    <row r="1372">
      <c r="A1372" s="2" t="s">
        <v>17315</v>
      </c>
      <c r="B1372" s="2" t="s">
        <v>17316</v>
      </c>
      <c r="C1372" s="2">
        <v>-2418.03</v>
      </c>
      <c r="D1372" s="2" t="s">
        <v>69</v>
      </c>
      <c r="E1372" s="2">
        <v>-27178.68</v>
      </c>
      <c r="F1372" s="2" t="s">
        <v>69</v>
      </c>
    </row>
    <row r="1373">
      <c r="A1373" s="2" t="s">
        <v>17317</v>
      </c>
      <c r="B1373" s="2" t="s">
        <v>17318</v>
      </c>
      <c r="C1373" s="2">
        <v>-1543.1</v>
      </c>
      <c r="D1373" s="2" t="s">
        <v>69</v>
      </c>
      <c r="E1373" s="2">
        <v>-8008.71</v>
      </c>
      <c r="F1373" s="2" t="s">
        <v>69</v>
      </c>
    </row>
    <row r="1374">
      <c r="A1374" s="2" t="s">
        <v>17319</v>
      </c>
      <c r="B1374" s="2" t="s">
        <v>14034</v>
      </c>
      <c r="C1374" s="2">
        <v>-161.23</v>
      </c>
      <c r="D1374" s="2" t="s">
        <v>69</v>
      </c>
      <c r="E1374" s="2">
        <v>-8058.21</v>
      </c>
      <c r="F1374" s="2" t="s">
        <v>69</v>
      </c>
    </row>
    <row r="1375">
      <c r="A1375" s="2" t="s">
        <v>17320</v>
      </c>
      <c r="B1375" s="2" t="s">
        <v>16475</v>
      </c>
      <c r="C1375" s="2">
        <v>-288.78</v>
      </c>
      <c r="D1375" s="2" t="s">
        <v>69</v>
      </c>
      <c r="E1375" s="2">
        <v>-10098.67</v>
      </c>
      <c r="F1375" s="2" t="s">
        <v>69</v>
      </c>
    </row>
    <row r="1376">
      <c r="A1376" s="2" t="s">
        <v>9633</v>
      </c>
      <c r="B1376" s="2" t="s">
        <v>16476</v>
      </c>
      <c r="C1376" s="2">
        <v>-104.82</v>
      </c>
      <c r="D1376" s="2" t="s">
        <v>69</v>
      </c>
      <c r="E1376" s="2">
        <v>-4432.78</v>
      </c>
      <c r="F1376" s="2" t="s">
        <v>69</v>
      </c>
    </row>
    <row r="1377">
      <c r="A1377" s="2" t="s">
        <v>17321</v>
      </c>
      <c r="B1377" s="2" t="s">
        <v>17322</v>
      </c>
      <c r="C1377" s="2">
        <v>-118.17</v>
      </c>
      <c r="D1377" s="2" t="s">
        <v>69</v>
      </c>
      <c r="E1377" s="2">
        <v>-8917.16</v>
      </c>
      <c r="F1377" s="2" t="s">
        <v>69</v>
      </c>
    </row>
    <row r="1378">
      <c r="A1378" s="2" t="s">
        <v>17323</v>
      </c>
      <c r="B1378" s="2" t="s">
        <v>17324</v>
      </c>
      <c r="C1378" s="2">
        <v>-515.56</v>
      </c>
      <c r="D1378" s="2" t="s">
        <v>69</v>
      </c>
      <c r="E1378" s="2">
        <v>-8671.8</v>
      </c>
      <c r="F1378" s="2" t="s">
        <v>69</v>
      </c>
    </row>
    <row r="1379">
      <c r="A1379" s="2" t="s">
        <v>15089</v>
      </c>
      <c r="B1379" s="2" t="s">
        <v>15090</v>
      </c>
      <c r="C1379" s="2">
        <v>-327.6</v>
      </c>
      <c r="D1379" s="2" t="s">
        <v>69</v>
      </c>
      <c r="E1379" s="2">
        <v>-22912.35</v>
      </c>
      <c r="F1379" s="2" t="s">
        <v>69</v>
      </c>
    </row>
    <row r="1380">
      <c r="A1380" s="2" t="s">
        <v>17325</v>
      </c>
      <c r="B1380" s="2" t="s">
        <v>17326</v>
      </c>
      <c r="C1380" s="2">
        <v>-746.73</v>
      </c>
      <c r="D1380" s="2" t="s">
        <v>69</v>
      </c>
      <c r="E1380" s="2">
        <v>-5092.71</v>
      </c>
      <c r="F1380" s="2" t="s">
        <v>69</v>
      </c>
    </row>
    <row r="1381">
      <c r="A1381" s="2" t="s">
        <v>16483</v>
      </c>
      <c r="B1381" s="2" t="s">
        <v>16484</v>
      </c>
      <c r="C1381" s="2">
        <v>-414.61</v>
      </c>
      <c r="D1381" s="2" t="s">
        <v>69</v>
      </c>
      <c r="E1381" s="2">
        <v>-8545.11</v>
      </c>
      <c r="F1381" s="2" t="s">
        <v>69</v>
      </c>
    </row>
    <row r="1382">
      <c r="A1382" s="2" t="s">
        <v>9650</v>
      </c>
      <c r="B1382" s="2" t="s">
        <v>17327</v>
      </c>
      <c r="C1382" s="2">
        <v>-37.87</v>
      </c>
      <c r="D1382" s="2" t="s">
        <v>69</v>
      </c>
      <c r="E1382" s="2">
        <v>-4446.86</v>
      </c>
      <c r="F1382" s="2" t="s">
        <v>69</v>
      </c>
    </row>
    <row r="1383">
      <c r="A1383" s="2" t="s">
        <v>9662</v>
      </c>
      <c r="B1383" s="2" t="s">
        <v>16486</v>
      </c>
      <c r="C1383" s="2">
        <v>-769.78</v>
      </c>
      <c r="D1383" s="2" t="s">
        <v>69</v>
      </c>
      <c r="E1383" s="2">
        <v>-7651.6</v>
      </c>
      <c r="F1383" s="2" t="s">
        <v>69</v>
      </c>
    </row>
    <row r="1384">
      <c r="A1384" s="2" t="s">
        <v>17328</v>
      </c>
      <c r="B1384" s="2" t="s">
        <v>17329</v>
      </c>
      <c r="C1384" s="2">
        <v>-1308.76</v>
      </c>
      <c r="D1384" s="2" t="s">
        <v>69</v>
      </c>
      <c r="E1384" s="2">
        <v>-8376.09</v>
      </c>
      <c r="F1384" s="2" t="s">
        <v>69</v>
      </c>
    </row>
    <row r="1385">
      <c r="A1385" s="2" t="s">
        <v>6543</v>
      </c>
      <c r="B1385" s="2" t="s">
        <v>15093</v>
      </c>
      <c r="C1385" s="2">
        <v>-377.37</v>
      </c>
      <c r="D1385" s="2" t="s">
        <v>69</v>
      </c>
      <c r="E1385" s="2">
        <v>-8887.08</v>
      </c>
      <c r="F1385" s="2" t="s">
        <v>69</v>
      </c>
    </row>
    <row r="1386">
      <c r="A1386" s="2" t="s">
        <v>17330</v>
      </c>
      <c r="B1386" s="2" t="s">
        <v>17331</v>
      </c>
      <c r="C1386" s="2">
        <v>-117.76</v>
      </c>
      <c r="D1386" s="2" t="s">
        <v>69</v>
      </c>
      <c r="E1386" s="2">
        <v>-14604.64</v>
      </c>
      <c r="F1386" s="2" t="s">
        <v>69</v>
      </c>
    </row>
    <row r="1387">
      <c r="A1387" s="2" t="s">
        <v>9679</v>
      </c>
      <c r="B1387" s="2" t="s">
        <v>14646</v>
      </c>
      <c r="C1387" s="2">
        <v>-219.95</v>
      </c>
      <c r="D1387" s="2" t="s">
        <v>69</v>
      </c>
      <c r="E1387" s="2">
        <v>-8996.14</v>
      </c>
      <c r="F1387" s="2" t="s">
        <v>69</v>
      </c>
    </row>
    <row r="1388">
      <c r="A1388" s="2" t="s">
        <v>17332</v>
      </c>
      <c r="B1388" s="2" t="s">
        <v>17333</v>
      </c>
      <c r="C1388" s="2">
        <v>-142.28</v>
      </c>
      <c r="D1388" s="2" t="s">
        <v>69</v>
      </c>
      <c r="E1388" s="2">
        <v>-8781.58</v>
      </c>
      <c r="F1388" s="2" t="s">
        <v>69</v>
      </c>
    </row>
    <row r="1389">
      <c r="A1389" s="2" t="s">
        <v>16502</v>
      </c>
      <c r="B1389" s="2" t="s">
        <v>16503</v>
      </c>
      <c r="C1389" s="2">
        <v>-312.22</v>
      </c>
      <c r="D1389" s="2" t="s">
        <v>69</v>
      </c>
      <c r="E1389" s="2">
        <v>-15139.58</v>
      </c>
      <c r="F1389" s="2" t="s">
        <v>69</v>
      </c>
    </row>
    <row r="1390">
      <c r="A1390" s="2" t="s">
        <v>15094</v>
      </c>
      <c r="B1390" s="2" t="s">
        <v>15095</v>
      </c>
      <c r="C1390" s="2">
        <v>-193.1</v>
      </c>
      <c r="D1390" s="2" t="s">
        <v>69</v>
      </c>
      <c r="E1390" s="2">
        <v>-7453.76</v>
      </c>
      <c r="F1390" s="2" t="s">
        <v>69</v>
      </c>
    </row>
    <row r="1391">
      <c r="A1391" s="2" t="s">
        <v>17334</v>
      </c>
      <c r="B1391" s="2" t="s">
        <v>17335</v>
      </c>
      <c r="C1391" s="2">
        <v>-2083.65</v>
      </c>
      <c r="D1391" s="2" t="s">
        <v>69</v>
      </c>
      <c r="E1391" s="2">
        <v>-7751.18</v>
      </c>
      <c r="F1391" s="2" t="s">
        <v>69</v>
      </c>
    </row>
    <row r="1392">
      <c r="A1392" s="2" t="s">
        <v>16506</v>
      </c>
      <c r="B1392" s="2" t="s">
        <v>16507</v>
      </c>
      <c r="C1392" s="2">
        <v>-159.65</v>
      </c>
      <c r="D1392" s="2" t="s">
        <v>69</v>
      </c>
      <c r="E1392" s="2">
        <v>-15823.27</v>
      </c>
      <c r="F1392" s="2" t="s">
        <v>69</v>
      </c>
    </row>
    <row r="1393">
      <c r="A1393" s="2" t="s">
        <v>6569</v>
      </c>
      <c r="B1393" s="2" t="s">
        <v>16508</v>
      </c>
      <c r="C1393" s="2">
        <v>-87.32</v>
      </c>
      <c r="D1393" s="2" t="s">
        <v>69</v>
      </c>
      <c r="E1393" s="2">
        <v>-7494.17</v>
      </c>
      <c r="F1393" s="2" t="s">
        <v>69</v>
      </c>
    </row>
    <row r="1394">
      <c r="A1394" s="2" t="s">
        <v>17336</v>
      </c>
      <c r="B1394" s="2" t="s">
        <v>17337</v>
      </c>
      <c r="C1394" s="2">
        <v>-149.98</v>
      </c>
      <c r="D1394" s="2" t="s">
        <v>69</v>
      </c>
      <c r="E1394" s="2">
        <v>-9194.04</v>
      </c>
      <c r="F1394" s="2" t="s">
        <v>69</v>
      </c>
    </row>
    <row r="1395">
      <c r="A1395" s="2" t="s">
        <v>17338</v>
      </c>
      <c r="B1395" s="2" t="s">
        <v>17339</v>
      </c>
      <c r="C1395" s="2">
        <v>-53</v>
      </c>
      <c r="D1395" s="2" t="s">
        <v>69</v>
      </c>
      <c r="E1395" s="2">
        <v>-4679.06</v>
      </c>
      <c r="F1395" s="2" t="s">
        <v>69</v>
      </c>
    </row>
    <row r="1396">
      <c r="A1396" s="2" t="s">
        <v>17340</v>
      </c>
      <c r="B1396" s="2" t="s">
        <v>17341</v>
      </c>
      <c r="C1396" s="2">
        <v>-391.19</v>
      </c>
      <c r="D1396" s="2" t="s">
        <v>69</v>
      </c>
      <c r="E1396" s="2">
        <v>-4702.16</v>
      </c>
      <c r="F1396" s="2" t="s">
        <v>69</v>
      </c>
    </row>
    <row r="1397">
      <c r="A1397" s="2" t="s">
        <v>17342</v>
      </c>
      <c r="B1397" s="2" t="s">
        <v>17343</v>
      </c>
      <c r="C1397" s="2">
        <v>-6163.21</v>
      </c>
      <c r="D1397" s="2" t="s">
        <v>69</v>
      </c>
      <c r="E1397" s="2">
        <v>-21016.54</v>
      </c>
      <c r="F1397" s="2" t="s">
        <v>69</v>
      </c>
    </row>
    <row r="1398">
      <c r="A1398" s="2" t="s">
        <v>9718</v>
      </c>
      <c r="B1398" s="2" t="s">
        <v>17344</v>
      </c>
      <c r="C1398" s="2">
        <v>-120.4</v>
      </c>
      <c r="D1398" s="2" t="s">
        <v>69</v>
      </c>
      <c r="E1398" s="2">
        <v>-8594.2</v>
      </c>
      <c r="F1398" s="2" t="s">
        <v>69</v>
      </c>
    </row>
    <row r="1399">
      <c r="A1399" s="2" t="s">
        <v>9730</v>
      </c>
      <c r="B1399" s="2" t="s">
        <v>15098</v>
      </c>
      <c r="C1399" s="2">
        <v>-271.55</v>
      </c>
      <c r="D1399" s="2" t="s">
        <v>69</v>
      </c>
      <c r="E1399" s="2">
        <v>-9284.21</v>
      </c>
      <c r="F1399" s="2" t="s">
        <v>69</v>
      </c>
    </row>
    <row r="1400">
      <c r="A1400" s="2" t="s">
        <v>16528</v>
      </c>
      <c r="B1400" s="2" t="s">
        <v>16529</v>
      </c>
      <c r="C1400" s="2">
        <v>-27.69</v>
      </c>
      <c r="D1400" s="2" t="s">
        <v>69</v>
      </c>
      <c r="E1400" s="2">
        <v>-12702.19</v>
      </c>
      <c r="F1400" s="2" t="s">
        <v>69</v>
      </c>
    </row>
    <row r="1401">
      <c r="A1401" s="2" t="s">
        <v>11868</v>
      </c>
      <c r="B1401" s="2" t="s">
        <v>17345</v>
      </c>
      <c r="C1401" s="2">
        <v>-472.22</v>
      </c>
      <c r="D1401" s="2" t="s">
        <v>69</v>
      </c>
      <c r="E1401" s="2">
        <v>-7253.29</v>
      </c>
      <c r="F1401" s="2" t="s">
        <v>69</v>
      </c>
    </row>
    <row r="1402">
      <c r="A1402" s="2" t="s">
        <v>17346</v>
      </c>
      <c r="B1402" s="2" t="s">
        <v>17347</v>
      </c>
      <c r="C1402" s="2">
        <v>-660.25</v>
      </c>
      <c r="D1402" s="2" t="s">
        <v>69</v>
      </c>
      <c r="E1402" s="2">
        <v>-8266.38</v>
      </c>
      <c r="F1402" s="2" t="s">
        <v>69</v>
      </c>
    </row>
    <row r="1403">
      <c r="A1403" s="2" t="s">
        <v>17348</v>
      </c>
      <c r="B1403" s="2" t="s">
        <v>17349</v>
      </c>
      <c r="C1403" s="2">
        <v>-71.49</v>
      </c>
      <c r="D1403" s="2" t="s">
        <v>69</v>
      </c>
      <c r="E1403" s="2">
        <v>-4522.88</v>
      </c>
      <c r="F1403" s="2" t="s">
        <v>69</v>
      </c>
    </row>
    <row r="1404">
      <c r="A1404" s="2" t="s">
        <v>11878</v>
      </c>
      <c r="B1404" s="2" t="s">
        <v>15512</v>
      </c>
      <c r="C1404" s="2">
        <v>-52.04</v>
      </c>
      <c r="D1404" s="2" t="s">
        <v>69</v>
      </c>
      <c r="E1404" s="2">
        <v>-7969.75</v>
      </c>
      <c r="F1404" s="2" t="s">
        <v>69</v>
      </c>
    </row>
    <row r="1405">
      <c r="A1405" s="2" t="s">
        <v>16543</v>
      </c>
      <c r="B1405" s="2" t="s">
        <v>16544</v>
      </c>
      <c r="C1405" s="2">
        <v>-118.65</v>
      </c>
      <c r="D1405" s="2" t="s">
        <v>69</v>
      </c>
      <c r="E1405" s="2">
        <v>-7000.49</v>
      </c>
      <c r="F1405" s="2" t="s">
        <v>69</v>
      </c>
    </row>
    <row r="1406">
      <c r="A1406" s="2" t="s">
        <v>11880</v>
      </c>
      <c r="B1406" s="2" t="s">
        <v>17350</v>
      </c>
      <c r="C1406" s="2">
        <v>-690.01</v>
      </c>
      <c r="D1406" s="2" t="s">
        <v>69</v>
      </c>
      <c r="E1406" s="2">
        <v>-6320.49</v>
      </c>
      <c r="F1406" s="2" t="s">
        <v>69</v>
      </c>
    </row>
    <row r="1407">
      <c r="A1407" s="2" t="s">
        <v>9782</v>
      </c>
      <c r="B1407" s="2" t="s">
        <v>17351</v>
      </c>
      <c r="C1407" s="2">
        <v>-62.43</v>
      </c>
      <c r="D1407" s="2" t="s">
        <v>69</v>
      </c>
      <c r="E1407" s="2">
        <v>-4482.4</v>
      </c>
      <c r="F1407" s="2" t="s">
        <v>69</v>
      </c>
    </row>
    <row r="1408">
      <c r="A1408" s="2" t="s">
        <v>17352</v>
      </c>
      <c r="B1408" s="2" t="s">
        <v>17353</v>
      </c>
      <c r="C1408" s="2">
        <v>-277.78</v>
      </c>
      <c r="D1408" s="2" t="s">
        <v>69</v>
      </c>
      <c r="E1408" s="2">
        <v>-4530.65</v>
      </c>
      <c r="F1408" s="2" t="s">
        <v>69</v>
      </c>
    </row>
    <row r="1409">
      <c r="A1409" s="2" t="s">
        <v>17354</v>
      </c>
      <c r="B1409" s="2" t="s">
        <v>17355</v>
      </c>
      <c r="C1409" s="2">
        <v>-390.61</v>
      </c>
      <c r="D1409" s="2" t="s">
        <v>69</v>
      </c>
      <c r="E1409" s="2">
        <v>-6406.05</v>
      </c>
      <c r="F1409" s="2" t="s">
        <v>69</v>
      </c>
    </row>
    <row r="1410">
      <c r="A1410" s="2" t="s">
        <v>9792</v>
      </c>
      <c r="B1410" s="2" t="s">
        <v>16558</v>
      </c>
      <c r="C1410" s="2">
        <v>-1154.98</v>
      </c>
      <c r="D1410" s="2" t="s">
        <v>69</v>
      </c>
      <c r="E1410" s="2">
        <v>-22556.75</v>
      </c>
      <c r="F1410" s="2" t="s">
        <v>69</v>
      </c>
    </row>
    <row r="1411">
      <c r="A1411" s="2" t="s">
        <v>17356</v>
      </c>
      <c r="B1411" s="2" t="s">
        <v>17357</v>
      </c>
      <c r="C1411" s="2">
        <v>-442.94</v>
      </c>
      <c r="D1411" s="2" t="s">
        <v>69</v>
      </c>
      <c r="E1411" s="2">
        <v>-11698.18</v>
      </c>
      <c r="F1411" s="2" t="s">
        <v>69</v>
      </c>
    </row>
    <row r="1412">
      <c r="A1412" s="2" t="s">
        <v>17358</v>
      </c>
      <c r="B1412" s="2" t="s">
        <v>17359</v>
      </c>
      <c r="C1412" s="2">
        <v>-3029.38</v>
      </c>
      <c r="D1412" s="2" t="s">
        <v>69</v>
      </c>
      <c r="E1412" s="2">
        <v>-20872.41</v>
      </c>
      <c r="F1412" s="2" t="s">
        <v>69</v>
      </c>
    </row>
    <row r="1413">
      <c r="A1413" s="2" t="s">
        <v>17360</v>
      </c>
      <c r="B1413" s="2" t="s">
        <v>17361</v>
      </c>
      <c r="C1413" s="2">
        <v>-1734.73</v>
      </c>
      <c r="D1413" s="2" t="s">
        <v>69</v>
      </c>
      <c r="E1413" s="2">
        <v>-6314.43</v>
      </c>
      <c r="F1413" s="2" t="s">
        <v>69</v>
      </c>
    </row>
    <row r="1414">
      <c r="A1414" s="2" t="s">
        <v>9810</v>
      </c>
      <c r="B1414" s="2" t="s">
        <v>16569</v>
      </c>
      <c r="C1414" s="2">
        <v>-341.31</v>
      </c>
      <c r="D1414" s="2" t="s">
        <v>69</v>
      </c>
      <c r="E1414" s="2">
        <v>-7590.79</v>
      </c>
      <c r="F1414" s="2" t="s">
        <v>69</v>
      </c>
    </row>
    <row r="1415">
      <c r="A1415" s="2" t="s">
        <v>9812</v>
      </c>
      <c r="B1415" s="2" t="s">
        <v>15109</v>
      </c>
      <c r="C1415" s="2">
        <v>-370.45</v>
      </c>
      <c r="D1415" s="2" t="s">
        <v>69</v>
      </c>
      <c r="E1415" s="2">
        <v>-8242.55</v>
      </c>
      <c r="F1415" s="2" t="s">
        <v>69</v>
      </c>
    </row>
    <row r="1416">
      <c r="A1416" s="2" t="s">
        <v>17362</v>
      </c>
      <c r="B1416" s="2" t="s">
        <v>17363</v>
      </c>
      <c r="C1416" s="2">
        <v>-180.61</v>
      </c>
      <c r="D1416" s="2" t="s">
        <v>69</v>
      </c>
      <c r="E1416" s="2">
        <v>-9220.37</v>
      </c>
      <c r="F1416" s="2" t="s">
        <v>69</v>
      </c>
    </row>
    <row r="1417">
      <c r="A1417" s="2" t="s">
        <v>16572</v>
      </c>
      <c r="B1417" s="2" t="s">
        <v>16573</v>
      </c>
      <c r="C1417" s="2">
        <v>-367.03</v>
      </c>
      <c r="D1417" s="2" t="s">
        <v>69</v>
      </c>
      <c r="E1417" s="2">
        <v>-9186.74</v>
      </c>
      <c r="F1417" s="2" t="s">
        <v>69</v>
      </c>
    </row>
    <row r="1418">
      <c r="A1418" s="2" t="s">
        <v>9838</v>
      </c>
      <c r="B1418" s="2" t="s">
        <v>17364</v>
      </c>
      <c r="C1418" s="2">
        <v>-40.94</v>
      </c>
      <c r="D1418" s="2" t="s">
        <v>69</v>
      </c>
      <c r="E1418" s="2">
        <v>-8165.22</v>
      </c>
      <c r="F1418" s="2" t="s">
        <v>69</v>
      </c>
    </row>
    <row r="1419">
      <c r="A1419" s="2" t="s">
        <v>9848</v>
      </c>
      <c r="B1419" s="2" t="s">
        <v>15114</v>
      </c>
      <c r="C1419" s="2">
        <v>-704.65</v>
      </c>
      <c r="D1419" s="2" t="s">
        <v>69</v>
      </c>
      <c r="E1419" s="2">
        <v>-13923.85</v>
      </c>
      <c r="F1419" s="2" t="s">
        <v>69</v>
      </c>
    </row>
    <row r="1420">
      <c r="A1420" s="2" t="s">
        <v>17365</v>
      </c>
      <c r="B1420" s="2" t="s">
        <v>17366</v>
      </c>
      <c r="C1420" s="2">
        <v>-364.86</v>
      </c>
      <c r="D1420" s="2" t="s">
        <v>69</v>
      </c>
      <c r="E1420" s="2">
        <v>-8581.5</v>
      </c>
      <c r="F1420" s="2" t="s">
        <v>69</v>
      </c>
    </row>
    <row r="1421">
      <c r="A1421" s="2" t="s">
        <v>9856</v>
      </c>
      <c r="B1421" s="2" t="s">
        <v>15284</v>
      </c>
      <c r="C1421" s="2">
        <v>-144.41</v>
      </c>
      <c r="D1421" s="2" t="s">
        <v>69</v>
      </c>
      <c r="E1421" s="2">
        <v>-9157.12</v>
      </c>
      <c r="F1421" s="2" t="s">
        <v>69</v>
      </c>
    </row>
    <row r="1422">
      <c r="A1422" s="2" t="s">
        <v>15115</v>
      </c>
      <c r="B1422" s="2" t="s">
        <v>15116</v>
      </c>
      <c r="C1422" s="2">
        <v>-1278.01</v>
      </c>
      <c r="D1422" s="2" t="s">
        <v>69</v>
      </c>
      <c r="E1422" s="2">
        <v>-11962.16</v>
      </c>
      <c r="F1422" s="2" t="s">
        <v>69</v>
      </c>
    </row>
    <row r="1423">
      <c r="A1423" s="2" t="s">
        <v>16587</v>
      </c>
      <c r="B1423" s="2" t="s">
        <v>16588</v>
      </c>
      <c r="C1423" s="2">
        <v>-56.29</v>
      </c>
      <c r="D1423" s="2" t="s">
        <v>69</v>
      </c>
      <c r="E1423" s="2">
        <v>-8377.28</v>
      </c>
      <c r="F1423" s="2" t="s">
        <v>69</v>
      </c>
    </row>
    <row r="1424">
      <c r="A1424" s="2" t="s">
        <v>9886</v>
      </c>
      <c r="B1424" s="2" t="s">
        <v>16589</v>
      </c>
      <c r="C1424" s="2">
        <v>-41.89</v>
      </c>
      <c r="D1424" s="2" t="s">
        <v>69</v>
      </c>
      <c r="E1424" s="2">
        <v>-8361.35</v>
      </c>
      <c r="F1424" s="2" t="s">
        <v>69</v>
      </c>
    </row>
    <row r="1425">
      <c r="A1425" s="2" t="s">
        <v>17367</v>
      </c>
      <c r="B1425" s="2" t="s">
        <v>17368</v>
      </c>
      <c r="C1425" s="2">
        <v>-8545</v>
      </c>
      <c r="D1425" s="2" t="s">
        <v>69</v>
      </c>
      <c r="E1425" s="2">
        <v>-20251.64</v>
      </c>
      <c r="F1425" s="2" t="s">
        <v>69</v>
      </c>
    </row>
    <row r="1426">
      <c r="A1426" s="2" t="s">
        <v>17369</v>
      </c>
      <c r="B1426" s="2" t="s">
        <v>17370</v>
      </c>
      <c r="C1426" s="2">
        <v>-6619.75</v>
      </c>
      <c r="D1426" s="2" t="s">
        <v>69</v>
      </c>
      <c r="E1426" s="2">
        <v>-21249.4</v>
      </c>
      <c r="F1426" s="2" t="s">
        <v>69</v>
      </c>
    </row>
    <row r="1427">
      <c r="A1427" s="2" t="s">
        <v>6687</v>
      </c>
      <c r="B1427" s="2" t="s">
        <v>15285</v>
      </c>
      <c r="C1427" s="2">
        <v>-19.85</v>
      </c>
      <c r="D1427" s="2" t="s">
        <v>69</v>
      </c>
      <c r="E1427" s="2">
        <v>-13480.38</v>
      </c>
      <c r="F1427" s="2" t="s">
        <v>69</v>
      </c>
    </row>
    <row r="1428">
      <c r="A1428" s="2" t="s">
        <v>17371</v>
      </c>
      <c r="B1428" s="2" t="s">
        <v>17372</v>
      </c>
      <c r="C1428" s="2">
        <v>-86.3</v>
      </c>
      <c r="D1428" s="2" t="s">
        <v>69</v>
      </c>
      <c r="E1428" s="2">
        <v>-25077.86</v>
      </c>
      <c r="F1428" s="2" t="s">
        <v>69</v>
      </c>
    </row>
    <row r="1429">
      <c r="A1429" s="2" t="s">
        <v>11920</v>
      </c>
      <c r="B1429" s="2" t="s">
        <v>16603</v>
      </c>
      <c r="C1429" s="2">
        <v>-81.83</v>
      </c>
      <c r="D1429" s="2" t="s">
        <v>69</v>
      </c>
      <c r="E1429" s="2">
        <v>-8559.06</v>
      </c>
      <c r="F1429" s="2" t="s">
        <v>69</v>
      </c>
    </row>
    <row r="1430">
      <c r="A1430" s="2" t="s">
        <v>13173</v>
      </c>
      <c r="B1430" s="2" t="s">
        <v>16605</v>
      </c>
      <c r="C1430" s="2">
        <v>-549.33</v>
      </c>
      <c r="D1430" s="2" t="s">
        <v>69</v>
      </c>
      <c r="E1430" s="2">
        <v>-8366.22</v>
      </c>
      <c r="F1430" s="2" t="s">
        <v>69</v>
      </c>
    </row>
    <row r="1431">
      <c r="A1431" s="2" t="s">
        <v>16610</v>
      </c>
      <c r="B1431" s="2" t="s">
        <v>16611</v>
      </c>
      <c r="C1431" s="2">
        <v>-246.44</v>
      </c>
      <c r="D1431" s="2" t="s">
        <v>69</v>
      </c>
      <c r="E1431" s="2">
        <v>-8428.15</v>
      </c>
      <c r="F1431" s="2" t="s">
        <v>69</v>
      </c>
    </row>
    <row r="1432">
      <c r="A1432" s="2" t="s">
        <v>17373</v>
      </c>
      <c r="B1432" s="2" t="s">
        <v>17374</v>
      </c>
      <c r="C1432" s="2">
        <v>-101.62</v>
      </c>
      <c r="D1432" s="2" t="s">
        <v>69</v>
      </c>
      <c r="E1432" s="2">
        <v>-12600.44</v>
      </c>
      <c r="F1432" s="2" t="s">
        <v>69</v>
      </c>
    </row>
    <row r="1433">
      <c r="A1433" s="2" t="s">
        <v>16612</v>
      </c>
      <c r="B1433" s="2" t="s">
        <v>16613</v>
      </c>
      <c r="C1433" s="2">
        <v>-128.18</v>
      </c>
      <c r="D1433" s="2" t="s">
        <v>69</v>
      </c>
      <c r="E1433" s="2">
        <v>-10931.1</v>
      </c>
      <c r="F1433" s="2" t="s">
        <v>69</v>
      </c>
    </row>
    <row r="1434">
      <c r="A1434" s="2" t="s">
        <v>16614</v>
      </c>
      <c r="B1434" s="2" t="s">
        <v>16615</v>
      </c>
      <c r="C1434" s="2">
        <v>-63.55</v>
      </c>
      <c r="D1434" s="2" t="s">
        <v>69</v>
      </c>
      <c r="E1434" s="2">
        <v>-7250.59</v>
      </c>
      <c r="F1434" s="2" t="s">
        <v>69</v>
      </c>
    </row>
    <row r="1435">
      <c r="A1435" s="2" t="s">
        <v>9945</v>
      </c>
      <c r="B1435" s="2" t="s">
        <v>17375</v>
      </c>
      <c r="C1435" s="2">
        <v>-1283.39</v>
      </c>
      <c r="D1435" s="2" t="s">
        <v>69</v>
      </c>
      <c r="E1435" s="2">
        <v>-6352.8</v>
      </c>
      <c r="F1435" s="2" t="s">
        <v>69</v>
      </c>
    </row>
    <row r="1436">
      <c r="A1436" s="2" t="s">
        <v>16616</v>
      </c>
      <c r="B1436" s="2" t="s">
        <v>16617</v>
      </c>
      <c r="C1436" s="2">
        <v>-81.57</v>
      </c>
      <c r="D1436" s="2" t="s">
        <v>69</v>
      </c>
      <c r="E1436" s="2">
        <v>-7233.34</v>
      </c>
      <c r="F1436" s="2" t="s">
        <v>69</v>
      </c>
    </row>
    <row r="1437">
      <c r="A1437" s="2" t="s">
        <v>17376</v>
      </c>
      <c r="B1437" s="2" t="s">
        <v>16624</v>
      </c>
      <c r="C1437" s="2">
        <v>-112.91</v>
      </c>
      <c r="D1437" s="2" t="s">
        <v>69</v>
      </c>
      <c r="E1437" s="2">
        <v>-8914.99</v>
      </c>
      <c r="F1437" s="2" t="s">
        <v>69</v>
      </c>
    </row>
    <row r="1438">
      <c r="A1438" s="2" t="s">
        <v>16625</v>
      </c>
      <c r="B1438" s="2" t="s">
        <v>16626</v>
      </c>
      <c r="C1438" s="2">
        <v>-22.26</v>
      </c>
      <c r="D1438" s="2" t="s">
        <v>69</v>
      </c>
      <c r="E1438" s="2">
        <v>-9134.68</v>
      </c>
      <c r="F1438" s="2" t="s">
        <v>69</v>
      </c>
    </row>
    <row r="1439">
      <c r="A1439" s="2" t="s">
        <v>16627</v>
      </c>
      <c r="B1439" s="2" t="s">
        <v>16628</v>
      </c>
      <c r="C1439" s="2">
        <v>-37.54</v>
      </c>
      <c r="D1439" s="2" t="s">
        <v>69</v>
      </c>
      <c r="E1439" s="2">
        <v>-7864.77</v>
      </c>
      <c r="F1439" s="2" t="s">
        <v>69</v>
      </c>
    </row>
    <row r="1440">
      <c r="A1440" s="2" t="s">
        <v>16632</v>
      </c>
      <c r="B1440" s="2" t="s">
        <v>16633</v>
      </c>
      <c r="C1440" s="2">
        <v>-27.43</v>
      </c>
      <c r="D1440" s="2" t="s">
        <v>69</v>
      </c>
      <c r="E1440" s="2">
        <v>-8741.3</v>
      </c>
      <c r="F1440" s="2" t="s">
        <v>69</v>
      </c>
    </row>
    <row r="1441">
      <c r="A1441" s="2" t="s">
        <v>15527</v>
      </c>
      <c r="B1441" s="2" t="s">
        <v>15528</v>
      </c>
      <c r="C1441" s="2">
        <v>-213.31</v>
      </c>
      <c r="D1441" s="2" t="s">
        <v>69</v>
      </c>
      <c r="E1441" s="2">
        <v>-6828.12</v>
      </c>
      <c r="F1441" s="2" t="s">
        <v>69</v>
      </c>
    </row>
    <row r="1442">
      <c r="A1442" s="2" t="s">
        <v>17377</v>
      </c>
      <c r="B1442" s="2" t="s">
        <v>17378</v>
      </c>
      <c r="C1442" s="2">
        <v>-103.76</v>
      </c>
      <c r="D1442" s="2" t="s">
        <v>69</v>
      </c>
      <c r="E1442" s="2">
        <v>-7844.96</v>
      </c>
      <c r="F1442" s="2" t="s">
        <v>69</v>
      </c>
    </row>
    <row r="1443">
      <c r="A1443" s="2" t="s">
        <v>17379</v>
      </c>
      <c r="B1443" s="2" t="s">
        <v>17380</v>
      </c>
      <c r="C1443" s="2">
        <v>-333.48</v>
      </c>
      <c r="D1443" s="2" t="s">
        <v>69</v>
      </c>
      <c r="E1443" s="2">
        <v>-8200.23</v>
      </c>
      <c r="F1443" s="2" t="s">
        <v>69</v>
      </c>
    </row>
    <row r="1444">
      <c r="A1444" s="2" t="s">
        <v>17381</v>
      </c>
      <c r="B1444" s="2" t="s">
        <v>17382</v>
      </c>
      <c r="C1444" s="2">
        <v>-129.63</v>
      </c>
      <c r="D1444" s="2" t="s">
        <v>69</v>
      </c>
      <c r="E1444" s="2">
        <v>-4426.72</v>
      </c>
      <c r="F1444" s="2" t="s">
        <v>69</v>
      </c>
    </row>
    <row r="1445">
      <c r="A1445" s="2" t="s">
        <v>17383</v>
      </c>
      <c r="B1445" s="2" t="s">
        <v>17384</v>
      </c>
      <c r="C1445" s="2">
        <v>-221.48</v>
      </c>
      <c r="D1445" s="2" t="s">
        <v>69</v>
      </c>
      <c r="E1445" s="2">
        <v>-7260</v>
      </c>
      <c r="F1445" s="2" t="s">
        <v>69</v>
      </c>
    </row>
    <row r="1446">
      <c r="A1446" s="2" t="s">
        <v>16645</v>
      </c>
      <c r="B1446" s="2" t="s">
        <v>16646</v>
      </c>
      <c r="C1446" s="2">
        <v>-132.8</v>
      </c>
      <c r="D1446" s="2" t="s">
        <v>69</v>
      </c>
      <c r="E1446" s="2">
        <v>-8229.39</v>
      </c>
      <c r="F1446" s="2" t="s">
        <v>69</v>
      </c>
    </row>
    <row r="1447">
      <c r="A1447" s="2" t="s">
        <v>10065</v>
      </c>
      <c r="B1447" s="2" t="s">
        <v>16655</v>
      </c>
      <c r="C1447" s="2">
        <v>-69.41</v>
      </c>
      <c r="D1447" s="2" t="s">
        <v>69</v>
      </c>
      <c r="E1447" s="2">
        <v>-4718.22</v>
      </c>
      <c r="F1447" s="2" t="s">
        <v>69</v>
      </c>
    </row>
    <row r="1448">
      <c r="A1448" s="2" t="s">
        <v>16657</v>
      </c>
      <c r="B1448" s="2" t="s">
        <v>16658</v>
      </c>
      <c r="C1448" s="2">
        <v>-27.06</v>
      </c>
      <c r="D1448" s="2" t="s">
        <v>69</v>
      </c>
      <c r="E1448" s="2">
        <v>-7371.42</v>
      </c>
      <c r="F1448" s="2" t="s">
        <v>69</v>
      </c>
    </row>
    <row r="1449">
      <c r="A1449" s="2" t="s">
        <v>17385</v>
      </c>
      <c r="B1449" s="2" t="s">
        <v>17386</v>
      </c>
      <c r="C1449" s="2">
        <v>-316.31</v>
      </c>
      <c r="D1449" s="2" t="s">
        <v>69</v>
      </c>
      <c r="E1449" s="2">
        <v>-11229.18</v>
      </c>
      <c r="F1449" s="2" t="s">
        <v>69</v>
      </c>
    </row>
    <row r="1450">
      <c r="A1450" s="2" t="s">
        <v>12018</v>
      </c>
      <c r="B1450" s="2" t="s">
        <v>17387</v>
      </c>
      <c r="C1450" s="2">
        <v>-43.47</v>
      </c>
      <c r="D1450" s="2" t="s">
        <v>69</v>
      </c>
      <c r="E1450" s="2">
        <v>-8247.23</v>
      </c>
      <c r="F1450" s="2" t="s">
        <v>69</v>
      </c>
    </row>
    <row r="1451">
      <c r="A1451" s="2" t="s">
        <v>15288</v>
      </c>
      <c r="B1451" s="2" t="s">
        <v>15289</v>
      </c>
      <c r="C1451" s="2">
        <v>-1047.76</v>
      </c>
      <c r="D1451" s="2" t="s">
        <v>69</v>
      </c>
      <c r="E1451" s="2">
        <v>-8340.16</v>
      </c>
      <c r="F1451" s="2" t="s">
        <v>69</v>
      </c>
    </row>
    <row r="1452">
      <c r="A1452" s="2" t="s">
        <v>14124</v>
      </c>
      <c r="B1452" s="2" t="s">
        <v>17388</v>
      </c>
      <c r="C1452" s="2">
        <v>-19.45</v>
      </c>
      <c r="D1452" s="2" t="s">
        <v>69</v>
      </c>
      <c r="E1452" s="2">
        <v>-4779.03</v>
      </c>
      <c r="F1452" s="2" t="s">
        <v>69</v>
      </c>
    </row>
    <row r="1453">
      <c r="A1453" s="2" t="s">
        <v>17389</v>
      </c>
      <c r="B1453" s="2" t="s">
        <v>16665</v>
      </c>
      <c r="C1453" s="2">
        <v>-161.3</v>
      </c>
      <c r="D1453" s="2" t="s">
        <v>69</v>
      </c>
      <c r="E1453" s="2">
        <v>-7719.78</v>
      </c>
      <c r="F1453" s="2" t="s">
        <v>69</v>
      </c>
    </row>
    <row r="1454">
      <c r="A1454" s="2" t="s">
        <v>15290</v>
      </c>
      <c r="B1454" s="2" t="s">
        <v>15291</v>
      </c>
      <c r="C1454" s="2">
        <v>-43.2</v>
      </c>
      <c r="D1454" s="2" t="s">
        <v>69</v>
      </c>
      <c r="E1454" s="2">
        <v>-4895.59</v>
      </c>
      <c r="F1454" s="2" t="s">
        <v>69</v>
      </c>
    </row>
    <row r="1455">
      <c r="A1455" s="2" t="s">
        <v>16673</v>
      </c>
      <c r="B1455" s="2" t="s">
        <v>16674</v>
      </c>
      <c r="C1455" s="2">
        <v>-4229.67</v>
      </c>
      <c r="D1455" s="2" t="s">
        <v>69</v>
      </c>
      <c r="E1455" s="2">
        <v>-27662.03</v>
      </c>
      <c r="F1455" s="2" t="s">
        <v>69</v>
      </c>
    </row>
    <row r="1456">
      <c r="A1456" s="2" t="s">
        <v>12036</v>
      </c>
      <c r="B1456" s="2" t="s">
        <v>17390</v>
      </c>
      <c r="C1456" s="2">
        <v>-49.19</v>
      </c>
      <c r="D1456" s="2" t="s">
        <v>69</v>
      </c>
      <c r="E1456" s="2">
        <v>-8325.28</v>
      </c>
      <c r="F1456" s="2" t="s">
        <v>69</v>
      </c>
    </row>
    <row r="1457">
      <c r="A1457" s="2" t="s">
        <v>17391</v>
      </c>
      <c r="B1457" s="2" t="s">
        <v>17392</v>
      </c>
      <c r="C1457" s="2">
        <v>-224.42</v>
      </c>
      <c r="D1457" s="2" t="s">
        <v>69</v>
      </c>
      <c r="E1457" s="2">
        <v>-28409.49</v>
      </c>
      <c r="F1457" s="2" t="s">
        <v>69</v>
      </c>
    </row>
    <row r="1458">
      <c r="A1458" s="2" t="s">
        <v>16676</v>
      </c>
      <c r="B1458" s="2" t="s">
        <v>16677</v>
      </c>
      <c r="C1458" s="2">
        <v>-261.55</v>
      </c>
      <c r="D1458" s="2" t="s">
        <v>69</v>
      </c>
      <c r="E1458" s="2">
        <v>-11319.87</v>
      </c>
      <c r="F1458" s="2" t="s">
        <v>69</v>
      </c>
    </row>
    <row r="1459">
      <c r="A1459" s="2" t="s">
        <v>17393</v>
      </c>
      <c r="B1459" s="2" t="s">
        <v>17394</v>
      </c>
      <c r="C1459" s="2">
        <v>-491.48</v>
      </c>
      <c r="D1459" s="2" t="s">
        <v>69</v>
      </c>
      <c r="E1459" s="2">
        <v>-21772.36</v>
      </c>
      <c r="F1459" s="2" t="s">
        <v>69</v>
      </c>
    </row>
    <row r="1460">
      <c r="A1460" s="2" t="s">
        <v>12062</v>
      </c>
      <c r="B1460" s="2" t="s">
        <v>17395</v>
      </c>
      <c r="C1460" s="2">
        <v>-89.93</v>
      </c>
      <c r="D1460" s="2" t="s">
        <v>69</v>
      </c>
      <c r="E1460" s="2">
        <v>-24854.62</v>
      </c>
      <c r="F1460" s="2" t="s">
        <v>69</v>
      </c>
    </row>
    <row r="1461">
      <c r="A1461" s="2" t="s">
        <v>17396</v>
      </c>
      <c r="B1461" s="2" t="s">
        <v>17397</v>
      </c>
      <c r="C1461" s="2">
        <v>-6129.41</v>
      </c>
      <c r="D1461" s="2" t="s">
        <v>69</v>
      </c>
      <c r="E1461" s="2">
        <v>-6987.52</v>
      </c>
      <c r="F1461" s="2" t="s">
        <v>69</v>
      </c>
    </row>
    <row r="1462">
      <c r="A1462" s="2" t="s">
        <v>17398</v>
      </c>
      <c r="B1462" s="2" t="s">
        <v>17399</v>
      </c>
      <c r="C1462" s="2">
        <v>-329.68</v>
      </c>
      <c r="D1462" s="2" t="s">
        <v>69</v>
      </c>
      <c r="E1462" s="2">
        <v>-7414.6</v>
      </c>
      <c r="F1462" s="2" t="s">
        <v>69</v>
      </c>
    </row>
    <row r="1463">
      <c r="A1463" s="2" t="s">
        <v>12066</v>
      </c>
      <c r="B1463" s="2" t="s">
        <v>17400</v>
      </c>
      <c r="C1463" s="2">
        <v>-347.98</v>
      </c>
      <c r="D1463" s="2" t="s">
        <v>69</v>
      </c>
      <c r="E1463" s="2">
        <v>-12259.45</v>
      </c>
      <c r="F1463" s="2" t="s">
        <v>69</v>
      </c>
    </row>
    <row r="1464">
      <c r="A1464" s="2" t="s">
        <v>15142</v>
      </c>
      <c r="B1464" s="2" t="s">
        <v>15143</v>
      </c>
      <c r="C1464" s="2">
        <v>-910.14</v>
      </c>
      <c r="D1464" s="2" t="s">
        <v>69</v>
      </c>
      <c r="E1464" s="2">
        <v>-8819.23</v>
      </c>
      <c r="F1464" s="2" t="s">
        <v>69</v>
      </c>
    </row>
    <row r="1465">
      <c r="A1465" s="2" t="s">
        <v>16691</v>
      </c>
      <c r="B1465" s="2" t="s">
        <v>16692</v>
      </c>
      <c r="C1465" s="2">
        <v>-110.16</v>
      </c>
      <c r="D1465" s="2" t="s">
        <v>69</v>
      </c>
      <c r="E1465" s="2">
        <v>-7085.59</v>
      </c>
      <c r="F1465" s="2" t="s">
        <v>69</v>
      </c>
    </row>
    <row r="1466">
      <c r="A1466" s="2" t="s">
        <v>17401</v>
      </c>
      <c r="B1466" s="2" t="s">
        <v>17402</v>
      </c>
      <c r="C1466" s="2">
        <v>-113.32</v>
      </c>
      <c r="D1466" s="2" t="s">
        <v>69</v>
      </c>
      <c r="E1466" s="2">
        <v>-4332.28</v>
      </c>
      <c r="F1466" s="2" t="s">
        <v>69</v>
      </c>
    </row>
    <row r="1467">
      <c r="A1467" s="2" t="s">
        <v>17403</v>
      </c>
      <c r="B1467" s="2" t="s">
        <v>17404</v>
      </c>
      <c r="C1467" s="2">
        <v>-1915.43</v>
      </c>
      <c r="D1467" s="2" t="s">
        <v>69</v>
      </c>
      <c r="E1467" s="2">
        <v>-7182.86</v>
      </c>
      <c r="F1467" s="2" t="s">
        <v>69</v>
      </c>
    </row>
    <row r="1468">
      <c r="A1468" s="2" t="s">
        <v>15538</v>
      </c>
      <c r="B1468" s="2" t="s">
        <v>15539</v>
      </c>
      <c r="C1468" s="2">
        <v>-161.51</v>
      </c>
      <c r="D1468" s="2" t="s">
        <v>69</v>
      </c>
      <c r="E1468" s="2">
        <v>-7621.59</v>
      </c>
      <c r="F1468" s="2" t="s">
        <v>69</v>
      </c>
    </row>
    <row r="1469">
      <c r="A1469" s="2" t="s">
        <v>17405</v>
      </c>
      <c r="B1469" s="2" t="s">
        <v>17406</v>
      </c>
      <c r="C1469" s="2">
        <v>-317.23</v>
      </c>
      <c r="D1469" s="2" t="s">
        <v>69</v>
      </c>
      <c r="E1469" s="2">
        <v>-28366.77</v>
      </c>
      <c r="F1469" s="2" t="s">
        <v>69</v>
      </c>
    </row>
    <row r="1470">
      <c r="A1470" s="2" t="s">
        <v>12079</v>
      </c>
      <c r="B1470" s="2" t="s">
        <v>17407</v>
      </c>
      <c r="C1470" s="2">
        <v>-181.11</v>
      </c>
      <c r="D1470" s="2" t="s">
        <v>69</v>
      </c>
      <c r="E1470" s="2">
        <v>-8079.53</v>
      </c>
      <c r="F1470" s="2" t="s">
        <v>69</v>
      </c>
    </row>
    <row r="1471">
      <c r="A1471" s="2" t="s">
        <v>10185</v>
      </c>
      <c r="B1471" s="2" t="s">
        <v>17408</v>
      </c>
      <c r="C1471" s="2">
        <v>-52.49</v>
      </c>
      <c r="D1471" s="2" t="s">
        <v>69</v>
      </c>
      <c r="E1471" s="2">
        <v>-8005.09</v>
      </c>
      <c r="F1471" s="2" t="s">
        <v>69</v>
      </c>
    </row>
    <row r="1472">
      <c r="A1472" s="2" t="s">
        <v>17409</v>
      </c>
      <c r="B1472" s="2" t="s">
        <v>17410</v>
      </c>
      <c r="C1472" s="2">
        <v>-292.49</v>
      </c>
      <c r="D1472" s="2" t="s">
        <v>69</v>
      </c>
      <c r="E1472" s="2">
        <v>-12799.2</v>
      </c>
      <c r="F1472" s="2" t="s">
        <v>69</v>
      </c>
    </row>
    <row r="1473">
      <c r="A1473" s="2" t="s">
        <v>12091</v>
      </c>
      <c r="B1473" s="2" t="s">
        <v>15150</v>
      </c>
      <c r="C1473" s="2">
        <v>-217</v>
      </c>
      <c r="D1473" s="2" t="s">
        <v>69</v>
      </c>
      <c r="E1473" s="2">
        <v>-13085.03</v>
      </c>
      <c r="F1473" s="2" t="s">
        <v>69</v>
      </c>
    </row>
    <row r="1474">
      <c r="A1474" s="2" t="s">
        <v>17411</v>
      </c>
      <c r="B1474" s="2" t="s">
        <v>17412</v>
      </c>
      <c r="C1474" s="2">
        <v>-89.77</v>
      </c>
      <c r="D1474" s="2" t="s">
        <v>69</v>
      </c>
      <c r="E1474" s="2">
        <v>-4568.16</v>
      </c>
      <c r="F1474" s="2" t="s">
        <v>69</v>
      </c>
    </row>
    <row r="1475">
      <c r="A1475" s="2" t="s">
        <v>17413</v>
      </c>
      <c r="B1475" s="2" t="s">
        <v>17414</v>
      </c>
      <c r="C1475" s="2">
        <v>-877.67</v>
      </c>
      <c r="D1475" s="2" t="s">
        <v>69</v>
      </c>
      <c r="E1475" s="2">
        <v>-8188.65</v>
      </c>
      <c r="F1475" s="2" t="s">
        <v>69</v>
      </c>
    </row>
    <row r="1476">
      <c r="A1476" s="2" t="s">
        <v>10251</v>
      </c>
      <c r="B1476" s="2" t="s">
        <v>15156</v>
      </c>
      <c r="C1476" s="2">
        <v>-951.13</v>
      </c>
      <c r="D1476" s="2" t="s">
        <v>69</v>
      </c>
      <c r="E1476" s="2">
        <v>-27792.01</v>
      </c>
      <c r="F1476" s="2" t="s">
        <v>69</v>
      </c>
    </row>
    <row r="1477">
      <c r="A1477" s="2" t="s">
        <v>10253</v>
      </c>
      <c r="B1477" s="2" t="s">
        <v>15157</v>
      </c>
      <c r="C1477" s="2">
        <v>-197.45</v>
      </c>
      <c r="D1477" s="2" t="s">
        <v>69</v>
      </c>
      <c r="E1477" s="2">
        <v>-11013.63</v>
      </c>
      <c r="F1477" s="2" t="s">
        <v>69</v>
      </c>
    </row>
    <row r="1478">
      <c r="A1478" s="2" t="s">
        <v>12109</v>
      </c>
      <c r="B1478" s="2" t="s">
        <v>16719</v>
      </c>
      <c r="C1478" s="2">
        <v>-662.01</v>
      </c>
      <c r="D1478" s="2" t="s">
        <v>69</v>
      </c>
      <c r="E1478" s="2">
        <v>-8222.22</v>
      </c>
      <c r="F1478" s="2" t="s">
        <v>69</v>
      </c>
    </row>
    <row r="1479">
      <c r="A1479" s="2" t="s">
        <v>17415</v>
      </c>
      <c r="B1479" s="2" t="s">
        <v>17416</v>
      </c>
      <c r="C1479" s="2">
        <v>-4352.23</v>
      </c>
      <c r="D1479" s="2" t="s">
        <v>69</v>
      </c>
      <c r="E1479" s="2">
        <v>-6049.59</v>
      </c>
      <c r="F1479" s="2" t="s">
        <v>69</v>
      </c>
    </row>
    <row r="1480">
      <c r="A1480" s="2" t="s">
        <v>6847</v>
      </c>
      <c r="B1480" s="2" t="s">
        <v>16722</v>
      </c>
      <c r="C1480" s="2">
        <v>-8.18</v>
      </c>
      <c r="D1480" s="2" t="s">
        <v>69</v>
      </c>
      <c r="E1480" s="2">
        <v>-4551.38</v>
      </c>
      <c r="F1480" s="2" t="s">
        <v>69</v>
      </c>
    </row>
    <row r="1481">
      <c r="A1481" s="2" t="s">
        <v>15544</v>
      </c>
      <c r="B1481" s="2" t="s">
        <v>15545</v>
      </c>
      <c r="C1481" s="2">
        <v>-193.62</v>
      </c>
      <c r="D1481" s="2" t="s">
        <v>69</v>
      </c>
      <c r="E1481" s="2">
        <v>-15053.69</v>
      </c>
      <c r="F1481" s="2" t="s">
        <v>69</v>
      </c>
    </row>
    <row r="1482">
      <c r="A1482" s="2" t="s">
        <v>10279</v>
      </c>
      <c r="B1482" s="2" t="s">
        <v>17417</v>
      </c>
      <c r="C1482" s="2">
        <v>-237.67</v>
      </c>
      <c r="D1482" s="2" t="s">
        <v>69</v>
      </c>
      <c r="E1482" s="2">
        <v>-8725.04</v>
      </c>
      <c r="F1482" s="2" t="s">
        <v>69</v>
      </c>
    </row>
    <row r="1483">
      <c r="A1483" s="2" t="s">
        <v>16728</v>
      </c>
      <c r="B1483" s="2" t="s">
        <v>16729</v>
      </c>
      <c r="C1483" s="2">
        <v>-44.32</v>
      </c>
      <c r="D1483" s="2" t="s">
        <v>69</v>
      </c>
      <c r="E1483" s="2">
        <v>-8773.35</v>
      </c>
      <c r="F1483" s="2" t="s">
        <v>69</v>
      </c>
    </row>
    <row r="1484">
      <c r="A1484" s="2" t="s">
        <v>10281</v>
      </c>
      <c r="B1484" s="2" t="s">
        <v>15160</v>
      </c>
      <c r="C1484" s="2">
        <v>-168.43</v>
      </c>
      <c r="D1484" s="2" t="s">
        <v>69</v>
      </c>
      <c r="E1484" s="2">
        <v>-8421.44</v>
      </c>
      <c r="F1484" s="2" t="s">
        <v>69</v>
      </c>
    </row>
    <row r="1485">
      <c r="A1485" s="2" t="s">
        <v>16734</v>
      </c>
      <c r="B1485" s="2" t="s">
        <v>16735</v>
      </c>
      <c r="C1485" s="2">
        <v>-52.98</v>
      </c>
      <c r="D1485" s="2" t="s">
        <v>69</v>
      </c>
      <c r="E1485" s="2">
        <v>-12806.5</v>
      </c>
      <c r="F1485" s="2" t="s">
        <v>69</v>
      </c>
    </row>
    <row r="1486">
      <c r="A1486" s="2" t="s">
        <v>10315</v>
      </c>
      <c r="B1486" s="2" t="s">
        <v>17418</v>
      </c>
      <c r="C1486" s="2">
        <v>-943.82</v>
      </c>
      <c r="D1486" s="2" t="s">
        <v>69</v>
      </c>
      <c r="E1486" s="2">
        <v>-6323.58</v>
      </c>
      <c r="F1486" s="2" t="s">
        <v>69</v>
      </c>
    </row>
    <row r="1487">
      <c r="A1487" s="2" t="s">
        <v>10327</v>
      </c>
      <c r="B1487" s="2" t="s">
        <v>16737</v>
      </c>
      <c r="C1487" s="2">
        <v>-407.88</v>
      </c>
      <c r="D1487" s="2" t="s">
        <v>69</v>
      </c>
      <c r="E1487" s="2">
        <v>-31606.52</v>
      </c>
      <c r="F1487" s="2" t="s">
        <v>69</v>
      </c>
    </row>
    <row r="1488">
      <c r="A1488" s="2" t="s">
        <v>17419</v>
      </c>
      <c r="B1488" s="2" t="s">
        <v>17420</v>
      </c>
      <c r="C1488" s="2">
        <v>-1509.73</v>
      </c>
      <c r="D1488" s="2" t="s">
        <v>69</v>
      </c>
      <c r="E1488" s="2">
        <v>-7020.23</v>
      </c>
      <c r="F1488" s="2" t="s">
        <v>69</v>
      </c>
    </row>
    <row r="1489">
      <c r="A1489" s="2" t="s">
        <v>17421</v>
      </c>
      <c r="B1489" s="2" t="s">
        <v>17422</v>
      </c>
      <c r="C1489" s="2">
        <v>-641.39</v>
      </c>
      <c r="D1489" s="2" t="s">
        <v>69</v>
      </c>
      <c r="E1489" s="2">
        <v>-21813.56</v>
      </c>
      <c r="F1489" s="2" t="s">
        <v>69</v>
      </c>
    </row>
    <row r="1490">
      <c r="A1490" s="2" t="s">
        <v>17423</v>
      </c>
      <c r="B1490" s="2" t="s">
        <v>17424</v>
      </c>
      <c r="C1490" s="2">
        <v>-462.31</v>
      </c>
      <c r="D1490" s="2" t="s">
        <v>69</v>
      </c>
      <c r="E1490" s="2">
        <v>-5667.87</v>
      </c>
      <c r="F1490" s="2" t="s">
        <v>69</v>
      </c>
    </row>
    <row r="1491">
      <c r="A1491" s="2" t="s">
        <v>15551</v>
      </c>
      <c r="B1491" s="2" t="s">
        <v>15552</v>
      </c>
      <c r="C1491" s="2">
        <v>-21.19</v>
      </c>
      <c r="D1491" s="2" t="s">
        <v>69</v>
      </c>
      <c r="E1491" s="2">
        <v>-14405.94</v>
      </c>
      <c r="F1491" s="2" t="s">
        <v>69</v>
      </c>
    </row>
    <row r="1492">
      <c r="A1492" s="2" t="s">
        <v>10357</v>
      </c>
      <c r="B1492" s="2" t="s">
        <v>17425</v>
      </c>
      <c r="C1492" s="2">
        <v>-216.61</v>
      </c>
      <c r="D1492" s="2" t="s">
        <v>69</v>
      </c>
      <c r="E1492" s="2">
        <v>-4397.11</v>
      </c>
      <c r="F1492" s="2" t="s">
        <v>69</v>
      </c>
    </row>
    <row r="1493">
      <c r="A1493" s="2" t="s">
        <v>17426</v>
      </c>
      <c r="B1493" s="2" t="s">
        <v>17427</v>
      </c>
      <c r="C1493" s="2">
        <v>-438.86</v>
      </c>
      <c r="D1493" s="2" t="s">
        <v>69</v>
      </c>
      <c r="E1493" s="2">
        <v>-6372.22</v>
      </c>
      <c r="F1493" s="2" t="s">
        <v>69</v>
      </c>
    </row>
    <row r="1494">
      <c r="A1494" s="2" t="s">
        <v>17428</v>
      </c>
      <c r="B1494" s="2" t="s">
        <v>17429</v>
      </c>
      <c r="C1494" s="2">
        <v>-184.4</v>
      </c>
      <c r="D1494" s="2" t="s">
        <v>69</v>
      </c>
      <c r="E1494" s="2">
        <v>-12432.48</v>
      </c>
      <c r="F1494" s="2" t="s">
        <v>69</v>
      </c>
    </row>
    <row r="1495">
      <c r="A1495" s="2" t="s">
        <v>10399</v>
      </c>
      <c r="B1495" s="2" t="s">
        <v>15553</v>
      </c>
      <c r="C1495" s="2">
        <v>-63.02</v>
      </c>
      <c r="D1495" s="2" t="s">
        <v>69</v>
      </c>
      <c r="E1495" s="2">
        <v>-12464.4</v>
      </c>
      <c r="F1495" s="2" t="s">
        <v>69</v>
      </c>
    </row>
    <row r="1496">
      <c r="A1496" s="2" t="s">
        <v>16757</v>
      </c>
      <c r="B1496" s="2" t="s">
        <v>16758</v>
      </c>
      <c r="C1496" s="2">
        <v>-68.22</v>
      </c>
      <c r="D1496" s="2" t="s">
        <v>69</v>
      </c>
      <c r="E1496" s="2">
        <v>-12693.7</v>
      </c>
      <c r="F1496" s="2" t="s">
        <v>69</v>
      </c>
    </row>
    <row r="1497">
      <c r="A1497" s="2" t="s">
        <v>17430</v>
      </c>
      <c r="B1497" s="2" t="s">
        <v>17431</v>
      </c>
      <c r="C1497" s="2">
        <v>-377.63</v>
      </c>
      <c r="D1497" s="2" t="s">
        <v>69</v>
      </c>
      <c r="E1497" s="2">
        <v>-29213.55</v>
      </c>
      <c r="F1497" s="2" t="s">
        <v>69</v>
      </c>
    </row>
    <row r="1498">
      <c r="A1498" s="2" t="s">
        <v>10433</v>
      </c>
      <c r="B1498" s="2" t="s">
        <v>17432</v>
      </c>
      <c r="C1498" s="2">
        <v>-103.55</v>
      </c>
      <c r="D1498" s="2" t="s">
        <v>69</v>
      </c>
      <c r="E1498" s="2">
        <v>-8756.31</v>
      </c>
      <c r="F1498" s="2" t="s">
        <v>69</v>
      </c>
    </row>
    <row r="1499">
      <c r="A1499" s="2" t="s">
        <v>17433</v>
      </c>
      <c r="B1499" s="2" t="s">
        <v>17434</v>
      </c>
      <c r="C1499" s="2">
        <v>-147.84</v>
      </c>
      <c r="D1499" s="2" t="s">
        <v>69</v>
      </c>
      <c r="E1499" s="2">
        <v>-8354.18</v>
      </c>
      <c r="F1499" s="2" t="s">
        <v>69</v>
      </c>
    </row>
    <row r="1500">
      <c r="A1500" s="2" t="s">
        <v>6939</v>
      </c>
      <c r="B1500" s="2" t="s">
        <v>17435</v>
      </c>
      <c r="C1500" s="2">
        <v>-78.22</v>
      </c>
      <c r="D1500" s="2" t="s">
        <v>69</v>
      </c>
      <c r="E1500" s="2">
        <v>-8589.53</v>
      </c>
      <c r="F1500" s="2" t="s">
        <v>69</v>
      </c>
    </row>
    <row r="1501">
      <c r="A1501" s="2" t="s">
        <v>16761</v>
      </c>
      <c r="B1501" s="2" t="s">
        <v>16762</v>
      </c>
      <c r="C1501" s="2">
        <v>-86.16</v>
      </c>
      <c r="D1501" s="2" t="s">
        <v>69</v>
      </c>
      <c r="E1501" s="2">
        <v>-8805.93</v>
      </c>
      <c r="F1501" s="2" t="s">
        <v>69</v>
      </c>
    </row>
    <row r="1502">
      <c r="A1502" s="2" t="s">
        <v>17436</v>
      </c>
      <c r="B1502" s="2" t="s">
        <v>17437</v>
      </c>
      <c r="C1502" s="2">
        <v>-275.5</v>
      </c>
      <c r="D1502" s="2" t="s">
        <v>69</v>
      </c>
      <c r="E1502" s="2">
        <v>-22544.44</v>
      </c>
      <c r="F1502" s="2" t="s">
        <v>69</v>
      </c>
    </row>
    <row r="1503">
      <c r="A1503" s="2" t="s">
        <v>17438</v>
      </c>
      <c r="B1503" s="2" t="s">
        <v>17439</v>
      </c>
      <c r="C1503" s="2">
        <v>-56.45</v>
      </c>
      <c r="D1503" s="2" t="s">
        <v>69</v>
      </c>
      <c r="E1503" s="2">
        <v>-4191.76</v>
      </c>
      <c r="F1503" s="2" t="s">
        <v>69</v>
      </c>
    </row>
    <row r="1504">
      <c r="A1504" s="2" t="s">
        <v>15174</v>
      </c>
      <c r="B1504" s="2" t="s">
        <v>15175</v>
      </c>
      <c r="C1504" s="2">
        <v>-97.21</v>
      </c>
      <c r="D1504" s="2" t="s">
        <v>69</v>
      </c>
      <c r="E1504" s="2">
        <v>-11188.37</v>
      </c>
      <c r="F1504" s="2" t="s">
        <v>69</v>
      </c>
    </row>
    <row r="1505">
      <c r="A1505" s="2" t="s">
        <v>16781</v>
      </c>
      <c r="B1505" s="2" t="s">
        <v>16782</v>
      </c>
      <c r="C1505" s="2">
        <v>-167.45</v>
      </c>
      <c r="D1505" s="2" t="s">
        <v>69</v>
      </c>
      <c r="E1505" s="2">
        <v>-8392.35</v>
      </c>
      <c r="F1505" s="2" t="s">
        <v>69</v>
      </c>
    </row>
    <row r="1506">
      <c r="A1506" s="2" t="s">
        <v>17440</v>
      </c>
      <c r="B1506" s="2" t="s">
        <v>17441</v>
      </c>
      <c r="C1506" s="2">
        <v>-69.57</v>
      </c>
      <c r="D1506" s="2" t="s">
        <v>69</v>
      </c>
      <c r="E1506" s="2">
        <v>-21718.99</v>
      </c>
      <c r="F1506" s="2" t="s">
        <v>69</v>
      </c>
    </row>
    <row r="1507">
      <c r="A1507" s="2" t="s">
        <v>17442</v>
      </c>
      <c r="B1507" s="2" t="s">
        <v>17443</v>
      </c>
      <c r="C1507" s="2">
        <v>-173.03</v>
      </c>
      <c r="D1507" s="2" t="s">
        <v>69</v>
      </c>
      <c r="E1507" s="2">
        <v>-8474.95</v>
      </c>
      <c r="F1507" s="2" t="s">
        <v>69</v>
      </c>
    </row>
    <row r="1508">
      <c r="A1508" s="2" t="s">
        <v>17444</v>
      </c>
      <c r="B1508" s="2" t="s">
        <v>17445</v>
      </c>
      <c r="C1508" s="2">
        <v>-36.47</v>
      </c>
      <c r="D1508" s="2" t="s">
        <v>69</v>
      </c>
      <c r="E1508" s="2">
        <v>-12608.6</v>
      </c>
      <c r="F1508" s="2" t="s">
        <v>69</v>
      </c>
    </row>
    <row r="1509">
      <c r="A1509" s="2" t="s">
        <v>17446</v>
      </c>
      <c r="B1509" s="2" t="s">
        <v>17447</v>
      </c>
      <c r="C1509" s="2">
        <v>-119.03</v>
      </c>
      <c r="D1509" s="2" t="s">
        <v>69</v>
      </c>
      <c r="E1509" s="2">
        <v>-4311.28</v>
      </c>
      <c r="F1509" s="2" t="s">
        <v>69</v>
      </c>
    </row>
    <row r="1510">
      <c r="A1510" s="2" t="s">
        <v>17448</v>
      </c>
      <c r="B1510" s="2" t="s">
        <v>17449</v>
      </c>
      <c r="C1510" s="2">
        <v>-36.25</v>
      </c>
      <c r="D1510" s="2" t="s">
        <v>69</v>
      </c>
      <c r="E1510" s="2">
        <v>-7972.65</v>
      </c>
      <c r="F1510" s="2" t="s">
        <v>69</v>
      </c>
    </row>
    <row r="1511">
      <c r="A1511" s="2" t="s">
        <v>16789</v>
      </c>
      <c r="B1511" s="2" t="s">
        <v>16790</v>
      </c>
      <c r="C1511" s="2">
        <v>-141.25</v>
      </c>
      <c r="D1511" s="2" t="s">
        <v>69</v>
      </c>
      <c r="E1511" s="2">
        <v>-7386.17</v>
      </c>
      <c r="F1511" s="2" t="s">
        <v>69</v>
      </c>
    </row>
    <row r="1512">
      <c r="A1512" s="2" t="s">
        <v>17450</v>
      </c>
      <c r="B1512" s="2" t="s">
        <v>14304</v>
      </c>
      <c r="C1512" s="2">
        <v>-230.11</v>
      </c>
      <c r="D1512" s="2" t="s">
        <v>69</v>
      </c>
      <c r="E1512" s="2">
        <v>-25273</v>
      </c>
      <c r="F1512" s="2" t="s">
        <v>69</v>
      </c>
    </row>
    <row r="1513">
      <c r="A1513" s="2" t="s">
        <v>12257</v>
      </c>
      <c r="B1513" s="2" t="s">
        <v>16798</v>
      </c>
      <c r="C1513" s="2">
        <v>-101.22</v>
      </c>
      <c r="D1513" s="2" t="s">
        <v>69</v>
      </c>
      <c r="E1513" s="2">
        <v>-22503.64</v>
      </c>
      <c r="F1513" s="2" t="s">
        <v>69</v>
      </c>
    </row>
    <row r="1514">
      <c r="A1514" s="2" t="s">
        <v>10523</v>
      </c>
      <c r="B1514" s="2" t="s">
        <v>16803</v>
      </c>
      <c r="C1514" s="2">
        <v>-179.22</v>
      </c>
      <c r="D1514" s="2" t="s">
        <v>69</v>
      </c>
      <c r="E1514" s="2">
        <v>-10446.83</v>
      </c>
      <c r="F1514" s="2" t="s">
        <v>69</v>
      </c>
    </row>
    <row r="1515">
      <c r="A1515" s="2" t="s">
        <v>17451</v>
      </c>
      <c r="B1515" s="2" t="s">
        <v>17452</v>
      </c>
      <c r="C1515" s="2">
        <v>-2457.48</v>
      </c>
      <c r="D1515" s="2" t="s">
        <v>69</v>
      </c>
      <c r="E1515" s="2">
        <v>-6536.89</v>
      </c>
      <c r="F1515" s="2" t="s">
        <v>69</v>
      </c>
    </row>
    <row r="1516">
      <c r="A1516" s="2" t="s">
        <v>17453</v>
      </c>
      <c r="B1516" s="2" t="s">
        <v>17454</v>
      </c>
      <c r="C1516" s="2">
        <v>-401.27</v>
      </c>
      <c r="D1516" s="2" t="s">
        <v>69</v>
      </c>
      <c r="E1516" s="2">
        <v>-6127.39</v>
      </c>
      <c r="F1516" s="2" t="s">
        <v>69</v>
      </c>
    </row>
    <row r="1517">
      <c r="A1517" s="2" t="s">
        <v>10534</v>
      </c>
      <c r="B1517" s="2" t="s">
        <v>17455</v>
      </c>
      <c r="C1517" s="2">
        <v>-60.78</v>
      </c>
      <c r="D1517" s="2" t="s">
        <v>69</v>
      </c>
      <c r="E1517" s="2">
        <v>-7042.22</v>
      </c>
      <c r="F1517" s="2" t="s">
        <v>69</v>
      </c>
    </row>
    <row r="1518">
      <c r="A1518" s="2" t="s">
        <v>16811</v>
      </c>
      <c r="B1518" s="2" t="s">
        <v>16812</v>
      </c>
      <c r="C1518" s="2">
        <v>-93.5</v>
      </c>
      <c r="D1518" s="2" t="s">
        <v>69</v>
      </c>
      <c r="E1518" s="2">
        <v>-7300.28</v>
      </c>
      <c r="F1518" s="2" t="s">
        <v>69</v>
      </c>
    </row>
    <row r="1519">
      <c r="A1519" s="2" t="s">
        <v>17456</v>
      </c>
      <c r="B1519" s="2" t="s">
        <v>17457</v>
      </c>
      <c r="C1519" s="2">
        <v>-276</v>
      </c>
      <c r="D1519" s="2" t="s">
        <v>69</v>
      </c>
      <c r="E1519" s="2">
        <v>-8555.96</v>
      </c>
      <c r="F1519" s="2" t="s">
        <v>69</v>
      </c>
    </row>
    <row r="1520">
      <c r="A1520" s="2" t="s">
        <v>16817</v>
      </c>
      <c r="B1520" s="2" t="s">
        <v>16818</v>
      </c>
      <c r="C1520" s="2">
        <v>-25.8</v>
      </c>
      <c r="D1520" s="2" t="s">
        <v>69</v>
      </c>
      <c r="E1520" s="2">
        <v>-8021.02</v>
      </c>
      <c r="F1520" s="2" t="s">
        <v>69</v>
      </c>
    </row>
    <row r="1521">
      <c r="A1521" s="2" t="s">
        <v>16821</v>
      </c>
      <c r="B1521" s="2" t="s">
        <v>16822</v>
      </c>
      <c r="C1521" s="2">
        <v>-47.46</v>
      </c>
      <c r="D1521" s="2" t="s">
        <v>69</v>
      </c>
      <c r="E1521" s="2">
        <v>-8291.72</v>
      </c>
      <c r="F1521" s="2" t="s">
        <v>69</v>
      </c>
    </row>
    <row r="1522">
      <c r="A1522" s="2" t="s">
        <v>17458</v>
      </c>
      <c r="B1522" s="2" t="s">
        <v>17459</v>
      </c>
      <c r="C1522" s="2">
        <v>-134.01</v>
      </c>
      <c r="D1522" s="2" t="s">
        <v>69</v>
      </c>
      <c r="E1522" s="2">
        <v>-4745.27</v>
      </c>
      <c r="F1522" s="2" t="s">
        <v>69</v>
      </c>
    </row>
    <row r="1523">
      <c r="A1523" s="2" t="s">
        <v>15180</v>
      </c>
      <c r="B1523" s="2" t="s">
        <v>15181</v>
      </c>
      <c r="C1523" s="2">
        <v>-1183.01</v>
      </c>
      <c r="D1523" s="2" t="s">
        <v>69</v>
      </c>
      <c r="E1523" s="2">
        <v>-23317.11</v>
      </c>
      <c r="F1523" s="2" t="s">
        <v>69</v>
      </c>
    </row>
    <row r="1524">
      <c r="A1524" s="2" t="s">
        <v>10566</v>
      </c>
      <c r="B1524" s="2" t="s">
        <v>17460</v>
      </c>
      <c r="C1524" s="2">
        <v>-444.23</v>
      </c>
      <c r="D1524" s="2" t="s">
        <v>69</v>
      </c>
      <c r="E1524" s="2">
        <v>-7862.93</v>
      </c>
      <c r="F1524" s="2" t="s">
        <v>69</v>
      </c>
    </row>
    <row r="1525">
      <c r="A1525" s="2" t="s">
        <v>15566</v>
      </c>
      <c r="B1525" s="2" t="s">
        <v>15567</v>
      </c>
      <c r="C1525" s="2">
        <v>-153.14</v>
      </c>
      <c r="D1525" s="2" t="s">
        <v>69</v>
      </c>
      <c r="E1525" s="2">
        <v>-12563.78</v>
      </c>
      <c r="F1525" s="2" t="s">
        <v>69</v>
      </c>
    </row>
    <row r="1526">
      <c r="A1526" s="2" t="s">
        <v>12274</v>
      </c>
      <c r="B1526" s="2" t="s">
        <v>17461</v>
      </c>
      <c r="C1526" s="2">
        <v>-176.32</v>
      </c>
      <c r="D1526" s="2" t="s">
        <v>69</v>
      </c>
      <c r="E1526" s="2">
        <v>-8789.35</v>
      </c>
      <c r="F1526" s="2" t="s">
        <v>69</v>
      </c>
    </row>
    <row r="1527">
      <c r="A1527" s="2" t="s">
        <v>10574</v>
      </c>
      <c r="B1527" s="2" t="s">
        <v>17462</v>
      </c>
      <c r="C1527" s="2">
        <v>-88.7</v>
      </c>
      <c r="D1527" s="2" t="s">
        <v>69</v>
      </c>
      <c r="E1527" s="2">
        <v>-9379.58</v>
      </c>
      <c r="F1527" s="2" t="s">
        <v>69</v>
      </c>
    </row>
    <row r="1528">
      <c r="A1528" s="2" t="s">
        <v>10580</v>
      </c>
      <c r="B1528" s="2" t="s">
        <v>17463</v>
      </c>
      <c r="C1528" s="2">
        <v>-1203.81</v>
      </c>
      <c r="D1528" s="2" t="s">
        <v>69</v>
      </c>
      <c r="E1528" s="2">
        <v>-7945.13</v>
      </c>
      <c r="F1528" s="2" t="s">
        <v>69</v>
      </c>
    </row>
    <row r="1529">
      <c r="A1529" s="2" t="s">
        <v>15572</v>
      </c>
      <c r="B1529" s="2" t="s">
        <v>15573</v>
      </c>
      <c r="C1529" s="2">
        <v>-612.01</v>
      </c>
      <c r="D1529" s="2" t="s">
        <v>69</v>
      </c>
      <c r="E1529" s="2">
        <v>-11352.84</v>
      </c>
      <c r="F1529" s="2" t="s">
        <v>69</v>
      </c>
    </row>
    <row r="1530">
      <c r="A1530" s="2" t="s">
        <v>17464</v>
      </c>
      <c r="B1530" s="2" t="s">
        <v>17465</v>
      </c>
      <c r="C1530" s="2">
        <v>-820.9</v>
      </c>
      <c r="D1530" s="2" t="s">
        <v>69</v>
      </c>
      <c r="E1530" s="2">
        <v>-10835.87</v>
      </c>
      <c r="F1530" s="2" t="s">
        <v>69</v>
      </c>
    </row>
    <row r="1531">
      <c r="A1531" s="2" t="s">
        <v>17466</v>
      </c>
      <c r="B1531" s="2" t="s">
        <v>17467</v>
      </c>
      <c r="C1531" s="2">
        <v>-2071.9</v>
      </c>
      <c r="D1531" s="2" t="s">
        <v>69</v>
      </c>
      <c r="E1531" s="2">
        <v>-6816.54</v>
      </c>
      <c r="F1531" s="2" t="s">
        <v>69</v>
      </c>
    </row>
    <row r="1532">
      <c r="A1532" s="2" t="s">
        <v>12282</v>
      </c>
      <c r="B1532" s="2" t="s">
        <v>16837</v>
      </c>
      <c r="C1532" s="2">
        <v>-1945.58</v>
      </c>
      <c r="D1532" s="2" t="s">
        <v>69</v>
      </c>
      <c r="E1532" s="2">
        <v>-28035.86</v>
      </c>
      <c r="F1532" s="2" t="s">
        <v>69</v>
      </c>
    </row>
    <row r="1533">
      <c r="A1533" s="2" t="s">
        <v>17468</v>
      </c>
      <c r="B1533" s="2" t="s">
        <v>17469</v>
      </c>
      <c r="C1533" s="2">
        <v>-1738.83</v>
      </c>
      <c r="D1533" s="2" t="s">
        <v>69</v>
      </c>
      <c r="E1533" s="2">
        <v>-7181.35</v>
      </c>
      <c r="F1533" s="2" t="s">
        <v>69</v>
      </c>
    </row>
    <row r="1534">
      <c r="A1534" s="2" t="s">
        <v>17470</v>
      </c>
      <c r="B1534" s="2" t="s">
        <v>17471</v>
      </c>
      <c r="C1534" s="2">
        <v>-281.24</v>
      </c>
      <c r="D1534" s="2" t="s">
        <v>69</v>
      </c>
      <c r="E1534" s="2">
        <v>-11772.68</v>
      </c>
      <c r="F1534" s="2" t="s">
        <v>69</v>
      </c>
    </row>
    <row r="1535">
      <c r="A1535" s="2" t="s">
        <v>10614</v>
      </c>
      <c r="B1535" s="2" t="s">
        <v>17472</v>
      </c>
      <c r="C1535" s="2">
        <v>-85.24</v>
      </c>
      <c r="D1535" s="2" t="s">
        <v>69</v>
      </c>
      <c r="E1535" s="2">
        <v>-8897.02</v>
      </c>
      <c r="F1535" s="2" t="s">
        <v>69</v>
      </c>
    </row>
    <row r="1536">
      <c r="A1536" s="2" t="s">
        <v>17473</v>
      </c>
      <c r="B1536" s="2" t="s">
        <v>17474</v>
      </c>
      <c r="C1536" s="2">
        <v>-86.5</v>
      </c>
      <c r="D1536" s="2" t="s">
        <v>69</v>
      </c>
      <c r="E1536" s="2">
        <v>-4441.53</v>
      </c>
      <c r="F1536" s="2" t="s">
        <v>69</v>
      </c>
    </row>
    <row r="1537">
      <c r="A1537" s="2" t="s">
        <v>10626</v>
      </c>
      <c r="B1537" s="2" t="s">
        <v>16848</v>
      </c>
      <c r="C1537" s="2">
        <v>-28.38</v>
      </c>
      <c r="D1537" s="2" t="s">
        <v>69</v>
      </c>
      <c r="E1537" s="2">
        <v>-8133.63</v>
      </c>
      <c r="F1537" s="2" t="s">
        <v>69</v>
      </c>
    </row>
    <row r="1538">
      <c r="A1538" s="2" t="s">
        <v>12294</v>
      </c>
      <c r="B1538" s="2" t="s">
        <v>17475</v>
      </c>
      <c r="C1538" s="2">
        <v>-1064.44</v>
      </c>
      <c r="D1538" s="2" t="s">
        <v>69</v>
      </c>
      <c r="E1538" s="2">
        <v>-7089.14</v>
      </c>
      <c r="F1538" s="2" t="s">
        <v>69</v>
      </c>
    </row>
    <row r="1539">
      <c r="A1539" s="2" t="s">
        <v>15192</v>
      </c>
      <c r="B1539" s="2" t="s">
        <v>15193</v>
      </c>
      <c r="C1539" s="2">
        <v>-37.29</v>
      </c>
      <c r="D1539" s="2" t="s">
        <v>69</v>
      </c>
      <c r="E1539" s="2">
        <v>-11773.07</v>
      </c>
      <c r="F1539" s="2" t="s">
        <v>69</v>
      </c>
    </row>
    <row r="1540">
      <c r="A1540" s="2" t="s">
        <v>10630</v>
      </c>
      <c r="B1540" s="2" t="s">
        <v>15194</v>
      </c>
      <c r="C1540" s="2">
        <v>-62.47</v>
      </c>
      <c r="D1540" s="2" t="s">
        <v>69</v>
      </c>
      <c r="E1540" s="2">
        <v>-16010.84</v>
      </c>
      <c r="F1540" s="2" t="s">
        <v>69</v>
      </c>
    </row>
    <row r="1541">
      <c r="A1541" s="2" t="s">
        <v>10634</v>
      </c>
      <c r="B1541" s="2" t="s">
        <v>16849</v>
      </c>
      <c r="C1541" s="2">
        <v>-84.64</v>
      </c>
      <c r="D1541" s="2" t="s">
        <v>69</v>
      </c>
      <c r="E1541" s="2">
        <v>-4514.79</v>
      </c>
      <c r="F1541" s="2" t="s">
        <v>69</v>
      </c>
    </row>
    <row r="1542">
      <c r="A1542" s="2" t="s">
        <v>16850</v>
      </c>
      <c r="B1542" s="2" t="s">
        <v>16851</v>
      </c>
      <c r="C1542" s="2">
        <v>-113.3</v>
      </c>
      <c r="D1542" s="2" t="s">
        <v>69</v>
      </c>
      <c r="E1542" s="2">
        <v>-10077.81</v>
      </c>
      <c r="F1542" s="2" t="s">
        <v>69</v>
      </c>
    </row>
    <row r="1543">
      <c r="A1543" s="2" t="s">
        <v>17476</v>
      </c>
      <c r="B1543" s="2" t="s">
        <v>17477</v>
      </c>
      <c r="C1543" s="2">
        <v>-76.7</v>
      </c>
      <c r="D1543" s="2" t="s">
        <v>69</v>
      </c>
      <c r="E1543" s="2">
        <v>-4450.62</v>
      </c>
      <c r="F1543" s="2" t="s">
        <v>69</v>
      </c>
    </row>
    <row r="1544">
      <c r="A1544" s="2" t="s">
        <v>7109</v>
      </c>
      <c r="B1544" s="2" t="s">
        <v>17478</v>
      </c>
      <c r="C1544" s="2">
        <v>-47.35</v>
      </c>
      <c r="D1544" s="2" t="s">
        <v>69</v>
      </c>
      <c r="E1544" s="2">
        <v>-4396.65</v>
      </c>
      <c r="F1544" s="2" t="s">
        <v>69</v>
      </c>
    </row>
    <row r="1545">
      <c r="A1545" s="2" t="s">
        <v>13483</v>
      </c>
      <c r="B1545" s="2" t="s">
        <v>17479</v>
      </c>
      <c r="C1545" s="2">
        <v>-32.8</v>
      </c>
      <c r="D1545" s="2" t="s">
        <v>69</v>
      </c>
      <c r="E1545" s="2">
        <v>-7544.98</v>
      </c>
      <c r="F1545" s="2" t="s">
        <v>69</v>
      </c>
    </row>
    <row r="1546">
      <c r="A1546" s="2" t="s">
        <v>17480</v>
      </c>
      <c r="B1546" s="2" t="s">
        <v>17481</v>
      </c>
      <c r="C1546" s="2">
        <v>-62.06</v>
      </c>
      <c r="D1546" s="2" t="s">
        <v>69</v>
      </c>
      <c r="E1546" s="2">
        <v>-11919.58</v>
      </c>
      <c r="F1546" s="2" t="s">
        <v>69</v>
      </c>
    </row>
    <row r="1547">
      <c r="A1547" s="2" t="s">
        <v>10670</v>
      </c>
      <c r="B1547" s="2" t="s">
        <v>15306</v>
      </c>
      <c r="C1547" s="2">
        <v>-1167.41</v>
      </c>
      <c r="D1547" s="2" t="s">
        <v>69</v>
      </c>
      <c r="E1547" s="2">
        <v>-7237.95</v>
      </c>
      <c r="F1547" s="2" t="s">
        <v>69</v>
      </c>
    </row>
    <row r="1548">
      <c r="A1548" s="2" t="s">
        <v>16879</v>
      </c>
      <c r="B1548" s="2" t="s">
        <v>16880</v>
      </c>
      <c r="C1548" s="2">
        <v>-17.6</v>
      </c>
      <c r="D1548" s="2" t="s">
        <v>69</v>
      </c>
      <c r="E1548" s="2">
        <v>-7706.62</v>
      </c>
      <c r="F1548" s="2" t="s">
        <v>69</v>
      </c>
    </row>
    <row r="1549">
      <c r="A1549" s="2" t="s">
        <v>16885</v>
      </c>
      <c r="B1549" s="2" t="s">
        <v>16886</v>
      </c>
      <c r="C1549" s="2">
        <v>-433.01</v>
      </c>
      <c r="D1549" s="2" t="s">
        <v>69</v>
      </c>
      <c r="E1549" s="2">
        <v>-8110.33</v>
      </c>
      <c r="F1549" s="2" t="s">
        <v>69</v>
      </c>
    </row>
    <row r="1550">
      <c r="A1550" s="2" t="s">
        <v>16889</v>
      </c>
      <c r="B1550" s="2" t="s">
        <v>16890</v>
      </c>
      <c r="C1550" s="2">
        <v>-145.33</v>
      </c>
      <c r="D1550" s="2" t="s">
        <v>69</v>
      </c>
      <c r="E1550" s="2">
        <v>-12189.09</v>
      </c>
      <c r="F1550" s="2" t="s">
        <v>69</v>
      </c>
    </row>
    <row r="1551">
      <c r="A1551" s="2" t="s">
        <v>10712</v>
      </c>
      <c r="B1551" s="2" t="s">
        <v>16893</v>
      </c>
      <c r="C1551" s="2">
        <v>-140.44</v>
      </c>
      <c r="D1551" s="2" t="s">
        <v>69</v>
      </c>
      <c r="E1551" s="2">
        <v>-12895.29</v>
      </c>
      <c r="F1551" s="2" t="s">
        <v>69</v>
      </c>
    </row>
    <row r="1552">
      <c r="A1552" s="2" t="s">
        <v>10724</v>
      </c>
      <c r="B1552" s="2" t="s">
        <v>17482</v>
      </c>
      <c r="C1552" s="2">
        <v>-209.64</v>
      </c>
      <c r="D1552" s="2" t="s">
        <v>69</v>
      </c>
      <c r="E1552" s="2">
        <v>-9496.53</v>
      </c>
      <c r="F1552" s="2" t="s">
        <v>69</v>
      </c>
    </row>
    <row r="1553">
      <c r="A1553" s="2" t="s">
        <v>16896</v>
      </c>
      <c r="B1553" s="2" t="s">
        <v>16897</v>
      </c>
      <c r="C1553" s="2">
        <v>-42.38</v>
      </c>
      <c r="D1553" s="2" t="s">
        <v>69</v>
      </c>
      <c r="E1553" s="2">
        <v>-22441.84</v>
      </c>
      <c r="F1553" s="2" t="s">
        <v>69</v>
      </c>
    </row>
    <row r="1554">
      <c r="A1554" s="2" t="s">
        <v>10748</v>
      </c>
      <c r="B1554" s="2" t="s">
        <v>17483</v>
      </c>
      <c r="C1554" s="2">
        <v>-116.41</v>
      </c>
      <c r="D1554" s="2" t="s">
        <v>69</v>
      </c>
      <c r="E1554" s="2">
        <v>-25150.85</v>
      </c>
      <c r="F1554" s="2" t="s">
        <v>69</v>
      </c>
    </row>
    <row r="1556" hidden="1">
      <c r="A1556" s="0" t="s">
        <v>1572</v>
      </c>
      <c r="B1556" s="0">
        <v>-0.0047858819481</v>
      </c>
    </row>
    <row r="1557">
      <c r="A1557" s="8" t="s">
        <v>1567</v>
      </c>
      <c r="B1557" s="8">
        <v>44433</v>
      </c>
      <c r="C1557" s="9">
        <f>HYPERLINK(CHAR(35)&amp;CELL("address",INDEX(Holdings!AM1:AM2253,SMALL(IF(COUNTIF(Holdings!A1:A2253,A1556),MATCH(B1556,Holdings!Y1:Y2253,0),""),ROWS($A$1:A1)))),"Long: BXIISISB7 TRS USD R V 00MFEDL0 FEDL01-105BPS / Short: BXIISISB7 TRS USD P E BBG00PSSH7H0")</f>
      </c>
    </row>
    <row r="1558">
      <c r="A1558" s="1" t="s">
        <v>5034</v>
      </c>
      <c r="B1558" s="1" t="s">
        <v>5035</v>
      </c>
      <c r="C1558" s="1" t="s">
        <v>5042</v>
      </c>
      <c r="D1558" s="1" t="s">
        <v>5050</v>
      </c>
      <c r="E1558" s="1" t="s">
        <v>5051</v>
      </c>
      <c r="F1558" s="1" t="s">
        <v>5052</v>
      </c>
      <c r="G1558" s="1" t="s">
        <v>5053</v>
      </c>
      <c r="H1558" s="1" t="s">
        <v>5054</v>
      </c>
      <c r="I1558" s="1" t="s">
        <v>21</v>
      </c>
      <c r="J1558" s="1" t="s">
        <v>5055</v>
      </c>
      <c r="K1558" s="1" t="s">
        <v>7227</v>
      </c>
      <c r="L1558" s="1" t="s">
        <v>5056</v>
      </c>
      <c r="M1558" s="1" t="s">
        <v>5057</v>
      </c>
      <c r="N1558" s="1" t="s">
        <v>5058</v>
      </c>
      <c r="O1558" s="1" t="s">
        <v>5059</v>
      </c>
      <c r="P1558" s="1" t="s">
        <v>5060</v>
      </c>
      <c r="Q1558" s="1" t="s">
        <v>407</v>
      </c>
      <c r="R1558" s="1" t="s">
        <v>21</v>
      </c>
      <c r="S1558" s="1" t="s">
        <v>5042</v>
      </c>
    </row>
    <row r="1559">
      <c r="A1559" s="10" t="s">
        <v>2808</v>
      </c>
      <c r="B1559" s="2" t="s">
        <v>14833</v>
      </c>
      <c r="C1559" s="2">
        <v>-628028.19</v>
      </c>
      <c r="D1559" s="10" t="s">
        <v>184</v>
      </c>
      <c r="E1559" s="10" t="s">
        <v>5062</v>
      </c>
      <c r="F1559" s="2" t="s">
        <v>15207</v>
      </c>
      <c r="G1559" s="2">
        <v>-1.05</v>
      </c>
      <c r="H1559" s="2">
        <v>-6633.43</v>
      </c>
      <c r="I1559" s="10" t="s">
        <v>69</v>
      </c>
      <c r="J1559" s="10" t="s">
        <v>15208</v>
      </c>
      <c r="K1559" s="2" t="s">
        <v>14836</v>
      </c>
      <c r="L1559" s="11">
        <v>44594</v>
      </c>
      <c r="M1559" s="2">
        <v>0</v>
      </c>
      <c r="N1559" s="10" t="s">
        <v>69</v>
      </c>
      <c r="O1559" s="2">
        <v>0</v>
      </c>
      <c r="P1559" s="10" t="s">
        <v>69</v>
      </c>
      <c r="Q1559" s="2">
        <v>9060200.71</v>
      </c>
      <c r="R1559" s="10" t="s">
        <v>69</v>
      </c>
      <c r="S1559" s="2">
        <v>-628028.19</v>
      </c>
    </row>
    <row r="1562">
      <c r="A1562" s="12" t="s">
        <v>5065</v>
      </c>
    </row>
    <row r="1563">
      <c r="A1563" s="1" t="s">
        <v>5066</v>
      </c>
      <c r="B1563" s="1" t="s">
        <v>5067</v>
      </c>
      <c r="C1563" s="1" t="s">
        <v>5068</v>
      </c>
    </row>
    <row r="1564">
      <c r="A1564" s="2" t="s">
        <v>14837</v>
      </c>
      <c r="B1564" s="2" t="s">
        <v>14838</v>
      </c>
      <c r="C1564" s="2"/>
    </row>
    <row r="1566">
      <c r="A1566" s="1" t="s">
        <v>10</v>
      </c>
      <c r="B1566" s="1" t="s">
        <v>5070</v>
      </c>
      <c r="C1566" s="1" t="s">
        <v>407</v>
      </c>
      <c r="D1566" s="1" t="s">
        <v>21</v>
      </c>
      <c r="E1566" s="1" t="s">
        <v>23</v>
      </c>
      <c r="F1566" s="1" t="s">
        <v>5071</v>
      </c>
    </row>
    <row r="1567">
      <c r="A1567" s="2" t="s">
        <v>7232</v>
      </c>
      <c r="B1567" s="2" t="s">
        <v>14839</v>
      </c>
      <c r="C1567" s="2">
        <v>-1419.52</v>
      </c>
      <c r="D1567" s="2" t="s">
        <v>69</v>
      </c>
      <c r="E1567" s="2">
        <v>-45239.96</v>
      </c>
      <c r="F1567" s="2" t="s">
        <v>69</v>
      </c>
    </row>
    <row r="1568">
      <c r="A1568" s="2" t="s">
        <v>7234</v>
      </c>
      <c r="B1568" s="2" t="s">
        <v>14840</v>
      </c>
      <c r="C1568" s="2">
        <v>-1119.15</v>
      </c>
      <c r="D1568" s="2" t="s">
        <v>69</v>
      </c>
      <c r="E1568" s="2">
        <v>-46634.97</v>
      </c>
      <c r="F1568" s="2" t="s">
        <v>69</v>
      </c>
    </row>
    <row r="1569">
      <c r="A1569" s="2" t="s">
        <v>7236</v>
      </c>
      <c r="B1569" s="2" t="s">
        <v>14841</v>
      </c>
      <c r="C1569" s="2">
        <v>-1281.43</v>
      </c>
      <c r="D1569" s="2" t="s">
        <v>69</v>
      </c>
      <c r="E1569" s="2">
        <v>-51218.57</v>
      </c>
      <c r="F1569" s="2" t="s">
        <v>69</v>
      </c>
    </row>
    <row r="1570">
      <c r="A1570" s="2" t="s">
        <v>7240</v>
      </c>
      <c r="B1570" s="2" t="s">
        <v>14842</v>
      </c>
      <c r="C1570" s="2">
        <v>-1704.11</v>
      </c>
      <c r="D1570" s="2" t="s">
        <v>69</v>
      </c>
      <c r="E1570" s="2">
        <v>-47306.07</v>
      </c>
      <c r="F1570" s="2" t="s">
        <v>69</v>
      </c>
    </row>
    <row r="1571">
      <c r="A1571" s="2" t="s">
        <v>14843</v>
      </c>
      <c r="B1571" s="2" t="s">
        <v>14844</v>
      </c>
      <c r="C1571" s="2">
        <v>-1128.07</v>
      </c>
      <c r="D1571" s="2" t="s">
        <v>69</v>
      </c>
      <c r="E1571" s="2">
        <v>-46521.81</v>
      </c>
      <c r="F1571" s="2" t="s">
        <v>69</v>
      </c>
    </row>
    <row r="1572">
      <c r="A1572" s="2" t="s">
        <v>14847</v>
      </c>
      <c r="B1572" s="2" t="s">
        <v>14848</v>
      </c>
      <c r="C1572" s="2">
        <v>-2946.17</v>
      </c>
      <c r="D1572" s="2" t="s">
        <v>69</v>
      </c>
      <c r="E1572" s="2">
        <v>-47168.21</v>
      </c>
      <c r="F1572" s="2" t="s">
        <v>69</v>
      </c>
    </row>
    <row r="1573">
      <c r="A1573" s="2" t="s">
        <v>15209</v>
      </c>
      <c r="B1573" s="2" t="s">
        <v>15210</v>
      </c>
      <c r="C1573" s="2">
        <v>-2359.8</v>
      </c>
      <c r="D1573" s="2" t="s">
        <v>69</v>
      </c>
      <c r="E1573" s="2">
        <v>-12955.29</v>
      </c>
      <c r="F1573" s="2" t="s">
        <v>69</v>
      </c>
    </row>
    <row r="1574">
      <c r="A1574" s="2" t="s">
        <v>7316</v>
      </c>
      <c r="B1574" s="2" t="s">
        <v>15211</v>
      </c>
      <c r="C1574" s="2">
        <v>-654.96</v>
      </c>
      <c r="D1574" s="2" t="s">
        <v>69</v>
      </c>
      <c r="E1574" s="2">
        <v>-46167.8</v>
      </c>
      <c r="F1574" s="2" t="s">
        <v>69</v>
      </c>
    </row>
    <row r="1575">
      <c r="A1575" s="2" t="s">
        <v>10796</v>
      </c>
      <c r="B1575" s="2" t="s">
        <v>14855</v>
      </c>
      <c r="C1575" s="2">
        <v>-2151.22</v>
      </c>
      <c r="D1575" s="2" t="s">
        <v>69</v>
      </c>
      <c r="E1575" s="2">
        <v>-44852.92</v>
      </c>
      <c r="F1575" s="2" t="s">
        <v>69</v>
      </c>
    </row>
    <row r="1576">
      <c r="A1576" s="2" t="s">
        <v>14856</v>
      </c>
      <c r="B1576" s="2" t="s">
        <v>14857</v>
      </c>
      <c r="C1576" s="2">
        <v>-327.47</v>
      </c>
      <c r="D1576" s="2" t="s">
        <v>69</v>
      </c>
      <c r="E1576" s="2">
        <v>-34119.52</v>
      </c>
      <c r="F1576" s="2" t="s">
        <v>69</v>
      </c>
    </row>
    <row r="1577">
      <c r="A1577" s="2" t="s">
        <v>14858</v>
      </c>
      <c r="B1577" s="2" t="s">
        <v>14859</v>
      </c>
      <c r="C1577" s="2">
        <v>-685.19</v>
      </c>
      <c r="D1577" s="2" t="s">
        <v>69</v>
      </c>
      <c r="E1577" s="2">
        <v>-47257.73</v>
      </c>
      <c r="F1577" s="2" t="s">
        <v>69</v>
      </c>
    </row>
    <row r="1578">
      <c r="A1578" s="2" t="s">
        <v>14860</v>
      </c>
      <c r="B1578" s="2" t="s">
        <v>14861</v>
      </c>
      <c r="C1578" s="2">
        <v>-1355.69</v>
      </c>
      <c r="D1578" s="2" t="s">
        <v>69</v>
      </c>
      <c r="E1578" s="2">
        <v>-46283.29</v>
      </c>
      <c r="F1578" s="2" t="s">
        <v>69</v>
      </c>
    </row>
    <row r="1579">
      <c r="A1579" s="2" t="s">
        <v>10808</v>
      </c>
      <c r="B1579" s="2" t="s">
        <v>15212</v>
      </c>
      <c r="C1579" s="2">
        <v>-601.97</v>
      </c>
      <c r="D1579" s="2" t="s">
        <v>69</v>
      </c>
      <c r="E1579" s="2">
        <v>-34119.52</v>
      </c>
      <c r="F1579" s="2" t="s">
        <v>69</v>
      </c>
    </row>
    <row r="1580">
      <c r="A1580" s="2" t="s">
        <v>7386</v>
      </c>
      <c r="B1580" s="2" t="s">
        <v>14862</v>
      </c>
      <c r="C1580" s="2">
        <v>-696.07</v>
      </c>
      <c r="D1580" s="2" t="s">
        <v>69</v>
      </c>
      <c r="E1580" s="2">
        <v>-46497.49</v>
      </c>
      <c r="F1580" s="2" t="s">
        <v>69</v>
      </c>
    </row>
    <row r="1581">
      <c r="A1581" s="2" t="s">
        <v>14863</v>
      </c>
      <c r="B1581" s="2" t="s">
        <v>14864</v>
      </c>
      <c r="C1581" s="2">
        <v>-2136.59</v>
      </c>
      <c r="D1581" s="2" t="s">
        <v>69</v>
      </c>
      <c r="E1581" s="2">
        <v>-45317.08</v>
      </c>
      <c r="F1581" s="2" t="s">
        <v>69</v>
      </c>
    </row>
    <row r="1582">
      <c r="A1582" s="2" t="s">
        <v>15213</v>
      </c>
      <c r="B1582" s="2" t="s">
        <v>15214</v>
      </c>
      <c r="C1582" s="2">
        <v>-269.51</v>
      </c>
      <c r="D1582" s="2" t="s">
        <v>69</v>
      </c>
      <c r="E1582" s="2">
        <v>-46398.48</v>
      </c>
      <c r="F1582" s="2" t="s">
        <v>69</v>
      </c>
    </row>
    <row r="1583">
      <c r="A1583" s="2" t="s">
        <v>14867</v>
      </c>
      <c r="B1583" s="2" t="s">
        <v>14868</v>
      </c>
      <c r="C1583" s="2">
        <v>-1383.12</v>
      </c>
      <c r="D1583" s="2" t="s">
        <v>69</v>
      </c>
      <c r="E1583" s="2">
        <v>-35864.27</v>
      </c>
      <c r="F1583" s="2" t="s">
        <v>69</v>
      </c>
    </row>
    <row r="1584">
      <c r="A1584" s="2" t="s">
        <v>10819</v>
      </c>
      <c r="B1584" s="2" t="s">
        <v>15215</v>
      </c>
      <c r="C1584" s="2">
        <v>-3413.99</v>
      </c>
      <c r="D1584" s="2" t="s">
        <v>69</v>
      </c>
      <c r="E1584" s="2">
        <v>-46157.14</v>
      </c>
      <c r="F1584" s="2" t="s">
        <v>69</v>
      </c>
    </row>
    <row r="1585">
      <c r="A1585" s="2" t="s">
        <v>12440</v>
      </c>
      <c r="B1585" s="2" t="s">
        <v>14871</v>
      </c>
      <c r="C1585" s="2">
        <v>-192.31</v>
      </c>
      <c r="D1585" s="2" t="s">
        <v>69</v>
      </c>
      <c r="E1585" s="2">
        <v>-45915.71</v>
      </c>
      <c r="F1585" s="2" t="s">
        <v>69</v>
      </c>
    </row>
    <row r="1586">
      <c r="A1586" s="2" t="s">
        <v>14873</v>
      </c>
      <c r="B1586" s="2" t="s">
        <v>14874</v>
      </c>
      <c r="C1586" s="2">
        <v>-355.42</v>
      </c>
      <c r="D1586" s="2" t="s">
        <v>69</v>
      </c>
      <c r="E1586" s="2">
        <v>-48958.98</v>
      </c>
      <c r="F1586" s="2" t="s">
        <v>69</v>
      </c>
    </row>
    <row r="1587">
      <c r="A1587" s="2" t="s">
        <v>14875</v>
      </c>
      <c r="B1587" s="2" t="s">
        <v>14876</v>
      </c>
      <c r="C1587" s="2">
        <v>-817.15</v>
      </c>
      <c r="D1587" s="2" t="s">
        <v>69</v>
      </c>
      <c r="E1587" s="2">
        <v>-46561.34</v>
      </c>
      <c r="F1587" s="2" t="s">
        <v>69</v>
      </c>
    </row>
    <row r="1588">
      <c r="A1588" s="2" t="s">
        <v>15216</v>
      </c>
      <c r="B1588" s="2" t="s">
        <v>15217</v>
      </c>
      <c r="C1588" s="2">
        <v>-1388.1</v>
      </c>
      <c r="D1588" s="2" t="s">
        <v>69</v>
      </c>
      <c r="E1588" s="2">
        <v>-46973.18</v>
      </c>
      <c r="F1588" s="2" t="s">
        <v>69</v>
      </c>
    </row>
    <row r="1589">
      <c r="A1589" s="2" t="s">
        <v>14879</v>
      </c>
      <c r="B1589" s="2" t="s">
        <v>14880</v>
      </c>
      <c r="C1589" s="2">
        <v>-2996.78</v>
      </c>
      <c r="D1589" s="2" t="s">
        <v>69</v>
      </c>
      <c r="E1589" s="2">
        <v>-46599.99</v>
      </c>
      <c r="F1589" s="2" t="s">
        <v>69</v>
      </c>
    </row>
    <row r="1590">
      <c r="A1590" s="2" t="s">
        <v>14881</v>
      </c>
      <c r="B1590" s="2" t="s">
        <v>14882</v>
      </c>
      <c r="C1590" s="2">
        <v>-666.18</v>
      </c>
      <c r="D1590" s="2" t="s">
        <v>69</v>
      </c>
      <c r="E1590" s="2">
        <v>-45373.66</v>
      </c>
      <c r="F1590" s="2" t="s">
        <v>69</v>
      </c>
    </row>
    <row r="1591">
      <c r="A1591" s="2" t="s">
        <v>14885</v>
      </c>
      <c r="B1591" s="2" t="s">
        <v>14886</v>
      </c>
      <c r="C1591" s="2">
        <v>-1694.51</v>
      </c>
      <c r="D1591" s="2" t="s">
        <v>69</v>
      </c>
      <c r="E1591" s="2">
        <v>-45582.34</v>
      </c>
      <c r="F1591" s="2" t="s">
        <v>69</v>
      </c>
    </row>
    <row r="1592">
      <c r="A1592" s="2" t="s">
        <v>15218</v>
      </c>
      <c r="B1592" s="2" t="s">
        <v>15219</v>
      </c>
      <c r="C1592" s="2">
        <v>-1286.77</v>
      </c>
      <c r="D1592" s="2" t="s">
        <v>69</v>
      </c>
      <c r="E1592" s="2">
        <v>-31795.99</v>
      </c>
      <c r="F1592" s="2" t="s">
        <v>69</v>
      </c>
    </row>
    <row r="1593">
      <c r="A1593" s="2" t="s">
        <v>14889</v>
      </c>
      <c r="B1593" s="2" t="s">
        <v>14890</v>
      </c>
      <c r="C1593" s="2">
        <v>-342.59</v>
      </c>
      <c r="D1593" s="2" t="s">
        <v>69</v>
      </c>
      <c r="E1593" s="2">
        <v>-47249.88</v>
      </c>
      <c r="F1593" s="2" t="s">
        <v>69</v>
      </c>
    </row>
    <row r="1594">
      <c r="A1594" s="2" t="s">
        <v>7623</v>
      </c>
      <c r="B1594" s="2" t="s">
        <v>14891</v>
      </c>
      <c r="C1594" s="2">
        <v>-1403.17</v>
      </c>
      <c r="D1594" s="2" t="s">
        <v>69</v>
      </c>
      <c r="E1594" s="2">
        <v>-46711.6</v>
      </c>
      <c r="F1594" s="2" t="s">
        <v>69</v>
      </c>
    </row>
    <row r="1595">
      <c r="A1595" s="2" t="s">
        <v>14892</v>
      </c>
      <c r="B1595" s="2" t="s">
        <v>14893</v>
      </c>
      <c r="C1595" s="2">
        <v>-296.68</v>
      </c>
      <c r="D1595" s="2" t="s">
        <v>69</v>
      </c>
      <c r="E1595" s="2">
        <v>-46724.2</v>
      </c>
      <c r="F1595" s="2" t="s">
        <v>69</v>
      </c>
    </row>
    <row r="1596">
      <c r="A1596" s="2" t="s">
        <v>15220</v>
      </c>
      <c r="B1596" s="2" t="s">
        <v>15221</v>
      </c>
      <c r="C1596" s="2">
        <v>-1776.27</v>
      </c>
      <c r="D1596" s="2" t="s">
        <v>69</v>
      </c>
      <c r="E1596" s="2">
        <v>-45614.51</v>
      </c>
      <c r="F1596" s="2" t="s">
        <v>69</v>
      </c>
    </row>
    <row r="1597">
      <c r="A1597" s="2" t="s">
        <v>10904</v>
      </c>
      <c r="B1597" s="2" t="s">
        <v>14898</v>
      </c>
      <c r="C1597" s="2">
        <v>-1790.95</v>
      </c>
      <c r="D1597" s="2" t="s">
        <v>69</v>
      </c>
      <c r="E1597" s="2">
        <v>-48122.79</v>
      </c>
      <c r="F1597" s="2" t="s">
        <v>69</v>
      </c>
    </row>
    <row r="1598">
      <c r="A1598" s="2" t="s">
        <v>7683</v>
      </c>
      <c r="B1598" s="2" t="s">
        <v>14899</v>
      </c>
      <c r="C1598" s="2">
        <v>-1697.04</v>
      </c>
      <c r="D1598" s="2" t="s">
        <v>69</v>
      </c>
      <c r="E1598" s="2">
        <v>-46057.65</v>
      </c>
      <c r="F1598" s="2" t="s">
        <v>69</v>
      </c>
    </row>
    <row r="1599">
      <c r="A1599" s="2" t="s">
        <v>7737</v>
      </c>
      <c r="B1599" s="2" t="s">
        <v>14901</v>
      </c>
      <c r="C1599" s="2">
        <v>-603.19</v>
      </c>
      <c r="D1599" s="2" t="s">
        <v>69</v>
      </c>
      <c r="E1599" s="2">
        <v>-46348.78</v>
      </c>
      <c r="F1599" s="2" t="s">
        <v>69</v>
      </c>
    </row>
    <row r="1600">
      <c r="A1600" s="2" t="s">
        <v>14902</v>
      </c>
      <c r="B1600" s="2" t="s">
        <v>14903</v>
      </c>
      <c r="C1600" s="2">
        <v>-815.11</v>
      </c>
      <c r="D1600" s="2" t="s">
        <v>69</v>
      </c>
      <c r="E1600" s="2">
        <v>-47023.47</v>
      </c>
      <c r="F1600" s="2" t="s">
        <v>69</v>
      </c>
    </row>
    <row r="1601">
      <c r="A1601" s="2" t="s">
        <v>7783</v>
      </c>
      <c r="B1601" s="2" t="s">
        <v>14904</v>
      </c>
      <c r="C1601" s="2">
        <v>-1149.26</v>
      </c>
      <c r="D1601" s="2" t="s">
        <v>69</v>
      </c>
      <c r="E1601" s="2">
        <v>-47108.33</v>
      </c>
      <c r="F1601" s="2" t="s">
        <v>69</v>
      </c>
    </row>
    <row r="1602">
      <c r="A1602" s="2" t="s">
        <v>14905</v>
      </c>
      <c r="B1602" s="2" t="s">
        <v>14906</v>
      </c>
      <c r="C1602" s="2">
        <v>-1081.66</v>
      </c>
      <c r="D1602" s="2" t="s">
        <v>69</v>
      </c>
      <c r="E1602" s="2">
        <v>-48501.6</v>
      </c>
      <c r="F1602" s="2" t="s">
        <v>69</v>
      </c>
    </row>
    <row r="1603">
      <c r="A1603" s="2" t="s">
        <v>7799</v>
      </c>
      <c r="B1603" s="2" t="s">
        <v>14907</v>
      </c>
      <c r="C1603" s="2">
        <v>-383.79</v>
      </c>
      <c r="D1603" s="2" t="s">
        <v>69</v>
      </c>
      <c r="E1603" s="2">
        <v>-48714.74</v>
      </c>
      <c r="F1603" s="2" t="s">
        <v>69</v>
      </c>
    </row>
    <row r="1604">
      <c r="A1604" s="2" t="s">
        <v>14908</v>
      </c>
      <c r="B1604" s="2" t="s">
        <v>14909</v>
      </c>
      <c r="C1604" s="2">
        <v>-1804.82</v>
      </c>
      <c r="D1604" s="2" t="s">
        <v>69</v>
      </c>
      <c r="E1604" s="2">
        <v>-47340.46</v>
      </c>
      <c r="F1604" s="2" t="s">
        <v>69</v>
      </c>
    </row>
    <row r="1605">
      <c r="A1605" s="2" t="s">
        <v>14910</v>
      </c>
      <c r="B1605" s="2" t="s">
        <v>14911</v>
      </c>
      <c r="C1605" s="2">
        <v>-2305.93</v>
      </c>
      <c r="D1605" s="2" t="s">
        <v>69</v>
      </c>
      <c r="E1605" s="2">
        <v>-46948.67</v>
      </c>
      <c r="F1605" s="2" t="s">
        <v>69</v>
      </c>
    </row>
    <row r="1606">
      <c r="A1606" s="2" t="s">
        <v>7811</v>
      </c>
      <c r="B1606" s="2" t="s">
        <v>14912</v>
      </c>
      <c r="C1606" s="2">
        <v>-156.33</v>
      </c>
      <c r="D1606" s="2" t="s">
        <v>69</v>
      </c>
      <c r="E1606" s="2">
        <v>-47183.22</v>
      </c>
      <c r="F1606" s="2" t="s">
        <v>69</v>
      </c>
    </row>
    <row r="1607">
      <c r="A1607" s="2" t="s">
        <v>7863</v>
      </c>
      <c r="B1607" s="2" t="s">
        <v>14913</v>
      </c>
      <c r="C1607" s="2">
        <v>-317.95</v>
      </c>
      <c r="D1607" s="2" t="s">
        <v>69</v>
      </c>
      <c r="E1607" s="2">
        <v>-46522.1</v>
      </c>
      <c r="F1607" s="2" t="s">
        <v>69</v>
      </c>
    </row>
    <row r="1608">
      <c r="A1608" s="2" t="s">
        <v>7871</v>
      </c>
      <c r="B1608" s="2" t="s">
        <v>15222</v>
      </c>
      <c r="C1608" s="2">
        <v>-629.74</v>
      </c>
      <c r="D1608" s="2" t="s">
        <v>69</v>
      </c>
      <c r="E1608" s="2">
        <v>-34119.52</v>
      </c>
      <c r="F1608" s="2" t="s">
        <v>69</v>
      </c>
    </row>
    <row r="1609">
      <c r="A1609" s="2" t="s">
        <v>14914</v>
      </c>
      <c r="B1609" s="2" t="s">
        <v>14915</v>
      </c>
      <c r="C1609" s="2">
        <v>-428.05</v>
      </c>
      <c r="D1609" s="2" t="s">
        <v>69</v>
      </c>
      <c r="E1609" s="2">
        <v>-34119.52</v>
      </c>
      <c r="F1609" s="2" t="s">
        <v>69</v>
      </c>
    </row>
    <row r="1610">
      <c r="A1610" s="2" t="s">
        <v>10990</v>
      </c>
      <c r="B1610" s="2" t="s">
        <v>14916</v>
      </c>
      <c r="C1610" s="2">
        <v>-492.36</v>
      </c>
      <c r="D1610" s="2" t="s">
        <v>69</v>
      </c>
      <c r="E1610" s="2">
        <v>-45819.03</v>
      </c>
      <c r="F1610" s="2" t="s">
        <v>69</v>
      </c>
    </row>
    <row r="1611">
      <c r="A1611" s="2" t="s">
        <v>14917</v>
      </c>
      <c r="B1611" s="2" t="s">
        <v>14918</v>
      </c>
      <c r="C1611" s="2">
        <v>-2089.7</v>
      </c>
      <c r="D1611" s="2" t="s">
        <v>69</v>
      </c>
      <c r="E1611" s="2">
        <v>-45869.02</v>
      </c>
      <c r="F1611" s="2" t="s">
        <v>69</v>
      </c>
    </row>
    <row r="1612">
      <c r="A1612" s="2" t="s">
        <v>15223</v>
      </c>
      <c r="B1612" s="2" t="s">
        <v>15224</v>
      </c>
      <c r="C1612" s="2">
        <v>-530.89</v>
      </c>
      <c r="D1612" s="2" t="s">
        <v>69</v>
      </c>
      <c r="E1612" s="2">
        <v>-46187.47</v>
      </c>
      <c r="F1612" s="2" t="s">
        <v>69</v>
      </c>
    </row>
    <row r="1613">
      <c r="A1613" s="2" t="s">
        <v>7917</v>
      </c>
      <c r="B1613" s="2" t="s">
        <v>14919</v>
      </c>
      <c r="C1613" s="2">
        <v>-2086.96</v>
      </c>
      <c r="D1613" s="2" t="s">
        <v>69</v>
      </c>
      <c r="E1613" s="2">
        <v>-44994.94</v>
      </c>
      <c r="F1613" s="2" t="s">
        <v>69</v>
      </c>
    </row>
    <row r="1614">
      <c r="A1614" s="2" t="s">
        <v>14920</v>
      </c>
      <c r="B1614" s="2" t="s">
        <v>14921</v>
      </c>
      <c r="C1614" s="2">
        <v>-2133.95</v>
      </c>
      <c r="D1614" s="2" t="s">
        <v>69</v>
      </c>
      <c r="E1614" s="2">
        <v>-48355.4</v>
      </c>
      <c r="F1614" s="2" t="s">
        <v>69</v>
      </c>
    </row>
    <row r="1615">
      <c r="A1615" s="2" t="s">
        <v>14922</v>
      </c>
      <c r="B1615" s="2" t="s">
        <v>14923</v>
      </c>
      <c r="C1615" s="2">
        <v>-3342.67</v>
      </c>
      <c r="D1615" s="2" t="s">
        <v>69</v>
      </c>
      <c r="E1615" s="2">
        <v>-46229.13</v>
      </c>
      <c r="F1615" s="2" t="s">
        <v>69</v>
      </c>
    </row>
    <row r="1616">
      <c r="A1616" s="2" t="s">
        <v>11017</v>
      </c>
      <c r="B1616" s="2" t="s">
        <v>14924</v>
      </c>
      <c r="C1616" s="2">
        <v>-1005.86</v>
      </c>
      <c r="D1616" s="2" t="s">
        <v>69</v>
      </c>
      <c r="E1616" s="2">
        <v>-46078.67</v>
      </c>
      <c r="F1616" s="2" t="s">
        <v>69</v>
      </c>
    </row>
    <row r="1617">
      <c r="A1617" s="2" t="s">
        <v>11019</v>
      </c>
      <c r="B1617" s="2" t="s">
        <v>15225</v>
      </c>
      <c r="C1617" s="2">
        <v>-5833.66</v>
      </c>
      <c r="D1617" s="2" t="s">
        <v>69</v>
      </c>
      <c r="E1617" s="2">
        <v>-46085.94</v>
      </c>
      <c r="F1617" s="2" t="s">
        <v>69</v>
      </c>
    </row>
    <row r="1618">
      <c r="A1618" s="2" t="s">
        <v>14926</v>
      </c>
      <c r="B1618" s="2" t="s">
        <v>14927</v>
      </c>
      <c r="C1618" s="2">
        <v>-355.27</v>
      </c>
      <c r="D1618" s="2" t="s">
        <v>69</v>
      </c>
      <c r="E1618" s="2">
        <v>-12008.17</v>
      </c>
      <c r="F1618" s="2" t="s">
        <v>69</v>
      </c>
    </row>
    <row r="1619">
      <c r="A1619" s="2" t="s">
        <v>14928</v>
      </c>
      <c r="B1619" s="2" t="s">
        <v>14929</v>
      </c>
      <c r="C1619" s="2">
        <v>-612.26</v>
      </c>
      <c r="D1619" s="2" t="s">
        <v>69</v>
      </c>
      <c r="E1619" s="2">
        <v>-46121.59</v>
      </c>
      <c r="F1619" s="2" t="s">
        <v>69</v>
      </c>
    </row>
    <row r="1620">
      <c r="A1620" s="2" t="s">
        <v>7999</v>
      </c>
      <c r="B1620" s="2" t="s">
        <v>15226</v>
      </c>
      <c r="C1620" s="2">
        <v>-1144.11</v>
      </c>
      <c r="D1620" s="2" t="s">
        <v>69</v>
      </c>
      <c r="E1620" s="2">
        <v>-44563.04</v>
      </c>
      <c r="F1620" s="2" t="s">
        <v>69</v>
      </c>
    </row>
    <row r="1621">
      <c r="A1621" s="2" t="s">
        <v>8003</v>
      </c>
      <c r="B1621" s="2" t="s">
        <v>14930</v>
      </c>
      <c r="C1621" s="2">
        <v>-4307.77</v>
      </c>
      <c r="D1621" s="2" t="s">
        <v>69</v>
      </c>
      <c r="E1621" s="2">
        <v>-45102.39</v>
      </c>
      <c r="F1621" s="2" t="s">
        <v>69</v>
      </c>
    </row>
    <row r="1622">
      <c r="A1622" s="2" t="s">
        <v>14931</v>
      </c>
      <c r="B1622" s="2" t="s">
        <v>14932</v>
      </c>
      <c r="C1622" s="2">
        <v>-181.77</v>
      </c>
      <c r="D1622" s="2" t="s">
        <v>69</v>
      </c>
      <c r="E1622" s="2">
        <v>-47642.45</v>
      </c>
      <c r="F1622" s="2" t="s">
        <v>69</v>
      </c>
    </row>
    <row r="1623">
      <c r="A1623" s="2" t="s">
        <v>8021</v>
      </c>
      <c r="B1623" s="2" t="s">
        <v>14933</v>
      </c>
      <c r="C1623" s="2">
        <v>-1128.85</v>
      </c>
      <c r="D1623" s="2" t="s">
        <v>69</v>
      </c>
      <c r="E1623" s="2">
        <v>-46339.09</v>
      </c>
      <c r="F1623" s="2" t="s">
        <v>69</v>
      </c>
    </row>
    <row r="1624">
      <c r="A1624" s="2" t="s">
        <v>11055</v>
      </c>
      <c r="B1624" s="2" t="s">
        <v>14934</v>
      </c>
      <c r="C1624" s="2">
        <v>-102.41</v>
      </c>
      <c r="D1624" s="2" t="s">
        <v>69</v>
      </c>
      <c r="E1624" s="2">
        <v>-46506.02</v>
      </c>
      <c r="F1624" s="2" t="s">
        <v>69</v>
      </c>
    </row>
    <row r="1625">
      <c r="A1625" s="2" t="s">
        <v>8033</v>
      </c>
      <c r="B1625" s="2" t="s">
        <v>15227</v>
      </c>
      <c r="C1625" s="2">
        <v>-480.27</v>
      </c>
      <c r="D1625" s="2" t="s">
        <v>69</v>
      </c>
      <c r="E1625" s="2">
        <v>-47033.15</v>
      </c>
      <c r="F1625" s="2" t="s">
        <v>69</v>
      </c>
    </row>
    <row r="1626">
      <c r="A1626" s="2" t="s">
        <v>8043</v>
      </c>
      <c r="B1626" s="2" t="s">
        <v>15228</v>
      </c>
      <c r="C1626" s="2">
        <v>-210.29</v>
      </c>
      <c r="D1626" s="2" t="s">
        <v>69</v>
      </c>
      <c r="E1626" s="2">
        <v>-13269.39</v>
      </c>
      <c r="F1626" s="2" t="s">
        <v>69</v>
      </c>
    </row>
    <row r="1627">
      <c r="A1627" s="2" t="s">
        <v>15229</v>
      </c>
      <c r="B1627" s="2" t="s">
        <v>15230</v>
      </c>
      <c r="C1627" s="2">
        <v>-5749.93</v>
      </c>
      <c r="D1627" s="2" t="s">
        <v>69</v>
      </c>
      <c r="E1627" s="2">
        <v>-46401.97</v>
      </c>
      <c r="F1627" s="2" t="s">
        <v>69</v>
      </c>
    </row>
    <row r="1628">
      <c r="A1628" s="2" t="s">
        <v>15231</v>
      </c>
      <c r="B1628" s="2" t="s">
        <v>14473</v>
      </c>
      <c r="C1628" s="2">
        <v>-1879.71</v>
      </c>
      <c r="D1628" s="2" t="s">
        <v>69</v>
      </c>
      <c r="E1628" s="2">
        <v>-47086.73</v>
      </c>
      <c r="F1628" s="2" t="s">
        <v>69</v>
      </c>
    </row>
    <row r="1629">
      <c r="A1629" s="2" t="s">
        <v>14940</v>
      </c>
      <c r="B1629" s="2" t="s">
        <v>14941</v>
      </c>
      <c r="C1629" s="2">
        <v>-1124.21</v>
      </c>
      <c r="D1629" s="2" t="s">
        <v>69</v>
      </c>
      <c r="E1629" s="2">
        <v>-45642.89</v>
      </c>
      <c r="F1629" s="2" t="s">
        <v>69</v>
      </c>
    </row>
    <row r="1630">
      <c r="A1630" s="2" t="s">
        <v>15232</v>
      </c>
      <c r="B1630" s="2" t="s">
        <v>15233</v>
      </c>
      <c r="C1630" s="2">
        <v>-820.77</v>
      </c>
      <c r="D1630" s="2" t="s">
        <v>69</v>
      </c>
      <c r="E1630" s="2">
        <v>-34119.52</v>
      </c>
      <c r="F1630" s="2" t="s">
        <v>69</v>
      </c>
    </row>
    <row r="1631">
      <c r="A1631" s="2" t="s">
        <v>14942</v>
      </c>
      <c r="B1631" s="2" t="s">
        <v>14943</v>
      </c>
      <c r="C1631" s="2">
        <v>-466.82</v>
      </c>
      <c r="D1631" s="2" t="s">
        <v>69</v>
      </c>
      <c r="E1631" s="2">
        <v>-46770.51</v>
      </c>
      <c r="F1631" s="2" t="s">
        <v>69</v>
      </c>
    </row>
    <row r="1632">
      <c r="A1632" s="2" t="s">
        <v>14946</v>
      </c>
      <c r="B1632" s="2" t="s">
        <v>14947</v>
      </c>
      <c r="C1632" s="2">
        <v>-1436.13</v>
      </c>
      <c r="D1632" s="2" t="s">
        <v>69</v>
      </c>
      <c r="E1632" s="2">
        <v>-46114.03</v>
      </c>
      <c r="F1632" s="2" t="s">
        <v>69</v>
      </c>
    </row>
    <row r="1633">
      <c r="A1633" s="2" t="s">
        <v>11113</v>
      </c>
      <c r="B1633" s="2" t="s">
        <v>14950</v>
      </c>
      <c r="C1633" s="2">
        <v>-607</v>
      </c>
      <c r="D1633" s="2" t="s">
        <v>69</v>
      </c>
      <c r="E1633" s="2">
        <v>-34119.52</v>
      </c>
      <c r="F1633" s="2" t="s">
        <v>69</v>
      </c>
    </row>
    <row r="1634">
      <c r="A1634" s="2" t="s">
        <v>14951</v>
      </c>
      <c r="B1634" s="2" t="s">
        <v>14952</v>
      </c>
      <c r="C1634" s="2">
        <v>-840.27</v>
      </c>
      <c r="D1634" s="2" t="s">
        <v>69</v>
      </c>
      <c r="E1634" s="2">
        <v>-46181.46</v>
      </c>
      <c r="F1634" s="2" t="s">
        <v>69</v>
      </c>
    </row>
    <row r="1635">
      <c r="A1635" s="2" t="s">
        <v>15234</v>
      </c>
      <c r="B1635" s="2" t="s">
        <v>15235</v>
      </c>
      <c r="C1635" s="2">
        <v>-901.4</v>
      </c>
      <c r="D1635" s="2" t="s">
        <v>69</v>
      </c>
      <c r="E1635" s="2">
        <v>-47025.79</v>
      </c>
      <c r="F1635" s="2" t="s">
        <v>69</v>
      </c>
    </row>
    <row r="1636">
      <c r="A1636" s="2" t="s">
        <v>14953</v>
      </c>
      <c r="B1636" s="2" t="s">
        <v>14954</v>
      </c>
      <c r="C1636" s="2">
        <v>-4736.14</v>
      </c>
      <c r="D1636" s="2" t="s">
        <v>69</v>
      </c>
      <c r="E1636" s="2">
        <v>-46650.95</v>
      </c>
      <c r="F1636" s="2" t="s">
        <v>69</v>
      </c>
    </row>
    <row r="1637">
      <c r="A1637" s="2" t="s">
        <v>14955</v>
      </c>
      <c r="B1637" s="2" t="s">
        <v>14956</v>
      </c>
      <c r="C1637" s="2">
        <v>-1358.02</v>
      </c>
      <c r="D1637" s="2" t="s">
        <v>69</v>
      </c>
      <c r="E1637" s="2">
        <v>-46037.01</v>
      </c>
      <c r="F1637" s="2" t="s">
        <v>69</v>
      </c>
    </row>
    <row r="1638">
      <c r="A1638" s="2" t="s">
        <v>8192</v>
      </c>
      <c r="B1638" s="2" t="s">
        <v>15236</v>
      </c>
      <c r="C1638" s="2">
        <v>-1865.7</v>
      </c>
      <c r="D1638" s="2" t="s">
        <v>69</v>
      </c>
      <c r="E1638" s="2">
        <v>-45317.76</v>
      </c>
      <c r="F1638" s="2" t="s">
        <v>69</v>
      </c>
    </row>
    <row r="1639">
      <c r="A1639" s="2" t="s">
        <v>14957</v>
      </c>
      <c r="B1639" s="2" t="s">
        <v>14958</v>
      </c>
      <c r="C1639" s="2">
        <v>-867.6</v>
      </c>
      <c r="D1639" s="2" t="s">
        <v>69</v>
      </c>
      <c r="E1639" s="2">
        <v>-49140.73</v>
      </c>
      <c r="F1639" s="2" t="s">
        <v>69</v>
      </c>
    </row>
    <row r="1640">
      <c r="A1640" s="2" t="s">
        <v>8200</v>
      </c>
      <c r="B1640" s="2" t="s">
        <v>14959</v>
      </c>
      <c r="C1640" s="2">
        <v>-788.28</v>
      </c>
      <c r="D1640" s="2" t="s">
        <v>69</v>
      </c>
      <c r="E1640" s="2">
        <v>-46035.65</v>
      </c>
      <c r="F1640" s="2" t="s">
        <v>69</v>
      </c>
    </row>
    <row r="1641">
      <c r="A1641" s="2" t="s">
        <v>14961</v>
      </c>
      <c r="B1641" s="2" t="s">
        <v>14962</v>
      </c>
      <c r="C1641" s="2">
        <v>-966.01</v>
      </c>
      <c r="D1641" s="2" t="s">
        <v>69</v>
      </c>
      <c r="E1641" s="2">
        <v>-45779.01</v>
      </c>
      <c r="F1641" s="2" t="s">
        <v>69</v>
      </c>
    </row>
    <row r="1642">
      <c r="A1642" s="2" t="s">
        <v>8312</v>
      </c>
      <c r="B1642" s="2" t="s">
        <v>14963</v>
      </c>
      <c r="C1642" s="2">
        <v>-2413.6</v>
      </c>
      <c r="D1642" s="2" t="s">
        <v>69</v>
      </c>
      <c r="E1642" s="2">
        <v>-45858.46</v>
      </c>
      <c r="F1642" s="2" t="s">
        <v>69</v>
      </c>
    </row>
    <row r="1643">
      <c r="A1643" s="2" t="s">
        <v>8314</v>
      </c>
      <c r="B1643" s="2" t="s">
        <v>14964</v>
      </c>
      <c r="C1643" s="2">
        <v>-352.83</v>
      </c>
      <c r="D1643" s="2" t="s">
        <v>69</v>
      </c>
      <c r="E1643" s="2">
        <v>-48013.02</v>
      </c>
      <c r="F1643" s="2" t="s">
        <v>69</v>
      </c>
    </row>
    <row r="1644">
      <c r="A1644" s="2" t="s">
        <v>11193</v>
      </c>
      <c r="B1644" s="2" t="s">
        <v>14965</v>
      </c>
      <c r="C1644" s="2">
        <v>-2598.18</v>
      </c>
      <c r="D1644" s="2" t="s">
        <v>69</v>
      </c>
      <c r="E1644" s="2">
        <v>-15667.03</v>
      </c>
      <c r="F1644" s="2" t="s">
        <v>69</v>
      </c>
    </row>
    <row r="1645">
      <c r="A1645" s="2" t="s">
        <v>14966</v>
      </c>
      <c r="B1645" s="2" t="s">
        <v>14967</v>
      </c>
      <c r="C1645" s="2">
        <v>-793.24</v>
      </c>
      <c r="D1645" s="2" t="s">
        <v>69</v>
      </c>
      <c r="E1645" s="2">
        <v>-47277.2</v>
      </c>
      <c r="F1645" s="2" t="s">
        <v>69</v>
      </c>
    </row>
    <row r="1646">
      <c r="A1646" s="2" t="s">
        <v>15237</v>
      </c>
      <c r="B1646" s="2" t="s">
        <v>15238</v>
      </c>
      <c r="C1646" s="2">
        <v>-148.48</v>
      </c>
      <c r="D1646" s="2" t="s">
        <v>69</v>
      </c>
      <c r="E1646" s="2">
        <v>-12886.99</v>
      </c>
      <c r="F1646" s="2" t="s">
        <v>69</v>
      </c>
    </row>
    <row r="1647">
      <c r="A1647" s="2" t="s">
        <v>14968</v>
      </c>
      <c r="B1647" s="2" t="s">
        <v>14969</v>
      </c>
      <c r="C1647" s="2">
        <v>-1581.8</v>
      </c>
      <c r="D1647" s="2" t="s">
        <v>69</v>
      </c>
      <c r="E1647" s="2">
        <v>-34119.52</v>
      </c>
      <c r="F1647" s="2" t="s">
        <v>69</v>
      </c>
    </row>
    <row r="1648">
      <c r="A1648" s="2" t="s">
        <v>11231</v>
      </c>
      <c r="B1648" s="2" t="s">
        <v>14970</v>
      </c>
      <c r="C1648" s="2">
        <v>-660.39</v>
      </c>
      <c r="D1648" s="2" t="s">
        <v>69</v>
      </c>
      <c r="E1648" s="2">
        <v>-10440.71</v>
      </c>
      <c r="F1648" s="2" t="s">
        <v>69</v>
      </c>
    </row>
    <row r="1649">
      <c r="A1649" s="2" t="s">
        <v>14971</v>
      </c>
      <c r="B1649" s="2" t="s">
        <v>14972</v>
      </c>
      <c r="C1649" s="2">
        <v>-1769.68</v>
      </c>
      <c r="D1649" s="2" t="s">
        <v>69</v>
      </c>
      <c r="E1649" s="2">
        <v>-34119.52</v>
      </c>
      <c r="F1649" s="2" t="s">
        <v>69</v>
      </c>
    </row>
    <row r="1650">
      <c r="A1650" s="2" t="s">
        <v>11237</v>
      </c>
      <c r="B1650" s="2" t="s">
        <v>15239</v>
      </c>
      <c r="C1650" s="2">
        <v>-5007.12</v>
      </c>
      <c r="D1650" s="2" t="s">
        <v>69</v>
      </c>
      <c r="E1650" s="2">
        <v>-41208.59</v>
      </c>
      <c r="F1650" s="2" t="s">
        <v>69</v>
      </c>
    </row>
    <row r="1651">
      <c r="A1651" s="2" t="s">
        <v>12761</v>
      </c>
      <c r="B1651" s="2" t="s">
        <v>12762</v>
      </c>
      <c r="C1651" s="2">
        <v>-1228.83</v>
      </c>
      <c r="D1651" s="2" t="s">
        <v>69</v>
      </c>
      <c r="E1651" s="2">
        <v>-12239.14</v>
      </c>
      <c r="F1651" s="2" t="s">
        <v>69</v>
      </c>
    </row>
    <row r="1652">
      <c r="A1652" s="2" t="s">
        <v>14974</v>
      </c>
      <c r="B1652" s="2" t="s">
        <v>13807</v>
      </c>
      <c r="C1652" s="2">
        <v>-1062.58</v>
      </c>
      <c r="D1652" s="2" t="s">
        <v>69</v>
      </c>
      <c r="E1652" s="2">
        <v>-34119.52</v>
      </c>
      <c r="F1652" s="2" t="s">
        <v>69</v>
      </c>
    </row>
    <row r="1653">
      <c r="A1653" s="2" t="s">
        <v>14975</v>
      </c>
      <c r="B1653" s="2" t="s">
        <v>14976</v>
      </c>
      <c r="C1653" s="2">
        <v>-5194.08</v>
      </c>
      <c r="D1653" s="2" t="s">
        <v>69</v>
      </c>
      <c r="E1653" s="2">
        <v>-46227.29</v>
      </c>
      <c r="F1653" s="2" t="s">
        <v>69</v>
      </c>
    </row>
    <row r="1654">
      <c r="A1654" s="2" t="s">
        <v>15240</v>
      </c>
      <c r="B1654" s="2" t="s">
        <v>15241</v>
      </c>
      <c r="C1654" s="2">
        <v>-369.94</v>
      </c>
      <c r="D1654" s="2" t="s">
        <v>69</v>
      </c>
      <c r="E1654" s="2">
        <v>-34119.52</v>
      </c>
      <c r="F1654" s="2" t="s">
        <v>69</v>
      </c>
    </row>
    <row r="1655">
      <c r="A1655" s="2" t="s">
        <v>14977</v>
      </c>
      <c r="B1655" s="2" t="s">
        <v>14978</v>
      </c>
      <c r="C1655" s="2">
        <v>-2122.67</v>
      </c>
      <c r="D1655" s="2" t="s">
        <v>69</v>
      </c>
      <c r="E1655" s="2">
        <v>-46571.41</v>
      </c>
      <c r="F1655" s="2" t="s">
        <v>69</v>
      </c>
    </row>
    <row r="1656">
      <c r="A1656" s="2" t="s">
        <v>62</v>
      </c>
      <c r="B1656" s="2" t="s">
        <v>14979</v>
      </c>
      <c r="C1656" s="2">
        <v>-212.71</v>
      </c>
      <c r="D1656" s="2" t="s">
        <v>69</v>
      </c>
      <c r="E1656" s="2">
        <v>-45549.89</v>
      </c>
      <c r="F1656" s="2" t="s">
        <v>69</v>
      </c>
    </row>
    <row r="1657">
      <c r="A1657" s="2" t="s">
        <v>14980</v>
      </c>
      <c r="B1657" s="2" t="s">
        <v>14981</v>
      </c>
      <c r="C1657" s="2">
        <v>-510.86</v>
      </c>
      <c r="D1657" s="2" t="s">
        <v>69</v>
      </c>
      <c r="E1657" s="2">
        <v>-45195.39</v>
      </c>
      <c r="F1657" s="2" t="s">
        <v>69</v>
      </c>
    </row>
    <row r="1658">
      <c r="A1658" s="2" t="s">
        <v>8489</v>
      </c>
      <c r="B1658" s="2" t="s">
        <v>14982</v>
      </c>
      <c r="C1658" s="2">
        <v>-4792.07</v>
      </c>
      <c r="D1658" s="2" t="s">
        <v>69</v>
      </c>
      <c r="E1658" s="2">
        <v>-34119.52</v>
      </c>
      <c r="F1658" s="2" t="s">
        <v>69</v>
      </c>
    </row>
    <row r="1659">
      <c r="A1659" s="2" t="s">
        <v>15242</v>
      </c>
      <c r="B1659" s="2" t="s">
        <v>15243</v>
      </c>
      <c r="C1659" s="2">
        <v>-6286.13</v>
      </c>
      <c r="D1659" s="2" t="s">
        <v>69</v>
      </c>
      <c r="E1659" s="2">
        <v>-45700.15</v>
      </c>
      <c r="F1659" s="2" t="s">
        <v>69</v>
      </c>
    </row>
    <row r="1660">
      <c r="A1660" s="2" t="s">
        <v>14983</v>
      </c>
      <c r="B1660" s="2" t="s">
        <v>14984</v>
      </c>
      <c r="C1660" s="2">
        <v>-1270.34</v>
      </c>
      <c r="D1660" s="2" t="s">
        <v>69</v>
      </c>
      <c r="E1660" s="2">
        <v>-44487.18</v>
      </c>
      <c r="F1660" s="2" t="s">
        <v>69</v>
      </c>
    </row>
    <row r="1661">
      <c r="A1661" s="2" t="s">
        <v>14985</v>
      </c>
      <c r="B1661" s="2" t="s">
        <v>13832</v>
      </c>
      <c r="C1661" s="2">
        <v>-1279.3</v>
      </c>
      <c r="D1661" s="2" t="s">
        <v>69</v>
      </c>
      <c r="E1661" s="2">
        <v>-46067.63</v>
      </c>
      <c r="F1661" s="2" t="s">
        <v>69</v>
      </c>
    </row>
    <row r="1662">
      <c r="A1662" s="2" t="s">
        <v>8529</v>
      </c>
      <c r="B1662" s="2" t="s">
        <v>15244</v>
      </c>
      <c r="C1662" s="2">
        <v>-3909.69</v>
      </c>
      <c r="D1662" s="2" t="s">
        <v>69</v>
      </c>
      <c r="E1662" s="2">
        <v>-45547.85</v>
      </c>
      <c r="F1662" s="2" t="s">
        <v>69</v>
      </c>
    </row>
    <row r="1663">
      <c r="A1663" s="2" t="s">
        <v>15245</v>
      </c>
      <c r="B1663" s="2" t="s">
        <v>15246</v>
      </c>
      <c r="C1663" s="2">
        <v>-3227.61</v>
      </c>
      <c r="D1663" s="2" t="s">
        <v>69</v>
      </c>
      <c r="E1663" s="2">
        <v>-26208.21</v>
      </c>
      <c r="F1663" s="2" t="s">
        <v>69</v>
      </c>
    </row>
    <row r="1664">
      <c r="A1664" s="2" t="s">
        <v>14986</v>
      </c>
      <c r="B1664" s="2" t="s">
        <v>14987</v>
      </c>
      <c r="C1664" s="2">
        <v>-1367.58</v>
      </c>
      <c r="D1664" s="2" t="s">
        <v>69</v>
      </c>
      <c r="E1664" s="2">
        <v>-45978.11</v>
      </c>
      <c r="F1664" s="2" t="s">
        <v>69</v>
      </c>
    </row>
    <row r="1665">
      <c r="A1665" s="2" t="s">
        <v>11324</v>
      </c>
      <c r="B1665" s="2" t="s">
        <v>14988</v>
      </c>
      <c r="C1665" s="2">
        <v>-1041.23</v>
      </c>
      <c r="D1665" s="2" t="s">
        <v>69</v>
      </c>
      <c r="E1665" s="2">
        <v>-45376.85</v>
      </c>
      <c r="F1665" s="2" t="s">
        <v>69</v>
      </c>
    </row>
    <row r="1666">
      <c r="A1666" s="2" t="s">
        <v>8587</v>
      </c>
      <c r="B1666" s="2" t="s">
        <v>14991</v>
      </c>
      <c r="C1666" s="2">
        <v>-1958.67</v>
      </c>
      <c r="D1666" s="2" t="s">
        <v>69</v>
      </c>
      <c r="E1666" s="2">
        <v>-45989.64</v>
      </c>
      <c r="F1666" s="2" t="s">
        <v>69</v>
      </c>
    </row>
    <row r="1667">
      <c r="A1667" s="2" t="s">
        <v>14992</v>
      </c>
      <c r="B1667" s="2" t="s">
        <v>14993</v>
      </c>
      <c r="C1667" s="2">
        <v>-836.44</v>
      </c>
      <c r="D1667" s="2" t="s">
        <v>69</v>
      </c>
      <c r="E1667" s="2">
        <v>-46965.92</v>
      </c>
      <c r="F1667" s="2" t="s">
        <v>69</v>
      </c>
    </row>
    <row r="1668">
      <c r="A1668" s="2" t="s">
        <v>8621</v>
      </c>
      <c r="B1668" s="2" t="s">
        <v>14994</v>
      </c>
      <c r="C1668" s="2">
        <v>-450.6</v>
      </c>
      <c r="D1668" s="2" t="s">
        <v>69</v>
      </c>
      <c r="E1668" s="2">
        <v>-44803.02</v>
      </c>
      <c r="F1668" s="2" t="s">
        <v>69</v>
      </c>
    </row>
    <row r="1669">
      <c r="A1669" s="2" t="s">
        <v>14995</v>
      </c>
      <c r="B1669" s="2" t="s">
        <v>14996</v>
      </c>
      <c r="C1669" s="2">
        <v>-222.59</v>
      </c>
      <c r="D1669" s="2" t="s">
        <v>69</v>
      </c>
      <c r="E1669" s="2">
        <v>-12355.88</v>
      </c>
      <c r="F1669" s="2" t="s">
        <v>69</v>
      </c>
    </row>
    <row r="1670">
      <c r="A1670" s="2" t="s">
        <v>8629</v>
      </c>
      <c r="B1670" s="2" t="s">
        <v>14997</v>
      </c>
      <c r="C1670" s="2">
        <v>-1467.61</v>
      </c>
      <c r="D1670" s="2" t="s">
        <v>69</v>
      </c>
      <c r="E1670" s="2">
        <v>-46332.4</v>
      </c>
      <c r="F1670" s="2" t="s">
        <v>69</v>
      </c>
    </row>
    <row r="1671">
      <c r="A1671" s="2" t="s">
        <v>14999</v>
      </c>
      <c r="B1671" s="2" t="s">
        <v>15000</v>
      </c>
      <c r="C1671" s="2">
        <v>-2985.6</v>
      </c>
      <c r="D1671" s="2" t="s">
        <v>69</v>
      </c>
      <c r="E1671" s="2">
        <v>-46336.47</v>
      </c>
      <c r="F1671" s="2" t="s">
        <v>69</v>
      </c>
    </row>
    <row r="1672">
      <c r="A1672" s="2" t="s">
        <v>15247</v>
      </c>
      <c r="B1672" s="2" t="s">
        <v>15248</v>
      </c>
      <c r="C1672" s="2">
        <v>-738.5</v>
      </c>
      <c r="D1672" s="2" t="s">
        <v>69</v>
      </c>
      <c r="E1672" s="2">
        <v>-46082.45</v>
      </c>
      <c r="F1672" s="2" t="s">
        <v>69</v>
      </c>
    </row>
    <row r="1673">
      <c r="A1673" s="2" t="s">
        <v>15249</v>
      </c>
      <c r="B1673" s="2" t="s">
        <v>15250</v>
      </c>
      <c r="C1673" s="2">
        <v>-2707.9</v>
      </c>
      <c r="D1673" s="2" t="s">
        <v>69</v>
      </c>
      <c r="E1673" s="2">
        <v>-34119.52</v>
      </c>
      <c r="F1673" s="2" t="s">
        <v>69</v>
      </c>
    </row>
    <row r="1674">
      <c r="A1674" s="2" t="s">
        <v>15251</v>
      </c>
      <c r="B1674" s="2" t="s">
        <v>15252</v>
      </c>
      <c r="C1674" s="2">
        <v>-2656.45</v>
      </c>
      <c r="D1674" s="2" t="s">
        <v>69</v>
      </c>
      <c r="E1674" s="2">
        <v>-45398.75</v>
      </c>
      <c r="F1674" s="2" t="s">
        <v>69</v>
      </c>
    </row>
    <row r="1675">
      <c r="A1675" s="2" t="s">
        <v>15002</v>
      </c>
      <c r="B1675" s="2" t="s">
        <v>15003</v>
      </c>
      <c r="C1675" s="2">
        <v>-2831.73</v>
      </c>
      <c r="D1675" s="2" t="s">
        <v>69</v>
      </c>
      <c r="E1675" s="2">
        <v>-45845.76</v>
      </c>
      <c r="F1675" s="2" t="s">
        <v>69</v>
      </c>
    </row>
    <row r="1676">
      <c r="A1676" s="2" t="s">
        <v>15253</v>
      </c>
      <c r="B1676" s="2" t="s">
        <v>15254</v>
      </c>
      <c r="C1676" s="2">
        <v>-165.06</v>
      </c>
      <c r="D1676" s="2" t="s">
        <v>69</v>
      </c>
      <c r="E1676" s="2">
        <v>-34119.52</v>
      </c>
      <c r="F1676" s="2" t="s">
        <v>69</v>
      </c>
    </row>
    <row r="1677">
      <c r="A1677" s="2" t="s">
        <v>11412</v>
      </c>
      <c r="B1677" s="2" t="s">
        <v>15004</v>
      </c>
      <c r="C1677" s="2">
        <v>-642.91</v>
      </c>
      <c r="D1677" s="2" t="s">
        <v>69</v>
      </c>
      <c r="E1677" s="2">
        <v>-46668.59</v>
      </c>
      <c r="F1677" s="2" t="s">
        <v>69</v>
      </c>
    </row>
    <row r="1678">
      <c r="A1678" s="2" t="s">
        <v>15007</v>
      </c>
      <c r="B1678" s="2" t="s">
        <v>15008</v>
      </c>
      <c r="C1678" s="2">
        <v>-4561.65</v>
      </c>
      <c r="D1678" s="2" t="s">
        <v>69</v>
      </c>
      <c r="E1678" s="2">
        <v>-46528.78</v>
      </c>
      <c r="F1678" s="2" t="s">
        <v>69</v>
      </c>
    </row>
    <row r="1679">
      <c r="A1679" s="2" t="s">
        <v>15255</v>
      </c>
      <c r="B1679" s="2" t="s">
        <v>15256</v>
      </c>
      <c r="C1679" s="2">
        <v>-2600.75</v>
      </c>
      <c r="D1679" s="2" t="s">
        <v>69</v>
      </c>
      <c r="E1679" s="2">
        <v>-33445.61</v>
      </c>
      <c r="F1679" s="2" t="s">
        <v>69</v>
      </c>
    </row>
    <row r="1680">
      <c r="A1680" s="2" t="s">
        <v>11430</v>
      </c>
      <c r="B1680" s="2" t="s">
        <v>15015</v>
      </c>
      <c r="C1680" s="2">
        <v>-2347.34</v>
      </c>
      <c r="D1680" s="2" t="s">
        <v>69</v>
      </c>
      <c r="E1680" s="2">
        <v>-46876.3</v>
      </c>
      <c r="F1680" s="2" t="s">
        <v>69</v>
      </c>
    </row>
    <row r="1681">
      <c r="A1681" s="2" t="s">
        <v>15016</v>
      </c>
      <c r="B1681" s="2" t="s">
        <v>15017</v>
      </c>
      <c r="C1681" s="2">
        <v>-2652.04</v>
      </c>
      <c r="D1681" s="2" t="s">
        <v>69</v>
      </c>
      <c r="E1681" s="2">
        <v>-21401.98</v>
      </c>
      <c r="F1681" s="2" t="s">
        <v>69</v>
      </c>
    </row>
    <row r="1682">
      <c r="A1682" s="2" t="s">
        <v>15018</v>
      </c>
      <c r="B1682" s="2" t="s">
        <v>15019</v>
      </c>
      <c r="C1682" s="2">
        <v>-11813.06</v>
      </c>
      <c r="D1682" s="2" t="s">
        <v>69</v>
      </c>
      <c r="E1682" s="2">
        <v>-46070.92</v>
      </c>
      <c r="F1682" s="2" t="s">
        <v>69</v>
      </c>
    </row>
    <row r="1683">
      <c r="A1683" s="2" t="s">
        <v>15021</v>
      </c>
      <c r="B1683" s="2" t="s">
        <v>15022</v>
      </c>
      <c r="C1683" s="2">
        <v>-1416.91</v>
      </c>
      <c r="D1683" s="2" t="s">
        <v>69</v>
      </c>
      <c r="E1683" s="2">
        <v>-47792.42</v>
      </c>
      <c r="F1683" s="2" t="s">
        <v>69</v>
      </c>
    </row>
    <row r="1684">
      <c r="A1684" s="2" t="s">
        <v>15257</v>
      </c>
      <c r="B1684" s="2" t="s">
        <v>15258</v>
      </c>
      <c r="C1684" s="2">
        <v>-1826.03</v>
      </c>
      <c r="D1684" s="2" t="s">
        <v>69</v>
      </c>
      <c r="E1684" s="2">
        <v>-47513.21</v>
      </c>
      <c r="F1684" s="2" t="s">
        <v>69</v>
      </c>
    </row>
    <row r="1685">
      <c r="A1685" s="2" t="s">
        <v>8847</v>
      </c>
      <c r="B1685" s="2" t="s">
        <v>15023</v>
      </c>
      <c r="C1685" s="2">
        <v>-490.52</v>
      </c>
      <c r="D1685" s="2" t="s">
        <v>69</v>
      </c>
      <c r="E1685" s="2">
        <v>-45809.53</v>
      </c>
      <c r="F1685" s="2" t="s">
        <v>69</v>
      </c>
    </row>
    <row r="1686">
      <c r="A1686" s="2" t="s">
        <v>15024</v>
      </c>
      <c r="B1686" s="2" t="s">
        <v>15025</v>
      </c>
      <c r="C1686" s="2">
        <v>-1073.63</v>
      </c>
      <c r="D1686" s="2" t="s">
        <v>69</v>
      </c>
      <c r="E1686" s="2">
        <v>-45435.95</v>
      </c>
      <c r="F1686" s="2" t="s">
        <v>69</v>
      </c>
    </row>
    <row r="1687">
      <c r="A1687" s="2" t="s">
        <v>15026</v>
      </c>
      <c r="B1687" s="2" t="s">
        <v>15027</v>
      </c>
      <c r="C1687" s="2">
        <v>-2651.09</v>
      </c>
      <c r="D1687" s="2" t="s">
        <v>69</v>
      </c>
      <c r="E1687" s="2">
        <v>-34119.52</v>
      </c>
      <c r="F1687" s="2" t="s">
        <v>69</v>
      </c>
    </row>
    <row r="1688">
      <c r="A1688" s="2" t="s">
        <v>15028</v>
      </c>
      <c r="B1688" s="2" t="s">
        <v>15029</v>
      </c>
      <c r="C1688" s="2">
        <v>-2281.44</v>
      </c>
      <c r="D1688" s="2" t="s">
        <v>69</v>
      </c>
      <c r="E1688" s="2">
        <v>-47294.35</v>
      </c>
      <c r="F1688" s="2" t="s">
        <v>69</v>
      </c>
    </row>
    <row r="1689">
      <c r="A1689" s="2" t="s">
        <v>15259</v>
      </c>
      <c r="B1689" s="2" t="s">
        <v>15260</v>
      </c>
      <c r="C1689" s="2">
        <v>-150.29</v>
      </c>
      <c r="D1689" s="2" t="s">
        <v>69</v>
      </c>
      <c r="E1689" s="2">
        <v>-12612.52</v>
      </c>
      <c r="F1689" s="2" t="s">
        <v>69</v>
      </c>
    </row>
    <row r="1690">
      <c r="A1690" s="2" t="s">
        <v>15031</v>
      </c>
      <c r="B1690" s="2" t="s">
        <v>15032</v>
      </c>
      <c r="C1690" s="2">
        <v>-11798.13</v>
      </c>
      <c r="D1690" s="2" t="s">
        <v>69</v>
      </c>
      <c r="E1690" s="2">
        <v>-45658.78</v>
      </c>
      <c r="F1690" s="2" t="s">
        <v>69</v>
      </c>
    </row>
    <row r="1691">
      <c r="A1691" s="2" t="s">
        <v>15033</v>
      </c>
      <c r="B1691" s="2" t="s">
        <v>15034</v>
      </c>
      <c r="C1691" s="2">
        <v>-4541.59</v>
      </c>
      <c r="D1691" s="2" t="s">
        <v>69</v>
      </c>
      <c r="E1691" s="2">
        <v>-46869.23</v>
      </c>
      <c r="F1691" s="2" t="s">
        <v>69</v>
      </c>
    </row>
    <row r="1692">
      <c r="A1692" s="2" t="s">
        <v>15036</v>
      </c>
      <c r="B1692" s="2" t="s">
        <v>15037</v>
      </c>
      <c r="C1692" s="2">
        <v>-1636.43</v>
      </c>
      <c r="D1692" s="2" t="s">
        <v>69</v>
      </c>
      <c r="E1692" s="2">
        <v>-34119.52</v>
      </c>
      <c r="F1692" s="2" t="s">
        <v>69</v>
      </c>
    </row>
    <row r="1693">
      <c r="A1693" s="2" t="s">
        <v>15038</v>
      </c>
      <c r="B1693" s="2" t="s">
        <v>15039</v>
      </c>
      <c r="C1693" s="2">
        <v>-525.38</v>
      </c>
      <c r="D1693" s="2" t="s">
        <v>69</v>
      </c>
      <c r="E1693" s="2">
        <v>-48749.62</v>
      </c>
      <c r="F1693" s="2" t="s">
        <v>69</v>
      </c>
    </row>
    <row r="1694">
      <c r="A1694" s="2" t="s">
        <v>15040</v>
      </c>
      <c r="B1694" s="2" t="s">
        <v>15041</v>
      </c>
      <c r="C1694" s="2">
        <v>-311.85</v>
      </c>
      <c r="D1694" s="2" t="s">
        <v>69</v>
      </c>
      <c r="E1694" s="2">
        <v>-34119.52</v>
      </c>
      <c r="F1694" s="2" t="s">
        <v>69</v>
      </c>
    </row>
    <row r="1695">
      <c r="A1695" s="2" t="s">
        <v>11581</v>
      </c>
      <c r="B1695" s="2" t="s">
        <v>15042</v>
      </c>
      <c r="C1695" s="2">
        <v>-218.08</v>
      </c>
      <c r="D1695" s="2" t="s">
        <v>69</v>
      </c>
      <c r="E1695" s="2">
        <v>-46207.52</v>
      </c>
      <c r="F1695" s="2" t="s">
        <v>69</v>
      </c>
    </row>
    <row r="1696">
      <c r="A1696" s="2" t="s">
        <v>9060</v>
      </c>
      <c r="B1696" s="2" t="s">
        <v>15261</v>
      </c>
      <c r="C1696" s="2">
        <v>-3820.49</v>
      </c>
      <c r="D1696" s="2" t="s">
        <v>69</v>
      </c>
      <c r="E1696" s="2">
        <v>-45654.91</v>
      </c>
      <c r="F1696" s="2" t="s">
        <v>69</v>
      </c>
    </row>
    <row r="1697">
      <c r="A1697" s="2" t="s">
        <v>15262</v>
      </c>
      <c r="B1697" s="2" t="s">
        <v>15263</v>
      </c>
      <c r="C1697" s="2">
        <v>-3161.91</v>
      </c>
      <c r="D1697" s="2" t="s">
        <v>69</v>
      </c>
      <c r="E1697" s="2">
        <v>-46922.71</v>
      </c>
      <c r="F1697" s="2" t="s">
        <v>69</v>
      </c>
    </row>
    <row r="1698">
      <c r="A1698" s="2" t="s">
        <v>9092</v>
      </c>
      <c r="B1698" s="2" t="s">
        <v>15044</v>
      </c>
      <c r="C1698" s="2">
        <v>-2403.25</v>
      </c>
      <c r="D1698" s="2" t="s">
        <v>69</v>
      </c>
      <c r="E1698" s="2">
        <v>-46526.94</v>
      </c>
      <c r="F1698" s="2" t="s">
        <v>69</v>
      </c>
    </row>
    <row r="1699">
      <c r="A1699" s="2" t="s">
        <v>9094</v>
      </c>
      <c r="B1699" s="2" t="s">
        <v>15045</v>
      </c>
      <c r="C1699" s="2">
        <v>-751.33</v>
      </c>
      <c r="D1699" s="2" t="s">
        <v>69</v>
      </c>
      <c r="E1699" s="2">
        <v>-47514.27</v>
      </c>
      <c r="F1699" s="2" t="s">
        <v>69</v>
      </c>
    </row>
    <row r="1700">
      <c r="A1700" s="2" t="s">
        <v>9104</v>
      </c>
      <c r="B1700" s="2" t="s">
        <v>15264</v>
      </c>
      <c r="C1700" s="2">
        <v>-565.92</v>
      </c>
      <c r="D1700" s="2" t="s">
        <v>69</v>
      </c>
      <c r="E1700" s="2">
        <v>-34119.52</v>
      </c>
      <c r="F1700" s="2" t="s">
        <v>69</v>
      </c>
    </row>
    <row r="1701">
      <c r="A1701" s="2" t="s">
        <v>9110</v>
      </c>
      <c r="B1701" s="2" t="s">
        <v>15048</v>
      </c>
      <c r="C1701" s="2">
        <v>-566.34</v>
      </c>
      <c r="D1701" s="2" t="s">
        <v>69</v>
      </c>
      <c r="E1701" s="2">
        <v>-46457.09</v>
      </c>
      <c r="F1701" s="2" t="s">
        <v>69</v>
      </c>
    </row>
    <row r="1702">
      <c r="A1702" s="2" t="s">
        <v>15049</v>
      </c>
      <c r="B1702" s="2" t="s">
        <v>15050</v>
      </c>
      <c r="C1702" s="2">
        <v>-2550.2</v>
      </c>
      <c r="D1702" s="2" t="s">
        <v>69</v>
      </c>
      <c r="E1702" s="2">
        <v>-46541.19</v>
      </c>
      <c r="F1702" s="2" t="s">
        <v>69</v>
      </c>
    </row>
    <row r="1703">
      <c r="A1703" s="2" t="s">
        <v>15053</v>
      </c>
      <c r="B1703" s="2" t="s">
        <v>15054</v>
      </c>
      <c r="C1703" s="2">
        <v>-2450.53</v>
      </c>
      <c r="D1703" s="2" t="s">
        <v>69</v>
      </c>
      <c r="E1703" s="2">
        <v>-46462.03</v>
      </c>
      <c r="F1703" s="2" t="s">
        <v>69</v>
      </c>
    </row>
    <row r="1704">
      <c r="A1704" s="2" t="s">
        <v>15265</v>
      </c>
      <c r="B1704" s="2" t="s">
        <v>15266</v>
      </c>
      <c r="C1704" s="2">
        <v>-8939.57</v>
      </c>
      <c r="D1704" s="2" t="s">
        <v>69</v>
      </c>
      <c r="E1704" s="2">
        <v>-48720.65</v>
      </c>
      <c r="F1704" s="2" t="s">
        <v>69</v>
      </c>
    </row>
    <row r="1705">
      <c r="A1705" s="2" t="s">
        <v>9146</v>
      </c>
      <c r="B1705" s="2" t="s">
        <v>15059</v>
      </c>
      <c r="C1705" s="2">
        <v>-1761</v>
      </c>
      <c r="D1705" s="2" t="s">
        <v>69</v>
      </c>
      <c r="E1705" s="2">
        <v>-37350.74</v>
      </c>
      <c r="F1705" s="2" t="s">
        <v>69</v>
      </c>
    </row>
    <row r="1706">
      <c r="A1706" s="2" t="s">
        <v>9148</v>
      </c>
      <c r="B1706" s="2" t="s">
        <v>15267</v>
      </c>
      <c r="C1706" s="2">
        <v>-950.72</v>
      </c>
      <c r="D1706" s="2" t="s">
        <v>69</v>
      </c>
      <c r="E1706" s="2">
        <v>-46337.93</v>
      </c>
      <c r="F1706" s="2" t="s">
        <v>69</v>
      </c>
    </row>
    <row r="1707">
      <c r="A1707" s="2" t="s">
        <v>9166</v>
      </c>
      <c r="B1707" s="2" t="s">
        <v>15061</v>
      </c>
      <c r="C1707" s="2">
        <v>-1290.68</v>
      </c>
      <c r="D1707" s="2" t="s">
        <v>69</v>
      </c>
      <c r="E1707" s="2">
        <v>-46477.24</v>
      </c>
      <c r="F1707" s="2" t="s">
        <v>69</v>
      </c>
    </row>
    <row r="1708">
      <c r="A1708" s="2" t="s">
        <v>11649</v>
      </c>
      <c r="B1708" s="2" t="s">
        <v>15069</v>
      </c>
      <c r="C1708" s="2">
        <v>-69.46</v>
      </c>
      <c r="D1708" s="2" t="s">
        <v>69</v>
      </c>
      <c r="E1708" s="2">
        <v>-46154.72</v>
      </c>
      <c r="F1708" s="2" t="s">
        <v>69</v>
      </c>
    </row>
    <row r="1709">
      <c r="A1709" s="2" t="s">
        <v>15070</v>
      </c>
      <c r="B1709" s="2" t="s">
        <v>15071</v>
      </c>
      <c r="C1709" s="2">
        <v>-268.69</v>
      </c>
      <c r="D1709" s="2" t="s">
        <v>69</v>
      </c>
      <c r="E1709" s="2">
        <v>-46552.71</v>
      </c>
      <c r="F1709" s="2" t="s">
        <v>69</v>
      </c>
    </row>
    <row r="1710">
      <c r="A1710" s="2" t="s">
        <v>11687</v>
      </c>
      <c r="B1710" s="2" t="s">
        <v>15072</v>
      </c>
      <c r="C1710" s="2">
        <v>-2340.16</v>
      </c>
      <c r="D1710" s="2" t="s">
        <v>69</v>
      </c>
      <c r="E1710" s="2">
        <v>-34119.52</v>
      </c>
      <c r="F1710" s="2" t="s">
        <v>69</v>
      </c>
    </row>
    <row r="1711">
      <c r="A1711" s="2" t="s">
        <v>15073</v>
      </c>
      <c r="B1711" s="2" t="s">
        <v>15074</v>
      </c>
      <c r="C1711" s="2">
        <v>-2745.95</v>
      </c>
      <c r="D1711" s="2" t="s">
        <v>69</v>
      </c>
      <c r="E1711" s="2">
        <v>-46269.24</v>
      </c>
      <c r="F1711" s="2" t="s">
        <v>69</v>
      </c>
    </row>
    <row r="1712">
      <c r="A1712" s="2" t="s">
        <v>11709</v>
      </c>
      <c r="B1712" s="2" t="s">
        <v>15075</v>
      </c>
      <c r="C1712" s="2">
        <v>-1193.09</v>
      </c>
      <c r="D1712" s="2" t="s">
        <v>69</v>
      </c>
      <c r="E1712" s="2">
        <v>-45719.04</v>
      </c>
      <c r="F1712" s="2" t="s">
        <v>69</v>
      </c>
    </row>
    <row r="1713">
      <c r="A1713" s="2" t="s">
        <v>9411</v>
      </c>
      <c r="B1713" s="2" t="s">
        <v>15076</v>
      </c>
      <c r="C1713" s="2">
        <v>-179.02</v>
      </c>
      <c r="D1713" s="2" t="s">
        <v>69</v>
      </c>
      <c r="E1713" s="2">
        <v>-11989.18</v>
      </c>
      <c r="F1713" s="2" t="s">
        <v>69</v>
      </c>
    </row>
    <row r="1714">
      <c r="A1714" s="2" t="s">
        <v>9415</v>
      </c>
      <c r="B1714" s="2" t="s">
        <v>15268</v>
      </c>
      <c r="C1714" s="2">
        <v>-4123.48</v>
      </c>
      <c r="D1714" s="2" t="s">
        <v>69</v>
      </c>
      <c r="E1714" s="2">
        <v>-45440.8</v>
      </c>
      <c r="F1714" s="2" t="s">
        <v>69</v>
      </c>
    </row>
    <row r="1715">
      <c r="A1715" s="2" t="s">
        <v>15078</v>
      </c>
      <c r="B1715" s="2" t="s">
        <v>15079</v>
      </c>
      <c r="C1715" s="2">
        <v>-373.79</v>
      </c>
      <c r="D1715" s="2" t="s">
        <v>69</v>
      </c>
      <c r="E1715" s="2">
        <v>-10993.14</v>
      </c>
      <c r="F1715" s="2" t="s">
        <v>69</v>
      </c>
    </row>
    <row r="1716">
      <c r="A1716" s="2" t="s">
        <v>15269</v>
      </c>
      <c r="B1716" s="2" t="s">
        <v>15270</v>
      </c>
      <c r="C1716" s="2">
        <v>-1472.47</v>
      </c>
      <c r="D1716" s="2" t="s">
        <v>69</v>
      </c>
      <c r="E1716" s="2">
        <v>-47339.88</v>
      </c>
      <c r="F1716" s="2" t="s">
        <v>69</v>
      </c>
    </row>
    <row r="1717">
      <c r="A1717" s="2" t="s">
        <v>15271</v>
      </c>
      <c r="B1717" s="2" t="s">
        <v>15272</v>
      </c>
      <c r="C1717" s="2">
        <v>-845.31</v>
      </c>
      <c r="D1717" s="2" t="s">
        <v>69</v>
      </c>
      <c r="E1717" s="2">
        <v>-46018.41</v>
      </c>
      <c r="F1717" s="2" t="s">
        <v>69</v>
      </c>
    </row>
    <row r="1718">
      <c r="A1718" s="2" t="s">
        <v>15273</v>
      </c>
      <c r="B1718" s="2" t="s">
        <v>15274</v>
      </c>
      <c r="C1718" s="2">
        <v>-405.56</v>
      </c>
      <c r="D1718" s="2" t="s">
        <v>69</v>
      </c>
      <c r="E1718" s="2">
        <v>-34119.52</v>
      </c>
      <c r="F1718" s="2" t="s">
        <v>69</v>
      </c>
    </row>
    <row r="1719">
      <c r="A1719" s="2" t="s">
        <v>11796</v>
      </c>
      <c r="B1719" s="2" t="s">
        <v>15275</v>
      </c>
      <c r="C1719" s="2">
        <v>-2299.16</v>
      </c>
      <c r="D1719" s="2" t="s">
        <v>69</v>
      </c>
      <c r="E1719" s="2">
        <v>-34119.52</v>
      </c>
      <c r="F1719" s="2" t="s">
        <v>69</v>
      </c>
    </row>
    <row r="1720">
      <c r="A1720" s="2" t="s">
        <v>15276</v>
      </c>
      <c r="B1720" s="2" t="s">
        <v>15277</v>
      </c>
      <c r="C1720" s="2">
        <v>-1529.66</v>
      </c>
      <c r="D1720" s="2" t="s">
        <v>69</v>
      </c>
      <c r="E1720" s="2">
        <v>-27059.61</v>
      </c>
      <c r="F1720" s="2" t="s">
        <v>69</v>
      </c>
    </row>
    <row r="1721">
      <c r="A1721" s="2" t="s">
        <v>9607</v>
      </c>
      <c r="B1721" s="2" t="s">
        <v>15082</v>
      </c>
      <c r="C1721" s="2">
        <v>-668.77</v>
      </c>
      <c r="D1721" s="2" t="s">
        <v>69</v>
      </c>
      <c r="E1721" s="2">
        <v>-46499.33</v>
      </c>
      <c r="F1721" s="2" t="s">
        <v>69</v>
      </c>
    </row>
    <row r="1722">
      <c r="A1722" s="2" t="s">
        <v>15278</v>
      </c>
      <c r="B1722" s="2" t="s">
        <v>15279</v>
      </c>
      <c r="C1722" s="2">
        <v>-7575.05</v>
      </c>
      <c r="D1722" s="2" t="s">
        <v>69</v>
      </c>
      <c r="E1722" s="2">
        <v>-46283.58</v>
      </c>
      <c r="F1722" s="2" t="s">
        <v>69</v>
      </c>
    </row>
    <row r="1723">
      <c r="A1723" s="2" t="s">
        <v>15083</v>
      </c>
      <c r="B1723" s="2" t="s">
        <v>15084</v>
      </c>
      <c r="C1723" s="2">
        <v>-761.19</v>
      </c>
      <c r="D1723" s="2" t="s">
        <v>69</v>
      </c>
      <c r="E1723" s="2">
        <v>-46188.83</v>
      </c>
      <c r="F1723" s="2" t="s">
        <v>69</v>
      </c>
    </row>
    <row r="1724">
      <c r="A1724" s="2" t="s">
        <v>15085</v>
      </c>
      <c r="B1724" s="2" t="s">
        <v>15086</v>
      </c>
      <c r="C1724" s="2">
        <v>-1117.22</v>
      </c>
      <c r="D1724" s="2" t="s">
        <v>69</v>
      </c>
      <c r="E1724" s="2">
        <v>-47571.04</v>
      </c>
      <c r="F1724" s="2" t="s">
        <v>69</v>
      </c>
    </row>
    <row r="1725">
      <c r="A1725" s="2" t="s">
        <v>15087</v>
      </c>
      <c r="B1725" s="2" t="s">
        <v>15088</v>
      </c>
      <c r="C1725" s="2">
        <v>-837.03</v>
      </c>
      <c r="D1725" s="2" t="s">
        <v>69</v>
      </c>
      <c r="E1725" s="2">
        <v>-46806.55</v>
      </c>
      <c r="F1725" s="2" t="s">
        <v>69</v>
      </c>
    </row>
    <row r="1726">
      <c r="A1726" s="2" t="s">
        <v>15089</v>
      </c>
      <c r="B1726" s="2" t="s">
        <v>15090</v>
      </c>
      <c r="C1726" s="2">
        <v>-668.09</v>
      </c>
      <c r="D1726" s="2" t="s">
        <v>69</v>
      </c>
      <c r="E1726" s="2">
        <v>-46726.04</v>
      </c>
      <c r="F1726" s="2" t="s">
        <v>69</v>
      </c>
    </row>
    <row r="1727">
      <c r="A1727" s="2" t="s">
        <v>15091</v>
      </c>
      <c r="B1727" s="2" t="s">
        <v>15092</v>
      </c>
      <c r="C1727" s="2">
        <v>-2916.13</v>
      </c>
      <c r="D1727" s="2" t="s">
        <v>69</v>
      </c>
      <c r="E1727" s="2">
        <v>-44616.81</v>
      </c>
      <c r="F1727" s="2" t="s">
        <v>69</v>
      </c>
    </row>
    <row r="1728">
      <c r="A1728" s="2" t="s">
        <v>15280</v>
      </c>
      <c r="B1728" s="2" t="s">
        <v>15281</v>
      </c>
      <c r="C1728" s="2">
        <v>-5547.82</v>
      </c>
      <c r="D1728" s="2" t="s">
        <v>69</v>
      </c>
      <c r="E1728" s="2">
        <v>-43994.25</v>
      </c>
      <c r="F1728" s="2" t="s">
        <v>69</v>
      </c>
    </row>
    <row r="1729">
      <c r="A1729" s="2" t="s">
        <v>6543</v>
      </c>
      <c r="B1729" s="2" t="s">
        <v>15093</v>
      </c>
      <c r="C1729" s="2">
        <v>-1928.48</v>
      </c>
      <c r="D1729" s="2" t="s">
        <v>69</v>
      </c>
      <c r="E1729" s="2">
        <v>-45415.8</v>
      </c>
      <c r="F1729" s="2" t="s">
        <v>69</v>
      </c>
    </row>
    <row r="1730">
      <c r="A1730" s="2" t="s">
        <v>15096</v>
      </c>
      <c r="B1730" s="2" t="s">
        <v>15097</v>
      </c>
      <c r="C1730" s="2">
        <v>-1472.64</v>
      </c>
      <c r="D1730" s="2" t="s">
        <v>69</v>
      </c>
      <c r="E1730" s="2">
        <v>-46903.62</v>
      </c>
      <c r="F1730" s="2" t="s">
        <v>69</v>
      </c>
    </row>
    <row r="1731">
      <c r="A1731" s="2" t="s">
        <v>9730</v>
      </c>
      <c r="B1731" s="2" t="s">
        <v>15098</v>
      </c>
      <c r="C1731" s="2">
        <v>-402.49</v>
      </c>
      <c r="D1731" s="2" t="s">
        <v>69</v>
      </c>
      <c r="E1731" s="2">
        <v>-13761.26</v>
      </c>
      <c r="F1731" s="2" t="s">
        <v>69</v>
      </c>
    </row>
    <row r="1732">
      <c r="A1732" s="2" t="s">
        <v>9748</v>
      </c>
      <c r="B1732" s="2" t="s">
        <v>15100</v>
      </c>
      <c r="C1732" s="2">
        <v>-886.91</v>
      </c>
      <c r="D1732" s="2" t="s">
        <v>69</v>
      </c>
      <c r="E1732" s="2">
        <v>-34119.52</v>
      </c>
      <c r="F1732" s="2" t="s">
        <v>69</v>
      </c>
    </row>
    <row r="1733">
      <c r="A1733" s="2" t="s">
        <v>9780</v>
      </c>
      <c r="B1733" s="2" t="s">
        <v>15101</v>
      </c>
      <c r="C1733" s="2">
        <v>-748.73</v>
      </c>
      <c r="D1733" s="2" t="s">
        <v>69</v>
      </c>
      <c r="E1733" s="2">
        <v>-34119.52</v>
      </c>
      <c r="F1733" s="2" t="s">
        <v>69</v>
      </c>
    </row>
    <row r="1734">
      <c r="A1734" s="2" t="s">
        <v>15102</v>
      </c>
      <c r="B1734" s="2" t="s">
        <v>15103</v>
      </c>
      <c r="C1734" s="2">
        <v>-517.02</v>
      </c>
      <c r="D1734" s="2" t="s">
        <v>69</v>
      </c>
      <c r="E1734" s="2">
        <v>-47462.05</v>
      </c>
      <c r="F1734" s="2" t="s">
        <v>69</v>
      </c>
    </row>
    <row r="1735">
      <c r="A1735" s="2" t="s">
        <v>9796</v>
      </c>
      <c r="B1735" s="2" t="s">
        <v>15105</v>
      </c>
      <c r="C1735" s="2">
        <v>-595.9</v>
      </c>
      <c r="D1735" s="2" t="s">
        <v>69</v>
      </c>
      <c r="E1735" s="2">
        <v>-46063.17</v>
      </c>
      <c r="F1735" s="2" t="s">
        <v>69</v>
      </c>
    </row>
    <row r="1736">
      <c r="A1736" s="2" t="s">
        <v>9800</v>
      </c>
      <c r="B1736" s="2" t="s">
        <v>15106</v>
      </c>
      <c r="C1736" s="2">
        <v>-193.19</v>
      </c>
      <c r="D1736" s="2" t="s">
        <v>69</v>
      </c>
      <c r="E1736" s="2">
        <v>-45823.48</v>
      </c>
      <c r="F1736" s="2" t="s">
        <v>69</v>
      </c>
    </row>
    <row r="1737">
      <c r="A1737" s="2" t="s">
        <v>15107</v>
      </c>
      <c r="B1737" s="2" t="s">
        <v>15108</v>
      </c>
      <c r="C1737" s="2">
        <v>-454.83</v>
      </c>
      <c r="D1737" s="2" t="s">
        <v>69</v>
      </c>
      <c r="E1737" s="2">
        <v>-45796.65</v>
      </c>
      <c r="F1737" s="2" t="s">
        <v>69</v>
      </c>
    </row>
    <row r="1738">
      <c r="A1738" s="2" t="s">
        <v>15282</v>
      </c>
      <c r="B1738" s="2" t="s">
        <v>15283</v>
      </c>
      <c r="C1738" s="2">
        <v>-1626.78</v>
      </c>
      <c r="D1738" s="2" t="s">
        <v>69</v>
      </c>
      <c r="E1738" s="2">
        <v>-47599.72</v>
      </c>
      <c r="F1738" s="2" t="s">
        <v>69</v>
      </c>
    </row>
    <row r="1739">
      <c r="A1739" s="2" t="s">
        <v>9824</v>
      </c>
      <c r="B1739" s="2" t="s">
        <v>15110</v>
      </c>
      <c r="C1739" s="2">
        <v>-2794.66</v>
      </c>
      <c r="D1739" s="2" t="s">
        <v>69</v>
      </c>
      <c r="E1739" s="2">
        <v>-46838.42</v>
      </c>
      <c r="F1739" s="2" t="s">
        <v>69</v>
      </c>
    </row>
    <row r="1740">
      <c r="A1740" s="2" t="s">
        <v>9844</v>
      </c>
      <c r="B1740" s="2" t="s">
        <v>15112</v>
      </c>
      <c r="C1740" s="2">
        <v>-2535.68</v>
      </c>
      <c r="D1740" s="2" t="s">
        <v>69</v>
      </c>
      <c r="E1740" s="2">
        <v>-46200.06</v>
      </c>
      <c r="F1740" s="2" t="s">
        <v>69</v>
      </c>
    </row>
    <row r="1741">
      <c r="A1741" s="2" t="s">
        <v>9848</v>
      </c>
      <c r="B1741" s="2" t="s">
        <v>15114</v>
      </c>
      <c r="C1741" s="2">
        <v>-2372.03</v>
      </c>
      <c r="D1741" s="2" t="s">
        <v>69</v>
      </c>
      <c r="E1741" s="2">
        <v>-46871.26</v>
      </c>
      <c r="F1741" s="2" t="s">
        <v>69</v>
      </c>
    </row>
    <row r="1742">
      <c r="A1742" s="2" t="s">
        <v>9856</v>
      </c>
      <c r="B1742" s="2" t="s">
        <v>15284</v>
      </c>
      <c r="C1742" s="2">
        <v>-749.2</v>
      </c>
      <c r="D1742" s="2" t="s">
        <v>69</v>
      </c>
      <c r="E1742" s="2">
        <v>-47506.52</v>
      </c>
      <c r="F1742" s="2" t="s">
        <v>69</v>
      </c>
    </row>
    <row r="1743">
      <c r="A1743" s="2" t="s">
        <v>9884</v>
      </c>
      <c r="B1743" s="2" t="s">
        <v>15118</v>
      </c>
      <c r="C1743" s="2">
        <v>-1928.98</v>
      </c>
      <c r="D1743" s="2" t="s">
        <v>69</v>
      </c>
      <c r="E1743" s="2">
        <v>-46372.61</v>
      </c>
      <c r="F1743" s="2" t="s">
        <v>69</v>
      </c>
    </row>
    <row r="1744">
      <c r="A1744" s="2" t="s">
        <v>6687</v>
      </c>
      <c r="B1744" s="2" t="s">
        <v>15285</v>
      </c>
      <c r="C1744" s="2">
        <v>-50.25</v>
      </c>
      <c r="D1744" s="2" t="s">
        <v>69</v>
      </c>
      <c r="E1744" s="2">
        <v>-34119.52</v>
      </c>
      <c r="F1744" s="2" t="s">
        <v>69</v>
      </c>
    </row>
    <row r="1745">
      <c r="A1745" s="2" t="s">
        <v>15286</v>
      </c>
      <c r="B1745" s="2" t="s">
        <v>15287</v>
      </c>
      <c r="C1745" s="2">
        <v>-10792.44</v>
      </c>
      <c r="D1745" s="2" t="s">
        <v>69</v>
      </c>
      <c r="E1745" s="2">
        <v>-46839.2</v>
      </c>
      <c r="F1745" s="2" t="s">
        <v>69</v>
      </c>
    </row>
    <row r="1746">
      <c r="A1746" s="2" t="s">
        <v>9927</v>
      </c>
      <c r="B1746" s="2" t="s">
        <v>15121</v>
      </c>
      <c r="C1746" s="2">
        <v>-2647.5</v>
      </c>
      <c r="D1746" s="2" t="s">
        <v>69</v>
      </c>
      <c r="E1746" s="2">
        <v>-43154.28</v>
      </c>
      <c r="F1746" s="2" t="s">
        <v>69</v>
      </c>
    </row>
    <row r="1747">
      <c r="A1747" s="2" t="s">
        <v>15122</v>
      </c>
      <c r="B1747" s="2" t="s">
        <v>15123</v>
      </c>
      <c r="C1747" s="2">
        <v>-2391.28</v>
      </c>
      <c r="D1747" s="2" t="s">
        <v>69</v>
      </c>
      <c r="E1747" s="2">
        <v>-46271.17</v>
      </c>
      <c r="F1747" s="2" t="s">
        <v>69</v>
      </c>
    </row>
    <row r="1748">
      <c r="A1748" s="2" t="s">
        <v>15126</v>
      </c>
      <c r="B1748" s="2" t="s">
        <v>15127</v>
      </c>
      <c r="C1748" s="2">
        <v>-3584.33</v>
      </c>
      <c r="D1748" s="2" t="s">
        <v>69</v>
      </c>
      <c r="E1748" s="2">
        <v>-44732.39</v>
      </c>
      <c r="F1748" s="2" t="s">
        <v>69</v>
      </c>
    </row>
    <row r="1749">
      <c r="A1749" s="2" t="s">
        <v>10055</v>
      </c>
      <c r="B1749" s="2" t="s">
        <v>15129</v>
      </c>
      <c r="C1749" s="2">
        <v>-1882.83</v>
      </c>
      <c r="D1749" s="2" t="s">
        <v>69</v>
      </c>
      <c r="E1749" s="2">
        <v>-34644.04</v>
      </c>
      <c r="F1749" s="2" t="s">
        <v>69</v>
      </c>
    </row>
    <row r="1750">
      <c r="A1750" s="2" t="s">
        <v>15130</v>
      </c>
      <c r="B1750" s="2" t="s">
        <v>15131</v>
      </c>
      <c r="C1750" s="2">
        <v>-490.33</v>
      </c>
      <c r="D1750" s="2" t="s">
        <v>69</v>
      </c>
      <c r="E1750" s="2">
        <v>-45953.69</v>
      </c>
      <c r="F1750" s="2" t="s">
        <v>69</v>
      </c>
    </row>
    <row r="1751">
      <c r="A1751" s="2" t="s">
        <v>15288</v>
      </c>
      <c r="B1751" s="2" t="s">
        <v>15289</v>
      </c>
      <c r="C1751" s="2">
        <v>-3575.16</v>
      </c>
      <c r="D1751" s="2" t="s">
        <v>69</v>
      </c>
      <c r="E1751" s="2">
        <v>-28458.3</v>
      </c>
      <c r="F1751" s="2" t="s">
        <v>69</v>
      </c>
    </row>
    <row r="1752">
      <c r="A1752" s="2" t="s">
        <v>15290</v>
      </c>
      <c r="B1752" s="2" t="s">
        <v>15291</v>
      </c>
      <c r="C1752" s="2">
        <v>-301.09</v>
      </c>
      <c r="D1752" s="2" t="s">
        <v>69</v>
      </c>
      <c r="E1752" s="2">
        <v>-34119.52</v>
      </c>
      <c r="F1752" s="2" t="s">
        <v>69</v>
      </c>
    </row>
    <row r="1753">
      <c r="A1753" s="2" t="s">
        <v>15134</v>
      </c>
      <c r="B1753" s="2" t="s">
        <v>15135</v>
      </c>
      <c r="C1753" s="2">
        <v>-577.92</v>
      </c>
      <c r="D1753" s="2" t="s">
        <v>69</v>
      </c>
      <c r="E1753" s="2">
        <v>-46233.88</v>
      </c>
      <c r="F1753" s="2" t="s">
        <v>69</v>
      </c>
    </row>
    <row r="1754">
      <c r="A1754" s="2" t="s">
        <v>12050</v>
      </c>
      <c r="B1754" s="2" t="s">
        <v>15292</v>
      </c>
      <c r="C1754" s="2">
        <v>-424.65</v>
      </c>
      <c r="D1754" s="2" t="s">
        <v>69</v>
      </c>
      <c r="E1754" s="2">
        <v>-46690.68</v>
      </c>
      <c r="F1754" s="2" t="s">
        <v>69</v>
      </c>
    </row>
    <row r="1755">
      <c r="A1755" s="2" t="s">
        <v>15136</v>
      </c>
      <c r="B1755" s="2" t="s">
        <v>15137</v>
      </c>
      <c r="C1755" s="2">
        <v>-1913.91</v>
      </c>
      <c r="D1755" s="2" t="s">
        <v>69</v>
      </c>
      <c r="E1755" s="2">
        <v>-47139.53</v>
      </c>
      <c r="F1755" s="2" t="s">
        <v>69</v>
      </c>
    </row>
    <row r="1756">
      <c r="A1756" s="2" t="s">
        <v>15138</v>
      </c>
      <c r="B1756" s="2" t="s">
        <v>15139</v>
      </c>
      <c r="C1756" s="2">
        <v>-5259.87</v>
      </c>
      <c r="D1756" s="2" t="s">
        <v>69</v>
      </c>
      <c r="E1756" s="2">
        <v>-45655.68</v>
      </c>
      <c r="F1756" s="2" t="s">
        <v>69</v>
      </c>
    </row>
    <row r="1757">
      <c r="A1757" s="2" t="s">
        <v>15140</v>
      </c>
      <c r="B1757" s="2" t="s">
        <v>15141</v>
      </c>
      <c r="C1757" s="2">
        <v>-1492.95</v>
      </c>
      <c r="D1757" s="2" t="s">
        <v>69</v>
      </c>
      <c r="E1757" s="2">
        <v>-51805.29</v>
      </c>
      <c r="F1757" s="2" t="s">
        <v>69</v>
      </c>
    </row>
    <row r="1758">
      <c r="A1758" s="2" t="s">
        <v>10149</v>
      </c>
      <c r="B1758" s="2" t="s">
        <v>15144</v>
      </c>
      <c r="C1758" s="2">
        <v>-1769.55</v>
      </c>
      <c r="D1758" s="2" t="s">
        <v>69</v>
      </c>
      <c r="E1758" s="2">
        <v>-45884.42</v>
      </c>
      <c r="F1758" s="2" t="s">
        <v>69</v>
      </c>
    </row>
    <row r="1759">
      <c r="A1759" s="2" t="s">
        <v>10171</v>
      </c>
      <c r="B1759" s="2" t="s">
        <v>15147</v>
      </c>
      <c r="C1759" s="2">
        <v>-1834.77</v>
      </c>
      <c r="D1759" s="2" t="s">
        <v>69</v>
      </c>
      <c r="E1759" s="2">
        <v>-45594.06</v>
      </c>
      <c r="F1759" s="2" t="s">
        <v>69</v>
      </c>
    </row>
    <row r="1760">
      <c r="A1760" s="2" t="s">
        <v>15148</v>
      </c>
      <c r="B1760" s="2" t="s">
        <v>15149</v>
      </c>
      <c r="C1760" s="2">
        <v>-193.65</v>
      </c>
      <c r="D1760" s="2" t="s">
        <v>69</v>
      </c>
      <c r="E1760" s="2">
        <v>-47211.81</v>
      </c>
      <c r="F1760" s="2" t="s">
        <v>69</v>
      </c>
    </row>
    <row r="1761">
      <c r="A1761" s="2" t="s">
        <v>12091</v>
      </c>
      <c r="B1761" s="2" t="s">
        <v>15150</v>
      </c>
      <c r="C1761" s="2">
        <v>-779.43</v>
      </c>
      <c r="D1761" s="2" t="s">
        <v>69</v>
      </c>
      <c r="E1761" s="2">
        <v>-46999.92</v>
      </c>
      <c r="F1761" s="2" t="s">
        <v>69</v>
      </c>
    </row>
    <row r="1762">
      <c r="A1762" s="2" t="s">
        <v>15154</v>
      </c>
      <c r="B1762" s="2" t="s">
        <v>15155</v>
      </c>
      <c r="C1762" s="2">
        <v>-1279.43</v>
      </c>
      <c r="D1762" s="2" t="s">
        <v>69</v>
      </c>
      <c r="E1762" s="2">
        <v>-48183.15</v>
      </c>
      <c r="F1762" s="2" t="s">
        <v>69</v>
      </c>
    </row>
    <row r="1763">
      <c r="A1763" s="2" t="s">
        <v>10251</v>
      </c>
      <c r="B1763" s="2" t="s">
        <v>15156</v>
      </c>
      <c r="C1763" s="2">
        <v>-1677.37</v>
      </c>
      <c r="D1763" s="2" t="s">
        <v>69</v>
      </c>
      <c r="E1763" s="2">
        <v>-49012.65</v>
      </c>
      <c r="F1763" s="2" t="s">
        <v>69</v>
      </c>
    </row>
    <row r="1764">
      <c r="A1764" s="2" t="s">
        <v>10253</v>
      </c>
      <c r="B1764" s="2" t="s">
        <v>15157</v>
      </c>
      <c r="C1764" s="2">
        <v>-869.89</v>
      </c>
      <c r="D1764" s="2" t="s">
        <v>69</v>
      </c>
      <c r="E1764" s="2">
        <v>-48522.23</v>
      </c>
      <c r="F1764" s="2" t="s">
        <v>69</v>
      </c>
    </row>
    <row r="1765">
      <c r="A1765" s="2" t="s">
        <v>10259</v>
      </c>
      <c r="B1765" s="2" t="s">
        <v>15158</v>
      </c>
      <c r="C1765" s="2">
        <v>-1484.25</v>
      </c>
      <c r="D1765" s="2" t="s">
        <v>69</v>
      </c>
      <c r="E1765" s="2">
        <v>-45699.96</v>
      </c>
      <c r="F1765" s="2" t="s">
        <v>69</v>
      </c>
    </row>
    <row r="1766">
      <c r="A1766" s="2" t="s">
        <v>12115</v>
      </c>
      <c r="B1766" s="2" t="s">
        <v>15159</v>
      </c>
      <c r="C1766" s="2">
        <v>-299.36</v>
      </c>
      <c r="D1766" s="2" t="s">
        <v>69</v>
      </c>
      <c r="E1766" s="2">
        <v>-46574.9</v>
      </c>
      <c r="F1766" s="2" t="s">
        <v>69</v>
      </c>
    </row>
    <row r="1767">
      <c r="A1767" s="2" t="s">
        <v>15293</v>
      </c>
      <c r="B1767" s="2" t="s">
        <v>15294</v>
      </c>
      <c r="C1767" s="2">
        <v>-2647.8</v>
      </c>
      <c r="D1767" s="2" t="s">
        <v>69</v>
      </c>
      <c r="E1767" s="2">
        <v>-45462.69</v>
      </c>
      <c r="F1767" s="2" t="s">
        <v>69</v>
      </c>
    </row>
    <row r="1768">
      <c r="A1768" s="2" t="s">
        <v>15161</v>
      </c>
      <c r="B1768" s="2" t="s">
        <v>15162</v>
      </c>
      <c r="C1768" s="2">
        <v>-2432.59</v>
      </c>
      <c r="D1768" s="2" t="s">
        <v>69</v>
      </c>
      <c r="E1768" s="2">
        <v>-45854.39</v>
      </c>
      <c r="F1768" s="2" t="s">
        <v>69</v>
      </c>
    </row>
    <row r="1769">
      <c r="A1769" s="2" t="s">
        <v>15169</v>
      </c>
      <c r="B1769" s="2" t="s">
        <v>15170</v>
      </c>
      <c r="C1769" s="2">
        <v>-3219.87</v>
      </c>
      <c r="D1769" s="2" t="s">
        <v>69</v>
      </c>
      <c r="E1769" s="2">
        <v>-45561.22</v>
      </c>
      <c r="F1769" s="2" t="s">
        <v>69</v>
      </c>
    </row>
    <row r="1770">
      <c r="A1770" s="2" t="s">
        <v>10375</v>
      </c>
      <c r="B1770" s="2" t="s">
        <v>15171</v>
      </c>
      <c r="C1770" s="2">
        <v>-1738.66</v>
      </c>
      <c r="D1770" s="2" t="s">
        <v>69</v>
      </c>
      <c r="E1770" s="2">
        <v>-45744.14</v>
      </c>
      <c r="F1770" s="2" t="s">
        <v>69</v>
      </c>
    </row>
    <row r="1771">
      <c r="A1771" s="2" t="s">
        <v>10429</v>
      </c>
      <c r="B1771" s="2" t="s">
        <v>15295</v>
      </c>
      <c r="C1771" s="2">
        <v>-704.66</v>
      </c>
      <c r="D1771" s="2" t="s">
        <v>69</v>
      </c>
      <c r="E1771" s="2">
        <v>-34119.52</v>
      </c>
      <c r="F1771" s="2" t="s">
        <v>69</v>
      </c>
    </row>
    <row r="1772">
      <c r="A1772" s="2" t="s">
        <v>15172</v>
      </c>
      <c r="B1772" s="2" t="s">
        <v>15173</v>
      </c>
      <c r="C1772" s="2">
        <v>-10274.71</v>
      </c>
      <c r="D1772" s="2" t="s">
        <v>69</v>
      </c>
      <c r="E1772" s="2">
        <v>-46441.69</v>
      </c>
      <c r="F1772" s="2" t="s">
        <v>69</v>
      </c>
    </row>
    <row r="1773">
      <c r="A1773" s="2" t="s">
        <v>15296</v>
      </c>
      <c r="B1773" s="2" t="s">
        <v>15297</v>
      </c>
      <c r="C1773" s="2">
        <v>-290.18</v>
      </c>
      <c r="D1773" s="2" t="s">
        <v>69</v>
      </c>
      <c r="E1773" s="2">
        <v>-11694.37</v>
      </c>
      <c r="F1773" s="2" t="s">
        <v>69</v>
      </c>
    </row>
    <row r="1774">
      <c r="A1774" s="2" t="s">
        <v>15174</v>
      </c>
      <c r="B1774" s="2" t="s">
        <v>15175</v>
      </c>
      <c r="C1774" s="2">
        <v>-415.69</v>
      </c>
      <c r="D1774" s="2" t="s">
        <v>69</v>
      </c>
      <c r="E1774" s="2">
        <v>-47845.9</v>
      </c>
      <c r="F1774" s="2" t="s">
        <v>69</v>
      </c>
    </row>
    <row r="1775">
      <c r="A1775" s="2" t="s">
        <v>10471</v>
      </c>
      <c r="B1775" s="2" t="s">
        <v>15176</v>
      </c>
      <c r="C1775" s="2">
        <v>-3191.63</v>
      </c>
      <c r="D1775" s="2" t="s">
        <v>69</v>
      </c>
      <c r="E1775" s="2">
        <v>-45640.37</v>
      </c>
      <c r="F1775" s="2" t="s">
        <v>69</v>
      </c>
    </row>
    <row r="1776">
      <c r="A1776" s="2" t="s">
        <v>10499</v>
      </c>
      <c r="B1776" s="2" t="s">
        <v>15179</v>
      </c>
      <c r="C1776" s="2">
        <v>-1869.63</v>
      </c>
      <c r="D1776" s="2" t="s">
        <v>69</v>
      </c>
      <c r="E1776" s="2">
        <v>-44871.13</v>
      </c>
      <c r="F1776" s="2" t="s">
        <v>69</v>
      </c>
    </row>
    <row r="1777">
      <c r="A1777" s="2" t="s">
        <v>10562</v>
      </c>
      <c r="B1777" s="2" t="s">
        <v>15298</v>
      </c>
      <c r="C1777" s="2">
        <v>-1017.95</v>
      </c>
      <c r="D1777" s="2" t="s">
        <v>69</v>
      </c>
      <c r="E1777" s="2">
        <v>-45878.8</v>
      </c>
      <c r="F1777" s="2" t="s">
        <v>69</v>
      </c>
    </row>
    <row r="1778">
      <c r="A1778" s="2" t="s">
        <v>15180</v>
      </c>
      <c r="B1778" s="2" t="s">
        <v>15181</v>
      </c>
      <c r="C1778" s="2">
        <v>-2314.23</v>
      </c>
      <c r="D1778" s="2" t="s">
        <v>69</v>
      </c>
      <c r="E1778" s="2">
        <v>-45613.54</v>
      </c>
      <c r="F1778" s="2" t="s">
        <v>69</v>
      </c>
    </row>
    <row r="1779">
      <c r="A1779" s="2" t="s">
        <v>15299</v>
      </c>
      <c r="B1779" s="2" t="s">
        <v>15300</v>
      </c>
      <c r="C1779" s="2">
        <v>-1145.72</v>
      </c>
      <c r="D1779" s="2" t="s">
        <v>69</v>
      </c>
      <c r="E1779" s="2">
        <v>-34119.52</v>
      </c>
      <c r="F1779" s="2" t="s">
        <v>69</v>
      </c>
    </row>
    <row r="1780">
      <c r="A1780" s="2" t="s">
        <v>10570</v>
      </c>
      <c r="B1780" s="2" t="s">
        <v>15184</v>
      </c>
      <c r="C1780" s="2">
        <v>-932.84</v>
      </c>
      <c r="D1780" s="2" t="s">
        <v>69</v>
      </c>
      <c r="E1780" s="2">
        <v>-46492.84</v>
      </c>
      <c r="F1780" s="2" t="s">
        <v>69</v>
      </c>
    </row>
    <row r="1781">
      <c r="A1781" s="2" t="s">
        <v>15185</v>
      </c>
      <c r="B1781" s="2" t="s">
        <v>15186</v>
      </c>
      <c r="C1781" s="2">
        <v>-1473.48</v>
      </c>
      <c r="D1781" s="2" t="s">
        <v>69</v>
      </c>
      <c r="E1781" s="2">
        <v>-45707.42</v>
      </c>
      <c r="F1781" s="2" t="s">
        <v>69</v>
      </c>
    </row>
    <row r="1782">
      <c r="A1782" s="2" t="s">
        <v>10576</v>
      </c>
      <c r="B1782" s="2" t="s">
        <v>15301</v>
      </c>
      <c r="C1782" s="2">
        <v>-522.28</v>
      </c>
      <c r="D1782" s="2" t="s">
        <v>69</v>
      </c>
      <c r="E1782" s="2">
        <v>-16864.3</v>
      </c>
      <c r="F1782" s="2" t="s">
        <v>69</v>
      </c>
    </row>
    <row r="1783">
      <c r="A1783" s="2" t="s">
        <v>15302</v>
      </c>
      <c r="B1783" s="2" t="s">
        <v>15303</v>
      </c>
      <c r="C1783" s="2">
        <v>-4182.55</v>
      </c>
      <c r="D1783" s="2" t="s">
        <v>69</v>
      </c>
      <c r="E1783" s="2">
        <v>-25053.47</v>
      </c>
      <c r="F1783" s="2" t="s">
        <v>69</v>
      </c>
    </row>
    <row r="1784">
      <c r="A1784" s="2" t="s">
        <v>15304</v>
      </c>
      <c r="B1784" s="2" t="s">
        <v>15305</v>
      </c>
      <c r="C1784" s="2">
        <v>-289.01</v>
      </c>
      <c r="D1784" s="2" t="s">
        <v>69</v>
      </c>
      <c r="E1784" s="2">
        <v>-46233.39</v>
      </c>
      <c r="F1784" s="2" t="s">
        <v>69</v>
      </c>
    </row>
    <row r="1785">
      <c r="A1785" s="2" t="s">
        <v>7067</v>
      </c>
      <c r="B1785" s="2" t="s">
        <v>15187</v>
      </c>
      <c r="C1785" s="2">
        <v>-977.53</v>
      </c>
      <c r="D1785" s="2" t="s">
        <v>69</v>
      </c>
      <c r="E1785" s="2">
        <v>-45621.48</v>
      </c>
      <c r="F1785" s="2" t="s">
        <v>69</v>
      </c>
    </row>
    <row r="1786">
      <c r="A1786" s="2" t="s">
        <v>15188</v>
      </c>
      <c r="B1786" s="2" t="s">
        <v>15189</v>
      </c>
      <c r="C1786" s="2">
        <v>-740.47</v>
      </c>
      <c r="D1786" s="2" t="s">
        <v>69</v>
      </c>
      <c r="E1786" s="2">
        <v>-45538.65</v>
      </c>
      <c r="F1786" s="2" t="s">
        <v>69</v>
      </c>
    </row>
    <row r="1787">
      <c r="A1787" s="2" t="s">
        <v>15192</v>
      </c>
      <c r="B1787" s="2" t="s">
        <v>15193</v>
      </c>
      <c r="C1787" s="2">
        <v>-147.25</v>
      </c>
      <c r="D1787" s="2" t="s">
        <v>69</v>
      </c>
      <c r="E1787" s="2">
        <v>-46489.45</v>
      </c>
      <c r="F1787" s="2" t="s">
        <v>69</v>
      </c>
    </row>
    <row r="1788">
      <c r="A1788" s="2" t="s">
        <v>10630</v>
      </c>
      <c r="B1788" s="2" t="s">
        <v>15194</v>
      </c>
      <c r="C1788" s="2">
        <v>-179.96</v>
      </c>
      <c r="D1788" s="2" t="s">
        <v>69</v>
      </c>
      <c r="E1788" s="2">
        <v>-46121.98</v>
      </c>
      <c r="F1788" s="2" t="s">
        <v>69</v>
      </c>
    </row>
    <row r="1789">
      <c r="A1789" s="2" t="s">
        <v>15195</v>
      </c>
      <c r="B1789" s="2" t="s">
        <v>15196</v>
      </c>
      <c r="C1789" s="2">
        <v>-1978.17</v>
      </c>
      <c r="D1789" s="2" t="s">
        <v>69</v>
      </c>
      <c r="E1789" s="2">
        <v>-45438.47</v>
      </c>
      <c r="F1789" s="2" t="s">
        <v>69</v>
      </c>
    </row>
    <row r="1790">
      <c r="A1790" s="2" t="s">
        <v>10660</v>
      </c>
      <c r="B1790" s="2" t="s">
        <v>15197</v>
      </c>
      <c r="C1790" s="2">
        <v>-481.76</v>
      </c>
      <c r="D1790" s="2" t="s">
        <v>69</v>
      </c>
      <c r="E1790" s="2">
        <v>-18133.36</v>
      </c>
      <c r="F1790" s="2" t="s">
        <v>69</v>
      </c>
    </row>
    <row r="1791">
      <c r="A1791" s="2" t="s">
        <v>15198</v>
      </c>
      <c r="B1791" s="2" t="s">
        <v>15199</v>
      </c>
      <c r="C1791" s="2">
        <v>-1644.59</v>
      </c>
      <c r="D1791" s="2" t="s">
        <v>69</v>
      </c>
      <c r="E1791" s="2">
        <v>-45834.72</v>
      </c>
      <c r="F1791" s="2" t="s">
        <v>69</v>
      </c>
    </row>
    <row r="1792">
      <c r="A1792" s="2" t="s">
        <v>10670</v>
      </c>
      <c r="B1792" s="2" t="s">
        <v>15306</v>
      </c>
      <c r="C1792" s="2">
        <v>-5358.22</v>
      </c>
      <c r="D1792" s="2" t="s">
        <v>69</v>
      </c>
      <c r="E1792" s="2">
        <v>-33220.94</v>
      </c>
      <c r="F1792" s="2" t="s">
        <v>69</v>
      </c>
    </row>
    <row r="1793">
      <c r="A1793" s="2" t="s">
        <v>10680</v>
      </c>
      <c r="B1793" s="2" t="s">
        <v>15200</v>
      </c>
      <c r="C1793" s="2">
        <v>-137.42</v>
      </c>
      <c r="D1793" s="2" t="s">
        <v>69</v>
      </c>
      <c r="E1793" s="2">
        <v>-22019.5</v>
      </c>
      <c r="F1793" s="2" t="s">
        <v>69</v>
      </c>
    </row>
    <row r="1794">
      <c r="A1794" s="2" t="s">
        <v>15201</v>
      </c>
      <c r="B1794" s="2" t="s">
        <v>15202</v>
      </c>
      <c r="C1794" s="2">
        <v>-793.35</v>
      </c>
      <c r="D1794" s="2" t="s">
        <v>69</v>
      </c>
      <c r="E1794" s="2">
        <v>-45926.86</v>
      </c>
      <c r="F1794" s="2" t="s">
        <v>69</v>
      </c>
    </row>
    <row r="1795">
      <c r="A1795" s="2" t="s">
        <v>15203</v>
      </c>
      <c r="B1795" s="2" t="s">
        <v>15204</v>
      </c>
      <c r="C1795" s="2">
        <v>-390.68</v>
      </c>
      <c r="D1795" s="2" t="s">
        <v>69</v>
      </c>
      <c r="E1795" s="2">
        <v>-47749.11</v>
      </c>
      <c r="F1795" s="2" t="s">
        <v>69</v>
      </c>
    </row>
    <row r="1796">
      <c r="A1796" s="2" t="s">
        <v>15307</v>
      </c>
      <c r="B1796" s="2" t="s">
        <v>15308</v>
      </c>
      <c r="C1796" s="2">
        <v>-11809.14</v>
      </c>
      <c r="D1796" s="2" t="s">
        <v>69</v>
      </c>
      <c r="E1796" s="2">
        <v>-31176.14</v>
      </c>
      <c r="F1796" s="2" t="s">
        <v>69</v>
      </c>
    </row>
    <row r="1797">
      <c r="A1797" s="2" t="s">
        <v>15205</v>
      </c>
      <c r="B1797" s="2" t="s">
        <v>15206</v>
      </c>
      <c r="C1797" s="2">
        <v>-2668.82</v>
      </c>
      <c r="D1797" s="2" t="s">
        <v>69</v>
      </c>
      <c r="E1797" s="2">
        <v>-46117.23</v>
      </c>
      <c r="F1797" s="2" t="s">
        <v>69</v>
      </c>
    </row>
  </sheetData>
  <headerFooter/>
</worksheet>
</file>

<file path=xl/worksheets/sheet24.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4"/>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22.517513275146484" customWidth="1"/>
    <col min="7" max="7" width="11.712858200073242"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2.803817749023438"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1731</v>
      </c>
      <c r="B1" s="0">
        <v>-0.000135820546</v>
      </c>
    </row>
    <row r="2">
      <c r="A2" s="8" t="s">
        <v>1720</v>
      </c>
      <c r="B2" s="8">
        <v>44529</v>
      </c>
      <c r="C2" s="9">
        <f>HYPERLINK(CHAR(35)&amp;CELL("address",INDEX(Holdings!AM1:AM2253,SMALL(IF(COUNTIF(Holdings!A1:A2253,A1),MATCH(B1,Holdings!Y1:Y2253,0),""),ROWS($A$1:A1)))),"CFD_EQS FIN LEG GAMESTOP")</f>
      </c>
    </row>
    <row r="3">
      <c r="A3" s="1" t="s">
        <v>5034</v>
      </c>
      <c r="B3" s="1" t="s">
        <v>5035</v>
      </c>
      <c r="C3" s="1" t="s">
        <v>5042</v>
      </c>
      <c r="D3" s="1" t="s">
        <v>5050</v>
      </c>
      <c r="E3" s="1" t="s">
        <v>5051</v>
      </c>
      <c r="F3" s="1" t="s">
        <v>5052</v>
      </c>
      <c r="G3" s="1" t="s">
        <v>5053</v>
      </c>
      <c r="H3" s="1" t="s">
        <v>5054</v>
      </c>
      <c r="I3" s="1" t="s">
        <v>21</v>
      </c>
      <c r="J3" s="1" t="s">
        <v>5055</v>
      </c>
      <c r="K3" s="1" t="s">
        <v>5051</v>
      </c>
      <c r="L3" s="1" t="s">
        <v>5052</v>
      </c>
      <c r="M3" s="1" t="s">
        <v>5053</v>
      </c>
      <c r="N3" s="1" t="s">
        <v>5054</v>
      </c>
      <c r="O3" s="1" t="s">
        <v>21</v>
      </c>
      <c r="P3" s="1" t="s">
        <v>5055</v>
      </c>
      <c r="Q3" s="1" t="s">
        <v>5056</v>
      </c>
      <c r="R3" s="1" t="s">
        <v>5057</v>
      </c>
      <c r="S3" s="1" t="s">
        <v>5058</v>
      </c>
      <c r="T3" s="1" t="s">
        <v>5059</v>
      </c>
      <c r="U3" s="1" t="s">
        <v>5060</v>
      </c>
      <c r="V3" s="1" t="s">
        <v>407</v>
      </c>
      <c r="W3" s="1" t="s">
        <v>21</v>
      </c>
      <c r="X3" s="1" t="s">
        <v>5042</v>
      </c>
    </row>
    <row r="4">
      <c r="A4" s="10" t="s">
        <v>2808</v>
      </c>
      <c r="B4" s="2" t="s">
        <v>17484</v>
      </c>
      <c r="C4" s="2">
        <v>3129.87</v>
      </c>
      <c r="D4" s="10" t="s">
        <v>184</v>
      </c>
      <c r="E4" s="10" t="s">
        <v>5062</v>
      </c>
      <c r="F4" s="2" t="s">
        <v>17485</v>
      </c>
      <c r="G4" s="2">
        <v>0</v>
      </c>
      <c r="H4" s="2">
        <v>0</v>
      </c>
      <c r="I4" s="10" t="s">
        <v>12371</v>
      </c>
      <c r="J4" s="10" t="s">
        <v>7216</v>
      </c>
      <c r="K4" s="10" t="s">
        <v>5062</v>
      </c>
      <c r="L4" s="2" t="s">
        <v>125</v>
      </c>
      <c r="M4" s="2">
        <v>20</v>
      </c>
      <c r="N4" s="2">
        <v>0</v>
      </c>
      <c r="O4" s="10" t="s">
        <v>12371</v>
      </c>
      <c r="P4" s="10" t="s">
        <v>7216</v>
      </c>
      <c r="Q4" s="11">
        <v>46293</v>
      </c>
      <c r="R4" s="2">
        <v>0</v>
      </c>
      <c r="S4" s="10" t="s">
        <v>12371</v>
      </c>
      <c r="T4" s="2">
        <v>0</v>
      </c>
      <c r="U4" s="10" t="s">
        <v>12371</v>
      </c>
      <c r="V4" s="2">
        <v>-45095.79</v>
      </c>
      <c r="W4" s="10" t="s">
        <v>69</v>
      </c>
      <c r="X4" s="2">
        <v>3129.87</v>
      </c>
    </row>
  </sheetData>
  <headerFooter/>
</worksheet>
</file>

<file path=xl/worksheets/sheet25.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N73"/>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2.717317581176758" customWidth="1"/>
    <col min="6" max="6" width="22.717317581176758" customWidth="1"/>
    <col min="7" max="7" width="20.240169525146484" customWidth="1"/>
    <col min="8" max="8" width="24.793832778930664" customWidth="1"/>
    <col min="9" max="9" width="21.683713912963867" customWidth="1"/>
    <col min="10" max="10" width="23.592754364013672" customWidth="1"/>
    <col min="11" max="11" width="20.482635498046875" customWidth="1"/>
    <col min="12" max="12" width="19.995655059814453" customWidth="1"/>
    <col min="13" max="13" width="12.088384628295898" customWidth="1"/>
    <col min="14" max="14" width="27.31671142578125" customWidth="1"/>
  </cols>
  <sheetData>
    <row r="1" hidden="1">
      <c r="A1" s="0" t="s">
        <v>2016</v>
      </c>
      <c r="B1" s="0">
        <v>0.00200349422683</v>
      </c>
    </row>
    <row r="2">
      <c r="A2" s="8" t="s">
        <v>2013</v>
      </c>
      <c r="B2" s="8">
        <v>43917</v>
      </c>
      <c r="C2" s="9">
        <f>HYPERLINK(CHAR(35)&amp;CELL("address",INDEX(Holdings!AM1:AM2253,SMALL(IF(COUNTIF(Holdings!A1:A2253,A1),MATCH(B1,Holdings!Y1:Y2253,0),""),ROWS($A$1:A1)))),"TRS: iShares Edge MSCI Multifactor USA Small-Cap ETF - GS CFD")</f>
      </c>
    </row>
    <row r="3">
      <c r="A3" s="1" t="s">
        <v>5034</v>
      </c>
      <c r="B3" s="1" t="s">
        <v>5035</v>
      </c>
      <c r="C3" s="1" t="s">
        <v>5042</v>
      </c>
      <c r="D3" s="1" t="s">
        <v>5050</v>
      </c>
      <c r="E3" s="1" t="s">
        <v>7227</v>
      </c>
      <c r="F3" s="1" t="s">
        <v>7227</v>
      </c>
      <c r="G3" s="1" t="s">
        <v>5056</v>
      </c>
      <c r="H3" s="1" t="s">
        <v>5057</v>
      </c>
      <c r="I3" s="1" t="s">
        <v>5058</v>
      </c>
      <c r="J3" s="1" t="s">
        <v>5059</v>
      </c>
      <c r="K3" s="1" t="s">
        <v>5060</v>
      </c>
      <c r="L3" s="1" t="s">
        <v>407</v>
      </c>
      <c r="M3" s="1" t="s">
        <v>21</v>
      </c>
      <c r="N3" s="1" t="s">
        <v>5042</v>
      </c>
    </row>
    <row r="4">
      <c r="A4" s="10" t="s">
        <v>2808</v>
      </c>
      <c r="B4" s="2" t="s">
        <v>10756</v>
      </c>
      <c r="C4" s="2">
        <v>-28715.37</v>
      </c>
      <c r="D4" s="10" t="s">
        <v>184</v>
      </c>
      <c r="E4" s="2" t="s">
        <v>7229</v>
      </c>
      <c r="F4" s="2" t="s">
        <v>7229</v>
      </c>
      <c r="G4" s="11">
        <v>43518</v>
      </c>
      <c r="H4" s="2">
        <v>0</v>
      </c>
      <c r="I4" s="10" t="s">
        <v>69</v>
      </c>
      <c r="J4" s="2">
        <v>0</v>
      </c>
      <c r="K4" s="10" t="s">
        <v>69</v>
      </c>
      <c r="L4" s="2">
        <v>27553</v>
      </c>
      <c r="M4" s="10" t="s">
        <v>69</v>
      </c>
      <c r="N4" s="2">
        <v>-28715.37</v>
      </c>
    </row>
    <row r="7">
      <c r="A7" s="12" t="s">
        <v>5065</v>
      </c>
    </row>
    <row r="8">
      <c r="A8" s="1" t="s">
        <v>5066</v>
      </c>
      <c r="B8" s="1" t="s">
        <v>5067</v>
      </c>
      <c r="C8" s="1" t="s">
        <v>5068</v>
      </c>
    </row>
    <row r="9">
      <c r="A9" s="2" t="s">
        <v>17486</v>
      </c>
      <c r="B9" s="2" t="s">
        <v>17487</v>
      </c>
      <c r="C9" s="2"/>
    </row>
    <row r="11">
      <c r="A11" s="1" t="s">
        <v>10</v>
      </c>
      <c r="B11" s="1" t="s">
        <v>5070</v>
      </c>
      <c r="C11" s="1" t="s">
        <v>407</v>
      </c>
      <c r="D11" s="1" t="s">
        <v>21</v>
      </c>
      <c r="E11" s="1" t="s">
        <v>23</v>
      </c>
      <c r="F11" s="1" t="s">
        <v>5071</v>
      </c>
    </row>
    <row r="12">
      <c r="A12" s="2" t="s">
        <v>10810</v>
      </c>
      <c r="B12" s="2" t="s">
        <v>10811</v>
      </c>
      <c r="C12" s="2">
        <v>29</v>
      </c>
      <c r="D12" s="2" t="s">
        <v>69</v>
      </c>
      <c r="E12" s="2">
        <v>5118.21</v>
      </c>
      <c r="F12" s="2" t="s">
        <v>69</v>
      </c>
    </row>
    <row r="13">
      <c r="A13" s="2" t="s">
        <v>10851</v>
      </c>
      <c r="B13" s="2" t="s">
        <v>10852</v>
      </c>
      <c r="C13" s="2">
        <v>62</v>
      </c>
      <c r="D13" s="2" t="s">
        <v>69</v>
      </c>
      <c r="E13" s="2">
        <v>7376.76</v>
      </c>
      <c r="F13" s="2" t="s">
        <v>69</v>
      </c>
    </row>
    <row r="14">
      <c r="A14" s="2" t="s">
        <v>7739</v>
      </c>
      <c r="B14" s="2" t="s">
        <v>7740</v>
      </c>
      <c r="C14" s="2">
        <v>272</v>
      </c>
      <c r="D14" s="2" t="s">
        <v>69</v>
      </c>
      <c r="E14" s="2">
        <v>5429.12</v>
      </c>
      <c r="F14" s="2" t="s">
        <v>69</v>
      </c>
    </row>
    <row r="15">
      <c r="A15" s="2" t="s">
        <v>15796</v>
      </c>
      <c r="B15" s="2" t="s">
        <v>17488</v>
      </c>
      <c r="C15" s="2">
        <v>22</v>
      </c>
      <c r="D15" s="2" t="s">
        <v>69</v>
      </c>
      <c r="E15" s="2">
        <v>5883.68</v>
      </c>
      <c r="F15" s="2" t="s">
        <v>69</v>
      </c>
    </row>
    <row r="16">
      <c r="A16" s="2" t="s">
        <v>17489</v>
      </c>
      <c r="B16" s="2" t="s">
        <v>17490</v>
      </c>
      <c r="C16" s="2">
        <v>17</v>
      </c>
      <c r="D16" s="2" t="s">
        <v>69</v>
      </c>
      <c r="E16" s="2">
        <v>462.4</v>
      </c>
      <c r="F16" s="2" t="s">
        <v>69</v>
      </c>
    </row>
    <row r="17">
      <c r="A17" s="2" t="s">
        <v>17491</v>
      </c>
      <c r="B17" s="2" t="s">
        <v>17492</v>
      </c>
      <c r="C17" s="2">
        <v>3011</v>
      </c>
      <c r="D17" s="2" t="s">
        <v>69</v>
      </c>
      <c r="E17" s="2">
        <v>83495.03</v>
      </c>
      <c r="F17" s="2" t="s">
        <v>69</v>
      </c>
    </row>
    <row r="18">
      <c r="A18" s="2" t="s">
        <v>17041</v>
      </c>
      <c r="B18" s="2" t="s">
        <v>17493</v>
      </c>
      <c r="C18" s="2">
        <v>105</v>
      </c>
      <c r="D18" s="2" t="s">
        <v>69</v>
      </c>
      <c r="E18" s="2">
        <v>408.45</v>
      </c>
      <c r="F18" s="2" t="s">
        <v>69</v>
      </c>
    </row>
    <row r="19">
      <c r="A19" s="2" t="s">
        <v>11107</v>
      </c>
      <c r="B19" s="2" t="s">
        <v>11108</v>
      </c>
      <c r="C19" s="2">
        <v>10</v>
      </c>
      <c r="D19" s="2" t="s">
        <v>69</v>
      </c>
      <c r="E19" s="2">
        <v>607.2</v>
      </c>
      <c r="F19" s="2" t="s">
        <v>69</v>
      </c>
    </row>
    <row r="20">
      <c r="A20" s="2" t="s">
        <v>17494</v>
      </c>
      <c r="B20" s="2" t="s">
        <v>17495</v>
      </c>
      <c r="C20" s="2">
        <v>4462</v>
      </c>
      <c r="D20" s="2" t="s">
        <v>69</v>
      </c>
      <c r="E20" s="2">
        <v>190304.3</v>
      </c>
      <c r="F20" s="2" t="s">
        <v>69</v>
      </c>
    </row>
    <row r="21">
      <c r="A21" s="2" t="s">
        <v>8290</v>
      </c>
      <c r="B21" s="2" t="s">
        <v>8291</v>
      </c>
      <c r="C21" s="2">
        <v>30</v>
      </c>
      <c r="D21" s="2" t="s">
        <v>69</v>
      </c>
      <c r="E21" s="2">
        <v>828.3</v>
      </c>
      <c r="F21" s="2" t="s">
        <v>69</v>
      </c>
    </row>
    <row r="22">
      <c r="A22" s="2" t="s">
        <v>8362</v>
      </c>
      <c r="B22" s="2" t="s">
        <v>8363</v>
      </c>
      <c r="C22" s="2">
        <v>5369</v>
      </c>
      <c r="D22" s="2" t="s">
        <v>69</v>
      </c>
      <c r="E22" s="2">
        <v>49770.63</v>
      </c>
      <c r="F22" s="2" t="s">
        <v>69</v>
      </c>
    </row>
    <row r="23">
      <c r="A23" s="2" t="s">
        <v>8408</v>
      </c>
      <c r="B23" s="2" t="s">
        <v>8409</v>
      </c>
      <c r="C23" s="2">
        <v>279</v>
      </c>
      <c r="D23" s="2" t="s">
        <v>69</v>
      </c>
      <c r="E23" s="2">
        <v>5655.33</v>
      </c>
      <c r="F23" s="2" t="s">
        <v>69</v>
      </c>
    </row>
    <row r="24">
      <c r="A24" s="2" t="s">
        <v>62</v>
      </c>
      <c r="B24" s="2" t="s">
        <v>8472</v>
      </c>
      <c r="C24" s="2">
        <v>1966</v>
      </c>
      <c r="D24" s="2" t="s">
        <v>69</v>
      </c>
      <c r="E24" s="2">
        <v>7549.44</v>
      </c>
      <c r="F24" s="2" t="s">
        <v>69</v>
      </c>
    </row>
    <row r="25">
      <c r="A25" s="2" t="s">
        <v>17496</v>
      </c>
      <c r="B25" s="2" t="s">
        <v>17497</v>
      </c>
      <c r="C25" s="2">
        <v>1499</v>
      </c>
      <c r="D25" s="2" t="s">
        <v>69</v>
      </c>
      <c r="E25" s="2">
        <v>25213.18</v>
      </c>
      <c r="F25" s="2" t="s">
        <v>69</v>
      </c>
    </row>
    <row r="26">
      <c r="A26" s="2" t="s">
        <v>17498</v>
      </c>
      <c r="B26" s="2" t="s">
        <v>6128</v>
      </c>
      <c r="C26" s="2">
        <v>1445</v>
      </c>
      <c r="D26" s="2" t="s">
        <v>69</v>
      </c>
      <c r="E26" s="2">
        <v>36515.15</v>
      </c>
      <c r="F26" s="2" t="s">
        <v>69</v>
      </c>
    </row>
    <row r="27">
      <c r="A27" s="2" t="s">
        <v>9128</v>
      </c>
      <c r="B27" s="2" t="s">
        <v>9129</v>
      </c>
      <c r="C27" s="2">
        <v>259</v>
      </c>
      <c r="D27" s="2" t="s">
        <v>69</v>
      </c>
      <c r="E27" s="2">
        <v>18961.39</v>
      </c>
      <c r="F27" s="2" t="s">
        <v>69</v>
      </c>
    </row>
    <row r="28">
      <c r="A28" s="2" t="s">
        <v>17499</v>
      </c>
      <c r="B28" s="2" t="s">
        <v>17500</v>
      </c>
      <c r="C28" s="2">
        <v>56</v>
      </c>
      <c r="D28" s="2" t="s">
        <v>69</v>
      </c>
      <c r="E28" s="2">
        <v>4785.76</v>
      </c>
      <c r="F28" s="2" t="s">
        <v>69</v>
      </c>
    </row>
    <row r="29">
      <c r="A29" s="2" t="s">
        <v>9148</v>
      </c>
      <c r="B29" s="2" t="s">
        <v>9149</v>
      </c>
      <c r="C29" s="2">
        <v>19</v>
      </c>
      <c r="D29" s="2" t="s">
        <v>69</v>
      </c>
      <c r="E29" s="2">
        <v>378.67</v>
      </c>
      <c r="F29" s="2" t="s">
        <v>69</v>
      </c>
    </row>
    <row r="30">
      <c r="A30" s="2" t="s">
        <v>11635</v>
      </c>
      <c r="B30" s="2" t="s">
        <v>11636</v>
      </c>
      <c r="C30" s="2">
        <v>164</v>
      </c>
      <c r="D30" s="2" t="s">
        <v>69</v>
      </c>
      <c r="E30" s="2">
        <v>15847.32</v>
      </c>
      <c r="F30" s="2" t="s">
        <v>69</v>
      </c>
    </row>
    <row r="31">
      <c r="A31" s="2" t="s">
        <v>11701</v>
      </c>
      <c r="B31" s="2" t="s">
        <v>11702</v>
      </c>
      <c r="C31" s="2">
        <v>112</v>
      </c>
      <c r="D31" s="2" t="s">
        <v>69</v>
      </c>
      <c r="E31" s="2">
        <v>4998.56</v>
      </c>
      <c r="F31" s="2" t="s">
        <v>69</v>
      </c>
    </row>
    <row r="32">
      <c r="A32" s="2" t="s">
        <v>17300</v>
      </c>
      <c r="B32" s="2" t="s">
        <v>6462</v>
      </c>
      <c r="C32" s="2">
        <v>68</v>
      </c>
      <c r="D32" s="2" t="s">
        <v>69</v>
      </c>
      <c r="E32" s="2">
        <v>5539.28</v>
      </c>
      <c r="F32" s="2" t="s">
        <v>69</v>
      </c>
    </row>
    <row r="33">
      <c r="A33" s="2" t="s">
        <v>17501</v>
      </c>
      <c r="B33" s="2" t="s">
        <v>17502</v>
      </c>
      <c r="C33" s="2">
        <v>1902</v>
      </c>
      <c r="D33" s="2" t="s">
        <v>69</v>
      </c>
      <c r="E33" s="2">
        <v>37488.42</v>
      </c>
      <c r="F33" s="2" t="s">
        <v>69</v>
      </c>
    </row>
    <row r="34">
      <c r="A34" s="2" t="s">
        <v>16483</v>
      </c>
      <c r="B34" s="2" t="s">
        <v>17503</v>
      </c>
      <c r="C34" s="2">
        <v>213</v>
      </c>
      <c r="D34" s="2" t="s">
        <v>69</v>
      </c>
      <c r="E34" s="2">
        <v>4673.22</v>
      </c>
      <c r="F34" s="2" t="s">
        <v>69</v>
      </c>
    </row>
    <row r="35">
      <c r="A35" s="2" t="s">
        <v>9705</v>
      </c>
      <c r="B35" s="2" t="s">
        <v>9706</v>
      </c>
      <c r="C35" s="2">
        <v>1473</v>
      </c>
      <c r="D35" s="2" t="s">
        <v>69</v>
      </c>
      <c r="E35" s="2">
        <v>18824.94</v>
      </c>
      <c r="F35" s="2" t="s">
        <v>69</v>
      </c>
    </row>
    <row r="36">
      <c r="A36" s="2" t="s">
        <v>9736</v>
      </c>
      <c r="B36" s="2" t="s">
        <v>9737</v>
      </c>
      <c r="C36" s="2">
        <v>88</v>
      </c>
      <c r="D36" s="2" t="s">
        <v>69</v>
      </c>
      <c r="E36" s="2">
        <v>4924.48</v>
      </c>
      <c r="F36" s="2" t="s">
        <v>69</v>
      </c>
    </row>
    <row r="37">
      <c r="A37" s="2" t="s">
        <v>9868</v>
      </c>
      <c r="B37" s="2" t="s">
        <v>9869</v>
      </c>
      <c r="C37" s="2">
        <v>62</v>
      </c>
      <c r="D37" s="2" t="s">
        <v>69</v>
      </c>
      <c r="E37" s="2">
        <v>7117.6</v>
      </c>
      <c r="F37" s="2" t="s">
        <v>69</v>
      </c>
    </row>
    <row r="38">
      <c r="A38" s="2" t="s">
        <v>17504</v>
      </c>
      <c r="B38" s="2" t="s">
        <v>17505</v>
      </c>
      <c r="C38" s="2">
        <v>45</v>
      </c>
      <c r="D38" s="2" t="s">
        <v>69</v>
      </c>
      <c r="E38" s="2">
        <v>417.6</v>
      </c>
      <c r="F38" s="2" t="s">
        <v>69</v>
      </c>
    </row>
    <row r="39">
      <c r="A39" s="2" t="s">
        <v>10219</v>
      </c>
      <c r="B39" s="2" t="s">
        <v>10220</v>
      </c>
      <c r="C39" s="2">
        <v>1140</v>
      </c>
      <c r="D39" s="2" t="s">
        <v>69</v>
      </c>
      <c r="E39" s="2">
        <v>47595</v>
      </c>
      <c r="F39" s="2" t="s">
        <v>69</v>
      </c>
    </row>
    <row r="40">
      <c r="A40" s="2" t="s">
        <v>17506</v>
      </c>
      <c r="B40" s="2" t="s">
        <v>17507</v>
      </c>
      <c r="C40" s="2">
        <v>3374</v>
      </c>
      <c r="D40" s="2" t="s">
        <v>69</v>
      </c>
      <c r="E40" s="2">
        <v>26755.82</v>
      </c>
      <c r="F40" s="2" t="s">
        <v>69</v>
      </c>
    </row>
    <row r="42" hidden="1">
      <c r="A42" s="0" t="s">
        <v>2016</v>
      </c>
      <c r="B42" s="0">
        <v>0.00205203715977</v>
      </c>
    </row>
    <row r="43">
      <c r="A43" s="8" t="s">
        <v>2013</v>
      </c>
      <c r="B43" s="8">
        <v>43917</v>
      </c>
      <c r="C43" s="9">
        <f>HYPERLINK(CHAR(35)&amp;CELL("address",INDEX(Holdings!AM1:AM2253,SMALL(IF(COUNTIF(Holdings!A1:A2253,A42),MATCH(B42,Holdings!Y1:Y2253,0),""),ROWS($A$1:A1)))),"TRS: iShares Edge MSCI Multifactor USA Small-Cap ETF- JPM CFD")</f>
      </c>
    </row>
    <row r="44">
      <c r="A44" s="1" t="s">
        <v>5034</v>
      </c>
      <c r="B44" s="1" t="s">
        <v>5035</v>
      </c>
      <c r="C44" s="1" t="s">
        <v>5042</v>
      </c>
      <c r="D44" s="1" t="s">
        <v>5050</v>
      </c>
      <c r="E44" s="1" t="s">
        <v>7227</v>
      </c>
      <c r="F44" s="1" t="s">
        <v>7227</v>
      </c>
      <c r="G44" s="1" t="s">
        <v>5056</v>
      </c>
      <c r="H44" s="1" t="s">
        <v>5057</v>
      </c>
      <c r="I44" s="1" t="s">
        <v>5058</v>
      </c>
      <c r="J44" s="1" t="s">
        <v>5059</v>
      </c>
      <c r="K44" s="1" t="s">
        <v>5060</v>
      </c>
      <c r="L44" s="1" t="s">
        <v>407</v>
      </c>
      <c r="M44" s="1" t="s">
        <v>21</v>
      </c>
      <c r="N44" s="1" t="s">
        <v>5042</v>
      </c>
    </row>
    <row r="45">
      <c r="A45" s="10" t="s">
        <v>2808</v>
      </c>
      <c r="B45" s="2" t="s">
        <v>17508</v>
      </c>
      <c r="C45" s="2">
        <v>15534.42</v>
      </c>
      <c r="D45" s="10" t="s">
        <v>184</v>
      </c>
      <c r="E45" s="2" t="s">
        <v>7229</v>
      </c>
      <c r="F45" s="2" t="s">
        <v>7229</v>
      </c>
      <c r="G45" s="11">
        <v>43504</v>
      </c>
      <c r="H45" s="2">
        <v>0</v>
      </c>
      <c r="I45" s="10" t="s">
        <v>69</v>
      </c>
      <c r="J45" s="2">
        <v>0</v>
      </c>
      <c r="K45" s="10" t="s">
        <v>69</v>
      </c>
      <c r="L45" s="2">
        <v>26571</v>
      </c>
      <c r="M45" s="10" t="s">
        <v>69</v>
      </c>
      <c r="N45" s="2">
        <v>15534.42</v>
      </c>
    </row>
    <row r="48">
      <c r="A48" s="12" t="s">
        <v>5065</v>
      </c>
    </row>
    <row r="49">
      <c r="A49" s="1" t="s">
        <v>5066</v>
      </c>
      <c r="B49" s="1" t="s">
        <v>5067</v>
      </c>
      <c r="C49" s="1" t="s">
        <v>5068</v>
      </c>
    </row>
    <row r="50">
      <c r="A50" s="2" t="s">
        <v>17509</v>
      </c>
      <c r="B50" s="2" t="s">
        <v>17510</v>
      </c>
      <c r="C50" s="2"/>
    </row>
    <row r="52">
      <c r="A52" s="1" t="s">
        <v>10</v>
      </c>
      <c r="B52" s="1" t="s">
        <v>5070</v>
      </c>
      <c r="C52" s="1" t="s">
        <v>407</v>
      </c>
      <c r="D52" s="1" t="s">
        <v>21</v>
      </c>
      <c r="E52" s="1" t="s">
        <v>23</v>
      </c>
      <c r="F52" s="1" t="s">
        <v>5071</v>
      </c>
    </row>
    <row r="53">
      <c r="A53" s="2" t="s">
        <v>7747</v>
      </c>
      <c r="B53" s="2" t="s">
        <v>7748</v>
      </c>
      <c r="C53" s="2">
        <v>101</v>
      </c>
      <c r="D53" s="2" t="s">
        <v>69</v>
      </c>
      <c r="E53" s="2">
        <v>4996.47</v>
      </c>
      <c r="F53" s="2" t="s">
        <v>69</v>
      </c>
    </row>
    <row r="54">
      <c r="A54" s="2" t="s">
        <v>17491</v>
      </c>
      <c r="B54" s="2" t="s">
        <v>17492</v>
      </c>
      <c r="C54" s="2">
        <v>1480</v>
      </c>
      <c r="D54" s="2" t="s">
        <v>69</v>
      </c>
      <c r="E54" s="2">
        <v>41040.4</v>
      </c>
      <c r="F54" s="2" t="s">
        <v>69</v>
      </c>
    </row>
    <row r="55">
      <c r="A55" s="2" t="s">
        <v>10986</v>
      </c>
      <c r="B55" s="2" t="s">
        <v>10987</v>
      </c>
      <c r="C55" s="2">
        <v>17</v>
      </c>
      <c r="D55" s="2" t="s">
        <v>69</v>
      </c>
      <c r="E55" s="2">
        <v>7939.68</v>
      </c>
      <c r="F55" s="2" t="s">
        <v>69</v>
      </c>
    </row>
    <row r="56">
      <c r="A56" s="2" t="s">
        <v>17494</v>
      </c>
      <c r="B56" s="2" t="s">
        <v>17495</v>
      </c>
      <c r="C56" s="2">
        <v>1671</v>
      </c>
      <c r="D56" s="2" t="s">
        <v>69</v>
      </c>
      <c r="E56" s="2">
        <v>71268.15</v>
      </c>
      <c r="F56" s="2" t="s">
        <v>69</v>
      </c>
    </row>
    <row r="57">
      <c r="A57" s="2" t="s">
        <v>8238</v>
      </c>
      <c r="B57" s="2" t="s">
        <v>8239</v>
      </c>
      <c r="C57" s="2">
        <v>80</v>
      </c>
      <c r="D57" s="2" t="s">
        <v>69</v>
      </c>
      <c r="E57" s="2">
        <v>6162.4</v>
      </c>
      <c r="F57" s="2" t="s">
        <v>69</v>
      </c>
    </row>
    <row r="58">
      <c r="A58" s="2" t="s">
        <v>8290</v>
      </c>
      <c r="B58" s="2" t="s">
        <v>8291</v>
      </c>
      <c r="C58" s="2">
        <v>12747</v>
      </c>
      <c r="D58" s="2" t="s">
        <v>69</v>
      </c>
      <c r="E58" s="2">
        <v>351944.67</v>
      </c>
      <c r="F58" s="2" t="s">
        <v>69</v>
      </c>
    </row>
    <row r="59">
      <c r="A59" s="2" t="s">
        <v>15414</v>
      </c>
      <c r="B59" s="2" t="s">
        <v>17511</v>
      </c>
      <c r="C59" s="2">
        <v>101</v>
      </c>
      <c r="D59" s="2" t="s">
        <v>69</v>
      </c>
      <c r="E59" s="2">
        <v>6259.98</v>
      </c>
      <c r="F59" s="2" t="s">
        <v>69</v>
      </c>
    </row>
    <row r="60">
      <c r="A60" s="2" t="s">
        <v>8362</v>
      </c>
      <c r="B60" s="2" t="s">
        <v>8363</v>
      </c>
      <c r="C60" s="2">
        <v>1017</v>
      </c>
      <c r="D60" s="2" t="s">
        <v>69</v>
      </c>
      <c r="E60" s="2">
        <v>9427.59</v>
      </c>
      <c r="F60" s="2" t="s">
        <v>69</v>
      </c>
    </row>
    <row r="61">
      <c r="A61" s="2" t="s">
        <v>62</v>
      </c>
      <c r="B61" s="2" t="s">
        <v>8472</v>
      </c>
      <c r="C61" s="2">
        <v>2700</v>
      </c>
      <c r="D61" s="2" t="s">
        <v>69</v>
      </c>
      <c r="E61" s="2">
        <v>10368</v>
      </c>
      <c r="F61" s="2" t="s">
        <v>69</v>
      </c>
    </row>
    <row r="62">
      <c r="A62" s="2" t="s">
        <v>16106</v>
      </c>
      <c r="B62" s="2" t="s">
        <v>17512</v>
      </c>
      <c r="C62" s="2">
        <v>99</v>
      </c>
      <c r="D62" s="2" t="s">
        <v>69</v>
      </c>
      <c r="E62" s="2">
        <v>604.89</v>
      </c>
      <c r="F62" s="2" t="s">
        <v>69</v>
      </c>
    </row>
    <row r="63">
      <c r="A63" s="2" t="s">
        <v>8593</v>
      </c>
      <c r="B63" s="2" t="s">
        <v>8594</v>
      </c>
      <c r="C63" s="2">
        <v>48</v>
      </c>
      <c r="D63" s="2" t="s">
        <v>69</v>
      </c>
      <c r="E63" s="2">
        <v>5154.72</v>
      </c>
      <c r="F63" s="2" t="s">
        <v>69</v>
      </c>
    </row>
    <row r="64">
      <c r="A64" s="2" t="s">
        <v>17496</v>
      </c>
      <c r="B64" s="2" t="s">
        <v>17497</v>
      </c>
      <c r="C64" s="2">
        <v>992</v>
      </c>
      <c r="D64" s="2" t="s">
        <v>69</v>
      </c>
      <c r="E64" s="2">
        <v>16685.44</v>
      </c>
      <c r="F64" s="2" t="s">
        <v>69</v>
      </c>
    </row>
    <row r="65">
      <c r="A65" s="2" t="s">
        <v>8873</v>
      </c>
      <c r="B65" s="2" t="s">
        <v>8874</v>
      </c>
      <c r="C65" s="2">
        <v>124</v>
      </c>
      <c r="D65" s="2" t="s">
        <v>69</v>
      </c>
      <c r="E65" s="2">
        <v>4822.36</v>
      </c>
      <c r="F65" s="2" t="s">
        <v>69</v>
      </c>
    </row>
    <row r="66">
      <c r="A66" s="2" t="s">
        <v>15053</v>
      </c>
      <c r="B66" s="2" t="s">
        <v>17513</v>
      </c>
      <c r="C66" s="2">
        <v>279</v>
      </c>
      <c r="D66" s="2" t="s">
        <v>69</v>
      </c>
      <c r="E66" s="2">
        <v>4450.05</v>
      </c>
      <c r="F66" s="2" t="s">
        <v>69</v>
      </c>
    </row>
    <row r="67">
      <c r="A67" s="2" t="s">
        <v>9162</v>
      </c>
      <c r="B67" s="2" t="s">
        <v>9163</v>
      </c>
      <c r="C67" s="2">
        <v>47</v>
      </c>
      <c r="D67" s="2" t="s">
        <v>69</v>
      </c>
      <c r="E67" s="2">
        <v>8018.2</v>
      </c>
      <c r="F67" s="2" t="s">
        <v>69</v>
      </c>
    </row>
    <row r="68">
      <c r="A68" s="2" t="s">
        <v>17514</v>
      </c>
      <c r="B68" s="2" t="s">
        <v>17515</v>
      </c>
      <c r="C68" s="2">
        <v>40</v>
      </c>
      <c r="D68" s="2" t="s">
        <v>69</v>
      </c>
      <c r="E68" s="2">
        <v>4836</v>
      </c>
      <c r="F68" s="2" t="s">
        <v>69</v>
      </c>
    </row>
    <row r="69">
      <c r="A69" s="2" t="s">
        <v>17501</v>
      </c>
      <c r="B69" s="2" t="s">
        <v>17502</v>
      </c>
      <c r="C69" s="2">
        <v>185</v>
      </c>
      <c r="D69" s="2" t="s">
        <v>69</v>
      </c>
      <c r="E69" s="2">
        <v>3646.35</v>
      </c>
      <c r="F69" s="2" t="s">
        <v>69</v>
      </c>
    </row>
    <row r="70">
      <c r="A70" s="2" t="s">
        <v>9705</v>
      </c>
      <c r="B70" s="2" t="s">
        <v>9706</v>
      </c>
      <c r="C70" s="2">
        <v>1191</v>
      </c>
      <c r="D70" s="2" t="s">
        <v>69</v>
      </c>
      <c r="E70" s="2">
        <v>15220.98</v>
      </c>
      <c r="F70" s="2" t="s">
        <v>69</v>
      </c>
    </row>
    <row r="71">
      <c r="A71" s="2" t="s">
        <v>10219</v>
      </c>
      <c r="B71" s="2" t="s">
        <v>10220</v>
      </c>
      <c r="C71" s="2">
        <v>938</v>
      </c>
      <c r="D71" s="2" t="s">
        <v>69</v>
      </c>
      <c r="E71" s="2">
        <v>39161.5</v>
      </c>
      <c r="F71" s="2" t="s">
        <v>69</v>
      </c>
    </row>
    <row r="72">
      <c r="A72" s="2" t="s">
        <v>17516</v>
      </c>
      <c r="B72" s="2" t="s">
        <v>17517</v>
      </c>
      <c r="C72" s="2">
        <v>33</v>
      </c>
      <c r="D72" s="2" t="s">
        <v>69</v>
      </c>
      <c r="E72" s="2">
        <v>4750.02</v>
      </c>
      <c r="F72" s="2" t="s">
        <v>69</v>
      </c>
    </row>
    <row r="73">
      <c r="A73" s="2" t="s">
        <v>17506</v>
      </c>
      <c r="B73" s="2" t="s">
        <v>17507</v>
      </c>
      <c r="C73" s="2">
        <v>2681</v>
      </c>
      <c r="D73" s="2" t="s">
        <v>69</v>
      </c>
      <c r="E73" s="2">
        <v>21260.33</v>
      </c>
      <c r="F73" s="2" t="s">
        <v>69</v>
      </c>
    </row>
  </sheetData>
  <headerFooter/>
</worksheet>
</file>

<file path=xl/worksheets/sheet26.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N220"/>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2.717317581176758" customWidth="1"/>
    <col min="6" max="6" width="22.717317581176758" customWidth="1"/>
    <col min="7" max="7" width="20.240169525146484" customWidth="1"/>
    <col min="8" max="8" width="24.793832778930664" customWidth="1"/>
    <col min="9" max="9" width="21.683713912963867" customWidth="1"/>
    <col min="10" max="10" width="23.592754364013672" customWidth="1"/>
    <col min="11" max="11" width="20.482635498046875" customWidth="1"/>
    <col min="12" max="12" width="19.995655059814453" customWidth="1"/>
    <col min="13" max="13" width="12.088384628295898" customWidth="1"/>
    <col min="14" max="14" width="27.31671142578125" customWidth="1"/>
  </cols>
  <sheetData>
    <row r="1" hidden="1">
      <c r="A1" s="0" t="s">
        <v>2022</v>
      </c>
      <c r="B1" s="0">
        <v>0.0031822578458</v>
      </c>
    </row>
    <row r="2">
      <c r="A2" s="8" t="s">
        <v>2013</v>
      </c>
      <c r="B2" s="8">
        <v>44012</v>
      </c>
      <c r="C2" s="9">
        <f>HYPERLINK(CHAR(35)&amp;CELL("address",INDEX(Holdings!AM1:AM2253,SMALL(IF(COUNTIF(Holdings!A1:A2253,A1),MATCH(B1,Holdings!Y1:Y2253,0),""),ROWS($A$1:A1)))),"TRS: iShares Edge MSCI Multifactor USA Small-Cap ETF- JPM CFD")</f>
      </c>
    </row>
    <row r="3">
      <c r="A3" s="1" t="s">
        <v>5034</v>
      </c>
      <c r="B3" s="1" t="s">
        <v>5035</v>
      </c>
      <c r="C3" s="1" t="s">
        <v>5042</v>
      </c>
      <c r="D3" s="1" t="s">
        <v>5050</v>
      </c>
      <c r="E3" s="1" t="s">
        <v>7227</v>
      </c>
      <c r="F3" s="1" t="s">
        <v>7227</v>
      </c>
      <c r="G3" s="1" t="s">
        <v>5056</v>
      </c>
      <c r="H3" s="1" t="s">
        <v>5057</v>
      </c>
      <c r="I3" s="1" t="s">
        <v>5058</v>
      </c>
      <c r="J3" s="1" t="s">
        <v>5059</v>
      </c>
      <c r="K3" s="1" t="s">
        <v>5060</v>
      </c>
      <c r="L3" s="1" t="s">
        <v>407</v>
      </c>
      <c r="M3" s="1" t="s">
        <v>21</v>
      </c>
      <c r="N3" s="1" t="s">
        <v>5042</v>
      </c>
    </row>
    <row r="4">
      <c r="A4" s="10" t="s">
        <v>2808</v>
      </c>
      <c r="B4" s="2" t="s">
        <v>17508</v>
      </c>
      <c r="C4" s="2">
        <v>101980.38</v>
      </c>
      <c r="D4" s="10" t="s">
        <v>184</v>
      </c>
      <c r="E4" s="2" t="s">
        <v>7229</v>
      </c>
      <c r="F4" s="2" t="s">
        <v>7229</v>
      </c>
      <c r="G4" s="11">
        <v>43959</v>
      </c>
      <c r="H4" s="2">
        <v>0</v>
      </c>
      <c r="I4" s="10" t="s">
        <v>69</v>
      </c>
      <c r="J4" s="2">
        <v>0</v>
      </c>
      <c r="K4" s="10" t="s">
        <v>69</v>
      </c>
      <c r="L4" s="2">
        <v>111511</v>
      </c>
      <c r="M4" s="10" t="s">
        <v>69</v>
      </c>
      <c r="N4" s="2">
        <v>101980.38</v>
      </c>
    </row>
    <row r="7">
      <c r="A7" s="12" t="s">
        <v>5065</v>
      </c>
    </row>
    <row r="8">
      <c r="A8" s="1" t="s">
        <v>5066</v>
      </c>
      <c r="B8" s="1" t="s">
        <v>5067</v>
      </c>
      <c r="C8" s="1" t="s">
        <v>5068</v>
      </c>
    </row>
    <row r="9">
      <c r="A9" s="2" t="s">
        <v>17509</v>
      </c>
      <c r="B9" s="2" t="s">
        <v>17510</v>
      </c>
      <c r="C9" s="2"/>
    </row>
    <row r="11">
      <c r="A11" s="1" t="s">
        <v>10</v>
      </c>
      <c r="B11" s="1" t="s">
        <v>5070</v>
      </c>
      <c r="C11" s="1" t="s">
        <v>407</v>
      </c>
      <c r="D11" s="1" t="s">
        <v>21</v>
      </c>
      <c r="E11" s="1" t="s">
        <v>23</v>
      </c>
      <c r="F11" s="1" t="s">
        <v>5071</v>
      </c>
    </row>
    <row r="12">
      <c r="A12" s="2" t="s">
        <v>17518</v>
      </c>
      <c r="B12" s="2" t="s">
        <v>17519</v>
      </c>
      <c r="C12" s="2">
        <v>27</v>
      </c>
      <c r="D12" s="2" t="s">
        <v>69</v>
      </c>
      <c r="E12" s="2">
        <v>86.13</v>
      </c>
      <c r="F12" s="2" t="s">
        <v>69</v>
      </c>
    </row>
    <row r="13">
      <c r="A13" s="2" t="s">
        <v>17520</v>
      </c>
      <c r="B13" s="2" t="s">
        <v>17521</v>
      </c>
      <c r="C13" s="2">
        <v>6</v>
      </c>
      <c r="D13" s="2" t="s">
        <v>69</v>
      </c>
      <c r="E13" s="2">
        <v>117.54</v>
      </c>
      <c r="F13" s="2" t="s">
        <v>69</v>
      </c>
    </row>
    <row r="14">
      <c r="A14" s="2" t="s">
        <v>17522</v>
      </c>
      <c r="B14" s="2" t="s">
        <v>17523</v>
      </c>
      <c r="C14" s="2">
        <v>72</v>
      </c>
      <c r="D14" s="2" t="s">
        <v>69</v>
      </c>
      <c r="E14" s="2">
        <v>555.12</v>
      </c>
      <c r="F14" s="2" t="s">
        <v>69</v>
      </c>
    </row>
    <row r="15">
      <c r="A15" s="2" t="s">
        <v>17524</v>
      </c>
      <c r="B15" s="2" t="s">
        <v>17525</v>
      </c>
      <c r="C15" s="2">
        <v>72</v>
      </c>
      <c r="D15" s="2" t="s">
        <v>69</v>
      </c>
      <c r="E15" s="2">
        <v>711.36</v>
      </c>
      <c r="F15" s="2" t="s">
        <v>69</v>
      </c>
    </row>
    <row r="16">
      <c r="A16" s="2" t="s">
        <v>17526</v>
      </c>
      <c r="B16" s="2" t="s">
        <v>17527</v>
      </c>
      <c r="C16" s="2">
        <v>18</v>
      </c>
      <c r="D16" s="2" t="s">
        <v>69</v>
      </c>
      <c r="E16" s="2">
        <v>366.66</v>
      </c>
      <c r="F16" s="2" t="s">
        <v>69</v>
      </c>
    </row>
    <row r="17">
      <c r="A17" s="2" t="s">
        <v>17528</v>
      </c>
      <c r="B17" s="2" t="s">
        <v>17529</v>
      </c>
      <c r="C17" s="2">
        <v>19785</v>
      </c>
      <c r="D17" s="2" t="s">
        <v>69</v>
      </c>
      <c r="E17" s="2">
        <v>16269.21</v>
      </c>
      <c r="F17" s="2" t="s">
        <v>69</v>
      </c>
    </row>
    <row r="18">
      <c r="A18" s="2" t="s">
        <v>17530</v>
      </c>
      <c r="B18" s="2" t="s">
        <v>7575</v>
      </c>
      <c r="C18" s="2">
        <v>21</v>
      </c>
      <c r="D18" s="2" t="s">
        <v>69</v>
      </c>
      <c r="E18" s="2">
        <v>1239.63</v>
      </c>
      <c r="F18" s="2" t="s">
        <v>69</v>
      </c>
    </row>
    <row r="19">
      <c r="A19" s="2" t="s">
        <v>17531</v>
      </c>
      <c r="B19" s="2" t="s">
        <v>17532</v>
      </c>
      <c r="C19" s="2">
        <v>30</v>
      </c>
      <c r="D19" s="2" t="s">
        <v>69</v>
      </c>
      <c r="E19" s="2">
        <v>1025.7</v>
      </c>
      <c r="F19" s="2" t="s">
        <v>69</v>
      </c>
    </row>
    <row r="20">
      <c r="A20" s="2" t="s">
        <v>17533</v>
      </c>
      <c r="B20" s="2" t="s">
        <v>17534</v>
      </c>
      <c r="C20" s="2">
        <v>24</v>
      </c>
      <c r="D20" s="2" t="s">
        <v>69</v>
      </c>
      <c r="E20" s="2">
        <v>443.04</v>
      </c>
      <c r="F20" s="2" t="s">
        <v>69</v>
      </c>
    </row>
    <row r="21">
      <c r="A21" s="2" t="s">
        <v>17535</v>
      </c>
      <c r="B21" s="2" t="s">
        <v>10925</v>
      </c>
      <c r="C21" s="2">
        <v>12</v>
      </c>
      <c r="D21" s="2" t="s">
        <v>69</v>
      </c>
      <c r="E21" s="2">
        <v>279.36</v>
      </c>
      <c r="F21" s="2" t="s">
        <v>69</v>
      </c>
    </row>
    <row r="22">
      <c r="A22" s="2" t="s">
        <v>17536</v>
      </c>
      <c r="B22" s="2" t="s">
        <v>10957</v>
      </c>
      <c r="C22" s="2">
        <v>15</v>
      </c>
      <c r="D22" s="2" t="s">
        <v>69</v>
      </c>
      <c r="E22" s="2">
        <v>332.55</v>
      </c>
      <c r="F22" s="2" t="s">
        <v>69</v>
      </c>
    </row>
    <row r="23">
      <c r="A23" s="2" t="s">
        <v>17537</v>
      </c>
      <c r="B23" s="2" t="s">
        <v>17492</v>
      </c>
      <c r="C23" s="2">
        <v>4997</v>
      </c>
      <c r="D23" s="2" t="s">
        <v>69</v>
      </c>
      <c r="E23" s="2">
        <v>87397.53</v>
      </c>
      <c r="F23" s="2" t="s">
        <v>69</v>
      </c>
    </row>
    <row r="24">
      <c r="A24" s="2" t="s">
        <v>17538</v>
      </c>
      <c r="B24" s="2" t="s">
        <v>17539</v>
      </c>
      <c r="C24" s="2">
        <v>63</v>
      </c>
      <c r="D24" s="2" t="s">
        <v>69</v>
      </c>
      <c r="E24" s="2">
        <v>650.79</v>
      </c>
      <c r="F24" s="2" t="s">
        <v>69</v>
      </c>
    </row>
    <row r="25">
      <c r="A25" s="2" t="s">
        <v>17540</v>
      </c>
      <c r="B25" s="2" t="s">
        <v>8004</v>
      </c>
      <c r="C25" s="2">
        <v>93</v>
      </c>
      <c r="D25" s="2" t="s">
        <v>69</v>
      </c>
      <c r="E25" s="2">
        <v>1220.16</v>
      </c>
      <c r="F25" s="2" t="s">
        <v>69</v>
      </c>
    </row>
    <row r="26">
      <c r="A26" s="2" t="s">
        <v>17541</v>
      </c>
      <c r="B26" s="2" t="s">
        <v>17542</v>
      </c>
      <c r="C26" s="2">
        <v>2425</v>
      </c>
      <c r="D26" s="2" t="s">
        <v>69</v>
      </c>
      <c r="E26" s="2">
        <v>17266</v>
      </c>
      <c r="F26" s="2" t="s">
        <v>69</v>
      </c>
    </row>
    <row r="27">
      <c r="A27" s="2" t="s">
        <v>17543</v>
      </c>
      <c r="B27" s="2" t="s">
        <v>17544</v>
      </c>
      <c r="C27" s="2">
        <v>1300</v>
      </c>
      <c r="D27" s="2" t="s">
        <v>69</v>
      </c>
      <c r="E27" s="2">
        <v>17485</v>
      </c>
      <c r="F27" s="2" t="s">
        <v>69</v>
      </c>
    </row>
    <row r="28">
      <c r="A28" s="2" t="s">
        <v>17545</v>
      </c>
      <c r="B28" s="2" t="s">
        <v>17546</v>
      </c>
      <c r="C28" s="2">
        <v>3860</v>
      </c>
      <c r="D28" s="2" t="s">
        <v>69</v>
      </c>
      <c r="E28" s="2">
        <v>17447.2</v>
      </c>
      <c r="F28" s="2" t="s">
        <v>69</v>
      </c>
    </row>
    <row r="29">
      <c r="A29" s="2" t="s">
        <v>17547</v>
      </c>
      <c r="B29" s="2" t="s">
        <v>17548</v>
      </c>
      <c r="C29" s="2">
        <v>30</v>
      </c>
      <c r="D29" s="2" t="s">
        <v>69</v>
      </c>
      <c r="E29" s="2">
        <v>218.4</v>
      </c>
      <c r="F29" s="2" t="s">
        <v>69</v>
      </c>
    </row>
    <row r="30">
      <c r="A30" s="2" t="s">
        <v>17549</v>
      </c>
      <c r="B30" s="2" t="s">
        <v>17495</v>
      </c>
      <c r="C30" s="2">
        <v>5833</v>
      </c>
      <c r="D30" s="2" t="s">
        <v>69</v>
      </c>
      <c r="E30" s="2">
        <v>177148.21</v>
      </c>
      <c r="F30" s="2" t="s">
        <v>69</v>
      </c>
    </row>
    <row r="31">
      <c r="A31" s="2" t="s">
        <v>17550</v>
      </c>
      <c r="B31" s="2" t="s">
        <v>8291</v>
      </c>
      <c r="C31" s="2">
        <v>12747</v>
      </c>
      <c r="D31" s="2" t="s">
        <v>69</v>
      </c>
      <c r="E31" s="2">
        <v>187253.43</v>
      </c>
      <c r="F31" s="2" t="s">
        <v>69</v>
      </c>
    </row>
    <row r="32">
      <c r="A32" s="2" t="s">
        <v>17551</v>
      </c>
      <c r="B32" s="2" t="s">
        <v>8295</v>
      </c>
      <c r="C32" s="2">
        <v>27</v>
      </c>
      <c r="D32" s="2" t="s">
        <v>69</v>
      </c>
      <c r="E32" s="2">
        <v>305.37</v>
      </c>
      <c r="F32" s="2" t="s">
        <v>69</v>
      </c>
    </row>
    <row r="33">
      <c r="A33" s="2" t="s">
        <v>11195</v>
      </c>
      <c r="B33" s="2" t="s">
        <v>11196</v>
      </c>
      <c r="C33" s="2">
        <v>15</v>
      </c>
      <c r="D33" s="2" t="s">
        <v>69</v>
      </c>
      <c r="E33" s="2">
        <v>941.25</v>
      </c>
      <c r="F33" s="2" t="s">
        <v>69</v>
      </c>
    </row>
    <row r="34">
      <c r="A34" s="2" t="s">
        <v>8362</v>
      </c>
      <c r="B34" s="2" t="s">
        <v>8363</v>
      </c>
      <c r="C34" s="2">
        <v>66</v>
      </c>
      <c r="D34" s="2" t="s">
        <v>69</v>
      </c>
      <c r="E34" s="2">
        <v>384.78</v>
      </c>
      <c r="F34" s="2" t="s">
        <v>69</v>
      </c>
    </row>
    <row r="35">
      <c r="A35" s="2" t="s">
        <v>17552</v>
      </c>
      <c r="B35" s="2" t="s">
        <v>17553</v>
      </c>
      <c r="C35" s="2">
        <v>51</v>
      </c>
      <c r="D35" s="2" t="s">
        <v>69</v>
      </c>
      <c r="E35" s="2">
        <v>1188.3</v>
      </c>
      <c r="F35" s="2" t="s">
        <v>69</v>
      </c>
    </row>
    <row r="36">
      <c r="A36" s="2" t="s">
        <v>17554</v>
      </c>
      <c r="B36" s="2" t="s">
        <v>11244</v>
      </c>
      <c r="C36" s="2">
        <v>63</v>
      </c>
      <c r="D36" s="2" t="s">
        <v>69</v>
      </c>
      <c r="E36" s="2">
        <v>249.48</v>
      </c>
      <c r="F36" s="2" t="s">
        <v>69</v>
      </c>
    </row>
    <row r="37">
      <c r="A37" s="2" t="s">
        <v>17555</v>
      </c>
      <c r="B37" s="2" t="s">
        <v>11250</v>
      </c>
      <c r="C37" s="2">
        <v>1022</v>
      </c>
      <c r="D37" s="2" t="s">
        <v>69</v>
      </c>
      <c r="E37" s="2">
        <v>21206.5</v>
      </c>
      <c r="F37" s="2" t="s">
        <v>69</v>
      </c>
    </row>
    <row r="38">
      <c r="A38" s="2" t="s">
        <v>16100</v>
      </c>
      <c r="B38" s="2" t="s">
        <v>8431</v>
      </c>
      <c r="C38" s="2">
        <v>18</v>
      </c>
      <c r="D38" s="2" t="s">
        <v>69</v>
      </c>
      <c r="E38" s="2">
        <v>1357.38</v>
      </c>
      <c r="F38" s="2" t="s">
        <v>69</v>
      </c>
    </row>
    <row r="39">
      <c r="A39" s="2" t="s">
        <v>2552</v>
      </c>
      <c r="B39" s="2" t="s">
        <v>8472</v>
      </c>
      <c r="C39" s="2">
        <v>2700</v>
      </c>
      <c r="D39" s="2" t="s">
        <v>69</v>
      </c>
      <c r="E39" s="2">
        <v>15471</v>
      </c>
      <c r="F39" s="2" t="s">
        <v>69</v>
      </c>
    </row>
    <row r="40">
      <c r="A40" s="2" t="s">
        <v>17556</v>
      </c>
      <c r="B40" s="2" t="s">
        <v>17512</v>
      </c>
      <c r="C40" s="2">
        <v>99</v>
      </c>
      <c r="D40" s="2" t="s">
        <v>69</v>
      </c>
      <c r="E40" s="2">
        <v>111.87</v>
      </c>
      <c r="F40" s="2" t="s">
        <v>69</v>
      </c>
    </row>
    <row r="41">
      <c r="A41" s="2" t="s">
        <v>17557</v>
      </c>
      <c r="B41" s="2" t="s">
        <v>17558</v>
      </c>
      <c r="C41" s="2">
        <v>1228</v>
      </c>
      <c r="D41" s="2" t="s">
        <v>69</v>
      </c>
      <c r="E41" s="2">
        <v>23246.04</v>
      </c>
      <c r="F41" s="2" t="s">
        <v>69</v>
      </c>
    </row>
    <row r="42">
      <c r="A42" s="2" t="s">
        <v>17559</v>
      </c>
      <c r="B42" s="2" t="s">
        <v>8498</v>
      </c>
      <c r="C42" s="2">
        <v>21</v>
      </c>
      <c r="D42" s="2" t="s">
        <v>69</v>
      </c>
      <c r="E42" s="2">
        <v>570.36</v>
      </c>
      <c r="F42" s="2" t="s">
        <v>69</v>
      </c>
    </row>
    <row r="43">
      <c r="A43" s="2" t="s">
        <v>17560</v>
      </c>
      <c r="B43" s="2" t="s">
        <v>8566</v>
      </c>
      <c r="C43" s="2">
        <v>9</v>
      </c>
      <c r="D43" s="2" t="s">
        <v>69</v>
      </c>
      <c r="E43" s="2">
        <v>509.31</v>
      </c>
      <c r="F43" s="2" t="s">
        <v>69</v>
      </c>
    </row>
    <row r="44">
      <c r="A44" s="2" t="s">
        <v>17561</v>
      </c>
      <c r="B44" s="2" t="s">
        <v>17497</v>
      </c>
      <c r="C44" s="2">
        <v>1802</v>
      </c>
      <c r="D44" s="2" t="s">
        <v>69</v>
      </c>
      <c r="E44" s="2">
        <v>21750.14</v>
      </c>
      <c r="F44" s="2" t="s">
        <v>69</v>
      </c>
    </row>
    <row r="45">
      <c r="A45" s="2" t="s">
        <v>17562</v>
      </c>
      <c r="B45" s="2" t="s">
        <v>17563</v>
      </c>
      <c r="C45" s="2">
        <v>27</v>
      </c>
      <c r="D45" s="2" t="s">
        <v>69</v>
      </c>
      <c r="E45" s="2">
        <v>306.18</v>
      </c>
      <c r="F45" s="2" t="s">
        <v>69</v>
      </c>
    </row>
    <row r="46">
      <c r="A46" s="2" t="s">
        <v>16198</v>
      </c>
      <c r="B46" s="2" t="s">
        <v>11415</v>
      </c>
      <c r="C46" s="2">
        <v>30</v>
      </c>
      <c r="D46" s="2" t="s">
        <v>69</v>
      </c>
      <c r="E46" s="2">
        <v>345</v>
      </c>
      <c r="F46" s="2" t="s">
        <v>69</v>
      </c>
    </row>
    <row r="47">
      <c r="A47" s="2" t="s">
        <v>17564</v>
      </c>
      <c r="B47" s="2" t="s">
        <v>17565</v>
      </c>
      <c r="C47" s="2">
        <v>48</v>
      </c>
      <c r="D47" s="2" t="s">
        <v>69</v>
      </c>
      <c r="E47" s="2">
        <v>480.96</v>
      </c>
      <c r="F47" s="2" t="s">
        <v>69</v>
      </c>
    </row>
    <row r="48">
      <c r="A48" s="2" t="s">
        <v>17566</v>
      </c>
      <c r="B48" s="2" t="s">
        <v>8949</v>
      </c>
      <c r="C48" s="2">
        <v>27</v>
      </c>
      <c r="D48" s="2" t="s">
        <v>69</v>
      </c>
      <c r="E48" s="2">
        <v>417.15</v>
      </c>
      <c r="F48" s="2" t="s">
        <v>69</v>
      </c>
    </row>
    <row r="49">
      <c r="A49" s="2" t="s">
        <v>17567</v>
      </c>
      <c r="B49" s="2" t="s">
        <v>17568</v>
      </c>
      <c r="C49" s="2">
        <v>42</v>
      </c>
      <c r="D49" s="2" t="s">
        <v>69</v>
      </c>
      <c r="E49" s="2">
        <v>489.72</v>
      </c>
      <c r="F49" s="2" t="s">
        <v>69</v>
      </c>
    </row>
    <row r="50">
      <c r="A50" s="2" t="s">
        <v>17569</v>
      </c>
      <c r="B50" s="2" t="s">
        <v>9025</v>
      </c>
      <c r="C50" s="2">
        <v>18</v>
      </c>
      <c r="D50" s="2" t="s">
        <v>69</v>
      </c>
      <c r="E50" s="2">
        <v>422.1</v>
      </c>
      <c r="F50" s="2" t="s">
        <v>69</v>
      </c>
    </row>
    <row r="51">
      <c r="A51" s="2" t="s">
        <v>17570</v>
      </c>
      <c r="B51" s="2" t="s">
        <v>17571</v>
      </c>
      <c r="C51" s="2">
        <v>15</v>
      </c>
      <c r="D51" s="2" t="s">
        <v>69</v>
      </c>
      <c r="E51" s="2">
        <v>195.75</v>
      </c>
      <c r="F51" s="2" t="s">
        <v>69</v>
      </c>
    </row>
    <row r="52">
      <c r="A52" s="2" t="s">
        <v>17572</v>
      </c>
      <c r="B52" s="2" t="s">
        <v>17513</v>
      </c>
      <c r="C52" s="2">
        <v>15513</v>
      </c>
      <c r="D52" s="2" t="s">
        <v>69</v>
      </c>
      <c r="E52" s="2">
        <v>90906.18</v>
      </c>
      <c r="F52" s="2" t="s">
        <v>69</v>
      </c>
    </row>
    <row r="53">
      <c r="A53" s="2" t="s">
        <v>16353</v>
      </c>
      <c r="B53" s="2" t="s">
        <v>9169</v>
      </c>
      <c r="C53" s="2">
        <v>27</v>
      </c>
      <c r="D53" s="2" t="s">
        <v>69</v>
      </c>
      <c r="E53" s="2">
        <v>1396.98</v>
      </c>
      <c r="F53" s="2" t="s">
        <v>69</v>
      </c>
    </row>
    <row r="54">
      <c r="A54" s="2" t="s">
        <v>17573</v>
      </c>
      <c r="B54" s="2" t="s">
        <v>11636</v>
      </c>
      <c r="C54" s="2">
        <v>282</v>
      </c>
      <c r="D54" s="2" t="s">
        <v>69</v>
      </c>
      <c r="E54" s="2">
        <v>21398.16</v>
      </c>
      <c r="F54" s="2" t="s">
        <v>69</v>
      </c>
    </row>
    <row r="55">
      <c r="A55" s="2" t="s">
        <v>17574</v>
      </c>
      <c r="B55" s="2" t="s">
        <v>17575</v>
      </c>
      <c r="C55" s="2">
        <v>45</v>
      </c>
      <c r="D55" s="2" t="s">
        <v>69</v>
      </c>
      <c r="E55" s="2">
        <v>540</v>
      </c>
      <c r="F55" s="2" t="s">
        <v>69</v>
      </c>
    </row>
    <row r="56">
      <c r="A56" s="2" t="s">
        <v>17576</v>
      </c>
      <c r="B56" s="2" t="s">
        <v>9237</v>
      </c>
      <c r="C56" s="2">
        <v>3</v>
      </c>
      <c r="D56" s="2" t="s">
        <v>69</v>
      </c>
      <c r="E56" s="2">
        <v>714</v>
      </c>
      <c r="F56" s="2" t="s">
        <v>69</v>
      </c>
    </row>
    <row r="57">
      <c r="A57" s="2" t="s">
        <v>17577</v>
      </c>
      <c r="B57" s="2" t="s">
        <v>9243</v>
      </c>
      <c r="C57" s="2">
        <v>42</v>
      </c>
      <c r="D57" s="2" t="s">
        <v>69</v>
      </c>
      <c r="E57" s="2">
        <v>1260.84</v>
      </c>
      <c r="F57" s="2" t="s">
        <v>69</v>
      </c>
    </row>
    <row r="58">
      <c r="A58" s="2" t="s">
        <v>17578</v>
      </c>
      <c r="B58" s="2" t="s">
        <v>17579</v>
      </c>
      <c r="C58" s="2">
        <v>1591</v>
      </c>
      <c r="D58" s="2" t="s">
        <v>69</v>
      </c>
      <c r="E58" s="2">
        <v>16403.21</v>
      </c>
      <c r="F58" s="2" t="s">
        <v>69</v>
      </c>
    </row>
    <row r="59">
      <c r="A59" s="2" t="s">
        <v>17580</v>
      </c>
      <c r="B59" s="2" t="s">
        <v>9355</v>
      </c>
      <c r="C59" s="2">
        <v>9</v>
      </c>
      <c r="D59" s="2" t="s">
        <v>69</v>
      </c>
      <c r="E59" s="2">
        <v>111.24</v>
      </c>
      <c r="F59" s="2" t="s">
        <v>69</v>
      </c>
    </row>
    <row r="60">
      <c r="A60" s="2" t="s">
        <v>17581</v>
      </c>
      <c r="B60" s="2" t="s">
        <v>17582</v>
      </c>
      <c r="C60" s="2">
        <v>617</v>
      </c>
      <c r="D60" s="2" t="s">
        <v>69</v>
      </c>
      <c r="E60" s="2">
        <v>21687.55</v>
      </c>
      <c r="F60" s="2" t="s">
        <v>69</v>
      </c>
    </row>
    <row r="61">
      <c r="A61" s="2" t="s">
        <v>17583</v>
      </c>
      <c r="B61" s="2" t="s">
        <v>17584</v>
      </c>
      <c r="C61" s="2">
        <v>1065</v>
      </c>
      <c r="D61" s="2" t="s">
        <v>69</v>
      </c>
      <c r="E61" s="2">
        <v>21342.6</v>
      </c>
      <c r="F61" s="2" t="s">
        <v>69</v>
      </c>
    </row>
    <row r="62">
      <c r="A62" s="2" t="s">
        <v>17585</v>
      </c>
      <c r="B62" s="2" t="s">
        <v>17586</v>
      </c>
      <c r="C62" s="2">
        <v>24</v>
      </c>
      <c r="D62" s="2" t="s">
        <v>69</v>
      </c>
      <c r="E62" s="2">
        <v>79.2</v>
      </c>
      <c r="F62" s="2" t="s">
        <v>69</v>
      </c>
    </row>
    <row r="63">
      <c r="A63" s="2" t="s">
        <v>17587</v>
      </c>
      <c r="B63" s="2" t="s">
        <v>9379</v>
      </c>
      <c r="C63" s="2">
        <v>9</v>
      </c>
      <c r="D63" s="2" t="s">
        <v>69</v>
      </c>
      <c r="E63" s="2">
        <v>464.31</v>
      </c>
      <c r="F63" s="2" t="s">
        <v>69</v>
      </c>
    </row>
    <row r="64">
      <c r="A64" s="2" t="s">
        <v>17588</v>
      </c>
      <c r="B64" s="2" t="s">
        <v>9382</v>
      </c>
      <c r="C64" s="2">
        <v>88</v>
      </c>
      <c r="D64" s="2" t="s">
        <v>69</v>
      </c>
      <c r="E64" s="2">
        <v>16960.24</v>
      </c>
      <c r="F64" s="2" t="s">
        <v>69</v>
      </c>
    </row>
    <row r="65">
      <c r="A65" s="2" t="s">
        <v>17589</v>
      </c>
      <c r="B65" s="2" t="s">
        <v>17590</v>
      </c>
      <c r="C65" s="2">
        <v>39</v>
      </c>
      <c r="D65" s="2" t="s">
        <v>69</v>
      </c>
      <c r="E65" s="2">
        <v>944.97</v>
      </c>
      <c r="F65" s="2" t="s">
        <v>69</v>
      </c>
    </row>
    <row r="66">
      <c r="A66" s="2" t="s">
        <v>17591</v>
      </c>
      <c r="B66" s="2" t="s">
        <v>9508</v>
      </c>
      <c r="C66" s="2">
        <v>167</v>
      </c>
      <c r="D66" s="2" t="s">
        <v>69</v>
      </c>
      <c r="E66" s="2">
        <v>139.81</v>
      </c>
      <c r="F66" s="2" t="s">
        <v>69</v>
      </c>
    </row>
    <row r="67">
      <c r="A67" s="2" t="s">
        <v>17501</v>
      </c>
      <c r="B67" s="2" t="s">
        <v>17502</v>
      </c>
      <c r="C67" s="2">
        <v>779</v>
      </c>
      <c r="D67" s="2" t="s">
        <v>69</v>
      </c>
      <c r="E67" s="2">
        <v>9799.82</v>
      </c>
      <c r="F67" s="2" t="s">
        <v>69</v>
      </c>
    </row>
    <row r="68">
      <c r="A68" s="2" t="s">
        <v>17592</v>
      </c>
      <c r="B68" s="2" t="s">
        <v>17593</v>
      </c>
      <c r="C68" s="2">
        <v>1239</v>
      </c>
      <c r="D68" s="2" t="s">
        <v>69</v>
      </c>
      <c r="E68" s="2">
        <v>19477.08</v>
      </c>
      <c r="F68" s="2" t="s">
        <v>69</v>
      </c>
    </row>
    <row r="69">
      <c r="A69" s="2" t="s">
        <v>17594</v>
      </c>
      <c r="B69" s="2" t="s">
        <v>9612</v>
      </c>
      <c r="C69" s="2">
        <v>21</v>
      </c>
      <c r="D69" s="2" t="s">
        <v>69</v>
      </c>
      <c r="E69" s="2">
        <v>744.45</v>
      </c>
      <c r="F69" s="2" t="s">
        <v>69</v>
      </c>
    </row>
    <row r="70">
      <c r="A70" s="2" t="s">
        <v>17595</v>
      </c>
      <c r="B70" s="2" t="s">
        <v>17596</v>
      </c>
      <c r="C70" s="2">
        <v>99</v>
      </c>
      <c r="D70" s="2" t="s">
        <v>69</v>
      </c>
      <c r="E70" s="2">
        <v>75.09</v>
      </c>
      <c r="F70" s="2" t="s">
        <v>69</v>
      </c>
    </row>
    <row r="71">
      <c r="A71" s="2" t="s">
        <v>17597</v>
      </c>
      <c r="B71" s="2" t="s">
        <v>17598</v>
      </c>
      <c r="C71" s="2">
        <v>90</v>
      </c>
      <c r="D71" s="2" t="s">
        <v>69</v>
      </c>
      <c r="E71" s="2">
        <v>305.1</v>
      </c>
      <c r="F71" s="2" t="s">
        <v>69</v>
      </c>
    </row>
    <row r="72">
      <c r="A72" s="2" t="s">
        <v>17599</v>
      </c>
      <c r="B72" s="2" t="s">
        <v>9700</v>
      </c>
      <c r="C72" s="2">
        <v>12</v>
      </c>
      <c r="D72" s="2" t="s">
        <v>69</v>
      </c>
      <c r="E72" s="2">
        <v>320.52</v>
      </c>
      <c r="F72" s="2" t="s">
        <v>69</v>
      </c>
    </row>
    <row r="73">
      <c r="A73" s="2" t="s">
        <v>17600</v>
      </c>
      <c r="B73" s="2" t="s">
        <v>9706</v>
      </c>
      <c r="C73" s="2">
        <v>1191</v>
      </c>
      <c r="D73" s="2" t="s">
        <v>69</v>
      </c>
      <c r="E73" s="2">
        <v>14232.45</v>
      </c>
      <c r="F73" s="2" t="s">
        <v>69</v>
      </c>
    </row>
    <row r="74">
      <c r="A74" s="2" t="s">
        <v>16523</v>
      </c>
      <c r="B74" s="2" t="s">
        <v>11861</v>
      </c>
      <c r="C74" s="2">
        <v>3</v>
      </c>
      <c r="D74" s="2" t="s">
        <v>69</v>
      </c>
      <c r="E74" s="2">
        <v>188.07</v>
      </c>
      <c r="F74" s="2" t="s">
        <v>69</v>
      </c>
    </row>
    <row r="75">
      <c r="A75" s="2" t="s">
        <v>17601</v>
      </c>
      <c r="B75" s="2" t="s">
        <v>9775</v>
      </c>
      <c r="C75" s="2">
        <v>24</v>
      </c>
      <c r="D75" s="2" t="s">
        <v>69</v>
      </c>
      <c r="E75" s="2">
        <v>981.84</v>
      </c>
      <c r="F75" s="2" t="s">
        <v>69</v>
      </c>
    </row>
    <row r="76">
      <c r="A76" s="2" t="s">
        <v>17602</v>
      </c>
      <c r="B76" s="2" t="s">
        <v>17603</v>
      </c>
      <c r="C76" s="2">
        <v>3526</v>
      </c>
      <c r="D76" s="2" t="s">
        <v>69</v>
      </c>
      <c r="E76" s="2">
        <v>17347.92</v>
      </c>
      <c r="F76" s="2" t="s">
        <v>69</v>
      </c>
    </row>
    <row r="77">
      <c r="A77" s="2" t="s">
        <v>17604</v>
      </c>
      <c r="B77" s="2" t="s">
        <v>17605</v>
      </c>
      <c r="C77" s="2">
        <v>4728</v>
      </c>
      <c r="D77" s="2" t="s">
        <v>69</v>
      </c>
      <c r="E77" s="2">
        <v>32244.96</v>
      </c>
      <c r="F77" s="2" t="s">
        <v>69</v>
      </c>
    </row>
    <row r="78">
      <c r="A78" s="2" t="s">
        <v>17606</v>
      </c>
      <c r="B78" s="2" t="s">
        <v>9883</v>
      </c>
      <c r="C78" s="2">
        <v>36</v>
      </c>
      <c r="D78" s="2" t="s">
        <v>69</v>
      </c>
      <c r="E78" s="2">
        <v>716.58</v>
      </c>
      <c r="F78" s="2" t="s">
        <v>69</v>
      </c>
    </row>
    <row r="79">
      <c r="A79" s="2" t="s">
        <v>17607</v>
      </c>
      <c r="B79" s="2" t="s">
        <v>17608</v>
      </c>
      <c r="C79" s="2">
        <v>1700</v>
      </c>
      <c r="D79" s="2" t="s">
        <v>69</v>
      </c>
      <c r="E79" s="2">
        <v>18496</v>
      </c>
      <c r="F79" s="2" t="s">
        <v>69</v>
      </c>
    </row>
    <row r="80">
      <c r="A80" s="2" t="s">
        <v>17609</v>
      </c>
      <c r="B80" s="2" t="s">
        <v>17610</v>
      </c>
      <c r="C80" s="2">
        <v>134</v>
      </c>
      <c r="D80" s="2" t="s">
        <v>69</v>
      </c>
      <c r="E80" s="2">
        <v>229.14</v>
      </c>
      <c r="F80" s="2" t="s">
        <v>69</v>
      </c>
    </row>
    <row r="81">
      <c r="A81" s="2" t="s">
        <v>17611</v>
      </c>
      <c r="B81" s="2" t="s">
        <v>9992</v>
      </c>
      <c r="C81" s="2">
        <v>42</v>
      </c>
      <c r="D81" s="2" t="s">
        <v>69</v>
      </c>
      <c r="E81" s="2">
        <v>1164.66</v>
      </c>
      <c r="F81" s="2" t="s">
        <v>69</v>
      </c>
    </row>
    <row r="82">
      <c r="A82" s="2" t="s">
        <v>17612</v>
      </c>
      <c r="B82" s="2" t="s">
        <v>10162</v>
      </c>
      <c r="C82" s="2">
        <v>30</v>
      </c>
      <c r="D82" s="2" t="s">
        <v>69</v>
      </c>
      <c r="E82" s="2">
        <v>514.5</v>
      </c>
      <c r="F82" s="2" t="s">
        <v>69</v>
      </c>
    </row>
    <row r="83">
      <c r="A83" s="2" t="s">
        <v>17613</v>
      </c>
      <c r="B83" s="2" t="s">
        <v>12090</v>
      </c>
      <c r="C83" s="2">
        <v>27</v>
      </c>
      <c r="D83" s="2" t="s">
        <v>69</v>
      </c>
      <c r="E83" s="2">
        <v>266.76</v>
      </c>
      <c r="F83" s="2" t="s">
        <v>69</v>
      </c>
    </row>
    <row r="84">
      <c r="A84" s="2" t="s">
        <v>17614</v>
      </c>
      <c r="B84" s="2" t="s">
        <v>10220</v>
      </c>
      <c r="C84" s="2">
        <v>1750</v>
      </c>
      <c r="D84" s="2" t="s">
        <v>69</v>
      </c>
      <c r="E84" s="2">
        <v>55755</v>
      </c>
      <c r="F84" s="2" t="s">
        <v>69</v>
      </c>
    </row>
    <row r="85">
      <c r="A85" s="2" t="s">
        <v>17615</v>
      </c>
      <c r="B85" s="2" t="s">
        <v>17507</v>
      </c>
      <c r="C85" s="2">
        <v>1412</v>
      </c>
      <c r="D85" s="2" t="s">
        <v>69</v>
      </c>
      <c r="E85" s="2">
        <v>8895.6</v>
      </c>
      <c r="F85" s="2" t="s">
        <v>69</v>
      </c>
    </row>
    <row r="86">
      <c r="A86" s="2" t="s">
        <v>16771</v>
      </c>
      <c r="B86" s="2" t="s">
        <v>12240</v>
      </c>
      <c r="C86" s="2">
        <v>8686</v>
      </c>
      <c r="D86" s="2" t="s">
        <v>69</v>
      </c>
      <c r="E86" s="2">
        <v>27968.92</v>
      </c>
      <c r="F86" s="2" t="s">
        <v>69</v>
      </c>
    </row>
    <row r="87">
      <c r="A87" s="2" t="s">
        <v>17616</v>
      </c>
      <c r="B87" s="2" t="s">
        <v>10529</v>
      </c>
      <c r="C87" s="2">
        <v>33</v>
      </c>
      <c r="D87" s="2" t="s">
        <v>69</v>
      </c>
      <c r="E87" s="2">
        <v>572.22</v>
      </c>
      <c r="F87" s="2" t="s">
        <v>69</v>
      </c>
    </row>
    <row r="88">
      <c r="A88" s="2" t="s">
        <v>17617</v>
      </c>
      <c r="B88" s="2" t="s">
        <v>17618</v>
      </c>
      <c r="C88" s="2">
        <v>45</v>
      </c>
      <c r="D88" s="2" t="s">
        <v>69</v>
      </c>
      <c r="E88" s="2">
        <v>1175.85</v>
      </c>
      <c r="F88" s="2" t="s">
        <v>69</v>
      </c>
    </row>
    <row r="89">
      <c r="A89" s="2" t="s">
        <v>17619</v>
      </c>
      <c r="B89" s="2" t="s">
        <v>17620</v>
      </c>
      <c r="C89" s="2">
        <v>3744</v>
      </c>
      <c r="D89" s="2" t="s">
        <v>69</v>
      </c>
      <c r="E89" s="2">
        <v>20629.44</v>
      </c>
      <c r="F89" s="2" t="s">
        <v>69</v>
      </c>
    </row>
    <row r="90">
      <c r="A90" s="2" t="s">
        <v>17621</v>
      </c>
      <c r="B90" s="2" t="s">
        <v>17622</v>
      </c>
      <c r="C90" s="2">
        <v>27</v>
      </c>
      <c r="D90" s="2" t="s">
        <v>69</v>
      </c>
      <c r="E90" s="2">
        <v>648.81</v>
      </c>
      <c r="F90" s="2" t="s">
        <v>69</v>
      </c>
    </row>
    <row r="91">
      <c r="A91" s="2" t="s">
        <v>17623</v>
      </c>
      <c r="B91" s="2" t="s">
        <v>10591</v>
      </c>
      <c r="C91" s="2">
        <v>27</v>
      </c>
      <c r="D91" s="2" t="s">
        <v>69</v>
      </c>
      <c r="E91" s="2">
        <v>624.24</v>
      </c>
      <c r="F91" s="2" t="s">
        <v>69</v>
      </c>
    </row>
    <row r="92">
      <c r="A92" s="2" t="s">
        <v>17624</v>
      </c>
      <c r="B92" s="2" t="s">
        <v>17625</v>
      </c>
      <c r="C92" s="2">
        <v>6</v>
      </c>
      <c r="D92" s="2" t="s">
        <v>69</v>
      </c>
      <c r="E92" s="2">
        <v>115.32</v>
      </c>
      <c r="F92" s="2" t="s">
        <v>69</v>
      </c>
    </row>
    <row r="93">
      <c r="A93" s="2" t="s">
        <v>15190</v>
      </c>
      <c r="B93" s="2" t="s">
        <v>10607</v>
      </c>
      <c r="C93" s="2">
        <v>18</v>
      </c>
      <c r="D93" s="2" t="s">
        <v>69</v>
      </c>
      <c r="E93" s="2">
        <v>147.6</v>
      </c>
      <c r="F93" s="2" t="s">
        <v>69</v>
      </c>
    </row>
    <row r="94">
      <c r="A94" s="2" t="s">
        <v>17626</v>
      </c>
      <c r="B94" s="2" t="s">
        <v>10621</v>
      </c>
      <c r="C94" s="2">
        <v>3686</v>
      </c>
      <c r="D94" s="2" t="s">
        <v>69</v>
      </c>
      <c r="E94" s="2">
        <v>46259.3</v>
      </c>
      <c r="F94" s="2" t="s">
        <v>69</v>
      </c>
    </row>
    <row r="95">
      <c r="A95" s="2" t="s">
        <v>17627</v>
      </c>
      <c r="B95" s="2" t="s">
        <v>17628</v>
      </c>
      <c r="C95" s="2">
        <v>30</v>
      </c>
      <c r="D95" s="2" t="s">
        <v>69</v>
      </c>
      <c r="E95" s="2">
        <v>370.5</v>
      </c>
      <c r="F95" s="2" t="s">
        <v>69</v>
      </c>
    </row>
    <row r="96">
      <c r="A96" s="2" t="s">
        <v>17629</v>
      </c>
      <c r="B96" s="2" t="s">
        <v>17630</v>
      </c>
      <c r="C96" s="2">
        <v>54</v>
      </c>
      <c r="D96" s="2" t="s">
        <v>69</v>
      </c>
      <c r="E96" s="2">
        <v>164.7</v>
      </c>
      <c r="F96" s="2" t="s">
        <v>69</v>
      </c>
    </row>
    <row r="97">
      <c r="A97" s="2" t="s">
        <v>17631</v>
      </c>
      <c r="B97" s="2" t="s">
        <v>10655</v>
      </c>
      <c r="C97" s="2">
        <v>24</v>
      </c>
      <c r="D97" s="2" t="s">
        <v>69</v>
      </c>
      <c r="E97" s="2">
        <v>552.72</v>
      </c>
      <c r="F97" s="2" t="s">
        <v>69</v>
      </c>
    </row>
    <row r="98">
      <c r="A98" s="2" t="s">
        <v>17632</v>
      </c>
      <c r="B98" s="2" t="s">
        <v>17633</v>
      </c>
      <c r="C98" s="2">
        <v>6</v>
      </c>
      <c r="D98" s="2" t="s">
        <v>69</v>
      </c>
      <c r="E98" s="2">
        <v>900</v>
      </c>
      <c r="F98" s="2" t="s">
        <v>69</v>
      </c>
    </row>
    <row r="99">
      <c r="A99" s="2" t="s">
        <v>17634</v>
      </c>
      <c r="B99" s="2" t="s">
        <v>10725</v>
      </c>
      <c r="C99" s="2">
        <v>3</v>
      </c>
      <c r="D99" s="2" t="s">
        <v>69</v>
      </c>
      <c r="E99" s="2">
        <v>120.96</v>
      </c>
      <c r="F99" s="2" t="s">
        <v>69</v>
      </c>
    </row>
    <row r="101" hidden="1">
      <c r="A101" s="0" t="s">
        <v>2022</v>
      </c>
      <c r="B101" s="0">
        <v>0.00254359872954</v>
      </c>
    </row>
    <row r="102">
      <c r="A102" s="8" t="s">
        <v>2013</v>
      </c>
      <c r="B102" s="8">
        <v>44012</v>
      </c>
      <c r="C102" s="9">
        <f>HYPERLINK(CHAR(35)&amp;CELL("address",INDEX(Holdings!AM1:AM2253,SMALL(IF(COUNTIF(Holdings!A1:A2253,A101),MATCH(B101,Holdings!Y1:Y2253,0),""),ROWS($A$1:A1)))),"TRS: iShares Edge MSCI Multifactor USA Small-Cap ETF - GS CFD")</f>
      </c>
    </row>
    <row r="103">
      <c r="A103" s="1" t="s">
        <v>5034</v>
      </c>
      <c r="B103" s="1" t="s">
        <v>5035</v>
      </c>
      <c r="C103" s="1" t="s">
        <v>5042</v>
      </c>
      <c r="D103" s="1" t="s">
        <v>5050</v>
      </c>
      <c r="E103" s="1" t="s">
        <v>7227</v>
      </c>
      <c r="F103" s="1" t="s">
        <v>7227</v>
      </c>
      <c r="G103" s="1" t="s">
        <v>5056</v>
      </c>
      <c r="H103" s="1" t="s">
        <v>5057</v>
      </c>
      <c r="I103" s="1" t="s">
        <v>5058</v>
      </c>
      <c r="J103" s="1" t="s">
        <v>5059</v>
      </c>
      <c r="K103" s="1" t="s">
        <v>5060</v>
      </c>
      <c r="L103" s="1" t="s">
        <v>407</v>
      </c>
      <c r="M103" s="1" t="s">
        <v>21</v>
      </c>
      <c r="N103" s="1" t="s">
        <v>5042</v>
      </c>
    </row>
    <row r="104">
      <c r="A104" s="10" t="s">
        <v>2808</v>
      </c>
      <c r="B104" s="2" t="s">
        <v>10756</v>
      </c>
      <c r="C104" s="2">
        <v>103254.07</v>
      </c>
      <c r="D104" s="10" t="s">
        <v>184</v>
      </c>
      <c r="E104" s="2" t="s">
        <v>7229</v>
      </c>
      <c r="F104" s="2" t="s">
        <v>7229</v>
      </c>
      <c r="G104" s="11">
        <v>43966</v>
      </c>
      <c r="H104" s="2">
        <v>0</v>
      </c>
      <c r="I104" s="10" t="s">
        <v>69</v>
      </c>
      <c r="J104" s="2">
        <v>0</v>
      </c>
      <c r="K104" s="10" t="s">
        <v>69</v>
      </c>
      <c r="L104" s="2">
        <v>91178</v>
      </c>
      <c r="M104" s="10" t="s">
        <v>69</v>
      </c>
      <c r="N104" s="2">
        <v>103254.07</v>
      </c>
    </row>
    <row r="107">
      <c r="A107" s="12" t="s">
        <v>5065</v>
      </c>
    </row>
    <row r="108">
      <c r="A108" s="1" t="s">
        <v>5066</v>
      </c>
      <c r="B108" s="1" t="s">
        <v>5067</v>
      </c>
      <c r="C108" s="1" t="s">
        <v>5068</v>
      </c>
    </row>
    <row r="109">
      <c r="A109" s="2" t="s">
        <v>17486</v>
      </c>
      <c r="B109" s="2" t="s">
        <v>17487</v>
      </c>
      <c r="C109" s="2"/>
    </row>
    <row r="111">
      <c r="A111" s="1" t="s">
        <v>10</v>
      </c>
      <c r="B111" s="1" t="s">
        <v>5070</v>
      </c>
      <c r="C111" s="1" t="s">
        <v>407</v>
      </c>
      <c r="D111" s="1" t="s">
        <v>21</v>
      </c>
      <c r="E111" s="1" t="s">
        <v>23</v>
      </c>
      <c r="F111" s="1" t="s">
        <v>5071</v>
      </c>
    </row>
    <row r="112">
      <c r="A112" s="2" t="s">
        <v>17635</v>
      </c>
      <c r="B112" s="2" t="s">
        <v>7233</v>
      </c>
      <c r="C112" s="2">
        <v>18</v>
      </c>
      <c r="D112" s="2" t="s">
        <v>69</v>
      </c>
      <c r="E112" s="2">
        <v>345.42</v>
      </c>
      <c r="F112" s="2" t="s">
        <v>69</v>
      </c>
    </row>
    <row r="113">
      <c r="A113" s="2" t="s">
        <v>17636</v>
      </c>
      <c r="B113" s="2" t="s">
        <v>7287</v>
      </c>
      <c r="C113" s="2">
        <v>27</v>
      </c>
      <c r="D113" s="2" t="s">
        <v>69</v>
      </c>
      <c r="E113" s="2">
        <v>1501.2</v>
      </c>
      <c r="F113" s="2" t="s">
        <v>69</v>
      </c>
    </row>
    <row r="114">
      <c r="A114" s="2" t="s">
        <v>17637</v>
      </c>
      <c r="B114" s="2" t="s">
        <v>10803</v>
      </c>
      <c r="C114" s="2">
        <v>30</v>
      </c>
      <c r="D114" s="2" t="s">
        <v>69</v>
      </c>
      <c r="E114" s="2">
        <v>360.9</v>
      </c>
      <c r="F114" s="2" t="s">
        <v>69</v>
      </c>
    </row>
    <row r="115">
      <c r="A115" s="2" t="s">
        <v>17638</v>
      </c>
      <c r="B115" s="2" t="s">
        <v>17639</v>
      </c>
      <c r="C115" s="2">
        <v>2076</v>
      </c>
      <c r="D115" s="2" t="s">
        <v>69</v>
      </c>
      <c r="E115" s="2">
        <v>17334.6</v>
      </c>
      <c r="F115" s="2" t="s">
        <v>69</v>
      </c>
    </row>
    <row r="116">
      <c r="A116" s="2" t="s">
        <v>17640</v>
      </c>
      <c r="B116" s="2" t="s">
        <v>7379</v>
      </c>
      <c r="C116" s="2">
        <v>1811</v>
      </c>
      <c r="D116" s="2" t="s">
        <v>69</v>
      </c>
      <c r="E116" s="2">
        <v>19377.7</v>
      </c>
      <c r="F116" s="2" t="s">
        <v>69</v>
      </c>
    </row>
    <row r="117">
      <c r="A117" s="2" t="s">
        <v>17641</v>
      </c>
      <c r="B117" s="2" t="s">
        <v>17642</v>
      </c>
      <c r="C117" s="2">
        <v>18</v>
      </c>
      <c r="D117" s="2" t="s">
        <v>69</v>
      </c>
      <c r="E117" s="2">
        <v>1187.1</v>
      </c>
      <c r="F117" s="2" t="s">
        <v>69</v>
      </c>
    </row>
    <row r="118">
      <c r="A118" s="2" t="s">
        <v>17643</v>
      </c>
      <c r="B118" s="2" t="s">
        <v>7399</v>
      </c>
      <c r="C118" s="2">
        <v>33</v>
      </c>
      <c r="D118" s="2" t="s">
        <v>69</v>
      </c>
      <c r="E118" s="2">
        <v>543.84</v>
      </c>
      <c r="F118" s="2" t="s">
        <v>69</v>
      </c>
    </row>
    <row r="119">
      <c r="A119" s="2" t="s">
        <v>17644</v>
      </c>
      <c r="B119" s="2" t="s">
        <v>7461</v>
      </c>
      <c r="C119" s="2">
        <v>30</v>
      </c>
      <c r="D119" s="2" t="s">
        <v>69</v>
      </c>
      <c r="E119" s="2">
        <v>1118.1</v>
      </c>
      <c r="F119" s="2" t="s">
        <v>69</v>
      </c>
    </row>
    <row r="120">
      <c r="A120" s="2" t="s">
        <v>17645</v>
      </c>
      <c r="B120" s="2" t="s">
        <v>17646</v>
      </c>
      <c r="C120" s="2">
        <v>42</v>
      </c>
      <c r="D120" s="2" t="s">
        <v>69</v>
      </c>
      <c r="E120" s="2">
        <v>1236.48</v>
      </c>
      <c r="F120" s="2" t="s">
        <v>69</v>
      </c>
    </row>
    <row r="121">
      <c r="A121" s="2" t="s">
        <v>17647</v>
      </c>
      <c r="B121" s="2" t="s">
        <v>7487</v>
      </c>
      <c r="C121" s="2">
        <v>18</v>
      </c>
      <c r="D121" s="2" t="s">
        <v>69</v>
      </c>
      <c r="E121" s="2">
        <v>1215</v>
      </c>
      <c r="F121" s="2" t="s">
        <v>69</v>
      </c>
    </row>
    <row r="122">
      <c r="A122" s="2" t="s">
        <v>17648</v>
      </c>
      <c r="B122" s="2" t="s">
        <v>17649</v>
      </c>
      <c r="C122" s="2">
        <v>18</v>
      </c>
      <c r="D122" s="2" t="s">
        <v>69</v>
      </c>
      <c r="E122" s="2">
        <v>1118.16</v>
      </c>
      <c r="F122" s="2" t="s">
        <v>69</v>
      </c>
    </row>
    <row r="123">
      <c r="A123" s="2" t="s">
        <v>17650</v>
      </c>
      <c r="B123" s="2" t="s">
        <v>10866</v>
      </c>
      <c r="C123" s="2">
        <v>54</v>
      </c>
      <c r="D123" s="2" t="s">
        <v>69</v>
      </c>
      <c r="E123" s="2">
        <v>2324.16</v>
      </c>
      <c r="F123" s="2" t="s">
        <v>69</v>
      </c>
    </row>
    <row r="124">
      <c r="A124" s="2" t="s">
        <v>17651</v>
      </c>
      <c r="B124" s="2" t="s">
        <v>7591</v>
      </c>
      <c r="C124" s="2">
        <v>45</v>
      </c>
      <c r="D124" s="2" t="s">
        <v>69</v>
      </c>
      <c r="E124" s="2">
        <v>313.65</v>
      </c>
      <c r="F124" s="2" t="s">
        <v>69</v>
      </c>
    </row>
    <row r="125">
      <c r="A125" s="2" t="s">
        <v>17652</v>
      </c>
      <c r="B125" s="2" t="s">
        <v>17653</v>
      </c>
      <c r="C125" s="2">
        <v>7337</v>
      </c>
      <c r="D125" s="2" t="s">
        <v>69</v>
      </c>
      <c r="E125" s="2">
        <v>25165.91</v>
      </c>
      <c r="F125" s="2" t="s">
        <v>69</v>
      </c>
    </row>
    <row r="126">
      <c r="A126" s="2" t="s">
        <v>17654</v>
      </c>
      <c r="B126" s="2" t="s">
        <v>7698</v>
      </c>
      <c r="C126" s="2">
        <v>39</v>
      </c>
      <c r="D126" s="2" t="s">
        <v>69</v>
      </c>
      <c r="E126" s="2">
        <v>680.94</v>
      </c>
      <c r="F126" s="2" t="s">
        <v>69</v>
      </c>
    </row>
    <row r="127">
      <c r="A127" s="2" t="s">
        <v>15787</v>
      </c>
      <c r="B127" s="2" t="s">
        <v>7758</v>
      </c>
      <c r="C127" s="2">
        <v>33</v>
      </c>
      <c r="D127" s="2" t="s">
        <v>69</v>
      </c>
      <c r="E127" s="2">
        <v>505.23</v>
      </c>
      <c r="F127" s="2" t="s">
        <v>69</v>
      </c>
    </row>
    <row r="128">
      <c r="A128" s="2" t="s">
        <v>17655</v>
      </c>
      <c r="B128" s="2" t="s">
        <v>17490</v>
      </c>
      <c r="C128" s="2">
        <v>17</v>
      </c>
      <c r="D128" s="2" t="s">
        <v>69</v>
      </c>
      <c r="E128" s="2">
        <v>280.33</v>
      </c>
      <c r="F128" s="2" t="s">
        <v>69</v>
      </c>
    </row>
    <row r="129">
      <c r="A129" s="2" t="s">
        <v>17656</v>
      </c>
      <c r="B129" s="2" t="s">
        <v>10945</v>
      </c>
      <c r="C129" s="2">
        <v>15</v>
      </c>
      <c r="D129" s="2" t="s">
        <v>69</v>
      </c>
      <c r="E129" s="2">
        <v>491.25</v>
      </c>
      <c r="F129" s="2" t="s">
        <v>69</v>
      </c>
    </row>
    <row r="130">
      <c r="A130" s="2" t="s">
        <v>17657</v>
      </c>
      <c r="B130" s="2" t="s">
        <v>10951</v>
      </c>
      <c r="C130" s="2">
        <v>18</v>
      </c>
      <c r="D130" s="2" t="s">
        <v>69</v>
      </c>
      <c r="E130" s="2">
        <v>756</v>
      </c>
      <c r="F130" s="2" t="s">
        <v>69</v>
      </c>
    </row>
    <row r="131">
      <c r="A131" s="2" t="s">
        <v>17658</v>
      </c>
      <c r="B131" s="2" t="s">
        <v>17659</v>
      </c>
      <c r="C131" s="2">
        <v>78</v>
      </c>
      <c r="D131" s="2" t="s">
        <v>69</v>
      </c>
      <c r="E131" s="2">
        <v>369.72</v>
      </c>
      <c r="F131" s="2" t="s">
        <v>69</v>
      </c>
    </row>
    <row r="132">
      <c r="A132" s="2" t="s">
        <v>17537</v>
      </c>
      <c r="B132" s="2" t="s">
        <v>17492</v>
      </c>
      <c r="C132" s="2">
        <v>3066</v>
      </c>
      <c r="D132" s="2" t="s">
        <v>69</v>
      </c>
      <c r="E132" s="2">
        <v>53624.34</v>
      </c>
      <c r="F132" s="2" t="s">
        <v>69</v>
      </c>
    </row>
    <row r="133">
      <c r="A133" s="2" t="s">
        <v>17660</v>
      </c>
      <c r="B133" s="2" t="s">
        <v>17493</v>
      </c>
      <c r="C133" s="2">
        <v>105</v>
      </c>
      <c r="D133" s="2" t="s">
        <v>69</v>
      </c>
      <c r="E133" s="2">
        <v>157.5</v>
      </c>
      <c r="F133" s="2" t="s">
        <v>69</v>
      </c>
    </row>
    <row r="134">
      <c r="A134" s="2" t="s">
        <v>17661</v>
      </c>
      <c r="B134" s="2" t="s">
        <v>17662</v>
      </c>
      <c r="C134" s="2">
        <v>6</v>
      </c>
      <c r="D134" s="2" t="s">
        <v>69</v>
      </c>
      <c r="E134" s="2">
        <v>144.18</v>
      </c>
      <c r="F134" s="2" t="s">
        <v>69</v>
      </c>
    </row>
    <row r="135">
      <c r="A135" s="2" t="s">
        <v>17663</v>
      </c>
      <c r="B135" s="2" t="s">
        <v>17664</v>
      </c>
      <c r="C135" s="2">
        <v>3136</v>
      </c>
      <c r="D135" s="2" t="s">
        <v>69</v>
      </c>
      <c r="E135" s="2">
        <v>21199.36</v>
      </c>
      <c r="F135" s="2" t="s">
        <v>69</v>
      </c>
    </row>
    <row r="136">
      <c r="A136" s="2" t="s">
        <v>17665</v>
      </c>
      <c r="B136" s="2" t="s">
        <v>17666</v>
      </c>
      <c r="C136" s="2">
        <v>24</v>
      </c>
      <c r="D136" s="2" t="s">
        <v>69</v>
      </c>
      <c r="E136" s="2">
        <v>182.16</v>
      </c>
      <c r="F136" s="2" t="s">
        <v>69</v>
      </c>
    </row>
    <row r="137">
      <c r="A137" s="2" t="s">
        <v>17667</v>
      </c>
      <c r="B137" s="2" t="s">
        <v>11030</v>
      </c>
      <c r="C137" s="2">
        <v>18</v>
      </c>
      <c r="D137" s="2" t="s">
        <v>69</v>
      </c>
      <c r="E137" s="2">
        <v>329.94</v>
      </c>
      <c r="F137" s="2" t="s">
        <v>69</v>
      </c>
    </row>
    <row r="138">
      <c r="A138" s="2" t="s">
        <v>17668</v>
      </c>
      <c r="B138" s="2" t="s">
        <v>11034</v>
      </c>
      <c r="C138" s="2">
        <v>69</v>
      </c>
      <c r="D138" s="2" t="s">
        <v>69</v>
      </c>
      <c r="E138" s="2">
        <v>873.54</v>
      </c>
      <c r="F138" s="2" t="s">
        <v>69</v>
      </c>
    </row>
    <row r="139">
      <c r="A139" s="2" t="s">
        <v>17669</v>
      </c>
      <c r="B139" s="2" t="s">
        <v>17670</v>
      </c>
      <c r="C139" s="2">
        <v>30</v>
      </c>
      <c r="D139" s="2" t="s">
        <v>69</v>
      </c>
      <c r="E139" s="2">
        <v>372.3</v>
      </c>
      <c r="F139" s="2" t="s">
        <v>69</v>
      </c>
    </row>
    <row r="140">
      <c r="A140" s="2" t="s">
        <v>17671</v>
      </c>
      <c r="B140" s="2" t="s">
        <v>11108</v>
      </c>
      <c r="C140" s="2">
        <v>10</v>
      </c>
      <c r="D140" s="2" t="s">
        <v>69</v>
      </c>
      <c r="E140" s="2">
        <v>294.8</v>
      </c>
      <c r="F140" s="2" t="s">
        <v>69</v>
      </c>
    </row>
    <row r="141">
      <c r="A141" s="2" t="s">
        <v>17672</v>
      </c>
      <c r="B141" s="2" t="s">
        <v>17673</v>
      </c>
      <c r="C141" s="2">
        <v>18</v>
      </c>
      <c r="D141" s="2" t="s">
        <v>69</v>
      </c>
      <c r="E141" s="2">
        <v>1224</v>
      </c>
      <c r="F141" s="2" t="s">
        <v>69</v>
      </c>
    </row>
    <row r="142">
      <c r="A142" s="2" t="s">
        <v>17549</v>
      </c>
      <c r="B142" s="2" t="s">
        <v>17495</v>
      </c>
      <c r="C142" s="2">
        <v>4903</v>
      </c>
      <c r="D142" s="2" t="s">
        <v>69</v>
      </c>
      <c r="E142" s="2">
        <v>148904.11</v>
      </c>
      <c r="F142" s="2" t="s">
        <v>69</v>
      </c>
    </row>
    <row r="143">
      <c r="A143" s="2" t="s">
        <v>17674</v>
      </c>
      <c r="B143" s="2" t="s">
        <v>8258</v>
      </c>
      <c r="C143" s="2">
        <v>12</v>
      </c>
      <c r="D143" s="2" t="s">
        <v>69</v>
      </c>
      <c r="E143" s="2">
        <v>223.32</v>
      </c>
      <c r="F143" s="2" t="s">
        <v>69</v>
      </c>
    </row>
    <row r="144">
      <c r="A144" s="2" t="s">
        <v>17675</v>
      </c>
      <c r="B144" s="2" t="s">
        <v>11166</v>
      </c>
      <c r="C144" s="2">
        <v>39</v>
      </c>
      <c r="D144" s="2" t="s">
        <v>69</v>
      </c>
      <c r="E144" s="2">
        <v>1458.99</v>
      </c>
      <c r="F144" s="2" t="s">
        <v>69</v>
      </c>
    </row>
    <row r="145">
      <c r="A145" s="2" t="s">
        <v>17676</v>
      </c>
      <c r="B145" s="2" t="s">
        <v>17677</v>
      </c>
      <c r="C145" s="2">
        <v>21</v>
      </c>
      <c r="D145" s="2" t="s">
        <v>69</v>
      </c>
      <c r="E145" s="2">
        <v>1485.75</v>
      </c>
      <c r="F145" s="2" t="s">
        <v>69</v>
      </c>
    </row>
    <row r="146">
      <c r="A146" s="2" t="s">
        <v>17550</v>
      </c>
      <c r="B146" s="2" t="s">
        <v>8291</v>
      </c>
      <c r="C146" s="2">
        <v>30</v>
      </c>
      <c r="D146" s="2" t="s">
        <v>69</v>
      </c>
      <c r="E146" s="2">
        <v>440.7</v>
      </c>
      <c r="F146" s="2" t="s">
        <v>69</v>
      </c>
    </row>
    <row r="147">
      <c r="A147" s="2" t="s">
        <v>8316</v>
      </c>
      <c r="B147" s="2" t="s">
        <v>8317</v>
      </c>
      <c r="C147" s="2">
        <v>42</v>
      </c>
      <c r="D147" s="2" t="s">
        <v>69</v>
      </c>
      <c r="E147" s="2">
        <v>1064.28</v>
      </c>
      <c r="F147" s="2" t="s">
        <v>69</v>
      </c>
    </row>
    <row r="148">
      <c r="A148" s="2" t="s">
        <v>17678</v>
      </c>
      <c r="B148" s="2" t="s">
        <v>8409</v>
      </c>
      <c r="C148" s="2">
        <v>2147</v>
      </c>
      <c r="D148" s="2" t="s">
        <v>69</v>
      </c>
      <c r="E148" s="2">
        <v>28318.93</v>
      </c>
      <c r="F148" s="2" t="s">
        <v>69</v>
      </c>
    </row>
    <row r="149">
      <c r="A149" s="2" t="s">
        <v>2552</v>
      </c>
      <c r="B149" s="2" t="s">
        <v>8472</v>
      </c>
      <c r="C149" s="2">
        <v>5885</v>
      </c>
      <c r="D149" s="2" t="s">
        <v>69</v>
      </c>
      <c r="E149" s="2">
        <v>33721.05</v>
      </c>
      <c r="F149" s="2" t="s">
        <v>69</v>
      </c>
    </row>
    <row r="150">
      <c r="A150" s="2" t="s">
        <v>17679</v>
      </c>
      <c r="B150" s="2" t="s">
        <v>17680</v>
      </c>
      <c r="C150" s="2">
        <v>2784</v>
      </c>
      <c r="D150" s="2" t="s">
        <v>69</v>
      </c>
      <c r="E150" s="2">
        <v>18151.68</v>
      </c>
      <c r="F150" s="2" t="s">
        <v>69</v>
      </c>
    </row>
    <row r="151">
      <c r="A151" s="2" t="s">
        <v>17681</v>
      </c>
      <c r="B151" s="2" t="s">
        <v>8574</v>
      </c>
      <c r="C151" s="2">
        <v>48</v>
      </c>
      <c r="D151" s="2" t="s">
        <v>69</v>
      </c>
      <c r="E151" s="2">
        <v>448.8</v>
      </c>
      <c r="F151" s="2" t="s">
        <v>69</v>
      </c>
    </row>
    <row r="152">
      <c r="A152" s="2" t="s">
        <v>17682</v>
      </c>
      <c r="B152" s="2" t="s">
        <v>8586</v>
      </c>
      <c r="C152" s="2">
        <v>42</v>
      </c>
      <c r="D152" s="2" t="s">
        <v>69</v>
      </c>
      <c r="E152" s="2">
        <v>682.92</v>
      </c>
      <c r="F152" s="2" t="s">
        <v>69</v>
      </c>
    </row>
    <row r="153">
      <c r="A153" s="2" t="s">
        <v>17683</v>
      </c>
      <c r="B153" s="2" t="s">
        <v>17684</v>
      </c>
      <c r="C153" s="2">
        <v>18</v>
      </c>
      <c r="D153" s="2" t="s">
        <v>69</v>
      </c>
      <c r="E153" s="2">
        <v>266.94</v>
      </c>
      <c r="F153" s="2" t="s">
        <v>69</v>
      </c>
    </row>
    <row r="154">
      <c r="A154" s="2" t="s">
        <v>17561</v>
      </c>
      <c r="B154" s="2" t="s">
        <v>17497</v>
      </c>
      <c r="C154" s="2">
        <v>5610</v>
      </c>
      <c r="D154" s="2" t="s">
        <v>69</v>
      </c>
      <c r="E154" s="2">
        <v>67712.7</v>
      </c>
      <c r="F154" s="2" t="s">
        <v>69</v>
      </c>
    </row>
    <row r="155">
      <c r="A155" s="2" t="s">
        <v>17685</v>
      </c>
      <c r="B155" s="2" t="s">
        <v>17686</v>
      </c>
      <c r="C155" s="2">
        <v>24</v>
      </c>
      <c r="D155" s="2" t="s">
        <v>69</v>
      </c>
      <c r="E155" s="2">
        <v>547.8</v>
      </c>
      <c r="F155" s="2" t="s">
        <v>69</v>
      </c>
    </row>
    <row r="156">
      <c r="A156" s="2" t="s">
        <v>17687</v>
      </c>
      <c r="B156" s="2" t="s">
        <v>8634</v>
      </c>
      <c r="C156" s="2">
        <v>27</v>
      </c>
      <c r="D156" s="2" t="s">
        <v>69</v>
      </c>
      <c r="E156" s="2">
        <v>528.93</v>
      </c>
      <c r="F156" s="2" t="s">
        <v>69</v>
      </c>
    </row>
    <row r="157">
      <c r="A157" s="2" t="s">
        <v>16183</v>
      </c>
      <c r="B157" s="2" t="s">
        <v>8712</v>
      </c>
      <c r="C157" s="2">
        <v>33</v>
      </c>
      <c r="D157" s="2" t="s">
        <v>69</v>
      </c>
      <c r="E157" s="2">
        <v>1959.54</v>
      </c>
      <c r="F157" s="2" t="s">
        <v>69</v>
      </c>
    </row>
    <row r="158">
      <c r="A158" s="2" t="s">
        <v>17688</v>
      </c>
      <c r="B158" s="2" t="s">
        <v>17689</v>
      </c>
      <c r="C158" s="2">
        <v>30</v>
      </c>
      <c r="D158" s="2" t="s">
        <v>69</v>
      </c>
      <c r="E158" s="2">
        <v>1443.3</v>
      </c>
      <c r="F158" s="2" t="s">
        <v>69</v>
      </c>
    </row>
    <row r="159">
      <c r="A159" s="2" t="s">
        <v>17690</v>
      </c>
      <c r="B159" s="2" t="s">
        <v>17691</v>
      </c>
      <c r="C159" s="2">
        <v>9</v>
      </c>
      <c r="D159" s="2" t="s">
        <v>69</v>
      </c>
      <c r="E159" s="2">
        <v>177.75</v>
      </c>
      <c r="F159" s="2" t="s">
        <v>69</v>
      </c>
    </row>
    <row r="160">
      <c r="A160" s="2" t="s">
        <v>17692</v>
      </c>
      <c r="B160" s="2" t="s">
        <v>17693</v>
      </c>
      <c r="C160" s="2">
        <v>3</v>
      </c>
      <c r="D160" s="2" t="s">
        <v>69</v>
      </c>
      <c r="E160" s="2">
        <v>82.98</v>
      </c>
      <c r="F160" s="2" t="s">
        <v>69</v>
      </c>
    </row>
    <row r="161">
      <c r="A161" s="2" t="s">
        <v>17694</v>
      </c>
      <c r="B161" s="2" t="s">
        <v>6128</v>
      </c>
      <c r="C161" s="2">
        <v>1445</v>
      </c>
      <c r="D161" s="2" t="s">
        <v>69</v>
      </c>
      <c r="E161" s="2">
        <v>25865.5</v>
      </c>
      <c r="F161" s="2" t="s">
        <v>69</v>
      </c>
    </row>
    <row r="162">
      <c r="A162" s="2" t="s">
        <v>17695</v>
      </c>
      <c r="B162" s="2" t="s">
        <v>8918</v>
      </c>
      <c r="C162" s="2">
        <v>24</v>
      </c>
      <c r="D162" s="2" t="s">
        <v>69</v>
      </c>
      <c r="E162" s="2">
        <v>545.04</v>
      </c>
      <c r="F162" s="2" t="s">
        <v>69</v>
      </c>
    </row>
    <row r="163">
      <c r="A163" s="2" t="s">
        <v>17696</v>
      </c>
      <c r="B163" s="2" t="s">
        <v>17697</v>
      </c>
      <c r="C163" s="2">
        <v>21</v>
      </c>
      <c r="D163" s="2" t="s">
        <v>69</v>
      </c>
      <c r="E163" s="2">
        <v>567.21</v>
      </c>
      <c r="F163" s="2" t="s">
        <v>69</v>
      </c>
    </row>
    <row r="164">
      <c r="A164" s="2" t="s">
        <v>17698</v>
      </c>
      <c r="B164" s="2" t="s">
        <v>8961</v>
      </c>
      <c r="C164" s="2">
        <v>6</v>
      </c>
      <c r="D164" s="2" t="s">
        <v>69</v>
      </c>
      <c r="E164" s="2">
        <v>81.12</v>
      </c>
      <c r="F164" s="2" t="s">
        <v>69</v>
      </c>
    </row>
    <row r="165">
      <c r="A165" s="2" t="s">
        <v>17699</v>
      </c>
      <c r="B165" s="2" t="s">
        <v>9003</v>
      </c>
      <c r="C165" s="2">
        <v>18</v>
      </c>
      <c r="D165" s="2" t="s">
        <v>69</v>
      </c>
      <c r="E165" s="2">
        <v>518.94</v>
      </c>
      <c r="F165" s="2" t="s">
        <v>69</v>
      </c>
    </row>
    <row r="166">
      <c r="A166" s="2" t="s">
        <v>17700</v>
      </c>
      <c r="B166" s="2" t="s">
        <v>17701</v>
      </c>
      <c r="C166" s="2">
        <v>42</v>
      </c>
      <c r="D166" s="2" t="s">
        <v>69</v>
      </c>
      <c r="E166" s="2">
        <v>400.68</v>
      </c>
      <c r="F166" s="2" t="s">
        <v>69</v>
      </c>
    </row>
    <row r="167">
      <c r="A167" s="2" t="s">
        <v>16294</v>
      </c>
      <c r="B167" s="2" t="s">
        <v>9061</v>
      </c>
      <c r="C167" s="2">
        <v>149</v>
      </c>
      <c r="D167" s="2" t="s">
        <v>69</v>
      </c>
      <c r="E167" s="2">
        <v>1557.05</v>
      </c>
      <c r="F167" s="2" t="s">
        <v>69</v>
      </c>
    </row>
    <row r="168">
      <c r="A168" s="2" t="s">
        <v>17702</v>
      </c>
      <c r="B168" s="2" t="s">
        <v>9095</v>
      </c>
      <c r="C168" s="2">
        <v>57</v>
      </c>
      <c r="D168" s="2" t="s">
        <v>69</v>
      </c>
      <c r="E168" s="2">
        <v>1364.58</v>
      </c>
      <c r="F168" s="2" t="s">
        <v>69</v>
      </c>
    </row>
    <row r="169">
      <c r="A169" s="2" t="s">
        <v>17703</v>
      </c>
      <c r="B169" s="2" t="s">
        <v>9129</v>
      </c>
      <c r="C169" s="2">
        <v>259</v>
      </c>
      <c r="D169" s="2" t="s">
        <v>69</v>
      </c>
      <c r="E169" s="2">
        <v>15729.07</v>
      </c>
      <c r="F169" s="2" t="s">
        <v>69</v>
      </c>
    </row>
    <row r="170">
      <c r="A170" s="2" t="s">
        <v>17704</v>
      </c>
      <c r="B170" s="2" t="s">
        <v>11610</v>
      </c>
      <c r="C170" s="2">
        <v>6</v>
      </c>
      <c r="D170" s="2" t="s">
        <v>69</v>
      </c>
      <c r="E170" s="2">
        <v>174.3</v>
      </c>
      <c r="F170" s="2" t="s">
        <v>69</v>
      </c>
    </row>
    <row r="171">
      <c r="A171" s="2" t="s">
        <v>17705</v>
      </c>
      <c r="B171" s="2" t="s">
        <v>9147</v>
      </c>
      <c r="C171" s="2">
        <v>24</v>
      </c>
      <c r="D171" s="2" t="s">
        <v>69</v>
      </c>
      <c r="E171" s="2">
        <v>348.96</v>
      </c>
      <c r="F171" s="2" t="s">
        <v>69</v>
      </c>
    </row>
    <row r="172">
      <c r="A172" s="2" t="s">
        <v>16343</v>
      </c>
      <c r="B172" s="2" t="s">
        <v>9149</v>
      </c>
      <c r="C172" s="2">
        <v>19</v>
      </c>
      <c r="D172" s="2" t="s">
        <v>69</v>
      </c>
      <c r="E172" s="2">
        <v>273.79</v>
      </c>
      <c r="F172" s="2" t="s">
        <v>69</v>
      </c>
    </row>
    <row r="173">
      <c r="A173" s="2" t="s">
        <v>17706</v>
      </c>
      <c r="B173" s="2" t="s">
        <v>11612</v>
      </c>
      <c r="C173" s="2">
        <v>39</v>
      </c>
      <c r="D173" s="2" t="s">
        <v>69</v>
      </c>
      <c r="E173" s="2">
        <v>874.38</v>
      </c>
      <c r="F173" s="2" t="s">
        <v>69</v>
      </c>
    </row>
    <row r="174">
      <c r="A174" s="2" t="s">
        <v>17707</v>
      </c>
      <c r="B174" s="2" t="s">
        <v>9171</v>
      </c>
      <c r="C174" s="2">
        <v>1980</v>
      </c>
      <c r="D174" s="2" t="s">
        <v>69</v>
      </c>
      <c r="E174" s="2">
        <v>20671.2</v>
      </c>
      <c r="F174" s="2" t="s">
        <v>69</v>
      </c>
    </row>
    <row r="175">
      <c r="A175" s="2" t="s">
        <v>17573</v>
      </c>
      <c r="B175" s="2" t="s">
        <v>11636</v>
      </c>
      <c r="C175" s="2">
        <v>164</v>
      </c>
      <c r="D175" s="2" t="s">
        <v>69</v>
      </c>
      <c r="E175" s="2">
        <v>12444.32</v>
      </c>
      <c r="F175" s="2" t="s">
        <v>69</v>
      </c>
    </row>
    <row r="176">
      <c r="A176" s="2" t="s">
        <v>17708</v>
      </c>
      <c r="B176" s="2" t="s">
        <v>9233</v>
      </c>
      <c r="C176" s="2">
        <v>63</v>
      </c>
      <c r="D176" s="2" t="s">
        <v>69</v>
      </c>
      <c r="E176" s="2">
        <v>1291.5</v>
      </c>
      <c r="F176" s="2" t="s">
        <v>69</v>
      </c>
    </row>
    <row r="177">
      <c r="A177" s="2" t="s">
        <v>17709</v>
      </c>
      <c r="B177" s="2" t="s">
        <v>9253</v>
      </c>
      <c r="C177" s="2">
        <v>24</v>
      </c>
      <c r="D177" s="2" t="s">
        <v>69</v>
      </c>
      <c r="E177" s="2">
        <v>1551.84</v>
      </c>
      <c r="F177" s="2" t="s">
        <v>69</v>
      </c>
    </row>
    <row r="178">
      <c r="A178" s="2" t="s">
        <v>16382</v>
      </c>
      <c r="B178" s="2" t="s">
        <v>9303</v>
      </c>
      <c r="C178" s="2">
        <v>18</v>
      </c>
      <c r="D178" s="2" t="s">
        <v>69</v>
      </c>
      <c r="E178" s="2">
        <v>519.48</v>
      </c>
      <c r="F178" s="2" t="s">
        <v>69</v>
      </c>
    </row>
    <row r="179">
      <c r="A179" s="2" t="s">
        <v>17710</v>
      </c>
      <c r="B179" s="2" t="s">
        <v>9359</v>
      </c>
      <c r="C179" s="2">
        <v>6</v>
      </c>
      <c r="D179" s="2" t="s">
        <v>69</v>
      </c>
      <c r="E179" s="2">
        <v>180</v>
      </c>
      <c r="F179" s="2" t="s">
        <v>69</v>
      </c>
    </row>
    <row r="180">
      <c r="A180" s="2" t="s">
        <v>17711</v>
      </c>
      <c r="B180" s="2" t="s">
        <v>9361</v>
      </c>
      <c r="C180" s="2">
        <v>48</v>
      </c>
      <c r="D180" s="2" t="s">
        <v>69</v>
      </c>
      <c r="E180" s="2">
        <v>742.08</v>
      </c>
      <c r="F180" s="2" t="s">
        <v>69</v>
      </c>
    </row>
    <row r="181">
      <c r="A181" s="2" t="s">
        <v>17712</v>
      </c>
      <c r="B181" s="2" t="s">
        <v>11704</v>
      </c>
      <c r="C181" s="2">
        <v>248</v>
      </c>
      <c r="D181" s="2" t="s">
        <v>69</v>
      </c>
      <c r="E181" s="2">
        <v>20164.88</v>
      </c>
      <c r="F181" s="2" t="s">
        <v>69</v>
      </c>
    </row>
    <row r="182">
      <c r="A182" s="2" t="s">
        <v>17713</v>
      </c>
      <c r="B182" s="2" t="s">
        <v>9384</v>
      </c>
      <c r="C182" s="2">
        <v>161</v>
      </c>
      <c r="D182" s="2" t="s">
        <v>69</v>
      </c>
      <c r="E182" s="2">
        <v>1226.82</v>
      </c>
      <c r="F182" s="2" t="s">
        <v>69</v>
      </c>
    </row>
    <row r="183">
      <c r="A183" s="2" t="s">
        <v>17714</v>
      </c>
      <c r="B183" s="2" t="s">
        <v>9418</v>
      </c>
      <c r="C183" s="2">
        <v>117</v>
      </c>
      <c r="D183" s="2" t="s">
        <v>69</v>
      </c>
      <c r="E183" s="2">
        <v>453.96</v>
      </c>
      <c r="F183" s="2" t="s">
        <v>69</v>
      </c>
    </row>
    <row r="184">
      <c r="A184" s="2" t="s">
        <v>17715</v>
      </c>
      <c r="B184" s="2" t="s">
        <v>17716</v>
      </c>
      <c r="C184" s="2">
        <v>16672</v>
      </c>
      <c r="D184" s="2" t="s">
        <v>69</v>
      </c>
      <c r="E184" s="2">
        <v>25508.16</v>
      </c>
      <c r="F184" s="2" t="s">
        <v>69</v>
      </c>
    </row>
    <row r="185">
      <c r="A185" s="2" t="s">
        <v>17717</v>
      </c>
      <c r="B185" s="2" t="s">
        <v>11716</v>
      </c>
      <c r="C185" s="2">
        <v>33</v>
      </c>
      <c r="D185" s="2" t="s">
        <v>69</v>
      </c>
      <c r="E185" s="2">
        <v>348.15</v>
      </c>
      <c r="F185" s="2" t="s">
        <v>69</v>
      </c>
    </row>
    <row r="186">
      <c r="A186" s="2" t="s">
        <v>17718</v>
      </c>
      <c r="B186" s="2" t="s">
        <v>17719</v>
      </c>
      <c r="C186" s="2">
        <v>380</v>
      </c>
      <c r="D186" s="2" t="s">
        <v>69</v>
      </c>
      <c r="E186" s="2">
        <v>843.6</v>
      </c>
      <c r="F186" s="2" t="s">
        <v>69</v>
      </c>
    </row>
    <row r="187">
      <c r="A187" s="2" t="s">
        <v>17501</v>
      </c>
      <c r="B187" s="2" t="s">
        <v>17502</v>
      </c>
      <c r="C187" s="2">
        <v>2202</v>
      </c>
      <c r="D187" s="2" t="s">
        <v>69</v>
      </c>
      <c r="E187" s="2">
        <v>27701.16</v>
      </c>
      <c r="F187" s="2" t="s">
        <v>69</v>
      </c>
    </row>
    <row r="188">
      <c r="A188" s="2" t="s">
        <v>17720</v>
      </c>
      <c r="B188" s="2" t="s">
        <v>17721</v>
      </c>
      <c r="C188" s="2">
        <v>204</v>
      </c>
      <c r="D188" s="2" t="s">
        <v>69</v>
      </c>
      <c r="E188" s="2">
        <v>18380.4</v>
      </c>
      <c r="F188" s="2" t="s">
        <v>69</v>
      </c>
    </row>
    <row r="189">
      <c r="A189" s="2" t="s">
        <v>17722</v>
      </c>
      <c r="B189" s="2" t="s">
        <v>9592</v>
      </c>
      <c r="C189" s="2">
        <v>45</v>
      </c>
      <c r="D189" s="2" t="s">
        <v>69</v>
      </c>
      <c r="E189" s="2">
        <v>1460.7</v>
      </c>
      <c r="F189" s="2" t="s">
        <v>69</v>
      </c>
    </row>
    <row r="190">
      <c r="A190" s="2" t="s">
        <v>17723</v>
      </c>
      <c r="B190" s="2" t="s">
        <v>9616</v>
      </c>
      <c r="C190" s="2">
        <v>9</v>
      </c>
      <c r="D190" s="2" t="s">
        <v>69</v>
      </c>
      <c r="E190" s="2">
        <v>651.42</v>
      </c>
      <c r="F190" s="2" t="s">
        <v>69</v>
      </c>
    </row>
    <row r="191">
      <c r="A191" s="2" t="s">
        <v>17724</v>
      </c>
      <c r="B191" s="2" t="s">
        <v>9620</v>
      </c>
      <c r="C191" s="2">
        <v>39</v>
      </c>
      <c r="D191" s="2" t="s">
        <v>69</v>
      </c>
      <c r="E191" s="2">
        <v>1730.82</v>
      </c>
      <c r="F191" s="2" t="s">
        <v>69</v>
      </c>
    </row>
    <row r="192">
      <c r="A192" s="2" t="s">
        <v>17725</v>
      </c>
      <c r="B192" s="2" t="s">
        <v>9647</v>
      </c>
      <c r="C192" s="2">
        <v>27</v>
      </c>
      <c r="D192" s="2" t="s">
        <v>69</v>
      </c>
      <c r="E192" s="2">
        <v>359.37</v>
      </c>
      <c r="F192" s="2" t="s">
        <v>69</v>
      </c>
    </row>
    <row r="193">
      <c r="A193" s="2" t="s">
        <v>17726</v>
      </c>
      <c r="B193" s="2" t="s">
        <v>17503</v>
      </c>
      <c r="C193" s="2">
        <v>213</v>
      </c>
      <c r="D193" s="2" t="s">
        <v>69</v>
      </c>
      <c r="E193" s="2">
        <v>2025.63</v>
      </c>
      <c r="F193" s="2" t="s">
        <v>69</v>
      </c>
    </row>
    <row r="194">
      <c r="A194" s="2" t="s">
        <v>17727</v>
      </c>
      <c r="B194" s="2" t="s">
        <v>9680</v>
      </c>
      <c r="C194" s="2">
        <v>18</v>
      </c>
      <c r="D194" s="2" t="s">
        <v>69</v>
      </c>
      <c r="E194" s="2">
        <v>356.22</v>
      </c>
      <c r="F194" s="2" t="s">
        <v>69</v>
      </c>
    </row>
    <row r="195">
      <c r="A195" s="2" t="s">
        <v>17600</v>
      </c>
      <c r="B195" s="2" t="s">
        <v>9706</v>
      </c>
      <c r="C195" s="2">
        <v>2811</v>
      </c>
      <c r="D195" s="2" t="s">
        <v>69</v>
      </c>
      <c r="E195" s="2">
        <v>33591.45</v>
      </c>
      <c r="F195" s="2" t="s">
        <v>69</v>
      </c>
    </row>
    <row r="196">
      <c r="A196" s="2" t="s">
        <v>17728</v>
      </c>
      <c r="B196" s="2" t="s">
        <v>9799</v>
      </c>
      <c r="C196" s="2">
        <v>4957</v>
      </c>
      <c r="D196" s="2" t="s">
        <v>69</v>
      </c>
      <c r="E196" s="2">
        <v>18440.04</v>
      </c>
      <c r="F196" s="2" t="s">
        <v>69</v>
      </c>
    </row>
    <row r="197">
      <c r="A197" s="2" t="s">
        <v>17729</v>
      </c>
      <c r="B197" s="2" t="s">
        <v>9815</v>
      </c>
      <c r="C197" s="2">
        <v>42</v>
      </c>
      <c r="D197" s="2" t="s">
        <v>69</v>
      </c>
      <c r="E197" s="2">
        <v>593.04</v>
      </c>
      <c r="F197" s="2" t="s">
        <v>69</v>
      </c>
    </row>
    <row r="198">
      <c r="A198" s="2" t="s">
        <v>17730</v>
      </c>
      <c r="B198" s="2" t="s">
        <v>17731</v>
      </c>
      <c r="C198" s="2">
        <v>1510</v>
      </c>
      <c r="D198" s="2" t="s">
        <v>69</v>
      </c>
      <c r="E198" s="2">
        <v>22091.3</v>
      </c>
      <c r="F198" s="2" t="s">
        <v>69</v>
      </c>
    </row>
    <row r="199">
      <c r="A199" s="2" t="s">
        <v>17732</v>
      </c>
      <c r="B199" s="2" t="s">
        <v>17733</v>
      </c>
      <c r="C199" s="2">
        <v>5424</v>
      </c>
      <c r="D199" s="2" t="s">
        <v>69</v>
      </c>
      <c r="E199" s="2">
        <v>19770.48</v>
      </c>
      <c r="F199" s="2" t="s">
        <v>69</v>
      </c>
    </row>
    <row r="200">
      <c r="A200" s="2" t="s">
        <v>17734</v>
      </c>
      <c r="B200" s="2" t="s">
        <v>17735</v>
      </c>
      <c r="C200" s="2">
        <v>48</v>
      </c>
      <c r="D200" s="2" t="s">
        <v>69</v>
      </c>
      <c r="E200" s="2">
        <v>327.36</v>
      </c>
      <c r="F200" s="2" t="s">
        <v>69</v>
      </c>
    </row>
    <row r="201">
      <c r="A201" s="2" t="s">
        <v>17736</v>
      </c>
      <c r="B201" s="2" t="s">
        <v>17737</v>
      </c>
      <c r="C201" s="2">
        <v>24</v>
      </c>
      <c r="D201" s="2" t="s">
        <v>69</v>
      </c>
      <c r="E201" s="2">
        <v>110.88</v>
      </c>
      <c r="F201" s="2" t="s">
        <v>69</v>
      </c>
    </row>
    <row r="202">
      <c r="A202" s="2" t="s">
        <v>17738</v>
      </c>
      <c r="B202" s="2" t="s">
        <v>9974</v>
      </c>
      <c r="C202" s="2">
        <v>69</v>
      </c>
      <c r="D202" s="2" t="s">
        <v>69</v>
      </c>
      <c r="E202" s="2">
        <v>669.99</v>
      </c>
      <c r="F202" s="2" t="s">
        <v>69</v>
      </c>
    </row>
    <row r="203">
      <c r="A203" s="2" t="s">
        <v>17739</v>
      </c>
      <c r="B203" s="2" t="s">
        <v>10018</v>
      </c>
      <c r="C203" s="2">
        <v>45</v>
      </c>
      <c r="D203" s="2" t="s">
        <v>69</v>
      </c>
      <c r="E203" s="2">
        <v>985.95</v>
      </c>
      <c r="F203" s="2" t="s">
        <v>69</v>
      </c>
    </row>
    <row r="204">
      <c r="A204" s="2" t="s">
        <v>17740</v>
      </c>
      <c r="B204" s="2" t="s">
        <v>10024</v>
      </c>
      <c r="C204" s="2">
        <v>30</v>
      </c>
      <c r="D204" s="2" t="s">
        <v>69</v>
      </c>
      <c r="E204" s="2">
        <v>872.1</v>
      </c>
      <c r="F204" s="2" t="s">
        <v>69</v>
      </c>
    </row>
    <row r="205">
      <c r="A205" s="2" t="s">
        <v>17741</v>
      </c>
      <c r="B205" s="2" t="s">
        <v>10102</v>
      </c>
      <c r="C205" s="2">
        <v>87</v>
      </c>
      <c r="D205" s="2" t="s">
        <v>69</v>
      </c>
      <c r="E205" s="2">
        <v>514.17</v>
      </c>
      <c r="F205" s="2" t="s">
        <v>69</v>
      </c>
    </row>
    <row r="206">
      <c r="A206" s="2" t="s">
        <v>16685</v>
      </c>
      <c r="B206" s="2" t="s">
        <v>12055</v>
      </c>
      <c r="C206" s="2">
        <v>21</v>
      </c>
      <c r="D206" s="2" t="s">
        <v>69</v>
      </c>
      <c r="E206" s="2">
        <v>531.09</v>
      </c>
      <c r="F206" s="2" t="s">
        <v>69</v>
      </c>
    </row>
    <row r="207">
      <c r="A207" s="2" t="s">
        <v>17742</v>
      </c>
      <c r="B207" s="2" t="s">
        <v>17505</v>
      </c>
      <c r="C207" s="2">
        <v>45</v>
      </c>
      <c r="D207" s="2" t="s">
        <v>69</v>
      </c>
      <c r="E207" s="2">
        <v>355.5</v>
      </c>
      <c r="F207" s="2" t="s">
        <v>69</v>
      </c>
    </row>
    <row r="208">
      <c r="A208" s="2" t="s">
        <v>17614</v>
      </c>
      <c r="B208" s="2" t="s">
        <v>10220</v>
      </c>
      <c r="C208" s="2">
        <v>369</v>
      </c>
      <c r="D208" s="2" t="s">
        <v>69</v>
      </c>
      <c r="E208" s="2">
        <v>11756.34</v>
      </c>
      <c r="F208" s="2" t="s">
        <v>69</v>
      </c>
    </row>
    <row r="209">
      <c r="A209" s="2" t="s">
        <v>17743</v>
      </c>
      <c r="B209" s="2" t="s">
        <v>12218</v>
      </c>
      <c r="C209" s="2">
        <v>33</v>
      </c>
      <c r="D209" s="2" t="s">
        <v>69</v>
      </c>
      <c r="E209" s="2">
        <v>282.81</v>
      </c>
      <c r="F209" s="2" t="s">
        <v>69</v>
      </c>
    </row>
    <row r="210">
      <c r="A210" s="2" t="s">
        <v>17615</v>
      </c>
      <c r="B210" s="2" t="s">
        <v>17507</v>
      </c>
      <c r="C210" s="2">
        <v>6576</v>
      </c>
      <c r="D210" s="2" t="s">
        <v>69</v>
      </c>
      <c r="E210" s="2">
        <v>41428.8</v>
      </c>
      <c r="F210" s="2" t="s">
        <v>69</v>
      </c>
    </row>
    <row r="211">
      <c r="A211" s="2" t="s">
        <v>17744</v>
      </c>
      <c r="B211" s="2" t="s">
        <v>17745</v>
      </c>
      <c r="C211" s="2">
        <v>45</v>
      </c>
      <c r="D211" s="2" t="s">
        <v>69</v>
      </c>
      <c r="E211" s="2">
        <v>315</v>
      </c>
      <c r="F211" s="2" t="s">
        <v>69</v>
      </c>
    </row>
    <row r="212">
      <c r="A212" s="2" t="s">
        <v>17746</v>
      </c>
      <c r="B212" s="2" t="s">
        <v>10498</v>
      </c>
      <c r="C212" s="2">
        <v>255</v>
      </c>
      <c r="D212" s="2" t="s">
        <v>69</v>
      </c>
      <c r="E212" s="2">
        <v>20425.5</v>
      </c>
      <c r="F212" s="2" t="s">
        <v>69</v>
      </c>
    </row>
    <row r="213">
      <c r="A213" s="2" t="s">
        <v>17747</v>
      </c>
      <c r="B213" s="2" t="s">
        <v>10508</v>
      </c>
      <c r="C213" s="2">
        <v>33</v>
      </c>
      <c r="D213" s="2" t="s">
        <v>69</v>
      </c>
      <c r="E213" s="2">
        <v>1596.21</v>
      </c>
      <c r="F213" s="2" t="s">
        <v>69</v>
      </c>
    </row>
    <row r="214">
      <c r="A214" s="2" t="s">
        <v>17748</v>
      </c>
      <c r="B214" s="2" t="s">
        <v>10537</v>
      </c>
      <c r="C214" s="2">
        <v>3</v>
      </c>
      <c r="D214" s="2" t="s">
        <v>69</v>
      </c>
      <c r="E214" s="2">
        <v>267.66</v>
      </c>
      <c r="F214" s="2" t="s">
        <v>69</v>
      </c>
    </row>
    <row r="215">
      <c r="A215" s="2" t="s">
        <v>17749</v>
      </c>
      <c r="B215" s="2" t="s">
        <v>12275</v>
      </c>
      <c r="C215" s="2">
        <v>21</v>
      </c>
      <c r="D215" s="2" t="s">
        <v>69</v>
      </c>
      <c r="E215" s="2">
        <v>503.37</v>
      </c>
      <c r="F215" s="2" t="s">
        <v>69</v>
      </c>
    </row>
    <row r="216">
      <c r="A216" s="2" t="s">
        <v>17750</v>
      </c>
      <c r="B216" s="2" t="s">
        <v>10589</v>
      </c>
      <c r="C216" s="2">
        <v>78</v>
      </c>
      <c r="D216" s="2" t="s">
        <v>69</v>
      </c>
      <c r="E216" s="2">
        <v>1294.02</v>
      </c>
      <c r="F216" s="2" t="s">
        <v>69</v>
      </c>
    </row>
    <row r="217">
      <c r="A217" s="2" t="s">
        <v>17751</v>
      </c>
      <c r="B217" s="2" t="s">
        <v>12287</v>
      </c>
      <c r="C217" s="2">
        <v>81</v>
      </c>
      <c r="D217" s="2" t="s">
        <v>69</v>
      </c>
      <c r="E217" s="2">
        <v>224.37</v>
      </c>
      <c r="F217" s="2" t="s">
        <v>69</v>
      </c>
    </row>
    <row r="218">
      <c r="A218" s="2" t="s">
        <v>17626</v>
      </c>
      <c r="B218" s="2" t="s">
        <v>10621</v>
      </c>
      <c r="C218" s="2">
        <v>3773</v>
      </c>
      <c r="D218" s="2" t="s">
        <v>69</v>
      </c>
      <c r="E218" s="2">
        <v>47351.15</v>
      </c>
      <c r="F218" s="2" t="s">
        <v>69</v>
      </c>
    </row>
    <row r="219">
      <c r="A219" s="2" t="s">
        <v>17752</v>
      </c>
      <c r="B219" s="2" t="s">
        <v>17753</v>
      </c>
      <c r="C219" s="2">
        <v>60</v>
      </c>
      <c r="D219" s="2" t="s">
        <v>69</v>
      </c>
      <c r="E219" s="2">
        <v>582</v>
      </c>
      <c r="F219" s="2" t="s">
        <v>69</v>
      </c>
    </row>
    <row r="220">
      <c r="A220" s="2" t="s">
        <v>17754</v>
      </c>
      <c r="B220" s="2" t="s">
        <v>12330</v>
      </c>
      <c r="C220" s="2">
        <v>12</v>
      </c>
      <c r="D220" s="2" t="s">
        <v>69</v>
      </c>
      <c r="E220" s="2">
        <v>253.68</v>
      </c>
      <c r="F220" s="2" t="s">
        <v>69</v>
      </c>
    </row>
  </sheetData>
  <headerFooter/>
</worksheet>
</file>

<file path=xl/worksheets/sheet27.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9"/>
  <sheetViews>
    <sheetView workbookViewId="0" showGridLines="0"/>
  </sheetViews>
  <sheetFormatPr defaultRowHeight="15"/>
  <cols>
    <col min="1" max="1" width="34.5" customWidth="1"/>
    <col min="2" max="2" width="34.5" customWidth="1"/>
    <col min="3" max="3" width="34.5" customWidth="1"/>
    <col min="4" max="4" width="15.74466609954834" customWidth="1"/>
    <col min="5" max="5" width="17.241565704345703" customWidth="1"/>
    <col min="6" max="6" width="22.517513275146484" customWidth="1"/>
    <col min="7" max="7" width="13.456719398498535" customWidth="1"/>
    <col min="8" max="8" width="16.403675079345703" customWidth="1"/>
    <col min="9" max="9" width="12.088384628295898" customWidth="1"/>
    <col min="10" max="10" width="29.23700523376465" customWidth="1"/>
    <col min="11" max="11" width="27.40853881835937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2528</v>
      </c>
      <c r="B1" s="0">
        <v>0.0003499887435</v>
      </c>
    </row>
    <row r="2">
      <c r="A2" s="8" t="s">
        <v>2529</v>
      </c>
      <c r="B2" s="8">
        <v>43916</v>
      </c>
      <c r="C2" s="9">
        <f>HYPERLINK(CHAR(35)&amp;CELL("address",INDEX(Holdings!AM1:AM2253,SMALL(IF(COUNTIF(Holdings!A1:A2253,A1),MATCH(B1,Holdings!Y1:Y2253,0),""),ROWS($A$1:A1)))),"SWAP GameStop Corp")</f>
      </c>
    </row>
    <row r="3">
      <c r="A3" s="1" t="s">
        <v>5034</v>
      </c>
      <c r="B3" s="1" t="s">
        <v>5035</v>
      </c>
      <c r="C3" s="1" t="s">
        <v>5042</v>
      </c>
      <c r="D3" s="1" t="s">
        <v>5050</v>
      </c>
      <c r="E3" s="1" t="s">
        <v>5051</v>
      </c>
      <c r="F3" s="1" t="s">
        <v>5052</v>
      </c>
      <c r="G3" s="1" t="s">
        <v>5053</v>
      </c>
      <c r="H3" s="1" t="s">
        <v>5054</v>
      </c>
      <c r="I3" s="1" t="s">
        <v>21</v>
      </c>
      <c r="J3" s="1" t="s">
        <v>5055</v>
      </c>
      <c r="K3" s="1" t="s">
        <v>7227</v>
      </c>
      <c r="L3" s="1" t="s">
        <v>5056</v>
      </c>
      <c r="M3" s="1" t="s">
        <v>5057</v>
      </c>
      <c r="N3" s="1" t="s">
        <v>5058</v>
      </c>
      <c r="O3" s="1" t="s">
        <v>5059</v>
      </c>
      <c r="P3" s="1" t="s">
        <v>5060</v>
      </c>
      <c r="Q3" s="1" t="s">
        <v>407</v>
      </c>
      <c r="R3" s="1" t="s">
        <v>21</v>
      </c>
      <c r="S3" s="1" t="s">
        <v>5042</v>
      </c>
    </row>
    <row r="4">
      <c r="A4" s="10" t="s">
        <v>2808</v>
      </c>
      <c r="B4" s="2" t="s">
        <v>17755</v>
      </c>
      <c r="C4" s="2">
        <v>99402.52</v>
      </c>
      <c r="D4" s="10" t="s">
        <v>184</v>
      </c>
      <c r="E4" s="10" t="s">
        <v>5062</v>
      </c>
      <c r="F4" s="2" t="s">
        <v>17756</v>
      </c>
      <c r="G4" s="2">
        <v>-18.7</v>
      </c>
      <c r="H4" s="2">
        <v>-2502.96</v>
      </c>
      <c r="I4" s="10" t="s">
        <v>69</v>
      </c>
      <c r="J4" s="10" t="s">
        <v>7216</v>
      </c>
      <c r="K4" s="2" t="s">
        <v>14836</v>
      </c>
      <c r="L4" s="11">
        <v>44062</v>
      </c>
      <c r="M4" s="2">
        <v>0</v>
      </c>
      <c r="N4" s="10" t="s">
        <v>69</v>
      </c>
      <c r="O4" s="2">
        <v>0</v>
      </c>
      <c r="P4" s="10" t="s">
        <v>69</v>
      </c>
      <c r="Q4" s="2">
        <v>412746.52</v>
      </c>
      <c r="R4" s="10" t="s">
        <v>69</v>
      </c>
      <c r="S4" s="2">
        <v>99402.52</v>
      </c>
    </row>
    <row r="7">
      <c r="A7" s="12" t="s">
        <v>5047</v>
      </c>
    </row>
    <row r="8">
      <c r="A8" s="1" t="s">
        <v>5048</v>
      </c>
      <c r="B8" s="1" t="s">
        <v>5049</v>
      </c>
      <c r="C8" s="1" t="s">
        <v>12</v>
      </c>
      <c r="D8" s="1" t="s">
        <v>13</v>
      </c>
      <c r="E8" s="1" t="s">
        <v>14</v>
      </c>
      <c r="F8" s="1" t="s">
        <v>15</v>
      </c>
    </row>
    <row r="9">
      <c r="A9" s="2" t="s">
        <v>62</v>
      </c>
      <c r="B9" s="2" t="s">
        <v>62</v>
      </c>
      <c r="C9" s="2" t="s">
        <v>81</v>
      </c>
      <c r="D9" s="2" t="s">
        <v>80</v>
      </c>
      <c r="E9" s="2"/>
      <c r="F9" s="2"/>
    </row>
  </sheetData>
  <headerFooter/>
</worksheet>
</file>

<file path=xl/worksheets/sheet28.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9"/>
  <sheetViews>
    <sheetView workbookViewId="0" showGridLines="0"/>
  </sheetViews>
  <sheetFormatPr defaultRowHeight="15"/>
  <cols>
    <col min="1" max="1" width="34.5" customWidth="1"/>
    <col min="2" max="2" width="34.5" customWidth="1"/>
    <col min="3" max="3" width="34.5" customWidth="1"/>
    <col min="4" max="4" width="15.74466609954834" customWidth="1"/>
    <col min="5" max="5" width="17.241565704345703" customWidth="1"/>
    <col min="6" max="6" width="22.517513275146484" customWidth="1"/>
    <col min="7" max="7" width="13.456719398498535" customWidth="1"/>
    <col min="8" max="8" width="16.403675079345703" customWidth="1"/>
    <col min="9" max="9" width="12.088384628295898" customWidth="1"/>
    <col min="10" max="10" width="29.23700523376465" customWidth="1"/>
    <col min="11" max="11" width="27.40853881835937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2536</v>
      </c>
      <c r="B1" s="0">
        <v>-0.0008512539135</v>
      </c>
    </row>
    <row r="2">
      <c r="A2" s="8" t="s">
        <v>2529</v>
      </c>
      <c r="B2" s="8">
        <v>44007</v>
      </c>
      <c r="C2" s="9">
        <f>HYPERLINK(CHAR(35)&amp;CELL("address",INDEX(Holdings!AM1:AM2253,SMALL(IF(COUNTIF(Holdings!A1:A2253,A1),MATCH(B1,Holdings!Y1:Y2253,0),""),ROWS($A$1:A1)))),"SWAP GameStop Corp")</f>
      </c>
    </row>
    <row r="3">
      <c r="A3" s="1" t="s">
        <v>5034</v>
      </c>
      <c r="B3" s="1" t="s">
        <v>5035</v>
      </c>
      <c r="C3" s="1" t="s">
        <v>5042</v>
      </c>
      <c r="D3" s="1" t="s">
        <v>5050</v>
      </c>
      <c r="E3" s="1" t="s">
        <v>5051</v>
      </c>
      <c r="F3" s="1" t="s">
        <v>5052</v>
      </c>
      <c r="G3" s="1" t="s">
        <v>5053</v>
      </c>
      <c r="H3" s="1" t="s">
        <v>5054</v>
      </c>
      <c r="I3" s="1" t="s">
        <v>21</v>
      </c>
      <c r="J3" s="1" t="s">
        <v>5055</v>
      </c>
      <c r="K3" s="1" t="s">
        <v>7227</v>
      </c>
      <c r="L3" s="1" t="s">
        <v>5056</v>
      </c>
      <c r="M3" s="1" t="s">
        <v>5057</v>
      </c>
      <c r="N3" s="1" t="s">
        <v>5058</v>
      </c>
      <c r="O3" s="1" t="s">
        <v>5059</v>
      </c>
      <c r="P3" s="1" t="s">
        <v>5060</v>
      </c>
      <c r="Q3" s="1" t="s">
        <v>407</v>
      </c>
      <c r="R3" s="1" t="s">
        <v>21</v>
      </c>
      <c r="S3" s="1" t="s">
        <v>5042</v>
      </c>
    </row>
    <row r="4">
      <c r="A4" s="10" t="s">
        <v>2808</v>
      </c>
      <c r="B4" s="2" t="s">
        <v>17755</v>
      </c>
      <c r="C4" s="2">
        <v>-132008</v>
      </c>
      <c r="D4" s="10" t="s">
        <v>184</v>
      </c>
      <c r="E4" s="10" t="s">
        <v>5062</v>
      </c>
      <c r="F4" s="2" t="s">
        <v>17756</v>
      </c>
      <c r="G4" s="2">
        <v>-79.1</v>
      </c>
      <c r="H4" s="2">
        <v>-3229.36</v>
      </c>
      <c r="I4" s="10" t="s">
        <v>69</v>
      </c>
      <c r="J4" s="10" t="s">
        <v>7216</v>
      </c>
      <c r="K4" s="2" t="s">
        <v>14836</v>
      </c>
      <c r="L4" s="11">
        <v>44335</v>
      </c>
      <c r="M4" s="2">
        <v>0</v>
      </c>
      <c r="N4" s="10" t="s">
        <v>69</v>
      </c>
      <c r="O4" s="2">
        <v>0</v>
      </c>
      <c r="P4" s="10" t="s">
        <v>69</v>
      </c>
      <c r="Q4" s="2">
        <v>194029</v>
      </c>
      <c r="R4" s="10" t="s">
        <v>69</v>
      </c>
      <c r="S4" s="2">
        <v>-132008</v>
      </c>
    </row>
    <row r="7">
      <c r="A7" s="12" t="s">
        <v>5047</v>
      </c>
    </row>
    <row r="8">
      <c r="A8" s="1" t="s">
        <v>5048</v>
      </c>
      <c r="B8" s="1" t="s">
        <v>5049</v>
      </c>
      <c r="C8" s="1" t="s">
        <v>12</v>
      </c>
      <c r="D8" s="1" t="s">
        <v>13</v>
      </c>
      <c r="E8" s="1" t="s">
        <v>14</v>
      </c>
      <c r="F8" s="1" t="s">
        <v>15</v>
      </c>
    </row>
    <row r="9">
      <c r="A9" s="2" t="s">
        <v>62</v>
      </c>
      <c r="B9" s="2" t="s">
        <v>62</v>
      </c>
      <c r="C9" s="2" t="s">
        <v>81</v>
      </c>
      <c r="D9" s="2" t="s">
        <v>80</v>
      </c>
      <c r="E9" s="2"/>
      <c r="F9" s="2"/>
    </row>
  </sheetData>
  <headerFooter/>
</worksheet>
</file>

<file path=xl/worksheets/sheet29.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22.517513275146484" customWidth="1"/>
    <col min="7" max="7" width="12.36575984954834"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2802</v>
      </c>
      <c r="B1" s="0">
        <v>-0.0002536395701</v>
      </c>
    </row>
    <row r="2">
      <c r="A2" s="8" t="s">
        <v>2803</v>
      </c>
      <c r="B2" s="8">
        <v>44337</v>
      </c>
      <c r="C2" s="9">
        <f>HYPERLINK(CHAR(35)&amp;CELL("address",INDEX(Holdings!AM1:AM2253,SMALL(IF(COUNTIF(Holdings!A1:A2253,A1),MATCH(B1,Holdings!Y1:Y2253,0),""),ROWS($A$1:A1)))),"ETRS")</f>
      </c>
    </row>
    <row r="3">
      <c r="A3" s="1" t="s">
        <v>5034</v>
      </c>
      <c r="B3" s="1" t="s">
        <v>5035</v>
      </c>
      <c r="C3" s="1" t="s">
        <v>5042</v>
      </c>
      <c r="D3" s="1" t="s">
        <v>5050</v>
      </c>
      <c r="E3" s="1" t="s">
        <v>5051</v>
      </c>
      <c r="F3" s="1" t="s">
        <v>5052</v>
      </c>
      <c r="G3" s="1" t="s">
        <v>5053</v>
      </c>
      <c r="H3" s="1" t="s">
        <v>5054</v>
      </c>
      <c r="I3" s="1" t="s">
        <v>21</v>
      </c>
      <c r="J3" s="1" t="s">
        <v>5055</v>
      </c>
      <c r="K3" s="1" t="s">
        <v>5051</v>
      </c>
      <c r="L3" s="1" t="s">
        <v>5052</v>
      </c>
      <c r="M3" s="1" t="s">
        <v>5053</v>
      </c>
      <c r="N3" s="1" t="s">
        <v>5054</v>
      </c>
      <c r="O3" s="1" t="s">
        <v>21</v>
      </c>
      <c r="P3" s="1" t="s">
        <v>5055</v>
      </c>
      <c r="Q3" s="1" t="s">
        <v>5056</v>
      </c>
      <c r="R3" s="1" t="s">
        <v>5057</v>
      </c>
      <c r="S3" s="1" t="s">
        <v>5058</v>
      </c>
      <c r="T3" s="1" t="s">
        <v>5059</v>
      </c>
      <c r="U3" s="1" t="s">
        <v>5060</v>
      </c>
      <c r="V3" s="1" t="s">
        <v>407</v>
      </c>
      <c r="W3" s="1" t="s">
        <v>21</v>
      </c>
      <c r="X3" s="1" t="s">
        <v>5042</v>
      </c>
    </row>
    <row r="4">
      <c r="A4" s="10" t="s">
        <v>2808</v>
      </c>
      <c r="B4" s="2" t="s">
        <v>7215</v>
      </c>
      <c r="C4" s="2">
        <v>-262663.08</v>
      </c>
      <c r="D4" s="10" t="s">
        <v>184</v>
      </c>
      <c r="E4" s="10" t="s">
        <v>5062</v>
      </c>
      <c r="F4" s="2" t="s">
        <v>5063</v>
      </c>
      <c r="G4" s="2">
        <v>-4.07</v>
      </c>
      <c r="H4" s="2">
        <v>0</v>
      </c>
      <c r="I4" s="10" t="s">
        <v>69</v>
      </c>
      <c r="J4" s="10" t="s">
        <v>7216</v>
      </c>
      <c r="K4" s="10" t="s">
        <v>5062</v>
      </c>
      <c r="L4" s="2" t="s">
        <v>66</v>
      </c>
      <c r="M4" s="2">
        <v>0</v>
      </c>
      <c r="N4" s="2">
        <v>0</v>
      </c>
      <c r="O4" s="10" t="s">
        <v>69</v>
      </c>
      <c r="P4" s="10" t="s">
        <v>17757</v>
      </c>
      <c r="Q4" s="11">
        <v>44651</v>
      </c>
      <c r="R4" s="2">
        <v>0</v>
      </c>
      <c r="S4" s="10" t="s">
        <v>69</v>
      </c>
      <c r="T4" s="2">
        <v>0</v>
      </c>
      <c r="U4" s="10" t="s">
        <v>69</v>
      </c>
      <c r="V4" s="2">
        <v>5851961</v>
      </c>
      <c r="W4" s="10" t="s">
        <v>69</v>
      </c>
      <c r="X4" s="2">
        <v>-262663.08</v>
      </c>
    </row>
    <row r="7">
      <c r="A7" s="12" t="s">
        <v>5047</v>
      </c>
    </row>
    <row r="8">
      <c r="A8" s="1" t="s">
        <v>5048</v>
      </c>
      <c r="B8" s="1" t="s">
        <v>5049</v>
      </c>
      <c r="C8" s="1" t="s">
        <v>12</v>
      </c>
      <c r="D8" s="1" t="s">
        <v>13</v>
      </c>
      <c r="E8" s="1" t="s">
        <v>14</v>
      </c>
      <c r="F8" s="1" t="s">
        <v>15</v>
      </c>
    </row>
    <row r="9">
      <c r="A9" s="2" t="s">
        <v>316</v>
      </c>
      <c r="B9" s="2" t="s">
        <v>316</v>
      </c>
      <c r="C9" s="2" t="s">
        <v>81</v>
      </c>
      <c r="D9" s="2"/>
      <c r="E9" s="2"/>
      <c r="F9" s="2"/>
    </row>
  </sheetData>
  <headerFooter/>
</worksheet>
</file>

<file path=xl/worksheets/sheet30.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22.517513275146484" customWidth="1"/>
    <col min="7" max="7" width="12.36575984954834"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2809</v>
      </c>
      <c r="B1" s="0">
        <v>-2.51473548E-05</v>
      </c>
    </row>
    <row r="2">
      <c r="A2" s="8" t="s">
        <v>2803</v>
      </c>
      <c r="B2" s="8">
        <v>44428</v>
      </c>
      <c r="C2" s="9">
        <f>HYPERLINK(CHAR(35)&amp;CELL("address",INDEX(Holdings!AM1:AM2253,SMALL(IF(COUNTIF(Holdings!A1:A2253,A1),MATCH(B1,Holdings!Y1:Y2253,0),""),ROWS($A$1:A1)))),"ETRS")</f>
      </c>
    </row>
    <row r="3">
      <c r="A3" s="1" t="s">
        <v>5034</v>
      </c>
      <c r="B3" s="1" t="s">
        <v>5035</v>
      </c>
      <c r="C3" s="1" t="s">
        <v>5042</v>
      </c>
      <c r="D3" s="1" t="s">
        <v>5050</v>
      </c>
      <c r="E3" s="1" t="s">
        <v>5051</v>
      </c>
      <c r="F3" s="1" t="s">
        <v>5052</v>
      </c>
      <c r="G3" s="1" t="s">
        <v>5053</v>
      </c>
      <c r="H3" s="1" t="s">
        <v>5054</v>
      </c>
      <c r="I3" s="1" t="s">
        <v>21</v>
      </c>
      <c r="J3" s="1" t="s">
        <v>5055</v>
      </c>
      <c r="K3" s="1" t="s">
        <v>5051</v>
      </c>
      <c r="L3" s="1" t="s">
        <v>5052</v>
      </c>
      <c r="M3" s="1" t="s">
        <v>5053</v>
      </c>
      <c r="N3" s="1" t="s">
        <v>5054</v>
      </c>
      <c r="O3" s="1" t="s">
        <v>21</v>
      </c>
      <c r="P3" s="1" t="s">
        <v>5055</v>
      </c>
      <c r="Q3" s="1" t="s">
        <v>5056</v>
      </c>
      <c r="R3" s="1" t="s">
        <v>5057</v>
      </c>
      <c r="S3" s="1" t="s">
        <v>5058</v>
      </c>
      <c r="T3" s="1" t="s">
        <v>5059</v>
      </c>
      <c r="U3" s="1" t="s">
        <v>5060</v>
      </c>
      <c r="V3" s="1" t="s">
        <v>407</v>
      </c>
      <c r="W3" s="1" t="s">
        <v>21</v>
      </c>
      <c r="X3" s="1" t="s">
        <v>5042</v>
      </c>
    </row>
    <row r="4">
      <c r="A4" s="10" t="s">
        <v>2808</v>
      </c>
      <c r="B4" s="2" t="s">
        <v>7215</v>
      </c>
      <c r="C4" s="2">
        <v>-27437.81</v>
      </c>
      <c r="D4" s="10" t="s">
        <v>184</v>
      </c>
      <c r="E4" s="10" t="s">
        <v>5062</v>
      </c>
      <c r="F4" s="2" t="s">
        <v>5063</v>
      </c>
      <c r="G4" s="2">
        <v>-0.925</v>
      </c>
      <c r="H4" s="2">
        <v>0</v>
      </c>
      <c r="I4" s="10" t="s">
        <v>69</v>
      </c>
      <c r="J4" s="10" t="s">
        <v>7216</v>
      </c>
      <c r="K4" s="10" t="s">
        <v>5062</v>
      </c>
      <c r="L4" s="2" t="s">
        <v>66</v>
      </c>
      <c r="M4" s="2">
        <v>0</v>
      </c>
      <c r="N4" s="2">
        <v>0</v>
      </c>
      <c r="O4" s="10" t="s">
        <v>69</v>
      </c>
      <c r="P4" s="10" t="s">
        <v>17757</v>
      </c>
      <c r="Q4" s="11">
        <v>44742</v>
      </c>
      <c r="R4" s="2">
        <v>0</v>
      </c>
      <c r="S4" s="10" t="s">
        <v>69</v>
      </c>
      <c r="T4" s="2">
        <v>0</v>
      </c>
      <c r="U4" s="10" t="s">
        <v>69</v>
      </c>
      <c r="V4" s="2">
        <v>6601722</v>
      </c>
      <c r="W4" s="10" t="s">
        <v>69</v>
      </c>
      <c r="X4" s="2">
        <v>-27437.81</v>
      </c>
    </row>
    <row r="7">
      <c r="A7" s="12" t="s">
        <v>5047</v>
      </c>
    </row>
    <row r="8">
      <c r="A8" s="1" t="s">
        <v>5048</v>
      </c>
      <c r="B8" s="1" t="s">
        <v>5049</v>
      </c>
      <c r="C8" s="1" t="s">
        <v>12</v>
      </c>
      <c r="D8" s="1" t="s">
        <v>13</v>
      </c>
      <c r="E8" s="1" t="s">
        <v>14</v>
      </c>
      <c r="F8" s="1" t="s">
        <v>15</v>
      </c>
    </row>
    <row r="9">
      <c r="A9" s="2" t="s">
        <v>316</v>
      </c>
      <c r="B9" s="2" t="s">
        <v>316</v>
      </c>
      <c r="C9" s="2" t="s">
        <v>81</v>
      </c>
      <c r="D9" s="2"/>
      <c r="E9" s="2"/>
      <c r="F9" s="2"/>
    </row>
  </sheetData>
  <headerFooter/>
</worksheet>
</file>

<file path=xl/worksheets/sheet3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22.517513275146484" customWidth="1"/>
    <col min="7" max="7" width="12.36575984954834"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2810</v>
      </c>
      <c r="B1" s="0">
        <v>7.776560814E-05</v>
      </c>
    </row>
    <row r="2">
      <c r="A2" s="8" t="s">
        <v>2803</v>
      </c>
      <c r="B2" s="8">
        <v>44516</v>
      </c>
      <c r="C2" s="9">
        <f>HYPERLINK(CHAR(35)&amp;CELL("address",INDEX(Holdings!AM1:AM2253,SMALL(IF(COUNTIF(Holdings!A1:A2253,A1),MATCH(B1,Holdings!Y1:Y2253,0),""),ROWS($A$1:A1)))),"ETRS")</f>
      </c>
    </row>
    <row r="3">
      <c r="A3" s="1" t="s">
        <v>5034</v>
      </c>
      <c r="B3" s="1" t="s">
        <v>5035</v>
      </c>
      <c r="C3" s="1" t="s">
        <v>5042</v>
      </c>
      <c r="D3" s="1" t="s">
        <v>5050</v>
      </c>
      <c r="E3" s="1" t="s">
        <v>5051</v>
      </c>
      <c r="F3" s="1" t="s">
        <v>5052</v>
      </c>
      <c r="G3" s="1" t="s">
        <v>5053</v>
      </c>
      <c r="H3" s="1" t="s">
        <v>5054</v>
      </c>
      <c r="I3" s="1" t="s">
        <v>21</v>
      </c>
      <c r="J3" s="1" t="s">
        <v>5055</v>
      </c>
      <c r="K3" s="1" t="s">
        <v>5051</v>
      </c>
      <c r="L3" s="1" t="s">
        <v>5052</v>
      </c>
      <c r="M3" s="1" t="s">
        <v>5053</v>
      </c>
      <c r="N3" s="1" t="s">
        <v>5054</v>
      </c>
      <c r="O3" s="1" t="s">
        <v>21</v>
      </c>
      <c r="P3" s="1" t="s">
        <v>5055</v>
      </c>
      <c r="Q3" s="1" t="s">
        <v>5056</v>
      </c>
      <c r="R3" s="1" t="s">
        <v>5057</v>
      </c>
      <c r="S3" s="1" t="s">
        <v>5058</v>
      </c>
      <c r="T3" s="1" t="s">
        <v>5059</v>
      </c>
      <c r="U3" s="1" t="s">
        <v>5060</v>
      </c>
      <c r="V3" s="1" t="s">
        <v>407</v>
      </c>
      <c r="W3" s="1" t="s">
        <v>21</v>
      </c>
      <c r="X3" s="1" t="s">
        <v>5042</v>
      </c>
    </row>
    <row r="4">
      <c r="A4" s="10" t="s">
        <v>2808</v>
      </c>
      <c r="B4" s="2" t="s">
        <v>7215</v>
      </c>
      <c r="C4" s="2">
        <v>96494.77</v>
      </c>
      <c r="D4" s="10" t="s">
        <v>184</v>
      </c>
      <c r="E4" s="10" t="s">
        <v>5062</v>
      </c>
      <c r="F4" s="2" t="s">
        <v>17758</v>
      </c>
      <c r="G4" s="2">
        <v>-0.945</v>
      </c>
      <c r="H4" s="2">
        <v>0</v>
      </c>
      <c r="I4" s="10" t="s">
        <v>69</v>
      </c>
      <c r="J4" s="10" t="s">
        <v>7216</v>
      </c>
      <c r="K4" s="10" t="s">
        <v>5062</v>
      </c>
      <c r="L4" s="2" t="s">
        <v>66</v>
      </c>
      <c r="M4" s="2">
        <v>0</v>
      </c>
      <c r="N4" s="2">
        <v>0</v>
      </c>
      <c r="O4" s="10" t="s">
        <v>69</v>
      </c>
      <c r="P4" s="10" t="s">
        <v>17757</v>
      </c>
      <c r="Q4" s="11">
        <v>44742</v>
      </c>
      <c r="R4" s="2">
        <v>0</v>
      </c>
      <c r="S4" s="10" t="s">
        <v>69</v>
      </c>
      <c r="T4" s="2">
        <v>0</v>
      </c>
      <c r="U4" s="10" t="s">
        <v>69</v>
      </c>
      <c r="V4" s="2">
        <v>5409565</v>
      </c>
      <c r="W4" s="10" t="s">
        <v>69</v>
      </c>
      <c r="X4" s="2">
        <v>96494.77</v>
      </c>
    </row>
    <row r="7">
      <c r="A7" s="12" t="s">
        <v>5047</v>
      </c>
    </row>
    <row r="8">
      <c r="A8" s="1" t="s">
        <v>5048</v>
      </c>
      <c r="B8" s="1" t="s">
        <v>5049</v>
      </c>
      <c r="C8" s="1" t="s">
        <v>12</v>
      </c>
      <c r="D8" s="1" t="s">
        <v>13</v>
      </c>
      <c r="E8" s="1" t="s">
        <v>14</v>
      </c>
      <c r="F8" s="1" t="s">
        <v>15</v>
      </c>
    </row>
    <row r="9">
      <c r="A9" s="2" t="s">
        <v>316</v>
      </c>
      <c r="B9" s="2" t="s">
        <v>316</v>
      </c>
      <c r="C9" s="2" t="s">
        <v>81</v>
      </c>
      <c r="D9" s="2"/>
      <c r="E9" s="2"/>
      <c r="F9" s="2"/>
    </row>
  </sheetData>
  <headerFooter/>
</worksheet>
</file>

<file path=xl/worksheets/sheet32.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38.084686279296875" customWidth="1"/>
    <col min="7" max="7" width="13.456719398498535"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3373</v>
      </c>
      <c r="B1" s="0">
        <v>0.00153970985415</v>
      </c>
    </row>
    <row r="2">
      <c r="A2" s="8" t="s">
        <v>3377</v>
      </c>
      <c r="B2" s="8">
        <v>43859</v>
      </c>
      <c r="C2" s="9">
        <f>HYPERLINK(CHAR(35)&amp;CELL("address",INDEX(Holdings!AM1:AM2253,SMALL(IF(COUNTIF(Holdings!A1:A2253,A1),MATCH(B1,Holdings!Y1:Y2253,0),""),ROWS($A$1:A1)))),"Total Return Swap")</f>
      </c>
    </row>
    <row r="3">
      <c r="A3" s="1" t="s">
        <v>5034</v>
      </c>
      <c r="B3" s="1" t="s">
        <v>5035</v>
      </c>
      <c r="C3" s="1" t="s">
        <v>5042</v>
      </c>
      <c r="D3" s="1" t="s">
        <v>5050</v>
      </c>
      <c r="E3" s="1" t="s">
        <v>5051</v>
      </c>
      <c r="F3" s="1" t="s">
        <v>5052</v>
      </c>
      <c r="G3" s="1" t="s">
        <v>5053</v>
      </c>
      <c r="H3" s="1" t="s">
        <v>5054</v>
      </c>
      <c r="I3" s="1" t="s">
        <v>21</v>
      </c>
      <c r="J3" s="1" t="s">
        <v>5055</v>
      </c>
      <c r="K3" s="1" t="s">
        <v>5051</v>
      </c>
      <c r="L3" s="1" t="s">
        <v>5052</v>
      </c>
      <c r="M3" s="1" t="s">
        <v>5053</v>
      </c>
      <c r="N3" s="1" t="s">
        <v>5054</v>
      </c>
      <c r="O3" s="1" t="s">
        <v>21</v>
      </c>
      <c r="P3" s="1" t="s">
        <v>5055</v>
      </c>
      <c r="Q3" s="1" t="s">
        <v>5056</v>
      </c>
      <c r="R3" s="1" t="s">
        <v>5057</v>
      </c>
      <c r="S3" s="1" t="s">
        <v>5058</v>
      </c>
      <c r="T3" s="1" t="s">
        <v>5059</v>
      </c>
      <c r="U3" s="1" t="s">
        <v>5060</v>
      </c>
      <c r="V3" s="1" t="s">
        <v>407</v>
      </c>
      <c r="W3" s="1" t="s">
        <v>21</v>
      </c>
      <c r="X3" s="1" t="s">
        <v>5042</v>
      </c>
    </row>
    <row r="4">
      <c r="A4" s="10" t="s">
        <v>2808</v>
      </c>
      <c r="B4" s="2" t="s">
        <v>17759</v>
      </c>
      <c r="C4" s="2">
        <v>-586.57</v>
      </c>
      <c r="D4" s="10" t="s">
        <v>184</v>
      </c>
      <c r="E4" s="10" t="s">
        <v>5062</v>
      </c>
      <c r="F4" s="2" t="s">
        <v>17760</v>
      </c>
      <c r="G4" s="2">
        <v>-25.9</v>
      </c>
      <c r="H4" s="2">
        <v>0</v>
      </c>
      <c r="I4" s="10" t="s">
        <v>69</v>
      </c>
      <c r="J4" s="10" t="s">
        <v>7216</v>
      </c>
      <c r="K4" s="10" t="s">
        <v>5062</v>
      </c>
      <c r="L4" s="2" t="s">
        <v>125</v>
      </c>
      <c r="M4" s="2">
        <v>0</v>
      </c>
      <c r="N4" s="2">
        <v>-9.61</v>
      </c>
      <c r="O4" s="10" t="s">
        <v>69</v>
      </c>
      <c r="P4" s="10" t="s">
        <v>7216</v>
      </c>
      <c r="Q4" s="11">
        <v>45685</v>
      </c>
      <c r="R4" s="2">
        <v>0</v>
      </c>
      <c r="S4" s="10" t="s">
        <v>69</v>
      </c>
      <c r="T4" s="2">
        <v>0</v>
      </c>
      <c r="U4" s="10" t="s">
        <v>69</v>
      </c>
      <c r="V4" s="2">
        <v>14664.4</v>
      </c>
      <c r="W4" s="10" t="s">
        <v>69</v>
      </c>
      <c r="X4" s="2">
        <v>-586.57</v>
      </c>
    </row>
    <row r="7">
      <c r="A7" s="12" t="s">
        <v>5047</v>
      </c>
    </row>
    <row r="8">
      <c r="A8" s="1" t="s">
        <v>5048</v>
      </c>
      <c r="B8" s="1" t="s">
        <v>5049</v>
      </c>
      <c r="C8" s="1" t="s">
        <v>12</v>
      </c>
      <c r="D8" s="1" t="s">
        <v>13</v>
      </c>
      <c r="E8" s="1" t="s">
        <v>14</v>
      </c>
      <c r="F8" s="1" t="s">
        <v>15</v>
      </c>
    </row>
    <row r="9">
      <c r="A9" s="2" t="s">
        <v>199</v>
      </c>
      <c r="B9" s="2" t="s">
        <v>79</v>
      </c>
      <c r="C9" s="2"/>
      <c r="D9" s="2"/>
      <c r="E9" s="2" t="s">
        <v>17761</v>
      </c>
      <c r="F9" s="2"/>
    </row>
  </sheetData>
  <headerFooter/>
</worksheet>
</file>

<file path=xl/worksheets/sheet33.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38.084686279296875" customWidth="1"/>
    <col min="7" max="7" width="13.456719398498535"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3384</v>
      </c>
      <c r="B1" s="0">
        <v>0.00111200915166</v>
      </c>
    </row>
    <row r="2">
      <c r="A2" s="8" t="s">
        <v>3377</v>
      </c>
      <c r="B2" s="8">
        <v>43950</v>
      </c>
      <c r="C2" s="9">
        <f>HYPERLINK(CHAR(35)&amp;CELL("address",INDEX(Holdings!AM1:AM2253,SMALL(IF(COUNTIF(Holdings!A1:A2253,A1),MATCH(B1,Holdings!Y1:Y2253,0),""),ROWS($A$1:A1)))),"Total Return Swap")</f>
      </c>
    </row>
    <row r="3">
      <c r="A3" s="1" t="s">
        <v>5034</v>
      </c>
      <c r="B3" s="1" t="s">
        <v>5035</v>
      </c>
      <c r="C3" s="1" t="s">
        <v>5042</v>
      </c>
      <c r="D3" s="1" t="s">
        <v>5050</v>
      </c>
      <c r="E3" s="1" t="s">
        <v>5051</v>
      </c>
      <c r="F3" s="1" t="s">
        <v>5052</v>
      </c>
      <c r="G3" s="1" t="s">
        <v>5053</v>
      </c>
      <c r="H3" s="1" t="s">
        <v>5054</v>
      </c>
      <c r="I3" s="1" t="s">
        <v>21</v>
      </c>
      <c r="J3" s="1" t="s">
        <v>5055</v>
      </c>
      <c r="K3" s="1" t="s">
        <v>5051</v>
      </c>
      <c r="L3" s="1" t="s">
        <v>5052</v>
      </c>
      <c r="M3" s="1" t="s">
        <v>5053</v>
      </c>
      <c r="N3" s="1" t="s">
        <v>5054</v>
      </c>
      <c r="O3" s="1" t="s">
        <v>21</v>
      </c>
      <c r="P3" s="1" t="s">
        <v>5055</v>
      </c>
      <c r="Q3" s="1" t="s">
        <v>5056</v>
      </c>
      <c r="R3" s="1" t="s">
        <v>5057</v>
      </c>
      <c r="S3" s="1" t="s">
        <v>5058</v>
      </c>
      <c r="T3" s="1" t="s">
        <v>5059</v>
      </c>
      <c r="U3" s="1" t="s">
        <v>5060</v>
      </c>
      <c r="V3" s="1" t="s">
        <v>407</v>
      </c>
      <c r="W3" s="1" t="s">
        <v>21</v>
      </c>
      <c r="X3" s="1" t="s">
        <v>5042</v>
      </c>
    </row>
    <row r="4">
      <c r="A4" s="10" t="s">
        <v>2808</v>
      </c>
      <c r="B4" s="2" t="s">
        <v>17759</v>
      </c>
      <c r="C4" s="2">
        <v>-797.45</v>
      </c>
      <c r="D4" s="10" t="s">
        <v>184</v>
      </c>
      <c r="E4" s="10" t="s">
        <v>5062</v>
      </c>
      <c r="F4" s="2" t="s">
        <v>17760</v>
      </c>
      <c r="G4" s="2">
        <v>-20.94003</v>
      </c>
      <c r="H4" s="2">
        <v>-187.4</v>
      </c>
      <c r="I4" s="10" t="s">
        <v>69</v>
      </c>
      <c r="J4" s="10" t="s">
        <v>7216</v>
      </c>
      <c r="K4" s="10" t="s">
        <v>5062</v>
      </c>
      <c r="L4" s="2" t="s">
        <v>125</v>
      </c>
      <c r="M4" s="2">
        <v>0</v>
      </c>
      <c r="N4" s="2">
        <v>0</v>
      </c>
      <c r="O4" s="10" t="s">
        <v>69</v>
      </c>
      <c r="P4" s="10" t="s">
        <v>7216</v>
      </c>
      <c r="Q4" s="11">
        <v>45685</v>
      </c>
      <c r="R4" s="2">
        <v>0</v>
      </c>
      <c r="S4" s="10" t="s">
        <v>69</v>
      </c>
      <c r="T4" s="2">
        <v>0</v>
      </c>
      <c r="U4" s="10" t="s">
        <v>69</v>
      </c>
      <c r="V4" s="2">
        <v>9847.95</v>
      </c>
      <c r="W4" s="10" t="s">
        <v>69</v>
      </c>
      <c r="X4" s="2">
        <v>-797.45</v>
      </c>
    </row>
    <row r="7">
      <c r="A7" s="12" t="s">
        <v>5047</v>
      </c>
    </row>
    <row r="8">
      <c r="A8" s="1" t="s">
        <v>5048</v>
      </c>
      <c r="B8" s="1" t="s">
        <v>5049</v>
      </c>
      <c r="C8" s="1" t="s">
        <v>12</v>
      </c>
      <c r="D8" s="1" t="s">
        <v>13</v>
      </c>
      <c r="E8" s="1" t="s">
        <v>14</v>
      </c>
      <c r="F8" s="1" t="s">
        <v>15</v>
      </c>
    </row>
    <row r="9">
      <c r="A9" s="2" t="s">
        <v>199</v>
      </c>
      <c r="B9" s="2" t="s">
        <v>79</v>
      </c>
      <c r="C9" s="2"/>
      <c r="D9" s="2"/>
      <c r="E9" s="2" t="s">
        <v>17761</v>
      </c>
      <c r="F9" s="2"/>
    </row>
  </sheetData>
  <headerFooter/>
</worksheet>
</file>

<file path=xl/worksheets/sheet34.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X9"/>
  <sheetViews>
    <sheetView workbookViewId="0" showGridLines="0"/>
  </sheetViews>
  <sheetFormatPr defaultRowHeight="15"/>
  <cols>
    <col min="1" max="1" width="34.5" customWidth="1"/>
    <col min="2" max="2" width="34.5" customWidth="1"/>
    <col min="3" max="3" width="34.5" customWidth="1"/>
    <col min="4" max="4" width="13.286394119262695" customWidth="1"/>
    <col min="5" max="5" width="17.241565704345703" customWidth="1"/>
    <col min="6" max="6" width="38.084686279296875" customWidth="1"/>
    <col min="7" max="7" width="12.36575984954834" customWidth="1"/>
    <col min="8" max="8" width="16.403675079345703" customWidth="1"/>
    <col min="9" max="9" width="12.088384628295898" customWidth="1"/>
    <col min="10" max="10" width="29.23700523376465" customWidth="1"/>
    <col min="11" max="11" width="17.241565704345703" customWidth="1"/>
    <col min="12" max="12" width="22.517513275146484" customWidth="1"/>
    <col min="13" max="13" width="11.712858200073242" customWidth="1"/>
    <col min="14" max="14" width="16.403675079345703" customWidth="1"/>
    <col min="15" max="15" width="12.088384628295898" customWidth="1"/>
    <col min="16" max="16" width="29.23700523376465" customWidth="1"/>
    <col min="17" max="17" width="20.240169525146484" customWidth="1"/>
    <col min="18" max="18" width="24.793832778930664" customWidth="1"/>
    <col min="19" max="19" width="21.683713912963867" customWidth="1"/>
    <col min="20" max="20" width="23.592754364013672" customWidth="1"/>
    <col min="21" max="21" width="20.482635498046875" customWidth="1"/>
    <col min="22" max="22" width="19.995655059814453" customWidth="1"/>
    <col min="23" max="23" width="12.088384628295898" customWidth="1"/>
    <col min="24" max="24" width="27.31671142578125" customWidth="1"/>
  </cols>
  <sheetData>
    <row r="1" hidden="1">
      <c r="A1" s="0" t="s">
        <v>3385</v>
      </c>
      <c r="B1" s="0">
        <v>0.00041349695358</v>
      </c>
    </row>
    <row r="2">
      <c r="A2" s="8" t="s">
        <v>3377</v>
      </c>
      <c r="B2" s="8">
        <v>44315</v>
      </c>
      <c r="C2" s="9">
        <f>HYPERLINK(CHAR(35)&amp;CELL("address",INDEX(Holdings!AM1:AM2253,SMALL(IF(COUNTIF(Holdings!A1:A2253,A1),MATCH(B1,Holdings!Y1:Y2253,0),""),ROWS($A$1:A1)))),"Total Return Swap")</f>
      </c>
    </row>
    <row r="3">
      <c r="A3" s="1" t="s">
        <v>5034</v>
      </c>
      <c r="B3" s="1" t="s">
        <v>5035</v>
      </c>
      <c r="C3" s="1" t="s">
        <v>5042</v>
      </c>
      <c r="D3" s="1" t="s">
        <v>5050</v>
      </c>
      <c r="E3" s="1" t="s">
        <v>5051</v>
      </c>
      <c r="F3" s="1" t="s">
        <v>5052</v>
      </c>
      <c r="G3" s="1" t="s">
        <v>5053</v>
      </c>
      <c r="H3" s="1" t="s">
        <v>5054</v>
      </c>
      <c r="I3" s="1" t="s">
        <v>21</v>
      </c>
      <c r="J3" s="1" t="s">
        <v>5055</v>
      </c>
      <c r="K3" s="1" t="s">
        <v>5051</v>
      </c>
      <c r="L3" s="1" t="s">
        <v>5052</v>
      </c>
      <c r="M3" s="1" t="s">
        <v>5053</v>
      </c>
      <c r="N3" s="1" t="s">
        <v>5054</v>
      </c>
      <c r="O3" s="1" t="s">
        <v>21</v>
      </c>
      <c r="P3" s="1" t="s">
        <v>5055</v>
      </c>
      <c r="Q3" s="1" t="s">
        <v>5056</v>
      </c>
      <c r="R3" s="1" t="s">
        <v>5057</v>
      </c>
      <c r="S3" s="1" t="s">
        <v>5058</v>
      </c>
      <c r="T3" s="1" t="s">
        <v>5059</v>
      </c>
      <c r="U3" s="1" t="s">
        <v>5060</v>
      </c>
      <c r="V3" s="1" t="s">
        <v>407</v>
      </c>
      <c r="W3" s="1" t="s">
        <v>21</v>
      </c>
      <c r="X3" s="1" t="s">
        <v>5042</v>
      </c>
    </row>
    <row r="4">
      <c r="A4" s="10" t="s">
        <v>2808</v>
      </c>
      <c r="B4" s="2" t="s">
        <v>17759</v>
      </c>
      <c r="C4" s="2">
        <v>-378.11</v>
      </c>
      <c r="D4" s="10" t="s">
        <v>184</v>
      </c>
      <c r="E4" s="10" t="s">
        <v>5062</v>
      </c>
      <c r="F4" s="2" t="s">
        <v>17760</v>
      </c>
      <c r="G4" s="2">
        <v>-1.77</v>
      </c>
      <c r="H4" s="2">
        <v>-17.03</v>
      </c>
      <c r="I4" s="10" t="s">
        <v>69</v>
      </c>
      <c r="J4" s="10" t="s">
        <v>7216</v>
      </c>
      <c r="K4" s="10" t="s">
        <v>5062</v>
      </c>
      <c r="L4" s="2" t="s">
        <v>125</v>
      </c>
      <c r="M4" s="2">
        <v>0</v>
      </c>
      <c r="N4" s="2">
        <v>0</v>
      </c>
      <c r="O4" s="10" t="s">
        <v>69</v>
      </c>
      <c r="P4" s="10" t="s">
        <v>7216</v>
      </c>
      <c r="Q4" s="11">
        <v>45685</v>
      </c>
      <c r="R4" s="2">
        <v>0</v>
      </c>
      <c r="S4" s="10" t="s">
        <v>69</v>
      </c>
      <c r="T4" s="2">
        <v>0</v>
      </c>
      <c r="U4" s="10" t="s">
        <v>69</v>
      </c>
      <c r="V4" s="2">
        <v>3301.56</v>
      </c>
      <c r="W4" s="10" t="s">
        <v>69</v>
      </c>
      <c r="X4" s="2">
        <v>-378.11</v>
      </c>
    </row>
    <row r="7">
      <c r="A7" s="12" t="s">
        <v>5047</v>
      </c>
    </row>
    <row r="8">
      <c r="A8" s="1" t="s">
        <v>5048</v>
      </c>
      <c r="B8" s="1" t="s">
        <v>5049</v>
      </c>
      <c r="C8" s="1" t="s">
        <v>12</v>
      </c>
      <c r="D8" s="1" t="s">
        <v>13</v>
      </c>
      <c r="E8" s="1" t="s">
        <v>14</v>
      </c>
      <c r="F8" s="1" t="s">
        <v>15</v>
      </c>
    </row>
    <row r="9">
      <c r="A9" s="2" t="s">
        <v>199</v>
      </c>
      <c r="B9" s="2" t="s">
        <v>79</v>
      </c>
      <c r="C9" s="2"/>
      <c r="D9" s="2"/>
      <c r="E9" s="2" t="s">
        <v>17761</v>
      </c>
      <c r="F9" s="2"/>
    </row>
  </sheetData>
  <headerFooter/>
</worksheet>
</file>

<file path=xl/worksheets/sheet35.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N23"/>
  <sheetViews>
    <sheetView workbookViewId="0" showGridLines="0"/>
  </sheetViews>
  <sheetFormatPr defaultRowHeight="15"/>
  <cols>
    <col min="1" max="1" width="34.5" customWidth="1"/>
    <col min="2" max="2" width="34.5" customWidth="1"/>
    <col min="3" max="3" width="34.5" customWidth="1"/>
    <col min="4" max="4" width="13.286394119262695" customWidth="1"/>
    <col min="5" max="5" width="22.717317581176758" customWidth="1"/>
    <col min="6" max="6" width="22.717317581176758" customWidth="1"/>
    <col min="7" max="7" width="20.240169525146484" customWidth="1"/>
    <col min="8" max="8" width="24.793832778930664" customWidth="1"/>
    <col min="9" max="9" width="21.683713912963867" customWidth="1"/>
    <col min="10" max="10" width="23.592754364013672" customWidth="1"/>
    <col min="11" max="11" width="20.482635498046875" customWidth="1"/>
    <col min="12" max="12" width="19.995655059814453" customWidth="1"/>
    <col min="13" max="13" width="12.088384628295898" customWidth="1"/>
    <col min="14" max="14" width="27.31671142578125" customWidth="1"/>
  </cols>
  <sheetData>
    <row r="1" hidden="1">
      <c r="A1" s="0" t="s">
        <v>3393</v>
      </c>
      <c r="B1" s="0">
        <v>0.00059487783546</v>
      </c>
    </row>
    <row r="2">
      <c r="A2" s="8" t="s">
        <v>3390</v>
      </c>
      <c r="B2" s="8">
        <v>43888</v>
      </c>
      <c r="C2" s="9">
        <f>HYPERLINK(CHAR(35)&amp;CELL("address",INDEX(Holdings!AM1:AM2253,SMALL(IF(COUNTIF(Holdings!A1:A2253,A1),MATCH(B1,Holdings!Y1:Y2253,0),""),ROWS($A$1:A1)))),"TRS: Master Small Cap Index Series - JPM CFD")</f>
      </c>
    </row>
    <row r="3">
      <c r="A3" s="1" t="s">
        <v>5034</v>
      </c>
      <c r="B3" s="1" t="s">
        <v>5035</v>
      </c>
      <c r="C3" s="1" t="s">
        <v>5042</v>
      </c>
      <c r="D3" s="1" t="s">
        <v>5050</v>
      </c>
      <c r="E3" s="1" t="s">
        <v>7227</v>
      </c>
      <c r="F3" s="1" t="s">
        <v>7227</v>
      </c>
      <c r="G3" s="1" t="s">
        <v>5056</v>
      </c>
      <c r="H3" s="1" t="s">
        <v>5057</v>
      </c>
      <c r="I3" s="1" t="s">
        <v>5058</v>
      </c>
      <c r="J3" s="1" t="s">
        <v>5059</v>
      </c>
      <c r="K3" s="1" t="s">
        <v>5060</v>
      </c>
      <c r="L3" s="1" t="s">
        <v>407</v>
      </c>
      <c r="M3" s="1" t="s">
        <v>21</v>
      </c>
      <c r="N3" s="1" t="s">
        <v>5042</v>
      </c>
    </row>
    <row r="4">
      <c r="A4" s="10" t="s">
        <v>2808</v>
      </c>
      <c r="B4" s="2" t="s">
        <v>17508</v>
      </c>
      <c r="C4" s="2">
        <v>58181.3</v>
      </c>
      <c r="D4" s="10" t="s">
        <v>184</v>
      </c>
      <c r="E4" s="2" t="s">
        <v>7229</v>
      </c>
      <c r="F4" s="2" t="s">
        <v>7229</v>
      </c>
      <c r="G4" s="11">
        <v>43838</v>
      </c>
      <c r="H4" s="2">
        <v>0</v>
      </c>
      <c r="I4" s="10" t="s">
        <v>69</v>
      </c>
      <c r="J4" s="2">
        <v>0</v>
      </c>
      <c r="K4" s="10" t="s">
        <v>69</v>
      </c>
      <c r="L4" s="2">
        <v>114853</v>
      </c>
      <c r="M4" s="10" t="s">
        <v>69</v>
      </c>
      <c r="N4" s="2">
        <v>58181.3</v>
      </c>
    </row>
    <row r="7">
      <c r="A7" s="12" t="s">
        <v>5065</v>
      </c>
    </row>
    <row r="8">
      <c r="A8" s="1" t="s">
        <v>5066</v>
      </c>
      <c r="B8" s="1" t="s">
        <v>5067</v>
      </c>
      <c r="C8" s="1" t="s">
        <v>5068</v>
      </c>
    </row>
    <row r="9">
      <c r="A9" s="2" t="s">
        <v>17762</v>
      </c>
      <c r="B9" s="2" t="s">
        <v>17763</v>
      </c>
      <c r="C9" s="2"/>
    </row>
    <row r="11">
      <c r="A11" s="1" t="s">
        <v>10</v>
      </c>
      <c r="B11" s="1" t="s">
        <v>5070</v>
      </c>
      <c r="C11" s="1" t="s">
        <v>407</v>
      </c>
      <c r="D11" s="1" t="s">
        <v>21</v>
      </c>
      <c r="E11" s="1" t="s">
        <v>23</v>
      </c>
      <c r="F11" s="1" t="s">
        <v>5071</v>
      </c>
    </row>
    <row r="12">
      <c r="A12" s="2" t="s">
        <v>7607</v>
      </c>
      <c r="B12" s="2" t="s">
        <v>17764</v>
      </c>
      <c r="C12" s="2">
        <v>4143</v>
      </c>
      <c r="D12" s="2" t="s">
        <v>69</v>
      </c>
      <c r="E12" s="2">
        <v>234452.37</v>
      </c>
      <c r="F12" s="2" t="s">
        <v>69</v>
      </c>
    </row>
    <row r="13">
      <c r="A13" s="2" t="s">
        <v>17765</v>
      </c>
      <c r="B13" s="2" t="s">
        <v>17766</v>
      </c>
      <c r="C13" s="2">
        <v>8372</v>
      </c>
      <c r="D13" s="2" t="s">
        <v>69</v>
      </c>
      <c r="E13" s="2">
        <v>100715.16</v>
      </c>
      <c r="F13" s="2" t="s">
        <v>69</v>
      </c>
    </row>
    <row r="14">
      <c r="A14" s="2" t="s">
        <v>17009</v>
      </c>
      <c r="B14" s="2" t="s">
        <v>17767</v>
      </c>
      <c r="C14" s="2">
        <v>11206</v>
      </c>
      <c r="D14" s="2" t="s">
        <v>69</v>
      </c>
      <c r="E14" s="2">
        <v>184450.76</v>
      </c>
      <c r="F14" s="2" t="s">
        <v>69</v>
      </c>
    </row>
    <row r="15">
      <c r="A15" s="2" t="s">
        <v>17491</v>
      </c>
      <c r="B15" s="2" t="s">
        <v>17768</v>
      </c>
      <c r="C15" s="2">
        <v>6077</v>
      </c>
      <c r="D15" s="2" t="s">
        <v>69</v>
      </c>
      <c r="E15" s="2">
        <v>179757.66</v>
      </c>
      <c r="F15" s="2" t="s">
        <v>69</v>
      </c>
    </row>
    <row r="16">
      <c r="A16" s="2" t="s">
        <v>17769</v>
      </c>
      <c r="B16" s="2" t="s">
        <v>17770</v>
      </c>
      <c r="C16" s="2">
        <v>10431</v>
      </c>
      <c r="D16" s="2" t="s">
        <v>69</v>
      </c>
      <c r="E16" s="2">
        <v>109212.57</v>
      </c>
      <c r="F16" s="2" t="s">
        <v>69</v>
      </c>
    </row>
    <row r="17">
      <c r="A17" s="2" t="s">
        <v>17054</v>
      </c>
      <c r="B17" s="2" t="s">
        <v>17771</v>
      </c>
      <c r="C17" s="2">
        <v>4991</v>
      </c>
      <c r="D17" s="2" t="s">
        <v>69</v>
      </c>
      <c r="E17" s="2">
        <v>67677.96</v>
      </c>
      <c r="F17" s="2" t="s">
        <v>69</v>
      </c>
    </row>
    <row r="18">
      <c r="A18" s="2" t="s">
        <v>62</v>
      </c>
      <c r="B18" s="2" t="s">
        <v>8472</v>
      </c>
      <c r="C18" s="2">
        <v>11904</v>
      </c>
      <c r="D18" s="2" t="s">
        <v>69</v>
      </c>
      <c r="E18" s="2">
        <v>72376.32</v>
      </c>
      <c r="F18" s="2" t="s">
        <v>69</v>
      </c>
    </row>
    <row r="19">
      <c r="A19" s="2" t="s">
        <v>17496</v>
      </c>
      <c r="B19" s="2" t="s">
        <v>17772</v>
      </c>
      <c r="C19" s="2">
        <v>7638</v>
      </c>
      <c r="D19" s="2" t="s">
        <v>69</v>
      </c>
      <c r="E19" s="2">
        <v>152721.81</v>
      </c>
      <c r="F19" s="2" t="s">
        <v>69</v>
      </c>
    </row>
    <row r="20">
      <c r="A20" s="2" t="s">
        <v>17773</v>
      </c>
      <c r="B20" s="2" t="s">
        <v>17774</v>
      </c>
      <c r="C20" s="2">
        <v>3858</v>
      </c>
      <c r="D20" s="2" t="s">
        <v>69</v>
      </c>
      <c r="E20" s="2">
        <v>168440.28</v>
      </c>
      <c r="F20" s="2" t="s">
        <v>69</v>
      </c>
    </row>
    <row r="21">
      <c r="A21" s="2" t="s">
        <v>17775</v>
      </c>
      <c r="B21" s="2" t="s">
        <v>17776</v>
      </c>
      <c r="C21" s="2">
        <v>19025</v>
      </c>
      <c r="D21" s="2" t="s">
        <v>69</v>
      </c>
      <c r="E21" s="2">
        <v>145541.25</v>
      </c>
      <c r="F21" s="2" t="s">
        <v>69</v>
      </c>
    </row>
    <row r="22">
      <c r="A22" s="2" t="s">
        <v>16517</v>
      </c>
      <c r="B22" s="2" t="s">
        <v>17777</v>
      </c>
      <c r="C22" s="2">
        <v>10327</v>
      </c>
      <c r="D22" s="2" t="s">
        <v>69</v>
      </c>
      <c r="E22" s="2">
        <v>41617.81</v>
      </c>
      <c r="F22" s="2" t="s">
        <v>69</v>
      </c>
    </row>
    <row r="23">
      <c r="A23" s="2" t="s">
        <v>10493</v>
      </c>
      <c r="B23" s="2" t="s">
        <v>10494</v>
      </c>
      <c r="C23" s="2">
        <v>16881</v>
      </c>
      <c r="D23" s="2" t="s">
        <v>69</v>
      </c>
      <c r="E23" s="2">
        <v>521285.28</v>
      </c>
      <c r="F23" s="2" t="s">
        <v>69</v>
      </c>
    </row>
  </sheetData>
  <headerFooter/>
</worksheet>
</file>

<file path=xl/worksheets/sheet36.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9"/>
  <sheetViews>
    <sheetView workbookViewId="0" showGridLines="0"/>
  </sheetViews>
  <sheetFormatPr defaultRowHeight="15"/>
  <cols>
    <col min="1" max="1" width="34.5" customWidth="1"/>
    <col min="2" max="2" width="34.5" customWidth="1"/>
    <col min="3" max="3" width="34.5" customWidth="1"/>
    <col min="4" max="4" width="15.74466609954834" customWidth="1"/>
    <col min="5" max="5" width="17.241565704345703" customWidth="1"/>
    <col min="6" max="6" width="22.517513275146484" customWidth="1"/>
    <col min="7" max="7" width="12.36575984954834" customWidth="1"/>
    <col min="8" max="8" width="16.403675079345703" customWidth="1"/>
    <col min="9" max="9" width="12.088384628295898" customWidth="1"/>
    <col min="10" max="10" width="29.23700523376465" customWidth="1"/>
    <col min="11" max="11" width="73.51158142089844"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3415</v>
      </c>
      <c r="B1" s="0">
        <v>-0.000902130833</v>
      </c>
    </row>
    <row r="2">
      <c r="A2" s="8" t="s">
        <v>3411</v>
      </c>
      <c r="B2" s="8">
        <v>44497</v>
      </c>
      <c r="C2" s="9">
        <f>HYPERLINK(CHAR(35)&amp;CELL("address",INDEX(Holdings!AM1:AM2253,SMALL(IF(COUNTIF(Holdings!A1:A2253,A1),MATCH(B1,Holdings!Y1:Y2253,0),""),ROWS($A$1:A1)))),"GAMESTOP CORP-CLASS A")</f>
      </c>
    </row>
    <row r="3">
      <c r="A3" s="1" t="s">
        <v>5034</v>
      </c>
      <c r="B3" s="1" t="s">
        <v>5035</v>
      </c>
      <c r="C3" s="1" t="s">
        <v>5042</v>
      </c>
      <c r="D3" s="1" t="s">
        <v>5050</v>
      </c>
      <c r="E3" s="1" t="s">
        <v>5051</v>
      </c>
      <c r="F3" s="1" t="s">
        <v>5052</v>
      </c>
      <c r="G3" s="1" t="s">
        <v>5053</v>
      </c>
      <c r="H3" s="1" t="s">
        <v>5054</v>
      </c>
      <c r="I3" s="1" t="s">
        <v>21</v>
      </c>
      <c r="J3" s="1" t="s">
        <v>5055</v>
      </c>
      <c r="K3" s="1" t="s">
        <v>7227</v>
      </c>
      <c r="L3" s="1" t="s">
        <v>5056</v>
      </c>
      <c r="M3" s="1" t="s">
        <v>5057</v>
      </c>
      <c r="N3" s="1" t="s">
        <v>5058</v>
      </c>
      <c r="O3" s="1" t="s">
        <v>5059</v>
      </c>
      <c r="P3" s="1" t="s">
        <v>5060</v>
      </c>
      <c r="Q3" s="1" t="s">
        <v>407</v>
      </c>
      <c r="R3" s="1" t="s">
        <v>21</v>
      </c>
      <c r="S3" s="1" t="s">
        <v>5042</v>
      </c>
    </row>
    <row r="4">
      <c r="A4" s="10" t="s">
        <v>2808</v>
      </c>
      <c r="B4" s="2" t="s">
        <v>17778</v>
      </c>
      <c r="C4" s="2">
        <v>-55126.68</v>
      </c>
      <c r="D4" s="10" t="s">
        <v>184</v>
      </c>
      <c r="E4" s="10" t="s">
        <v>5062</v>
      </c>
      <c r="F4" s="2" t="s">
        <v>17779</v>
      </c>
      <c r="G4" s="2">
        <v>-0.75</v>
      </c>
      <c r="H4" s="2">
        <v>-36.2</v>
      </c>
      <c r="I4" s="10" t="s">
        <v>69</v>
      </c>
      <c r="J4" s="10" t="s">
        <v>7216</v>
      </c>
      <c r="K4" s="2" t="s">
        <v>17780</v>
      </c>
      <c r="L4" s="11">
        <v>44824</v>
      </c>
      <c r="M4" s="2">
        <v>0</v>
      </c>
      <c r="N4" s="10" t="s">
        <v>69</v>
      </c>
      <c r="O4" s="2">
        <v>0</v>
      </c>
      <c r="P4" s="10" t="s">
        <v>69</v>
      </c>
      <c r="Q4" s="2">
        <v>-924028.16</v>
      </c>
      <c r="R4" s="10" t="s">
        <v>69</v>
      </c>
      <c r="S4" s="2">
        <v>-55126.68</v>
      </c>
    </row>
    <row r="7">
      <c r="A7" s="12" t="s">
        <v>5047</v>
      </c>
    </row>
    <row r="8">
      <c r="A8" s="1" t="s">
        <v>5048</v>
      </c>
      <c r="B8" s="1" t="s">
        <v>5049</v>
      </c>
      <c r="C8" s="1" t="s">
        <v>12</v>
      </c>
      <c r="D8" s="1" t="s">
        <v>13</v>
      </c>
      <c r="E8" s="1" t="s">
        <v>14</v>
      </c>
      <c r="F8" s="1" t="s">
        <v>15</v>
      </c>
    </row>
    <row r="9">
      <c r="A9" s="2" t="s">
        <v>62</v>
      </c>
      <c r="B9" s="2" t="s">
        <v>62</v>
      </c>
      <c r="C9" s="2" t="s">
        <v>81</v>
      </c>
      <c r="D9" s="2" t="s">
        <v>80</v>
      </c>
      <c r="E9" s="2" t="s">
        <v>95</v>
      </c>
      <c r="F9" s="2"/>
    </row>
  </sheetData>
  <headerFooter/>
</worksheet>
</file>

<file path=xl/worksheets/sheet37.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S9"/>
  <sheetViews>
    <sheetView workbookViewId="0" showGridLines="0"/>
  </sheetViews>
  <sheetFormatPr defaultRowHeight="15"/>
  <cols>
    <col min="1" max="1" width="34.5" customWidth="1"/>
    <col min="2" max="2" width="34.5" customWidth="1"/>
    <col min="3" max="3" width="34.5" customWidth="1"/>
    <col min="4" max="4" width="15.74466609954834" customWidth="1"/>
    <col min="5" max="5" width="73.51158142089844" customWidth="1"/>
    <col min="6" max="6" width="17.241565704345703" customWidth="1"/>
    <col min="7" max="7" width="22.517513275146484" customWidth="1"/>
    <col min="8" max="8" width="11.712858200073242" customWidth="1"/>
    <col min="9" max="9" width="16.403675079345703" customWidth="1"/>
    <col min="10" max="10" width="12.088384628295898" customWidth="1"/>
    <col min="11" max="11" width="29.23700523376465" customWidth="1"/>
    <col min="12" max="12" width="20.240169525146484" customWidth="1"/>
    <col min="13" max="13" width="24.793832778930664" customWidth="1"/>
    <col min="14" max="14" width="21.683713912963867" customWidth="1"/>
    <col min="15" max="15" width="23.592754364013672" customWidth="1"/>
    <col min="16" max="16" width="20.482635498046875" customWidth="1"/>
    <col min="17" max="17" width="19.995655059814453" customWidth="1"/>
    <col min="18" max="18" width="12.088384628295898" customWidth="1"/>
    <col min="19" max="19" width="27.31671142578125" customWidth="1"/>
  </cols>
  <sheetData>
    <row r="1" hidden="1">
      <c r="A1" s="0" t="s">
        <v>3695</v>
      </c>
      <c r="B1" s="0">
        <v>-0.000194362906</v>
      </c>
    </row>
    <row r="2">
      <c r="A2" s="8" t="s">
        <v>3699</v>
      </c>
      <c r="B2" s="8">
        <v>43983</v>
      </c>
      <c r="C2" s="9">
        <f>HYPERLINK(CHAR(35)&amp;CELL("address",INDEX(Holdings!AM1:AM2253,SMALL(IF(COUNTIF(Holdings!A1:A2253,A1),MATCH(B1,Holdings!Y1:Y2253,0),""),ROWS($A$1:A1)))),"MAGMS:TRS_GS_GMEUS_2025-12-25:Total Return Swap:12/10/2025")</f>
      </c>
    </row>
    <row r="3">
      <c r="A3" s="1" t="s">
        <v>5034</v>
      </c>
      <c r="B3" s="1" t="s">
        <v>5035</v>
      </c>
      <c r="C3" s="1" t="s">
        <v>5042</v>
      </c>
      <c r="D3" s="1" t="s">
        <v>5050</v>
      </c>
      <c r="E3" s="1" t="s">
        <v>7227</v>
      </c>
      <c r="F3" s="1" t="s">
        <v>5051</v>
      </c>
      <c r="G3" s="1" t="s">
        <v>5052</v>
      </c>
      <c r="H3" s="1" t="s">
        <v>5053</v>
      </c>
      <c r="I3" s="1" t="s">
        <v>5054</v>
      </c>
      <c r="J3" s="1" t="s">
        <v>21</v>
      </c>
      <c r="K3" s="1" t="s">
        <v>5055</v>
      </c>
      <c r="L3" s="1" t="s">
        <v>5056</v>
      </c>
      <c r="M3" s="1" t="s">
        <v>5057</v>
      </c>
      <c r="N3" s="1" t="s">
        <v>5058</v>
      </c>
      <c r="O3" s="1" t="s">
        <v>5059</v>
      </c>
      <c r="P3" s="1" t="s">
        <v>5060</v>
      </c>
      <c r="Q3" s="1" t="s">
        <v>407</v>
      </c>
      <c r="R3" s="1" t="s">
        <v>21</v>
      </c>
      <c r="S3" s="1" t="s">
        <v>5042</v>
      </c>
    </row>
    <row r="4">
      <c r="A4" s="10" t="s">
        <v>2808</v>
      </c>
      <c r="B4" s="2" t="s">
        <v>17781</v>
      </c>
      <c r="C4" s="2">
        <v>-2622.95</v>
      </c>
      <c r="D4" s="10" t="s">
        <v>184</v>
      </c>
      <c r="E4" s="2" t="s">
        <v>17780</v>
      </c>
      <c r="F4" s="10" t="s">
        <v>5062</v>
      </c>
      <c r="G4" s="2" t="s">
        <v>17782</v>
      </c>
      <c r="H4" s="2">
        <v>0.35</v>
      </c>
      <c r="I4" s="2">
        <v>1.44</v>
      </c>
      <c r="J4" s="10" t="s">
        <v>69</v>
      </c>
      <c r="K4" s="10" t="s">
        <v>7216</v>
      </c>
      <c r="L4" s="11">
        <v>46001</v>
      </c>
      <c r="M4" s="2">
        <v>0</v>
      </c>
      <c r="N4" s="10" t="s">
        <v>69</v>
      </c>
      <c r="O4" s="2">
        <v>0</v>
      </c>
      <c r="P4" s="10" t="s">
        <v>69</v>
      </c>
      <c r="Q4" s="2">
        <v>14827.45</v>
      </c>
      <c r="R4" s="10" t="s">
        <v>69</v>
      </c>
      <c r="S4" s="2">
        <v>-2622.95</v>
      </c>
    </row>
    <row r="7">
      <c r="A7" s="12" t="s">
        <v>5047</v>
      </c>
    </row>
    <row r="8">
      <c r="A8" s="1" t="s">
        <v>5048</v>
      </c>
      <c r="B8" s="1" t="s">
        <v>5049</v>
      </c>
      <c r="C8" s="1" t="s">
        <v>12</v>
      </c>
      <c r="D8" s="1" t="s">
        <v>13</v>
      </c>
      <c r="E8" s="1" t="s">
        <v>14</v>
      </c>
      <c r="F8" s="1" t="s">
        <v>15</v>
      </c>
    </row>
    <row r="9">
      <c r="A9" s="2" t="s">
        <v>62</v>
      </c>
      <c r="B9" s="2" t="s">
        <v>62</v>
      </c>
      <c r="C9" s="2" t="s">
        <v>81</v>
      </c>
      <c r="D9" s="2" t="s">
        <v>80</v>
      </c>
      <c r="E9" s="2" t="s">
        <v>95</v>
      </c>
      <c r="F9" s="2"/>
    </row>
  </sheetData>
  <headerFooter/>
</worksheet>
</file>

<file path=xl/worksheets/sheet38.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J21"/>
  <sheetViews>
    <sheetView workbookViewId="0" showGridLines="0"/>
  </sheetViews>
  <sheetFormatPr defaultRowHeight="15"/>
  <cols>
    <col min="1" max="1" width="34.5" customWidth="1"/>
    <col min="2" max="2" width="34.5" customWidth="1"/>
    <col min="3" max="3" width="34.5" customWidth="1"/>
    <col min="4" max="4" width="21.679622650146484" customWidth="1"/>
    <col min="5" max="5" width="16.523372650146484" customWidth="1"/>
    <col min="6" max="6" width="15.9218111038208" customWidth="1"/>
    <col min="7" max="7" width="17.370471954345703" customWidth="1"/>
    <col min="8" max="8" width="27.44561767578125" customWidth="1"/>
    <col min="9" max="9" width="12.446456909179688" customWidth="1"/>
    <col min="10" max="10" width="27.31671142578125" customWidth="1"/>
  </cols>
  <sheetData>
    <row r="1" hidden="1">
      <c r="A1" s="0" t="s">
        <v>3704</v>
      </c>
      <c r="B1" s="0">
        <v>4.430901E-06</v>
      </c>
    </row>
    <row r="2">
      <c r="A2" s="8" t="s">
        <v>3705</v>
      </c>
      <c r="B2" s="8">
        <v>44179</v>
      </c>
      <c r="C2" s="9">
        <f>HYPERLINK(CHAR(35)&amp;CELL("address",INDEX(Holdings!AM1:AM2253,SMALL(IF(COUNTIF(Holdings!A1:A2253,A1),MATCH(B1,Holdings!Y1:Y2253,0),""),ROWS($A$1:A1)))),"GameStop Corp")</f>
      </c>
    </row>
    <row r="3">
      <c r="A3" s="1" t="s">
        <v>5034</v>
      </c>
      <c r="B3" s="1" t="s">
        <v>5035</v>
      </c>
      <c r="C3" s="1" t="s">
        <v>5036</v>
      </c>
      <c r="D3" s="1" t="s">
        <v>5037</v>
      </c>
      <c r="E3" s="1" t="s">
        <v>5038</v>
      </c>
      <c r="F3" s="1" t="s">
        <v>21</v>
      </c>
      <c r="G3" s="1" t="s">
        <v>5039</v>
      </c>
      <c r="H3" s="1" t="s">
        <v>5040</v>
      </c>
      <c r="I3" s="1" t="s">
        <v>5041</v>
      </c>
      <c r="J3" s="1" t="s">
        <v>5042</v>
      </c>
    </row>
    <row r="4">
      <c r="A4" s="10" t="s">
        <v>5043</v>
      </c>
      <c r="B4" s="2" t="s">
        <v>17783</v>
      </c>
      <c r="C4" s="10" t="s">
        <v>5045</v>
      </c>
      <c r="D4" s="10" t="s">
        <v>14831</v>
      </c>
      <c r="E4" s="2"/>
      <c r="F4" s="10"/>
      <c r="G4" s="2">
        <v>12</v>
      </c>
      <c r="H4" s="10" t="s">
        <v>69</v>
      </c>
      <c r="I4" s="11">
        <v>44211</v>
      </c>
      <c r="J4" s="2">
        <v>-115.57</v>
      </c>
    </row>
    <row r="7">
      <c r="A7" s="12" t="s">
        <v>5047</v>
      </c>
    </row>
    <row r="8">
      <c r="A8" s="1" t="s">
        <v>5048</v>
      </c>
      <c r="B8" s="1" t="s">
        <v>5049</v>
      </c>
      <c r="C8" s="1" t="s">
        <v>12</v>
      </c>
      <c r="D8" s="1" t="s">
        <v>13</v>
      </c>
      <c r="E8" s="1" t="s">
        <v>14</v>
      </c>
      <c r="F8" s="1" t="s">
        <v>15</v>
      </c>
    </row>
    <row r="9">
      <c r="A9" s="2" t="s">
        <v>62</v>
      </c>
      <c r="B9" s="2" t="s">
        <v>62</v>
      </c>
      <c r="C9" s="2" t="s">
        <v>81</v>
      </c>
      <c r="D9" s="2" t="s">
        <v>80</v>
      </c>
      <c r="E9" s="2" t="s">
        <v>95</v>
      </c>
      <c r="F9" s="2"/>
    </row>
    <row r="13" hidden="1">
      <c r="A13" s="0" t="s">
        <v>3704</v>
      </c>
      <c r="B13" s="0">
        <v>-3.862968E-06</v>
      </c>
    </row>
    <row r="14">
      <c r="A14" s="8" t="s">
        <v>3705</v>
      </c>
      <c r="B14" s="8">
        <v>44179</v>
      </c>
      <c r="C14" s="9">
        <f>HYPERLINK(CHAR(35)&amp;CELL("address",INDEX(Holdings!AM1:AM2253,SMALL(IF(COUNTIF(Holdings!A1:A2253,A13),MATCH(B13,Holdings!Y1:Y2253,0),""),ROWS($A$1:A1)))),"GameStop Corp")</f>
      </c>
    </row>
    <row r="15">
      <c r="A15" s="1" t="s">
        <v>5034</v>
      </c>
      <c r="B15" s="1" t="s">
        <v>5035</v>
      </c>
      <c r="C15" s="1" t="s">
        <v>5036</v>
      </c>
      <c r="D15" s="1" t="s">
        <v>5037</v>
      </c>
      <c r="E15" s="1" t="s">
        <v>5038</v>
      </c>
      <c r="F15" s="1" t="s">
        <v>21</v>
      </c>
      <c r="G15" s="1" t="s">
        <v>5039</v>
      </c>
      <c r="H15" s="1" t="s">
        <v>5040</v>
      </c>
      <c r="I15" s="1" t="s">
        <v>5041</v>
      </c>
      <c r="J15" s="1" t="s">
        <v>5042</v>
      </c>
    </row>
    <row r="16">
      <c r="A16" s="10" t="s">
        <v>5043</v>
      </c>
      <c r="B16" s="2" t="s">
        <v>17783</v>
      </c>
      <c r="C16" s="10" t="s">
        <v>5045</v>
      </c>
      <c r="D16" s="10" t="s">
        <v>5046</v>
      </c>
      <c r="E16" s="2"/>
      <c r="F16" s="10"/>
      <c r="G16" s="2">
        <v>22</v>
      </c>
      <c r="H16" s="10" t="s">
        <v>69</v>
      </c>
      <c r="I16" s="11">
        <v>44211</v>
      </c>
      <c r="J16" s="2">
        <v>232.31</v>
      </c>
    </row>
    <row r="19">
      <c r="A19" s="12" t="s">
        <v>5047</v>
      </c>
    </row>
    <row r="20">
      <c r="A20" s="1" t="s">
        <v>5048</v>
      </c>
      <c r="B20" s="1" t="s">
        <v>5049</v>
      </c>
      <c r="C20" s="1" t="s">
        <v>12</v>
      </c>
      <c r="D20" s="1" t="s">
        <v>13</v>
      </c>
      <c r="E20" s="1" t="s">
        <v>14</v>
      </c>
      <c r="F20" s="1" t="s">
        <v>15</v>
      </c>
    </row>
    <row r="21">
      <c r="A21" s="2" t="s">
        <v>62</v>
      </c>
      <c r="B21" s="2" t="s">
        <v>62</v>
      </c>
      <c r="C21" s="2" t="s">
        <v>81</v>
      </c>
      <c r="D21" s="2" t="s">
        <v>80</v>
      </c>
      <c r="E21" s="2" t="s">
        <v>95</v>
      </c>
      <c r="F21" s="2"/>
    </row>
  </sheetData>
  <headerFooter/>
</worksheet>
</file>

<file path=xl/worksheets/sheet39.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sheetPr>
    <pageSetUpPr fitToPage="1"/>
  </sheetPr>
  <dimension ref="A1:J45"/>
  <sheetViews>
    <sheetView workbookViewId="0" showGridLines="0"/>
  </sheetViews>
  <sheetFormatPr defaultRowHeight="15"/>
  <cols>
    <col min="1" max="1" width="34.5" customWidth="1"/>
    <col min="2" max="2" width="34.5" customWidth="1"/>
    <col min="3" max="3" width="34.5" customWidth="1"/>
    <col min="4" max="4" width="21.679622650146484" customWidth="1"/>
    <col min="5" max="5" width="16.523372650146484" customWidth="1"/>
    <col min="6" max="6" width="17.160215377807617" customWidth="1"/>
    <col min="7" max="7" width="17.370471954345703" customWidth="1"/>
    <col min="8" max="8" width="27.44561767578125" customWidth="1"/>
    <col min="9" max="9" width="12.446456909179688" customWidth="1"/>
    <col min="10" max="10" width="27.31671142578125" customWidth="1"/>
  </cols>
  <sheetData>
    <row r="1" hidden="1">
      <c r="A1" s="0" t="s">
        <v>4767</v>
      </c>
      <c r="B1" s="0">
        <v>-0.000503154571</v>
      </c>
    </row>
    <row r="2">
      <c r="A2" s="8" t="s">
        <v>4771</v>
      </c>
      <c r="B2" s="8">
        <v>44160</v>
      </c>
      <c r="C2" s="9">
        <f>HYPERLINK(CHAR(35)&amp;CELL("address",INDEX(Holdings!AM1:AM2253,SMALL(IF(COUNTIF(Holdings!A1:A2253,A1),MATCH(B1,Holdings!Y1:Y2253,0),""),ROWS($A$1:A1)))),"GAMESTOP CORP OCT20 7 CALL")</f>
      </c>
    </row>
    <row r="3">
      <c r="A3" s="1" t="s">
        <v>5034</v>
      </c>
      <c r="B3" s="1" t="s">
        <v>5035</v>
      </c>
      <c r="C3" s="1" t="s">
        <v>5036</v>
      </c>
      <c r="D3" s="1" t="s">
        <v>5037</v>
      </c>
      <c r="E3" s="1" t="s">
        <v>5038</v>
      </c>
      <c r="F3" s="1" t="s">
        <v>21</v>
      </c>
      <c r="G3" s="1" t="s">
        <v>5039</v>
      </c>
      <c r="H3" s="1" t="s">
        <v>5040</v>
      </c>
      <c r="I3" s="1" t="s">
        <v>5041</v>
      </c>
      <c r="J3" s="1" t="s">
        <v>5042</v>
      </c>
    </row>
    <row r="4">
      <c r="A4" s="10" t="s">
        <v>5043</v>
      </c>
      <c r="B4" s="2" t="s">
        <v>17784</v>
      </c>
      <c r="C4" s="10" t="s">
        <v>5045</v>
      </c>
      <c r="D4" s="10" t="s">
        <v>5046</v>
      </c>
      <c r="E4" s="2"/>
      <c r="F4" s="10"/>
      <c r="G4" s="2">
        <v>7</v>
      </c>
      <c r="H4" s="10" t="s">
        <v>69</v>
      </c>
      <c r="I4" s="11">
        <v>44120</v>
      </c>
      <c r="J4" s="2">
        <v>-1359733.96</v>
      </c>
    </row>
    <row r="7">
      <c r="A7" s="12" t="s">
        <v>5047</v>
      </c>
    </row>
    <row r="8">
      <c r="A8" s="1" t="s">
        <v>5048</v>
      </c>
      <c r="B8" s="1" t="s">
        <v>5049</v>
      </c>
      <c r="C8" s="1" t="s">
        <v>12</v>
      </c>
      <c r="D8" s="1" t="s">
        <v>13</v>
      </c>
      <c r="E8" s="1" t="s">
        <v>14</v>
      </c>
      <c r="F8" s="1" t="s">
        <v>15</v>
      </c>
    </row>
    <row r="9">
      <c r="A9" s="2" t="s">
        <v>2954</v>
      </c>
      <c r="B9" s="2" t="s">
        <v>2552</v>
      </c>
      <c r="C9" s="2" t="s">
        <v>81</v>
      </c>
      <c r="D9" s="2" t="s">
        <v>80</v>
      </c>
      <c r="E9" s="2"/>
      <c r="F9" s="2" t="s">
        <v>271</v>
      </c>
    </row>
    <row r="13" hidden="1">
      <c r="A13" s="0" t="s">
        <v>4767</v>
      </c>
      <c r="B13" s="0">
        <v>-3.0814704E-05</v>
      </c>
    </row>
    <row r="14">
      <c r="A14" s="8" t="s">
        <v>4771</v>
      </c>
      <c r="B14" s="8">
        <v>44160</v>
      </c>
      <c r="C14" s="9">
        <f>HYPERLINK(CHAR(35)&amp;CELL("address",INDEX(Holdings!AM1:AM2253,SMALL(IF(COUNTIF(Holdings!A1:A2253,A13),MATCH(B13,Holdings!Y1:Y2253,0),""),ROWS($A$1:A1)))),"GAMESTOP CORP OCT20 10 CALL")</f>
      </c>
    </row>
    <row r="15">
      <c r="A15" s="1" t="s">
        <v>5034</v>
      </c>
      <c r="B15" s="1" t="s">
        <v>5035</v>
      </c>
      <c r="C15" s="1" t="s">
        <v>5036</v>
      </c>
      <c r="D15" s="1" t="s">
        <v>5037</v>
      </c>
      <c r="E15" s="1" t="s">
        <v>5038</v>
      </c>
      <c r="F15" s="1" t="s">
        <v>21</v>
      </c>
      <c r="G15" s="1" t="s">
        <v>5039</v>
      </c>
      <c r="H15" s="1" t="s">
        <v>5040</v>
      </c>
      <c r="I15" s="1" t="s">
        <v>5041</v>
      </c>
      <c r="J15" s="1" t="s">
        <v>5042</v>
      </c>
    </row>
    <row r="16">
      <c r="A16" s="10" t="s">
        <v>5043</v>
      </c>
      <c r="B16" s="2" t="s">
        <v>17784</v>
      </c>
      <c r="C16" s="10" t="s">
        <v>5045</v>
      </c>
      <c r="D16" s="10" t="s">
        <v>5046</v>
      </c>
      <c r="E16" s="2"/>
      <c r="F16" s="10"/>
      <c r="G16" s="2">
        <v>10</v>
      </c>
      <c r="H16" s="10" t="s">
        <v>69</v>
      </c>
      <c r="I16" s="11">
        <v>44120</v>
      </c>
      <c r="J16" s="2">
        <v>-502.25</v>
      </c>
    </row>
    <row r="19">
      <c r="A19" s="12" t="s">
        <v>5047</v>
      </c>
    </row>
    <row r="20">
      <c r="A20" s="1" t="s">
        <v>5048</v>
      </c>
      <c r="B20" s="1" t="s">
        <v>5049</v>
      </c>
      <c r="C20" s="1" t="s">
        <v>12</v>
      </c>
      <c r="D20" s="1" t="s">
        <v>13</v>
      </c>
      <c r="E20" s="1" t="s">
        <v>14</v>
      </c>
      <c r="F20" s="1" t="s">
        <v>15</v>
      </c>
    </row>
    <row r="21">
      <c r="A21" s="2" t="s">
        <v>2954</v>
      </c>
      <c r="B21" s="2" t="s">
        <v>2552</v>
      </c>
      <c r="C21" s="2" t="s">
        <v>81</v>
      </c>
      <c r="D21" s="2" t="s">
        <v>80</v>
      </c>
      <c r="E21" s="2"/>
      <c r="F21" s="2" t="s">
        <v>271</v>
      </c>
    </row>
    <row r="24">
      <c r="A24" s="15" t="s">
        <v>14832</v>
      </c>
    </row>
    <row r="25" hidden="1">
      <c r="A25" s="0" t="s">
        <v>4781</v>
      </c>
      <c r="B25" s="0">
        <v>-0.000503154571</v>
      </c>
    </row>
    <row r="26">
      <c r="A26" s="8" t="s">
        <v>4771</v>
      </c>
      <c r="B26" s="8">
        <v>44270</v>
      </c>
      <c r="C26" s="9">
        <f>HYPERLINK(CHAR(35)&amp;CELL("address",INDEX(Holdings!AM1:AM2253,SMALL(IF(COUNTIF(Holdings!A1:A2253,A25),MATCH(B25,Holdings!Y1:Y2253,0),""),ROWS($A$1:A1)))),"GAMESTOP CORP OCT20 7 CALL")</f>
      </c>
    </row>
    <row r="27">
      <c r="A27" s="1" t="s">
        <v>5034</v>
      </c>
      <c r="B27" s="1" t="s">
        <v>5035</v>
      </c>
      <c r="C27" s="1" t="s">
        <v>5036</v>
      </c>
      <c r="D27" s="1" t="s">
        <v>5037</v>
      </c>
      <c r="E27" s="1" t="s">
        <v>5038</v>
      </c>
      <c r="F27" s="1" t="s">
        <v>21</v>
      </c>
      <c r="G27" s="1" t="s">
        <v>5039</v>
      </c>
      <c r="H27" s="1" t="s">
        <v>5040</v>
      </c>
      <c r="I27" s="1" t="s">
        <v>5041</v>
      </c>
      <c r="J27" s="1" t="s">
        <v>5042</v>
      </c>
    </row>
    <row r="28">
      <c r="A28" s="10" t="s">
        <v>5043</v>
      </c>
      <c r="B28" s="2" t="s">
        <v>17784</v>
      </c>
      <c r="C28" s="10" t="s">
        <v>5045</v>
      </c>
      <c r="D28" s="10" t="s">
        <v>5046</v>
      </c>
      <c r="E28" s="2"/>
      <c r="F28" s="10"/>
      <c r="G28" s="2">
        <v>7</v>
      </c>
      <c r="H28" s="10" t="s">
        <v>69</v>
      </c>
      <c r="I28" s="11">
        <v>44120</v>
      </c>
      <c r="J28" s="2">
        <v>-1359733.96</v>
      </c>
    </row>
    <row r="31">
      <c r="A31" s="12" t="s">
        <v>5047</v>
      </c>
    </row>
    <row r="32">
      <c r="A32" s="1" t="s">
        <v>5048</v>
      </c>
      <c r="B32" s="1" t="s">
        <v>5049</v>
      </c>
      <c r="C32" s="1" t="s">
        <v>12</v>
      </c>
      <c r="D32" s="1" t="s">
        <v>13</v>
      </c>
      <c r="E32" s="1" t="s">
        <v>14</v>
      </c>
      <c r="F32" s="1" t="s">
        <v>15</v>
      </c>
    </row>
    <row r="33">
      <c r="A33" s="2" t="s">
        <v>2954</v>
      </c>
      <c r="B33" s="2" t="s">
        <v>2552</v>
      </c>
      <c r="C33" s="2" t="s">
        <v>81</v>
      </c>
      <c r="D33" s="2" t="s">
        <v>80</v>
      </c>
      <c r="E33" s="2"/>
      <c r="F33" s="2" t="s">
        <v>271</v>
      </c>
    </row>
    <row r="37" hidden="1">
      <c r="A37" s="0" t="s">
        <v>4781</v>
      </c>
      <c r="B37" s="0">
        <v>-3.0814704E-05</v>
      </c>
    </row>
    <row r="38">
      <c r="A38" s="8" t="s">
        <v>4771</v>
      </c>
      <c r="B38" s="8">
        <v>44270</v>
      </c>
      <c r="C38" s="9">
        <f>HYPERLINK(CHAR(35)&amp;CELL("address",INDEX(Holdings!AM1:AM2253,SMALL(IF(COUNTIF(Holdings!A1:A2253,A37),MATCH(B37,Holdings!Y1:Y2253,0),""),ROWS($A$1:A1)))),"GAMESTOP CORP OCT20 10 CALL")</f>
      </c>
    </row>
    <row r="39">
      <c r="A39" s="1" t="s">
        <v>5034</v>
      </c>
      <c r="B39" s="1" t="s">
        <v>5035</v>
      </c>
      <c r="C39" s="1" t="s">
        <v>5036</v>
      </c>
      <c r="D39" s="1" t="s">
        <v>5037</v>
      </c>
      <c r="E39" s="1" t="s">
        <v>5038</v>
      </c>
      <c r="F39" s="1" t="s">
        <v>21</v>
      </c>
      <c r="G39" s="1" t="s">
        <v>5039</v>
      </c>
      <c r="H39" s="1" t="s">
        <v>5040</v>
      </c>
      <c r="I39" s="1" t="s">
        <v>5041</v>
      </c>
      <c r="J39" s="1" t="s">
        <v>5042</v>
      </c>
    </row>
    <row r="40">
      <c r="A40" s="10" t="s">
        <v>5043</v>
      </c>
      <c r="B40" s="2" t="s">
        <v>17784</v>
      </c>
      <c r="C40" s="10" t="s">
        <v>5045</v>
      </c>
      <c r="D40" s="10" t="s">
        <v>5046</v>
      </c>
      <c r="E40" s="2"/>
      <c r="F40" s="10"/>
      <c r="G40" s="2">
        <v>10</v>
      </c>
      <c r="H40" s="10" t="s">
        <v>69</v>
      </c>
      <c r="I40" s="11">
        <v>44120</v>
      </c>
      <c r="J40" s="2">
        <v>-502.25</v>
      </c>
    </row>
    <row r="43">
      <c r="A43" s="12" t="s">
        <v>5047</v>
      </c>
    </row>
    <row r="44">
      <c r="A44" s="1" t="s">
        <v>5048</v>
      </c>
      <c r="B44" s="1" t="s">
        <v>5049</v>
      </c>
      <c r="C44" s="1" t="s">
        <v>12</v>
      </c>
      <c r="D44" s="1" t="s">
        <v>13</v>
      </c>
      <c r="E44" s="1" t="s">
        <v>14</v>
      </c>
      <c r="F44" s="1" t="s">
        <v>15</v>
      </c>
    </row>
    <row r="45">
      <c r="A45" s="2" t="s">
        <v>2954</v>
      </c>
      <c r="B45" s="2" t="s">
        <v>2552</v>
      </c>
      <c r="C45" s="2" t="s">
        <v>81</v>
      </c>
      <c r="D45" s="2" t="s">
        <v>80</v>
      </c>
      <c r="E45" s="2"/>
      <c r="F45" s="2" t="s">
        <v>271</v>
      </c>
    </row>
  </sheetData>
  <headerFooter/>
</worksheet>
</file>